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tables/table3.xml" ContentType="application/vnd.openxmlformats-officedocument.spreadsheetml.table+xml"/>
  <Override PartName="/xl/comments4.xml" ContentType="application/vnd.openxmlformats-officedocument.spreadsheetml.comments+xml"/>
  <Override PartName="/xl/tables/table4.xml" ContentType="application/vnd.openxmlformats-officedocument.spreadsheetml.table+xml"/>
  <Override PartName="/xl/comments5.xml" ContentType="application/vnd.openxmlformats-officedocument.spreadsheetml.comments+xml"/>
  <Override PartName="/xl/tables/table5.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R:\9 - Sage BI Reporting\Documentation Portail SBR\Sage Paie\Etats Standards\"/>
    </mc:Choice>
  </mc:AlternateContent>
  <xr:revisionPtr revIDLastSave="0" documentId="13_ncr:1_{86F83FBB-C52E-43FD-837A-13FA68D2ACC4}" xr6:coauthVersionLast="47" xr6:coauthVersionMax="47" xr10:uidLastSave="{00000000-0000-0000-0000-000000000000}"/>
  <bookViews>
    <workbookView xWindow="-120" yWindow="-120" windowWidth="29040" windowHeight="15840" xr2:uid="{CE0C8FBF-474C-47D8-84C5-956095173B67}"/>
  </bookViews>
  <sheets>
    <sheet name="Paramètres" sheetId="17" r:id="rId1"/>
    <sheet name="Version" sheetId="89" state="hidden" r:id="rId2"/>
    <sheet name="index" sheetId="10" r:id="rId3"/>
    <sheet name="Ecart rémunérations" sheetId="1" r:id="rId4"/>
    <sheet name="Ecart augmentations" sheetId="6" r:id="rId5"/>
    <sheet name="Ecart promotions" sheetId="24" r:id="rId6"/>
    <sheet name="AI maternité" sheetId="7" r:id="rId7"/>
    <sheet name="10 + hautes rému" sheetId="9" r:id="rId8"/>
    <sheet name="Calcul Ind Rem-Prom" sheetId="2" r:id="rId9"/>
    <sheet name="Calcul Augmentations" sheetId="83" r:id="rId10"/>
    <sheet name="Calcul Ind Maternité" sheetId="8" r:id="rId11"/>
    <sheet name="Calcul Ind Top10" sheetId="58" r:id="rId12"/>
    <sheet name="barèmes" sheetId="5" r:id="rId13"/>
    <sheet name="RIK_PARAMS" sheetId="106" state="veryHidden" r:id="rId14"/>
  </sheets>
  <definedNames>
    <definedName name="_xlnm.Print_Area" localSheetId="7">'10 + hautes rému'!$B$1:$N$14</definedName>
    <definedName name="_xlnm.Print_Area" localSheetId="6">'AI maternité'!$B$1:$N$15</definedName>
    <definedName name="_xlnm.Print_Area" localSheetId="4">'Ecart augmentations'!$C$1:$O$44</definedName>
    <definedName name="_xlnm.Print_Area" localSheetId="5">'Ecart promotions'!$D$2:$P$43</definedName>
    <definedName name="_xlnm.Print_Area" localSheetId="3">'Ecart rémunérations'!$E$1:$O$99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10" l="1"/>
  <c r="F8" i="10"/>
  <c r="C6" i="10"/>
  <c r="C7" i="10"/>
  <c r="C8" i="10"/>
  <c r="C9" i="10"/>
  <c r="G9" i="10" s="1"/>
  <c r="B9" i="10"/>
  <c r="B10" i="10"/>
  <c r="D6" i="10"/>
  <c r="D7" i="10"/>
  <c r="D8" i="10"/>
  <c r="D9" i="10"/>
  <c r="D10" i="10"/>
  <c r="G6" i="10"/>
  <c r="G11" i="10" s="1"/>
  <c r="G7" i="10"/>
  <c r="G8" i="10"/>
  <c r="G10" i="10"/>
  <c r="E6" i="10"/>
  <c r="E11" i="10" s="1"/>
  <c r="E7" i="10"/>
  <c r="E8" i="10"/>
  <c r="E9" i="10"/>
  <c r="E10" i="10"/>
  <c r="D13" i="7"/>
  <c r="G40" i="24"/>
  <c r="F47" i="6"/>
  <c r="H98" i="1"/>
  <c r="C21" i="24"/>
  <c r="C22" i="24"/>
  <c r="C23" i="24"/>
  <c r="C24" i="24"/>
  <c r="C25" i="24"/>
  <c r="C26" i="24"/>
  <c r="C27" i="24"/>
  <c r="C28" i="24"/>
  <c r="C29" i="24"/>
  <c r="C30" i="24"/>
  <c r="C31" i="24"/>
  <c r="C32" i="24"/>
  <c r="C33" i="24"/>
  <c r="C34" i="24"/>
  <c r="B22" i="6"/>
  <c r="B23" i="6"/>
  <c r="B24" i="6"/>
  <c r="B25" i="6"/>
  <c r="B26" i="6"/>
  <c r="B27" i="6"/>
  <c r="B28" i="6"/>
  <c r="B29" i="6"/>
  <c r="B30" i="6"/>
  <c r="B31" i="6"/>
  <c r="B32" i="6"/>
  <c r="B33" i="6"/>
  <c r="B34" i="6"/>
  <c r="B35" i="6"/>
  <c r="F6" i="1"/>
  <c r="B15" i="1"/>
  <c r="A15" i="1"/>
  <c r="B16" i="1"/>
  <c r="A16" i="1"/>
  <c r="B17" i="1"/>
  <c r="A17" i="1"/>
  <c r="B18" i="1"/>
  <c r="A18" i="1"/>
  <c r="B19" i="1"/>
  <c r="A19" i="1"/>
  <c r="B20" i="1"/>
  <c r="A20" i="1"/>
  <c r="B21" i="1"/>
  <c r="A21" i="1"/>
  <c r="B22" i="1"/>
  <c r="A22" i="1"/>
  <c r="B23" i="1"/>
  <c r="A23" i="1"/>
  <c r="B24" i="1"/>
  <c r="A24" i="1"/>
  <c r="B25" i="1"/>
  <c r="A25" i="1"/>
  <c r="B26" i="1"/>
  <c r="A26" i="1"/>
  <c r="B27" i="1"/>
  <c r="A27" i="1"/>
  <c r="B28" i="1"/>
  <c r="A28" i="1"/>
  <c r="B29" i="1"/>
  <c r="A29" i="1"/>
  <c r="B30" i="1"/>
  <c r="A30" i="1"/>
  <c r="B31" i="1"/>
  <c r="A31" i="1"/>
  <c r="B32" i="1"/>
  <c r="A32" i="1"/>
  <c r="B33" i="1"/>
  <c r="A33" i="1"/>
  <c r="B34" i="1"/>
  <c r="A34" i="1"/>
  <c r="B35" i="1"/>
  <c r="A35" i="1"/>
  <c r="B36" i="1"/>
  <c r="A36" i="1"/>
  <c r="B37" i="1"/>
  <c r="A37" i="1"/>
  <c r="B38" i="1"/>
  <c r="A38" i="1"/>
  <c r="B39" i="1"/>
  <c r="A39" i="1"/>
  <c r="B40" i="1"/>
  <c r="A40" i="1"/>
  <c r="B41" i="1"/>
  <c r="A41" i="1"/>
  <c r="B42" i="1"/>
  <c r="A42" i="1"/>
  <c r="B43" i="1"/>
  <c r="A43" i="1"/>
  <c r="B44" i="1"/>
  <c r="A44" i="1"/>
  <c r="B45" i="1"/>
  <c r="A45" i="1"/>
  <c r="B46" i="1"/>
  <c r="A46" i="1"/>
  <c r="B47" i="1"/>
  <c r="A47" i="1"/>
  <c r="B48" i="1"/>
  <c r="A48" i="1"/>
  <c r="B49" i="1"/>
  <c r="A49" i="1"/>
  <c r="B50" i="1"/>
  <c r="A50" i="1"/>
  <c r="B51" i="1"/>
  <c r="A51" i="1"/>
  <c r="B52" i="1"/>
  <c r="A52" i="1"/>
  <c r="B53" i="1"/>
  <c r="A53" i="1"/>
  <c r="B54" i="1"/>
  <c r="A54" i="1"/>
  <c r="B55" i="1"/>
  <c r="A55" i="1"/>
  <c r="B56" i="1"/>
  <c r="A56" i="1"/>
  <c r="B57" i="1"/>
  <c r="A57" i="1"/>
  <c r="B58" i="1"/>
  <c r="A58" i="1"/>
  <c r="B59" i="1"/>
  <c r="A59" i="1"/>
  <c r="B60" i="1"/>
  <c r="A60" i="1"/>
  <c r="B61" i="1"/>
  <c r="A61" i="1"/>
  <c r="B62" i="1"/>
  <c r="A62" i="1"/>
  <c r="B63" i="1"/>
  <c r="A63" i="1"/>
  <c r="B64" i="1"/>
  <c r="A64" i="1"/>
  <c r="B65" i="1"/>
  <c r="A65" i="1"/>
  <c r="B66" i="1"/>
  <c r="A66" i="1"/>
  <c r="B67" i="1"/>
  <c r="A67" i="1"/>
  <c r="B68" i="1"/>
  <c r="A68" i="1"/>
  <c r="B69" i="1"/>
  <c r="A69" i="1"/>
  <c r="B70" i="1"/>
  <c r="A70" i="1"/>
  <c r="B71" i="1"/>
  <c r="A71" i="1"/>
  <c r="B72" i="1"/>
  <c r="A72" i="1"/>
  <c r="B73" i="1"/>
  <c r="A73" i="1"/>
  <c r="B74" i="1"/>
  <c r="A74" i="1"/>
  <c r="B75" i="1"/>
  <c r="A75" i="1"/>
  <c r="B76" i="1"/>
  <c r="A76" i="1"/>
  <c r="B77" i="1"/>
  <c r="A77" i="1"/>
  <c r="B78" i="1"/>
  <c r="A78" i="1"/>
  <c r="B79" i="1"/>
  <c r="A79" i="1"/>
  <c r="B80" i="1"/>
  <c r="A80" i="1"/>
  <c r="B81" i="1"/>
  <c r="A81" i="1"/>
  <c r="B82" i="1"/>
  <c r="A82" i="1"/>
  <c r="B83" i="1"/>
  <c r="A83" i="1"/>
  <c r="B84" i="1"/>
  <c r="A84" i="1"/>
  <c r="B85" i="1"/>
  <c r="A85" i="1"/>
  <c r="B86" i="1"/>
  <c r="A86" i="1"/>
  <c r="B87" i="1"/>
  <c r="A87" i="1"/>
  <c r="B88" i="1"/>
  <c r="A88" i="1"/>
  <c r="B89" i="1"/>
  <c r="A89" i="1"/>
  <c r="B90" i="1"/>
  <c r="A90" i="1"/>
  <c r="B91" i="1"/>
  <c r="A91" i="1"/>
  <c r="B92" i="1"/>
  <c r="A92" i="1"/>
  <c r="B93" i="1"/>
  <c r="A93" i="1"/>
  <c r="B94" i="1"/>
  <c r="A94" i="1"/>
  <c r="E13" i="1"/>
  <c r="E15" i="1"/>
  <c r="E19" i="1"/>
  <c r="E23" i="1"/>
  <c r="E27" i="1"/>
  <c r="E31" i="1"/>
  <c r="E35" i="1"/>
  <c r="E39" i="1"/>
  <c r="E43" i="1"/>
  <c r="E47" i="1"/>
  <c r="E51" i="1"/>
  <c r="E55" i="1"/>
  <c r="E59" i="1"/>
  <c r="E63" i="1"/>
  <c r="E67" i="1"/>
  <c r="E71" i="1"/>
  <c r="E75" i="1"/>
  <c r="E79" i="1"/>
  <c r="E83" i="1"/>
  <c r="E87" i="1"/>
  <c r="E91" i="1"/>
  <c r="W1" i="17"/>
  <c r="E6" i="17"/>
  <c r="E7" i="17"/>
  <c r="E8" i="17"/>
  <c r="D8" i="17" s="1"/>
  <c r="E12" i="17"/>
  <c r="D12" i="17" s="1"/>
  <c r="E16" i="17"/>
  <c r="C7" i="17"/>
  <c r="A10" i="17"/>
  <c r="C16" i="17"/>
  <c r="AF2" i="17"/>
  <c r="A12" i="17"/>
  <c r="A11" i="17"/>
  <c r="C21" i="17"/>
  <c r="X2" i="17"/>
  <c r="C10" i="17"/>
  <c r="C14" i="17"/>
  <c r="C11" i="17"/>
  <c r="C6" i="17"/>
  <c r="C5" i="17"/>
  <c r="A9" i="17"/>
  <c r="C15" i="17"/>
  <c r="AB2" i="17"/>
  <c r="A25" i="17"/>
  <c r="O18" i="83"/>
  <c r="O19" i="83"/>
  <c r="O17" i="83"/>
  <c r="A8" i="10"/>
  <c r="E12" i="10" l="1"/>
  <c r="B13" i="10"/>
  <c r="F12" i="17"/>
  <c r="C2" i="83"/>
  <c r="C3" i="83"/>
  <c r="C4" i="83"/>
  <c r="D4" i="83"/>
  <c r="A8" i="83"/>
  <c r="C8" i="83"/>
  <c r="A9" i="83"/>
  <c r="C9" i="83"/>
  <c r="K14" i="83"/>
  <c r="M14" i="83"/>
  <c r="O14" i="83"/>
  <c r="N11" i="8"/>
  <c r="O11" i="8"/>
  <c r="N12" i="8"/>
  <c r="O12" i="8"/>
  <c r="N13" i="8"/>
  <c r="O13" i="8"/>
  <c r="H14" i="8"/>
  <c r="J14" i="8"/>
  <c r="K14" i="8"/>
  <c r="F14" i="58"/>
  <c r="F15" i="58"/>
  <c r="F16" i="58"/>
  <c r="F17" i="58"/>
  <c r="F18" i="58"/>
  <c r="F19" i="58"/>
  <c r="F20" i="58"/>
  <c r="F21" i="58"/>
  <c r="F22" i="58"/>
  <c r="F23" i="58"/>
  <c r="F24" i="58"/>
  <c r="F25" i="58"/>
  <c r="F26" i="58"/>
  <c r="F27" i="58"/>
  <c r="F28" i="58"/>
  <c r="F29" i="58"/>
  <c r="F30" i="58"/>
  <c r="F31" i="58"/>
  <c r="F32" i="58"/>
  <c r="F33" i="58"/>
  <c r="F34" i="58"/>
  <c r="F35" i="58"/>
  <c r="F36" i="58"/>
  <c r="F37" i="58"/>
  <c r="F38" i="58"/>
  <c r="F39" i="58"/>
  <c r="F40" i="58"/>
  <c r="F41" i="58"/>
  <c r="F42" i="58"/>
  <c r="F43" i="58"/>
  <c r="G16" i="58" s="1"/>
  <c r="F44" i="58"/>
  <c r="F45" i="58"/>
  <c r="F46" i="58"/>
  <c r="G14" i="58" s="1"/>
  <c r="F47" i="58"/>
  <c r="G47" i="58" s="1"/>
  <c r="F48" i="58"/>
  <c r="G48" i="58" s="1"/>
  <c r="F49" i="58"/>
  <c r="G49" i="58" s="1"/>
  <c r="F50" i="58"/>
  <c r="G50" i="58" s="1"/>
  <c r="E51" i="58"/>
  <c r="C20" i="24"/>
  <c r="C19" i="24"/>
  <c r="C18" i="24"/>
  <c r="C17" i="24"/>
  <c r="C16" i="24"/>
  <c r="C15" i="24"/>
  <c r="B21" i="6"/>
  <c r="B20" i="6"/>
  <c r="B19" i="6"/>
  <c r="B18" i="6"/>
  <c r="B17" i="6"/>
  <c r="B16" i="6"/>
  <c r="K18" i="83"/>
  <c r="N18" i="83"/>
  <c r="M19" i="83"/>
  <c r="L17" i="83"/>
  <c r="K17" i="83"/>
  <c r="M18" i="83"/>
  <c r="B15" i="83"/>
  <c r="N19" i="83"/>
  <c r="L18" i="83"/>
  <c r="L19" i="83"/>
  <c r="N17" i="83"/>
  <c r="K19" i="83"/>
  <c r="M17" i="83"/>
  <c r="P19" i="83" l="1"/>
  <c r="P18" i="83"/>
  <c r="P17" i="83"/>
  <c r="G37" i="58"/>
  <c r="G29" i="58"/>
  <c r="G44" i="58"/>
  <c r="G20" i="58"/>
  <c r="G43" i="58"/>
  <c r="G35" i="58"/>
  <c r="G27" i="58"/>
  <c r="G19" i="58"/>
  <c r="G42" i="58"/>
  <c r="G34" i="58"/>
  <c r="G26" i="58"/>
  <c r="G18" i="58"/>
  <c r="G41" i="58"/>
  <c r="G33" i="58"/>
  <c r="G25" i="58"/>
  <c r="G17" i="58"/>
  <c r="G40" i="58"/>
  <c r="G32" i="58"/>
  <c r="G24" i="58"/>
  <c r="G45" i="58"/>
  <c r="G21" i="58"/>
  <c r="G28" i="58"/>
  <c r="G39" i="58"/>
  <c r="G31" i="58"/>
  <c r="G23" i="58"/>
  <c r="G15" i="58"/>
  <c r="G36" i="58"/>
  <c r="G46" i="58"/>
  <c r="G38" i="58"/>
  <c r="G30" i="58"/>
  <c r="G22" i="58"/>
  <c r="H42" i="24"/>
  <c r="D34" i="24"/>
  <c r="D33" i="24"/>
  <c r="D31" i="24"/>
  <c r="D30" i="24"/>
  <c r="D29" i="24"/>
  <c r="D27" i="24"/>
  <c r="D26" i="24"/>
  <c r="D25" i="24"/>
  <c r="D21" i="24"/>
  <c r="D19" i="24"/>
  <c r="D18" i="24"/>
  <c r="D16" i="24"/>
  <c r="D15" i="24"/>
  <c r="D13" i="24"/>
  <c r="O12" i="24"/>
  <c r="A42" i="24"/>
  <c r="A13" i="24"/>
  <c r="A35" i="24"/>
  <c r="A14" i="24"/>
  <c r="A3" i="24"/>
  <c r="A5" i="24"/>
  <c r="A4" i="24"/>
  <c r="A40" i="24"/>
  <c r="A38" i="24"/>
  <c r="A12" i="24"/>
  <c r="A2" i="24"/>
  <c r="A7" i="24"/>
  <c r="A39" i="24"/>
  <c r="A11" i="24"/>
  <c r="A1" i="24"/>
  <c r="A8" i="24"/>
  <c r="A37" i="24"/>
  <c r="A36" i="24"/>
  <c r="A41" i="24"/>
  <c r="A6" i="24"/>
  <c r="A17" i="24"/>
  <c r="A30" i="24"/>
  <c r="A24" i="24"/>
  <c r="A26" i="24"/>
  <c r="A28" i="24"/>
  <c r="A33" i="24"/>
  <c r="A31" i="24"/>
  <c r="A19" i="24"/>
  <c r="A22" i="24"/>
  <c r="A34" i="24"/>
  <c r="A29" i="24"/>
  <c r="A21" i="24"/>
  <c r="A20" i="24"/>
  <c r="A18" i="24"/>
  <c r="A16" i="24"/>
  <c r="A32" i="24"/>
  <c r="A25" i="24"/>
  <c r="A23" i="24"/>
  <c r="A27" i="24"/>
  <c r="D22" i="24" l="1"/>
  <c r="D23" i="24"/>
  <c r="D20" i="24"/>
  <c r="D24" i="24"/>
  <c r="D28" i="24"/>
  <c r="D32" i="24"/>
  <c r="D17" i="24"/>
  <c r="L5" i="24"/>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O410" i="2" s="1"/>
  <c r="M197" i="2"/>
  <c r="M198" i="2"/>
  <c r="M199" i="2"/>
  <c r="M200" i="2"/>
  <c r="M201" i="2"/>
  <c r="M202" i="2"/>
  <c r="M203" i="2"/>
  <c r="M204" i="2"/>
  <c r="M205" i="2"/>
  <c r="M206" i="2"/>
  <c r="M207" i="2"/>
  <c r="M208" i="2"/>
  <c r="M209" i="2"/>
  <c r="M210" i="2"/>
  <c r="M211" i="2"/>
  <c r="M212" i="2"/>
  <c r="O426" i="2" s="1"/>
  <c r="M213" i="2"/>
  <c r="M214" i="2"/>
  <c r="M215" i="2"/>
  <c r="M216" i="2"/>
  <c r="M217" i="2"/>
  <c r="M218" i="2"/>
  <c r="M219" i="2"/>
  <c r="M220" i="2"/>
  <c r="O434" i="2" s="1"/>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O393" i="2" s="1"/>
  <c r="M253" i="2"/>
  <c r="M254" i="2"/>
  <c r="M255" i="2"/>
  <c r="M256" i="2"/>
  <c r="M257" i="2"/>
  <c r="M258" i="2"/>
  <c r="M259" i="2"/>
  <c r="M260" i="2"/>
  <c r="O437" i="2" s="1"/>
  <c r="M261" i="2"/>
  <c r="M262" i="2"/>
  <c r="M263" i="2"/>
  <c r="M264" i="2"/>
  <c r="M265" i="2"/>
  <c r="M266" i="2"/>
  <c r="M267" i="2"/>
  <c r="M268" i="2"/>
  <c r="O409" i="2" s="1"/>
  <c r="M269" i="2"/>
  <c r="M270" i="2"/>
  <c r="M271" i="2"/>
  <c r="M272" i="2"/>
  <c r="M273" i="2"/>
  <c r="M274" i="2"/>
  <c r="M275" i="2"/>
  <c r="M276" i="2"/>
  <c r="M277" i="2"/>
  <c r="M278" i="2"/>
  <c r="M279" i="2"/>
  <c r="M280" i="2"/>
  <c r="M281" i="2"/>
  <c r="M282" i="2"/>
  <c r="M283" i="2"/>
  <c r="M284" i="2"/>
  <c r="O425" i="2" s="1"/>
  <c r="M285" i="2"/>
  <c r="M286" i="2"/>
  <c r="M287" i="2"/>
  <c r="M288" i="2"/>
  <c r="M289" i="2"/>
  <c r="M290" i="2"/>
  <c r="M291" i="2"/>
  <c r="M292" i="2"/>
  <c r="M293" i="2"/>
  <c r="M294" i="2"/>
  <c r="M295" i="2"/>
  <c r="M296" i="2"/>
  <c r="M297" i="2"/>
  <c r="M298" i="2"/>
  <c r="M299" i="2"/>
  <c r="M300" i="2"/>
  <c r="M301" i="2"/>
  <c r="M302" i="2"/>
  <c r="M303" i="2"/>
  <c r="M304" i="2"/>
  <c r="M305" i="2"/>
  <c r="M306" i="2"/>
  <c r="M307" i="2"/>
  <c r="M308" i="2"/>
  <c r="O343" i="2" s="1"/>
  <c r="M309" i="2"/>
  <c r="M310" i="2"/>
  <c r="M311" i="2"/>
  <c r="M312" i="2"/>
  <c r="M313" i="2"/>
  <c r="M314" i="2"/>
  <c r="M315" i="2"/>
  <c r="M316" i="2"/>
  <c r="M317" i="2"/>
  <c r="M318" i="2"/>
  <c r="M319" i="2"/>
  <c r="M320" i="2"/>
  <c r="M321" i="2"/>
  <c r="M322" i="2"/>
  <c r="M323" i="2"/>
  <c r="M324" i="2"/>
  <c r="O359" i="2" s="1"/>
  <c r="M325" i="2"/>
  <c r="M326" i="2"/>
  <c r="M327" i="2"/>
  <c r="M328" i="2"/>
  <c r="M329" i="2"/>
  <c r="M330" i="2"/>
  <c r="M331" i="2"/>
  <c r="M332" i="2"/>
  <c r="O297" i="2" s="1"/>
  <c r="M333" i="2"/>
  <c r="M334" i="2"/>
  <c r="M335" i="2"/>
  <c r="M336" i="2"/>
  <c r="M337" i="2"/>
  <c r="M338" i="2"/>
  <c r="M339" i="2"/>
  <c r="M340" i="2"/>
  <c r="M341" i="2"/>
  <c r="M342" i="2"/>
  <c r="M343" i="2"/>
  <c r="M344" i="2"/>
  <c r="M345" i="2"/>
  <c r="M346" i="2"/>
  <c r="M347" i="2"/>
  <c r="M348" i="2"/>
  <c r="M349" i="2"/>
  <c r="M350" i="2"/>
  <c r="M351" i="2"/>
  <c r="M352" i="2"/>
  <c r="M353" i="2"/>
  <c r="M354" i="2"/>
  <c r="M355" i="2"/>
  <c r="M356" i="2"/>
  <c r="O321" i="2" s="1"/>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O404" i="2" s="1"/>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O167" i="2"/>
  <c r="O274" i="2"/>
  <c r="O293" i="2"/>
  <c r="O336" i="2"/>
  <c r="O344" i="2"/>
  <c r="O352" i="2"/>
  <c r="O360" i="2"/>
  <c r="O371" i="2"/>
  <c r="O379" i="2"/>
  <c r="O387" i="2"/>
  <c r="O395" i="2"/>
  <c r="M17" i="2"/>
  <c r="N17" i="2"/>
  <c r="L438" i="2"/>
  <c r="K438" i="2"/>
  <c r="J438" i="2"/>
  <c r="I438" i="2"/>
  <c r="H438" i="2"/>
  <c r="G438" i="2"/>
  <c r="F438" i="2"/>
  <c r="E438" i="2"/>
  <c r="B15" i="2"/>
  <c r="A15" i="24"/>
  <c r="O191" i="2" l="1"/>
  <c r="O369" i="2"/>
  <c r="O405" i="2"/>
  <c r="O279" i="2"/>
  <c r="O313" i="2"/>
  <c r="O278" i="2"/>
  <c r="O270" i="2"/>
  <c r="O27" i="2"/>
  <c r="O305" i="2"/>
  <c r="O109" i="2"/>
  <c r="O354" i="2"/>
  <c r="O211" i="2"/>
  <c r="O284" i="2"/>
  <c r="O417" i="2"/>
  <c r="O240" i="2"/>
  <c r="O346" i="2"/>
  <c r="O338" i="2"/>
  <c r="O232" i="2"/>
  <c r="O429" i="2"/>
  <c r="O288" i="2"/>
  <c r="O252" i="2"/>
  <c r="O244" i="2"/>
  <c r="O421" i="2"/>
  <c r="O385" i="2"/>
  <c r="O413" i="2"/>
  <c r="O377" i="2"/>
  <c r="O363" i="2"/>
  <c r="O257" i="2"/>
  <c r="O219" i="2"/>
  <c r="O292" i="2"/>
  <c r="O327" i="2"/>
  <c r="O256" i="2"/>
  <c r="O397" i="2"/>
  <c r="O433" i="2"/>
  <c r="O182" i="2"/>
  <c r="O362" i="2"/>
  <c r="O38" i="2"/>
  <c r="O281" i="2"/>
  <c r="O316" i="2"/>
  <c r="O106" i="2"/>
  <c r="O386" i="2"/>
  <c r="O174" i="2"/>
  <c r="O422" i="2"/>
  <c r="O351" i="2"/>
  <c r="O245" i="2"/>
  <c r="O140" i="2"/>
  <c r="O208" i="2"/>
  <c r="O308" i="2"/>
  <c r="O237" i="2"/>
  <c r="O273" i="2"/>
  <c r="O132" i="2"/>
  <c r="O166" i="2"/>
  <c r="O378" i="2"/>
  <c r="O414" i="2"/>
  <c r="W343" i="2"/>
  <c r="O98" i="2"/>
  <c r="O30" i="2"/>
  <c r="O90" i="2"/>
  <c r="O300" i="2"/>
  <c r="O124" i="2"/>
  <c r="O370" i="2"/>
  <c r="O192" i="2"/>
  <c r="O406" i="2"/>
  <c r="O229" i="2"/>
  <c r="O265" i="2"/>
  <c r="O335" i="2"/>
  <c r="O158" i="2"/>
  <c r="O399" i="2"/>
  <c r="O294" i="2"/>
  <c r="O435" i="2"/>
  <c r="O150" i="2"/>
  <c r="O364" i="2"/>
  <c r="W399" i="2"/>
  <c r="O329" i="2"/>
  <c r="O424" i="2"/>
  <c r="O353" i="2"/>
  <c r="O318" i="2"/>
  <c r="O388" i="2"/>
  <c r="O142" i="2"/>
  <c r="O416" i="2"/>
  <c r="O134" i="2"/>
  <c r="O345" i="2"/>
  <c r="O310" i="2"/>
  <c r="O380" i="2"/>
  <c r="O408" i="2"/>
  <c r="O337" i="2"/>
  <c r="O126" i="2"/>
  <c r="O372" i="2"/>
  <c r="O302" i="2"/>
  <c r="O152" i="2"/>
  <c r="O186" i="2"/>
  <c r="O84" i="2"/>
  <c r="O118" i="2"/>
  <c r="O260" i="2"/>
  <c r="O223" i="2"/>
  <c r="O50" i="2"/>
  <c r="P260" i="2" s="1"/>
  <c r="V260" i="2" s="1"/>
  <c r="O249" i="2"/>
  <c r="O390" i="2"/>
  <c r="O178" i="2"/>
  <c r="O285" i="2"/>
  <c r="O320" i="2"/>
  <c r="O76" i="2"/>
  <c r="O355" i="2"/>
  <c r="O382" i="2"/>
  <c r="O241" i="2"/>
  <c r="O277" i="2"/>
  <c r="O312" i="2"/>
  <c r="O347" i="2"/>
  <c r="O170" i="2"/>
  <c r="O68" i="2"/>
  <c r="O418" i="2"/>
  <c r="O374" i="2"/>
  <c r="O60" i="2"/>
  <c r="O304" i="2"/>
  <c r="O233" i="2"/>
  <c r="O339" i="2"/>
  <c r="O269" i="2"/>
  <c r="O120" i="2"/>
  <c r="O154" i="2"/>
  <c r="O52" i="2"/>
  <c r="O225" i="2"/>
  <c r="O188" i="2"/>
  <c r="O402" i="2"/>
  <c r="W146" i="2"/>
  <c r="O357" i="2"/>
  <c r="O251" i="2"/>
  <c r="O287" i="2"/>
  <c r="O392" i="2"/>
  <c r="O322" i="2"/>
  <c r="O428" i="2"/>
  <c r="W138" i="2"/>
  <c r="O349" i="2"/>
  <c r="O243" i="2"/>
  <c r="O384" i="2"/>
  <c r="O314" i="2"/>
  <c r="O420" i="2"/>
  <c r="W130" i="2"/>
  <c r="O341" i="2"/>
  <c r="O271" i="2"/>
  <c r="O306" i="2"/>
  <c r="O412" i="2"/>
  <c r="O376" i="2"/>
  <c r="W122" i="2"/>
  <c r="O333" i="2"/>
  <c r="O368" i="2"/>
  <c r="O298" i="2"/>
  <c r="O200" i="2"/>
  <c r="O259" i="2"/>
  <c r="O330" i="2"/>
  <c r="O400" i="2"/>
  <c r="O117" i="2"/>
  <c r="O436" i="2"/>
  <c r="O396" i="2"/>
  <c r="O326" i="2"/>
  <c r="O216" i="2"/>
  <c r="O324" i="2"/>
  <c r="O253" i="2"/>
  <c r="O394" i="2"/>
  <c r="O289" i="2"/>
  <c r="O430" i="2"/>
  <c r="O43" i="2"/>
  <c r="O391" i="2"/>
  <c r="O286" i="2"/>
  <c r="O427" i="2"/>
  <c r="O356" i="2"/>
  <c r="O383" i="2"/>
  <c r="O419" i="2"/>
  <c r="O35" i="2"/>
  <c r="O348" i="2"/>
  <c r="O375" i="2"/>
  <c r="O411" i="2"/>
  <c r="O340" i="2"/>
  <c r="O262" i="2"/>
  <c r="O367" i="2"/>
  <c r="O19" i="2"/>
  <c r="O403" i="2"/>
  <c r="O332" i="2"/>
  <c r="W113" i="2"/>
  <c r="O358" i="2"/>
  <c r="O215" i="2"/>
  <c r="O323" i="2"/>
  <c r="W105" i="2"/>
  <c r="O350" i="2"/>
  <c r="O207" i="2"/>
  <c r="O280" i="2"/>
  <c r="O315" i="2"/>
  <c r="W97" i="2"/>
  <c r="O236" i="2"/>
  <c r="O272" i="2"/>
  <c r="O199" i="2"/>
  <c r="O342" i="2"/>
  <c r="O307" i="2"/>
  <c r="W89" i="2"/>
  <c r="O264" i="2"/>
  <c r="O334" i="2"/>
  <c r="O228" i="2"/>
  <c r="O299" i="2"/>
  <c r="O22" i="2"/>
  <c r="O432" i="2"/>
  <c r="O361" i="2"/>
  <c r="W217" i="2"/>
  <c r="O290" i="2"/>
  <c r="O431" i="2"/>
  <c r="O325" i="2"/>
  <c r="O398" i="2"/>
  <c r="O183" i="2"/>
  <c r="O328" i="2"/>
  <c r="O175" i="2"/>
  <c r="O423" i="2"/>
  <c r="O282" i="2"/>
  <c r="O317" i="2"/>
  <c r="O415" i="2"/>
  <c r="O309" i="2"/>
  <c r="O407" i="2"/>
  <c r="O301" i="2"/>
  <c r="O159" i="2"/>
  <c r="O266" i="2"/>
  <c r="W49" i="2"/>
  <c r="O365" i="2"/>
  <c r="O295" i="2"/>
  <c r="W41" i="2"/>
  <c r="O319" i="2"/>
  <c r="O248" i="2"/>
  <c r="O389" i="2"/>
  <c r="W33" i="2"/>
  <c r="O101" i="2"/>
  <c r="O203" i="2"/>
  <c r="O276" i="2"/>
  <c r="O311" i="2"/>
  <c r="O381" i="2"/>
  <c r="W25" i="2"/>
  <c r="O195" i="2"/>
  <c r="O93" i="2"/>
  <c r="O303" i="2"/>
  <c r="O268" i="2"/>
  <c r="O373" i="2"/>
  <c r="W431" i="2"/>
  <c r="W359" i="2"/>
  <c r="W423" i="2"/>
  <c r="W407" i="2"/>
  <c r="W375" i="2"/>
  <c r="O48" i="2"/>
  <c r="O74" i="2"/>
  <c r="O66" i="2"/>
  <c r="W426" i="2"/>
  <c r="W418" i="2"/>
  <c r="O26" i="2"/>
  <c r="O18" i="2"/>
  <c r="O44" i="2"/>
  <c r="O36" i="2"/>
  <c r="O28" i="2"/>
  <c r="O20" i="2"/>
  <c r="W433" i="2"/>
  <c r="W281" i="2"/>
  <c r="W273" i="2"/>
  <c r="W265" i="2"/>
  <c r="W394" i="2"/>
  <c r="W361" i="2"/>
  <c r="O40" i="2"/>
  <c r="O32" i="2"/>
  <c r="O24" i="2"/>
  <c r="W50" i="2"/>
  <c r="W249" i="2"/>
  <c r="W241" i="2"/>
  <c r="W233" i="2"/>
  <c r="W225" i="2"/>
  <c r="W351" i="2"/>
  <c r="W289" i="2"/>
  <c r="W329" i="2"/>
  <c r="W353" i="2"/>
  <c r="W345" i="2"/>
  <c r="W337" i="2"/>
  <c r="W335" i="2"/>
  <c r="W81" i="2"/>
  <c r="W73" i="2"/>
  <c r="W65" i="2"/>
  <c r="W57" i="2"/>
  <c r="W415" i="2"/>
  <c r="W223" i="2"/>
  <c r="P394" i="2"/>
  <c r="V394" i="2" s="1"/>
  <c r="W17" i="2"/>
  <c r="W153" i="2"/>
  <c r="W401" i="2"/>
  <c r="W51" i="2"/>
  <c r="W187" i="2"/>
  <c r="W331" i="2"/>
  <c r="W85" i="2"/>
  <c r="W261" i="2"/>
  <c r="W366" i="2"/>
  <c r="W119" i="2"/>
  <c r="W224" i="2"/>
  <c r="W296" i="2"/>
  <c r="P437" i="2"/>
  <c r="V437" i="2" s="1"/>
  <c r="P186" i="2"/>
  <c r="V186" i="2" s="1"/>
  <c r="P223" i="2"/>
  <c r="V223" i="2" s="1"/>
  <c r="P152" i="2"/>
  <c r="V152" i="2" s="1"/>
  <c r="P118" i="2"/>
  <c r="V118" i="2" s="1"/>
  <c r="P84" i="2"/>
  <c r="V84" i="2" s="1"/>
  <c r="P50" i="2"/>
  <c r="V50" i="2" s="1"/>
  <c r="O221" i="2"/>
  <c r="O82" i="2"/>
  <c r="O116" i="2"/>
  <c r="O184" i="2"/>
  <c r="O258" i="2"/>
  <c r="O254" i="2"/>
  <c r="O217" i="2"/>
  <c r="O144" i="2"/>
  <c r="O212" i="2"/>
  <c r="O42" i="2"/>
  <c r="O110" i="2"/>
  <c r="O136" i="2"/>
  <c r="O204" i="2"/>
  <c r="O34" i="2"/>
  <c r="O128" i="2"/>
  <c r="O162" i="2"/>
  <c r="O196" i="2"/>
  <c r="O218" i="2"/>
  <c r="O255" i="2"/>
  <c r="W255" i="2"/>
  <c r="O291" i="2"/>
  <c r="O210" i="2"/>
  <c r="O247" i="2"/>
  <c r="O108" i="2"/>
  <c r="P142" i="2" s="1"/>
  <c r="V142" i="2" s="1"/>
  <c r="W247" i="2"/>
  <c r="O176" i="2"/>
  <c r="O283" i="2"/>
  <c r="O202" i="2"/>
  <c r="O239" i="2"/>
  <c r="O100" i="2"/>
  <c r="W239" i="2"/>
  <c r="O168" i="2"/>
  <c r="O275" i="2"/>
  <c r="O194" i="2"/>
  <c r="O231" i="2"/>
  <c r="O92" i="2"/>
  <c r="W231" i="2"/>
  <c r="O160" i="2"/>
  <c r="O267" i="2"/>
  <c r="O78" i="2"/>
  <c r="O112" i="2"/>
  <c r="O146" i="2"/>
  <c r="O180" i="2"/>
  <c r="O214" i="2"/>
  <c r="W287" i="2"/>
  <c r="O70" i="2"/>
  <c r="O104" i="2"/>
  <c r="O138" i="2"/>
  <c r="O172" i="2"/>
  <c r="O206" i="2"/>
  <c r="W279" i="2"/>
  <c r="O62" i="2"/>
  <c r="O235" i="2"/>
  <c r="O96" i="2"/>
  <c r="O130" i="2"/>
  <c r="O164" i="2"/>
  <c r="O198" i="2"/>
  <c r="W271" i="2"/>
  <c r="O54" i="2"/>
  <c r="O227" i="2"/>
  <c r="O88" i="2"/>
  <c r="O122" i="2"/>
  <c r="O156" i="2"/>
  <c r="O263" i="2"/>
  <c r="O190" i="2"/>
  <c r="W263" i="2"/>
  <c r="O46" i="2"/>
  <c r="O114" i="2"/>
  <c r="O148" i="2"/>
  <c r="W327" i="2"/>
  <c r="O45" i="2"/>
  <c r="O79" i="2"/>
  <c r="O113" i="2"/>
  <c r="O147" i="2"/>
  <c r="O181" i="2"/>
  <c r="W215" i="2"/>
  <c r="O37" i="2"/>
  <c r="O71" i="2"/>
  <c r="O105" i="2"/>
  <c r="O139" i="2"/>
  <c r="O173" i="2"/>
  <c r="W207" i="2"/>
  <c r="O29" i="2"/>
  <c r="O63" i="2"/>
  <c r="O97" i="2"/>
  <c r="O131" i="2"/>
  <c r="O165" i="2"/>
  <c r="W199" i="2"/>
  <c r="O21" i="2"/>
  <c r="O55" i="2"/>
  <c r="O89" i="2"/>
  <c r="O123" i="2"/>
  <c r="O157" i="2"/>
  <c r="W191" i="2"/>
  <c r="W434" i="2"/>
  <c r="O47" i="2"/>
  <c r="O220" i="2"/>
  <c r="O81" i="2"/>
  <c r="O115" i="2"/>
  <c r="O149" i="2"/>
  <c r="W183" i="2"/>
  <c r="O39" i="2"/>
  <c r="O73" i="2"/>
  <c r="O246" i="2"/>
  <c r="O107" i="2"/>
  <c r="O141" i="2"/>
  <c r="W175" i="2"/>
  <c r="O209" i="2"/>
  <c r="O31" i="2"/>
  <c r="O65" i="2"/>
  <c r="O238" i="2"/>
  <c r="O99" i="2"/>
  <c r="O133" i="2"/>
  <c r="W167" i="2"/>
  <c r="O201" i="2"/>
  <c r="O23" i="2"/>
  <c r="O57" i="2"/>
  <c r="O230" i="2"/>
  <c r="O91" i="2"/>
  <c r="O125" i="2"/>
  <c r="W159" i="2"/>
  <c r="O193" i="2"/>
  <c r="O185" i="2"/>
  <c r="W436" i="2"/>
  <c r="O49" i="2"/>
  <c r="O222" i="2"/>
  <c r="O83" i="2"/>
  <c r="W151" i="2"/>
  <c r="W295" i="2"/>
  <c r="O151" i="2"/>
  <c r="W425" i="2"/>
  <c r="O177" i="2"/>
  <c r="O41" i="2"/>
  <c r="O75" i="2"/>
  <c r="W143" i="2"/>
  <c r="W319" i="2"/>
  <c r="O143" i="2"/>
  <c r="W417" i="2"/>
  <c r="O169" i="2"/>
  <c r="O33" i="2"/>
  <c r="O67" i="2"/>
  <c r="W311" i="2"/>
  <c r="O135" i="2"/>
  <c r="W409" i="2"/>
  <c r="O161" i="2"/>
  <c r="O25" i="2"/>
  <c r="O59" i="2"/>
  <c r="W303" i="2"/>
  <c r="O127" i="2"/>
  <c r="W145" i="2"/>
  <c r="W321" i="2"/>
  <c r="O111" i="2"/>
  <c r="W250" i="2"/>
  <c r="O145" i="2"/>
  <c r="W43" i="2"/>
  <c r="W179" i="2"/>
  <c r="W427" i="2"/>
  <c r="O179" i="2"/>
  <c r="W356" i="2"/>
  <c r="O213" i="2"/>
  <c r="W77" i="2"/>
  <c r="W213" i="2"/>
  <c r="W286" i="2"/>
  <c r="W111" i="2"/>
  <c r="O77" i="2"/>
  <c r="O250" i="2"/>
  <c r="W137" i="2"/>
  <c r="W313" i="2"/>
  <c r="O103" i="2"/>
  <c r="W242" i="2"/>
  <c r="O137" i="2"/>
  <c r="W35" i="2"/>
  <c r="W171" i="2"/>
  <c r="W419" i="2"/>
  <c r="O171" i="2"/>
  <c r="W348" i="2"/>
  <c r="O205" i="2"/>
  <c r="W69" i="2"/>
  <c r="W205" i="2"/>
  <c r="W278" i="2"/>
  <c r="W103" i="2"/>
  <c r="O69" i="2"/>
  <c r="O242" i="2"/>
  <c r="W129" i="2"/>
  <c r="W305" i="2"/>
  <c r="O95" i="2"/>
  <c r="W234" i="2"/>
  <c r="O129" i="2"/>
  <c r="W27" i="2"/>
  <c r="W163" i="2"/>
  <c r="W411" i="2"/>
  <c r="O163" i="2"/>
  <c r="W340" i="2"/>
  <c r="O197" i="2"/>
  <c r="W61" i="2"/>
  <c r="W197" i="2"/>
  <c r="W270" i="2"/>
  <c r="W95" i="2"/>
  <c r="O61" i="2"/>
  <c r="O234" i="2"/>
  <c r="W121" i="2"/>
  <c r="W297" i="2"/>
  <c r="O87" i="2"/>
  <c r="W226" i="2"/>
  <c r="O121" i="2"/>
  <c r="W19" i="2"/>
  <c r="W155" i="2"/>
  <c r="W403" i="2"/>
  <c r="O155" i="2"/>
  <c r="W332" i="2"/>
  <c r="O189" i="2"/>
  <c r="W53" i="2"/>
  <c r="W189" i="2"/>
  <c r="W262" i="2"/>
  <c r="W87" i="2"/>
  <c r="O53" i="2"/>
  <c r="O226" i="2"/>
  <c r="W383" i="2"/>
  <c r="W367" i="2"/>
  <c r="W391" i="2"/>
  <c r="O102" i="2"/>
  <c r="O94" i="2"/>
  <c r="O86" i="2"/>
  <c r="W432" i="2"/>
  <c r="W424" i="2"/>
  <c r="W416" i="2"/>
  <c r="W408" i="2"/>
  <c r="W400" i="2"/>
  <c r="W392" i="2"/>
  <c r="W384" i="2"/>
  <c r="W376" i="2"/>
  <c r="W368" i="2"/>
  <c r="W360" i="2"/>
  <c r="W352" i="2"/>
  <c r="W344" i="2"/>
  <c r="W336" i="2"/>
  <c r="W328" i="2"/>
  <c r="W320" i="2"/>
  <c r="W312" i="2"/>
  <c r="W304" i="2"/>
  <c r="W288" i="2"/>
  <c r="W280" i="2"/>
  <c r="W272" i="2"/>
  <c r="W264" i="2"/>
  <c r="W256" i="2"/>
  <c r="W248" i="2"/>
  <c r="W240" i="2"/>
  <c r="W232" i="2"/>
  <c r="W216" i="2"/>
  <c r="W208" i="2"/>
  <c r="W200" i="2"/>
  <c r="W192" i="2"/>
  <c r="W184" i="2"/>
  <c r="W176" i="2"/>
  <c r="W168" i="2"/>
  <c r="W160" i="2"/>
  <c r="W152" i="2"/>
  <c r="W144" i="2"/>
  <c r="W136" i="2"/>
  <c r="W128" i="2"/>
  <c r="W120" i="2"/>
  <c r="W112" i="2"/>
  <c r="W104" i="2"/>
  <c r="W96" i="2"/>
  <c r="W88" i="2"/>
  <c r="W80" i="2"/>
  <c r="W72" i="2"/>
  <c r="W64" i="2"/>
  <c r="W56" i="2"/>
  <c r="W48" i="2"/>
  <c r="W40" i="2"/>
  <c r="W32" i="2"/>
  <c r="W24" i="2"/>
  <c r="W135" i="2"/>
  <c r="W127" i="2"/>
  <c r="W79" i="2"/>
  <c r="W71" i="2"/>
  <c r="W63" i="2"/>
  <c r="W55" i="2"/>
  <c r="W47" i="2"/>
  <c r="W39" i="2"/>
  <c r="W31" i="2"/>
  <c r="W23" i="2"/>
  <c r="W430" i="2"/>
  <c r="W422" i="2"/>
  <c r="W414" i="2"/>
  <c r="W406" i="2"/>
  <c r="W398" i="2"/>
  <c r="W390" i="2"/>
  <c r="W382" i="2"/>
  <c r="W374" i="2"/>
  <c r="W358" i="2"/>
  <c r="W350" i="2"/>
  <c r="W342" i="2"/>
  <c r="W334" i="2"/>
  <c r="W326" i="2"/>
  <c r="W318" i="2"/>
  <c r="W310" i="2"/>
  <c r="W302" i="2"/>
  <c r="W294" i="2"/>
  <c r="W254" i="2"/>
  <c r="W246" i="2"/>
  <c r="W238" i="2"/>
  <c r="W230" i="2"/>
  <c r="W222" i="2"/>
  <c r="W214" i="2"/>
  <c r="W206" i="2"/>
  <c r="W198" i="2"/>
  <c r="W190" i="2"/>
  <c r="W182" i="2"/>
  <c r="W174" i="2"/>
  <c r="W166" i="2"/>
  <c r="W158" i="2"/>
  <c r="W150" i="2"/>
  <c r="W142" i="2"/>
  <c r="W134" i="2"/>
  <c r="W126" i="2"/>
  <c r="W118" i="2"/>
  <c r="W110" i="2"/>
  <c r="W102" i="2"/>
  <c r="W94" i="2"/>
  <c r="W86" i="2"/>
  <c r="W78" i="2"/>
  <c r="W70" i="2"/>
  <c r="W62" i="2"/>
  <c r="W54" i="2"/>
  <c r="W46" i="2"/>
  <c r="W38" i="2"/>
  <c r="W30" i="2"/>
  <c r="W22" i="2"/>
  <c r="O58" i="2"/>
  <c r="W437" i="2"/>
  <c r="W429" i="2"/>
  <c r="W421" i="2"/>
  <c r="W413" i="2"/>
  <c r="W405" i="2"/>
  <c r="W397" i="2"/>
  <c r="W389" i="2"/>
  <c r="W381" i="2"/>
  <c r="W373" i="2"/>
  <c r="W365" i="2"/>
  <c r="W357" i="2"/>
  <c r="W349" i="2"/>
  <c r="W341" i="2"/>
  <c r="W333" i="2"/>
  <c r="W325" i="2"/>
  <c r="W317" i="2"/>
  <c r="W309" i="2"/>
  <c r="W301" i="2"/>
  <c r="W293" i="2"/>
  <c r="W285" i="2"/>
  <c r="W277" i="2"/>
  <c r="W269" i="2"/>
  <c r="W253" i="2"/>
  <c r="W245" i="2"/>
  <c r="W237" i="2"/>
  <c r="W229" i="2"/>
  <c r="W221" i="2"/>
  <c r="W181" i="2"/>
  <c r="W173" i="2"/>
  <c r="W165" i="2"/>
  <c r="W157" i="2"/>
  <c r="W149" i="2"/>
  <c r="W141" i="2"/>
  <c r="W133" i="2"/>
  <c r="W125" i="2"/>
  <c r="W117" i="2"/>
  <c r="W109" i="2"/>
  <c r="W101" i="2"/>
  <c r="W93" i="2"/>
  <c r="W45" i="2"/>
  <c r="W37" i="2"/>
  <c r="W29" i="2"/>
  <c r="W21" i="2"/>
  <c r="W428" i="2"/>
  <c r="W420" i="2"/>
  <c r="W412" i="2"/>
  <c r="W404" i="2"/>
  <c r="W396" i="2"/>
  <c r="W388" i="2"/>
  <c r="W380" i="2"/>
  <c r="W372" i="2"/>
  <c r="W364" i="2"/>
  <c r="W324" i="2"/>
  <c r="W316" i="2"/>
  <c r="W308" i="2"/>
  <c r="W300" i="2"/>
  <c r="W292" i="2"/>
  <c r="W284" i="2"/>
  <c r="W276" i="2"/>
  <c r="W268" i="2"/>
  <c r="W260" i="2"/>
  <c r="W252" i="2"/>
  <c r="W244" i="2"/>
  <c r="W236" i="2"/>
  <c r="W228" i="2"/>
  <c r="W220" i="2"/>
  <c r="W212" i="2"/>
  <c r="W204" i="2"/>
  <c r="W196" i="2"/>
  <c r="W188" i="2"/>
  <c r="W180" i="2"/>
  <c r="W172" i="2"/>
  <c r="W164" i="2"/>
  <c r="W156" i="2"/>
  <c r="W148" i="2"/>
  <c r="W140" i="2"/>
  <c r="W132" i="2"/>
  <c r="W124" i="2"/>
  <c r="W116" i="2"/>
  <c r="W108" i="2"/>
  <c r="W100" i="2"/>
  <c r="W92" i="2"/>
  <c r="W84" i="2"/>
  <c r="W76" i="2"/>
  <c r="W68" i="2"/>
  <c r="W60" i="2"/>
  <c r="W52" i="2"/>
  <c r="W44" i="2"/>
  <c r="W36" i="2"/>
  <c r="W28" i="2"/>
  <c r="W20" i="2"/>
  <c r="O80" i="2"/>
  <c r="O72" i="2"/>
  <c r="O64" i="2"/>
  <c r="O56" i="2"/>
  <c r="W435" i="2"/>
  <c r="W395" i="2"/>
  <c r="W387" i="2"/>
  <c r="W379" i="2"/>
  <c r="W371" i="2"/>
  <c r="W363" i="2"/>
  <c r="W355" i="2"/>
  <c r="W347" i="2"/>
  <c r="W339" i="2"/>
  <c r="W323" i="2"/>
  <c r="W315" i="2"/>
  <c r="W307" i="2"/>
  <c r="W299" i="2"/>
  <c r="W291" i="2"/>
  <c r="W283" i="2"/>
  <c r="W275" i="2"/>
  <c r="W267" i="2"/>
  <c r="W259" i="2"/>
  <c r="W251" i="2"/>
  <c r="W243" i="2"/>
  <c r="W235" i="2"/>
  <c r="W227" i="2"/>
  <c r="W219" i="2"/>
  <c r="W211" i="2"/>
  <c r="W203" i="2"/>
  <c r="W195" i="2"/>
  <c r="W147" i="2"/>
  <c r="W139" i="2"/>
  <c r="W131" i="2"/>
  <c r="W123" i="2"/>
  <c r="W115" i="2"/>
  <c r="W107" i="2"/>
  <c r="W99" i="2"/>
  <c r="W91" i="2"/>
  <c r="W83" i="2"/>
  <c r="W75" i="2"/>
  <c r="W67" i="2"/>
  <c r="W59" i="2"/>
  <c r="W410" i="2"/>
  <c r="W402" i="2"/>
  <c r="W386" i="2"/>
  <c r="W378" i="2"/>
  <c r="W370" i="2"/>
  <c r="W362" i="2"/>
  <c r="W354" i="2"/>
  <c r="W346" i="2"/>
  <c r="W338" i="2"/>
  <c r="W330" i="2"/>
  <c r="W322" i="2"/>
  <c r="W314" i="2"/>
  <c r="W306" i="2"/>
  <c r="W298" i="2"/>
  <c r="W290" i="2"/>
  <c r="W282" i="2"/>
  <c r="W274" i="2"/>
  <c r="W266" i="2"/>
  <c r="W258" i="2"/>
  <c r="W218" i="2"/>
  <c r="W210" i="2"/>
  <c r="W202" i="2"/>
  <c r="W194" i="2"/>
  <c r="W186" i="2"/>
  <c r="W178" i="2"/>
  <c r="W170" i="2"/>
  <c r="W162" i="2"/>
  <c r="W154" i="2"/>
  <c r="W114" i="2"/>
  <c r="W106" i="2"/>
  <c r="W98" i="2"/>
  <c r="W90" i="2"/>
  <c r="W82" i="2"/>
  <c r="W74" i="2"/>
  <c r="W66" i="2"/>
  <c r="W58" i="2"/>
  <c r="W42" i="2"/>
  <c r="W34" i="2"/>
  <c r="W26" i="2"/>
  <c r="W18" i="2"/>
  <c r="W393" i="2"/>
  <c r="W385" i="2"/>
  <c r="W377" i="2"/>
  <c r="W369" i="2"/>
  <c r="W257" i="2"/>
  <c r="W209" i="2"/>
  <c r="W201" i="2"/>
  <c r="W193" i="2"/>
  <c r="W185" i="2"/>
  <c r="W177" i="2"/>
  <c r="W169" i="2"/>
  <c r="W161" i="2"/>
  <c r="O401" i="2"/>
  <c r="O153" i="2"/>
  <c r="O296" i="2"/>
  <c r="O224" i="2"/>
  <c r="O119" i="2"/>
  <c r="O366" i="2"/>
  <c r="O261" i="2"/>
  <c r="O85" i="2"/>
  <c r="O17" i="2"/>
  <c r="O331" i="2"/>
  <c r="O187" i="2"/>
  <c r="O51" i="2"/>
  <c r="T14" i="2"/>
  <c r="L14" i="2"/>
  <c r="K14" i="2"/>
  <c r="J14" i="2"/>
  <c r="I14" i="2"/>
  <c r="H14" i="2"/>
  <c r="A9" i="2"/>
  <c r="A8" i="2"/>
  <c r="P324" i="2" l="1"/>
  <c r="V324" i="2" s="1"/>
  <c r="P253" i="2"/>
  <c r="V253" i="2" s="1"/>
  <c r="P289" i="2"/>
  <c r="V289" i="2" s="1"/>
  <c r="P216" i="2"/>
  <c r="V216" i="2" s="1"/>
  <c r="P430" i="2"/>
  <c r="V430" i="2" s="1"/>
  <c r="P53" i="2"/>
  <c r="V53" i="2" s="1"/>
  <c r="P23" i="2"/>
  <c r="V23" i="2" s="1"/>
  <c r="P31" i="2"/>
  <c r="V31" i="2" s="1"/>
  <c r="P39" i="2"/>
  <c r="V39" i="2" s="1"/>
  <c r="P24" i="2"/>
  <c r="V24" i="2" s="1"/>
  <c r="P225" i="2"/>
  <c r="V225" i="2" s="1"/>
  <c r="P262" i="2"/>
  <c r="V262" i="2" s="1"/>
  <c r="P359" i="2"/>
  <c r="V359" i="2" s="1"/>
  <c r="P226" i="2"/>
  <c r="V226" i="2" s="1"/>
  <c r="P56" i="2"/>
  <c r="V56" i="2" s="1"/>
  <c r="P229" i="2"/>
  <c r="V229" i="2" s="1"/>
  <c r="P90" i="2"/>
  <c r="V90" i="2" s="1"/>
  <c r="P124" i="2"/>
  <c r="V124" i="2" s="1"/>
  <c r="P192" i="2"/>
  <c r="V192" i="2" s="1"/>
  <c r="P406" i="2"/>
  <c r="V406" i="2" s="1"/>
  <c r="P22" i="2"/>
  <c r="V22" i="2" s="1"/>
  <c r="P158" i="2"/>
  <c r="V158" i="2" s="1"/>
  <c r="P300" i="2"/>
  <c r="V300" i="2" s="1"/>
  <c r="P370" i="2"/>
  <c r="V370" i="2" s="1"/>
  <c r="P265" i="2"/>
  <c r="V265" i="2" s="1"/>
  <c r="P335" i="2"/>
  <c r="V335" i="2" s="1"/>
  <c r="P25" i="2"/>
  <c r="V25" i="2" s="1"/>
  <c r="P127" i="2"/>
  <c r="V127" i="2" s="1"/>
  <c r="P303" i="2"/>
  <c r="V303" i="2" s="1"/>
  <c r="P93" i="2"/>
  <c r="V93" i="2" s="1"/>
  <c r="P373" i="2"/>
  <c r="V373" i="2" s="1"/>
  <c r="P338" i="2"/>
  <c r="V338" i="2" s="1"/>
  <c r="P161" i="2"/>
  <c r="V161" i="2" s="1"/>
  <c r="P59" i="2"/>
  <c r="V59" i="2" s="1"/>
  <c r="P409" i="2"/>
  <c r="V409" i="2" s="1"/>
  <c r="P268" i="2"/>
  <c r="V268" i="2" s="1"/>
  <c r="P195" i="2"/>
  <c r="V195" i="2" s="1"/>
  <c r="P232" i="2"/>
  <c r="V232" i="2" s="1"/>
  <c r="P218" i="2"/>
  <c r="V218" i="2" s="1"/>
  <c r="P326" i="2"/>
  <c r="V326" i="2" s="1"/>
  <c r="P361" i="2"/>
  <c r="V361" i="2" s="1"/>
  <c r="P255" i="2"/>
  <c r="V255" i="2" s="1"/>
  <c r="P432" i="2"/>
  <c r="V432" i="2" s="1"/>
  <c r="P291" i="2"/>
  <c r="V291" i="2" s="1"/>
  <c r="P396" i="2"/>
  <c r="V396" i="2" s="1"/>
  <c r="P110" i="2"/>
  <c r="V110" i="2" s="1"/>
  <c r="P212" i="2"/>
  <c r="V212" i="2" s="1"/>
  <c r="P426" i="2"/>
  <c r="V426" i="2" s="1"/>
  <c r="P42" i="2"/>
  <c r="V42" i="2" s="1"/>
  <c r="P76" i="2"/>
  <c r="V76" i="2" s="1"/>
  <c r="P249" i="2"/>
  <c r="V249" i="2" s="1"/>
  <c r="P178" i="2"/>
  <c r="V178" i="2" s="1"/>
  <c r="P285" i="2"/>
  <c r="V285" i="2" s="1"/>
  <c r="P355" i="2"/>
  <c r="V355" i="2" s="1"/>
  <c r="P320" i="2"/>
  <c r="V320" i="2" s="1"/>
  <c r="P390" i="2"/>
  <c r="V390" i="2" s="1"/>
  <c r="P144" i="2"/>
  <c r="V144" i="2" s="1"/>
  <c r="P184" i="2"/>
  <c r="V184" i="2" s="1"/>
  <c r="P294" i="2"/>
  <c r="V294" i="2" s="1"/>
  <c r="P48" i="2"/>
  <c r="V48" i="2" s="1"/>
  <c r="P221" i="2"/>
  <c r="V221" i="2" s="1"/>
  <c r="P82" i="2"/>
  <c r="V82" i="2" s="1"/>
  <c r="P150" i="2"/>
  <c r="V150" i="2" s="1"/>
  <c r="P364" i="2"/>
  <c r="V364" i="2" s="1"/>
  <c r="P116" i="2"/>
  <c r="V116" i="2" s="1"/>
  <c r="P329" i="2"/>
  <c r="V329" i="2" s="1"/>
  <c r="P399" i="2"/>
  <c r="V399" i="2" s="1"/>
  <c r="P258" i="2"/>
  <c r="V258" i="2" s="1"/>
  <c r="P435" i="2"/>
  <c r="V435" i="2" s="1"/>
  <c r="P64" i="2"/>
  <c r="V64" i="2" s="1"/>
  <c r="P237" i="2"/>
  <c r="V237" i="2" s="1"/>
  <c r="P98" i="2"/>
  <c r="V98" i="2" s="1"/>
  <c r="P30" i="2"/>
  <c r="V30" i="2" s="1"/>
  <c r="P132" i="2"/>
  <c r="V132" i="2" s="1"/>
  <c r="P200" i="2"/>
  <c r="V200" i="2" s="1"/>
  <c r="P414" i="2"/>
  <c r="V414" i="2" s="1"/>
  <c r="P273" i="2"/>
  <c r="V273" i="2" s="1"/>
  <c r="P308" i="2"/>
  <c r="V308" i="2" s="1"/>
  <c r="P343" i="2"/>
  <c r="V343" i="2" s="1"/>
  <c r="P378" i="2"/>
  <c r="V378" i="2" s="1"/>
  <c r="P166" i="2"/>
  <c r="V166" i="2" s="1"/>
  <c r="P89" i="2"/>
  <c r="V89" i="2" s="1"/>
  <c r="P369" i="2"/>
  <c r="V369" i="2" s="1"/>
  <c r="P123" i="2"/>
  <c r="V123" i="2" s="1"/>
  <c r="P21" i="2"/>
  <c r="V21" i="2" s="1"/>
  <c r="P157" i="2"/>
  <c r="V157" i="2" s="1"/>
  <c r="P299" i="2"/>
  <c r="V299" i="2" s="1"/>
  <c r="P264" i="2"/>
  <c r="V264" i="2" s="1"/>
  <c r="P191" i="2"/>
  <c r="V191" i="2" s="1"/>
  <c r="P228" i="2"/>
  <c r="V228" i="2" s="1"/>
  <c r="P334" i="2"/>
  <c r="V334" i="2" s="1"/>
  <c r="P405" i="2"/>
  <c r="V405" i="2" s="1"/>
  <c r="P55" i="2"/>
  <c r="V55" i="2" s="1"/>
  <c r="P72" i="2"/>
  <c r="V72" i="2" s="1"/>
  <c r="P245" i="2"/>
  <c r="V245" i="2" s="1"/>
  <c r="P38" i="2"/>
  <c r="V38" i="2" s="1"/>
  <c r="P106" i="2"/>
  <c r="V106" i="2" s="1"/>
  <c r="P140" i="2"/>
  <c r="V140" i="2" s="1"/>
  <c r="P208" i="2"/>
  <c r="V208" i="2" s="1"/>
  <c r="P422" i="2"/>
  <c r="V422" i="2" s="1"/>
  <c r="P316" i="2"/>
  <c r="V316" i="2" s="1"/>
  <c r="P351" i="2"/>
  <c r="V351" i="2" s="1"/>
  <c r="P281" i="2"/>
  <c r="V281" i="2" s="1"/>
  <c r="P386" i="2"/>
  <c r="V386" i="2" s="1"/>
  <c r="P174" i="2"/>
  <c r="V174" i="2" s="1"/>
  <c r="P297" i="2"/>
  <c r="V297" i="2" s="1"/>
  <c r="P367" i="2"/>
  <c r="V367" i="2" s="1"/>
  <c r="P403" i="2"/>
  <c r="V403" i="2" s="1"/>
  <c r="P121" i="2"/>
  <c r="V121" i="2" s="1"/>
  <c r="P87" i="2"/>
  <c r="V87" i="2" s="1"/>
  <c r="P220" i="2"/>
  <c r="V220" i="2" s="1"/>
  <c r="P434" i="2"/>
  <c r="V434" i="2" s="1"/>
  <c r="P81" i="2"/>
  <c r="V81" i="2" s="1"/>
  <c r="P115" i="2"/>
  <c r="V115" i="2" s="1"/>
  <c r="P183" i="2"/>
  <c r="V183" i="2" s="1"/>
  <c r="P257" i="2"/>
  <c r="V257" i="2" s="1"/>
  <c r="P293" i="2"/>
  <c r="V293" i="2" s="1"/>
  <c r="P328" i="2"/>
  <c r="V328" i="2" s="1"/>
  <c r="P398" i="2"/>
  <c r="V398" i="2" s="1"/>
  <c r="P149" i="2"/>
  <c r="V149" i="2" s="1"/>
  <c r="P363" i="2"/>
  <c r="V363" i="2" s="1"/>
  <c r="P146" i="2"/>
  <c r="V146" i="2" s="1"/>
  <c r="P180" i="2"/>
  <c r="V180" i="2" s="1"/>
  <c r="P112" i="2"/>
  <c r="V112" i="2" s="1"/>
  <c r="P251" i="2"/>
  <c r="V251" i="2" s="1"/>
  <c r="P322" i="2"/>
  <c r="V322" i="2" s="1"/>
  <c r="P428" i="2"/>
  <c r="V428" i="2" s="1"/>
  <c r="P214" i="2"/>
  <c r="V214" i="2" s="1"/>
  <c r="P44" i="2"/>
  <c r="V44" i="2" s="1"/>
  <c r="P287" i="2"/>
  <c r="V287" i="2" s="1"/>
  <c r="P78" i="2"/>
  <c r="V78" i="2" s="1"/>
  <c r="P357" i="2"/>
  <c r="V357" i="2" s="1"/>
  <c r="P392" i="2"/>
  <c r="V392" i="2" s="1"/>
  <c r="P176" i="2"/>
  <c r="V176" i="2" s="1"/>
  <c r="P40" i="2"/>
  <c r="V40" i="2" s="1"/>
  <c r="P74" i="2"/>
  <c r="V74" i="2" s="1"/>
  <c r="P283" i="2"/>
  <c r="V283" i="2" s="1"/>
  <c r="P318" i="2"/>
  <c r="V318" i="2" s="1"/>
  <c r="P210" i="2"/>
  <c r="V210" i="2" s="1"/>
  <c r="P388" i="2"/>
  <c r="V388" i="2" s="1"/>
  <c r="P247" i="2"/>
  <c r="V247" i="2" s="1"/>
  <c r="P108" i="2"/>
  <c r="V108" i="2" s="1"/>
  <c r="P353" i="2"/>
  <c r="V353" i="2" s="1"/>
  <c r="P424" i="2"/>
  <c r="V424" i="2" s="1"/>
  <c r="P126" i="2"/>
  <c r="V126" i="2" s="1"/>
  <c r="P154" i="2"/>
  <c r="V154" i="2" s="1"/>
  <c r="P18" i="2"/>
  <c r="V18" i="2" s="1"/>
  <c r="P19" i="2"/>
  <c r="V19" i="2" s="1"/>
  <c r="P61" i="2"/>
  <c r="V61" i="2" s="1"/>
  <c r="P234" i="2"/>
  <c r="V234" i="2" s="1"/>
  <c r="P163" i="2"/>
  <c r="V163" i="2" s="1"/>
  <c r="P270" i="2"/>
  <c r="V270" i="2" s="1"/>
  <c r="P197" i="2"/>
  <c r="V197" i="2" s="1"/>
  <c r="P340" i="2"/>
  <c r="V340" i="2" s="1"/>
  <c r="P305" i="2"/>
  <c r="V305" i="2" s="1"/>
  <c r="P95" i="2"/>
  <c r="V95" i="2" s="1"/>
  <c r="P27" i="2"/>
  <c r="V27" i="2" s="1"/>
  <c r="P411" i="2"/>
  <c r="V411" i="2" s="1"/>
  <c r="P129" i="2"/>
  <c r="V129" i="2" s="1"/>
  <c r="P375" i="2"/>
  <c r="V375" i="2" s="1"/>
  <c r="P113" i="2"/>
  <c r="V113" i="2" s="1"/>
  <c r="P393" i="2"/>
  <c r="V393" i="2" s="1"/>
  <c r="P147" i="2"/>
  <c r="V147" i="2" s="1"/>
  <c r="P181" i="2"/>
  <c r="V181" i="2" s="1"/>
  <c r="P323" i="2"/>
  <c r="V323" i="2" s="1"/>
  <c r="P45" i="2"/>
  <c r="V45" i="2" s="1"/>
  <c r="P79" i="2"/>
  <c r="V79" i="2" s="1"/>
  <c r="P288" i="2"/>
  <c r="V288" i="2" s="1"/>
  <c r="P252" i="2"/>
  <c r="V252" i="2" s="1"/>
  <c r="P429" i="2"/>
  <c r="V429" i="2" s="1"/>
  <c r="P215" i="2"/>
  <c r="V215" i="2" s="1"/>
  <c r="P358" i="2"/>
  <c r="V358" i="2" s="1"/>
  <c r="P217" i="2"/>
  <c r="V217" i="2" s="1"/>
  <c r="P360" i="2"/>
  <c r="V360" i="2" s="1"/>
  <c r="P254" i="2"/>
  <c r="V254" i="2" s="1"/>
  <c r="P290" i="2"/>
  <c r="V290" i="2" s="1"/>
  <c r="P395" i="2"/>
  <c r="V395" i="2" s="1"/>
  <c r="P431" i="2"/>
  <c r="V431" i="2" s="1"/>
  <c r="P325" i="2"/>
  <c r="V325" i="2" s="1"/>
  <c r="P332" i="2"/>
  <c r="V332" i="2" s="1"/>
  <c r="P52" i="2"/>
  <c r="V52" i="2" s="1"/>
  <c r="P94" i="2"/>
  <c r="V94" i="2" s="1"/>
  <c r="P196" i="2"/>
  <c r="V196" i="2" s="1"/>
  <c r="P410" i="2"/>
  <c r="V410" i="2" s="1"/>
  <c r="P60" i="2"/>
  <c r="V60" i="2" s="1"/>
  <c r="P233" i="2"/>
  <c r="V233" i="2" s="1"/>
  <c r="P26" i="2"/>
  <c r="V26" i="2" s="1"/>
  <c r="P339" i="2"/>
  <c r="V339" i="2" s="1"/>
  <c r="P162" i="2"/>
  <c r="V162" i="2" s="1"/>
  <c r="P374" i="2"/>
  <c r="V374" i="2" s="1"/>
  <c r="P128" i="2"/>
  <c r="V128" i="2" s="1"/>
  <c r="P269" i="2"/>
  <c r="V269" i="2" s="1"/>
  <c r="P304" i="2"/>
  <c r="V304" i="2" s="1"/>
  <c r="P155" i="2"/>
  <c r="V155" i="2" s="1"/>
  <c r="P69" i="2"/>
  <c r="V69" i="2" s="1"/>
  <c r="P171" i="2"/>
  <c r="V171" i="2" s="1"/>
  <c r="P278" i="2"/>
  <c r="V278" i="2" s="1"/>
  <c r="P205" i="2"/>
  <c r="V205" i="2" s="1"/>
  <c r="P348" i="2"/>
  <c r="V348" i="2" s="1"/>
  <c r="P137" i="2"/>
  <c r="V137" i="2" s="1"/>
  <c r="P35" i="2"/>
  <c r="V35" i="2" s="1"/>
  <c r="P103" i="2"/>
  <c r="V103" i="2" s="1"/>
  <c r="P242" i="2"/>
  <c r="V242" i="2" s="1"/>
  <c r="P313" i="2"/>
  <c r="V313" i="2" s="1"/>
  <c r="P383" i="2"/>
  <c r="V383" i="2" s="1"/>
  <c r="P419" i="2"/>
  <c r="V419" i="2" s="1"/>
  <c r="P209" i="2"/>
  <c r="V209" i="2" s="1"/>
  <c r="P352" i="2"/>
  <c r="V352" i="2" s="1"/>
  <c r="P73" i="2"/>
  <c r="V73" i="2" s="1"/>
  <c r="P246" i="2"/>
  <c r="V246" i="2" s="1"/>
  <c r="P107" i="2"/>
  <c r="V107" i="2" s="1"/>
  <c r="P175" i="2"/>
  <c r="V175" i="2" s="1"/>
  <c r="P282" i="2"/>
  <c r="V282" i="2" s="1"/>
  <c r="P317" i="2"/>
  <c r="V317" i="2" s="1"/>
  <c r="P141" i="2"/>
  <c r="V141" i="2" s="1"/>
  <c r="P387" i="2"/>
  <c r="V387" i="2" s="1"/>
  <c r="P423" i="2"/>
  <c r="V423" i="2" s="1"/>
  <c r="P138" i="2"/>
  <c r="V138" i="2" s="1"/>
  <c r="P172" i="2"/>
  <c r="V172" i="2" s="1"/>
  <c r="P70" i="2"/>
  <c r="V70" i="2" s="1"/>
  <c r="P349" i="2"/>
  <c r="V349" i="2" s="1"/>
  <c r="P206" i="2"/>
  <c r="V206" i="2" s="1"/>
  <c r="P384" i="2"/>
  <c r="V384" i="2" s="1"/>
  <c r="P420" i="2"/>
  <c r="V420" i="2" s="1"/>
  <c r="P36" i="2"/>
  <c r="V36" i="2" s="1"/>
  <c r="P104" i="2"/>
  <c r="V104" i="2" s="1"/>
  <c r="P243" i="2"/>
  <c r="V243" i="2" s="1"/>
  <c r="P279" i="2"/>
  <c r="V279" i="2" s="1"/>
  <c r="P314" i="2"/>
  <c r="V314" i="2" s="1"/>
  <c r="P168" i="2"/>
  <c r="V168" i="2" s="1"/>
  <c r="P66" i="2"/>
  <c r="V66" i="2" s="1"/>
  <c r="P202" i="2"/>
  <c r="V202" i="2" s="1"/>
  <c r="P239" i="2"/>
  <c r="V239" i="2" s="1"/>
  <c r="P275" i="2"/>
  <c r="V275" i="2" s="1"/>
  <c r="P310" i="2"/>
  <c r="V310" i="2" s="1"/>
  <c r="P345" i="2"/>
  <c r="V345" i="2" s="1"/>
  <c r="P32" i="2"/>
  <c r="V32" i="2" s="1"/>
  <c r="P100" i="2"/>
  <c r="V100" i="2" s="1"/>
  <c r="P416" i="2"/>
  <c r="V416" i="2" s="1"/>
  <c r="P380" i="2"/>
  <c r="V380" i="2" s="1"/>
  <c r="P34" i="2"/>
  <c r="V34" i="2" s="1"/>
  <c r="P102" i="2"/>
  <c r="V102" i="2" s="1"/>
  <c r="P204" i="2"/>
  <c r="V204" i="2" s="1"/>
  <c r="P418" i="2"/>
  <c r="V418" i="2" s="1"/>
  <c r="P68" i="2"/>
  <c r="V68" i="2" s="1"/>
  <c r="P241" i="2"/>
  <c r="V241" i="2" s="1"/>
  <c r="P136" i="2"/>
  <c r="V136" i="2" s="1"/>
  <c r="P277" i="2"/>
  <c r="V277" i="2" s="1"/>
  <c r="P170" i="2"/>
  <c r="V170" i="2" s="1"/>
  <c r="P312" i="2"/>
  <c r="V312" i="2" s="1"/>
  <c r="P382" i="2"/>
  <c r="V382" i="2" s="1"/>
  <c r="P347" i="2"/>
  <c r="V347" i="2" s="1"/>
  <c r="P402" i="2"/>
  <c r="V402" i="2" s="1"/>
  <c r="P43" i="2"/>
  <c r="V43" i="2" s="1"/>
  <c r="P77" i="2"/>
  <c r="V77" i="2" s="1"/>
  <c r="P179" i="2"/>
  <c r="V179" i="2" s="1"/>
  <c r="P286" i="2"/>
  <c r="V286" i="2" s="1"/>
  <c r="P213" i="2"/>
  <c r="V213" i="2" s="1"/>
  <c r="P356" i="2"/>
  <c r="V356" i="2" s="1"/>
  <c r="P250" i="2"/>
  <c r="V250" i="2" s="1"/>
  <c r="P145" i="2"/>
  <c r="V145" i="2" s="1"/>
  <c r="P321" i="2"/>
  <c r="V321" i="2" s="1"/>
  <c r="P111" i="2"/>
  <c r="V111" i="2" s="1"/>
  <c r="P391" i="2"/>
  <c r="V391" i="2" s="1"/>
  <c r="P427" i="2"/>
  <c r="V427" i="2" s="1"/>
  <c r="P143" i="2"/>
  <c r="V143" i="2" s="1"/>
  <c r="P319" i="2"/>
  <c r="V319" i="2" s="1"/>
  <c r="P109" i="2"/>
  <c r="V109" i="2" s="1"/>
  <c r="P389" i="2"/>
  <c r="V389" i="2" s="1"/>
  <c r="P248" i="2"/>
  <c r="V248" i="2" s="1"/>
  <c r="P284" i="2"/>
  <c r="V284" i="2" s="1"/>
  <c r="P75" i="2"/>
  <c r="V75" i="2" s="1"/>
  <c r="P354" i="2"/>
  <c r="V354" i="2" s="1"/>
  <c r="P211" i="2"/>
  <c r="V211" i="2" s="1"/>
  <c r="P425" i="2"/>
  <c r="V425" i="2" s="1"/>
  <c r="P41" i="2"/>
  <c r="V41" i="2" s="1"/>
  <c r="P177" i="2"/>
  <c r="V177" i="2" s="1"/>
  <c r="P151" i="2"/>
  <c r="V151" i="2" s="1"/>
  <c r="P49" i="2"/>
  <c r="V49" i="2" s="1"/>
  <c r="P117" i="2"/>
  <c r="V117" i="2" s="1"/>
  <c r="P295" i="2"/>
  <c r="V295" i="2" s="1"/>
  <c r="P185" i="2"/>
  <c r="V185" i="2" s="1"/>
  <c r="P222" i="2"/>
  <c r="V222" i="2" s="1"/>
  <c r="P365" i="2"/>
  <c r="V365" i="2" s="1"/>
  <c r="P83" i="2"/>
  <c r="V83" i="2" s="1"/>
  <c r="P400" i="2"/>
  <c r="V400" i="2" s="1"/>
  <c r="P259" i="2"/>
  <c r="V259" i="2" s="1"/>
  <c r="P330" i="2"/>
  <c r="V330" i="2" s="1"/>
  <c r="P436" i="2"/>
  <c r="V436" i="2" s="1"/>
  <c r="P201" i="2"/>
  <c r="V201" i="2" s="1"/>
  <c r="P344" i="2"/>
  <c r="V344" i="2" s="1"/>
  <c r="P65" i="2"/>
  <c r="V65" i="2" s="1"/>
  <c r="P238" i="2"/>
  <c r="V238" i="2" s="1"/>
  <c r="P99" i="2"/>
  <c r="V99" i="2" s="1"/>
  <c r="P167" i="2"/>
  <c r="V167" i="2" s="1"/>
  <c r="P274" i="2"/>
  <c r="V274" i="2" s="1"/>
  <c r="P309" i="2"/>
  <c r="V309" i="2" s="1"/>
  <c r="P415" i="2"/>
  <c r="V415" i="2" s="1"/>
  <c r="P133" i="2"/>
  <c r="V133" i="2" s="1"/>
  <c r="P379" i="2"/>
  <c r="V379" i="2" s="1"/>
  <c r="P37" i="2"/>
  <c r="V37" i="2" s="1"/>
  <c r="P105" i="2"/>
  <c r="V105" i="2" s="1"/>
  <c r="P385" i="2"/>
  <c r="V385" i="2" s="1"/>
  <c r="P139" i="2"/>
  <c r="V139" i="2" s="1"/>
  <c r="P173" i="2"/>
  <c r="V173" i="2" s="1"/>
  <c r="P315" i="2"/>
  <c r="V315" i="2" s="1"/>
  <c r="P71" i="2"/>
  <c r="V71" i="2" s="1"/>
  <c r="P350" i="2"/>
  <c r="V350" i="2" s="1"/>
  <c r="P421" i="2"/>
  <c r="V421" i="2" s="1"/>
  <c r="P207" i="2"/>
  <c r="V207" i="2" s="1"/>
  <c r="P280" i="2"/>
  <c r="V280" i="2" s="1"/>
  <c r="P244" i="2"/>
  <c r="V244" i="2" s="1"/>
  <c r="P120" i="2"/>
  <c r="V120" i="2" s="1"/>
  <c r="P188" i="2"/>
  <c r="V188" i="2" s="1"/>
  <c r="P189" i="2"/>
  <c r="V189" i="2" s="1"/>
  <c r="P135" i="2"/>
  <c r="V135" i="2" s="1"/>
  <c r="P311" i="2"/>
  <c r="V311" i="2" s="1"/>
  <c r="P33" i="2"/>
  <c r="V33" i="2" s="1"/>
  <c r="P101" i="2"/>
  <c r="V101" i="2" s="1"/>
  <c r="P381" i="2"/>
  <c r="V381" i="2" s="1"/>
  <c r="P203" i="2"/>
  <c r="V203" i="2" s="1"/>
  <c r="P169" i="2"/>
  <c r="V169" i="2" s="1"/>
  <c r="P417" i="2"/>
  <c r="V417" i="2" s="1"/>
  <c r="P346" i="2"/>
  <c r="V346" i="2" s="1"/>
  <c r="P240" i="2"/>
  <c r="V240" i="2" s="1"/>
  <c r="P67" i="2"/>
  <c r="V67" i="2" s="1"/>
  <c r="P276" i="2"/>
  <c r="V276" i="2" s="1"/>
  <c r="P193" i="2"/>
  <c r="V193" i="2" s="1"/>
  <c r="P336" i="2"/>
  <c r="V336" i="2" s="1"/>
  <c r="P57" i="2"/>
  <c r="V57" i="2" s="1"/>
  <c r="P230" i="2"/>
  <c r="V230" i="2" s="1"/>
  <c r="P91" i="2"/>
  <c r="V91" i="2" s="1"/>
  <c r="P159" i="2"/>
  <c r="V159" i="2" s="1"/>
  <c r="P266" i="2"/>
  <c r="V266" i="2" s="1"/>
  <c r="P125" i="2"/>
  <c r="V125" i="2" s="1"/>
  <c r="P301" i="2"/>
  <c r="V301" i="2" s="1"/>
  <c r="P371" i="2"/>
  <c r="V371" i="2" s="1"/>
  <c r="P407" i="2"/>
  <c r="V407" i="2" s="1"/>
  <c r="P28" i="2"/>
  <c r="V28" i="2" s="1"/>
  <c r="P130" i="2"/>
  <c r="V130" i="2" s="1"/>
  <c r="P164" i="2"/>
  <c r="V164" i="2" s="1"/>
  <c r="P198" i="2"/>
  <c r="V198" i="2" s="1"/>
  <c r="P235" i="2"/>
  <c r="V235" i="2" s="1"/>
  <c r="P306" i="2"/>
  <c r="V306" i="2" s="1"/>
  <c r="P96" i="2"/>
  <c r="V96" i="2" s="1"/>
  <c r="P341" i="2"/>
  <c r="V341" i="2" s="1"/>
  <c r="P376" i="2"/>
  <c r="V376" i="2" s="1"/>
  <c r="P62" i="2"/>
  <c r="V62" i="2" s="1"/>
  <c r="P271" i="2"/>
  <c r="V271" i="2" s="1"/>
  <c r="P412" i="2"/>
  <c r="V412" i="2" s="1"/>
  <c r="P86" i="2"/>
  <c r="V86" i="2" s="1"/>
  <c r="P47" i="2"/>
  <c r="V47" i="2" s="1"/>
  <c r="P160" i="2"/>
  <c r="V160" i="2" s="1"/>
  <c r="P58" i="2"/>
  <c r="V58" i="2" s="1"/>
  <c r="P92" i="2"/>
  <c r="V92" i="2" s="1"/>
  <c r="P267" i="2"/>
  <c r="V267" i="2" s="1"/>
  <c r="P194" i="2"/>
  <c r="V194" i="2" s="1"/>
  <c r="P337" i="2"/>
  <c r="V337" i="2" s="1"/>
  <c r="P302" i="2"/>
  <c r="V302" i="2" s="1"/>
  <c r="P231" i="2"/>
  <c r="V231" i="2" s="1"/>
  <c r="P372" i="2"/>
  <c r="V372" i="2" s="1"/>
  <c r="P408" i="2"/>
  <c r="V408" i="2" s="1"/>
  <c r="P97" i="2"/>
  <c r="V97" i="2" s="1"/>
  <c r="P377" i="2"/>
  <c r="V377" i="2" s="1"/>
  <c r="P29" i="2"/>
  <c r="V29" i="2" s="1"/>
  <c r="P131" i="2"/>
  <c r="V131" i="2" s="1"/>
  <c r="P165" i="2"/>
  <c r="V165" i="2" s="1"/>
  <c r="P307" i="2"/>
  <c r="V307" i="2" s="1"/>
  <c r="P272" i="2"/>
  <c r="V272" i="2" s="1"/>
  <c r="P236" i="2"/>
  <c r="V236" i="2" s="1"/>
  <c r="P342" i="2"/>
  <c r="V342" i="2" s="1"/>
  <c r="P63" i="2"/>
  <c r="V63" i="2" s="1"/>
  <c r="P199" i="2"/>
  <c r="V199" i="2" s="1"/>
  <c r="P413" i="2"/>
  <c r="V413" i="2" s="1"/>
  <c r="P46" i="2"/>
  <c r="V46" i="2" s="1"/>
  <c r="P80" i="2"/>
  <c r="V80" i="2" s="1"/>
  <c r="P327" i="2"/>
  <c r="V327" i="2" s="1"/>
  <c r="P114" i="2"/>
  <c r="V114" i="2" s="1"/>
  <c r="P148" i="2"/>
  <c r="V148" i="2" s="1"/>
  <c r="P397" i="2"/>
  <c r="V397" i="2" s="1"/>
  <c r="P182" i="2"/>
  <c r="V182" i="2" s="1"/>
  <c r="P219" i="2"/>
  <c r="V219" i="2" s="1"/>
  <c r="P362" i="2"/>
  <c r="V362" i="2" s="1"/>
  <c r="P256" i="2"/>
  <c r="V256" i="2" s="1"/>
  <c r="P433" i="2"/>
  <c r="V433" i="2" s="1"/>
  <c r="P292" i="2"/>
  <c r="V292" i="2" s="1"/>
  <c r="P122" i="2"/>
  <c r="V122" i="2" s="1"/>
  <c r="P20" i="2"/>
  <c r="V20" i="2" s="1"/>
  <c r="P156" i="2"/>
  <c r="V156" i="2" s="1"/>
  <c r="P190" i="2"/>
  <c r="V190" i="2" s="1"/>
  <c r="P263" i="2"/>
  <c r="V263" i="2" s="1"/>
  <c r="P54" i="2"/>
  <c r="V54" i="2" s="1"/>
  <c r="P227" i="2"/>
  <c r="V227" i="2" s="1"/>
  <c r="P333" i="2"/>
  <c r="V333" i="2" s="1"/>
  <c r="P88" i="2"/>
  <c r="V88" i="2" s="1"/>
  <c r="P368" i="2"/>
  <c r="V368" i="2" s="1"/>
  <c r="P404" i="2"/>
  <c r="V404" i="2" s="1"/>
  <c r="P298" i="2"/>
  <c r="V298" i="2" s="1"/>
  <c r="P134" i="2"/>
  <c r="V134" i="2" s="1"/>
  <c r="P366" i="2"/>
  <c r="V366" i="2" s="1"/>
  <c r="P119" i="2"/>
  <c r="V119" i="2" s="1"/>
  <c r="P224" i="2"/>
  <c r="V224" i="2" s="1"/>
  <c r="P296" i="2"/>
  <c r="V296" i="2" s="1"/>
  <c r="P153" i="2"/>
  <c r="V153" i="2" s="1"/>
  <c r="P401" i="2"/>
  <c r="V401" i="2" s="1"/>
  <c r="P17" i="2"/>
  <c r="V17" i="2" s="1"/>
  <c r="P51" i="2"/>
  <c r="V51" i="2" s="1"/>
  <c r="P187" i="2"/>
  <c r="V187" i="2" s="1"/>
  <c r="P331" i="2"/>
  <c r="V331" i="2" s="1"/>
  <c r="P85" i="2"/>
  <c r="V85" i="2" s="1"/>
  <c r="P261" i="2"/>
  <c r="V261" i="2" s="1"/>
  <c r="O438" i="2"/>
  <c r="C4" i="2"/>
  <c r="C2" i="2"/>
  <c r="P438" i="2" l="1"/>
  <c r="F13" i="2"/>
  <c r="L13" i="2"/>
  <c r="K13" i="2"/>
  <c r="J13" i="2"/>
  <c r="H13" i="2"/>
  <c r="I13" i="2"/>
  <c r="D4" i="2"/>
  <c r="M8" i="5"/>
  <c r="M9" i="5" s="1"/>
  <c r="M10" i="5" s="1"/>
  <c r="M11" i="5" s="1"/>
  <c r="M12" i="5" s="1"/>
  <c r="M13" i="5" s="1"/>
  <c r="M14" i="5" s="1"/>
  <c r="M15" i="5" s="1"/>
  <c r="M16" i="5" s="1"/>
  <c r="M17" i="5" s="1"/>
  <c r="M18" i="5" s="1"/>
  <c r="M19" i="5" s="1"/>
  <c r="M20" i="5" s="1"/>
  <c r="M21" i="5" s="1"/>
  <c r="M22" i="5" s="1"/>
  <c r="M23" i="5" s="1"/>
  <c r="M24" i="5" s="1"/>
  <c r="M25" i="5" s="1"/>
  <c r="M26" i="5" s="1"/>
  <c r="M27" i="5" s="1"/>
  <c r="B8" i="5"/>
  <c r="B9" i="5" s="1"/>
  <c r="B10" i="5" s="1"/>
  <c r="B11" i="5" s="1"/>
  <c r="B12" i="5" s="1"/>
  <c r="B13" i="5" s="1"/>
  <c r="B14" i="5" s="1"/>
  <c r="B15" i="5" s="1"/>
  <c r="B16" i="5" s="1"/>
  <c r="B17" i="5" s="1"/>
  <c r="B18" i="5" s="1"/>
  <c r="B19" i="5" s="1"/>
  <c r="B20" i="5" s="1"/>
  <c r="B21" i="5" s="1"/>
  <c r="B22" i="5" s="1"/>
  <c r="B23" i="5" s="1"/>
  <c r="B24" i="5" s="1"/>
  <c r="B25" i="5" s="1"/>
  <c r="B26" i="5" s="1"/>
  <c r="B27" i="5" s="1"/>
  <c r="A8" i="58"/>
  <c r="A9" i="58"/>
  <c r="C4" i="58" l="1"/>
  <c r="C2" i="58"/>
  <c r="S7" i="8"/>
  <c r="D2" i="8"/>
  <c r="D1" i="8"/>
  <c r="X11" i="8"/>
  <c r="X12" i="8"/>
  <c r="X13" i="8"/>
  <c r="X14" i="8" l="1"/>
  <c r="B1" i="9"/>
  <c r="B1" i="7"/>
  <c r="A40" i="6"/>
  <c r="A39" i="6"/>
  <c r="A43" i="6"/>
  <c r="A52" i="6"/>
  <c r="A44" i="6"/>
  <c r="A53" i="6"/>
  <c r="A49" i="6"/>
  <c r="A51" i="6"/>
  <c r="A42" i="6"/>
  <c r="A47" i="6"/>
  <c r="A48" i="6"/>
  <c r="A35" i="6"/>
  <c r="C35" i="6" l="1"/>
  <c r="A34" i="6"/>
  <c r="C34" i="6" l="1"/>
  <c r="A33" i="6"/>
  <c r="C33" i="6" l="1"/>
  <c r="A32" i="6"/>
  <c r="C32" i="6" l="1"/>
  <c r="C31" i="6" l="1"/>
  <c r="A30" i="6"/>
  <c r="A31" i="6"/>
  <c r="C30" i="6" l="1"/>
  <c r="A29" i="6"/>
  <c r="C29" i="6" l="1"/>
  <c r="A28" i="6"/>
  <c r="C28" i="6" l="1"/>
  <c r="A27" i="6"/>
  <c r="C27" i="6" l="1"/>
  <c r="A26" i="6"/>
  <c r="C26" i="6" l="1"/>
  <c r="A25" i="6"/>
  <c r="C25" i="6" l="1"/>
  <c r="A24" i="6"/>
  <c r="C24" i="6" l="1"/>
  <c r="A23" i="6"/>
  <c r="C23" i="6" l="1"/>
  <c r="A22" i="6"/>
  <c r="C22" i="6" l="1"/>
  <c r="C21" i="6" l="1"/>
  <c r="A20" i="6"/>
  <c r="A21" i="6"/>
  <c r="C20" i="6" l="1"/>
  <c r="A19" i="6"/>
  <c r="C19" i="6" l="1"/>
  <c r="A18" i="6"/>
  <c r="C18" i="6" l="1"/>
  <c r="A17" i="6"/>
  <c r="C17" i="6" l="1"/>
  <c r="A16" i="6"/>
  <c r="C16" i="6" l="1"/>
  <c r="C14" i="6"/>
  <c r="K12" i="6"/>
  <c r="N12" i="6"/>
  <c r="M12" i="6"/>
  <c r="L12" i="6"/>
  <c r="O12" i="6"/>
  <c r="E35" i="6" l="1"/>
  <c r="D35" i="6"/>
  <c r="E34" i="6"/>
  <c r="D34" i="6"/>
  <c r="D33" i="6"/>
  <c r="E33" i="6"/>
  <c r="E32" i="6"/>
  <c r="D32" i="6"/>
  <c r="E31" i="6"/>
  <c r="D31" i="6"/>
  <c r="E30" i="6"/>
  <c r="D30" i="6"/>
  <c r="E29" i="6"/>
  <c r="D29" i="6"/>
  <c r="E28" i="6"/>
  <c r="D28" i="6"/>
  <c r="E27" i="6"/>
  <c r="D27" i="6"/>
  <c r="D26" i="6"/>
  <c r="E26" i="6"/>
  <c r="E25" i="6"/>
  <c r="D25" i="6"/>
  <c r="E24" i="6"/>
  <c r="D24" i="6"/>
  <c r="E23" i="6"/>
  <c r="D23" i="6"/>
  <c r="E22" i="6"/>
  <c r="D22" i="6"/>
  <c r="E21" i="6"/>
  <c r="D21" i="6"/>
  <c r="D20" i="6"/>
  <c r="E20" i="6"/>
  <c r="D19" i="6"/>
  <c r="E19" i="6"/>
  <c r="E18" i="6"/>
  <c r="D18" i="6"/>
  <c r="E17" i="6"/>
  <c r="D17" i="6"/>
  <c r="E16" i="6"/>
  <c r="D16" i="6"/>
  <c r="C2" i="6"/>
  <c r="D36" i="6" l="1"/>
  <c r="E36" i="6"/>
  <c r="C3" i="2" l="1"/>
  <c r="C3" i="58"/>
  <c r="B12" i="58"/>
  <c r="D3" i="8" l="1"/>
  <c r="P14" i="2"/>
  <c r="R14" i="2"/>
  <c r="Q7" i="8"/>
  <c r="C9" i="9"/>
  <c r="D9" i="9" s="1"/>
  <c r="E9" i="9" s="1"/>
  <c r="E13" i="9" l="1"/>
  <c r="F9" i="9"/>
  <c r="D13" i="9" s="1"/>
  <c r="L13" i="8"/>
  <c r="Q12" i="8"/>
  <c r="Q309" i="2"/>
  <c r="Q316" i="2"/>
  <c r="Q397" i="2"/>
  <c r="Q323" i="2"/>
  <c r="Q49" i="2"/>
  <c r="Q21" i="2"/>
  <c r="Q344" i="2"/>
  <c r="Q357" i="2"/>
  <c r="Q38" i="2"/>
  <c r="Q275" i="2"/>
  <c r="Q210" i="2"/>
  <c r="Q206" i="2"/>
  <c r="Q45" i="2"/>
  <c r="Q293" i="2"/>
  <c r="Q203" i="2"/>
  <c r="Q302" i="2"/>
  <c r="Q72" i="2"/>
  <c r="Q219" i="2"/>
  <c r="Q383" i="2"/>
  <c r="Q262" i="2"/>
  <c r="Q413" i="2"/>
  <c r="Q216" i="2"/>
  <c r="Q174" i="2"/>
  <c r="Q336" i="2"/>
  <c r="Q170" i="2"/>
  <c r="Q421" i="2"/>
  <c r="Q378" i="2"/>
  <c r="Q350" i="2"/>
  <c r="Q382" i="2"/>
  <c r="Q151" i="2"/>
  <c r="Q400" i="2"/>
  <c r="Q47" i="2"/>
  <c r="Q59" i="2"/>
  <c r="Q405" i="2"/>
  <c r="Q111" i="2"/>
  <c r="Q195" i="2"/>
  <c r="Q211" i="2"/>
  <c r="Q168" i="2"/>
  <c r="Q305" i="2"/>
  <c r="Q281" i="2"/>
  <c r="Q209" i="2"/>
  <c r="Q288" i="2"/>
  <c r="Q63" i="2"/>
  <c r="Q36" i="2"/>
  <c r="Q401" i="2"/>
  <c r="Q292" i="2"/>
  <c r="Q274" i="2"/>
  <c r="Q333" i="2"/>
  <c r="Q332" i="2"/>
  <c r="Q126" i="2"/>
  <c r="Q381" i="2"/>
  <c r="Q282" i="2"/>
  <c r="Q359" i="2"/>
  <c r="U102" i="2"/>
  <c r="S273" i="2"/>
  <c r="R127" i="2"/>
  <c r="R224" i="2"/>
  <c r="R109" i="2"/>
  <c r="R106" i="2"/>
  <c r="S357" i="2"/>
  <c r="R151" i="2"/>
  <c r="S91" i="2"/>
  <c r="S191" i="2"/>
  <c r="R412" i="2"/>
  <c r="R306" i="2"/>
  <c r="U365" i="2"/>
  <c r="U229" i="2"/>
  <c r="U161" i="2"/>
  <c r="R143" i="2"/>
  <c r="U79" i="2"/>
  <c r="S181" i="2"/>
  <c r="U139" i="2"/>
  <c r="R208" i="2"/>
  <c r="R13" i="8"/>
  <c r="P11" i="8"/>
  <c r="Q366" i="2"/>
  <c r="Q133" i="2"/>
  <c r="Q94" i="2"/>
  <c r="Q30" i="2"/>
  <c r="Q186" i="2"/>
  <c r="Q19" i="2"/>
  <c r="Q313" i="2"/>
  <c r="Q224" i="2"/>
  <c r="Q124" i="2"/>
  <c r="Q234" i="2"/>
  <c r="Q101" i="2"/>
  <c r="Q402" i="2"/>
  <c r="Q294" i="2"/>
  <c r="Q335" i="2"/>
  <c r="Q24" i="2"/>
  <c r="Q311" i="2"/>
  <c r="Q337" i="2"/>
  <c r="Q437" i="2"/>
  <c r="Q272" i="2"/>
  <c r="Q79" i="2"/>
  <c r="Q31" i="2"/>
  <c r="Q232" i="2"/>
  <c r="Q90" i="2"/>
  <c r="Q217" i="2"/>
  <c r="Q414" i="2"/>
  <c r="Q39" i="2"/>
  <c r="Q404" i="2"/>
  <c r="Q76" i="2"/>
  <c r="Q233" i="2"/>
  <c r="Q347" i="2"/>
  <c r="Q284" i="2"/>
  <c r="Q108" i="2"/>
  <c r="Q372" i="2"/>
  <c r="Q263" i="2"/>
  <c r="Q17" i="2"/>
  <c r="Q177" i="2"/>
  <c r="Q231" i="2"/>
  <c r="Q329" i="2"/>
  <c r="Q394" i="2"/>
  <c r="Q163" i="2"/>
  <c r="Q215" i="2"/>
  <c r="Q250" i="2"/>
  <c r="Q387" i="2"/>
  <c r="Q18" i="2"/>
  <c r="Q314" i="2"/>
  <c r="Q270" i="2"/>
  <c r="Q390" i="2"/>
  <c r="Q136" i="2"/>
  <c r="Q295" i="2"/>
  <c r="Q227" i="2"/>
  <c r="Q165" i="2"/>
  <c r="Q68" i="2"/>
  <c r="Q364" i="2"/>
  <c r="U352" i="2"/>
  <c r="R183" i="2"/>
  <c r="R329" i="2"/>
  <c r="R121" i="2"/>
  <c r="S71" i="2"/>
  <c r="R288" i="2"/>
  <c r="S294" i="2"/>
  <c r="R239" i="2"/>
  <c r="S117" i="2"/>
  <c r="U89" i="2"/>
  <c r="R286" i="2"/>
  <c r="R142" i="2"/>
  <c r="S93" i="2"/>
  <c r="U279" i="2"/>
  <c r="R174" i="2"/>
  <c r="R193" i="2"/>
  <c r="U333" i="2"/>
  <c r="S402" i="2"/>
  <c r="U371" i="2"/>
  <c r="R423" i="2"/>
  <c r="S123" i="2"/>
  <c r="S176" i="2"/>
  <c r="S370" i="2"/>
  <c r="R293" i="2"/>
  <c r="S22" i="2"/>
  <c r="R257" i="2"/>
  <c r="R33" i="2"/>
  <c r="S233" i="2"/>
  <c r="R120" i="2"/>
  <c r="S58" i="2"/>
  <c r="S77" i="2"/>
  <c r="S317" i="2"/>
  <c r="S257" i="2"/>
  <c r="U218" i="2"/>
  <c r="R337" i="2"/>
  <c r="R21" i="2"/>
  <c r="U417" i="2"/>
  <c r="S132" i="2"/>
  <c r="S387" i="2"/>
  <c r="R162" i="2"/>
  <c r="R408" i="2"/>
  <c r="S23" i="2"/>
  <c r="R233" i="2"/>
  <c r="U92" i="2"/>
  <c r="S120" i="2"/>
  <c r="S361" i="2"/>
  <c r="S54" i="2"/>
  <c r="U224" i="2"/>
  <c r="S239" i="2"/>
  <c r="S248" i="2"/>
  <c r="U305" i="2"/>
  <c r="R111" i="2"/>
  <c r="R369" i="2"/>
  <c r="S437" i="2"/>
  <c r="S369" i="2"/>
  <c r="S41" i="2"/>
  <c r="R71" i="2"/>
  <c r="U300" i="2"/>
  <c r="S366" i="2"/>
  <c r="R358" i="2"/>
  <c r="R415" i="2"/>
  <c r="R245" i="2"/>
  <c r="S290" i="2"/>
  <c r="S354" i="2"/>
  <c r="U415" i="2"/>
  <c r="S186" i="2"/>
  <c r="S210" i="2"/>
  <c r="U251" i="2"/>
  <c r="S406" i="2"/>
  <c r="S414" i="2"/>
  <c r="U190" i="2"/>
  <c r="S129" i="2"/>
  <c r="R12" i="8"/>
  <c r="Q13" i="8"/>
  <c r="Q375" i="2"/>
  <c r="Q374" i="2"/>
  <c r="Q415" i="2"/>
  <c r="Q71" i="2"/>
  <c r="Q411" i="2"/>
  <c r="Q235" i="2"/>
  <c r="Q106" i="2"/>
  <c r="Q297" i="2"/>
  <c r="Q287" i="2"/>
  <c r="Q303" i="2"/>
  <c r="Q182" i="2"/>
  <c r="Q189" i="2"/>
  <c r="Q80" i="2"/>
  <c r="Q48" i="2"/>
  <c r="Q428" i="2"/>
  <c r="Q346" i="2"/>
  <c r="Q355" i="2"/>
  <c r="Q110" i="2"/>
  <c r="Q153" i="2"/>
  <c r="Q97" i="2"/>
  <c r="Q408" i="2"/>
  <c r="Q361" i="2"/>
  <c r="Q315" i="2"/>
  <c r="Q43" i="2"/>
  <c r="Q105" i="2"/>
  <c r="Q424" i="2"/>
  <c r="Q247" i="2"/>
  <c r="Q351" i="2"/>
  <c r="Q99" i="2"/>
  <c r="Q238" i="2"/>
  <c r="Q422" i="2"/>
  <c r="Q279" i="2"/>
  <c r="Q147" i="2"/>
  <c r="Q360" i="2"/>
  <c r="Q348" i="2"/>
  <c r="Q204" i="2"/>
  <c r="Q25" i="2"/>
  <c r="Q268" i="2"/>
  <c r="Q73" i="2"/>
  <c r="Q255" i="2"/>
  <c r="Q429" i="2"/>
  <c r="Q276" i="2"/>
  <c r="Q385" i="2"/>
  <c r="Q214" i="2"/>
  <c r="Q340" i="2"/>
  <c r="Q207" i="2"/>
  <c r="Q33" i="2"/>
  <c r="Q273" i="2"/>
  <c r="Q193" i="2"/>
  <c r="Q152" i="2"/>
  <c r="Q420" i="2"/>
  <c r="Q226" i="2"/>
  <c r="S265" i="2"/>
  <c r="U226" i="2"/>
  <c r="R240" i="2"/>
  <c r="S118" i="2"/>
  <c r="S70" i="2"/>
  <c r="S305" i="2"/>
  <c r="R348" i="2"/>
  <c r="S415" i="2"/>
  <c r="S190" i="2"/>
  <c r="S150" i="2"/>
  <c r="S140" i="2"/>
  <c r="S403" i="2"/>
  <c r="S401" i="2"/>
  <c r="R251" i="2"/>
  <c r="U217" i="2"/>
  <c r="S341" i="2"/>
  <c r="R124" i="2"/>
  <c r="U295" i="2"/>
  <c r="S380" i="2"/>
  <c r="R425" i="2"/>
  <c r="R320" i="2"/>
  <c r="S174" i="2"/>
  <c r="R72" i="2"/>
  <c r="U20" i="2"/>
  <c r="R214" i="2"/>
  <c r="R125" i="2"/>
  <c r="S46" i="2"/>
  <c r="R410" i="2"/>
  <c r="S162" i="2"/>
  <c r="R433" i="2"/>
  <c r="S300" i="2"/>
  <c r="S158" i="2"/>
  <c r="S254" i="2"/>
  <c r="R166" i="2"/>
  <c r="U411" i="2"/>
  <c r="R394" i="2"/>
  <c r="R86" i="2"/>
  <c r="U355" i="2"/>
  <c r="U324" i="2"/>
  <c r="S165" i="2"/>
  <c r="S31" i="2"/>
  <c r="S61" i="2"/>
  <c r="R405" i="2"/>
  <c r="R274" i="2"/>
  <c r="U213" i="2"/>
  <c r="S250" i="2"/>
  <c r="S251" i="2"/>
  <c r="R141" i="2"/>
  <c r="U107" i="2"/>
  <c r="U404" i="2"/>
  <c r="S56" i="2"/>
  <c r="U142" i="2"/>
  <c r="S133" i="2"/>
  <c r="R234" i="2"/>
  <c r="R207" i="2"/>
  <c r="S259" i="2"/>
  <c r="S241" i="2"/>
  <c r="R161" i="2"/>
  <c r="U390" i="2"/>
  <c r="U228" i="2"/>
  <c r="U44" i="2"/>
  <c r="R241" i="2"/>
  <c r="S27" i="2"/>
  <c r="U85" i="2"/>
  <c r="S178" i="2"/>
  <c r="U291" i="2"/>
  <c r="S98" i="2"/>
  <c r="S196" i="2"/>
  <c r="R255" i="2"/>
  <c r="R11" i="8"/>
  <c r="P12" i="8"/>
  <c r="Q410" i="2"/>
  <c r="Q144" i="2"/>
  <c r="Q120" i="2"/>
  <c r="Q88" i="2"/>
  <c r="Q212" i="2"/>
  <c r="Q396" i="2"/>
  <c r="Q205" i="2"/>
  <c r="Q28" i="2"/>
  <c r="Q155" i="2"/>
  <c r="Q208" i="2"/>
  <c r="Q395" i="2"/>
  <c r="Q296" i="2"/>
  <c r="Q345" i="2"/>
  <c r="Q434" i="2"/>
  <c r="Q134" i="2"/>
  <c r="Q149" i="2"/>
  <c r="Q261" i="2"/>
  <c r="Q26" i="2"/>
  <c r="Q363" i="2"/>
  <c r="Q412" i="2"/>
  <c r="Q67" i="2"/>
  <c r="Q371" i="2"/>
  <c r="Q116" i="2"/>
  <c r="Q188" i="2"/>
  <c r="Q266" i="2"/>
  <c r="Q75" i="2"/>
  <c r="Q341" i="2"/>
  <c r="Q132" i="2"/>
  <c r="Q137" i="2"/>
  <c r="Q154" i="2"/>
  <c r="Q264" i="2"/>
  <c r="Q398" i="2"/>
  <c r="Q159" i="2"/>
  <c r="Q384" i="2"/>
  <c r="Q86" i="2"/>
  <c r="Q349" i="2"/>
  <c r="Q260" i="2"/>
  <c r="Q69" i="2"/>
  <c r="Q122" i="2"/>
  <c r="Q241" i="2"/>
  <c r="Q432" i="2"/>
  <c r="Q119" i="2"/>
  <c r="Q190" i="2"/>
  <c r="Q42" i="2"/>
  <c r="Q183" i="2"/>
  <c r="Q433" i="2"/>
  <c r="Q290" i="2"/>
  <c r="Q417" i="2"/>
  <c r="Q289" i="2"/>
  <c r="Q304" i="2"/>
  <c r="Q83" i="2"/>
  <c r="Q310" i="2"/>
  <c r="R294" i="2"/>
  <c r="U419" i="2"/>
  <c r="R401" i="2"/>
  <c r="R99" i="2"/>
  <c r="R131" i="2"/>
  <c r="S234" i="2"/>
  <c r="R269" i="2"/>
  <c r="U412" i="2"/>
  <c r="R291" i="2"/>
  <c r="R347" i="2"/>
  <c r="U100" i="2"/>
  <c r="S112" i="2"/>
  <c r="R230" i="2"/>
  <c r="R380" i="2"/>
  <c r="U94" i="2"/>
  <c r="S116" i="2"/>
  <c r="S65" i="2"/>
  <c r="U122" i="2"/>
  <c r="U133" i="2"/>
  <c r="R375" i="2"/>
  <c r="R409" i="2"/>
  <c r="R371" i="2"/>
  <c r="R153" i="2"/>
  <c r="U149" i="2"/>
  <c r="S172" i="2"/>
  <c r="S104" i="2"/>
  <c r="R35" i="2"/>
  <c r="R59" i="2"/>
  <c r="S283" i="2"/>
  <c r="S126" i="2"/>
  <c r="S285" i="2"/>
  <c r="R308" i="2"/>
  <c r="S375" i="2"/>
  <c r="S436" i="2"/>
  <c r="R40" i="2"/>
  <c r="R23" i="2"/>
  <c r="S378" i="2"/>
  <c r="R280" i="2"/>
  <c r="U342" i="2"/>
  <c r="S302" i="2"/>
  <c r="S19" i="2"/>
  <c r="R242" i="2"/>
  <c r="S136" i="2"/>
  <c r="R83" i="2"/>
  <c r="S287" i="2"/>
  <c r="S40" i="2"/>
  <c r="S96" i="2"/>
  <c r="S160" i="2"/>
  <c r="R298" i="2"/>
  <c r="U414" i="2"/>
  <c r="R396" i="2"/>
  <c r="R362" i="2"/>
  <c r="R314" i="2"/>
  <c r="R203" i="2"/>
  <c r="R264" i="2"/>
  <c r="U172" i="2"/>
  <c r="S322" i="2"/>
  <c r="R92" i="2"/>
  <c r="U408" i="2"/>
  <c r="U326" i="2"/>
  <c r="U205" i="2"/>
  <c r="S109" i="2"/>
  <c r="S53" i="2"/>
  <c r="U284" i="2"/>
  <c r="U99" i="2"/>
  <c r="S194" i="2"/>
  <c r="U332" i="2"/>
  <c r="S381" i="2"/>
  <c r="R97" i="2"/>
  <c r="S11" i="8"/>
  <c r="P13" i="8"/>
  <c r="Q52" i="2"/>
  <c r="Q409" i="2"/>
  <c r="Q291" i="2"/>
  <c r="Q419" i="2"/>
  <c r="Q430" i="2"/>
  <c r="Q389" i="2"/>
  <c r="Q102" i="2"/>
  <c r="Q81" i="2"/>
  <c r="Q373" i="2"/>
  <c r="Q89" i="2"/>
  <c r="Q423" i="2"/>
  <c r="Q403" i="2"/>
  <c r="Q194" i="2"/>
  <c r="Q171" i="2"/>
  <c r="Q166" i="2"/>
  <c r="Q306" i="2"/>
  <c r="Q96" i="2"/>
  <c r="Q251" i="2"/>
  <c r="Q399" i="2"/>
  <c r="Q286" i="2"/>
  <c r="Q237" i="2"/>
  <c r="Q285" i="2"/>
  <c r="Q178" i="2"/>
  <c r="Q342" i="2"/>
  <c r="Q61" i="2"/>
  <c r="Q253" i="2"/>
  <c r="Q115" i="2"/>
  <c r="Q391" i="2"/>
  <c r="Q230" i="2"/>
  <c r="Q180" i="2"/>
  <c r="Q157" i="2"/>
  <c r="Q135" i="2"/>
  <c r="Q164" i="2"/>
  <c r="Q56" i="2"/>
  <c r="Q23" i="2"/>
  <c r="Q172" i="2"/>
  <c r="Q406" i="2"/>
  <c r="Q41" i="2"/>
  <c r="Q20" i="2"/>
  <c r="Q22" i="2"/>
  <c r="Q145" i="2"/>
  <c r="Q85" i="2"/>
  <c r="Q353" i="2"/>
  <c r="Q257" i="2"/>
  <c r="Q277" i="2"/>
  <c r="Q271" i="2"/>
  <c r="Q54" i="2"/>
  <c r="Q331" i="2"/>
  <c r="Q87" i="2"/>
  <c r="Q156" i="2"/>
  <c r="Q220" i="2"/>
  <c r="Q376" i="2"/>
  <c r="U28" i="2"/>
  <c r="R88" i="2"/>
  <c r="S38" i="2"/>
  <c r="R236" i="2"/>
  <c r="R199" i="2"/>
  <c r="S347" i="2"/>
  <c r="S352" i="2"/>
  <c r="U270" i="2"/>
  <c r="R44" i="2"/>
  <c r="R160" i="2"/>
  <c r="S35" i="2"/>
  <c r="S358" i="2"/>
  <c r="S404" i="2"/>
  <c r="R222" i="2"/>
  <c r="R383" i="2"/>
  <c r="U396" i="2"/>
  <c r="U73" i="2"/>
  <c r="U362" i="2"/>
  <c r="S255" i="2"/>
  <c r="R48" i="2"/>
  <c r="R170" i="2"/>
  <c r="R356" i="2"/>
  <c r="R186" i="2"/>
  <c r="S223" i="2"/>
  <c r="S435" i="2"/>
  <c r="S152" i="2"/>
  <c r="R172" i="2"/>
  <c r="R79" i="2"/>
  <c r="S396" i="2"/>
  <c r="S39" i="2"/>
  <c r="S230" i="2"/>
  <c r="R213" i="2"/>
  <c r="U372" i="2"/>
  <c r="U189" i="2"/>
  <c r="R139" i="2"/>
  <c r="S115" i="2"/>
  <c r="U132" i="2"/>
  <c r="R122" i="2"/>
  <c r="U232" i="2"/>
  <c r="U175" i="2"/>
  <c r="R112" i="2"/>
  <c r="R373" i="2"/>
  <c r="S362" i="2"/>
  <c r="R171" i="2"/>
  <c r="U210" i="2"/>
  <c r="S155" i="2"/>
  <c r="S350" i="2"/>
  <c r="S163" i="2"/>
  <c r="R29" i="2"/>
  <c r="U296" i="2"/>
  <c r="S269" i="2"/>
  <c r="S83" i="2"/>
  <c r="R163" i="2"/>
  <c r="R57" i="2"/>
  <c r="S69" i="2"/>
  <c r="R436" i="2"/>
  <c r="S175" i="2"/>
  <c r="S33" i="2"/>
  <c r="U346" i="2"/>
  <c r="U288" i="2"/>
  <c r="S327" i="2"/>
  <c r="R343" i="2"/>
  <c r="R299" i="2"/>
  <c r="R133" i="2"/>
  <c r="U409" i="2"/>
  <c r="S349" i="2"/>
  <c r="U303" i="2"/>
  <c r="R374" i="2"/>
  <c r="S134" i="2"/>
  <c r="L11" i="8"/>
  <c r="S12" i="8"/>
  <c r="Q198" i="2"/>
  <c r="Q213" i="2"/>
  <c r="Q298" i="2"/>
  <c r="Q196" i="2"/>
  <c r="Q62" i="2"/>
  <c r="Q55" i="2"/>
  <c r="Q150" i="2"/>
  <c r="Q325" i="2"/>
  <c r="Q407" i="2"/>
  <c r="Q46" i="2"/>
  <c r="Q243" i="2"/>
  <c r="Q236" i="2"/>
  <c r="Q34" i="2"/>
  <c r="Q158" i="2"/>
  <c r="Q100" i="2"/>
  <c r="Q27" i="2"/>
  <c r="Q202" i="2"/>
  <c r="Q249" i="2"/>
  <c r="Q114" i="2"/>
  <c r="Q330" i="2"/>
  <c r="Q66" i="2"/>
  <c r="Q312" i="2"/>
  <c r="Q112" i="2"/>
  <c r="Q35" i="2"/>
  <c r="Q167" i="2"/>
  <c r="Q129" i="2"/>
  <c r="Q320" i="2"/>
  <c r="Q365" i="2"/>
  <c r="Q162" i="2"/>
  <c r="Q352" i="2"/>
  <c r="Q242" i="2"/>
  <c r="Q229" i="2"/>
  <c r="Q368" i="2"/>
  <c r="Q326" i="2"/>
  <c r="Q358" i="2"/>
  <c r="Q362" i="2"/>
  <c r="Q181" i="2"/>
  <c r="Q104" i="2"/>
  <c r="Q82" i="2"/>
  <c r="Q379" i="2"/>
  <c r="Q386" i="2"/>
  <c r="Q322" i="2"/>
  <c r="Q222" i="2"/>
  <c r="Q377" i="2"/>
  <c r="Q179" i="2"/>
  <c r="Q418" i="2"/>
  <c r="Q321" i="2"/>
  <c r="Q240" i="2"/>
  <c r="Q191" i="2"/>
  <c r="Q416" i="2"/>
  <c r="Q40" i="2"/>
  <c r="Q113" i="2"/>
  <c r="Q308" i="2"/>
  <c r="U197" i="2"/>
  <c r="R155" i="2"/>
  <c r="R87" i="2"/>
  <c r="S81" i="2"/>
  <c r="R56" i="2"/>
  <c r="U36" i="2"/>
  <c r="U177" i="2"/>
  <c r="R344" i="2"/>
  <c r="R53" i="2"/>
  <c r="R225" i="2"/>
  <c r="S94" i="2"/>
  <c r="U191" i="2"/>
  <c r="U37" i="2"/>
  <c r="S127" i="2"/>
  <c r="R361" i="2"/>
  <c r="U223" i="2"/>
  <c r="S275" i="2"/>
  <c r="R27" i="2"/>
  <c r="U420" i="2"/>
  <c r="R266" i="2"/>
  <c r="R309" i="2"/>
  <c r="R333" i="2"/>
  <c r="R51" i="2"/>
  <c r="U82" i="2"/>
  <c r="R398" i="2"/>
  <c r="U212" i="2"/>
  <c r="R437" i="2"/>
  <c r="S141" i="2"/>
  <c r="S309" i="2"/>
  <c r="R268" i="2"/>
  <c r="S351" i="2"/>
  <c r="S296" i="2"/>
  <c r="U230" i="2"/>
  <c r="S303" i="2"/>
  <c r="R228" i="2"/>
  <c r="R80" i="2"/>
  <c r="S198" i="2"/>
  <c r="S344" i="2"/>
  <c r="U425" i="2"/>
  <c r="U437" i="2"/>
  <c r="R330" i="2"/>
  <c r="S149" i="2"/>
  <c r="S204" i="2"/>
  <c r="R188" i="2"/>
  <c r="R24" i="2"/>
  <c r="S188" i="2"/>
  <c r="U208" i="2"/>
  <c r="R54" i="2"/>
  <c r="R150" i="2"/>
  <c r="U123" i="2"/>
  <c r="S390" i="2"/>
  <c r="R304" i="2"/>
  <c r="S145" i="2"/>
  <c r="S57" i="2"/>
  <c r="R354" i="2"/>
  <c r="U63" i="2"/>
  <c r="S237" i="2"/>
  <c r="U49" i="2"/>
  <c r="R237" i="2"/>
  <c r="U290" i="2"/>
  <c r="U114" i="2"/>
  <c r="R431" i="2"/>
  <c r="R261" i="2"/>
  <c r="R420" i="2"/>
  <c r="R248" i="2"/>
  <c r="U236" i="2"/>
  <c r="U242" i="2"/>
  <c r="U260" i="2"/>
  <c r="S280" i="2"/>
  <c r="U321" i="2"/>
  <c r="R372" i="2"/>
  <c r="R78" i="2"/>
  <c r="L12" i="8"/>
  <c r="S13" i="8"/>
  <c r="Q91" i="2"/>
  <c r="Q370" i="2"/>
  <c r="Q246" i="2"/>
  <c r="Q109" i="2"/>
  <c r="Q127" i="2"/>
  <c r="Q218" i="2"/>
  <c r="Q77" i="2"/>
  <c r="Q184" i="2"/>
  <c r="Q239" i="2"/>
  <c r="Q187" i="2"/>
  <c r="Q356" i="2"/>
  <c r="Q142" i="2"/>
  <c r="Q435" i="2"/>
  <c r="Q176" i="2"/>
  <c r="Q95" i="2"/>
  <c r="Q84" i="2"/>
  <c r="Q29" i="2"/>
  <c r="Q107" i="2"/>
  <c r="Q339" i="2"/>
  <c r="Q92" i="2"/>
  <c r="Q334" i="2"/>
  <c r="Q258" i="2"/>
  <c r="Q58" i="2"/>
  <c r="Q60" i="2"/>
  <c r="Q192" i="2"/>
  <c r="Q199" i="2"/>
  <c r="Q103" i="2"/>
  <c r="Q223" i="2"/>
  <c r="Q425" i="2"/>
  <c r="Q248" i="2"/>
  <c r="Q131" i="2"/>
  <c r="Q367" i="2"/>
  <c r="Q278" i="2"/>
  <c r="Q32" i="2"/>
  <c r="Q225" i="2"/>
  <c r="Q65" i="2"/>
  <c r="Q123" i="2"/>
  <c r="Q51" i="2"/>
  <c r="Q254" i="2"/>
  <c r="Q140" i="2"/>
  <c r="Q185" i="2"/>
  <c r="Q57" i="2"/>
  <c r="Q74" i="2"/>
  <c r="Q318" i="2"/>
  <c r="Q125" i="2"/>
  <c r="Q269" i="2"/>
  <c r="Q252" i="2"/>
  <c r="Q369" i="2"/>
  <c r="Q141" i="2"/>
  <c r="Q431" i="2"/>
  <c r="Q118" i="2"/>
  <c r="Q146" i="2"/>
  <c r="Q70" i="2"/>
  <c r="S319" i="2"/>
  <c r="R244" i="2"/>
  <c r="R144" i="2"/>
  <c r="S432" i="2"/>
  <c r="R346" i="2"/>
  <c r="S373" i="2"/>
  <c r="S184" i="2"/>
  <c r="R432" i="2"/>
  <c r="S50" i="2"/>
  <c r="R90" i="2"/>
  <c r="R103" i="2"/>
  <c r="U405" i="2"/>
  <c r="R134" i="2"/>
  <c r="S421" i="2"/>
  <c r="R332" i="2"/>
  <c r="U106" i="2"/>
  <c r="R182" i="2"/>
  <c r="R148" i="2"/>
  <c r="U422" i="2"/>
  <c r="R19" i="2"/>
  <c r="R414" i="2"/>
  <c r="R342" i="2"/>
  <c r="R100" i="2"/>
  <c r="U70" i="2"/>
  <c r="S82" i="2"/>
  <c r="S270" i="2"/>
  <c r="S368" i="2"/>
  <c r="R258" i="2"/>
  <c r="S36" i="2"/>
  <c r="R173" i="2"/>
  <c r="U348" i="2"/>
  <c r="U129" i="2"/>
  <c r="R123" i="2"/>
  <c r="U66" i="2"/>
  <c r="R357" i="2"/>
  <c r="U216" i="2"/>
  <c r="U159" i="2"/>
  <c r="S282" i="2"/>
  <c r="R338" i="2"/>
  <c r="U367" i="2"/>
  <c r="S51" i="2"/>
  <c r="R32" i="2"/>
  <c r="S245" i="2"/>
  <c r="R429" i="2"/>
  <c r="R195" i="2"/>
  <c r="U23" i="2"/>
  <c r="U318" i="2"/>
  <c r="S278" i="2"/>
  <c r="S386" i="2"/>
  <c r="R191" i="2"/>
  <c r="U112" i="2"/>
  <c r="R81" i="2"/>
  <c r="S225" i="2"/>
  <c r="S377" i="2"/>
  <c r="S20" i="2"/>
  <c r="U277" i="2"/>
  <c r="S318" i="2"/>
  <c r="S355" i="2"/>
  <c r="S385" i="2"/>
  <c r="S62" i="2"/>
  <c r="U118" i="2"/>
  <c r="R232" i="2"/>
  <c r="S32" i="2"/>
  <c r="U196" i="2"/>
  <c r="S328" i="2"/>
  <c r="U120" i="2"/>
  <c r="R231" i="2"/>
  <c r="U286" i="2"/>
  <c r="S90" i="2"/>
  <c r="C9" i="8"/>
  <c r="Q11" i="8"/>
  <c r="Q148" i="2"/>
  <c r="Q138" i="2"/>
  <c r="Q98" i="2"/>
  <c r="Q175" i="2"/>
  <c r="Q128" i="2"/>
  <c r="Q244" i="2"/>
  <c r="Q267" i="2"/>
  <c r="Q265" i="2"/>
  <c r="Q324" i="2"/>
  <c r="Q50" i="2"/>
  <c r="Q319" i="2"/>
  <c r="Q300" i="2"/>
  <c r="Q228" i="2"/>
  <c r="Q380" i="2"/>
  <c r="Q139" i="2"/>
  <c r="Q245" i="2"/>
  <c r="Q200" i="2"/>
  <c r="Q93" i="2"/>
  <c r="Q338" i="2"/>
  <c r="Q197" i="2"/>
  <c r="Q259" i="2"/>
  <c r="Q37" i="2"/>
  <c r="Q283" i="2"/>
  <c r="Q221" i="2"/>
  <c r="Q169" i="2"/>
  <c r="Q299" i="2"/>
  <c r="Q328" i="2"/>
  <c r="Q388" i="2"/>
  <c r="Q64" i="2"/>
  <c r="Q393" i="2"/>
  <c r="Q301" i="2"/>
  <c r="Q307" i="2"/>
  <c r="Q117" i="2"/>
  <c r="Q354" i="2"/>
  <c r="Q44" i="2"/>
  <c r="Q392" i="2"/>
  <c r="Q436" i="2"/>
  <c r="Q343" i="2"/>
  <c r="Q256" i="2"/>
  <c r="Q78" i="2"/>
  <c r="Q426" i="2"/>
  <c r="Q130" i="2"/>
  <c r="Q173" i="2"/>
  <c r="Q201" i="2"/>
  <c r="Q161" i="2"/>
  <c r="Q143" i="2"/>
  <c r="Q121" i="2"/>
  <c r="Q427" i="2"/>
  <c r="Q280" i="2"/>
  <c r="Q327" i="2"/>
  <c r="Q53" i="2"/>
  <c r="Q160" i="2"/>
  <c r="Q317" i="2"/>
  <c r="U98" i="2"/>
  <c r="R365" i="2"/>
  <c r="R47" i="2"/>
  <c r="R399" i="2"/>
  <c r="R284" i="2"/>
  <c r="R393" i="2"/>
  <c r="S372" i="2"/>
  <c r="R209" i="2"/>
  <c r="S353" i="2"/>
  <c r="R75" i="2"/>
  <c r="R282" i="2"/>
  <c r="R159" i="2"/>
  <c r="U215" i="2"/>
  <c r="S215" i="2"/>
  <c r="S161" i="2"/>
  <c r="U418" i="2"/>
  <c r="S206" i="2"/>
  <c r="R277" i="2"/>
  <c r="U304" i="2"/>
  <c r="R407" i="2"/>
  <c r="R201" i="2"/>
  <c r="S298" i="2"/>
  <c r="R349" i="2"/>
  <c r="R107" i="2"/>
  <c r="S311" i="2"/>
  <c r="U48" i="2"/>
  <c r="R287" i="2"/>
  <c r="R212" i="2"/>
  <c r="R313" i="2"/>
  <c r="S272" i="2"/>
  <c r="U195" i="2"/>
  <c r="S108" i="2"/>
  <c r="R204" i="2"/>
  <c r="U86" i="2"/>
  <c r="R119" i="2"/>
  <c r="U91" i="2"/>
  <c r="U131" i="2"/>
  <c r="S276" i="2"/>
  <c r="S119" i="2"/>
  <c r="U241" i="2"/>
  <c r="R272" i="2"/>
  <c r="R289" i="2"/>
  <c r="R95" i="2"/>
  <c r="S281" i="2"/>
  <c r="R220" i="2"/>
  <c r="U130" i="2"/>
  <c r="U280" i="2"/>
  <c r="U64" i="2"/>
  <c r="S364" i="2"/>
  <c r="R49" i="2"/>
  <c r="U163" i="2"/>
  <c r="S102" i="2"/>
  <c r="R63" i="2"/>
  <c r="S426" i="2"/>
  <c r="R259" i="2"/>
  <c r="R50" i="2"/>
  <c r="U87" i="2"/>
  <c r="S229" i="2"/>
  <c r="S267" i="2"/>
  <c r="R149" i="2"/>
  <c r="U360" i="2"/>
  <c r="R98" i="2"/>
  <c r="S64" i="2"/>
  <c r="S247" i="2"/>
  <c r="S356" i="2"/>
  <c r="R146" i="2"/>
  <c r="R69" i="2"/>
  <c r="U152" i="2"/>
  <c r="S60" i="2"/>
  <c r="R66" i="2"/>
  <c r="R18" i="2"/>
  <c r="U104" i="2"/>
  <c r="R381" i="2"/>
  <c r="R328" i="2"/>
  <c r="U234" i="2"/>
  <c r="S293" i="2"/>
  <c r="R200" i="2"/>
  <c r="R167" i="2"/>
  <c r="S177" i="2"/>
  <c r="U151" i="2"/>
  <c r="R116" i="2"/>
  <c r="U253" i="2"/>
  <c r="U306" i="2"/>
  <c r="S168" i="2"/>
  <c r="R77" i="2"/>
  <c r="U168" i="2"/>
  <c r="S430" i="2"/>
  <c r="R138" i="2"/>
  <c r="S336" i="2"/>
  <c r="S216" i="2"/>
  <c r="U407" i="2"/>
  <c r="R238" i="2"/>
  <c r="U148" i="2"/>
  <c r="S313" i="2"/>
  <c r="U250" i="2"/>
  <c r="S271" i="2"/>
  <c r="U194" i="2"/>
  <c r="S236" i="2"/>
  <c r="U272" i="2"/>
  <c r="R311" i="2"/>
  <c r="S408" i="2"/>
  <c r="U398" i="2"/>
  <c r="S424" i="2"/>
  <c r="U413" i="2"/>
  <c r="R435" i="2"/>
  <c r="R312" i="2"/>
  <c r="U269" i="2"/>
  <c r="S329" i="2"/>
  <c r="U258" i="2"/>
  <c r="S75" i="2"/>
  <c r="S166" i="2"/>
  <c r="U25" i="2"/>
  <c r="S321" i="2"/>
  <c r="U388" i="2"/>
  <c r="S393" i="2"/>
  <c r="R422" i="2"/>
  <c r="S193" i="2"/>
  <c r="U154" i="2"/>
  <c r="U180" i="2"/>
  <c r="U84" i="2"/>
  <c r="U58" i="2"/>
  <c r="R355" i="2"/>
  <c r="R402" i="2"/>
  <c r="S68" i="2"/>
  <c r="S154" i="2"/>
  <c r="U167" i="2"/>
  <c r="U369" i="2"/>
  <c r="U183" i="2"/>
  <c r="U113" i="2"/>
  <c r="U386" i="2"/>
  <c r="R181" i="2"/>
  <c r="S218" i="2"/>
  <c r="U115" i="2"/>
  <c r="S260" i="2"/>
  <c r="U423" i="2"/>
  <c r="S74" i="2"/>
  <c r="U158" i="2"/>
  <c r="U35" i="2"/>
  <c r="R295" i="2"/>
  <c r="R321" i="2"/>
  <c r="S103" i="2"/>
  <c r="S301" i="2"/>
  <c r="R84" i="2"/>
  <c r="U32" i="2"/>
  <c r="U61" i="2"/>
  <c r="S211" i="2"/>
  <c r="U302" i="2"/>
  <c r="S262" i="2"/>
  <c r="U109" i="2"/>
  <c r="U198" i="2"/>
  <c r="U402" i="2"/>
  <c r="S346" i="2"/>
  <c r="U144" i="2"/>
  <c r="U78" i="2"/>
  <c r="S88" i="2"/>
  <c r="U187" i="2"/>
  <c r="U60" i="2"/>
  <c r="U74" i="2"/>
  <c r="R326" i="2"/>
  <c r="R270" i="2"/>
  <c r="S106" i="2"/>
  <c r="S410" i="2"/>
  <c r="U206" i="2"/>
  <c r="U38" i="2"/>
  <c r="T116" i="2"/>
  <c r="T287" i="2"/>
  <c r="T401" i="2"/>
  <c r="T64" i="2"/>
  <c r="T293" i="2"/>
  <c r="T394" i="2"/>
  <c r="T294" i="2"/>
  <c r="T170" i="2"/>
  <c r="T336" i="2"/>
  <c r="T437" i="2"/>
  <c r="T84" i="2"/>
  <c r="T291" i="2"/>
  <c r="T113" i="2"/>
  <c r="T125" i="2"/>
  <c r="T43" i="2"/>
  <c r="T52" i="2"/>
  <c r="T387" i="2"/>
  <c r="T337" i="2"/>
  <c r="T279" i="2"/>
  <c r="T229" i="2"/>
  <c r="T407" i="2"/>
  <c r="T297" i="2"/>
  <c r="T88" i="2"/>
  <c r="T253" i="2"/>
  <c r="T428" i="2"/>
  <c r="T171" i="2"/>
  <c r="T432" i="2"/>
  <c r="T158" i="2"/>
  <c r="T338" i="2"/>
  <c r="T323" i="2"/>
  <c r="T273" i="2"/>
  <c r="T215" i="2"/>
  <c r="S111" i="2"/>
  <c r="U105" i="2"/>
  <c r="U29" i="2"/>
  <c r="R229" i="2"/>
  <c r="S268" i="2"/>
  <c r="S63" i="2"/>
  <c r="U160" i="2"/>
  <c r="S25" i="2"/>
  <c r="S29" i="2"/>
  <c r="S331" i="2"/>
  <c r="R351" i="2"/>
  <c r="U65" i="2"/>
  <c r="U424" i="2"/>
  <c r="S43" i="2"/>
  <c r="U340" i="2"/>
  <c r="S392" i="2"/>
  <c r="U385" i="2"/>
  <c r="U337" i="2"/>
  <c r="R223" i="2"/>
  <c r="S411" i="2"/>
  <c r="S291" i="2"/>
  <c r="U283" i="2"/>
  <c r="S374" i="2"/>
  <c r="S157" i="2"/>
  <c r="S34" i="2"/>
  <c r="R67" i="2"/>
  <c r="U18" i="2"/>
  <c r="U331" i="2"/>
  <c r="U310" i="2"/>
  <c r="S159" i="2"/>
  <c r="R202" i="2"/>
  <c r="R302" i="2"/>
  <c r="R353" i="2"/>
  <c r="U116" i="2"/>
  <c r="U353" i="2"/>
  <c r="S73" i="2"/>
  <c r="R43" i="2"/>
  <c r="U247" i="2"/>
  <c r="S76" i="2"/>
  <c r="R17" i="2"/>
  <c r="R85" i="2"/>
  <c r="R400" i="2"/>
  <c r="S332" i="2"/>
  <c r="S252" i="2"/>
  <c r="U90" i="2"/>
  <c r="U140" i="2"/>
  <c r="S365" i="2"/>
  <c r="U97" i="2"/>
  <c r="U378" i="2"/>
  <c r="S130" i="2"/>
  <c r="U182" i="2"/>
  <c r="S249" i="2"/>
  <c r="R117" i="2"/>
  <c r="S122" i="2"/>
  <c r="U429" i="2"/>
  <c r="S231" i="2"/>
  <c r="U359" i="2"/>
  <c r="R249" i="2"/>
  <c r="U19" i="2"/>
  <c r="S315" i="2"/>
  <c r="R263" i="2"/>
  <c r="R319" i="2"/>
  <c r="S429" i="2"/>
  <c r="R82" i="2"/>
  <c r="S399" i="2"/>
  <c r="R278" i="2"/>
  <c r="R428" i="2"/>
  <c r="R370" i="2"/>
  <c r="U383" i="2"/>
  <c r="S325" i="2"/>
  <c r="S416" i="2"/>
  <c r="S391" i="2"/>
  <c r="U108" i="2"/>
  <c r="S80" i="2"/>
  <c r="U62" i="2"/>
  <c r="S220" i="2"/>
  <c r="U343" i="2"/>
  <c r="R379" i="2"/>
  <c r="U75" i="2"/>
  <c r="U219" i="2"/>
  <c r="U393" i="2"/>
  <c r="S420" i="2"/>
  <c r="U34" i="2"/>
  <c r="S101" i="2"/>
  <c r="U126" i="2"/>
  <c r="U135" i="2"/>
  <c r="S340" i="2"/>
  <c r="R285" i="2"/>
  <c r="R76" i="2"/>
  <c r="S192" i="2"/>
  <c r="U364" i="2"/>
  <c r="U374" i="2"/>
  <c r="U379" i="2"/>
  <c r="S52" i="2"/>
  <c r="R158" i="2"/>
  <c r="T362" i="2"/>
  <c r="T226" i="2"/>
  <c r="T264" i="2"/>
  <c r="T118" i="2"/>
  <c r="T76" i="2"/>
  <c r="T155" i="2"/>
  <c r="T19" i="2"/>
  <c r="T97" i="2"/>
  <c r="T39" i="2"/>
  <c r="T220" i="2"/>
  <c r="T311" i="2"/>
  <c r="T66" i="2"/>
  <c r="T40" i="2"/>
  <c r="T379" i="2"/>
  <c r="T56" i="2"/>
  <c r="T375" i="2"/>
  <c r="T162" i="2"/>
  <c r="T200" i="2"/>
  <c r="T54" i="2"/>
  <c r="T354" i="2"/>
  <c r="T91" i="2"/>
  <c r="T224" i="2"/>
  <c r="T142" i="2"/>
  <c r="T36" i="2"/>
  <c r="T307" i="2"/>
  <c r="T321" i="2"/>
  <c r="T199" i="2"/>
  <c r="T85" i="2"/>
  <c r="T406" i="2"/>
  <c r="T98" i="2"/>
  <c r="T136" i="2"/>
  <c r="S201" i="2"/>
  <c r="R192" i="2"/>
  <c r="U185" i="2"/>
  <c r="U282" i="2"/>
  <c r="S97" i="2"/>
  <c r="R93" i="2"/>
  <c r="U211" i="2"/>
  <c r="U400" i="2"/>
  <c r="R275" i="2"/>
  <c r="S156" i="2"/>
  <c r="S153" i="2"/>
  <c r="S253" i="2"/>
  <c r="R61" i="2"/>
  <c r="R36" i="2"/>
  <c r="U358" i="2"/>
  <c r="S226" i="2"/>
  <c r="U259" i="2"/>
  <c r="R339" i="2"/>
  <c r="R113" i="2"/>
  <c r="R169" i="2"/>
  <c r="U173" i="2"/>
  <c r="S183" i="2"/>
  <c r="U147" i="2"/>
  <c r="U349" i="2"/>
  <c r="U68" i="2"/>
  <c r="R164" i="2"/>
  <c r="U22" i="2"/>
  <c r="S138" i="2"/>
  <c r="S42" i="2"/>
  <c r="S279" i="2"/>
  <c r="R327" i="2"/>
  <c r="R65" i="2"/>
  <c r="R52" i="2"/>
  <c r="U143" i="2"/>
  <c r="R411" i="2"/>
  <c r="S306" i="2"/>
  <c r="S89" i="2"/>
  <c r="U26" i="2"/>
  <c r="U76" i="2"/>
  <c r="S79" i="2"/>
  <c r="S405" i="2"/>
  <c r="R175" i="2"/>
  <c r="R335" i="2"/>
  <c r="S382" i="2"/>
  <c r="R135" i="2"/>
  <c r="S407" i="2"/>
  <c r="S423" i="2"/>
  <c r="S307" i="2"/>
  <c r="R376" i="2"/>
  <c r="U31" i="2"/>
  <c r="U339" i="2"/>
  <c r="S139" i="2"/>
  <c r="R305" i="2"/>
  <c r="S213" i="2"/>
  <c r="S151" i="2"/>
  <c r="U287" i="2"/>
  <c r="R252" i="2"/>
  <c r="R323" i="2"/>
  <c r="U375" i="2"/>
  <c r="R430" i="2"/>
  <c r="S45" i="2"/>
  <c r="R385" i="2"/>
  <c r="U220" i="2"/>
  <c r="S266" i="2"/>
  <c r="U351" i="2"/>
  <c r="S299" i="2"/>
  <c r="S277" i="2"/>
  <c r="S148" i="2"/>
  <c r="U257" i="2"/>
  <c r="U72" i="2"/>
  <c r="S84" i="2"/>
  <c r="U225" i="2"/>
  <c r="S48" i="2"/>
  <c r="U202" i="2"/>
  <c r="U137" i="2"/>
  <c r="U395" i="2"/>
  <c r="R391" i="2"/>
  <c r="U292" i="2"/>
  <c r="R91" i="2"/>
  <c r="R157" i="2"/>
  <c r="S137" i="2"/>
  <c r="R39" i="2"/>
  <c r="U233" i="2"/>
  <c r="S169" i="2"/>
  <c r="U41" i="2"/>
  <c r="R180" i="2"/>
  <c r="S428" i="2"/>
  <c r="U312" i="2"/>
  <c r="U119" i="2"/>
  <c r="U155" i="2"/>
  <c r="S334" i="2"/>
  <c r="R94" i="2"/>
  <c r="S308" i="2"/>
  <c r="U381" i="2"/>
  <c r="T364" i="2"/>
  <c r="T203" i="2"/>
  <c r="T153" i="2"/>
  <c r="T254" i="2"/>
  <c r="T45" i="2"/>
  <c r="T326" i="2"/>
  <c r="T369" i="2"/>
  <c r="T233" i="2"/>
  <c r="T24" i="2"/>
  <c r="T189" i="2"/>
  <c r="T300" i="2"/>
  <c r="T107" i="2"/>
  <c r="T368" i="2"/>
  <c r="T94" i="2"/>
  <c r="R132" i="2"/>
  <c r="S324" i="2"/>
  <c r="U434" i="2"/>
  <c r="U254" i="2"/>
  <c r="R307" i="2"/>
  <c r="R250" i="2"/>
  <c r="U40" i="2"/>
  <c r="S242" i="2"/>
  <c r="R390" i="2"/>
  <c r="U341" i="2"/>
  <c r="R110" i="2"/>
  <c r="U316" i="2"/>
  <c r="S409" i="2"/>
  <c r="R165" i="2"/>
  <c r="U248" i="2"/>
  <c r="S212" i="2"/>
  <c r="S337" i="2"/>
  <c r="S235" i="2"/>
  <c r="R300" i="2"/>
  <c r="R22" i="2"/>
  <c r="U244" i="2"/>
  <c r="U117" i="2"/>
  <c r="U297" i="2"/>
  <c r="U368" i="2"/>
  <c r="R126" i="2"/>
  <c r="R301" i="2"/>
  <c r="U320" i="2"/>
  <c r="U192" i="2"/>
  <c r="U327" i="2"/>
  <c r="R418" i="2"/>
  <c r="R185" i="2"/>
  <c r="R297" i="2"/>
  <c r="S384" i="2"/>
  <c r="U88" i="2"/>
  <c r="S232" i="2"/>
  <c r="R310" i="2"/>
  <c r="S417" i="2"/>
  <c r="U314" i="2"/>
  <c r="R254" i="2"/>
  <c r="U222" i="2"/>
  <c r="U184" i="2"/>
  <c r="R227" i="2"/>
  <c r="R130" i="2"/>
  <c r="U301" i="2"/>
  <c r="S49" i="2"/>
  <c r="U231" i="2"/>
  <c r="U350" i="2"/>
  <c r="R366" i="2"/>
  <c r="R34" i="2"/>
  <c r="U285" i="2"/>
  <c r="S95" i="2"/>
  <c r="R101" i="2"/>
  <c r="R147" i="2"/>
  <c r="U96" i="2"/>
  <c r="U101" i="2"/>
  <c r="U110" i="2"/>
  <c r="S360" i="2"/>
  <c r="S135" i="2"/>
  <c r="U249" i="2"/>
  <c r="S238" i="2"/>
  <c r="R279" i="2"/>
  <c r="R219" i="2"/>
  <c r="S107" i="2"/>
  <c r="R404" i="2"/>
  <c r="U227" i="2"/>
  <c r="R62" i="2"/>
  <c r="S398" i="2"/>
  <c r="U209" i="2"/>
  <c r="U46" i="2"/>
  <c r="R42" i="2"/>
  <c r="U401" i="2"/>
  <c r="R96" i="2"/>
  <c r="U47" i="2"/>
  <c r="R378" i="2"/>
  <c r="U165" i="2"/>
  <c r="U54" i="2"/>
  <c r="R179" i="2"/>
  <c r="S37" i="2"/>
  <c r="U275" i="2"/>
  <c r="S110" i="2"/>
  <c r="U309" i="2"/>
  <c r="U83" i="2"/>
  <c r="R58" i="2"/>
  <c r="U81" i="2"/>
  <c r="U200" i="2"/>
  <c r="U380" i="2"/>
  <c r="R74" i="2"/>
  <c r="S26" i="2"/>
  <c r="S85" i="2"/>
  <c r="S330" i="2"/>
  <c r="S221" i="2"/>
  <c r="R89" i="2"/>
  <c r="S142" i="2"/>
  <c r="U328" i="2"/>
  <c r="T275" i="2"/>
  <c r="T353" i="2"/>
  <c r="T80" i="2"/>
  <c r="T181" i="2"/>
  <c r="T398" i="2"/>
  <c r="T35" i="2"/>
  <c r="T296" i="2"/>
  <c r="T160" i="2"/>
  <c r="T78" i="2"/>
  <c r="T402" i="2"/>
  <c r="T243" i="2"/>
  <c r="T257" i="2"/>
  <c r="T135" i="2"/>
  <c r="T21" i="2"/>
  <c r="T373" i="2"/>
  <c r="T211" i="2"/>
  <c r="T289" i="2"/>
  <c r="T231" i="2"/>
  <c r="T117" i="2"/>
  <c r="T412" i="2"/>
  <c r="T258" i="2"/>
  <c r="T232" i="2"/>
  <c r="T205" i="2"/>
  <c r="T332" i="2"/>
  <c r="T282" i="2"/>
  <c r="T384" i="2"/>
  <c r="T174" i="2"/>
  <c r="T132" i="2"/>
  <c r="T147" i="2"/>
  <c r="T225" i="2"/>
  <c r="U436" i="2"/>
  <c r="R341" i="2"/>
  <c r="S99" i="2"/>
  <c r="U125" i="2"/>
  <c r="U237" i="2"/>
  <c r="U71" i="2"/>
  <c r="U174" i="2"/>
  <c r="U276" i="2"/>
  <c r="U77" i="2"/>
  <c r="R395" i="2"/>
  <c r="S100" i="2"/>
  <c r="U416" i="2"/>
  <c r="S284" i="2"/>
  <c r="R382" i="2"/>
  <c r="U27" i="2"/>
  <c r="S397" i="2"/>
  <c r="S367" i="2"/>
  <c r="U293" i="2"/>
  <c r="S240" i="2"/>
  <c r="S143" i="2"/>
  <c r="R216" i="2"/>
  <c r="U325" i="2"/>
  <c r="R296" i="2"/>
  <c r="U243" i="2"/>
  <c r="S343" i="2"/>
  <c r="S209" i="2"/>
  <c r="U171" i="2"/>
  <c r="U188" i="2"/>
  <c r="U207" i="2"/>
  <c r="U336" i="2"/>
  <c r="S304" i="2"/>
  <c r="R20" i="2"/>
  <c r="S363" i="2"/>
  <c r="U347" i="2"/>
  <c r="S164" i="2"/>
  <c r="S335" i="2"/>
  <c r="S203" i="2"/>
  <c r="R136" i="2"/>
  <c r="S359" i="2"/>
  <c r="U274" i="2"/>
  <c r="U271" i="2"/>
  <c r="S289" i="2"/>
  <c r="U33" i="2"/>
  <c r="R345" i="2"/>
  <c r="S371" i="2"/>
  <c r="U298" i="2"/>
  <c r="U138" i="2"/>
  <c r="S222" i="2"/>
  <c r="R331" i="2"/>
  <c r="U255" i="2"/>
  <c r="U238" i="2"/>
  <c r="R273" i="2"/>
  <c r="U153" i="2"/>
  <c r="R359" i="2"/>
  <c r="U317" i="2"/>
  <c r="R377" i="2"/>
  <c r="S195" i="2"/>
  <c r="U193" i="2"/>
  <c r="U30" i="2"/>
  <c r="U111" i="2"/>
  <c r="R367" i="2"/>
  <c r="R189" i="2"/>
  <c r="R45" i="2"/>
  <c r="U397" i="2"/>
  <c r="S125" i="2"/>
  <c r="U252" i="2"/>
  <c r="U128" i="2"/>
  <c r="S419" i="2"/>
  <c r="R184" i="2"/>
  <c r="S433" i="2"/>
  <c r="R218" i="2"/>
  <c r="U370" i="2"/>
  <c r="S323" i="2"/>
  <c r="S434" i="2"/>
  <c r="U389" i="2"/>
  <c r="U335" i="2"/>
  <c r="S263" i="2"/>
  <c r="S316" i="2"/>
  <c r="U403" i="2"/>
  <c r="U428" i="2"/>
  <c r="S246" i="2"/>
  <c r="U267" i="2"/>
  <c r="S338" i="2"/>
  <c r="R156" i="2"/>
  <c r="S55" i="2"/>
  <c r="S244" i="2"/>
  <c r="S170" i="2"/>
  <c r="U43" i="2"/>
  <c r="U67" i="2"/>
  <c r="U323" i="2"/>
  <c r="R226" i="2"/>
  <c r="S208" i="2"/>
  <c r="R316" i="2"/>
  <c r="S295" i="2"/>
  <c r="T50" i="2"/>
  <c r="T280" i="2"/>
  <c r="T70" i="2"/>
  <c r="T386" i="2"/>
  <c r="T363" i="2"/>
  <c r="T185" i="2"/>
  <c r="T63" i="2"/>
  <c r="T214" i="2"/>
  <c r="T172" i="2"/>
  <c r="T404" i="2"/>
  <c r="T18" i="2"/>
  <c r="T120" i="2"/>
  <c r="T285" i="2"/>
  <c r="T77" i="2"/>
  <c r="T314" i="2"/>
  <c r="T425" i="2"/>
  <c r="T216" i="2"/>
  <c r="T381" i="2"/>
  <c r="T399" i="2"/>
  <c r="T299" i="2"/>
  <c r="T121" i="2"/>
  <c r="T286" i="2"/>
  <c r="T434" i="2"/>
  <c r="T259" i="2"/>
  <c r="T209" i="2"/>
  <c r="T151" i="2"/>
  <c r="T101" i="2"/>
  <c r="T340" i="2"/>
  <c r="T361" i="2"/>
  <c r="T152" i="2"/>
  <c r="T317" i="2"/>
  <c r="T414" i="2"/>
  <c r="T235" i="2"/>
  <c r="U246" i="2"/>
  <c r="U344" i="2"/>
  <c r="R154" i="2"/>
  <c r="S78" i="2"/>
  <c r="R70" i="2"/>
  <c r="S297" i="2"/>
  <c r="R105" i="2"/>
  <c r="U50" i="2"/>
  <c r="R360" i="2"/>
  <c r="S121" i="2"/>
  <c r="U214" i="2"/>
  <c r="R253" i="2"/>
  <c r="S214" i="2"/>
  <c r="S314" i="2"/>
  <c r="U315" i="2"/>
  <c r="S18" i="2"/>
  <c r="U266" i="2"/>
  <c r="U363" i="2"/>
  <c r="R352" i="2"/>
  <c r="R406" i="2"/>
  <c r="S320" i="2"/>
  <c r="U289" i="2"/>
  <c r="R315" i="2"/>
  <c r="R104" i="2"/>
  <c r="U162" i="2"/>
  <c r="S418" i="2"/>
  <c r="U387" i="2"/>
  <c r="U263" i="2"/>
  <c r="S200" i="2"/>
  <c r="U204" i="2"/>
  <c r="S28" i="2"/>
  <c r="S72" i="2"/>
  <c r="R190" i="2"/>
  <c r="R114" i="2"/>
  <c r="R262" i="2"/>
  <c r="U278" i="2"/>
  <c r="U156" i="2"/>
  <c r="R211" i="2"/>
  <c r="U178" i="2"/>
  <c r="R243" i="2"/>
  <c r="R205" i="2"/>
  <c r="R424" i="2"/>
  <c r="R246" i="2"/>
  <c r="R324" i="2"/>
  <c r="R198" i="2"/>
  <c r="R417" i="2"/>
  <c r="U435" i="2"/>
  <c r="U103" i="2"/>
  <c r="S105" i="2"/>
  <c r="U42" i="2"/>
  <c r="R384" i="2"/>
  <c r="R215" i="2"/>
  <c r="U164" i="2"/>
  <c r="S30" i="2"/>
  <c r="U281" i="2"/>
  <c r="R340" i="2"/>
  <c r="U45" i="2"/>
  <c r="S395" i="2"/>
  <c r="R210" i="2"/>
  <c r="U373" i="2"/>
  <c r="R152" i="2"/>
  <c r="R30" i="2"/>
  <c r="U201" i="2"/>
  <c r="U345" i="2"/>
  <c r="R388" i="2"/>
  <c r="U239" i="2"/>
  <c r="U179" i="2"/>
  <c r="S197" i="2"/>
  <c r="R421" i="2"/>
  <c r="U39" i="2"/>
  <c r="U121" i="2"/>
  <c r="U141" i="2"/>
  <c r="U186" i="2"/>
  <c r="U265" i="2"/>
  <c r="R325" i="2"/>
  <c r="U391" i="2"/>
  <c r="U356" i="2"/>
  <c r="U59" i="2"/>
  <c r="R31" i="2"/>
  <c r="R60" i="2"/>
  <c r="U394" i="2"/>
  <c r="S205" i="2"/>
  <c r="R108" i="2"/>
  <c r="U430" i="2"/>
  <c r="S199" i="2"/>
  <c r="S388" i="2"/>
  <c r="S219" i="2"/>
  <c r="R281" i="2"/>
  <c r="R387" i="2"/>
  <c r="U273" i="2"/>
  <c r="R317" i="2"/>
  <c r="U21" i="2"/>
  <c r="S400" i="2"/>
  <c r="S339" i="2"/>
  <c r="T416" i="2"/>
  <c r="T47" i="2"/>
  <c r="T228" i="2"/>
  <c r="T388" i="2"/>
  <c r="T138" i="2"/>
  <c r="T112" i="2"/>
  <c r="T277" i="2"/>
  <c r="T141" i="2"/>
  <c r="T346" i="2"/>
  <c r="T218" i="2"/>
  <c r="T320" i="2"/>
  <c r="T110" i="2"/>
  <c r="T68" i="2"/>
  <c r="T389" i="2"/>
  <c r="T393" i="2"/>
  <c r="T352" i="2"/>
  <c r="T270" i="2"/>
  <c r="T164" i="2"/>
  <c r="T435" i="2"/>
  <c r="T74" i="2"/>
  <c r="T48" i="2"/>
  <c r="T213" i="2"/>
  <c r="T436" i="2"/>
  <c r="T34" i="2"/>
  <c r="T72" i="2"/>
  <c r="T365" i="2"/>
  <c r="T382" i="2"/>
  <c r="T250" i="2"/>
  <c r="T288" i="2"/>
  <c r="T206" i="2"/>
  <c r="T100" i="2"/>
  <c r="T371" i="2"/>
  <c r="R128" i="2"/>
  <c r="R176" i="2"/>
  <c r="R168" i="2"/>
  <c r="U431" i="2"/>
  <c r="S128" i="2"/>
  <c r="S376" i="2"/>
  <c r="S288" i="2"/>
  <c r="R368" i="2"/>
  <c r="R434" i="2"/>
  <c r="S394" i="2"/>
  <c r="U410" i="2"/>
  <c r="S173" i="2"/>
  <c r="U146" i="2"/>
  <c r="S292" i="2"/>
  <c r="S67" i="2"/>
  <c r="U268" i="2"/>
  <c r="R129" i="2"/>
  <c r="U399" i="2"/>
  <c r="R426" i="2"/>
  <c r="U334" i="2"/>
  <c r="S348" i="2"/>
  <c r="R283" i="2"/>
  <c r="R389" i="2"/>
  <c r="R260" i="2"/>
  <c r="U150" i="2"/>
  <c r="S412" i="2"/>
  <c r="R235" i="2"/>
  <c r="R115" i="2"/>
  <c r="R221" i="2"/>
  <c r="U69" i="2"/>
  <c r="S86" i="2"/>
  <c r="S228" i="2"/>
  <c r="U308" i="2"/>
  <c r="S274" i="2"/>
  <c r="U262" i="2"/>
  <c r="U432" i="2"/>
  <c r="S114" i="2"/>
  <c r="R276" i="2"/>
  <c r="U166" i="2"/>
  <c r="S124" i="2"/>
  <c r="U264" i="2"/>
  <c r="R322" i="2"/>
  <c r="U127" i="2"/>
  <c r="U145" i="2"/>
  <c r="U406" i="2"/>
  <c r="R28" i="2"/>
  <c r="R73" i="2"/>
  <c r="U357" i="2"/>
  <c r="S425" i="2"/>
  <c r="U322" i="2"/>
  <c r="S113" i="2"/>
  <c r="R303" i="2"/>
  <c r="S131" i="2"/>
  <c r="U57" i="2"/>
  <c r="R267" i="2"/>
  <c r="U169" i="2"/>
  <c r="U95" i="2"/>
  <c r="S187" i="2"/>
  <c r="S47" i="2"/>
  <c r="U319" i="2"/>
  <c r="R26" i="2"/>
  <c r="R118" i="2"/>
  <c r="U124" i="2"/>
  <c r="R403" i="2"/>
  <c r="S261" i="2"/>
  <c r="U433" i="2"/>
  <c r="U24" i="2"/>
  <c r="S326" i="2"/>
  <c r="R318" i="2"/>
  <c r="U330" i="2"/>
  <c r="R256" i="2"/>
  <c r="S21" i="2"/>
  <c r="U426" i="2"/>
  <c r="S342" i="2"/>
  <c r="S182" i="2"/>
  <c r="R41" i="2"/>
  <c r="U176" i="2"/>
  <c r="S17" i="2"/>
  <c r="R55" i="2"/>
  <c r="U366" i="2"/>
  <c r="R334" i="2"/>
  <c r="R102" i="2"/>
  <c r="S264" i="2"/>
  <c r="R197" i="2"/>
  <c r="U235" i="2"/>
  <c r="S345" i="2"/>
  <c r="S422" i="2"/>
  <c r="R46" i="2"/>
  <c r="R350" i="2"/>
  <c r="S243" i="2"/>
  <c r="R427" i="2"/>
  <c r="U421" i="2"/>
  <c r="R392" i="2"/>
  <c r="U382" i="2"/>
  <c r="T183" i="2"/>
  <c r="T197" i="2"/>
  <c r="T316" i="2"/>
  <c r="T274" i="2"/>
  <c r="T376" i="2"/>
  <c r="T102" i="2"/>
  <c r="T60" i="2"/>
  <c r="T306" i="2"/>
  <c r="T195" i="2"/>
  <c r="T145" i="2"/>
  <c r="T87" i="2"/>
  <c r="T37" i="2"/>
  <c r="T411" i="2"/>
  <c r="T131" i="2"/>
  <c r="R37" i="2"/>
  <c r="R290" i="2"/>
  <c r="R38" i="2"/>
  <c r="R336" i="2"/>
  <c r="S171" i="2"/>
  <c r="U377" i="2"/>
  <c r="U329" i="2"/>
  <c r="R386" i="2"/>
  <c r="R363" i="2"/>
  <c r="S389" i="2"/>
  <c r="R177" i="2"/>
  <c r="S66" i="2"/>
  <c r="U136" i="2"/>
  <c r="U53" i="2"/>
  <c r="R265" i="2"/>
  <c r="U294" i="2"/>
  <c r="S312" i="2"/>
  <c r="R247" i="2"/>
  <c r="R68" i="2"/>
  <c r="R217" i="2"/>
  <c r="U55" i="2"/>
  <c r="S87" i="2"/>
  <c r="S202" i="2"/>
  <c r="R397" i="2"/>
  <c r="U376" i="2"/>
  <c r="U157" i="2"/>
  <c r="S92" i="2"/>
  <c r="U299" i="2"/>
  <c r="U93" i="2"/>
  <c r="U51" i="2"/>
  <c r="R140" i="2"/>
  <c r="S147" i="2"/>
  <c r="R416" i="2"/>
  <c r="S44" i="2"/>
  <c r="U361" i="2"/>
  <c r="U307" i="2"/>
  <c r="S431" i="2"/>
  <c r="R413" i="2"/>
  <c r="U384" i="2"/>
  <c r="U221" i="2"/>
  <c r="R145" i="2"/>
  <c r="R137" i="2"/>
  <c r="R194" i="2"/>
  <c r="S333" i="2"/>
  <c r="U354" i="2"/>
  <c r="S185" i="2"/>
  <c r="R187" i="2"/>
  <c r="U311" i="2"/>
  <c r="S227" i="2"/>
  <c r="R292" i="2"/>
  <c r="S146" i="2"/>
  <c r="R64" i="2"/>
  <c r="R271" i="2"/>
  <c r="U52" i="2"/>
  <c r="S24" i="2"/>
  <c r="S144" i="2"/>
  <c r="U134" i="2"/>
  <c r="S310" i="2"/>
  <c r="R206" i="2"/>
  <c r="U170" i="2"/>
  <c r="R419" i="2"/>
  <c r="S59" i="2"/>
  <c r="S179" i="2"/>
  <c r="S224" i="2"/>
  <c r="U80" i="2"/>
  <c r="S256" i="2"/>
  <c r="U313" i="2"/>
  <c r="U199" i="2"/>
  <c r="U392" i="2"/>
  <c r="U181" i="2"/>
  <c r="R25" i="2"/>
  <c r="S189" i="2"/>
  <c r="U203" i="2"/>
  <c r="S427" i="2"/>
  <c r="U240" i="2"/>
  <c r="R178" i="2"/>
  <c r="S383" i="2"/>
  <c r="U17" i="2"/>
  <c r="S180" i="2"/>
  <c r="U56" i="2"/>
  <c r="S207" i="2"/>
  <c r="U427" i="2"/>
  <c r="R364" i="2"/>
  <c r="U256" i="2"/>
  <c r="R196" i="2"/>
  <c r="S167" i="2"/>
  <c r="S379" i="2"/>
  <c r="S258" i="2"/>
  <c r="S286" i="2"/>
  <c r="U338" i="2"/>
  <c r="U245" i="2"/>
  <c r="U261" i="2"/>
  <c r="S413" i="2"/>
  <c r="S217" i="2"/>
  <c r="T397" i="2"/>
  <c r="T431" i="2"/>
  <c r="T187" i="2"/>
  <c r="T201" i="2"/>
  <c r="T143" i="2"/>
  <c r="T29" i="2"/>
  <c r="T17" i="2"/>
  <c r="T308" i="2"/>
  <c r="T409" i="2"/>
  <c r="T223" i="2"/>
  <c r="T301" i="2"/>
  <c r="T396" i="2"/>
  <c r="T186" i="2"/>
  <c r="T272" i="2"/>
  <c r="T20" i="2"/>
  <c r="T333" i="2"/>
  <c r="T303" i="2"/>
  <c r="T123" i="2"/>
  <c r="T137" i="2"/>
  <c r="T79" i="2"/>
  <c r="T260" i="2"/>
  <c r="T83" i="2"/>
  <c r="T161" i="2"/>
  <c r="T103" i="2"/>
  <c r="T284" i="2"/>
  <c r="T298" i="2"/>
  <c r="T130" i="2"/>
  <c r="T104" i="2"/>
  <c r="T269" i="2"/>
  <c r="T318" i="2"/>
  <c r="T81" i="2"/>
  <c r="T190" i="2"/>
  <c r="T278" i="2"/>
  <c r="T184" i="2"/>
  <c r="T25" i="2"/>
  <c r="T429" i="2"/>
  <c r="T419" i="2"/>
  <c r="T241" i="2"/>
  <c r="T96" i="2"/>
  <c r="T359" i="2"/>
  <c r="T256" i="2"/>
  <c r="T325" i="2"/>
  <c r="T313" i="2"/>
  <c r="T217" i="2"/>
  <c r="T157" i="2"/>
  <c r="T315" i="2"/>
  <c r="T30" i="2"/>
  <c r="T93" i="2"/>
  <c r="T251" i="2"/>
  <c r="T433" i="2"/>
  <c r="T180" i="2"/>
  <c r="T357" i="2"/>
  <c r="T328" i="2"/>
  <c r="T198" i="2"/>
  <c r="T175" i="2"/>
  <c r="T99" i="2"/>
  <c r="T355" i="2"/>
  <c r="T167" i="2"/>
  <c r="T194" i="2"/>
  <c r="T168" i="2"/>
  <c r="T150" i="2"/>
  <c r="T237" i="2"/>
  <c r="T221" i="2"/>
  <c r="T122" i="2"/>
  <c r="T41" i="2"/>
  <c r="T245" i="2"/>
  <c r="T344" i="2"/>
  <c r="T182" i="2"/>
  <c r="T67" i="2"/>
  <c r="T230" i="2"/>
  <c r="T265" i="2"/>
  <c r="T92" i="2"/>
  <c r="T23" i="2"/>
  <c r="T210" i="2"/>
  <c r="T234" i="2"/>
  <c r="T378" i="2"/>
  <c r="T276" i="2"/>
  <c r="T236" i="2"/>
  <c r="T349" i="2"/>
  <c r="T343" i="2"/>
  <c r="T426" i="2"/>
  <c r="T57" i="2"/>
  <c r="T222" i="2"/>
  <c r="T319" i="2"/>
  <c r="T262" i="2"/>
  <c r="T127" i="2"/>
  <c r="T71" i="2"/>
  <c r="T119" i="2"/>
  <c r="T312" i="2"/>
  <c r="T400" i="2"/>
  <c r="T177" i="2"/>
  <c r="T59" i="2"/>
  <c r="T385" i="2"/>
  <c r="T263" i="2"/>
  <c r="T149" i="2"/>
  <c r="T395" i="2"/>
  <c r="T415" i="2"/>
  <c r="T193" i="2"/>
  <c r="T95" i="2"/>
  <c r="T191" i="2"/>
  <c r="T51" i="2"/>
  <c r="T403" i="2"/>
  <c r="T370" i="2"/>
  <c r="T292" i="2"/>
  <c r="T339" i="2"/>
  <c r="T383" i="2"/>
  <c r="T421" i="2"/>
  <c r="T134" i="2"/>
  <c r="T380" i="2"/>
  <c r="T255" i="2"/>
  <c r="T372" i="2"/>
  <c r="T392" i="2"/>
  <c r="T360" i="2"/>
  <c r="T366" i="2"/>
  <c r="T82" i="2"/>
  <c r="T165" i="2"/>
  <c r="T242" i="2"/>
  <c r="T32" i="2"/>
  <c r="T410" i="2"/>
  <c r="T304" i="2"/>
  <c r="T240" i="2"/>
  <c r="T348" i="2"/>
  <c r="T408" i="2"/>
  <c r="T430" i="2"/>
  <c r="T329" i="2"/>
  <c r="T420" i="2"/>
  <c r="T347" i="2"/>
  <c r="T139" i="2"/>
  <c r="T356" i="2"/>
  <c r="T374" i="2"/>
  <c r="T391" i="2"/>
  <c r="T126" i="2"/>
  <c r="T248" i="2"/>
  <c r="T413" i="2"/>
  <c r="T322" i="2"/>
  <c r="T106" i="2"/>
  <c r="T154" i="2"/>
  <c r="T46" i="2"/>
  <c r="T115" i="2"/>
  <c r="T350" i="2"/>
  <c r="T109" i="2"/>
  <c r="T86" i="2"/>
  <c r="T271" i="2"/>
  <c r="T358" i="2"/>
  <c r="T22" i="2"/>
  <c r="T207" i="2"/>
  <c r="T176" i="2"/>
  <c r="T26" i="2"/>
  <c r="T424" i="2"/>
  <c r="T178" i="2"/>
  <c r="T227" i="2"/>
  <c r="T327" i="2"/>
  <c r="T188" i="2"/>
  <c r="T417" i="2"/>
  <c r="T49" i="2"/>
  <c r="T252" i="2"/>
  <c r="T244" i="2"/>
  <c r="T305" i="2"/>
  <c r="T310" i="2"/>
  <c r="T239" i="2"/>
  <c r="T129" i="2"/>
  <c r="T44" i="2"/>
  <c r="T377" i="2"/>
  <c r="T341" i="2"/>
  <c r="T105" i="2"/>
  <c r="T219" i="2"/>
  <c r="T111" i="2"/>
  <c r="T61" i="2"/>
  <c r="T133" i="2"/>
  <c r="T38" i="2"/>
  <c r="T62" i="2"/>
  <c r="T55" i="2"/>
  <c r="T53" i="2"/>
  <c r="T238" i="2"/>
  <c r="T196" i="2"/>
  <c r="T324" i="2"/>
  <c r="T33" i="2"/>
  <c r="T159" i="2"/>
  <c r="T335" i="2"/>
  <c r="T173" i="2"/>
  <c r="T247" i="2"/>
  <c r="T65" i="2"/>
  <c r="T42" i="2"/>
  <c r="T423" i="2"/>
  <c r="T202" i="2"/>
  <c r="T295" i="2"/>
  <c r="T28" i="2"/>
  <c r="T246" i="2"/>
  <c r="T75" i="2"/>
  <c r="T89" i="2"/>
  <c r="T146" i="2"/>
  <c r="T156" i="2"/>
  <c r="T267" i="2"/>
  <c r="T418" i="2"/>
  <c r="T128" i="2"/>
  <c r="T266" i="2"/>
  <c r="T124" i="2"/>
  <c r="T330" i="2"/>
  <c r="T422" i="2"/>
  <c r="T148" i="2"/>
  <c r="T69" i="2"/>
  <c r="T73" i="2"/>
  <c r="T367" i="2"/>
  <c r="T27" i="2"/>
  <c r="T169" i="2"/>
  <c r="T108" i="2"/>
  <c r="T179" i="2"/>
  <c r="T331" i="2"/>
  <c r="T140" i="2"/>
  <c r="T261" i="2"/>
  <c r="T249" i="2"/>
  <c r="T208" i="2"/>
  <c r="T58" i="2"/>
  <c r="T283" i="2"/>
  <c r="T144" i="2"/>
  <c r="T351" i="2"/>
  <c r="T114" i="2"/>
  <c r="T427" i="2"/>
  <c r="T290" i="2"/>
  <c r="T390" i="2"/>
  <c r="T334" i="2"/>
  <c r="T268" i="2"/>
  <c r="T212" i="2"/>
  <c r="T345" i="2"/>
  <c r="T281" i="2"/>
  <c r="T302" i="2"/>
  <c r="T309" i="2"/>
  <c r="T166" i="2"/>
  <c r="T405" i="2"/>
  <c r="T163" i="2"/>
  <c r="T90" i="2"/>
  <c r="T342" i="2"/>
  <c r="T31" i="2"/>
  <c r="T192" i="2"/>
  <c r="T204" i="2"/>
  <c r="F22" i="24" l="1"/>
  <c r="F25" i="24"/>
  <c r="F28" i="24"/>
  <c r="F20" i="24"/>
  <c r="F29" i="24"/>
  <c r="F27" i="24"/>
  <c r="F15" i="24"/>
  <c r="F19" i="24"/>
  <c r="F31" i="24"/>
  <c r="F24" i="24"/>
  <c r="F34" i="24"/>
  <c r="F26" i="24"/>
  <c r="F16" i="24"/>
  <c r="F21" i="24"/>
  <c r="F18" i="24"/>
  <c r="F30" i="24"/>
  <c r="F33" i="24"/>
  <c r="F23" i="24"/>
  <c r="F32" i="24"/>
  <c r="F17" i="24"/>
  <c r="E23" i="24"/>
  <c r="E27" i="24"/>
  <c r="E32" i="24"/>
  <c r="E24" i="24"/>
  <c r="E33" i="24"/>
  <c r="E30" i="24"/>
  <c r="E21" i="24"/>
  <c r="E17" i="24"/>
  <c r="E15" i="24"/>
  <c r="E20" i="24"/>
  <c r="E16" i="24"/>
  <c r="E28" i="24"/>
  <c r="E29" i="24"/>
  <c r="E26" i="24"/>
  <c r="E31" i="24"/>
  <c r="E22" i="24"/>
  <c r="E25" i="24"/>
  <c r="E19" i="24"/>
  <c r="E34" i="24"/>
  <c r="E18" i="24"/>
  <c r="M12" i="8"/>
  <c r="M11" i="8"/>
  <c r="K15" i="1"/>
  <c r="K16" i="1"/>
  <c r="K20" i="1"/>
  <c r="M20" i="1" s="1"/>
  <c r="K24" i="1"/>
  <c r="K28" i="1"/>
  <c r="K51" i="1"/>
  <c r="K57" i="1"/>
  <c r="K63" i="1"/>
  <c r="K69" i="1"/>
  <c r="K75" i="1"/>
  <c r="K81" i="1"/>
  <c r="K87" i="1"/>
  <c r="M87" i="1" s="1"/>
  <c r="K93" i="1"/>
  <c r="K17" i="1"/>
  <c r="K21" i="1"/>
  <c r="K25" i="1"/>
  <c r="K53" i="1"/>
  <c r="K59" i="1"/>
  <c r="K65" i="1"/>
  <c r="M65" i="1" s="1"/>
  <c r="K73" i="1"/>
  <c r="M73" i="1" s="1"/>
  <c r="K79" i="1"/>
  <c r="K85" i="1"/>
  <c r="K89" i="1"/>
  <c r="K29" i="1"/>
  <c r="K31" i="1"/>
  <c r="K33" i="1"/>
  <c r="K35" i="1"/>
  <c r="M35" i="1" s="1"/>
  <c r="K37" i="1"/>
  <c r="K39" i="1"/>
  <c r="K41" i="1"/>
  <c r="K43" i="1"/>
  <c r="K45" i="1"/>
  <c r="K47" i="1"/>
  <c r="K49" i="1"/>
  <c r="K55" i="1"/>
  <c r="K61" i="1"/>
  <c r="M61" i="1" s="1"/>
  <c r="K67" i="1"/>
  <c r="K71" i="1"/>
  <c r="K77" i="1"/>
  <c r="K83" i="1"/>
  <c r="K91" i="1"/>
  <c r="K18" i="1"/>
  <c r="K22" i="1"/>
  <c r="M22" i="1" s="1"/>
  <c r="K26" i="1"/>
  <c r="M26" i="1" s="1"/>
  <c r="K48" i="1"/>
  <c r="K56" i="1"/>
  <c r="K62" i="1"/>
  <c r="M62" i="1" s="1"/>
  <c r="K70" i="1"/>
  <c r="K76" i="1"/>
  <c r="K80" i="1"/>
  <c r="K88" i="1"/>
  <c r="K94" i="1"/>
  <c r="M94" i="1" s="1"/>
  <c r="K19" i="1"/>
  <c r="K23" i="1"/>
  <c r="K27" i="1"/>
  <c r="K50" i="1"/>
  <c r="K58" i="1"/>
  <c r="K64" i="1"/>
  <c r="K68" i="1"/>
  <c r="K74" i="1"/>
  <c r="M74" i="1" s="1"/>
  <c r="K82" i="1"/>
  <c r="K86" i="1"/>
  <c r="K92" i="1"/>
  <c r="K30" i="1"/>
  <c r="M30" i="1" s="1"/>
  <c r="K32" i="1"/>
  <c r="K34" i="1"/>
  <c r="K36" i="1"/>
  <c r="M36" i="1" s="1"/>
  <c r="K38" i="1"/>
  <c r="M38" i="1" s="1"/>
  <c r="K40" i="1"/>
  <c r="K42" i="1"/>
  <c r="G22" i="24" s="1"/>
  <c r="K44" i="1"/>
  <c r="M44" i="1" s="1"/>
  <c r="K46" i="1"/>
  <c r="M46" i="1" s="1"/>
  <c r="K52" i="1"/>
  <c r="K54" i="1"/>
  <c r="K60" i="1"/>
  <c r="M60" i="1" s="1"/>
  <c r="K66" i="1"/>
  <c r="F22" i="6" s="1"/>
  <c r="K72" i="1"/>
  <c r="K78" i="1"/>
  <c r="K84" i="1"/>
  <c r="K90" i="1"/>
  <c r="M90" i="1" s="1"/>
  <c r="L15" i="1"/>
  <c r="L30" i="1"/>
  <c r="L32" i="1"/>
  <c r="L34" i="1"/>
  <c r="L36" i="1"/>
  <c r="L38" i="1"/>
  <c r="L40" i="1"/>
  <c r="L42" i="1"/>
  <c r="L44" i="1"/>
  <c r="L46" i="1"/>
  <c r="L48" i="1"/>
  <c r="L50" i="1"/>
  <c r="L52" i="1"/>
  <c r="L54" i="1"/>
  <c r="L56" i="1"/>
  <c r="L58" i="1"/>
  <c r="L60" i="1"/>
  <c r="L62" i="1"/>
  <c r="L64" i="1"/>
  <c r="L66" i="1"/>
  <c r="L74" i="1"/>
  <c r="L76" i="1"/>
  <c r="L84" i="1"/>
  <c r="L92" i="1"/>
  <c r="L16" i="1"/>
  <c r="L20" i="1"/>
  <c r="L24" i="1"/>
  <c r="L28" i="1"/>
  <c r="H18" i="24" s="1"/>
  <c r="J18" i="24" s="1"/>
  <c r="L73" i="1"/>
  <c r="L81" i="1"/>
  <c r="L89" i="1"/>
  <c r="L79" i="1"/>
  <c r="L87" i="1"/>
  <c r="L17" i="1"/>
  <c r="L21" i="1"/>
  <c r="L25" i="1"/>
  <c r="L77" i="1"/>
  <c r="L85" i="1"/>
  <c r="L29" i="1"/>
  <c r="L31" i="1"/>
  <c r="G20" i="6" s="1"/>
  <c r="I20" i="6" s="1"/>
  <c r="L33" i="1"/>
  <c r="L35" i="1"/>
  <c r="L37" i="1"/>
  <c r="G21" i="6" s="1"/>
  <c r="I21" i="6" s="1"/>
  <c r="L39" i="1"/>
  <c r="G25" i="6" s="1"/>
  <c r="I25" i="6" s="1"/>
  <c r="L41" i="1"/>
  <c r="L43" i="1"/>
  <c r="L45" i="1"/>
  <c r="L47" i="1"/>
  <c r="L49" i="1"/>
  <c r="L51" i="1"/>
  <c r="L53" i="1"/>
  <c r="L55" i="1"/>
  <c r="L57" i="1"/>
  <c r="L59" i="1"/>
  <c r="L61" i="1"/>
  <c r="L63" i="1"/>
  <c r="L65" i="1"/>
  <c r="L67" i="1"/>
  <c r="L69" i="1"/>
  <c r="L71" i="1"/>
  <c r="L75" i="1"/>
  <c r="L83" i="1"/>
  <c r="L91" i="1"/>
  <c r="L18" i="1"/>
  <c r="H15" i="24" s="1"/>
  <c r="J15" i="24" s="1"/>
  <c r="L22" i="1"/>
  <c r="L26" i="1"/>
  <c r="L72" i="1"/>
  <c r="L78" i="1"/>
  <c r="L86" i="1"/>
  <c r="L94" i="1"/>
  <c r="L70" i="1"/>
  <c r="L80" i="1"/>
  <c r="L90" i="1"/>
  <c r="L93" i="1"/>
  <c r="L19" i="1"/>
  <c r="H16" i="24" s="1"/>
  <c r="J16" i="24" s="1"/>
  <c r="L23" i="1"/>
  <c r="H17" i="24" s="1"/>
  <c r="J17" i="24" s="1"/>
  <c r="L27" i="1"/>
  <c r="G19" i="6" s="1"/>
  <c r="I19" i="6" s="1"/>
  <c r="L68" i="1"/>
  <c r="L82" i="1"/>
  <c r="L88" i="1"/>
  <c r="M13" i="8"/>
  <c r="Y13" i="8" s="1"/>
  <c r="Z13" i="8" s="1"/>
  <c r="Y12" i="8"/>
  <c r="Z12" i="8"/>
  <c r="G16" i="6"/>
  <c r="G34" i="6"/>
  <c r="I34" i="6" s="1"/>
  <c r="G24" i="6"/>
  <c r="I24" i="6" s="1"/>
  <c r="G26" i="6"/>
  <c r="I26" i="6" s="1"/>
  <c r="G15" i="24"/>
  <c r="F16" i="6"/>
  <c r="G16" i="24"/>
  <c r="F18" i="6"/>
  <c r="F19" i="6"/>
  <c r="G19" i="24"/>
  <c r="F33" i="6"/>
  <c r="F34" i="6"/>
  <c r="F29" i="6"/>
  <c r="G32" i="24"/>
  <c r="G20" i="24"/>
  <c r="F20" i="6"/>
  <c r="G24" i="24"/>
  <c r="F32" i="6"/>
  <c r="F35" i="6"/>
  <c r="I15" i="24"/>
  <c r="D14" i="9"/>
  <c r="U11" i="8"/>
  <c r="V11" i="8"/>
  <c r="W13" i="8"/>
  <c r="U13" i="8"/>
  <c r="V12" i="8"/>
  <c r="W12" i="8"/>
  <c r="T11" i="8"/>
  <c r="V13" i="8"/>
  <c r="T13" i="8"/>
  <c r="U12" i="8"/>
  <c r="W11" i="8"/>
  <c r="T12" i="8"/>
  <c r="F35" i="24" l="1"/>
  <c r="E35" i="24"/>
  <c r="Y11" i="8"/>
  <c r="Z11" i="8" s="1"/>
  <c r="G31" i="6"/>
  <c r="I31" i="6" s="1"/>
  <c r="H25" i="24"/>
  <c r="J25" i="24" s="1"/>
  <c r="F30" i="6"/>
  <c r="F23" i="6"/>
  <c r="H23" i="6" s="1"/>
  <c r="H26" i="24"/>
  <c r="J26" i="24" s="1"/>
  <c r="G29" i="24"/>
  <c r="F24" i="6"/>
  <c r="K24" i="6" s="1"/>
  <c r="G27" i="24"/>
  <c r="F21" i="6"/>
  <c r="F17" i="6"/>
  <c r="H19" i="24"/>
  <c r="J19" i="24" s="1"/>
  <c r="G33" i="6"/>
  <c r="I33" i="6" s="1"/>
  <c r="H31" i="24"/>
  <c r="J31" i="24" s="1"/>
  <c r="G23" i="6"/>
  <c r="I23" i="6" s="1"/>
  <c r="G17" i="6"/>
  <c r="I17" i="6" s="1"/>
  <c r="M72" i="1"/>
  <c r="M40" i="1"/>
  <c r="M82" i="1"/>
  <c r="M19" i="1"/>
  <c r="M48" i="1"/>
  <c r="M67" i="1"/>
  <c r="M39" i="1"/>
  <c r="M79" i="1"/>
  <c r="M93" i="1"/>
  <c r="M28" i="1"/>
  <c r="M66" i="1"/>
  <c r="N94" i="1"/>
  <c r="O94" i="1"/>
  <c r="N26" i="1"/>
  <c r="O26" i="1"/>
  <c r="N61" i="1"/>
  <c r="O61" i="1"/>
  <c r="M37" i="1"/>
  <c r="N73" i="1"/>
  <c r="O73" i="1"/>
  <c r="N87" i="1"/>
  <c r="O87" i="1"/>
  <c r="M24" i="1"/>
  <c r="N38" i="1"/>
  <c r="O38" i="1"/>
  <c r="F28" i="6"/>
  <c r="G21" i="24"/>
  <c r="G35" i="6"/>
  <c r="I35" i="6" s="1"/>
  <c r="G30" i="6"/>
  <c r="I30" i="6" s="1"/>
  <c r="N36" i="1"/>
  <c r="O36" i="1"/>
  <c r="M88" i="1"/>
  <c r="N22" i="1"/>
  <c r="O22" i="1"/>
  <c r="M55" i="1"/>
  <c r="N35" i="1"/>
  <c r="O35" i="1"/>
  <c r="N65" i="1"/>
  <c r="O65" i="1"/>
  <c r="M81" i="1"/>
  <c r="N20" i="1"/>
  <c r="O20" i="1"/>
  <c r="N60" i="1"/>
  <c r="O60" i="1"/>
  <c r="F31" i="6"/>
  <c r="K31" i="6" s="1"/>
  <c r="G28" i="24"/>
  <c r="G34" i="24"/>
  <c r="H21" i="24"/>
  <c r="J21" i="24" s="1"/>
  <c r="M54" i="1"/>
  <c r="M34" i="1"/>
  <c r="M64" i="1"/>
  <c r="M80" i="1"/>
  <c r="M18" i="1"/>
  <c r="M49" i="1"/>
  <c r="M33" i="1"/>
  <c r="M59" i="1"/>
  <c r="M75" i="1"/>
  <c r="M16" i="1"/>
  <c r="N74" i="1"/>
  <c r="O74" i="1"/>
  <c r="F26" i="6"/>
  <c r="H26" i="6" s="1"/>
  <c r="J26" i="6" s="1"/>
  <c r="L19" i="24"/>
  <c r="N19" i="24" s="1"/>
  <c r="H34" i="24"/>
  <c r="J34" i="24" s="1"/>
  <c r="G27" i="6"/>
  <c r="I27" i="6" s="1"/>
  <c r="M68" i="1"/>
  <c r="G30" i="24"/>
  <c r="H28" i="24"/>
  <c r="J28" i="24" s="1"/>
  <c r="H27" i="24"/>
  <c r="J27" i="24" s="1"/>
  <c r="H30" i="24"/>
  <c r="J30" i="24" s="1"/>
  <c r="F25" i="6"/>
  <c r="K25" i="6" s="1"/>
  <c r="G33" i="24"/>
  <c r="I33" i="24" s="1"/>
  <c r="G25" i="24"/>
  <c r="L25" i="24" s="1"/>
  <c r="N25" i="24" s="1"/>
  <c r="G18" i="24"/>
  <c r="L18" i="24" s="1"/>
  <c r="N18" i="24" s="1"/>
  <c r="H22" i="24"/>
  <c r="J22" i="24" s="1"/>
  <c r="H29" i="24"/>
  <c r="J29" i="24" s="1"/>
  <c r="H24" i="24"/>
  <c r="J24" i="24" s="1"/>
  <c r="M52" i="1"/>
  <c r="M32" i="1"/>
  <c r="M58" i="1"/>
  <c r="M76" i="1"/>
  <c r="M91" i="1"/>
  <c r="M47" i="1"/>
  <c r="M31" i="1"/>
  <c r="M53" i="1"/>
  <c r="M69" i="1"/>
  <c r="M15" i="1"/>
  <c r="K95" i="1"/>
  <c r="H20" i="24"/>
  <c r="J20" i="24" s="1"/>
  <c r="G22" i="6"/>
  <c r="I22" i="6" s="1"/>
  <c r="N90" i="1"/>
  <c r="O90" i="1"/>
  <c r="N46" i="1"/>
  <c r="O46" i="1"/>
  <c r="N30" i="1"/>
  <c r="O30" i="1"/>
  <c r="M50" i="1"/>
  <c r="M70" i="1"/>
  <c r="M83" i="1"/>
  <c r="M45" i="1"/>
  <c r="M29" i="1"/>
  <c r="M25" i="1"/>
  <c r="M63" i="1"/>
  <c r="H33" i="24"/>
  <c r="J33" i="24" s="1"/>
  <c r="G32" i="6"/>
  <c r="I32" i="6" s="1"/>
  <c r="G18" i="6"/>
  <c r="I18" i="6" s="1"/>
  <c r="F27" i="6"/>
  <c r="G23" i="24"/>
  <c r="I23" i="24" s="1"/>
  <c r="G17" i="24"/>
  <c r="L17" i="24" s="1"/>
  <c r="N17" i="24" s="1"/>
  <c r="G28" i="6"/>
  <c r="I28" i="6" s="1"/>
  <c r="M84" i="1"/>
  <c r="N44" i="1"/>
  <c r="O44" i="1"/>
  <c r="M92" i="1"/>
  <c r="M27" i="1"/>
  <c r="N62" i="1"/>
  <c r="O62" i="1"/>
  <c r="M77" i="1"/>
  <c r="M43" i="1"/>
  <c r="M89" i="1"/>
  <c r="M21" i="1"/>
  <c r="M57" i="1"/>
  <c r="G31" i="24"/>
  <c r="I31" i="24" s="1"/>
  <c r="H32" i="24"/>
  <c r="J32" i="24" s="1"/>
  <c r="H23" i="24"/>
  <c r="J23" i="24" s="1"/>
  <c r="G26" i="24"/>
  <c r="L26" i="24" s="1"/>
  <c r="N26" i="24" s="1"/>
  <c r="L16" i="24"/>
  <c r="N16" i="24" s="1"/>
  <c r="G29" i="6"/>
  <c r="I29" i="6" s="1"/>
  <c r="M78" i="1"/>
  <c r="M42" i="1"/>
  <c r="M86" i="1"/>
  <c r="M23" i="1"/>
  <c r="M56" i="1"/>
  <c r="M71" i="1"/>
  <c r="M41" i="1"/>
  <c r="M85" i="1"/>
  <c r="M17" i="1"/>
  <c r="M51" i="1"/>
  <c r="L22" i="24"/>
  <c r="N22" i="24" s="1"/>
  <c r="Z14" i="8"/>
  <c r="D9" i="7"/>
  <c r="I24" i="24"/>
  <c r="Y14" i="8"/>
  <c r="C9" i="7"/>
  <c r="I16" i="24"/>
  <c r="K16" i="24" s="1"/>
  <c r="I30" i="24"/>
  <c r="I22" i="24"/>
  <c r="I21" i="24"/>
  <c r="I27" i="24"/>
  <c r="I18" i="24"/>
  <c r="K18" i="24" s="1"/>
  <c r="I20" i="24"/>
  <c r="I19" i="24"/>
  <c r="K15" i="24"/>
  <c r="K35" i="6"/>
  <c r="H35" i="6"/>
  <c r="H27" i="6"/>
  <c r="H30" i="6"/>
  <c r="J30" i="6" s="1"/>
  <c r="H32" i="6"/>
  <c r="H28" i="6"/>
  <c r="K20" i="6"/>
  <c r="H20" i="6"/>
  <c r="J20" i="6" s="1"/>
  <c r="I32" i="24"/>
  <c r="H22" i="6"/>
  <c r="J22" i="6" s="1"/>
  <c r="K22" i="6"/>
  <c r="H29" i="6"/>
  <c r="H34" i="6"/>
  <c r="J34" i="6" s="1"/>
  <c r="K34" i="6"/>
  <c r="K21" i="6"/>
  <c r="H21" i="6"/>
  <c r="J21" i="6" s="1"/>
  <c r="H33" i="6"/>
  <c r="H19" i="6"/>
  <c r="J19" i="6" s="1"/>
  <c r="K19" i="6"/>
  <c r="M18" i="24"/>
  <c r="K18" i="6"/>
  <c r="H18" i="6"/>
  <c r="J18" i="6" s="1"/>
  <c r="H17" i="6"/>
  <c r="K16" i="6"/>
  <c r="H16" i="6"/>
  <c r="L15" i="24"/>
  <c r="I16" i="6"/>
  <c r="K31" i="24" l="1"/>
  <c r="K19" i="24"/>
  <c r="M22" i="24"/>
  <c r="L28" i="24"/>
  <c r="N28" i="24" s="1"/>
  <c r="K33" i="6"/>
  <c r="L24" i="24"/>
  <c r="M24" i="24" s="1"/>
  <c r="M17" i="24"/>
  <c r="K24" i="24"/>
  <c r="K21" i="24"/>
  <c r="H24" i="6"/>
  <c r="J24" i="6" s="1"/>
  <c r="I17" i="24"/>
  <c r="K17" i="24" s="1"/>
  <c r="L34" i="24"/>
  <c r="N34" i="24" s="1"/>
  <c r="L29" i="24"/>
  <c r="M29" i="24" s="1"/>
  <c r="K30" i="24"/>
  <c r="J35" i="24"/>
  <c r="K29" i="6"/>
  <c r="L29" i="6" s="1"/>
  <c r="K32" i="6"/>
  <c r="M32" i="6" s="1"/>
  <c r="L32" i="24"/>
  <c r="N32" i="24" s="1"/>
  <c r="K30" i="6"/>
  <c r="L30" i="6" s="1"/>
  <c r="L23" i="24"/>
  <c r="N23" i="24" s="1"/>
  <c r="I26" i="24"/>
  <c r="K26" i="24" s="1"/>
  <c r="K32" i="24"/>
  <c r="I25" i="24"/>
  <c r="K25" i="24" s="1"/>
  <c r="M25" i="24"/>
  <c r="H31" i="6"/>
  <c r="J31" i="6" s="1"/>
  <c r="I34" i="24"/>
  <c r="K34" i="24" s="1"/>
  <c r="K27" i="6"/>
  <c r="M27" i="6" s="1"/>
  <c r="K17" i="6"/>
  <c r="L17" i="6" s="1"/>
  <c r="K27" i="24"/>
  <c r="J35" i="6"/>
  <c r="J32" i="6"/>
  <c r="J33" i="6"/>
  <c r="J27" i="6"/>
  <c r="J17" i="6"/>
  <c r="F36" i="6"/>
  <c r="F37" i="6"/>
  <c r="N85" i="1"/>
  <c r="O85" i="1"/>
  <c r="N89" i="1"/>
  <c r="O89" i="1"/>
  <c r="G44" i="1"/>
  <c r="H44" i="1"/>
  <c r="H99" i="1"/>
  <c r="I98" i="1"/>
  <c r="N58" i="1"/>
  <c r="O58" i="1"/>
  <c r="L33" i="24"/>
  <c r="O33" i="1"/>
  <c r="N33" i="1"/>
  <c r="L20" i="24"/>
  <c r="G61" i="1"/>
  <c r="H61" i="1"/>
  <c r="N79" i="1"/>
  <c r="O79" i="1"/>
  <c r="G65" i="1"/>
  <c r="I65" i="1" s="1"/>
  <c r="J65" i="1" s="1"/>
  <c r="H65" i="1"/>
  <c r="G36" i="1"/>
  <c r="H36" i="1"/>
  <c r="N24" i="1"/>
  <c r="O24" i="1"/>
  <c r="N39" i="1"/>
  <c r="O39" i="1"/>
  <c r="N18" i="1"/>
  <c r="O18" i="1"/>
  <c r="G26" i="1"/>
  <c r="H26" i="1"/>
  <c r="N67" i="1"/>
  <c r="O67" i="1"/>
  <c r="O41" i="1"/>
  <c r="N41" i="1"/>
  <c r="N84" i="1"/>
  <c r="O84" i="1"/>
  <c r="N63" i="1"/>
  <c r="O63" i="1"/>
  <c r="G30" i="1"/>
  <c r="I30" i="1" s="1"/>
  <c r="J30" i="1" s="1"/>
  <c r="H30" i="1"/>
  <c r="N15" i="1"/>
  <c r="O15" i="1"/>
  <c r="N32" i="1"/>
  <c r="O32" i="1"/>
  <c r="N52" i="1"/>
  <c r="O52" i="1"/>
  <c r="N29" i="1"/>
  <c r="O29" i="1"/>
  <c r="G46" i="1"/>
  <c r="H46" i="1"/>
  <c r="N53" i="1"/>
  <c r="O53" i="1"/>
  <c r="N80" i="1"/>
  <c r="O80" i="1"/>
  <c r="G35" i="1"/>
  <c r="I35" i="1" s="1"/>
  <c r="J35" i="1" s="1"/>
  <c r="H35" i="1"/>
  <c r="G87" i="1"/>
  <c r="H87" i="1"/>
  <c r="N48" i="1"/>
  <c r="O48" i="1"/>
  <c r="O49" i="1"/>
  <c r="N49" i="1"/>
  <c r="K23" i="24"/>
  <c r="N45" i="1"/>
  <c r="O45" i="1"/>
  <c r="N31" i="1"/>
  <c r="O31" i="1"/>
  <c r="G74" i="1"/>
  <c r="H74" i="1"/>
  <c r="N64" i="1"/>
  <c r="O64" i="1"/>
  <c r="G60" i="1"/>
  <c r="I60" i="1" s="1"/>
  <c r="J60" i="1" s="1"/>
  <c r="H60" i="1"/>
  <c r="N55" i="1"/>
  <c r="O55" i="1"/>
  <c r="L21" i="24"/>
  <c r="G94" i="1"/>
  <c r="H94" i="1"/>
  <c r="N19" i="1"/>
  <c r="O19" i="1"/>
  <c r="H25" i="6"/>
  <c r="J25" i="6" s="1"/>
  <c r="I28" i="24"/>
  <c r="K28" i="24" s="1"/>
  <c r="N71" i="1"/>
  <c r="O71" i="1"/>
  <c r="O25" i="1"/>
  <c r="N25" i="1"/>
  <c r="G62" i="1"/>
  <c r="I62" i="1" s="1"/>
  <c r="J62" i="1" s="1"/>
  <c r="H62" i="1"/>
  <c r="G35" i="24"/>
  <c r="M16" i="24"/>
  <c r="J23" i="6"/>
  <c r="K26" i="6"/>
  <c r="L26" i="6" s="1"/>
  <c r="L31" i="24"/>
  <c r="M31" i="24" s="1"/>
  <c r="J28" i="6"/>
  <c r="I29" i="24"/>
  <c r="K29" i="24" s="1"/>
  <c r="N86" i="1"/>
  <c r="O86" i="1"/>
  <c r="N83" i="1"/>
  <c r="O83" i="1"/>
  <c r="G90" i="1"/>
  <c r="H90" i="1"/>
  <c r="N47" i="1"/>
  <c r="O47" i="1"/>
  <c r="L30" i="24"/>
  <c r="N16" i="1"/>
  <c r="O16" i="1"/>
  <c r="N34" i="1"/>
  <c r="O34" i="1"/>
  <c r="G73" i="1"/>
  <c r="I73" i="1" s="1"/>
  <c r="J73" i="1" s="1"/>
  <c r="H73" i="1"/>
  <c r="N66" i="1"/>
  <c r="O66" i="1"/>
  <c r="N82" i="1"/>
  <c r="O82" i="1"/>
  <c r="G36" i="6"/>
  <c r="N43" i="1"/>
  <c r="O43" i="1"/>
  <c r="N77" i="1"/>
  <c r="O77" i="1"/>
  <c r="N69" i="1"/>
  <c r="O69" i="1"/>
  <c r="M26" i="24"/>
  <c r="K33" i="24"/>
  <c r="N56" i="1"/>
  <c r="O56" i="1"/>
  <c r="K23" i="6"/>
  <c r="L23" i="6" s="1"/>
  <c r="N23" i="1"/>
  <c r="O23" i="1"/>
  <c r="N27" i="1"/>
  <c r="O27" i="1"/>
  <c r="M19" i="24"/>
  <c r="K28" i="6"/>
  <c r="K20" i="24"/>
  <c r="K22" i="24"/>
  <c r="N51" i="1"/>
  <c r="O51" i="1"/>
  <c r="N42" i="1"/>
  <c r="O42" i="1"/>
  <c r="N57" i="1"/>
  <c r="O57" i="1"/>
  <c r="N92" i="1"/>
  <c r="O92" i="1"/>
  <c r="N70" i="1"/>
  <c r="O70" i="1"/>
  <c r="N91" i="1"/>
  <c r="O91" i="1"/>
  <c r="N68" i="1"/>
  <c r="O68" i="1"/>
  <c r="N75" i="1"/>
  <c r="O75" i="1"/>
  <c r="N54" i="1"/>
  <c r="O54" i="1"/>
  <c r="G20" i="1"/>
  <c r="H20" i="1"/>
  <c r="G22" i="1"/>
  <c r="I22" i="1" s="1"/>
  <c r="J22" i="1" s="1"/>
  <c r="H22" i="1"/>
  <c r="N37" i="1"/>
  <c r="O37" i="1"/>
  <c r="N28" i="1"/>
  <c r="O28" i="1"/>
  <c r="N40" i="1"/>
  <c r="O40" i="1"/>
  <c r="J29" i="6"/>
  <c r="O17" i="1"/>
  <c r="N17" i="1"/>
  <c r="N78" i="1"/>
  <c r="O78" i="1"/>
  <c r="N21" i="1"/>
  <c r="O21" i="1"/>
  <c r="N50" i="1"/>
  <c r="O50" i="1"/>
  <c r="N76" i="1"/>
  <c r="O76" i="1"/>
  <c r="N59" i="1"/>
  <c r="O59" i="1"/>
  <c r="N81" i="1"/>
  <c r="O81" i="1"/>
  <c r="N88" i="1"/>
  <c r="O88" i="1"/>
  <c r="G38" i="1"/>
  <c r="I38" i="1" s="1"/>
  <c r="J38" i="1" s="1"/>
  <c r="H38" i="1"/>
  <c r="N93" i="1"/>
  <c r="O93" i="1"/>
  <c r="N72" i="1"/>
  <c r="O72" i="1"/>
  <c r="L27" i="24"/>
  <c r="E9" i="7"/>
  <c r="D14" i="7"/>
  <c r="E13" i="7"/>
  <c r="I36" i="6"/>
  <c r="J16" i="6"/>
  <c r="N15" i="24"/>
  <c r="M15" i="24"/>
  <c r="M16" i="6"/>
  <c r="L16" i="6"/>
  <c r="M18" i="6"/>
  <c r="L18" i="6"/>
  <c r="L19" i="6"/>
  <c r="M19" i="6"/>
  <c r="L33" i="6"/>
  <c r="M33" i="6"/>
  <c r="M21" i="6"/>
  <c r="L21" i="6"/>
  <c r="M34" i="6"/>
  <c r="L34" i="6"/>
  <c r="M22" i="6"/>
  <c r="L22" i="6"/>
  <c r="M24" i="6"/>
  <c r="L24" i="6"/>
  <c r="L20" i="6"/>
  <c r="M20" i="6"/>
  <c r="N31" i="24"/>
  <c r="M31" i="6"/>
  <c r="L31" i="6"/>
  <c r="L28" i="6"/>
  <c r="M28" i="6"/>
  <c r="M30" i="6"/>
  <c r="L35" i="6"/>
  <c r="M35" i="6"/>
  <c r="M25" i="6"/>
  <c r="L25" i="6"/>
  <c r="M28" i="24" l="1"/>
  <c r="N24" i="24"/>
  <c r="M29" i="6"/>
  <c r="L32" i="6"/>
  <c r="N29" i="24"/>
  <c r="M34" i="24"/>
  <c r="M32" i="24"/>
  <c r="M23" i="6"/>
  <c r="I35" i="24"/>
  <c r="K35" i="24" s="1"/>
  <c r="H36" i="6"/>
  <c r="N36" i="6" s="1"/>
  <c r="O36" i="6" s="1"/>
  <c r="F49" i="6" s="1"/>
  <c r="F52" i="6" s="1"/>
  <c r="M17" i="6"/>
  <c r="L27" i="6"/>
  <c r="L36" i="6" s="1"/>
  <c r="M26" i="6"/>
  <c r="M23" i="24"/>
  <c r="G70" i="1"/>
  <c r="H70" i="1"/>
  <c r="G71" i="1"/>
  <c r="H71" i="1"/>
  <c r="G48" i="1"/>
  <c r="H48" i="1"/>
  <c r="G53" i="1"/>
  <c r="I53" i="1" s="1"/>
  <c r="J53" i="1" s="1"/>
  <c r="H53" i="1"/>
  <c r="G32" i="1"/>
  <c r="I32" i="1" s="1"/>
  <c r="J32" i="1" s="1"/>
  <c r="H32" i="1"/>
  <c r="G84" i="1"/>
  <c r="H84" i="1"/>
  <c r="G18" i="1"/>
  <c r="H18" i="1"/>
  <c r="M33" i="24"/>
  <c r="N33" i="24"/>
  <c r="G51" i="1"/>
  <c r="I51" i="1" s="1"/>
  <c r="J51" i="1" s="1"/>
  <c r="H51" i="1"/>
  <c r="N30" i="24"/>
  <c r="M30" i="24"/>
  <c r="O95" i="1"/>
  <c r="I99" i="1" s="1"/>
  <c r="G41" i="1"/>
  <c r="H41" i="1"/>
  <c r="G89" i="1"/>
  <c r="H89" i="1"/>
  <c r="G17" i="1"/>
  <c r="H17" i="1"/>
  <c r="G37" i="1"/>
  <c r="H37" i="1"/>
  <c r="G75" i="1"/>
  <c r="H75" i="1"/>
  <c r="G92" i="1"/>
  <c r="H92" i="1"/>
  <c r="G66" i="1"/>
  <c r="H66" i="1"/>
  <c r="I87" i="1"/>
  <c r="J87" i="1" s="1"/>
  <c r="I46" i="1"/>
  <c r="J46" i="1" s="1"/>
  <c r="G15" i="1"/>
  <c r="H15" i="1"/>
  <c r="N95" i="1"/>
  <c r="G39" i="1"/>
  <c r="I39" i="1" s="1"/>
  <c r="J39" i="1" s="1"/>
  <c r="H39" i="1"/>
  <c r="G79" i="1"/>
  <c r="H79" i="1"/>
  <c r="G58" i="1"/>
  <c r="H58" i="1"/>
  <c r="G28" i="1"/>
  <c r="I28" i="1" s="1"/>
  <c r="J28" i="1" s="1"/>
  <c r="H28" i="1"/>
  <c r="G16" i="1"/>
  <c r="I16" i="1" s="1"/>
  <c r="J16" i="1" s="1"/>
  <c r="H16" i="1"/>
  <c r="G59" i="1"/>
  <c r="H59" i="1"/>
  <c r="G76" i="1"/>
  <c r="H76" i="1"/>
  <c r="G77" i="1"/>
  <c r="I77" i="1" s="1"/>
  <c r="J77" i="1" s="1"/>
  <c r="H77" i="1"/>
  <c r="G47" i="1"/>
  <c r="I47" i="1" s="1"/>
  <c r="J47" i="1" s="1"/>
  <c r="H47" i="1"/>
  <c r="G45" i="1"/>
  <c r="H45" i="1"/>
  <c r="G85" i="1"/>
  <c r="H85" i="1"/>
  <c r="G93" i="1"/>
  <c r="I93" i="1" s="1"/>
  <c r="J93" i="1" s="1"/>
  <c r="H93" i="1"/>
  <c r="G23" i="1"/>
  <c r="I23" i="1" s="1"/>
  <c r="J23" i="1" s="1"/>
  <c r="H23" i="1"/>
  <c r="G31" i="1"/>
  <c r="H31" i="1"/>
  <c r="G68" i="1"/>
  <c r="H68" i="1"/>
  <c r="G56" i="1"/>
  <c r="I56" i="1" s="1"/>
  <c r="J56" i="1" s="1"/>
  <c r="H56" i="1"/>
  <c r="G19" i="1"/>
  <c r="I19" i="1" s="1"/>
  <c r="J19" i="1" s="1"/>
  <c r="H19" i="1"/>
  <c r="G29" i="1"/>
  <c r="H29" i="1"/>
  <c r="G67" i="1"/>
  <c r="H67" i="1"/>
  <c r="G24" i="1"/>
  <c r="I24" i="1" s="1"/>
  <c r="J24" i="1" s="1"/>
  <c r="H24" i="1"/>
  <c r="I61" i="1"/>
  <c r="J61" i="1" s="1"/>
  <c r="H100" i="1"/>
  <c r="G54" i="1"/>
  <c r="H54" i="1"/>
  <c r="G82" i="1"/>
  <c r="H82" i="1"/>
  <c r="G86" i="1"/>
  <c r="H86" i="1"/>
  <c r="G50" i="1"/>
  <c r="I50" i="1" s="1"/>
  <c r="J50" i="1" s="1"/>
  <c r="H50" i="1"/>
  <c r="G43" i="1"/>
  <c r="H43" i="1"/>
  <c r="I90" i="1"/>
  <c r="J90" i="1" s="1"/>
  <c r="G25" i="1"/>
  <c r="H25" i="1"/>
  <c r="G64" i="1"/>
  <c r="H64" i="1"/>
  <c r="G49" i="1"/>
  <c r="H49" i="1"/>
  <c r="M20" i="24"/>
  <c r="N20" i="24"/>
  <c r="M27" i="24"/>
  <c r="N27" i="24"/>
  <c r="G88" i="1"/>
  <c r="H88" i="1"/>
  <c r="G40" i="1"/>
  <c r="H40" i="1"/>
  <c r="I20" i="1"/>
  <c r="J20" i="1" s="1"/>
  <c r="G91" i="1"/>
  <c r="I91" i="1" s="1"/>
  <c r="J91" i="1" s="1"/>
  <c r="H91" i="1"/>
  <c r="G42" i="1"/>
  <c r="I42" i="1" s="1"/>
  <c r="J42" i="1" s="1"/>
  <c r="H42" i="1"/>
  <c r="G34" i="1"/>
  <c r="H34" i="1"/>
  <c r="I94" i="1"/>
  <c r="J94" i="1" s="1"/>
  <c r="G80" i="1"/>
  <c r="H80" i="1"/>
  <c r="G52" i="1"/>
  <c r="H52" i="1"/>
  <c r="G63" i="1"/>
  <c r="H63" i="1"/>
  <c r="I26" i="1"/>
  <c r="J26" i="1" s="1"/>
  <c r="I36" i="1"/>
  <c r="J36" i="1" s="1"/>
  <c r="G33" i="1"/>
  <c r="H33" i="1"/>
  <c r="G78" i="1"/>
  <c r="H78" i="1"/>
  <c r="G69" i="1"/>
  <c r="I69" i="1" s="1"/>
  <c r="J69" i="1" s="1"/>
  <c r="H69" i="1"/>
  <c r="G55" i="1"/>
  <c r="I55" i="1" s="1"/>
  <c r="J55" i="1" s="1"/>
  <c r="H55" i="1"/>
  <c r="G57" i="1"/>
  <c r="I57" i="1" s="1"/>
  <c r="J57" i="1" s="1"/>
  <c r="H57" i="1"/>
  <c r="G72" i="1"/>
  <c r="H72" i="1"/>
  <c r="G81" i="1"/>
  <c r="H81" i="1"/>
  <c r="G21" i="1"/>
  <c r="H21" i="1"/>
  <c r="G27" i="1"/>
  <c r="H27" i="1"/>
  <c r="G83" i="1"/>
  <c r="H83" i="1"/>
  <c r="N21" i="24"/>
  <c r="M21" i="24"/>
  <c r="I74" i="1"/>
  <c r="J74" i="1" s="1"/>
  <c r="I44" i="1"/>
  <c r="J44" i="1" s="1"/>
  <c r="D15" i="7"/>
  <c r="E15" i="7" s="1"/>
  <c r="F48" i="6"/>
  <c r="F51" i="6" s="1"/>
  <c r="F53" i="6" s="1"/>
  <c r="M36" i="6" l="1"/>
  <c r="F42" i="6"/>
  <c r="J36" i="6"/>
  <c r="M35" i="24"/>
  <c r="H40" i="24" s="1"/>
  <c r="N35" i="24"/>
  <c r="I15" i="1"/>
  <c r="J15" i="1" s="1"/>
  <c r="G95" i="1"/>
  <c r="I81" i="1"/>
  <c r="J81" i="1" s="1"/>
  <c r="I33" i="1"/>
  <c r="J33" i="1" s="1"/>
  <c r="I80" i="1"/>
  <c r="J80" i="1" s="1"/>
  <c r="I25" i="1"/>
  <c r="J25" i="1" s="1"/>
  <c r="I86" i="1"/>
  <c r="J86" i="1" s="1"/>
  <c r="I92" i="1"/>
  <c r="J92" i="1" s="1"/>
  <c r="I89" i="1"/>
  <c r="J89" i="1" s="1"/>
  <c r="I43" i="1"/>
  <c r="J43" i="1" s="1"/>
  <c r="I67" i="1"/>
  <c r="J67" i="1" s="1"/>
  <c r="I68" i="1"/>
  <c r="J68" i="1" s="1"/>
  <c r="I85" i="1"/>
  <c r="J85" i="1" s="1"/>
  <c r="I76" i="1"/>
  <c r="J76" i="1" s="1"/>
  <c r="I58" i="1"/>
  <c r="J58" i="1" s="1"/>
  <c r="I18" i="1"/>
  <c r="J18" i="1" s="1"/>
  <c r="I48" i="1"/>
  <c r="J48" i="1" s="1"/>
  <c r="H95" i="1"/>
  <c r="I34" i="1"/>
  <c r="J34" i="1" s="1"/>
  <c r="I27" i="1"/>
  <c r="J27" i="1" s="1"/>
  <c r="I63" i="1"/>
  <c r="J63" i="1" s="1"/>
  <c r="I88" i="1"/>
  <c r="J88" i="1" s="1"/>
  <c r="I49" i="1"/>
  <c r="J49" i="1" s="1"/>
  <c r="I54" i="1"/>
  <c r="J54" i="1" s="1"/>
  <c r="I37" i="1"/>
  <c r="J37" i="1" s="1"/>
  <c r="I72" i="1"/>
  <c r="J72" i="1" s="1"/>
  <c r="I82" i="1"/>
  <c r="J82" i="1" s="1"/>
  <c r="I41" i="1"/>
  <c r="J41" i="1" s="1"/>
  <c r="I78" i="1"/>
  <c r="J78" i="1" s="1"/>
  <c r="I29" i="1"/>
  <c r="J29" i="1" s="1"/>
  <c r="I31" i="1"/>
  <c r="J31" i="1" s="1"/>
  <c r="I45" i="1"/>
  <c r="J45" i="1" s="1"/>
  <c r="I59" i="1"/>
  <c r="J59" i="1" s="1"/>
  <c r="I79" i="1"/>
  <c r="J79" i="1" s="1"/>
  <c r="I84" i="1"/>
  <c r="J84" i="1" s="1"/>
  <c r="I71" i="1"/>
  <c r="J71" i="1" s="1"/>
  <c r="I83" i="1"/>
  <c r="J83" i="1" s="1"/>
  <c r="I40" i="1"/>
  <c r="J40" i="1" s="1"/>
  <c r="I21" i="1"/>
  <c r="J21" i="1" s="1"/>
  <c r="I52" i="1"/>
  <c r="J52" i="1" s="1"/>
  <c r="I64" i="1"/>
  <c r="J64" i="1" s="1"/>
  <c r="I66" i="1"/>
  <c r="J66" i="1" s="1"/>
  <c r="I17" i="1"/>
  <c r="J17" i="1" s="1"/>
  <c r="I75" i="1"/>
  <c r="J75" i="1" s="1"/>
  <c r="I70" i="1"/>
  <c r="J70" i="1" s="1"/>
  <c r="F43" i="6"/>
  <c r="F44" i="6" s="1"/>
  <c r="G41" i="24"/>
  <c r="G42" i="24" s="1"/>
  <c r="H41" i="24" l="1"/>
  <c r="I9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Anthony TARLE</author>
  </authors>
  <commentList>
    <comment ref="X2" authorId="0" shapeId="0" xr:uid="{EFEF210E-92C5-41B1-8F6F-037758BDC6F5}">
      <text>
        <r>
          <rPr>
            <b/>
            <sz val="9"/>
            <color indexed="81"/>
            <rFont val="Tahoma"/>
            <family val="2"/>
          </rPr>
          <t>Assistant Liste</t>
        </r>
      </text>
    </comment>
    <comment ref="AB2" authorId="0" shapeId="0" xr:uid="{9B1EA27F-C7B6-4EA0-8E29-D959F019C977}">
      <text>
        <r>
          <rPr>
            <b/>
            <sz val="9"/>
            <color indexed="81"/>
            <rFont val="Tahoma"/>
            <family val="2"/>
          </rPr>
          <t>Assistant Liste</t>
        </r>
      </text>
    </comment>
    <comment ref="AF2" authorId="0" shapeId="0" xr:uid="{8DB93D43-CEC9-4523-BC8C-697C385AD4B1}">
      <text>
        <r>
          <rPr>
            <b/>
            <sz val="9"/>
            <color indexed="81"/>
            <rFont val="Tahoma"/>
            <family val="2"/>
          </rPr>
          <t>Assistant Liste</t>
        </r>
      </text>
    </comment>
    <comment ref="C5" authorId="0" shapeId="0" xr:uid="{3FBA561E-F191-4A32-966D-AB56A35954EE}">
      <text>
        <r>
          <rPr>
            <b/>
            <sz val="9"/>
            <color indexed="81"/>
            <rFont val="Tahoma"/>
            <family val="2"/>
          </rPr>
          <t>Assistant Filtre</t>
        </r>
      </text>
    </comment>
    <comment ref="C6" authorId="0" shapeId="0" xr:uid="{5F7552BD-B396-49AC-970F-334DC95A1C92}">
      <text>
        <r>
          <rPr>
            <b/>
            <sz val="9"/>
            <color indexed="81"/>
            <rFont val="Tahoma"/>
            <family val="2"/>
          </rPr>
          <t>Assistant Filtre</t>
        </r>
      </text>
    </comment>
    <comment ref="C7" authorId="0" shapeId="0" xr:uid="{76C29797-5C6D-4E5D-84B3-6CB70C83B919}">
      <text>
        <r>
          <rPr>
            <b/>
            <sz val="9"/>
            <color indexed="81"/>
            <rFont val="Tahoma"/>
            <family val="2"/>
          </rPr>
          <t>Assistant Filtre</t>
        </r>
      </text>
    </comment>
    <comment ref="B9" authorId="0" shapeId="0" xr:uid="{37F47695-904E-433B-ADE8-E6862BA01C61}">
      <text>
        <r>
          <rPr>
            <sz val="12"/>
            <color indexed="81"/>
            <rFont val="Tahoma"/>
            <family val="2"/>
          </rPr>
          <t xml:space="preserve">Dans les entreprises de 50 à 250 salariés, l’employeur peut décider de calculer l’indicateur relatif à l’écart de taux augmentations individuelles sur une période de référence pluriannuelle, à partir des données des 2 ou 3 années précédentes. Son caractère pluriannuel peut alors être révisé tous les 3 ans </t>
        </r>
      </text>
    </comment>
    <comment ref="C10" authorId="0" shapeId="0" xr:uid="{ED9E0A40-0967-42A0-B1EB-D2BF5DFC0355}">
      <text>
        <r>
          <rPr>
            <b/>
            <sz val="9"/>
            <color indexed="81"/>
            <rFont val="Tahoma"/>
            <family val="2"/>
          </rPr>
          <t>Assistant Filtre</t>
        </r>
      </text>
    </comment>
    <comment ref="C11" authorId="0" shapeId="0" xr:uid="{2FC5038E-CBEC-4391-A682-36BDA5E61B4D}">
      <text>
        <r>
          <rPr>
            <b/>
            <sz val="9"/>
            <color indexed="81"/>
            <rFont val="Tahoma"/>
            <family val="2"/>
          </rPr>
          <t>Assistant Filtre</t>
        </r>
      </text>
    </comment>
    <comment ref="C14" authorId="0" shapeId="0" xr:uid="{38BCD699-DDC0-441E-8363-947B6F9FF639}">
      <text>
        <r>
          <rPr>
            <b/>
            <sz val="9"/>
            <color indexed="81"/>
            <rFont val="Tahoma"/>
            <family val="2"/>
          </rPr>
          <t>Assistant Filtre</t>
        </r>
      </text>
    </comment>
    <comment ref="C15" authorId="0" shapeId="0" xr:uid="{D8ACD497-F036-4916-8AB4-63D6D0DC8224}">
      <text>
        <r>
          <rPr>
            <b/>
            <sz val="9"/>
            <color indexed="81"/>
            <rFont val="Tahoma"/>
            <family val="2"/>
          </rPr>
          <t>Assistant Filtre</t>
        </r>
      </text>
    </comment>
    <comment ref="C16" authorId="0" shapeId="0" xr:uid="{D499BA80-A9B1-41F2-977C-28D6BDF41C22}">
      <text>
        <r>
          <rPr>
            <b/>
            <sz val="9"/>
            <color indexed="81"/>
            <rFont val="Tahoma"/>
            <family val="2"/>
          </rPr>
          <t>Assistant Filtre</t>
        </r>
      </text>
    </comment>
    <comment ref="C21" authorId="0" shapeId="0" xr:uid="{FB70E503-8310-42CC-9740-29511374BBD5}">
      <text>
        <r>
          <rPr>
            <b/>
            <sz val="9"/>
            <color indexed="81"/>
            <rFont val="Tahoma"/>
            <family val="2"/>
          </rPr>
          <t>Assistant Filtre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TARLE</author>
    <author>CECI-RENAUD, Nila 2 (DARES)</author>
  </authors>
  <commentList>
    <comment ref="B4" authorId="0" shapeId="0" xr:uid="{C0D89203-7E57-43F5-8261-779A83C0E98A}">
      <text>
        <r>
          <rPr>
            <b/>
            <sz val="9"/>
            <color indexed="81"/>
            <rFont val="Tahoma"/>
            <family val="2"/>
          </rPr>
          <t>Assistant Filtre</t>
        </r>
      </text>
    </comment>
    <comment ref="B5" authorId="0" shapeId="0" xr:uid="{39D9D0AC-2A72-4D1B-B825-30F0D092DC89}">
      <text>
        <r>
          <rPr>
            <b/>
            <sz val="9"/>
            <color indexed="81"/>
            <rFont val="Tahoma"/>
            <family val="2"/>
          </rPr>
          <t>Assistant Filtre</t>
        </r>
      </text>
    </comment>
    <comment ref="B6" authorId="0" shapeId="0" xr:uid="{61D6AF4B-C469-4F9E-938F-C65975C2CDD0}">
      <text>
        <r>
          <rPr>
            <b/>
            <sz val="9"/>
            <color indexed="81"/>
            <rFont val="Tahoma"/>
            <family val="2"/>
          </rPr>
          <t>Assistant Filtre</t>
        </r>
      </text>
    </comment>
    <comment ref="B9" authorId="0" shapeId="0" xr:uid="{0D96FC7C-13D9-4458-A393-4457D3BBD573}">
      <text>
        <r>
          <rPr>
            <b/>
            <sz val="9"/>
            <color indexed="81"/>
            <rFont val="Tahoma"/>
            <family val="2"/>
          </rPr>
          <t>Assistant Filtre</t>
        </r>
      </text>
    </comment>
    <comment ref="B10" authorId="0" shapeId="0" xr:uid="{B8B71E4A-C818-4651-A5CC-1C7D9880CFF6}">
      <text>
        <r>
          <rPr>
            <b/>
            <sz val="9"/>
            <color indexed="81"/>
            <rFont val="Tahoma"/>
            <family val="2"/>
          </rPr>
          <t>Assistant Filtre</t>
        </r>
      </text>
    </comment>
    <comment ref="G13" authorId="1" shapeId="0" xr:uid="{D27300FB-57F1-4C8B-B0F1-812926538056}">
      <text>
        <r>
          <rPr>
            <sz val="14"/>
            <color indexed="81"/>
            <rFont val="Tahoma"/>
            <family val="2"/>
          </rPr>
          <t>Prendre en compte tous les éléments de rémunération, sauf :
- indemnités de licenciement ou de départ à la retraite ;
- primes liées à une sujétion particulière qui ne concerne pas la personne du salarié ;
- primes d'ancienneté ;
- heures supplémentaires ou complémentaires.
- intéressement et participation.
Pour chaque salarié, la rémunération est rapportée au nombre d'équivalent temps plein (EQTP) en tenant compte de la durée de présence du salarié au cours de la période de référence annuelle, et le cas échéant de sa quotité de temps partiel.
Puis on calcule la moyenne des salaires par EQTP.</t>
        </r>
      </text>
    </comment>
    <comment ref="K13" authorId="1" shapeId="0" xr:uid="{F4BF6218-121B-46A6-BA7B-67E03DC2085F}">
      <text>
        <r>
          <rPr>
            <sz val="14"/>
            <color indexed="81"/>
            <rFont val="Tahoma"/>
            <family val="2"/>
          </rPr>
          <t>Prendre en compte l'ensemble des salariés présents pendant la période annuelle de référence, sauf :
- apprentis ou titulaires d'un contrat de professionnalisation ;
- salariés mis à disposition par une entreprise extérieure ;
- salariés expatriés ;
- salariés absents plus de la moitié de la période de référence.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Anthony TARLE</author>
  </authors>
  <commentList>
    <comment ref="B15" authorId="0" shapeId="0" xr:uid="{019DDC88-B8BA-41EA-B994-0BAF4B77D372}">
      <text>
        <r>
          <rPr>
            <b/>
            <sz val="9"/>
            <color indexed="81"/>
            <rFont val="Tahoma"/>
            <family val="2"/>
          </rPr>
          <t>Assistant Liste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TARLE</author>
  </authors>
  <commentList>
    <comment ref="C5" authorId="0" shapeId="0" xr:uid="{B23F1FD0-0644-4666-B374-EF3F932093C9}">
      <text>
        <r>
          <rPr>
            <b/>
            <sz val="9"/>
            <color indexed="81"/>
            <rFont val="Tahoma"/>
            <family val="2"/>
          </rPr>
          <t>Assistant Filtre</t>
        </r>
      </text>
    </comment>
    <comment ref="B15" authorId="0" shapeId="0" xr:uid="{9ED87B50-8594-4152-8AB4-A4C2B1C51427}">
      <text>
        <r>
          <rPr>
            <b/>
            <sz val="9"/>
            <color indexed="81"/>
            <rFont val="Tahoma"/>
            <family val="2"/>
          </rPr>
          <t>Assistant Liste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Anthony TARLE</author>
  </authors>
  <commentList>
    <comment ref="C9" authorId="0" shapeId="0" xr:uid="{43DF32AA-32B7-41E3-AD6B-66050A071EDA}">
      <text>
        <r>
          <rPr>
            <b/>
            <sz val="9"/>
            <color indexed="81"/>
            <rFont val="Tahoma"/>
            <charset val="1"/>
          </rPr>
          <t>Assistant Liste</t>
        </r>
      </text>
    </comment>
    <comment ref="M10" authorId="0" shapeId="0" xr:uid="{AEFAE428-0C19-4808-8933-8FB977DE8A30}">
      <text>
        <r>
          <rPr>
            <b/>
            <sz val="9"/>
            <color indexed="81"/>
            <rFont val="Tahoma"/>
            <family val="2"/>
          </rPr>
          <t>Anthony TARLE:</t>
        </r>
        <r>
          <rPr>
            <sz val="9"/>
            <color indexed="81"/>
            <rFont val="Tahoma"/>
            <family val="2"/>
          </rPr>
          <t xml:space="preserve">
Test (OUI/NON) pour savoir si la date de retour de congés de la salairée est comprise dans l'année de référence</t>
        </r>
      </text>
    </comment>
    <comment ref="N10" authorId="0" shapeId="0" xr:uid="{EC4A75A8-CB34-443D-B146-1CC777F738CF}">
      <text>
        <r>
          <rPr>
            <b/>
            <sz val="9"/>
            <color indexed="81"/>
            <rFont val="Tahoma"/>
            <family val="2"/>
          </rPr>
          <t>Anthony TARLE:</t>
        </r>
        <r>
          <rPr>
            <sz val="9"/>
            <color indexed="81"/>
            <rFont val="Tahoma"/>
            <family val="2"/>
          </rPr>
          <t xml:space="preserve">
Reconstruction de la plage de congés
</t>
        </r>
      </text>
    </comment>
    <comment ref="O10" authorId="0" shapeId="0" xr:uid="{C7B94BB0-62C7-4D77-A8FD-9B15B327A5FF}">
      <text>
        <r>
          <rPr>
            <b/>
            <sz val="9"/>
            <color indexed="81"/>
            <rFont val="Tahoma"/>
            <family val="2"/>
          </rPr>
          <t>Anthony TARLE:</t>
        </r>
        <r>
          <rPr>
            <sz val="9"/>
            <color indexed="81"/>
            <rFont val="Tahoma"/>
            <family val="2"/>
          </rPr>
          <t xml:space="preserve">
Période de définition = Période allant de la "date de début de congé" jusqu'à "la dernière date de la période de référence"</t>
        </r>
      </text>
    </comment>
    <comment ref="T10" authorId="0" shapeId="0" xr:uid="{766CF912-24B9-48CC-8C6B-21D50828520F}">
      <text>
        <r>
          <rPr>
            <b/>
            <sz val="9"/>
            <color indexed="81"/>
            <rFont val="Tahoma"/>
            <family val="2"/>
          </rPr>
          <t>Anthony TARLE:</t>
        </r>
        <r>
          <rPr>
            <sz val="9"/>
            <color indexed="81"/>
            <rFont val="Tahoma"/>
            <family val="2"/>
          </rPr>
          <t xml:space="preserve">
Calcul des augmentations salariales intervenues durant la période de congés de la salariée et selon sa catégorisation (CSP,Niveau,Coef…)</t>
        </r>
      </text>
    </comment>
    <comment ref="U10" authorId="0" shapeId="0" xr:uid="{9EFF385D-C9BF-4C70-B1E0-658E376916F5}">
      <text>
        <r>
          <rPr>
            <b/>
            <sz val="9"/>
            <color indexed="81"/>
            <rFont val="Tahoma"/>
            <family val="2"/>
          </rPr>
          <t>Anthony TARLE:</t>
        </r>
        <r>
          <rPr>
            <sz val="9"/>
            <color indexed="81"/>
            <rFont val="Tahoma"/>
            <family val="2"/>
          </rPr>
          <t xml:space="preserve">
Calcul des augmentations salariales intervenues durant la période de congés de la salariée et selon sa catégorisation (CSP,Niveau,Coef…)
</t>
        </r>
      </text>
    </comment>
    <comment ref="V10" authorId="0" shapeId="0" xr:uid="{8116D855-57D5-4AB7-A143-89BDD028539E}">
      <text>
        <r>
          <rPr>
            <b/>
            <sz val="9"/>
            <color indexed="81"/>
            <rFont val="Tahoma"/>
            <family val="2"/>
          </rPr>
          <t>Anthony TARLE:</t>
        </r>
        <r>
          <rPr>
            <sz val="9"/>
            <color indexed="81"/>
            <rFont val="Tahoma"/>
            <family val="2"/>
          </rPr>
          <t xml:space="preserve">
Calcul des augmentations salariales intervenues durant la période de congés de la salariée et selon sa catégorisation (CSP,Niveau,Coef…)
</t>
        </r>
      </text>
    </comment>
    <comment ref="W10" authorId="0" shapeId="0" xr:uid="{ABDAAA40-861B-45C0-BA62-3C7F1C733393}">
      <text>
        <r>
          <rPr>
            <b/>
            <sz val="9"/>
            <color indexed="81"/>
            <rFont val="Tahoma"/>
            <family val="2"/>
          </rPr>
          <t>Anthony TARLE:</t>
        </r>
        <r>
          <rPr>
            <sz val="9"/>
            <color indexed="81"/>
            <rFont val="Tahoma"/>
            <family val="2"/>
          </rPr>
          <t xml:space="preserve">
Calcul des augmentations salariales intervenues durant la période de congés de la salariée et selon sa catégorisation (CSP,Niveau,Coef…)
</t>
        </r>
      </text>
    </comment>
    <comment ref="X10" authorId="0" shapeId="0" xr:uid="{00584C82-C165-402E-B6F5-FA6BB75AF6E8}">
      <text>
        <r>
          <rPr>
            <b/>
            <sz val="9"/>
            <color indexed="81"/>
            <rFont val="Tahoma"/>
            <family val="2"/>
          </rPr>
          <t>Anthony TARLE:</t>
        </r>
        <r>
          <rPr>
            <sz val="9"/>
            <color indexed="81"/>
            <rFont val="Tahoma"/>
            <family val="2"/>
          </rPr>
          <t xml:space="preserve">
Test (valeur 1 ou 0) pour savoir si la salariée a pu bénéfier d'une ou plusieurs augmentations sur sa 
période de définition de l'augmentation</t>
        </r>
      </text>
    </comment>
    <comment ref="Y10" authorId="0" shapeId="0" xr:uid="{9B5E543D-869A-4FD2-B7A3-341ED1D49D89}">
      <text>
        <r>
          <rPr>
            <b/>
            <sz val="9"/>
            <color indexed="81"/>
            <rFont val="Tahoma"/>
            <family val="2"/>
          </rPr>
          <t>Anthony TARLE:</t>
        </r>
        <r>
          <rPr>
            <sz val="9"/>
            <color indexed="81"/>
            <rFont val="Tahoma"/>
            <family val="2"/>
          </rPr>
          <t xml:space="preserve">
Test (valeur 1 ou 0) pour comptabiliser les salariées revenues de congé avant la fin de la période de référence 
ET pour lesquelles sont intervenues des augmentations salariales durant leur période de congé dans la même catégorie</t>
        </r>
      </text>
    </comment>
    <comment ref="Z10" authorId="0" shapeId="0" xr:uid="{4415CD05-7ED7-447F-92A2-8BE5E5EFB995}">
      <text>
        <r>
          <rPr>
            <b/>
            <sz val="9"/>
            <color indexed="81"/>
            <rFont val="Tahoma"/>
            <family val="2"/>
          </rPr>
          <t>Anthony TARLE:</t>
        </r>
        <r>
          <rPr>
            <sz val="9"/>
            <color indexed="81"/>
            <rFont val="Tahoma"/>
            <family val="2"/>
          </rPr>
          <t xml:space="preserve">
Test (valeur 1 ou 0) pour comptabiliser les salariées revenues de congé avant la fin de la période de référence 
ET pour lesquelles sont intervenues des augmentations salariales durant leur période de congé dans la même catégorie 
ET ayant reçu une augmentation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Anthony TARLE</author>
  </authors>
  <commentList>
    <comment ref="B12" authorId="0" shapeId="0" xr:uid="{B649B47B-4C8F-44C1-A543-8A25CCF1EA1A}">
      <text>
        <r>
          <rPr>
            <b/>
            <sz val="9"/>
            <color indexed="81"/>
            <rFont val="Tahoma"/>
            <charset val="1"/>
          </rPr>
          <t>Assistant Liste</t>
        </r>
      </text>
    </comment>
  </commentList>
</comments>
</file>

<file path=xl/sharedStrings.xml><?xml version="1.0" encoding="utf-8"?>
<sst xmlns="http://schemas.openxmlformats.org/spreadsheetml/2006/main" count="2728" uniqueCount="566">
  <si>
    <t xml:space="preserve">Saisir vos données dans les seules cellules vertes. Ne rien saisir dans les autres cellules. </t>
  </si>
  <si>
    <t xml:space="preserve">Les résultats apparaissent dans les cellules jaunes. Ils peuvent être accompagnés de commentaires pour les interpréter. </t>
  </si>
  <si>
    <t>Seuil de pertinence associé :</t>
  </si>
  <si>
    <t>tranche d'âge</t>
  </si>
  <si>
    <t>rémunération annuelle brute moyenne par EQTP</t>
  </si>
  <si>
    <t>écart de rémunération moyenne</t>
  </si>
  <si>
    <t>écart après application du seuil de pertinence</t>
  </si>
  <si>
    <t>nombre de salariés</t>
  </si>
  <si>
    <t>validité du groupe (1=oui, 0=non)</t>
  </si>
  <si>
    <t>effectifs valides (groupes pris en compte)</t>
  </si>
  <si>
    <t>écart pondéré</t>
  </si>
  <si>
    <t>femmes</t>
  </si>
  <si>
    <t>hommes</t>
  </si>
  <si>
    <t>moins de 30 ans</t>
  </si>
  <si>
    <t>30 à 39 ans</t>
  </si>
  <si>
    <t>40 à 49 ans</t>
  </si>
  <si>
    <t>50 ans et plus</t>
  </si>
  <si>
    <t>ensemble des salariés</t>
  </si>
  <si>
    <t>indicateur calculable (1=oui, 0=non) :</t>
  </si>
  <si>
    <t>indicateur d'écart de rémunération (%) :</t>
  </si>
  <si>
    <t>note obtenue sur 40 :</t>
  </si>
  <si>
    <t>&lt;30</t>
  </si>
  <si>
    <t>ETP_FH</t>
  </si>
  <si>
    <t>Nom et Prénom</t>
  </si>
  <si>
    <t>Total</t>
  </si>
  <si>
    <t>Age</t>
  </si>
  <si>
    <t>Matricule</t>
  </si>
  <si>
    <t>HOMME</t>
  </si>
  <si>
    <t>FEMME</t>
  </si>
  <si>
    <t>Sexe</t>
  </si>
  <si>
    <t>Salaire à proratiser</t>
  </si>
  <si>
    <t>SALBASE</t>
  </si>
  <si>
    <t>Salaire non proratiser</t>
  </si>
  <si>
    <t>&gt;0</t>
  </si>
  <si>
    <t>&gt;=30</t>
  </si>
  <si>
    <t>&lt;40</t>
  </si>
  <si>
    <t>&gt;=40</t>
  </si>
  <si>
    <t>&gt;=50</t>
  </si>
  <si>
    <t>&lt;150</t>
  </si>
  <si>
    <t>CSP Parite</t>
  </si>
  <si>
    <t>&lt;50</t>
  </si>
  <si>
    <t xml:space="preserve">Ne pas modifier les barèmes des indicateurs. </t>
  </si>
  <si>
    <t>Indicateur 1 : écart de rémunération (%)</t>
  </si>
  <si>
    <t>Indicateur 2 : écart de taux d'augmentations individuelles (points de %)</t>
  </si>
  <si>
    <t>Indicateur 3 : pourcentage de salariés ayant bénéficié d'une augmentation dans l'année suivant leur retour de congé maternité (%)</t>
  </si>
  <si>
    <t>Indicateur 4 : nombre de salariés du sexe sous-représenté parmi les 10 plus hautes rémunérations</t>
  </si>
  <si>
    <t>plancher</t>
  </si>
  <si>
    <t>note</t>
  </si>
  <si>
    <t>La période de référence retenue pour évaluer la présence d'augmentations peut être allongée à deux ou trois ans. Son caractère pluriannuel peut alors être révisé tous les trois ans</t>
  </si>
  <si>
    <t>Il ne faut comptabiliser les salariés augmentés que parmi ceux qui entrent dans le calcul de l'index.</t>
  </si>
  <si>
    <t xml:space="preserve">* Seules les augmentations individuelles du salaire de base sont à prendre en compte, qu'elles correspondent ou non à une promotion. </t>
  </si>
  <si>
    <t>nombre de salariés augmentés au cours de la période de référence *</t>
  </si>
  <si>
    <t xml:space="preserve">Les résultats apparaissent dans les cellules jaunes. Ils peuvent être accompagnés de commmentaires pour les interpréter. </t>
  </si>
  <si>
    <t>Société</t>
  </si>
  <si>
    <t>Indicateur Code</t>
  </si>
  <si>
    <t>Période analyse</t>
  </si>
  <si>
    <t>Individuelle..Individuelle et Collective</t>
  </si>
  <si>
    <t>nombre de salariés de retour de congé maternité/adoption*</t>
  </si>
  <si>
    <t>pourcentage de salariés augmentés</t>
  </si>
  <si>
    <t>total</t>
  </si>
  <si>
    <t>augmentés**</t>
  </si>
  <si>
    <t xml:space="preserve">*  Les salariés à considérer sont les salariés revenus de congé maternité ou d’adoption (éventuellement prolongé par un congé parental) pendant la période de référence, et durant lequel sont intervenues des augmentations générales et/ou individuelles pour les salariés relevant de la même catégorie professionnelle, ou à défaut, pour l’ensemble des salariés de l’entreprise. Même si ces salariés ont été absents plus de la moitié de la période de référence, ils doivent être pris en compte pour le calcul de l'indicateur. </t>
  </si>
  <si>
    <t>** Les augmentations à prendre en compte sont celles qui sont intervenues soit pendant le congé maternité/adoption, soit à son retour, avant la fin de la période de référence.</t>
  </si>
  <si>
    <t>indicateur de pourcentage de salariés ayant bénéficié d'une augmentation dans l'année suivant leur retour de congé maternité (%) :</t>
  </si>
  <si>
    <t>note obtenue sur 15 :</t>
  </si>
  <si>
    <t>Arrêt de travail maternité</t>
  </si>
  <si>
    <t>Indicateur - Libellé</t>
  </si>
  <si>
    <t>Natures d'évènements - Date Début Période</t>
  </si>
  <si>
    <t>Natures d'évènements - Date Fin Période</t>
  </si>
  <si>
    <t>Nombre de salariés parmi les 10 plus hautes rémunérations*</t>
  </si>
  <si>
    <t>nombre de salariés du sexe sous-représenté</t>
  </si>
  <si>
    <t>ensemble</t>
  </si>
  <si>
    <t>* Les rémunérations à considérer sont les rémunérations brutes annuelles par EQTP utilisées pour l'indicateur 1.</t>
  </si>
  <si>
    <t>indicateur du nombre de salariés du sexe sous-représenté parmi les 10 plus hautes rémunérations :</t>
  </si>
  <si>
    <t>note obtenue sur 10 :</t>
  </si>
  <si>
    <t>Calcul de l'index d'égalité professionnelle femmes-hommes</t>
  </si>
  <si>
    <t>Calculs automatiques, ne pas modifier.</t>
  </si>
  <si>
    <t>indicateur calculable (1=oui, 0=non)</t>
  </si>
  <si>
    <t>valeur de l'indicateur</t>
  </si>
  <si>
    <t>points obtenus</t>
  </si>
  <si>
    <t>nombre de points maximum de l'indicateur</t>
  </si>
  <si>
    <t>nombre de points maximum des indicateurs calculables</t>
  </si>
  <si>
    <t>1- écart de remuneration (en %)</t>
  </si>
  <si>
    <t>2- écarts d'augmentations individuelles (en points de % ou en nombre équivalent de salariés)</t>
  </si>
  <si>
    <t>Total des indicateurs calculables</t>
  </si>
  <si>
    <t>INDEX (sur 100 points)</t>
  </si>
  <si>
    <t>Indicateur 1 - Ecart de rémunération entre les femmes et les hommes</t>
  </si>
  <si>
    <t>Objectif : Calcul du score s/ 40 points</t>
  </si>
  <si>
    <t>Rappels</t>
  </si>
  <si>
    <t>Effectif total</t>
  </si>
  <si>
    <r>
      <t xml:space="preserve">Effectif retenu </t>
    </r>
    <r>
      <rPr>
        <sz val="11"/>
        <color theme="3"/>
        <rFont val="Gill Sans MT"/>
        <family val="2"/>
      </rPr>
      <t>pour le calcul de l'indicateur</t>
    </r>
  </si>
  <si>
    <t>Indicateur 2 - Ecart de taux d'augmentation entre les femmes et les hommes</t>
  </si>
  <si>
    <t>- Apprécié sur la période de référence anuelle ou pluriannuelle</t>
  </si>
  <si>
    <t>Objectif : Calcul du score s/ 15 points</t>
  </si>
  <si>
    <t>Objectif : Calcul du score s/ 10 points</t>
  </si>
  <si>
    <t>PARAMETRES</t>
  </si>
  <si>
    <t>Paramètres Généraux</t>
  </si>
  <si>
    <t>Comment renseigner les Paramètres</t>
  </si>
  <si>
    <r>
      <t>Période Début anal</t>
    </r>
    <r>
      <rPr>
        <sz val="11"/>
        <color theme="3"/>
        <rFont val="Gill Sans MT"/>
        <family val="2"/>
      </rPr>
      <t>yse</t>
    </r>
  </si>
  <si>
    <r>
      <t>Période Fin anal</t>
    </r>
    <r>
      <rPr>
        <sz val="11"/>
        <color theme="3"/>
        <rFont val="Gill Sans MT"/>
        <family val="2"/>
      </rPr>
      <t>yse</t>
    </r>
  </si>
  <si>
    <t>Composition du salaire pour le calcul de l'ETP</t>
  </si>
  <si>
    <t>Salaires à proratiser (yc Avantages &amp; Primes)</t>
  </si>
  <si>
    <t>&lt;NULL&gt;</t>
  </si>
  <si>
    <t>Salaires non proratisés (yc Avantages &amp; Primes)</t>
  </si>
  <si>
    <t>Indicateurs Codes Congés Maternité, Adoption &amp; Parental</t>
  </si>
  <si>
    <t>2010</t>
  </si>
  <si>
    <t>Indicateurs Codes Congé Mater &amp; Adoption &amp; Parental</t>
  </si>
  <si>
    <t>Option de groupes</t>
  </si>
  <si>
    <t>Type de groupe</t>
  </si>
  <si>
    <t>CSP H/F</t>
  </si>
  <si>
    <t>Seuil de pertinence</t>
  </si>
  <si>
    <t>Rien à indiquer. C'est une valeur de correction statistique</t>
  </si>
  <si>
    <t>Par défaut, le seuil de pertinence est fixé à 5 % (pour une catégorisation en 4 CSP). Pour toute autre catégorisation, il est fixé à 2 %. Remplacer, dans l'onglet [Paramètres], 5 % par 2 % si vous êtes dans ce cas.</t>
  </si>
  <si>
    <t>taux d'augmentation (proportion de salariés augmentés) *</t>
  </si>
  <si>
    <t>effectifs valides</t>
  </si>
  <si>
    <t>indicateur d'écart d'augmentations (points de %) :</t>
  </si>
  <si>
    <t>note obtenue sur 20 :</t>
  </si>
  <si>
    <t>En l'absence de modification de votre part, les nombres de salariés sont calculés d'après les données renseignées pour l'indicateur d'écarts de rémunération (cellules grises).</t>
  </si>
  <si>
    <t>Promotion?</t>
  </si>
  <si>
    <t>nombre de salariés promus au cours de la période de référence *</t>
  </si>
  <si>
    <t>taux de promotion (proportion de salariés promus) *</t>
  </si>
  <si>
    <t>3- écarts de promotions (en points de %)</t>
  </si>
  <si>
    <t>Niveau</t>
  </si>
  <si>
    <t>Info libre</t>
  </si>
  <si>
    <t>Coefficient</t>
  </si>
  <si>
    <t>EGALITE</t>
  </si>
  <si>
    <t>1</t>
  </si>
  <si>
    <t>2</t>
  </si>
  <si>
    <t>3</t>
  </si>
  <si>
    <t>4</t>
  </si>
  <si>
    <t>Coefficients</t>
  </si>
  <si>
    <t>Code question</t>
  </si>
  <si>
    <t>Infos libres</t>
  </si>
  <si>
    <t>Taille de/des entités</t>
  </si>
  <si>
    <t>+250 salariés</t>
  </si>
  <si>
    <t>50 à 250 salariés</t>
  </si>
  <si>
    <t>Indicateur 3 : écart de taux de promotion (points de %)</t>
  </si>
  <si>
    <t>Indicateur 4 : pourcentage de salariés ayant bénéficié d'une augmentation dans l'année suivant leur retour de congé maternité (%)</t>
  </si>
  <si>
    <t>Indicateur 5 : nombre de salariés du sexe sous-représenté parmi les 10 plus hautes rémunérations</t>
  </si>
  <si>
    <t>+ 250 salariés</t>
  </si>
  <si>
    <t>écart absolu de taux d'augmentation (points de %) :</t>
  </si>
  <si>
    <t>écart en nombre équivalent de salariés :</t>
  </si>
  <si>
    <t>note correspondant à l'écart absolu de taux d'augmentation :</t>
  </si>
  <si>
    <t>note correspondant à l'écart en nombre équivalent de salariés :</t>
  </si>
  <si>
    <t>écart absolu de taux d'augmentation</t>
  </si>
  <si>
    <t>note obtenue sur 35 :</t>
  </si>
  <si>
    <t>écart en nombre équivalent de salariés</t>
  </si>
  <si>
    <t>Option de groupe à sélectionner dans la liste déroulante (Par CSP H/F, par Niveau, par Coefficient ou par Info libre)</t>
  </si>
  <si>
    <t>Indicateur 3 - Ecart de taux de promotions</t>
  </si>
  <si>
    <r>
      <rPr>
        <b/>
        <i/>
        <strike/>
        <sz val="18"/>
        <color theme="3"/>
        <rFont val="Gill Sans MT"/>
        <family val="2"/>
      </rPr>
      <t>Indicateur 3 - Ecart de taux de promotions</t>
    </r>
    <r>
      <rPr>
        <b/>
        <i/>
        <sz val="18"/>
        <color theme="3"/>
        <rFont val="Gill Sans MT"/>
        <family val="2"/>
      </rPr>
      <t xml:space="preserve"> </t>
    </r>
    <r>
      <rPr>
        <b/>
        <i/>
        <sz val="18"/>
        <color rgb="FFFF0000"/>
        <rFont val="Gill Sans MT"/>
        <family val="2"/>
      </rPr>
      <t>(indicateur à ne pas prendre en compte car la taille de l'entreprise est inférieure à 250 salariés)</t>
    </r>
  </si>
  <si>
    <t xml:space="preserve">Ce classeur est dédié au calcul de l'index Egalité F/H.
</t>
  </si>
  <si>
    <t>BI EGALITE</t>
  </si>
  <si>
    <t xml:space="preserve">1         </t>
  </si>
  <si>
    <t>HE TPS PLEIN RAS Homme employé</t>
  </si>
  <si>
    <t xml:space="preserve">101       </t>
  </si>
  <si>
    <t>FE TPS PLEIN RAS BIS 101</t>
  </si>
  <si>
    <t xml:space="preserve">113       </t>
  </si>
  <si>
    <t>HE TPS PLEIN RAS 1BIS 113</t>
  </si>
  <si>
    <t xml:space="preserve">114       </t>
  </si>
  <si>
    <t>HE TPS PLEIN RAS 2BIS 114</t>
  </si>
  <si>
    <t xml:space="preserve">115       </t>
  </si>
  <si>
    <t>FE TPS PLEIN RAS 3BIS 115</t>
  </si>
  <si>
    <t xml:space="preserve">12        </t>
  </si>
  <si>
    <t>HE TPS PLEIN Mal Aout complet Homme Employé</t>
  </si>
  <si>
    <t xml:space="preserve">13        </t>
  </si>
  <si>
    <t>HE TPS PLEIN RAS 1 Homme Employé</t>
  </si>
  <si>
    <t xml:space="preserve">14        </t>
  </si>
  <si>
    <t>FE TPS PLEIN RAS 2 Homme Employé</t>
  </si>
  <si>
    <t xml:space="preserve">15        </t>
  </si>
  <si>
    <t>HE TPS PLEIN RAS 3 Femme Employée</t>
  </si>
  <si>
    <t xml:space="preserve">16        </t>
  </si>
  <si>
    <t>FC TPS PLEIN 1 Femme Cadre</t>
  </si>
  <si>
    <t xml:space="preserve">17        </t>
  </si>
  <si>
    <t>FC TPS PLEIN 4 Femme Cadre</t>
  </si>
  <si>
    <t xml:space="preserve">18        </t>
  </si>
  <si>
    <t>FC TPS PLEIN 3 Femme Cadre</t>
  </si>
  <si>
    <t xml:space="preserve">19        </t>
  </si>
  <si>
    <t>FC TPS PLEIN 04 Promo Femme Cadre 55 ans</t>
  </si>
  <si>
    <t xml:space="preserve">2         </t>
  </si>
  <si>
    <t>HE 80% RAS Homme Employé</t>
  </si>
  <si>
    <t xml:space="preserve">20        </t>
  </si>
  <si>
    <t>FC TPS PLEIN 2 Femme Cadre</t>
  </si>
  <si>
    <t xml:space="preserve">201       </t>
  </si>
  <si>
    <t>FE Temps plein RAS</t>
  </si>
  <si>
    <t xml:space="preserve">21        </t>
  </si>
  <si>
    <t>HC TPS PLEIN 08 Prime objectif Homme Cadre</t>
  </si>
  <si>
    <t xml:space="preserve">22        </t>
  </si>
  <si>
    <t>HC 80%  01 Mal 1sem /08 Prime  Homme Cadre</t>
  </si>
  <si>
    <t xml:space="preserve">223       </t>
  </si>
  <si>
    <t>HE TPS PLEIN RAS 1TER 223</t>
  </si>
  <si>
    <t xml:space="preserve">224       </t>
  </si>
  <si>
    <t>HE TPS PLEIN RAS 2TER 224</t>
  </si>
  <si>
    <t xml:space="preserve">225       </t>
  </si>
  <si>
    <t>HE TPS PLEIN RAS 3BIS 225</t>
  </si>
  <si>
    <t xml:space="preserve">23        </t>
  </si>
  <si>
    <t>HC TPS PLEIN Homme Cadre</t>
  </si>
  <si>
    <t xml:space="preserve">24        </t>
  </si>
  <si>
    <t>HC TPS PLEIN AN Voiture Mal fé Homme Cadre</t>
  </si>
  <si>
    <t xml:space="preserve">25        </t>
  </si>
  <si>
    <t>HC TPS PLEIN Homme Cadre 55 ans</t>
  </si>
  <si>
    <t xml:space="preserve">3         </t>
  </si>
  <si>
    <t>FE TPS PLEIN Mat mi Avril - Mi Femme Employée</t>
  </si>
  <si>
    <t xml:space="preserve">335       </t>
  </si>
  <si>
    <t>HE TPS PLEIN RAS 3QUATER 335</t>
  </si>
  <si>
    <t xml:space="preserve">4         </t>
  </si>
  <si>
    <t>FE 80 %  04 05 06 Maternité Femme Employée</t>
  </si>
  <si>
    <t xml:space="preserve">5         </t>
  </si>
  <si>
    <t>FE TPS PLEIN  01 Maladie Augme Femme Employée</t>
  </si>
  <si>
    <t xml:space="preserve">6         </t>
  </si>
  <si>
    <t>FE TPS PLEIN 01 HS 09 10 11 MA Femme Employée</t>
  </si>
  <si>
    <t xml:space="preserve">7         </t>
  </si>
  <si>
    <t>hE TPS PLEIN Ss solde  4 j jan Homme employé</t>
  </si>
  <si>
    <t xml:space="preserve">8         </t>
  </si>
  <si>
    <t>FE TPS PLEIN Entrée 15 Janvier Femme Employée</t>
  </si>
  <si>
    <t xml:space="preserve">9         </t>
  </si>
  <si>
    <t>FE TPS PLEIN 01 à 07 CDD Femme Employée</t>
  </si>
  <si>
    <t>Catégorie 1</t>
  </si>
  <si>
    <t>Catégorie 2</t>
  </si>
  <si>
    <t>Catégorie 3</t>
  </si>
  <si>
    <t>Catégorie 4</t>
  </si>
  <si>
    <t>Catégorie 5</t>
  </si>
  <si>
    <t>B</t>
  </si>
  <si>
    <t>Taille des entités</t>
  </si>
  <si>
    <t>Etre présent 6 mois minimum sur la période de référence</t>
  </si>
  <si>
    <t>- Salariés en congé maternité, congé sans solde, arrêt maladie + 6 mois sont exclus</t>
  </si>
  <si>
    <t>- Salariés en temps partiel &lt;50% sont inclus si présence + 6 mois</t>
  </si>
  <si>
    <t>(1) Sans contrôle des 6 mois de présence</t>
  </si>
  <si>
    <t>(2) Avec contrôle des 6 mois de présence</t>
  </si>
  <si>
    <t>CSP &amp; Age déterminés sur la dernière période</t>
  </si>
  <si>
    <t>écart de taux d'augmentation</t>
  </si>
  <si>
    <t>- Groupe composé au minimum de 10 femmes et 10 hommes</t>
  </si>
  <si>
    <t>** Si votre total est différent de 10, il est possible que la 10ème et la 11ème rémunération en ETP soient égales (cf Onglet [Calcul Ind 1 Ind 2 Ind 3 Ind 5]).
Vous pouvez dans ce cas choisir le top 10 qui vous est le plus favorable vis-à-vis du barême de l'indicateur. Il faudra néanmoins expliquer votre choix auprès de votre CSE et de l'administration</t>
  </si>
  <si>
    <t>Indicateur 2 - Option d'analyse pluriannuelle</t>
  </si>
  <si>
    <t>Option d'analyse pluriannuelle</t>
  </si>
  <si>
    <t>Période analyse pluriannuelle</t>
  </si>
  <si>
    <t>Option analyse pluriannuelle</t>
  </si>
  <si>
    <t>Indiquer une période de fin en utilisant la syntaxe concaténant l’année et le mois  (ex : 201912 pour décembre 2019)</t>
  </si>
  <si>
    <t>Indiquer une période de début en utilisant la syntaxe concaténant l’année et le mois (ex : 201901 pour janvier 2019)</t>
  </si>
  <si>
    <t>Période Début analyse</t>
  </si>
  <si>
    <t>Période Fin analyse</t>
  </si>
  <si>
    <t>ETP utilisé pour la proratisation</t>
  </si>
  <si>
    <t>Période de congés</t>
  </si>
  <si>
    <t>Période de définition de l'augmentation</t>
  </si>
  <si>
    <t xml:space="preserve">10        </t>
  </si>
  <si>
    <t>FE 80 % 01-07 CDD Femme Employée</t>
  </si>
  <si>
    <t xml:space="preserve">11        </t>
  </si>
  <si>
    <t>HE TPS PLEIN RAS Apprenti Homme Employé</t>
  </si>
  <si>
    <t xml:space="preserve">40        </t>
  </si>
  <si>
    <t>FE 20% JuinDecembre sans abs</t>
  </si>
  <si>
    <t xml:space="preserve">41        </t>
  </si>
  <si>
    <t>HE 30 % 06à12  mal 15J 11et12</t>
  </si>
  <si>
    <t xml:space="preserve">42        </t>
  </si>
  <si>
    <t>FE 20% 1erJuin au 15dec</t>
  </si>
  <si>
    <t>ETP</t>
  </si>
  <si>
    <t>Paie - Période</t>
  </si>
  <si>
    <t>Présence</t>
  </si>
  <si>
    <t>Nb</t>
  </si>
  <si>
    <t>Présence Rem ETP</t>
  </si>
  <si>
    <t>Rémunération ETP</t>
  </si>
  <si>
    <t>Augmentation</t>
  </si>
  <si>
    <t>Effectif</t>
  </si>
  <si>
    <t>Rémunération annuelle ETP</t>
  </si>
  <si>
    <t>Rang</t>
  </si>
  <si>
    <t>Rémunération Annuelle ETP</t>
  </si>
  <si>
    <t>Augmentation de la salariée sur la période de définition</t>
  </si>
  <si>
    <t>Non</t>
  </si>
  <si>
    <t>A prendre en compte : les salaires yc primes &amp; avantages à proratiser 
A ne pas prendre en compte : indemnités de rupture, primes nons liées au salarié, primes ancienneté, heures supplémentaires aléatoires, heures complémentaires, intéressement, participation, maintien des salaires</t>
  </si>
  <si>
    <t>{_x000D_
  "Formulas": {_x000D_
    "=RIK_AC(\"INF04__;INF04@E=0,S=1253,G=0,T=0,P=0:@R=A,S=1260,V={0}:R=B,S=1018,V={1}:R=C,S=1092,V={2}:R=D,S=1014,V={3}:R=E,S=1260,V={4}:\";$C$2;$P$14;$C$4;$D58;$B58)": 1,_x000D_
    "=RIK_AC(\"INF04__;INF04@E=0,S=1253,G=0,T=0,P=0:@R=A,S=1260,V={0}:R=B,S=1018,V={1}:R=C,S=1092,V={2}:R=D,S=1014,V={3}:R=E,S=1260,V={4}:\";$C$2;$P$14;$C$4;$D122;$B122)": 2,_x000D_
    "=RIK_AC(\"INF04__;INF04@E=0,S=1253,G=0,T=0,P=0:@R=A,S=1260,V={0}:R=B,S=1018,V={1}:R=C,S=1092,V={2}:R=D,S=1014,V={3}:R=E,S=1260,V={4}:\";$C$2;$P$14;$C$4;$D186;$B186)": 3,_x000D_
    "=RIK_AC(\"INF04__;INF04@E=0,S=1253,G=0,T=0,P=0:@R=A,S=1260,V={0}:R=B,S=1018,V={1}:R=C,S=1092,V={2}:R=D,S=1014,V={3}:R=E,S=1260,V={4}:\";$C$2;$P$14;$C$4;$D250;$B250)": 4,_x000D_
    "=RIK_AC(\"INF04__;INF04@E=0,S=1253,G=0,T=0,P=0:@R=A,S=1260,V={0}:R=B,S=1018,V={1}:R=C,S=1092,V={2}:R=D,S=1014,V={3}:R=E,S=1260,V={4}:\";$C$2;$P$14;$C$4;$D314;$B314)": 5,_x000D_
    "=RIK_AC(\"INF04__;INF04@E=0,S=1253,G=0,T=0,P=0:@R=A,S=1260,V={0}:R=B,S=1018,V={1}:R=C,S=1092,V={2}:R=D,S=1014,V={3}:R=E,S=1260,V={4}:\";$C$2;$P$14;$C$4;$D378;$B378)": 6,_x000D_
    "=RIK_AC(\"INF04__;INF04@E=0,S=42,G=0,T=0,P=0:@R=A,S=1260,V={0}:R=B,S=1018,V={1}:R=C,S=1092,V={2}:R=D,S=1014,V={3}:R=E,S=1260,V={4}:\";$C$2;$R$14;$C$4;$D22;$B22)": 7,_x000D_
    "=RIK_AC(\"INF04__;INF04@E=0,S=42,G=0,T=0,P=0:@R=A,S=1260,V={0}:R=B,S=1018,V={1}:R=C,S=1092,V={2}:R=D,S=1014,V={3}:R=E,S=1260,V={4}:\";$C$2;$R$14;$C$4;$D86;$B86)": 8,_x000D_
    "=RIK_AC(\"INF04__;INF04@E=0,S=42,G=0,T=0,P=0:@R=A,S=1260,V={0}:R=B,S=1018,V={1}:R=C,S=1092,V={2}:R=D,S=1014,V={3}:R=E,S=1260,V={4}:\";$C$2;$R$14;$C$4;$D150;$B150)": 9,_x000D_
    "=RIK_AC(\"INF04__;INF04@E=0,S=42,G=0,T=0,P=0:@R=A,S=1260,V={0}:R=B,S=1018,V={1}:R=C,S=1092,V={2}:R=D,S=1014,V={3}:R=E,S=1260,V={4}:\";$C$2;$R$14;$C$4;$D214;$B214)": 10,_x000D_
    "=RIK_AC(\"INF04__;INF04@E=0,S=42,G=0,T=0,P=0:@R=A,S=1260,V={0}:R=B,S=1018,V={1}:R=C,S=1092,V={2}:R=D,S=1014,V={3}:R=E,S=1260,V={4}:\";$C$2;$R$14;$C$4;$D278;$B278)": 11,_x000D_
    "=RIK_AC(\"INF04__;INF04@E=0,S=42,G=0,T=0,P=0:@R=A,S=1260,V={0}:R=B,S=1018,V={1}:R=C,S=1092,V={2}:R=D,S=1014,V={3}:R=E,S=1260,V={4}:\";$C$2;$R$14;$C$4;$D342;$B342)": 12,_x000D_
    "=RIK_AC(\"INF04__;INF04@E=0,S=42,G=0,T=0,P=0:@R=A,S=1260,V={0}:R=B,S=1018,V={1}:R=C,S=1092,V={2}:R=D,S=1014,V={3}:R=E,S=1260,V={4}:\";$C$2;$R$14;$C$4;$D406;$B406)": 13,_x000D_
    "=RIK_AC(\"INF04__;INF04@E=0,S=1064,G=0,T=0,P=0:@R=A,S=1260,V={0}:R=B,S=1018,V={1}:R=C,S=1092,V={2}:R=D,S=1014,V={3}:R=E,S=1260,V={4}:\";$C$2;$R$14;$C$4;$D50;$B50)": 14,_x000D_
    "=RIK_AC(\"INF04__;INF04@E=0,S=1064,G=0,T=0,P=0:@R=A,S=1260,V={0}:R=B,S=1018,V={1}:R=C,S=1092,V={2}:R=D,S=1014,V={3}:R=E,S=1260,V={4}:\";$C$2;$R$14;$C$4;$D114;$B114)": 15,_x000D_
    "=RIK_AC(\"INF04__;INF04@E=0,S=1064,G=0,T=0,P=0:@R=A,S=1260,V={0}:R=B,S=1018,V={1}:R=C,S=1092,V={2}:R=D,S=1014,V={3}:R=E,S=1260,V={4}:\";$C$2;$R$14;$C$4;$D178;$B178)": 16,_x000D_
    "=RIK_AC(\"INF04__;INF04@E=0,S=1253,G=0,T=0,P=0:@R=A,S=1260,V={0}:R=B,S=1018,V={1}:R=C,S=1092,V={2}:R=D,S=1014,V={3}:R=E,S=1260,V={4}:\";$C$2;$P$14;$C$4;$D70;$B70)": 17,_x000D_
    "=RIK_AC(\"INF04__;INF04@E=0,S=1253,G=0,T=0,P=0:@R=A,S=1260,V={0}:R=B,S=1018,V={1}:R=C,S=1092,V={2}:R=D,S=1014,V={3}:R=E,S=1260,V={4}:\";$C$2;$P$14;$C$4;$D134;$B134)": 18,_x000D_
    "=RIK_AC(\"INF04__;INF04@E=0,S=1253,G=0,T=0,P=0:@R=A,S=1260,V={0}:R=B,S=1018,V={1}:R=C,S=1092,V={2}:R=D,S=1014,V={3}:R=E,S=1260,V={4}:\";$C$2;$P$14;$C$4;$D198;$B198)": 19,_x000D_
    "=RIK_AC(\"INF04__;INF04@E=0,S=1253,G=0,T=0,P=0:@R=A,S=1260,V={0}:R=B,S=1018,V={1}:R=C,S=1092,V={2}:R=D,S=1014,V={3}:R=E,S=1260,V={4}:\";$C$2;$P$14;$C$4;$D262;$B262)": 20,_x000D_
    "=RIK_AC(\"INF04__;INF04@E=0,S=1253,G=0,T=0,P=0:@R=A,S=1260,V={0}:R=B,S=1018,V={1}:R=C,S=1092,V={2}:R=D,S=1014,V={3}:R=E,S=1260,V={4}:\";$C$2;$P$14;$C$4;$D326;$B326)": 21,_x000D_
    "=RIK_AC(\"INF04__;INF04@E=0,S=1253,G=0,T=0,P=0:@R=A,S=1260,V={0}:R=B,S=1018,V={1}:R=C,S=1092,V={2}:R=D,S=1014,V={3}:R=E,S=1260,V={4}:\";$C$2;$P$14;$C$4;$D390;$B390)": 22,_x000D_
    "=RIK_AC(\"INF04__;INF04@E=0,S=42,G=0,T=0,P=0:@R=A,S=1260,V={0}:R=B,S=1018,V={1}:R=C,S=1092,V={2}:R=D,S=1014,V={3}:R=E,S=1260,V={4}:\";$C$2;$R$14;$C$4;$D34;$B34)": 23,_x000D_
    "=RIK_AC(\"INF04__;INF04@E=0,S=42,G=0,T=0,P=0:@R=A,S=1260,V={0}:R=B,S=1018,V={1}:R=C,S=1092,V={2}:R=D,S=1014,V={3}:R=E,S=1260,V={4}:\";$C$2;$R$14;$C$4;$D98;$B98)": 24,_x000D_
    "=RIK_AC(\"INF04__;INF04@E=0,S=42,G=0,T=0,P=0:@R=A,S=1260,V={0}:R=B,S=1018,V={1}:R=C,S=1092,V={2}:R=D,S=1014,V={3}:R=E,S=1260,V={4}:\";$C$2;$R$14;$C$4;$D162;$B162)": 25,_x000D_
    "=RIK_AC(\"INF04__;INF04@E=0,S=42,G=0,T=0,P=0:@R=A,S=1260,V={0}:R=B,S=1018,V={1}:R=C,S=1092,V={2}:R=D,S=1014,V={3}:R=E,S=1260,V={4}:\";$C$2;$R$14;$C$4;$D226;$B226)": 26,_x000D_
    "=RIK_AC(\"INF04__;INF04@E=0,S=42,G=0,T=0,P=0:@R=A,S=1260,V={0}:R=B,S=1018,V={1}:R=C,S=1092,V={2}:R=D,S=1014,V={3}:R=E,S=1260,V={4}:\";$C$2;$R$14;$C$4;$D290;$B290)": 27,_x000D_
    "=RIK_AC(\"INF04__;INF04@E=0,S=42,G=0,T=0,P=0:@R=A,S=1260,V={0}:R=B,S=1018,V={1}:R=C,S=1092,V={2}:R=D,S=1014,V={3}:R=E,S=1260,V={4}:\";$C$2;$R$14;$C$4;$D354;$B354)": 28,_x000D_
    "=RIK_AC(\"INF04__;INF04@E=0,S=42,G=0,T=0,P=0:@R=A,S=1260,V={0}:R=B,S=1018,V={1}:R=C,S=1092,V={2}:R=D,S=1014,V={3}:R=E,S=1260,V={4}:\";$C$2;$R$14;$C$4;$D418;$B418)": 29,_x000D_
    "=RIK_AC(\"INF04__;INF04@E=0,S=1064,G=0,T=0,P=0:@R=A,S=1260,V={0}:R=B,S=1018,V={1}:R=C,S=1092,V={2}:R=D,S=1014,V={3}:R=E,S=1260,V={4}:\";$C$2;$R$14;$C$4;$D62;$B62)": 30,_x000D_
    "=RIK_AC(\"INF04__;INF04@E=0,S=1064,G=0,T=0,P=0:@R=A,S=1260,V={0}:R=B,S=1018,V={1}:R=C,S=1092,V={2}:R=D,S=1014,V={3}:R=E,S=1260,V={4}:\";$C$2;$R$14;$C$4;$D126;$B126)": 31,_x000D_
    "=RIK_AC(\"INF04__;INF04@E=0,S=1064,G=0,T=0,P=0:@R=A,S=1260,V={0}:R=B,S=1018,V={1}:R=C,S=1092,V={2}:R=D,S=1014,V={3}:R=E,S=1260,V={4}:\";$C$2;$R$14;$C$4;$D190;$B190)": 32,_x000D_
    "=RIK_AC(\"INF04__;INF04@E=0,S=1253,G=0,T=0,P=0:@R=A,S=1260,V={0}:R=B,S=1018,V={1}:R=C,S=1092,V={2}:R=D,S=1014,V={3}:R=E,S=1260,V={4}:\";$C$2;$P$14;$C$4;$D80;$B80)": 33,_x000D_
    "=RIK_AC(\"INF04__;INF04@E=0,S=1253,G=0,T=0,P=0:@R=A,S=1260,V={0}:R=B,S=1018,V={1}:R=C,S=1092,V={2}:R=D,S=1014,V={3}:R=E,S=1260,V={4}:\";$C$2;$P$14;$C$4;$D144;$B144)": 34,_x000D_
    "=RIK_AC(\"INF04__;INF04@E=0,S=1253,G=0,T=0,P=0:@R=A,S=1260,V={0}:R=B,S=1018,V={1}:R=C,S=1092,V={2}:R=D,S=1014,V={3}:R=E,S=1260,V={4}:\";$C$2;$P$14;$C$4;$D208;$B208)": 35,_x000D_
    "=RIK_AC(\"INF04__;INF04@E=0,S=1253,G=0,T=0,P=0:@R=A,S=1260,V={0}:R=B,S=1018,V={1}:R=C,S=1092,V={2}:R=D,S=1014,V={3}:R=E,S=1260,V={4}:\";$C$2;$P$14;$C$4;$D272;$B272)": 36,_x000D_
    "=RIK_AC(\"INF04__;INF04@E=0,S=1253,G=0,T=0,P=0:@R=A,S=1260,V={0}:R=B,S=1018,V={1}:R=C,S=1092,V={2}:R=D,S=1014,V={3}:R=E,S=1260,V={4}:\";$C$2;$P$14;$C$4;$D336;$B336)": 37,_x000D_
    "=RIK_AC(\"INF04__;INF04@E=0,S=1253,G=0,T=0,P=0:@R=A,S=1260,V={0}:R=B,S=1018,V={1}:R=C,S=1092,V={2}:R=D,S=1014,V={3}:R=E,S=1260,V={4}:\";$C$2;$P$14;$C$4;$D400;$B400)": 38,_x000D_
    "=RIK_AC(\"INF04__;INF04@E=0,S=1253,G=0,T=0,P=0:@R=A,S=1260,V={0}:R=B,S=1018,V={1}:R=C,S=1092,V={2}:R=D,S=1014,V={3}:R=E,S=1260,V={4}:\";$C$2;$P$14;$C$4;$D117;$B117)": 39,_x000D_
    "=RIK_AC(\"INF04__;INF04@E=0,S=1253,G=0,T=0,P=0:@R=A,S=1260,V={0}:R=B,S=1018,V={1}:R=C,S=1092,V={2}:R=D,S=1014,V={3}:R=E,S=1260,V={4}:\";$C$2;$P$14;$C$4;$D220;$B220)": 40,_x000D_
    "=RIK_AC(\"INF04__;INF04@E=0,S=1253,G=0,T=0,P=0:@R=A,S=1260,V={0}:R=B,S=1018,V={1}:R=C,S=1092,V={2}:R=D,S=1014,V={3}:R=E,S=1260,V={4}:\";$C$2;$P$14;$C$4;$D323;$B323)": 41,_x000D_
    "=RIK_AC(\"INF04__;INF04@E=0,S=1253,G=0,T=0,P=0:@R=A,S=1260,V={0}:R=B,S=1018,V={1}:R=C,S=1092,V={2}:R=D,S=1014,V={3}:R=E,S=1260,V={4}:\";$C$2;$P$14;$C$4;$D421;$B421)": 42,_x000D_
    "=RIK_AC(\"INF04__;INF04@E=0,S=42,G=0,T=0,P=0:@R=A,S=1260,V={0}:R=B,S=1018,V={1}:R=C,S=1092,V={2}:R=D,S=1014,V={3}:R=E,S=1260,V={4}:\";$C$2;$R$14;$C$4;$D87;$B87)": 43,_x000D_
    "=RIK_AC(\"INF04__;INF04@E=0,S=42,G=0,T=0,P=0:@R=A,S=1260,V={0}:R=B,S=1018,V={1}:R=C,S=1092,V={2}:R=D,S=1014,V={3}:R=E,S=1260,V={4}:\";$C$2;$R$14;$C$4;$D172;$B172)": 44,_x000D_
    "=RIK_AC(\"INF04__;INF04@E=0,S=42,G=0,T=0,P=0:@R=A,S=1260,V={0}:R=B,S=1018,V={1}:R=C,S=1092,V={2}:R=D,S=1014,V={3}:R=E,S=1260,V={4}:\";$C$2;$R$14;$C$4;$D257;$B257)": 45,_x000D_
    "=RIK_AC(\"INF04__;INF04@E=0,S=42,G=0,T=0,P=0:@R=A,S=1260,V={0}:R=B,S=1018,V={1}:R=C,S=1092,V={2}:R=D,S=1014,V={3}:R=E,S=1260,V={4}:\";$C$2;$R$14;$C$4;$D343;$B343)": 46,_x000D_
    "=RIK_AC(\"INF04__;INF04@E=0,S=42,G=0,T=0,P=0:@R=A,S=1260,V={0}:R=B,S=1018,V={1}:R=C,S=1092,V={2}:R=D,S=1014,V={3}:R=E,S=1260,V={4}:\";$C$2;$R$14;$C$4;$D428;$B428)": 47,_x000D_
    "=RIK_AC(\"INF04__;INF04@E=0,S=1064,G=0,T=0,P=0:@R=A,S=1260,V={0}:R=B,S=1018,V={1}:R=C,S=1092,V={2}:R=D,S=1014,V={3}:R=E,S=1260,V={4}:\";$C$2;$R$14;$C$4;$D93;$B93)": 48,_x000D_
    "=RIK_AC(\"INF04__;INF04@E=0,S=1064,G=0,T=0,P=0:@R=A,S=1260,V={0}:R=B,S=1018,V={1}:R=C,S=1092,V={2}:R=D,S=1014,V={3}:R=E,S=1260,V={4}:\";$C$2;$R$14;$C$4;$D179;$B179)": 49,_x000D_
    "=RIK_AC(\"INF04__;INF04@E=0,S=1064,G=0,T=0,P=0:@R=A,S=1260,V={0}:R=B,S=1018,V={1}:R=C,S=1092,V={2}:R=D,S=1014,V={3}:R=E,S=1260,V={4}:\";$C$2;$R$14;$C$4;$D246;$B246)": 50,_x000D_
    "=RIK_AC(\"INF04__;INF04@E=0,S=1064,G=0,T=0,P=0:@R=A,S=1260,V={0}:R=B,S=1018,V={1}:R=C,S=1092,V={2}:R=D,S=1014,V={3}:R=E,S=1260,V={4}:\";$C$2;$R$14;$C$4;$D310;$B310)": 51,_x000D_
    "=RIK_AC(\"INF04__;INF04@E=0,S=1253,G=0,T=0,P=0:@R=A,S=1260,V={0}:R=B,S=1018,V={1}:R=C,S=1092,V={2}:R=D,S=1014,V={3}:R=E,S=1260,V={4}:\";$C$2;$P$14;$C$4;$D81;$B81)": 52,_x000D_
    "=RIK_AC(\"INF04__;INF04@E=0,S=1253,G=0,T=0,P=0:@R=A,S=1260,V={0}:R=B,S=1018,V={1}:R=C,S=1092,V={2}:R=D,S=1014,V={3}:R=E,S=1260,V={4}:\";$C$2;$P$14;$C$4;$D183;$B183)": 53,_x000D_
    "=RIK_AC(\"INF04__;INF04@E=0,S=1253,G=0,T=0,P=0:@R=A,S=1260,V={0}:R=B,S=1018,V={1}:R=C,S=1092,V={2}:R=D,S=1014,V={3}:R=E,S=1260,V={4}:\";$C$2;$P$14;$C$4;$D285;$B285)": 54,_x000D_
    "=RIK_AC(\"INF04__;INF04@E=0,S=1253,G=0,T=0,P=0:@R=A,S=1260,V={0}:R=B,S=1018,V={1}:R=C,S=1092,V={2}:R=D,S=1014,V={3}:R=E,S=1260,V={4}:\";$C$2;$P$14;$C$4;$D388;$B388)": 55,_x000D_
    "=RIK_AC(\"INF04__;INF04@E=0,S=42,G=0,T=0,P=0:@R=A,S=1260,V={0}:R=B,S=1018,V={1}:R=C,S=1092,V={2}:R=D,S=1014,V={3}:R=E,S=1260,V={4}:\";$C$2;$R$14;$C$4;$D56;$B56)": 56,_x000D_
    "=RIK_AC(\"INF04__;INF04@E=0,S=42,G=0,T=0,P=0:@R=A,S=1260,V={0}:R=B,S=1018,V={1}:R=C,S=1092,V={2}:R=D,S=1014,V={3}:R=E,S=1260,V={4}:\";$C$2;$R$14;$C$4;$D141;$B141)": 57,_x000D_
    "=RIK_AC(\"INF04__;INF04@E=0,S=42,G=0,T=0,P=0:@R=A,S=1260,V={0}:R=B,S=1018,V={1}:R=C,S=1092,V={2}:R=D,S=1014,V={3}:R=E,S=1260,V={4}:\";$C$2;$R$14;$C$4;$D227;$B227)": 58,_x000D_
    "=RIK_AC(\"INF04__;INF04@E=0,S=42,G=0,T=0,P=0:@R=A,S=1260,V={0}:R=B,S=1018,V={1}:R=C,S=1092,V={2}:R=D,S=1014,V={3}:R=E,S=1260,V={4}:\";$C$2;$R$14;$C$4;$D312;$B312)": 59,_x000D_
    "=RIK_AC(\"INF04__;INF04@E=0,S=42,G=0,T=0,P=0:@R=A,S=1260,V={0}:R=B,S=1018,V={1}:R=C,S=1092,V={2}:R=D,S=1014,V={3}:R=E,S=1260,V={4}:\";$C$2;$R$14;$C$4;$D397;$B397)": 60,_x000D_
    "=RIK_AC(\"INF04__;INF04@E=0,S=1064,G=0,T=0,P=0:@R=A,S=1260,V={0}:R=B,S=1018,V={1}:R=C,S=1092,V={2}:R=D,S=1014,V={3}:R=E,S=1260,V={4}:\";$C$2;$R$14;$C$4;$D63;$B63)": 61,_x000D_
    "=RIK_AC(\"INF04__;INF04@E=0,S=1064,G=0,T=0,P=0:@R=A,S=1260,V={0}:R=B,S=1018,V={1}:R=C,S=1092,V={2}:R=D,S=1014,V={3}:R=E,S=1260,V={4}:\";$C$2;$R$14;$C$4;$D148;$B148)": 62,_x000D_
    "=RIK_AC(\"INF04__;INF04@E=0,S=1064,G=0,T=0,P=0:@R=A,S=1260,V={0}:R=B,S=1018,V={1}:R=C,S=1092,V={2}:R=D,S=1014,V={3}:R=E,S=1260,V={4}:\";$C$2;$R$14;$C$4;$D223;$B223)": 63,_x000D_
    "=RIK_AC(\"INF04__;INF04@E=0,S=1064,G=0,T=0,P=0:@R=A,S=1260,V={0}:R=B,S=1018,V={1}:R=C,S=1092,V={2}:R=D,S=1014,V={3}:R=E,S=1260,V={4}:\";$C$2;$R$14;$C$4;$D287;$B287)": 64,_x000D_
    "=RIK_AC(\"INF04__;INF04@E=0,S=1064,G=0,T=0,P=0:@R=A,S=1260,V={0}:R=B,S=1018,V={1}:R=C,S=1092,V={2}:R=D,S=1014,V={3}:R=E,S=1260,V={4}:\";$C$2;$R$14;$C$4;$D351;$B351)": 65,_x000D_
    "=RIK_AC(\"INF04__;INF04@E=0,S=1064,G=0,T=0,P=0:@R=A,S=1260,V={0}:R=B,S=1018,V={1}:R=C,S=1092,V={2}:R=D,S=1014,V={3}:R=E,S=1260,V={4}:\";$C$2;$R$14;$C$4;$D415;$B415)": 66,_x000D_
    "=RIK_AC(\"INF04__;INF04@E=0,S=49,G=0,T=0,P=0:@R=A,S=1260,V={0}:R=B,S=1018,V={1}:R=C,S=1092,V={2}:R=D,S=1014,V={3}:R=E,S=1260,V={4}:R=F,S=48,V={5}:\";$C$2;$R$14;$C$4;$D59;$B59;T$14)": 67,_x000D_
    "=RIK_AC(\"INF04__;INF04@E=0,S=1253,G=0,T=0,P=0:@R=A,S=1260,V={0}:R=B,S=1018,V={1}:R=C,S=1092,V={2}:R=D,S=1014,V={3}:R=E,S=1260,V={4}:\";$C$2;$P$14;$C$4;$D83;$B83)": 68,_x000D_
    "=RIK_AC(\"INF04__;INF04@E=0,S=1253,G=0,T=0,P=0:@R=A,S=1260,V={0}:R=B,S=1018,V={1}:R=C,S=1092,V={2}:R=D,S=1014,V={3}:R=E,S=1260,V={4}:\";$C$2;$P$14;$C$4;$D185;$B185)": 69,_x000D_
    "=RIK_AC(\"INF04__;INF04@E=0,S=1253,G=0,T=0,P=0:@R=A,S=1260,V={0}:R=B,S=1018,V={1}:R=C,S=1092,V={2}:R=D,S=1014,V={3}:R=E,S=1260,V={4}:\";$C$2;$P$14;$C$4;$D287;$B287)": 70,_x000D_
    "=RIK_AC(\"INF04__;INF04@E=0,S=1253,G=0,T=0,P=0:@R=A,S=1260,V={0}:R=B,S=1018,V={1}:R=C,S=1092,V={2}:R=D,S=1014,V={3}:R=E,S=1260,V={4}:\";$C$2;$P$14;$C$4;$D389;$B389)": 71,_x000D_
    "=RIK_AC(\"INF04__;INF04@E=0,S=42,G=0,T=0,P=0:@R=A,S=1260,V={0}:R=B,S=1018,V={1}:R=C,S=1092,V={2}:R=D,S=1014,V={3}:R=E,S=1260,V={4}:\";$C$2;$R$14;$C$4;$D57;$B57)": 72,_x000D_
    "=RIK_AC(\"INF04__;INF04@E=0,S=42,G=0,T=0,P=0:@R=A,S=1260,V={0}:R=B,S=1018,V={1}:R=C,S=1092,V={2}:R=D,S=1014,V={3}:R=E,S=1260,V={4}:\";$C$2;$R$14;$C$4;$D143;$B143)": 73,_x000D_
    "=RIK_AC(\"INF04__;INF04@E=0,S=42,G=0,T=0,P=0:@R=A,S=1260,V={0}:R=B,S=1018,V={1}:R=C,S=1092,V={2}:R=D,S=1014,V={3}:R=E,S=1260,V={4}:\";$C$2;$R$14;$C$4;$D228;$B228)": 74,_x000D_
    "=RIK_AC(\"INF04__;INF04@E=0,S=42,G=0,T=0,P=0:@R=A,S=1260,V={0}:R=B,S=1018,V={1}:R=C,S=1092,V={2}:R=D,S=1014,V={3}:R=E,S=1260,V={4}:\";$C$2;$R$14;$C$4;$D313;$B313)": 75,_x000D_
    "=RIK_AC(\"INF04__;INF04@E=0,S=42,G=0,T=0,P=0:@R=A,S=1260,V={0}:R=B,S=1018,V={1}:R=C,S=1092,V={2}:R=D,S=1014,V={3}:R=E,S=1260,V={4}:\";$C$2;$R$14;$C$4;$D399;$B399)": 76,_x000D_
    "=RIK_AC(\"INF04__;INF04@E=0,S=1064,G=0,T=0,P=0:@R=A,S=1260,V={0}:R=B,S=1018,V={1}:R=C,S=1092,V={2}:R=D,S=1014,V={3}:R=E,S=1260,V={4}:\";$C$2;$R$14;$C$4;$D64;$B64)": 77,_x000D_
    "=RIK_AC(\"INF04__;INF04@E=0,S=1064,G=0,T=0,P=0:@R=A,S=1260,V={0}:R=B,S=1018,V={1}:R=C,S=1092,V={2}:R=D,S=1014,V={3}:R=E,S=1260,V={4}:\";$C$2;$R$14;$C$4;$D149;$B149)": 78,_x000D_
    "=RIK_AC(\"INF04__;INF04@E=0,S=1064,G=0,T=0,P=0:@R=A,S=1260,V={0}:R=B,S=1018,V={1}:R=C,S=1092,V={2}:R=D,S=1014,V={3}:R=E,S=1260,V={4}:\";$C$2;$R$14;$C$4;$D224;$B224)": 79,_x000D_
    "=RIK_AC(\"INF04__;INF04@E=0,S=1064,G=0,T=0,P=0:@R=A,S=1260,V={0}:R=B,S=1018,V={1}:R=C,S=1092,V={2}:R=D,S=1014,V={3}:R=E,S=1260,V={4}:\";$C$2;$R$14;$C$4;$D288;$B288)": 80,_x000D_
    "=RIK_AC(\"INF04__;INF04@E=0,S=1064,G=0,T=0,P=0:@R=A,S=1260,V={0}:R=B,S=1018,V={1}:R=C,S=1092,V={2}:R=D,S=1014,V={3}:R=E,S=1260,V={4}:\";$C$2;$R$14;$C$4;$D352;$B352)": 81,_x000D_
    "=RIK_AC(\"INF04__;INF04@E=0,S=1253,G=0,T=0,P=0:@R=A,S=1260,V={0}:R=B,S=1018,V={1}:R=C,S=1092,V={2}:R=D,S=1014,V={3}:R=E,S=1260,V={4}:\";$C$2;$P$14;$C$4;$D63;$B63)": 82,_x000D_
    "=RIK_AC(\"INF04__;INF04@E=0,S=1253,G=0,T=0,P=0:@R=A,S=1260,V={0}:R=B,S=1018,V={1}:R=C,S=1092,V={2}:R=D,S=1014,V={3}:R=E,S=1260,V={4}:\";$C$2;$P$14;$C$4;$D165;$B165)": 83,_x000D_
    "=RIK_AC(\"INF04__;INF04@E=0,S=1253,G=0,T=0,P=0:@R=A,S=1260,V={0}:R=B,S=1018,V={1}:R=C,S=1092,V={2}:R=D,S=1014,V={3}:R=E,S=1260,V={4}:\";$C$2;$P$14;$C$4;$D268;$B268)": 84,_x000D_
    "=RIK_AC(\"INF04__;INF04@E=0,S=1253,G=0,T=0,P=0:@R=A,S=1260,V={0}:R=B,S=1018,V={1}:R=C,S=1092,V={2}:R=D,S=1014,V={3}:R=E,S=1260,V={4}:\";$C$2;$P$14;$C$4;$D371;$B371)": 85,_x000D_
    "=RIK_AC(\"INF04__;INF04@E=0,S=42,G=0,T=0,P=0:@R=A,S=1260,V={0}:R=B,S=1018,V={1}:R=C,S=1092,V={2}:R=D,S=1014,V={3}:R=E,S=1260,V={4}:\";$C$2;$R$14;$C$4;$D41;$B41)": 86,_x000D_
    "=RIK_AC(\"INF04__;INF04@E=0,S=42,G=0,T=0,P=0:@R=A,S=1260,V={0}:R=B,S=1018,V={1}:R=C,S=1092,V={2}:R=D,S=1014,V={3}:R=E,S=1260,V={4}:\";$C$2;$R$14;$C$4;$D127;$B127)": 87,_x000D_
    "=RIK_AC(\"INF04__;INF04@E=0,S=42,G=0,T=0,P=0:@R=A,S=1260,V={0}:R=B,S=1018,V={1}:R=C,S=1092,V={2}:R=D,S=1014,V={3}:R=E,S=1260,V={4}:\";$C$2;$R$14;$C$4;$D212;$B212)": 88,_x000D_
    "=RIK_AC(\"INF04__;INF04@E=0,S=42,G=0,T=0,P=0:@R=A,S=1260,V={0}:R=B,S=1018,V={1}:R=C,S=1092,V={2}:R=D,S=1014,V={3}:R=E,S=1260,V={4}:\";$C$2;$R$14;$C$4;$D297;$B297)": 89,_x000D_
    "=RIK_AC(\"INF04__;INF04@E=0,S=42,G=0,T=0,P=0:@R=A,S=1260,V={0}:R=B,S=1018,V={1}:R=C,S=1092,V={2}:R=D,S=1014,V={3}:R=E,S=1260,V={4}:\";$C$2;$R$14;$C$4;$D383;$B383)": 90,_x000D_
    "=RIK_AC(\"INF04__;INF04@E=0,S=1064,G=0,T=0,P=0:@R=A,S=1260,V={0}:R=B,S=1018,V={1}:R=C,S=1092,V={2}:R=D,S=1014,V={3}:R=E,S=1260,V={4}:\";$C$2;$R$14;$C$4;$D48;$B48)": 91,_x000D_
    "=RIK_AC(\"INF04__;INF04@E=0,S=1064,G=0,T=0,P=0:@R=A,S=1260,V={0}:R=B,S=1018,V={1}:R=C,S=1092,V={2}:R=D,S=1014,V={3}:R=E,S=1260,V={4}:\";$C$2;$R$14;$C$4;$D133;$B133)": 92,_x000D_
    "=RIK_AC(\"INF04__;INF04@E=0,S=1064,G=0,T=0,P=0:@R=A,S=1260,V={0}:R=B,S=1018,V={1}:R=C,S=1092,V={2}:R=D,S=1014,V={3}:R=E,S=1260,V={4}:\";$C$2;$R$14;$C$4;$D212;$B212)": 93,_x000D_
    "=RIK_AC(\"INF04__;INF04@E=0,S=1064,G=0,T=0,P=0:@R=A,S=1260,V={0}:R=B,S=1018,V={1}:R=C,S=1092,V={2}:R=D,S=1014,V={3}:R=E,S=1260,V={4}:\";$C$2;$R$14;$C$4;$D276;$B276)": 94,_x000D_
    "=RIK_AC(\"INF04__;INF04@E=0,S=1064,G=0,T=0,P=0:@R=A,S=1260,V={0}:R=B,S=1018,V={1}:R=C,S=1092,V={2}:R=D,S=1014,V={3}:R=E,S=1260,V={4}:\";$C$2;$R$14;$C$4;$D340;$B340)": 95,_x000D_
    "=RIK_AC(\"INF04__;INF04@E=0,S=1253,G=0,T=0,P=0:@R=A,S=1260,V={0}:R=B,S=1018,V={1}:R=C,S=1092,V={2}:R=D,S=1014,V={3}:R=E,S=1260,V={4}:\";$C$2;$P$14;$C$4;$D59;$B59)": 96,_x000D_
    "=RIK_AC(\"INF04__;INF04@E=0,S=1253,G=0,T=0,P=0:@R=A,S=1260,V={0}:R=B,S=1018,V={1}:R=C,S=1092,V={2}:R=D,S=1014,V={3}:R=E,S=1260,V={4}:\";$C$2;$P$14;$C$4;$D263;$B263)": 97,_x000D_
    "=RIK_AC(\"INF04__;INF04@E=0,S=42,G=0,T=0,P=0:@R=A,S=1260,V={0}:R=B,S=1018,V={1}:R=C,S=1092,V={2}:R=D,S=1014,V={3}:R=E,S=1260,V={4}:\";$C$2;$R$14;$C$4;$D37;$B37)": 98,_x000D_
    "=RIK_AC(\"INF04__;INF04@E=0,S=42,G=0,T=0,P=0:@R=A,S=1260,V={0}:R=B,S=1018,V={1}:R=C,S=1092,V={2}:R=D,S=1014,V={3}:R=E,S=1260,V={4}:\";$C$2;$R$14;$C$4;$D208;$B208)": 99,_x000D_
    "=RIK_AC(\"INF04__;INF04@E=0,S=42,G=0,T=0,P=0:@R=A,S=1260,V={0}:R=B,S=1018,V={1}:R=C,S=1092,V={2}:R=D,S=1014,V={3}:R=E,S=1260,V={4}:\";$C$2;$R$14;$C$4;$D379;$B379)": 100,_x000D_
    "=RIK_AC(\"INF04__;INF04@E=0,S=1064,G=0,T=0,P=0:@R=A,S=1260,V={0}:R=B,S=1018,V={1}:R=C,S=1092,V={2}:R=D,S=1014,V={3}:R=E,S=1260,V={4}:\";$C$2;$R$14;$C$4;$D129;$B129)": 101,_x000D_
    "=RIK_AC(\"INF04__;INF04@E=0,S=1064,G=0,T=0,P=0:@R=A,S=1260,V={0}:R=B,S=1018,V={1}:R=C,S=1092,V={2}:R=D,S=1014,V={3}:R=E,S=1260,V={4}:\";$C$2;$R$14;$C$4;$D273;$B273)": 102,_x000D_
    "=RIK_AC(\"INF04__;INF04@E=0,S=1064,G=0,T=0,P=0:@R=A,S=1260,V={0}:R=B,S=1018,V={1}:R=C,S=1092,V={2}:R=D,S=1014,V={3}:R=E,S=1260,V={4}:\";$C$2;$R$14;$C$4;$D387;$B387)": 103,_x000D_
    "=RIK_AC(\"INF04__;INF04@E=0,S=49,G=0,T=0,P=0:@R=A,S=1260,V={0}:R=B,S=1018,V={1}:R=C,S=1092,V={2}:R=D,S=1014,V={3}:R=E,S=1260,V={4}:R=F,S=48,V={5}:\";$C$2;$R$14;$C$4;$D41;$B41;T$14)": 104,_x000D_
    "=RIK_AC(\"INF04__;INF04@E=0,S=49,G=0,T=0,P=0:@R=A,S=1260,V={0}:R=B,S=1018,V={1}:R=C,S=1092,V={2}:R=D,S=1014,V={3}:R=E,S=1260,V={4}:R=F,S=48,V={5}:\";$C$2;$R$14;$C$4;$D110;$B110;T$14)": 105,_x000D_
    "=RIK_AC(\"INF04__;INF04@E=0,S=49,G=0,T=0,P=0:@R=A,S=1260,V={0}:R=B,S=1018,V={1}:R=C,S=1092,V={2}:R=D,S=1014,V={3}:R=E,S=1260,V={4}:R=F,S=48,V={5}:\";$C$2;$R$14;$C$4;$D174;$B174;T$14)": 106,_x000D_
    "=RIK_AC(\"INF04__;INF04@E=0,S=49,G=0,T=0,P=0:@R=A,S=1260,V={0}:R=B,S=1018,V={1}:R=C,S=1092,V={2}:R=D,S=1014,V={3}:R=E,S=1260,V={4}:R=F,S=48,V={5}:\";$C$2;$R$14;$C$4;$D238;$B238;T$14)": 107,_x000D_
    "=RIK_AC(\"INF04__;INF04@E=0,S=49,G=0,T=0,P=0:@R=A,S=1260,V={0}:R=B,S=1018,V={1}:R=C,S=1092,V={2}:R=D,S=1014,V={3}:R=E,S=1260,V={4}:R=F,S=48,V={5}:\";$C$2;$R$14;$C$4;$D302;$B302;T$14)": 108,_x000D_
    "=RIK_AC(\"INF04__;INF04@E=0,S=49,G=0,T=0,P=0:@R=A,S=1260,V={0}:R=B,S=1018,V={1}:R=C,S=1092,V={2}:R=D,S=1014,V={3}:R=E,S=1260,V={4}:R=F,S=48,V={5}:\";$C$2;$R$14;$C$4;$D366;$B366;T$14)": 109,_x000D_
    "=RIK_AC(\"INF04__;INF04@E=0,S=49,G=0,T=0,P=0:@R=A,S=1260,V={0}:R=B,S=1018,V={1}:R=C,S=1092,V={2}:R=D,S=1014,V={3}:R=E,S=1260,V={4}:R=F,S=48,V={5}:\";$C$2;$R$14;$C$4;$D430;$B430;T$14)": 110,_x000D_
    "=RIK_AC(\"INF04__;INF04@E=0,S=1076,G=0,T=0,P=0:@R=A,S=1260,V={0}:R=B,S=1018,V={1}:R=C,S=1092,V={2}:R=D,S=1014,V={3}:R=E,S=1260,V={4}:\";$C$2;$R$14;$C$4;$D74;$B74)": 111,_x000D_
    "=RIK_AC(\"INF04__;INF04@E=0,S=1253,G=0,T=0,P=0:@R=A,S=1260,V={0}:R=B,S=1018,V={1}:R=C,S=1092,V={2}:R=D,S=1014,V={3}:R=E,S=1260,V={4}:\";$C$2;$P$14;$C$4;$D87;$B87)": 112,_x000D_
    "=RIK_AC(\"INF04__;INF04@E=0,S=1253,G=0,T=0,P=0:@R=A,S=1260,V={0}:R=B,S=1018,V={1}:R=C,S=1092,V={2}:R=D,S=1014,V={3}:R=E,S=1260,V={4}:\";$C$2;$P$14;$C$4;$D292;$B292)": 113,_x000D_
    "=RIK_AC(\"INF04__;INF04@E=0,S=42,G=0,T=0,P=0:@R=A,S=1260,V={0}:R=B,S=1018,V={1}:R=C,S=1092,V={2}:R=D,S=1014,V={3}:R=E,S=1260,V={4}:\";$C$2;$R$14;$C$4;$D61;$B61)": 114,_x000D_
    "=RIK_AC(\"INF04__;INF04@E=0,S=42,G=0,T=0,P=0:@R=A,S=1260,V={0}:R=B,S=1018,V={1}:R=C,S=1092,V={2}:R=D,S=1014,V={3}:R=E,S=1260,V={4}:\";$C$2;$R$14;$C$4;$D232;$B232)": 115,_x000D_
    "=RIK_AC(\"INF04__;INF04@E=0,S=42,G=0,T=0,P=0:@R=A,S=1260,V={0}:R=B,S=1018,V={1}:R=C,S=1092,V={2}:R=D,S=1014,V={3}:R=E,S=1260,V={4}:\";$C$2;$R$14;$C$4;$D403;$B403)": 116,_x000D_
    "=RIK_AC(\"INF04__;INF04@E=0,S=1064,G=0,T=0,P=0:@R=A,S=1260,V={0}:R=B,S=1018,V={1}:R=C,S=1092,V={2}:R=D,S=1014,V={3}:R=E,S=1260,V={4}:\";$C$2;$R$14;$C$4;$D153;$B153)": 117,_x000D_
    "=RIK_AC(\"INF04__;INF04@E=0,S=1064,G=0,T=0,P=0:@R=A,S=1260,V={0}:R=B,S=1018,V={1}:R=C,S=1092,V={2}:R=D,S=1014,V={3}:R=E,S=1260,V={4}:\";$C$2;$R$14;$C$4;$D291;$B291)": 118,_x000D_
    "=RIK_AC(\"INF04__;INF04@E=0,S=1064,G=0,T=0,P=0:@R=A,S=1260,V={0}:R=B,S=1018,V={1}:R=C,S=1092,V={2}:R=D,S=1014,V={3}:R=E,S=1260,V={4}:\";$C$2;$R$14;$C$4;$D400;$B400)": 119,_x000D_
    "=RIK_AC(\"INF04__;INF04@E=0,S=49,G=0,T=0,P=0:@R=A,S=1260,V={0}:R=B,S=1018,V={1}:R=C,S=1092,V={2}:R=D,S=1014,V={3}:R=E,S=1260,V={4}:R=F,S=48,V={5}:\";$C$2;$R$14;$C$4;$D53;$B53;T$14)": 120,_x000D_
    "=RIK_AC(\"INF04__;INF04@E=0,S=49,G=0,T=0,P=0:@R=A,S=1260,V={0}:R=B,S=1018,V={1}:R=C,S=1092,V={2}:R=D,S=1014,V={3}:R=E,S=1260,V={4}:R=F,S=48,V={5}:\";$C$2;$R$14;$C$4;$D120;$B120;T$14)": 121,_x000D_
    "=RIK_AC(\"INF04__;INF04@E=0,S=49,G=0,T=0,P=0:@R=A,S=1260,V={0}:R=B,S=1018,V={1}:R=C,S=1092,V={2}:R=D,S=1014,V={3}:R=E,S=1260,V={4}:R=F,S=48,V={5}:\";$C$2;$R$14;$C$4;$D184;$B184;T$14)": 122,_x000D_
    "=RIK_AC(\"INF04__;INF04@E=0,S=49,G=0,T=0,P=0:@R=A,S=1260,V={0}:R=B,S=1018,V={1}:R=C,S=1092,V={2}:R=D,S=1014,V={3}:R=E,S=1260,V={4}:R=F,S=48,V={5}:\";$C$2;$R$14;$C$4;$D248;$B248;T$14)": 123,_x000D_
    "=RIK_AC(\"INF04__;INF04@E=0,S=49,G=0,T=0,P=0:@R=A,S=1260,V={0}:R=B,S=1018,V={1}:R=C,S=1092,V={2}:R=D,S=1014,V={3}:R=E,S=1260,V={4}:R=F,S=48,V={5}:\";$C$2;$R$14;$C$4;$D312;$B312;T$14)": 124,_x000D_
    "=RIK_AC(\"INF04__;INF04@E=0,S=49,G=0,T=0,P=0:@R=A,S=1260,V={0}:R=B,S=1018,V={1}:R=C,S=1092,V={2}:R=D,S=1014,V={3}:R=E,S=1260,V={4}:R=F,S=48,V={5}:\";$C$2;$R$14;$C$4;$D376;$B376;T$14)": 125,_x000D_
    "=RIK_AC(\"INF04__;INF04@E=0,S=1253,G=0,T=0,P=0:@R=A,S=1260,V={0}:R=B,S=1018,V={1}:R=C,S=1092,V={2}:R=D,S=1014,V={3}:R=E,S=1260,V={4}:\";$C$2;$P$14;$C$4;$D66;$B66)": 126,_x000D_
    "=RIK_AC(\"INF04__;INF04@E=0,S=1253,G=0,T=0,P=0:@R=A,S=1260,V={0}:R=B,S=1018,V={1}:R=C,S=1092,V={2}:R=D,S=1014,V={3}:R=E,S=1260,V={4}:\";$C$2;$P$14;$C$4;$D130;$B130)": 127,_x000D_
    "=RIK_AC(\"INF04__;INF04@E=0,S=1253,G=0,T=0,P=0:@R=A,S=1260,V={0}:R=B,S=1018,V={1}:R=C,S=1092,V={2}:R=D,S=1014,V={3}:R=E,S=1260,V={4}:\";$C$2;$P$14;$C$4;$D194;$B194)": 128,_x000D_
    "=RIK_AC(\"INF04__;INF04@E=0,S=1253,G=0,T=0,P=0:@R=A,S=1260,V={0}:R=B,S=1018,V={1}:R=C,S=1092,V={2}:R=D,S=1014,V={3}:R=E,S=1260,V={4}:\";$C$2;$P$14;$C$4;$D258;$B258)": 129,_x000D_
    "=RIK_AC(\"INF04__;INF04@E=0,S=1253,G=0,T=0,P=0:@R=A,S=1260,V={0}:R=B,S=1018,V={1}:R=C,S=1092,V={2}:R=D,S=1014,V={3}:R=E,S=1260,V={4}:\";$C$2;$P$14;$C$4;$D322;$B322)": 130,_x000D_
    "=RIK_AC(\"INF04__;INF04@E=0,S=1253,G=0,T=0,P=0:@R=A,S=1260,V={0}:R=B,S=1018,V={1}:R=C,S=1092,V={2}:R=D,S=1014,V={3}:R=E,S=1260,V={4}:\";$C$2;$P$14;$C$4;$D386;$B386)": 131,_x000D_
    "=RIK_AC(\"INF04__;INF04@E=0,S=42,G=0,T=0,P=0:@R=A,S=1260,V={0}:R=B,S=1018,V={1}:R=C,S=1092,V={2}:R=D,S=1014,V={3}:R=E,S=1260,V={4}:\";$C$2;$R$14;$C$4;$D30;$B30)": 132,_x000D_
    "=RIK_AC(\"INF04__;INF04@E=0,S=42,G=0,T=0,P=0:@R=A,S=1260,V={0}:R=B,S=1018,V={1}:R=C,S=1092,V={2}:R=D,S=1014,V={3}:R=E,S=1260,V={4}:\";$C$2;$R$14;$C$4;$D94;$B94)": 133,_x000D_
    "=RIK_AC(\"INF04__;INF04@E=0,S=42,G=0,T=0,P=0:@R=A,S=1260,V={0}:R=B,S=1018,V={1}:R=C,S=1092,V={2}:R=D,S=1014,V={3}:R=E,S=1260,V={4}:\";$C$2;$R$14;$C$4;$D158;$B158)": 134,_x000D_
    "=RIK_AC(\"INF04__;INF04@E=0,S=42,G=0,T=0,P=0:@R=A,S=1260,V={0}:R=B,S=1018,V={1}:R=C,S=1092,V={2}:R=D,S=1014,V={3}:R=E,S=1260,V={4}:\";$C$2;$R$14;$C$4;$D222;$B222)": 135,_x000D_
    "=RIK_AC(\"INF04__;INF04@E=0,S=42,G=0,T=0,P=0:@R=A,S=1260,V={0}:R=B,S=1018,V={1}:R=C,S=1092,V={2}:R=D,S=1014,V={3}:R=E,S=1260,V={4}:\";$C$2;$R$14;$C$4;$D286;$B286)": 136,_x000D_
    "=RIK_AC(\"INF04__;INF04@E=0,S=42,G=0,T=0,P=0:@R=A,S=1260,V={0}:R=B,S=1018,V={1}:R=C,S=1092,V={2}:R=D,S=1014,V={3}:R=E,S=1260,V={4}:\";$C$2;$R$14;$C$4;$D350;$B350)": 137,_x000D_
    "=RIK_AC(\"INF04__;INF04@E=0,S=42,G=0,T=0,P=0:@R=A,S=1260,V={0}:R=B,S=1018,V={1}:R=C,S=1092,V={2}:R=D,S=1014,V={3}:R=E,S=1260,V={4}:\";$C$2;$R$14;$C$4;$D414;$B414)": 138,_x000D_
    "=RIK_AC(\"INF04__;INF04@E=0,S=1064,G=0,T=0,P=0:@R=A,S=1260,V={0}:R=B,S=1018,V={1}:R=C,S=1092,V={2}:R=D,S=1014,V={3}:R=E,S=1260,V={4}:\";$C$2;$R$14;$C$4;$D58;$B58)": 139,_x000D_
    "=RIK_AC(\"INF04__;INF04@E=0,S=1064,G=0,T=0,P=0:@R=A,S=1260,V={0}:R=B,S=1018,V={1}:R=C,S=1092,V={2}:R=D,S=1014,V={3}:R=E,S=1260,V={4}:\";$C$2;$R$14;$C$4;$D122;$B122)": 140,_x000D_
    "=RIK_AC(\"INF04__;INF04@E=0,S=1064,G=0,T=0,P=0:@R=A,S=1260,V={0}:R=B,S=1018,V={1}:R=C,S=1092,V={2}:R=D,S=1014,V={3}:R=E,S=1260,V={4}:\";$C$2;$R$14;$C$4;$D186;$B186)": 141,_x000D_
    "=RIK_AC(\"INF04__;INF04@E=0,S=1253,G=0,T=0,P=0:@R=A,S=1260,V={0}:R=B,S=1018,V={1}:R=C,S=1092,V={2}:R=D,S=1014,V={3}:R=E,S=1260,V={4}:\";$C$2;$P$14;$C$4;$D78;$B78)": 142,_x000D_
    "=RIK_AC(\"INF04__;INF04@E=0,S=1253,G=0,T=0,P=0:@R=A,S=1260,V={0}:R=B,S=1018,V={1}:R=C,S=1092,V={2}:R=D,S=1014,V={3}:R=E,S=1260,V={4}:\";$C$2;$P$14;$C$4;$D142;$B142)": 143,_x000D_
    "=RIK_AC(\"INF04__;INF04@E=0,S=1253,G=0,T=0,P=0:@R=A,S=1260,V={0}:R=B,S=1018,V={1}:R=C,S=1092,V={2}:R=D,S=1014,V={3}:R=E,S=1260,V={4}:\";$C$2;$P$14;$C$4;$D206;$B206)": 144,_x000D_
    "=RIK_AC(\"INF04__;INF04@E=0,S=1253,G=0,T=0,P=0:@R=A,S=1260,V={0}:R=B,S=1018,V={1}:R=C,S=1092,V={2}:R=D,S=1014,V={3}:R=E,S=1260,V={4}:\";$C$2;$P$14;$C$4;$D270;$B270)": 145,_x000D_
    "=RIK_AC(\"INF04__;INF04@E=0,S=1253,G=0,T=0,P=0:@R=A,S=1260,V={0}:R=B,S=1018,V={1}:R=C,S=1092,V={2}:R=D,S=1014,V={3}:R=E,S=1260,V={4}:\";$C$2;$P$14;$C$4;$D334;$B334)": 146,_x000D_
    "=RIK_AC(\"INF04__;INF04@E=0,S=1253,G=0,T=0,P=0:@R=A,S=1260,V={0}:R=B,S=1018,V={1}:R=C,S=1092,V={2}:R=D,S=1014,V={3}:R=E,S=1260,V={4}:\";$C$2;$P$14;$C$4;$D398;$B398)": 147,_x000D_
    "=RIK_AC(\"INF04__;INF04@E=0,S=42,G=0,T=0,P=0:@R=A,S=1260,V={0}:R=B,S=1018,V={1}:R=C,S=1092,V={2}:R=D,S=1014,V={3}:R=E,S=1260,V={4}:\";$C$2;$R$14;$C$4;$D42;$B42)": 148,_x000D_
    "=RIK_AC(\"INF04__;INF04@E=0,S=42,G=0,T=0,P=0:@R=A,S=1260,V={0}:R=B,S=1018,V={1}:R=C,S=1092,V={2}:R=D,S=1014,V={3}:R=E,S=1260,V={4}:\";$C$2;$R$14;$C$4;$D106;$B106)": 149,_x000D_
    "=RIK_AC(\"INF04__;INF04@E=0,S=42,G=0,T=0,P=0:@R=A,S=1260,V={0}:R=B,S=1018,V={1}:R=C,S=1092,V={2}:R=D,S=1014,V={3}:R=E,S=1260,V={4}:\";$C$2;$R$14;$C$4;$D170;$B170)": 150,_x000D_
    "=RIK_AC(\"INF04__;INF04@E=0,S=42,G=0,T=0,P=0:@R=A,S=1260,V={0}:R=B,S=1018,V={1}:R=C,S=1092,V={2}:R=D,S=1014,V={3}:R=E,S=1260,V={4}:\";$C$2;$R$14;$C$4;$D234;$B234)": 151,_x000D_
    "=RIK_AC(\"INF04__;INF04@E=0,S=42,G=0,T=0,P=0:@R=A,S=1260,V={0}:R=B,S=1018,V={1}:R=C,S=1092,V={2}:R=D,S=1014,V={3}:R=E,S=1260,V={4}:\";$C$2;$R$14;$C$4;$D298;$B298)": 152,_x000D_
    "=RIK_AC(\"INF04__;INF04@E=0,S=42,G=0,T=0,P=0:@R=A,S=1260,V={0}:R=B,S=1018,V={1}:R=C,S=1092,V={2}:R=D,S=1014,V={3}:R=E,S=1260,V={4}:\";$C$2;$R$14;$C$4;$D362;$B362)": 153,_x000D_
    "=RIK_AC(\"INF04__;INF04@E=0,S=42,G=0,T=0,P=0:@R=A,S=1260,V={0}:R=B,S=1018,V={1}:R=C,S=1092,V={2}:R=D,S=1014,V={3}:R=E,S=1260,V={4}:\";$C$2;$R$14;$C$4;$D426;$B426)": 154,_x000D_
    "=RIK_AC(\"INF04__;INF04@E=0,S=1064,G=0,T=0,P=0:@R=A,S=1260,V={0}:R=B,S=1018,V={1}:R=C,S=1092,V={2}:R=D,S=1014,V={3}:R=E,S=1260,V={4}:\";$C$2;$R$14;$C$4;$D70;$B70)": 155,_x000D_
    "=RIK_AC(\"INF04__;INF04@E=0,S=1064,G=0,T=0,P=0:@R=A,S=1260,V={0}:R=B,S=1018,V={1}:R=C,S=1092,V={2}:R=D,S=1014,V={3}:R=E,S=1260,V={4}:\";$C$2;$R$14;$C$4;$D134;$B134)": 156,_x000D_
    "=RIK_AC(\"INF04__;INF04@E=0,S=1253,G=0,T=0,P=0:@R=A,S=1260,V={0}:R=B,S=1018,V={1}:R=C,S=1092,V={2}:R=D,S=1014,V={3}:R=E,S=1260,V={4}:\";$C$2;$P$14;$C$4;$D24;$B24)": 157,_x000D_
    "=RIK_AC(\"INF04__;INF04@E=0,S=1253,G=0,T=0,P=0:@R=A,S=1260,V={0}:R=B,S=1018,V={1}:R=C,S=1092,V={2}:R=D,S=1014,V={3}:R=E,S=1260,V={4}:\";$C$2;$P$14;$C$4;$D88;$B88)": 158,_x000D_
    "=RIK_AC(\"INF04__;INF04@E=0,S=1253,G=0,T=0,P=0:@R=A,S=1260,V={0}:R=B,S=1018,V={1}:R=C,S=1092,V={2}:R=D,S=1014,V={3}:R=E,S=1260,V={4}:\";$C$2;$P$14;$C$4;$D152;$B152)": 159,_x000D_
    "=RIK_AC(\"INF04__;INF04@E=0,S=1253,G=0,T=0,P=0:@R=A,S=1260,V={0}:R=B,S=1018,V={1}:R=C,S=1092,V={2}:R=D,S=1014,V={3}:R=E,S=1260,V={4}:\";$C$2;$P$14;$C$4;$D216;$B216)": 160,_x000D_
    "=RIK_AC(\"INF04__;INF04@E=0,S=1253,G=0,T=0,P=0:@R=A,S=1260,V={0}:R=B,S=1018,V={1}:R=C,S=1092,V={2}:R=D,S=1014,V={3}:R=E,S=1260,V={4}:\";$C$2;$P$14;$C$4;$D280;$B280)": 161,_x000D_
    "=RIK_AC(\"INF04__;INF04@E=0,S=1253,G=0,T=0,P=0:@R=A,S=1260,V={0}:R=B,S=1018,V={1}:R=C,S=1092,V={2}:R=D,S=1014,V={3}:R=E,S=1260,V={4}:\";$C$2;$P$14;$C$4;$D344;$B344)": 162,_x000D_
    "=RIK_AC(\"INF04__;INF04@E=0,S=1253,G=0,T=0,P=0:@R=A,S=1260,V={0}:R=B,S=1018,V={1}:R=C,S=1092,V={2}:R=D,S=1014,V={3}:R=E,S=1260,V={4}:\";$C$2;$P$14;$C$4;$D28;$B28)": 163,_x000D_
    "=RIK_AC(\"INF04__;INF04@E=0,S=1253,G=0,T=0,P=0:@R=A,S=1260,V={0}:R=B,S=1018,V={1}:R=C,S=1092,V={2}:R=D,S=1014,V={3}:R=E,S=1260,V={4}:\";$C$2;$P$14;$C$4;$D131;$B131)": 164,_x000D_
    "=RIK_AC(\"INF04__;INF04@E=0,S=1253,G=0,T=0,P=0:@R=A,S=1260,V={0}:R=B,S=1018,V={1}:R=C,S=1092,V={2}:R=D,S=1014,V={3}:R=E,S=1260,V={4}:\";$C$2;$P$14;$C$4;$D233;$B233)": 165,_x000D_
    "=RIK_AC(\"INF04__;INF04@E=0,S=1253,G=0,T=0,P=0:@R=A,S=1260,V={0}:R=B,S=1018,V={1}:R=C,S=1092,V={2}:R=D,S=1014,V={3}:R=E,S=1260,V={4}:\";$C$2;$P$14;$C$4;$D335;$B335)": 166,_x000D_
    "=RIK_AC(\"INF04__;INF04@E=0,S=1253,G=0,T=0,P=0:@R=A,S=1260,V={0}:R=B,S=1018,V={1}:R=C,S=1092,V={2}:R=D,S=1014,V={3}:R=E,S=1260,V={4}:\";$C$2;$P$14;$C$4;$D432;$B432)": 167,_x000D_
    "=RIK_AC(\"INF04__;INF04@E=0,S=42,G=0,T=0,P=0:@R=A,S=1260,V={0}:R=B,S=1018,V={1}:R=C,S=1092,V={2}:R=D,S=1014,V={3}:R=E,S=1260,V={4}:\";$C$2;$R$14;$C$4;$D97;$B97)": 168,_x000D_
    "=RIK_AC(\"INF04__;INF04@E=0,S=42,G=0,T=0,P=0:@R=A,S=1260,V={0}:R=B,S=1018,V={1}:R=C,S=1092,V={2}:R=D,S=1014,V={3}:R=E,S=1260,V={4}:\";$C$2;$R$14;$C$4;$D183;$B183)": 169,_x000D_
    "=RIK_AC(\"INF04__;INF04@E=0,S=42,G=0,T=0,P=0:@R=A,S=1260,V={0}:R=B,S=1018,V={1}:R=C,S=1092,V={2}:R=D,S=1014,V={3}:R=E,S=1260,V={4}:\";$C$2;$R$14;$C$4;$D268;$B268)": 170,_x000D_
    "=RIK_AC(\"INF04__;INF04@E=0,S=42,G=0,T=0,P=0:@R=A,S=1260,V={0}:R=B,S=1018,V={1}:R=C,S=1092,V={2}:R=D,S=1014,V={3}:R=E,S=1260,V={4}:\";$C$2;$R$14;$C$4;$D353;$B353)": 171,_x000D_
    "=RIK_AC(\"INF04__;INF04@E=0,S=1064,G=0,T=0,P=0:@R=A,S=1260,V={0}:R=B,S=1018,V={1}:R=C,S=1092,V={2}:R=D,S=1014,V={3}:R=E,S=1260,V={4}:\";$C$2;$R$14;$C$4;$D19;$B19)": 172,_x000D_
    "=RIK_AC(\"INF04__;INF04@E=0,S=1064,G=0,T=0,P=0:@R=A,S=1260,V={0}:R=B,S=1018,V={1}:R=C,S=1092,V={2}:R=D,S=1014,V={3}:R=E,S=1260,V={4}:\";$C$2;$R$14;$C$4;$D104;$B104)": 173,_x000D_
    "=RIK_AC(\"INF04__;INF04@E=0,S=1064,G=0,T=0,P=0:@R=A,S=1260,V={0}:R=B,S=1018,V={1}:R=C,S=1092,V={2}:R=D,S=1014,V={3}:R=E,S=1260,V={4}:\";$C$2;$R$14;$C$4;$D189;$B189)": 174,_x000D_
    "=RIK_AC(\"INF04__;INF04@E=0,S=1064,G=0,T=0,P=0:@R=A,S=1260,V={0}:R=B,S=1018,V={1}:R=C,S=1092,V={2}:R=D,S=1014,V={3}:R=E,S=1260,V={4}:\";$C$2;$R$14;$C$4;$D254;$B254)": 175,_x000D_
    "=RIK_AC(\"INF04__;INF04@E=0,S=1064,G=0,T=0,P=0:@R=A,S=1260,V={0}:R=B,S=1018,V={1}:R=C,S=1092,V={2}:R=D,S=1014,V={3}:R=E,S=1260,V={4}:\";$C$2;$R$14;$C$4;$D318;$B318)": 176,_x000D_
    "=RIK_AC(\"INF04__;INF04@E=0,S=1253,G=0,T=0,P=0:@R=A,S=1260,V={0}:R=B,S=1018,V={1}:R=C,S=1092,V={2}:R=D,S=1014,V={3}:R=E,S=1260,V={4}:\";$C$2;$P$14;$C$4;$D93;$B93)": 177,_x000D_
    "=RIK_AC(\"INF04__;INF04@E=0,S=1253,G=0,T=0,P=0:@R=A,S=1260,V={0}:R=B,S=1018,V={1}:R=C,S=1092,V={2}:R=D,S=1014,V={3}:R=E,S=1260,V={4}:\";$C$2;$P$14;$C$4;$D196;$B196)": 178,_x000D_
    "=RIK_AC(\"INF04__;INF04@E=0,S=1253,G=0,T=0,P=0:@R=A,S=1260,V={0}:R=B,S=1018,V={1}:R=C,S=1092,V={2}:R=D,S=1014,V={3}:R=E,S=1260,V={4}:\";$C$2;$P$14;$C$4;$D299;$B299)": 179,_x000D_
    "=RIK_AC(\"INF04__;INF04@E=0,S=1253,G=0,T=0,P=0:@R=A,S=1260,V={0}:R=B,S=1018,V={1}:R=C,S=1092,V={2}:R=D,S=1014,V={3}:R=E,S=1260,V={4}:\";$C$2;$P$14;$C$4;$D401;$B401)": 180,_x000D_
    "=RIK_AC(\"INF04__;INF04@E=0,S=42,G=0,T=0,P=0:@R=A,S=1260,V={0}:R=B,S=1018,V={1}:R=C,S=1092,V={2}:R=D,S=1014,V={3}:R=E,S=1260,V={4}:\";$C$2;$R$14;$C$4;$D67;$B67)": 181,_x000D_
    "=RIK_AC(\"INF04__;INF04@E=0,S=42,G=0,T=0,P=0:@R=A,S=1260,V={0}:R=B,S=1018,V={1}:R=C,S=1092,V={2}:R=D,S=1014,V={3}:R=E,S=1260,V={4}:\";$C$2;$R$14;$C$4;$D152;$B152)": 182,_x000D_
    "=RIK_AC(\"INF04__;INF04@E=0,S=42,G=0,T=0,P=0:@R=A,S=1260,V={0}:R=B,S=1018,V={1}:R=C,S=1092,V={2}:R=D,S=1014,V={3}:R=E,S=1260,V={4}:\";$C$2;$R$14;$C$4;$D237;$B237)": 183,_x000D_
    "=RIK_AC(\"INF04__;INF04@E=0,S=42,G=0,T=0,P=0:@R=A,S=1260,V={0}:R=B,S=1018,V={1}:R=C,S=1092,V={2}:R=D,S=1014,V={3}:R=E,S=1260,V={4}:\";$C$2;$R$14;$C$4;$D323;$B323)": 184,_x000D_
    "=RIK_AC(\"INF04__;INF04@E=0,S=42,G=0,T=0,P=0:@R=A,S=12</t>
  </si>
  <si>
    <t>60,V={0}:R=B,S=1018,V={1}:R=C,S=1092,V={2}:R=D,S=1014,V={3}:R=E,S=1260,V={4}:\";$C$2;$R$14;$C$4;$D408;$B408)": 185,_x000D_
    "=RIK_AC(\"INF04__;INF04@E=0,S=1064,G=0,T=0,P=0:@R=A,S=1260,V={0}:R=B,S=1018,V={1}:R=C,S=1092,V={2}:R=D,S=1014,V={3}:R=E,S=1260,V={4}:\";$C$2;$R$14;$C$4;$D73;$B73)": 186,_x000D_
    "=RIK_AC(\"INF04__;INF04@E=0,S=1064,G=0,T=0,P=0:@R=A,S=1260,V={0}:R=B,S=1018,V={1}:R=C,S=1092,V={2}:R=D,S=1014,V={3}:R=E,S=1260,V={4}:\";$C$2;$R$14;$C$4;$D159;$B159)": 187,_x000D_
    "=RIK_AC(\"INF04__;INF04@E=0,S=1064,G=0,T=0,P=0:@R=A,S=1260,V={0}:R=B,S=1018,V={1}:R=C,S=1092,V={2}:R=D,S=1014,V={3}:R=E,S=1260,V={4}:\";$C$2;$R$14;$C$4;$D231;$B231)": 188,_x000D_
    "=RIK_AC(\"INF04__;INF04@E=0,S=1064,G=0,T=0,P=0:@R=A,S=1260,V={0}:R=B,S=1018,V={1}:R=C,S=1092,V={2}:R=D,S=1014,V={3}:R=E,S=1260,V={4}:\";$C$2;$R$14;$C$4;$D295;$B295)": 189,_x000D_
    "=RIK_AC(\"INF04__;INF04@E=0,S=1064,G=0,T=0,P=0:@R=A,S=1260,V={0}:R=B,S=1018,V={1}:R=C,S=1092,V={2}:R=D,S=1014,V={3}:R=E,S=1260,V={4}:\";$C$2;$R$14;$C$4;$D359;$B359)": 190,_x000D_
    "=RIK_AC(\"INF04__;INF04@E=0,S=1064,G=0,T=0,P=0:@R=A,S=1260,V={0}:R=B,S=1018,V={1}:R=C,S=1092,V={2}:R=D,S=1014,V={3}:R=E,S=1260,V={4}:\";$C$2;$R$14;$C$4;$D423;$B423)": 191,_x000D_
    "=RIK_AC(\"INF04__;INF04@E=0,S=49,G=0,T=0,P=0:@R=A,S=1260,V={0}:R=B,S=1018,V={1}:R=C,S=1092,V={2}:R=D,S=1014,V={3}:R=E,S=1260,V={4}:R=F,S=48,V={5}:\";$C$2;$R$14;$C$4;$D67;$B67;T$14)": 192,_x000D_
    "=RIK_AC(\"INF04__;INF04@E=0,S=1253,G=0,T=0,P=0:@R=A,S=1260,V={0}:R=B,S=1018,V={1}:R=C,S=1092,V={2}:R=D,S=1014,V={3}:R=E,S=1260,V={4}:\";$C$2;$P$14;$C$4;$D95;$B95)": 193,_x000D_
    "=RIK_AC(\"INF04__;INF04@E=0,S=1253,G=0,T=0,P=0:@R=A,S=1260,V={0}:R=B,S=1018,V={1}:R=C,S=1092,V={2}:R=D,S=1014,V={3}:R=E,S=1260,V={4}:\";$C$2;$P$14;$C$4;$D197;$B197)": 194,_x000D_
    "=RIK_AC(\"INF04__;INF04@E=0,S=1253,G=0,T=0,P=0:@R=A,S=1260,V={0}:R=B,S=1018,V={1}:R=C,S=1092,V={2}:R=D,S=1014,V={3}:R=E,S=1260,V={4}:\";$C$2;$P$14;$C$4;$D300;$B300)": 195,_x000D_
    "=RIK_AC(\"INF04__;INF04@E=0,S=1253,G=0,T=0,P=0:@R=A,S=1260,V={0}:R=B,S=1018,V={1}:R=C,S=1092,V={2}:R=D,S=1014,V={3}:R=E,S=1260,V={4}:\";$C$2;$P$14;$C$4;$D403;$B403)": 196,_x000D_
    "=RIK_AC(\"INF04__;INF04@E=0,S=42,G=0,T=0,P=0:@R=A,S=1260,V={0}:R=B,S=1018,V={1}:R=C,S=1092,V={2}:R=D,S=1014,V={3}:R=E,S=1260,V={4}:\";$C$2;$R$14;$C$4;$D68;$B68)": 197,_x000D_
    "=RIK_AC(\"INF04__;INF04@E=0,S=42,G=0,T=0,P=0:@R=A,S=1260,V={0}:R=B,S=1018,V={1}:R=C,S=1092,V={2}:R=D,S=1014,V={3}:R=E,S=1260,V={4}:\";$C$2;$R$14;$C$4;$D153;$B153)": 198,_x000D_
    "=RIK_AC(\"INF04__;INF04@E=0,S=42,G=0,T=0,P=0:@R=A,S=1260,V={0}:R=B,S=1018,V={1}:R=C,S=1092,V={2}:R=D,S=1014,V={3}:R=E,S=1260,V={4}:\";$C$2;$R$14;$C$4;$D239;$B239)": 199,_x000D_
    "=RIK_AC(\"INF04__;INF04@E=0,S=42,G=0,T=0,P=0:@R=A,S=1260,V={0}:R=B,S=1018,V={1}:R=C,S=1092,V={2}:R=D,S=1014,V={3}:R=E,S=1260,V={4}:\";$C$2;$R$14;$C$4;$D324;$B324)": 200,_x000D_
    "=RIK_AC(\"INF04__;INF04@E=0,S=42,G=0,T=0,P=0:@R=A,S=1260,V={0}:R=B,S=1018,V={1}:R=C,S=1092,V={2}:R=D,S=1014,V={3}:R=E,S=1260,V={4}:\";$C$2;$R$14;$C$4;$D409;$B409)": 201,_x000D_
    "=RIK_AC(\"INF04__;INF04@E=0,S=1064,G=0,T=0,P=0:@R=A,S=1260,V={0}:R=B,S=1018,V={1}:R=C,S=1092,V={2}:R=D,S=1014,V={3}:R=E,S=1260,V={4}:\";$C$2;$R$14;$C$4;$D75;$B75)": 202,_x000D_
    "=RIK_AC(\"INF04__;INF04@E=0,S=1064,G=0,T=0,P=0:@R=A,S=1260,V={0}:R=B,S=1018,V={1}:R=C,S=1092,V={2}:R=D,S=1014,V={3}:R=E,S=1260,V={4}:\";$C$2;$R$14;$C$4;$D160;$B160)": 203,_x000D_
    "=RIK_AC(\"INF04__;INF04@E=0,S=1064,G=0,T=0,P=0:@R=A,S=1260,V={0}:R=B,S=1018,V={1}:R=C,S=1092,V={2}:R=D,S=1014,V={3}:R=E,S=1260,V={4}:\";$C$2;$R$14;$C$4;$D232;$B232)": 204,_x000D_
    "=RIK_AC(\"INF04__;INF04@E=0,S=1064,G=0,T=0,P=0:@R=A,S=1260,V={0}:R=B,S=1018,V={1}:R=C,S=1092,V={2}:R=D,S=1014,V={3}:R=E,S=1260,V={4}:\";$C$2;$R$14;$C$4;$D296;$B296)": 205,_x000D_
    "=RIK_AC(\"INF04__;INF04@E=0,S=1064,G=0,T=0,P=0:@R=A,S=1260,V={0}:R=B,S=1018,V={1}:R=C,S=1092,V={2}:R=D,S=1014,V={3}:R=E,S=1260,V={4}:\";$C$2;$R$14;$C$4;$D360;$B360)": 206,_x000D_
    "=RIK_AC(\"INF04__;INF04@E=0,S=1253,G=0,T=0,P=0:@R=A,S=1260,V={0}:R=B,S=1018,V={1}:R=C,S=1092,V={2}:R=D,S=1014,V={3}:R=E,S=1260,V={4}:\";$C$2;$P$14;$C$4;$D76;$B76)": 207,_x000D_
    "=RIK_AC(\"INF04__;INF04@E=0,S=1253,G=0,T=0,P=0:@R=A,S=1260,V={0}:R=B,S=1018,V={1}:R=C,S=1092,V={2}:R=D,S=1014,V={3}:R=E,S=1260,V={4}:\";$C$2;$P$14;$C$4;$D179;$B179)": 208,_x000D_
    "=RIK_AC(\"INF04__;INF04@E=0,S=1253,G=0,T=0,P=0:@R=A,S=1260,V={0}:R=B,S=1018,V={1}:R=C,S=1092,V={2}:R=D,S=1014,V={3}:R=E,S=1260,V={4}:\";$C$2;$P$14;$C$4;$D281;$B281)": 209,_x000D_
    "=RIK_AC(\"INF04__;INF04@E=0,S=1253,G=0,T=0,P=0:@R=A,S=1260,V={0}:R=B,S=1018,V={1}:R=C,S=1092,V={2}:R=D,S=1014,V={3}:R=E,S=1260,V={4}:\";$C$2;$P$14;$C$4;$D383;$B383)": 210,_x000D_
    "=RIK_AC(\"INF04__;INF04@E=0,S=42,G=0,T=0,P=0:@R=A,S=1260,V={0}:R=B,S=1018,V={1}:R=C,S=1092,V={2}:R=D,S=1014,V={3}:R=E,S=1260,V={4}:\";$C$2;$R$14;$C$4;$D52;$B52)": 211,_x000D_
    "=RIK_AC(\"INF04__;INF04@E=0,S=42,G=0,T=0,P=0:@R=A,S=1260,V={0}:R=B,S=1018,V={1}:R=C,S=1092,V={2}:R=D,S=1014,V={3}:R=E,S=1260,V={4}:\";$C$2;$R$14;$C$4;$D137;$B137)": 212,_x000D_
    "=RIK_AC(\"INF04__;INF04@E=0,S=42,G=0,T=0,P=0:@R=A,S=1260,V={0}:R=B,S=1018,V={1}:R=C,S=1092,V={2}:R=D,S=1014,V={3}:R=E,S=1260,V={4}:\";$C$2;$R$14;$C$4;$D223;$B223)": 213,_x000D_
    "=RIK_AC(\"INF04__;INF04@E=0,S=42,G=0,T=0,P=0:@R=A,S=1260,V={0}:R=B,S=1018,V={1}:R=C,S=1092,V={2}:R=D,S=1014,V={3}:R=E,S=1260,V={4}:\";$C$2;$R$14;$C$4;$D308;$B308)": 214,_x000D_
    "=RIK_AC(\"INF04__;INF04@E=0,S=42,G=0,T=0,P=0:@R=A,S=1260,V={0}:R=B,S=1018,V={1}:R=C,S=1092,V={2}:R=D,S=1014,V={3}:R=E,S=1260,V={4}:\";$C$2;$R$14;$C$4;$D393;$B393)": 215,_x000D_
    "=RIK_AC(\"INF04__;INF04@E=0,S=1064,G=0,T=0,P=0:@R=A,S=1260,V={0}:R=B,S=1018,V={1}:R=C,S=1092,V={2}:R=D,S=1014,V={3}:R=E,S=1260,V={4}:\";$C$2;$R$14;$C$4;$D59;$B59)": 216,_x000D_
    "=RIK_AC(\"INF04__;INF04@E=0,S=1064,G=0,T=0,P=0:@R=A,S=1260,V={0}:R=B,S=1018,V={1}:R=C,S=1092,V={2}:R=D,S=1014,V={3}:R=E,S=1260,V={4}:\";$C$2;$R$14;$C$4;$D144;$B144)": 217,_x000D_
    "=RIK_AC(\"INF04__;INF04@E=0,S=1064,G=0,T=0,P=0:@R=A,S=1260,V={0}:R=B,S=1018,V={1}:R=C,S=1092,V={2}:R=D,S=1014,V={3}:R=E,S=1260,V={4}:\";$C$2;$R$14;$C$4;$D220;$B220)": 218,_x000D_
    "=RIK_AC(\"INF04__;INF04@E=0,S=1064,G=0,T=0,P=0:@R=A,S=1260,V={0}:R=B,S=1018,V={1}:R=C,S=1092,V={2}:R=D,S=1014,V={3}:R=E,S=1260,V={4}:\";$C$2;$R$14;$C$4;$D284;$B284)": 219,_x000D_
    "=RIK_AC(\"INF04__;INF04@E=0,S=1064,G=0,T=0,P=0:@R=A,S=1260,V={0}:R=B,S=1018,V={1}:R=C,S=1092,V={2}:R=D,S=1014,V={3}:R=E,S=1260,V={4}:\";$C$2;$R$14;$C$4;$D348;$B348)": 220,_x000D_
    "=RIK_AC(\"INF04__;INF04@E=0,S=1253,G=0,T=0,P=0:@R=A,S=1260,V={0}:R=B,S=1018,V={1}:R=C,S=1092,V={2}:R=D,S=1014,V={3}:R=E,S=1260,V={4}:\";$C$2;$P$14;$C$4;$D84;$B84)": 221,_x000D_
    "=RIK_AC(\"INF04__;INF04@E=0,S=1253,G=0,T=0,P=0:@R=A,S=1260,V={0}:R=B,S=1018,V={1}:R=C,S=1092,V={2}:R=D,S=1014,V={3}:R=E,S=1260,V={4}:\";$C$2;$P$14;$C$4;$D289;$B289)": 222,_x000D_
    "=RIK_AC(\"INF04__;INF04@E=0,S=42,G=0,T=0,P=0:@R=A,S=1260,V={0}:R=B,S=1018,V={1}:R=C,S=1092,V={2}:R=D,S=1014,V={3}:R=E,S=1260,V={4}:\";$C$2;$R$14;$C$4;$D59;$B59)": 223,_x000D_
    "=RIK_AC(\"INF04__;INF04@E=0,S=42,G=0,T=0,P=0:@R=A,S=1260,V={0}:R=B,S=1018,V={1}:R=C,S=1092,V={2}:R=D,S=1014,V={3}:R=E,S=1260,V={4}:\";$C$2;$R$14;$C$4;$D229;$B229)": 224,_x000D_
    "=RIK_AC(\"INF04__;INF04@E=0,S=42,G=0,T=0,P=0:@R=A,S=1260,V={0}:R=B,S=1018,V={1}:R=C,S=1092,V={2}:R=D,S=1014,V={3}:R=E,S=1260,V={4}:\";$C$2;$R$14;$C$4;$D400;$B400)": 225,_x000D_
    "=RIK_AC(\"INF04__;INF04@E=0,S=1064,G=0,T=0,P=0:@R=A,S=1260,V={0}:R=B,S=1018,V={1}:R=C,S=1092,V={2}:R=D,S=1014,V={3}:R=E,S=1260,V={4}:\";$C$2;$R$14;$C$4;$D151;$B151)": 226,_x000D_
    "=RIK_AC(\"INF04__;INF04@E=0,S=1064,G=0,T=0,P=0:@R=A,S=1260,V={0}:R=B,S=1018,V={1}:R=C,S=1092,V={2}:R=D,S=1014,V={3}:R=E,S=1260,V={4}:\";$C$2;$R$14;$C$4;$D289;$B289)": 227,_x000D_
    "=RIK_AC(\"INF04__;INF04@E=0,S=1064,G=0,T=0,P=0:@R=A,S=1260,V={0}:R=B,S=1018,V={1}:R=C,S=1092,V={2}:R=D,S=1014,V={3}:R=E,S=1260,V={4}:\";$C$2;$R$14;$C$4;$D397;$B397)": 228,_x000D_
    "=RIK_AC(\"INF04__;INF04@E=0,S=49,G=0,T=0,P=0:@R=A,S=1260,V={0}:R=B,S=1018,V={1}:R=C,S=1092,V={2}:R=D,S=1014,V={3}:R=E,S=1260,V={4}:R=F,S=48,V={5}:\";$C$2;$R$14;$C$4;$D50;$B50;T$14)": 229,_x000D_
    "=RIK_AC(\"INF04__;INF04@E=0,S=49,G=0,T=0,P=0:@R=A,S=1260,V={0}:R=B,S=1018,V={1}:R=C,S=1092,V={2}:R=D,S=1014,V={3}:R=E,S=1260,V={4}:R=F,S=48,V={5}:\";$C$2;$R$14;$C$4;$D118;$B118;T$14)": 230,_x000D_
    "=RIK_AC(\"INF04__;INF04@E=0,S=49,G=0,T=0,P=0:@R=A,S=1260,V={0}:R=B,S=1018,V={1}:R=C,S=1092,V={2}:R=D,S=1014,V={3}:R=E,S=1260,V={4}:R=F,S=48,V={5}:\";$C$2;$R$14;$C$4;$D182;$B182;T$14)": 231,_x000D_
    "=RIK_AC(\"INF04__;INF04@E=0,S=49,G=0,T=0,P=0:@R=A,S=1260,V={0}:R=B,S=1018,V={1}:R=C,S=1092,V={2}:R=D,S=1014,V={3}:R=E,S=1260,V={4}:R=F,S=48,V={5}:\";$C$2;$R$14;$C$4;$D246;$B246;T$14)": 232,_x000D_
    "=RIK_AC(\"INF04__;INF04@E=0,S=49,G=0,T=0,P=0:@R=A,S=1260,V={0}:R=B,S=1018,V={1}:R=C,S=1092,V={2}:R=D,S=1014,V={3}:R=E,S=1260,V={4}:R=F,S=48,V={5}:\";$C$2;$R$14;$C$4;$D310;$B310;T$14)": 233,_x000D_
    "=RIK_AC(\"INF04__;INF04@E=0,S=49,G=0,T=0,P=0:@R=A,S=1260,V={0}:R=B,S=1018,V={1}:R=C,S=1092,V={2}:R=D,S=1014,V={3}:R=E,S=1260,V={4}:R=F,S=48,V={5}:\";$C$2;$R$14;$C$4;$D374;$B374;T$14)": 234,_x000D_
    "=RIK_AC(\"INF04__;INF04@E=0,S=1076,G=0,T=0,P=0:@R=A,S=1260,V={0}:R=B,S=1018,V={1}:R=C,S=1092,V={2}:R=D,S=1014,V={3}:R=E,S=1260,V={4}:\";$C$2;$R$14;$C$4;$D18;$B18)": 235,_x000D_
    "=RIK_AC(\"INF04__;INF04@E=0,S=1076,G=0,T=0,P=0:@R=A,S=1260,V={0}:R=B,S=1018,V={1}:R=C,S=1092,V={2}:R=D,S=1014,V={3}:R=E,S=1260,V={4}:\";$C$2;$R$14;$C$4;$D82;$B82)": 236,_x000D_
    "=RIK_AC(\"INF04__;INF04@E=0,S=1253,G=0,T=0,P=0:@R=A,S=1260,V={0}:R=B,S=1018,V={1}:R=C,S=1092,V={2}:R=D,S=1014,V={3}:R=E,S=1260,V={4}:\";$C$2;$P$14;$C$4;$D113;$B113)": 237,_x000D_
    "=RIK_AC(\"INF04__;INF04@E=0,S=1253,G=0,T=0,P=0:@R=A,S=1260,V={0}:R=B,S=1018,V={1}:R=C,S=1092,V={2}:R=D,S=1014,V={3}:R=E,S=1260,V={4}:\";$C$2;$P$14;$C$4;$D317;$B317)": 238,_x000D_
    "=RIK_AC(\"INF04__;INF04@E=0,S=42,G=0,T=0,P=0:@R=A,S=1260,V={0}:R=B,S=1018,V={1}:R=C,S=1092,V={2}:R=D,S=1014,V={3}:R=E,S=1260,V={4}:\";$C$2;$R$14;$C$4;$D83;$B83)": 239,_x000D_
    "=RIK_AC(\"INF04__;INF04@E=0,S=42,G=0,T=0,P=0:@R=A,S=1260,V={0}:R=B,S=1018,V={1}:R=C,S=1092,V={2}:R=D,S=1014,V={3}:R=E,S=1260,V={4}:\";$C$2;$R$14;$C$4;$D253;$B253)": 240,_x000D_
    "=RIK_AC(\"INF04__;INF04@E=0,S=42,G=0,T=0,P=0:@R=A,S=1260,V={0}:R=B,S=1018,V={1}:R=C,S=1092,V={2}:R=D,S=1014,V={3}:R=E,S=1260,V={4}:\";$C$2;$R$14;$C$4;$D424;$B424)": 241,_x000D_
    "=RIK_AC(\"INF04__;INF04@E=0,S=1064,G=0,T=0,P=0:@R=A,S=1260,V={0}:R=B,S=1018,V={1}:R=C,S=1092,V={2}:R=D,S=1014,V={3}:R=E,S=1260,V={4}:\";$C$2;$R$14;$C$4;$D175;$B175)": 242,_x000D_
    "=RIK_AC(\"INF04__;INF04@E=0,S=1064,G=0,T=0,P=0:@R=A,S=1260,V={0}:R=B,S=1018,V={1}:R=C,S=1092,V={2}:R=D,S=1014,V={3}:R=E,S=1260,V={4}:\";$C$2;$R$14;$C$4;$D307;$B307)": 243,_x000D_
    "=RIK_AC(\"INF04__;INF04@E=0,S=1064,G=0,T=0,P=0:@R=A,S=1260,V={0}:R=B,S=1018,V={1}:R=C,S=1092,V={2}:R=D,S=1014,V={3}:R=E,S=1260,V={4}:\";$C$2;$R$14;$C$4;$D409;$B409)": 244,_x000D_
    "=RIK_AC(\"INF04__;INF04@E=0,S=49,G=0,T=0,P=0:@R=A,S=1260,V={0}:R=B,S=1018,V={1}:R=C,S=1092,V={2}:R=D,S=1014,V={3}:R=E,S=1260,V={4}:R=F,S=48,V={5}:\";$C$2;$R$14;$C$4;$D62;$B62;T$14)": 245,_x000D_
    "=RIK_AC(\"INF04__;INF04@E=0,S=49,G=0,T=0,P=0:@R=A,S=1260,V={0}:R=B,S=1018,V={1}:R=C,S=1092,V={2}:R=D,S=1014,V={3}:R=E,S=1260,V={4}:R=F,S=48,V={5}:\";$C$2;$R$14;$C$4;$D128;$B128;T$14)": 246,_x000D_
    "=RIK_AC(\"INF04__;INF04@E=0,S=49,G=0,T=0,P=0:@R=A,S=1260,V={0}:R=B,S=1018,V={1}:R=C,S=1092,V={2}:R=D,S=1014,V={3}:R=E,S=1260,V={4}:R=F,S=48,V={5}:\";$C$2;$R$14;$C$4;$D192;$B192;T$14)": 247,_x000D_
    "=RIK_AC(\"INF04__;INF04@E=0,S=49,G=0,T=0,P=0:@R=A,S=1260,V={0}:R=B,S=1018,V={1}:R=C,S=1092,V={2}:R=D,S=1014,V={3}:R=E,S=1260,V={4}:R=F,S=48,V={5}:\";$C$2;$R$14;$C$4;$D256;$B256;T$14)": 248,_x000D_
    "=RIK_AC(\"INF04__;INF04@E=0,S=49,G=0,T=0,P=0:@R=A,S=1260,V={0}:R=B,S=1018,V={1}:R=C,S=1092,V={2}:R=D,S=1014,V={3}:R=E,S=1260,V={4}:R=F,S=48,V={5}:\";$C$2;$R$14;$C$4;$D320;$B320;T$14)": 249,_x000D_
    "=RIK_AC(\"INF04__;INF04@E=0,S=49,G=0,T=0,P=0:@R=A,S=1260,V={0}:R=B,S=1018,V={1}:R=C,S=1092,V={2}:R=D,S=1014,V={3}:R=E,S=1260,V={4}:R=F,S=48,V={5}:\";$C$2;$R$14;$C$4;$D384;$B384;T$14)": 250,_x000D_
    "=RIK_AC(\"INF04__;INF04@E=0,S=1076,G=0,T=0,P=0:@R=A,S=1260,V={0}:R=B,S=1018,V={1}:R=C,S=1092,V={2}:R=D,S=1014,V={3}:R=E,S=1260,V={4}:\";$C$2;$R$14;$C$4;$D28;$B28)": 251,_x000D_
    "=RIK_AC(\"INF04__;INF04@E=0,S=1253,G=0,T=0,P=0:@R=A,S=1260,V={0}:R=B,S=1018,V={1}:R=C,S=1092,V={2}:R=D,S=1014,V={3}:R=E,S=1260,V={4}:\";$C$2;$P$14;$C$4;$D74;$B74)": 252,_x000D_
    "=RIK_AC(\"INF04__;INF04@E=0,S=1253,G=0,T=0,P=0:@R=A,S=1260,V={0}:R=B,S=1018,V={1}:R=C,S=1092,V={2}:R=D,S=1014,V={3}:R=E,S=1260,V={4}:\";$C$2;$P$14;$C$4;$D138;$B138)": 253,_x000D_
    "=RIK_AC(\"INF04__;INF04@E=0,S=1253,G=0,T=0,P=0:@R=A,S=1260,V={0}:R=B,S=1018,V={1}:R=C,S=1092,V={2}:R=D,S=1014,V={3}:R=E,S=1260,V={4}:\";$C$2;$P$14;$C$4;$D202;$B202)": 254,_x000D_
    "=RIK_AC(\"INF04__;INF04@E=0,S=1253,G=0,T=0,P=0:@R=A,S=1260,V={0}:R=B,S=1018,V={1}:R=C,S=1092,V={2}:R=D,S=1014,V={3}:R=E,S=1260,V={4}:\";$C$2;$P$14;$C$4;$D266;$B266)": 255,_x000D_
    "=RIK_AC(\"INF04__;INF04@E=0,S=1253,G=0,T=0,P=0:@R=A,S=1260,V={0}:R=B,S=1018,V={1}:R=C,S=1092,V={2}:R=D,S=1014,V={3}:R=E,S=1260,V={4}:\";$C$2;$P$14;$C$4;$D330;$B330)": 256,_x000D_
    "=RIK_AC(\"INF04__;INF04@E=0,S=1253,G=0,T=0,P=0:@R=A,S=1260,V={0}:R=B,S=1018,V={1}:R=C,S=1092,V={2}:R=D,S=1014,V={3}:R=E,S=1260,V={4}:\";$C$2;$P$14;$C$4;$D394;$B394)": 257,_x000D_
    "=RIK_AC(\"INF04__;INF04@E=0,S=42,G=0,T=0,P=0:@R=A,S=1260,V={0}:R=B,S=1018,V={1}:R=C,S=1092,V={2}:R=D,S=1014,V={3}:R=E,S=1260,V={4}:\";$C$2;$R$14;$C$4;$D38;$B38)": 258,_x000D_
    "=RIK_AC(\"INF04__;INF04@E=0,S=42,G=0,T=0,P=0:@R=A,S=1260,V={0}:R=B,S=1018,V={1}:R=C,S=1092,V={2}:R=D,S=1014,V={3}:R=E,S=1260,V={4}:\";$C$2;$R$14;$C$4;$D102;$B102)": 259,_x000D_
    "=RIK_AC(\"INF04__;INF04@E=0,S=42,G=0,T=0,P=0:@R=A,S=1260,V={0}:R=B,S=1018,V={1}:R=C,S=1092,V={2}:R=D,S=1014,V={3}:R=E,S=1260,V={4}:\";$C$2;$R$14;$C$4;$D166;$B166)": 260,_x000D_
    "=RIK_AC(\"INF04__;INF04@E=0,S=42,G=0,T=0,P=0:@R=A,S=1260,V={0}:R=B,S=1018,V={1}:R=C,S=1092,V={2}:R=D,S=1014,V={3}:R=E,S=1260,V={4}:\";$C$2;$R$14;$C$4;$D230;$B230)": 261,_x000D_
    "=RIK_AC(\"INF04__;INF04@E=0,S=42,G=0,T=0,P=0:@R=A,S=1260,V={0}:R=B,S=1018,V={1}:R=C,S=1092,V={2}:R=D,S=1014,V={3}:R=E,S=1260,V={4}:\";$C$2;$R$14;$C$4;$D294;$B294)": 262,_x000D_
    "=RIK_AC(\"INF04__;INF04@E=0,S=42,G=0,T=0,P=0:@R=A,S=1260,V={0}:R=B,S=1018,V={1}:R=C,S=1092,V={2}:R=D,S=1014,V={3}:R=E,S=1260,V={4}:\";$C$2;$R$14;$C$4;$D358;$B358)": 263,_x000D_
    "=RIK_AC(\"INF04__;INF04@E=0,S=42,G=0,T=0,P=0:@R=A,S=1260,V={0}:R=B,S=1018,V={1}:R=C,S=1092,V={2}:R=D,S=1014,V={3}:R=E,S=1260,V={4}:\";$C$2;$R$14;$C$4;$D422;$B422)": 264,_x000D_
    "=RIK_AC(\"INF04__;INF04@E=0,S=1064,G=0,T=0,P=0:@R=A,S=1260,V={0}:R=B,S=1018,V={1}:R=C,S=1092,V={2}:R=D,S=1014,V={3}:R=E,S=1260,V={4}:\";$C$2;$R$14;$C$4;$D66;$B66)": 265,_x000D_
    "=RIK_AC(\"INF04__;INF04@E=0,S=1064,G=0,T=0,P=0:@R=A,S=1260,V={0}:R=B,S=1018,V={1}:R=C,S=1092,V={2}:R=D,S=1014,V={3}:R=E,S=1260,V={4}:\";$C$2;$R$14;$C$4;$D130;$B130)": 266,_x000D_
    "=RIK_AC(\"INF04__;INF04@E=0,S=1253,G=0,T=0,P=0:@R=A,S=1260,V={0}:R=B,S=1018,V={1}:R=C,S=1092,V={2}:R=D,S=1014,V={3}:R=E,S=1260,V={4}:\";$C$2;$P$14;$C$4;$D22;$B22)": 267,_x000D_
    "=RIK_AC(\"INF04__;INF04@E=0,S=1253,G=0,T=0,P=0:@R=A,S=1260,V={0}:R=B,S=1018,V={1}:R=C,S=1092,V={2}:R=D,S=1014,V={3}:R=E,S=1260,V={4}:\";$C$2;$P$14;$C$4;$D86;$B86)": 268,_x000D_
    "=RIK_AC(\"INF04__;INF04@E=0,S=1253,G=0,T=0,P=0:@R=A,S=1260,V={0}:R=B,S=1018,V={1}:R=C,S=1092,V={2}:R=D,S=1014,V={3}:R=E,S=1260,V={4}:\";$C$2;$P$14;$C$4;$D150;$B150)": 269,_x000D_
    "=RIK_AC(\"INF04__;INF04@E=0,S=1253,G=0,T=0,P=0:@R=A,S=1260,V={0}:R=B,S=1018,V={1}:R=C,S=1092,V={2}:R=D,S=1014,V={3}:R=E,S=1260,V={4}:\";$C$2;$P$14;$C$4;$D214;$B214)": 270,_x000D_
    "=RIK_AC(\"INF04__;INF04@E=0,S=1253,G=0,T=0,P=0:@R=A,S=1260,V={0}:R=B,S=1018,V={1}:R=C,S=1092,V={2}:R=D,S=1014,V={3}:R=E,S=1260,V={4}:\";$C$2;$P$14;$C$4;$D278;$B278)": 271,_x000D_
    "=RIK_AC(\"INF04__;INF04@E=0,S=1253,G=0,T=0,P=0:@R=A,S=1260,V={0}:R=B,S=1018,V={1}:R=C,S=1092,V={2}:R=D,S=1014,V={3}:R=E,S=1260,V={4}:\";$C$2;$P$14;$C$4;$D342;$B342)": 272,_x000D_
    "=RIK_AC(\"INF04__;INF04@E=0,S=1253,G=0,T=0,P=0:@R=A,S=1260,V={0}:R=B,S=1018,V={1}:R=C,S=1092,V={2}:R=D,S=1014,V={3}:R=E,S=1260,V={4}:\";$C$2;$P$14;$C$4;$D406;$B406)": 273,_x000D_
    "=RIK_AC(\"INF04__;INF04@E=0,S=42,G=0,T=0,P=0:@R=A,S=1260,V={0}:R=B,S=1018,V={1}:R=C,S=1092,V={2}:R=D,S=1014,V={3}:R=E,S=1260,V={4}:\";$C$2;$R$14;$C$4;$D50;$B50)": 274,_x000D_
    "=RIK_AC(\"INF04__;INF04@E=0,S=42,G=0,T=0,P=0:@R=A,S=1260,V={0}:R=B,S=1018,V={1}:R=C,S=1092,V={2}:R=D,S=1014,V={3}:R=E,S=1260,V={4}:\";$C$2;$R$14;$C$4;$D114;$B114)": 275,_x000D_
    "=RIK_AC(\"INF04__;INF04@E=0,S=42,G=0,T=0,P=0:@R=A,S=1260,V={0}:R=B,S=1018,V={1}:R=C,S=1092,V={2}:R=D,S=1014,V={3}:R=E,S=1260,V={4}:\";$C$2;$R$14;$C$4;$D178;$B178)": 276,_x000D_
    "=RIK_AC(\"INF04__;INF04@E=0,S=42,G=0,T=0,P=0:@R=A,S=1260,V={0}:R=B,S=1018,V={1}:R=C,S=1092,V={2}:R=D,S=1014,V={3}:R=E,S=1260,V={4}:\";$C$2;$R$14;$C$4;$D242;$B242)": 277,_x000D_
    "=RIK_AC(\"INF04__;INF04@E=0,S=42,G=0,T=0,P=0:@R=A,S=1260,V={0}:R=B,S=1018,V={1}:R=C,S=1092,V={2}:R=D,S=1014,V={3}:R=E,S=1260,V={4}:\";$C$2;$R$14;$C$4;$D306;$B306)": 278,_x000D_
    "=RIK_AC(\"INF04__;INF04@E=0,S=42,G=0,T=0,P=0:@R=A,S=1260,V={0}:R=B,S=1018,V={1}:R=C,S=1092,V={2}:R=D,S=1014,V={3}:R=E,S=1260,V={4}:\";$C$2;$R$14;$C$4;$D370;$B370)": 279,_x000D_
    "=RIK_AC(\"INF04__;INF04@E=0,S=42,G=0,T=0,P=0:@R=A,S=1260,V={0}:R=B,S=1018,V={1}:R=C,S=1092,V={2}:R=D,S=1014,V={3}:R=E,S=1260,V={4}:\";$C$2;$R$14;$C$4;$D434;$B434)": 280,_x000D_
    "=RIK_AC(\"INF04__;INF04@E=0,S=1064,G=0,T=0,P=0:@R=A,S=1260,V={0}:R=B,S=1018,V={1}:R=C,S=1092,V={2}:R=D,S=1014,V={3}:R=E,S=1260,V={4}:\";$C$2;$R$14;$C$4;$D78;$B78)": 281,_x000D_
    "=RIK_AC(\"INF04__;INF04@E=0,S=1064,G=0,T=0,P=0:@R=A,S=1260,V={0}:R=B,S=1018,V={1}:R=C,S=1092,V={2}:R=D,S=1014,V={3}:R=E,S=1260,V={4}:\";$C$2;$R$14;$C$4;$D142;$B142)": 282,_x000D_
    "=RIK_AC(\"INF04__;INF04@E=0,S=1253,G=0,T=0,P=0:@R=A,S=1260,V={0}:R=B,S=1018,V={1}:R=C,S=1092,V={2}:R=D,S=1014,V={3}:R=E,S=1260,V={4}:\";$C$2;$P$14;$C$4;$D32;$B32)": 283,_x000D_
    "=RIK_AC(\"INF04__;INF04@E=0,S=1253,G=0,T=0,P=0:@R=A,S=1260,V={0}:R=B,S=1018,V={1}:R=C,S=1092,V={2}:R=D,S=1014,V={3}:R=E,S=1260,V={4}:\";$C$2;$P$14;$C$4;$D96;$B96)": 284,_x000D_
    "=RIK_AC(\"INF04__;INF04@E=0,S=1253,G=0,T=0,P=0:@R=A,S=1260,V={0}:R=B,S=1018,V={1}:R=C,S=1092,V={2}:R=D,S=1014,V={3}:R=E,S=1260,V={4}:\";$C$2;$P$14;$C$4;$D160;$B160)": 285,_x000D_
    "=RIK_AC(\"INF04__;INF04@E=0,S=1253,G=0,T=0,P=0:@R=A,S=1260,V={0}:R=B,S=1018,V={1}:R=C,S=1092,V={2}:R=D,S=1014,V={3}:R=E,S=1260,V={4}:\";$C$2;$P$14;$C$4;$D224;$B224)": 286,_x000D_
    "=RIK_AC(\"INF04__;INF04@E=0,S=1253,G=0,T=0,P=0:@R=A,S=1260,V={0}:R=B,S=1018,V={1}:R=C,S=1092,V={2}:R=D,S=1014,V={3}:R=E,S=1260,V={4}:\";$C$2;$P$14;$C$4;$D288;$B288)": 287,_x000D_
    "=RIK_AC(\"INF04__;INF04@E=0,S=1253,G=0,T=0,P=0:@R=A,S=1260,V={0}:R=B,S=1018,V={1}:R=C,S=1092,V={2}:R=D,S=1014,V={3}:R=E,S=1260,V={4}:\";$C$2;$P$14;$C$4;$D352;$B352)": 288,_x000D_
    "=RIK_AC(\"INF04__;INF04@E=0,S=1253,G=0,T=0,P=0:@R=A,S=1260,V={0}:R=B,S=1018,V={1}:R=C,S=1092,V={2}:R=D,S=1014,V={3}:R=E,S=1260,V={4}:\";$C$2;$P$14;$C$4;$D41;$B41)": 289,_x000D_
    "=RIK_AC(\"INF04__;INF04@E=0,S=1253,G=0,T=0,P=0:@R=A,S=1260,V={0}:R=B,S=1018,V={1}:R=C,S=1092,V={2}:R=D,S=1014,V={3}:R=E,S=1260,V={4}:\";$C$2;$P$14;$C$4;$D143;$B143)": 290,_x000D_
    "=RIK_AC(\"INF04__;INF04@E=0,S=1253,G=0,T=0,P=0:@R=A,S=1260,V={0}:R=B,S=1018,V={1}:R=C,S=1092,V={2}:R=D,S=1014,V={3}:R=E,S=1260,V={4}:\";$C$2;$P$14;$C$4;$D245;$B245)": 291,_x000D_
    "=RIK_AC(\"INF04__;INF04@E=0,S=1253,G=0,T=0,P=0:@R=A,S=1260,V={0}:R=B,S=1018,V={1}:R=C,S=1092,V={2}:R=D,S=1014,V={3}:R=E,S=1260,V={4}:\";$C$2;$P$14;$C$4;$D348;$B348)": 292,_x000D_
    "=RIK_AC(\"INF04__;INF04@E=0,S=42,G=0,T=0,P=0:@R=A,S=1260,V={0}:R=B,S=1018,V={1}:R=C,S=1092,V={2}:R=D,S=1014,V={3}:R=E,S=1260,V={4}:\";$C$2;$R$14;$C$4;$D23;$B23)": 293,_x000D_
    "=RIK_AC(\"INF04__;INF04@E=0,S=42,G=0,T=0,P=0:@R=A,S=1260,V={0}:R=B,S=1018,V={1}:R=C,S=1092,V={2}:R=D,S=1014,V={3}:R=E,S=1260,V={4}:\";$C$2;$R$14;$C$4;$D108;$B108)": 294,_x000D_
    "=RIK_AC(\"INF04__;INF04@E=0,S=42,G=0,T=0,P=0:@R=A,S=1260,V={0}:R=B,S=1018,V={1}:R=C,S=1092,V={2}:R=D,S=1014,V={3}:R=E,S=1260,V={4}:\";$C$2;$R$14;$C$4;$D193;$B193)": 295,_x000D_
    "=RIK_AC(\"INF04__;INF04@E=0,S=42,G=0,T=0,P=0:@R=A,S=1260,V={0}:R=B,S=1018,V={1}:R=C,S=1092,V={2}:R=D,S=1014,V={3}:R=E,S=1260,V={4}:\";$C$2;$R$14;$C$4;$D279;$B279)": 296,_x000D_
    "=RIK_AC(\"INF04__;INF04@E=0,S=42,G=0,T=0,P=0:@R=A,S=1260,V={0}:R=B,S=1018,V={1}:R=C,S=1092,V={2}:R=D,S=1014,V={3}:R=E,S=1260,V={4}:\";$C$2;$R$14;$C$4;$D364;$B364)": 297,_x000D_
    "=RIK_AC(\"INF04__;INF04@E=0,S=1064,G=0,T=0,P=0:@R=A,S=1260,V={0}:R=B,S=1018,V={1}:R=C,S=1092,V={2}:R=D,S=1014,V={3}:R=E,S=1260,V={4}:\";$C$2;$R$14;$C$4;$D29;$B29)": 298,_x000D_
    "=RIK_AC(\"INF04__;INF04@E=0,S=1064,G=0,T=0,P=0:@R=A,S=1260,V={0}:R=B,S=1018,V={1}:R=C,S=1092,V={2}:R=D,S=1014,V={3}:R=E,S=1260,V={4}:\";$C$2;$R$14;$C$4;$D115;$B115)": 299,_x000D_
    "=RIK_AC(\"INF04__;INF04@E=0,S=1064,G=0,T=0,P=0:@R=A,S=1260,V={0}:R=B,S=1018,V={1}:R=C,S=1092,V={2}:R=D,S=1014,V={3}:R=E,S=1260,V={4}:\";$C$2;$R$14;$C$4;$D198;$B198)": 300,_x000D_
    "=RIK_AC(\"INF04__;INF04@E=0,S=1064,G=0,T=0,P=0:@R=A,S=1260,V={0}:R=B,S=1018,V={1}:R=C,S=1092,V={2}:R=D,S=1014,V={3}:R=E,S=1260,V={4}:\";$C$2;$R$14;$C$4;$D262;$B262)": 301,_x000D_
    "=RIK_AC(\"INF04__;INF04@E=0,S=1064,G=0,T=0,P=0:@R=A,S=1260,V={0}:R=B,S=1018,V={1}:R=C,S=1092,V={2}:R=D,S=1014,V={3}:R=E,S=1260,V={4}:\";$C$2;$R$14;$C$4;$D326;$B326)": 302,_x000D_
    "=RIK_AC(\"INF04__;INF04@E=0,S=1253,G=0,T=0,P=0:@R=A,S=1260,V={0}:R=B,S=1018,V={1}:R=C,S=1092,V={2}:R=D,S=1014,V={3}:R=E,S=1260,V={4}:\";$C$2;$P$14;$C$4;$D107;$B107)": 303,_x000D_
    "=RIK_AC(\"INF04__;INF04@E=0,S=1253,G=0,T=0,P=0:@R=A,S=1260,V={0}:R=B,S=1018,V={1}:R=C,S=1092,V={2}:R=D,S=1014,V={3}:R=E,S=1260,V={4}:\";$C$2;$P$14;$C$4;$D209;$B209)": 304,_x000D_
    "=RIK_AC(\"INF04__;INF04@E=0,S=1253,G=0,T=0,P=0:@R=A,S=1260,V={0}:R=B,S=1018,V={1}:R=C,S=1092,V={2}:R=D,S=1014,V={3}:R=E,S=1260,V={4}:\";$C$2;$P$14;$C$4;$D311;$B311)": 305,_x000D_
    "=RIK_AC(\"INF04__;INF04@E=0,S=1253,G=0,T=0,P=0:@R=A,S=1260,V={0}:R=B,S=1018,V={1}:R=C,S=1092,V={2}:R=D,S=1014,V={3}:R=E,S=1260,V={4}:\";$C$2;$P$14;$C$4;$D412;$B412)": 306,_x000D_
    "=RIK_AC(\"INF04__;INF04@E=0,S=42,G=0,T=0,P=0:@R=A,S=1260,V={0}:R=B,S=1018,V={1}:R=C,S=1092,V={2}:R=D,S=1014,V={3}:R=E,S=1260,V={4}:\";$C$2;$R$14;$C$4;$D77;$B77)": 307,_x000D_
    "=RIK_AC(\"INF04__;INF04@E=0,S=42,G=0,T=0,P=0:@R=A,S=1260,V={0}:R=B,S=1018,V={1}:R=C,S=1092,V={2}:R=D,S=1014,V={3}:R=E,S=1260,V={4}:\";$C$2;$R$14;$C$4;$D163;$B163)": 308,_x000D_
    "=RIK_AC(\"INF04__;INF04@E=0,S=42,G=0,T=0,P=0:@R=A,S=1260,V={0}:R=B,S=1018,V={1}:R=C,S=1092,V={2}:R=D,S=1014,V={3}:R=E,S=1260,V={4}:\";$C$2;$R$14;$C$4;$D248;$B248)": 309,_x000D_
    "=RIK_AC(\"INF04__;INF04@E=0,S=42,G=0,T=0,P=0:@R=A,S=1260,V={0}:R=B,S=1018,V={1}:R=C,S=1092,V={2}:R=D,S=1014,V={3}:R=E,S=1260,V={4}:\";$C$2;$R$14;$C$4;$D333;$B333)": 310,_x000D_
    "=RIK_AC(\"INF04__;INF04@E=0,S=42,G=0,T=0,P=0:@R=A,S=1260,V={0}:R=B,S=1018,V={1}:R=C,S=1092,V={2}:R=D,S=1014,V={3}:R=E,S=1260,V={4}:\";$C$2;$R$14;$C$4;$D419;$B419)": 311,_x000D_
    "=RIK_AC(\"INF04__;INF04@E=0,S=1064,G=0,T=0,P=0:@R=A,S=1260,V={0}:R=B,S=1018,V={1}:R=C,S=1092,V={2}:R=D,S=1014,V={3}:R=E,S=1260,V={4}:\";$C$2;$R$14;$C$4;$D84;$B84)": 312,_x000D_
    "=RIK_AC(\"INF04__;INF04@E=0,S=1064,G=0,T=0,P=0:@R=A,S=1260,V={0}:R=B,S=1018,V={1}:R=C,S=1092,V={2}:R=D,S=1014,V={3}:R=E,S=1260,V={4}:\";$C$2;$R$14;$C$4;$D169;$B169)": 313,_x000D_
    "=RIK_AC(\"INF04__;INF04@E=0,S=1064,G=0,T=0,P=0:@R=A,S=1260,V={0}:R=B,S=1018,V={1}:R=C,S=1092,V={2}:R=D,S=1014,V={3}:R=E,S=1260,V={4}:\";$C$2;$R$14;$C$4;$D239;$B239)": 314,_x000D_
    "=RIK_AC(\"INF04__;INF04@E=0,S=1064,G=0,T=0,P=0:@R=A,S=1260,V={0}:R=B,S=1018,V={1}:R=C,S=1092,V={2}:R=D,S=1014,V={3}:R=E,S=1260,V={4}:\";$C$2;$R$14;$C$4;$D303;$B303)": 315,_x000D_
    "=RIK_AC(\"INF04__;INF04@E=0,S=1064,G=0,T=0,P=0:@R=A,S=1260,V={0}:R=B,S=1018,V={1}:R=C,S=1092,V={2}:R=D,S=1014,V={3}:R=E,S=1260,V={4}:\";$C$2;$R$14;$C$4;$D367;$B367)": 316,_x000D_
    "=RIK_AC(\"INF04__;INF04@E=0,S=1064,G=0,T=0,P=0:@R=A,S=1260,V={0}:R=B,S=1018,V={1}:R=C,S=1092,V={2}:R=D,S=1014,V={3}:R=E,S=1260,V={4}:\";$C$2;$R$14;$C$4;$D431;$B431)": 317,_x000D_
    "=RIK_AC(\"INF04__;INF04@E=0,S=49,G=0,T=0,P=0:@R=A,S=1260,V={0}:R=B,S=1018,V={1}:R=C,S=1092,V={2}:R=D,S=1014,V={3}:R=E,S=1260,V={4}:R=F,S=48,V={5}:\";$C$2;$R$14;$C$4;$D75;$B75;T$14)": 318,_x000D_
    "=RIK_AC(\"INF04__;INF04@E=0,S=1253,G=0,T=0,P=0:@R=A,S=1260,V={0}:R=B,S=1018,V={1}:R=C,S=1092,V={2}:R=D,S=1014,V={3}:R=E,S=1260,V={4}:\";$C$2;$P$14;$C$4;$D108;$B108)": 319,_x000D_
    "=RIK_AC(\"INF04__;INF04@E=0,S=1253,G=0,T=0,P=0:@R=A,S=1260,V={0}:R=B,S=1018,V={1}:R=C,S=1092,V={2}:R=D,S=1014,V={3}:R=E,S=1260,V={4}:\";$C$2;$P$14;$C$4;$D211;$B211)": 320,_x000D_
    "=RIK_AC(\"INF04__;INF04@E=0,S=1253,G=0,T=0,P=0:@R=A,S=1260,V={0}:R=B,S=1018,V={1}:R=C,S=1092,V={2}:R=D,S=1014,V={3}:R=E,S=1260,V={4}:\";$C$2;$P$14;$C$4;$D313;$B313)": 321,_x000D_
    "=RIK_AC(\"INF04__;INF04@E=0,S=1253,G=0,T=0,P=0:@R=A,S=1260,V={0}:R=B,S=1018,V={1}:R=C,S=1092,V={2}:R=D,S=1014,V={3}:R=E,S=1260,V={4}:\";$C$2;$P$14;$C$4;$D413;$B413)": 322,_x000D_
    "=RIK_AC(\"INF04__;INF04@E=0,S=42,G=0,T=0,P=0:@R=A,S=1260,V={0}:R=B,S=1018,V={1}:R=C,S=1092,V={2}:R=D,S=1014,V={3}:R=E,S=1260,V={4}:\";$C$2;$R$14;$C$4;$D79;$B79)": 323,_x000D_
    "=RIK_AC(\"INF04__;INF04@E=0,S=42,G=0,T=0,P=0:@R=A,S=1260,V={0}:R=B,S=1018,V={1}:R=C,S=1092,V={2}:R=D,S=1014,V={3}:R=E,S=1260,V={4}:\";$C$2;$R$14;$C$4;$D164;$B164)": 324,_x000D_
    "=RIK_AC(\"INF04__;INF04@E=0,S=42,G=0,T=0,P=0:@R=A,S=1260,V={0}:R=B,S=1018,V={1}:R=C,S=1092,V={2}:R=D,S=1014,V={3}:R=E,S=1260,V={4}:\";$C$2;$R$14;$C$4;$D249;$B249)": 325,_x000D_
    "=RIK_AC(\"INF04__;INF04@E=0,S=42,G=0,T=0,P=0:@R=A,S=1260,V={0}:R=B,S=1018,V={1}:R=C,S=1092,V={2}:R=D,S=1014,V={3}:R=E,S=1260,V={4}:\";$C$2;$R$14;$C$4;$D335;$B335)": 326,_x000D_
    "=RIK_AC(\"INF04__;INF04@E=0,S=42,G=0,T=0,P=0:@R=A,S=1260,V={0}:R=B,S=1018,V={1}:R=C,S=1092,V={2}:R=D,S=1014,V={3}:R=E,S=1260,V={4}:\";$C$2;$R$14;$C$4;$D420;$B420)": 327,_x000D_
    "=RIK_AC(\"INF04__;INF04@E=0,S=1064,G=0,T=0,P=0:@R=A,S=1260,V={0}:R=B,S=1018,V={1}:R=C,S=1092,V={2}:R=D,S=1014,V={3}:R=E,S=1260,V={4}:\";$C$2;$R$14;$C$4;$D85;$B85)": 328,_x000D_
    "=RIK_AC(\"INF04__;INF04@E=0,S=1064,G=0,T=0,P=0:@R=A,S=1260,V={0}:R=B,S=1018,V={1}:R=C,S=1092,V={2}:R=D,S=1014,V={3}:R=E,S=1260,V={4}:\";$C$2;$R$14;$C$4;$D171;$B171)": 329,_x000D_
    "=RIK_AC(\"INF04__;INF04@E=0,S=1064,G=0,T=0,P=0:@R=A,S=1260,V={0}:R=B,S=1018,V={1}:R=C,S=1092,V={2}:R=D,S=1014,V={3}:R=E,S=1260,V={4}:\";$C$2;$R$14;$C$4;$D240;$B240)": 330,_x000D_
    "=RIK_AC(\"INF04__;INF04@E=0,S=1064,G=0,T=0,P=0:@R=A,S=1260,V={0}:R=B,S=1018,V={1}:R=C,S=1092,V={2}:R=D,S=1014,V={3}:R=E,S=1260,V={4}:\";$C$2;$R$14;$C$4;$D304;$B304)": 331,_x000D_
    "=RIK_AC(\"INF04__;INF04@E=0,S=1064,G=0,T=0,P=0:@R=A,S=1260,V={0}:R=B,S=1018,V={1}:R=C,S=1092,V={2}:R=D,S=1014,V={3}:R=E,S=1260,V={4}:\";$C$2;$R$14;$C$4;$D368;$B368)": 332,_x000D_
    "=RIK_AC(\"INF04__;INF04@E=0,S=1253,G=0,T=0,P=0:@R=A,S=1260,V={0}:R=B,S=1018,V={1}:R=C,S=1092,V={2}:R=D,S=1014,V={3}:R=E,S=1260,V={4}:\";$C$2;$P$14;$C$4;$D89;$B89)": 333,_x000D_
    "=RIK_AC(\"INF04__;INF04@E=0,S=1253,G=0,T=0,P=0:@R=A,S=1260,V={0}:R=B,S=1018,V={1}:R=C,S=1092,V={2}:R=D,S=1014,V={3}:R=E,S=1260,V={4}:\";$C$2;$P$14;$C$4;$D191;$B191)": 334,_x000D_
    "=RIK_AC(\"INF04__;INF04@E=0,S=1253,G=0,T=0,P=0:@R=A,S=1260,V={0}:R=B,S=1018,V={1}:R=C,S=1092,V={2}:R=D,S=1014,V={3}:R=E,S=1260,V={4}:\";$C$2;$P$14;$C$4;$D293;$B293)": 335,_x000D_
    "=RIK_AC(\"INF04__;INF04@E=0,S=1253,G=0,T=0,P=0:@R=A,S=1260,V={0}:R=B,S=1018,V={1}:R=C,S=1092,V={2}:R=D,S=1014,V={3}:R=E,S=1260,V={4}:\";$C$2;$P$14;$C$4;$D396;$B396)": 336,_x000D_
    "=RIK_AC(\"INF04__;INF04@E=0,S=42,G=0,T=0,P=0:@R=A,S=1260,V={0}:R=B,S=1018,V={1}:R=C,S=1092,V={2}:R=D,S=1014,V={3}:R=E,S=1260,V={4}:\";$C$2;$R$14;$C$4;$D63;$B63)": 337,_x000D_
    "=RIK_AC(\"INF04__;INF04@E=0,S=42,G=0,T=0,P=0:@R=A,S=1260,V={0}:R=B,S=1018,V={1}:R=C,S=1092,V={2}:R=D,S=1014,V={3}:R=E,S=1260,V={4}:\";$C$2;$R$14;$C$4;$D148;$B148)": 338,_x000D_
    "=RIK_AC(\"INF04__;INF04@E=0,S=42,G=0,T=0,P=0:@R=A,S=1260,V={0}:R=B,S=1018,V={1}:R=C,S=1092,V={2}:R=D,S=1014,V={3}:R=E,S=1260,V={4}:\";$C$2;$R$14;$C$4;$D233;$B233)": 339,_x000D_
    "=RIK_AC(\"INF04__;INF04@E=0,S=42,G=0,T=0,P=0:@R=A,S=1260,V={0}:R=B,S=1018,V={1}:R=C,S=1092,V={2}:R=D,S=1014,V={3}:R=E,S=1260,V={4}:\";$C$2;$R$14;$C$4;$D319;$B319)": 340,_x000D_
    "=RIK_AC(\"INF04__;INF04@E=0,S=42,G=0,T=0,P=0:@R=A,S=1260,V={0}:R=B,S=1018,V={1}:R=C,S=1092,V={2}:R=D,S=1014,V={3}:R=E,S=1260,V={4}:\";$C$2;$R$14;$C$4;$D404;$B404)": 341,_x000D_
    "=RIK_AC(\"INF04__;INF04@E=0,S=1064,G=0,T=0,P=0:@R=A,S=1260,V={0}:R=B,S=1018,V={1}:R=C,S=1092,V={2}:R=D,S=1014,V={3}:R=E,S=1260,V={4}:\";$C$2;$R$14;$C$4;$D69;$B69)": 342,_x000D_
    "=RIK_AC(\"INF04__;INF04@E=0,S=1064,G=0,T=0,P=0:@R=A,S=1260,V={0}:R=B,S=1018,V={1}:R=C,S=1092,V={2}:R=D,S=1014,V={3}:R=E,S=1260,V={4}:\";$C$2;$R$14;$C$4;$D155;$B155)": 343,_x000D_
    "=RIK_AC(\"INF04__;INF04@E=0,S=1064,G=0,T=0,P=0:@R=A,S=1260,V={0}:R=B,S=1018,V={1}:R=C,S=1092,V={2}:R=D,S=1014,V={3}:R=E,S=1260,V={4}:\";$C$2;$R$14;$C$4;$D228;$B228)": 344,_x000D_
    "=RIK_AC(\"INF04__;INF04@E=0,S=1064,G=0,T=0,P=0:@R=A,S=1260,V={0}:R=B,S=1018,V={1}:R=C,S=1092,V={2}:R=D,S=1014,V={3}:R=E,S=1260,V={4}:\";$C$2;$R$14;$C$4;$D292;$B292)": 345,_x000D_
    "=RIK_AC(\"INF04__;INF04@E=0,S=1064,G=0,T=0,P=0:@R=A,S=1260,V={0}:R=B,S=1018,V={1}:R=C,S=1092,V={2}:R=D,S=1014,V={3}:R=E,S=1260,V={4}:\";$C$2;$R$14;$C$4;$D356;$B356)": 346,_x000D_
    "=RIK_AC(\"INF04__;INF04@E=0,S=1253,G=0,T=0,P=0:@R=A,S=1260,V={0}:R=B,S=1018,V={1}:R=C,S=1092,V={2}:R=D,S=1014,V={3}:R=E,S=1260,V={4}:\";$C$2;$P$14;$C$4;$D109;$B109)": 347,_x000D_
    "=RIK_AC(\"INF04__;INF04@E=0,S=1253,G=0,T=0,P=0:@R=A,S=1260,V={0}:R=B,S=1018,V={1}:R=C,S=1092,V={2}:R=D,S=1014,V={3}:R=E,S=1260,V={4}:\";$C$2;$P$14;$C$4;$D315;$B315)": 348,_x000D_
    "=RIK_AC(\"INF04__;INF04@E=0,S=42,G=0,T=0,P=0:@R=A,S=1260,V={0}:R=B,S=1018,V={1}:R=C,S=1092,V={2}:R=D,S=1014,V={3}:R=E,S=1260,V={4}:\";$C$2;$R$14;$C$4;$D80;$B80)": 349,_x000D_
    "=RIK_AC(\"INF04__;INF04@E=0,S=42,G=0,T=0,P=0:@R=A,S=1260,V={0}:R=B,S=1018,V={1}:R=C,S=1092,V={2}:R=D,S=1014,V={3}:R=E,S=1260,V={4}:\";$C$2;$R$14;$C$4;$D251;$B251)": 350,_x000D_
    "=RIK_AC(\"INF04__;INF04@E=0,S=42,G=0,T=0,P=0:@R=A,S=1260,V={0}:R=B,S=1018,V={1}:R=C,S=1092,V={2}:R=D,S=1014,V={3}:R=E,S=1260,V={4}:\";$C$2;$R$14;$C$4;$D421;$B421)": 351,_x000D_
    "=RIK_AC(\"INF04__;INF04@E=0,S=1064,G=0,T=0,P=0:@R=A,S=1260,V={0}:R=B,S=1018,V={1}:R=C,S=1092,V={2}:R=D,S=1014,V={3}:R=E,S=1260,V={4}:\";$C$2;$R$14;$C$4;$D172;$B172)": 352,_x000D_
    "=RIK_AC(\"INF04__;INF04@E=0,S=1064,G=0,T=0,P=0:@R=A,S=1260,V={0}:R=B,S=1018,V={1}:R=C,S=1092,V={2}:R=D,S=1014,V={3}:R=E,S=1260,V={4}:\";$C$2;$R$14;$C$4;$D305;$B305)": 353,_x000D_
    "=RIK_AC(\"INF04__;INF04@E=0,S=1064,G=0,T=0,P=0:@R=A,S=1260,V={0}:R=B,S=1018,V={1}:R=C,S=1092,V={2}:R=D,S=1014,V={3}:R=E,S=1260,V={4}:\";$C$2;$R$14;$C$4;$D406;$B406)": 354,_x000D_
    "=RIK_AC(\"INF04__;INF04@E=0,S=49,G=0,T=0,P=0:@R=A,S=1260,V={0}:R=B,S=1018,V={1}:R=C,S=1092,V={2}:R=D,S=1014,V={3}:R=E,S=1260,V={4}:R=F,S=48,V={5}:\";$C$2;$R$14;$C$4;$D60;$B60;T$14)": 355,_x000D_
    "=RIK_AC(\"INF04__;INF04@E=0,S=49,G=0,T=0,P=0:@R=A,S=1260,V={0}:R=B,S=1018,V={1}:R=C,S=1092,V={2}:R=D,S=1014,V={3}:R=E,S=1260,V={4}:R=F,S=48,V={5}:\";$C$2;$R$14;$C$4;$D126;$B126;T$14)": 356,_x000D_
    "=RIK_AC(\"INF04__;INF04@E=0,S=49,G=0,T=0,P=0:@R=A,S=1260,V={0}:R=B,S=1018,V={1}:R=C,S=1092,V={2}:R=D,S=1014,V={3}:R=E,S=1260,V={4}:R=F,S=48,V={5}:\";$C$2;$R$14;$C$4;$D190;$B190;T$14)": 357,_x000D_
    "=RIK_AC(\"INF04__;INF04@E=0,S=49,G=0,T=0,P=0:@R=A,S=1260,V={0}:R=B,S=1018,V={1}:R=C,S=1092,V={2}:R=D,S=1014,V={3}:R=E,S=1260,V={4}:R=F,S=48,V={5}:\";$C$2;$R$14;$C$4;$D254;$B254;T$14)": 358,_x000D_
    "=RIK_AC(\"INF04__;INF04@E=0,S=49,G=0,T=0,P=0:@R=A,S=1260,V={0}:R=B,S=1018,V={1}:R=C,S=1092,V={2}:R=D,S=1014,V={3}:R=E,S=1260,V={4}:R=F,S=48,V={5}:\";$C$2;$R$14;$C$4;$D318;$B318;T$14)": 359,_x000D_
    "=RIK_AC(\"INF04__;INF04@E=0,S=49,G=0,T=0,P=0:@R=A,S=1260,V={0}:R=B,S=1018,V={1}:R=C,S=1092,V={2}:R=D,S=1014,V={3}:R=E,S=1260,V={4}:R=F,S=48,V={5}:\";$C$2;$R$14;$C$4;$D382;$B382;T$14)": 360,_x000D_
    "=RIK_AC(\"INF04__;INF04@E=0,S=1076,G=0,T=0,P=0:@R=A,S=1260,V={0}:R=B,S=1018,V={1}:R=C,S=1092,V={2}:R=D,S=1014,V={3}:R=E,S=1260,V={4}:\";$C$2;$R$14;$C$4;$D26;$B26)": 361,_x000D_
    "=RIK_AC(\"INF04__;INF04@E=0,S=1076,G=0,T=0,P=0:@R=A,S=1260,V={0}:R=B,S=1018,V={1}:R=C,S=1092,V={2}:R=D,S=1014,V={3}:R=E,S=1260,V={4}:\";$C$2;$R$14;$C$4;$D90;$B90)": 362,_x000D_
    "=RIK_AC(\"INF04__;INF04@E=0,S=1253,G=0,T=0,P=0:@R=A,S=1260,V={0}:R=B,S=1018,V={1}:R=C,S=1092,V={2}:R=D,S=1014,V={3}:R=E,S=1260,V={4}:\";$C$2;$P$14;$C$4;$D139;$B139)": 363,_x000D_
    "=RIK_AC(\"INF04__;INF04@E=0,S=1253,G=0,T=0,P=0:@R=A,S=1260,V={0}:R=B,S=1018,V={1}:R=C,S=1092,V={2}:R=D,S=1014,V={3}:R=E,S=1260,V={4}:\";$C$2;$P$14;$C$4;$D343;$B343)": 364,_x000D_
    "=RIK_AC(\"INF04__;INF04@E=0,S=42,G=0,T=0,P=0:@R=A,S=1260,V={0}:R=B,S=1018,V={1}:R=C,S=1092,V={2}:R=D,S=1014,V={3}:R=E,S=1260,V={4}:\";$C$2;$R$14;$C$4;$D104;$B104)": 365,_x000D_
    "=RIK_AC(\"INF04__;INF04@E=0,S=42,G=0,T=0,P=0:@R=A,S=1260,V={0}:R=B,S=1018,V={1}:R=C,S=1092,V={2}:R=D,S=1014,V={3}:R=E,S=1260,V={4}:\";$C$2;$R$14;$C$4;$D275;$B275)": 366,_x000D_
    "=RIK_AC(\"INF04__;INF04@E=0,S=1064,G=0,T=0,P=0:@R=A,S=1260,V={0}:R=B,S=1018,V={1}:R=C,S=1092,V={2}:R=D,S=1014,V={3}:R=E,S=1260,V={4}:\";$C$2;$R$14;$C$4;$D25;$B25)": 367,_x000D_
    "=RIK_AC(\"INF04__;INF04@E=0,S=1064,G=0,T=0,P=0:@R=A,S=1260,V={0}:R=B,S=1018,V={1}</t>
  </si>
  <si>
    <t>:R=C,S=1092,V={2}:R=D,S=1014,V={3}:R=E,S=1260,V={4}:\";$C$2;$R$14;$C$4;$D195;$B195)": 368,_x000D_
    "=RIK_AC(\"INF04__;INF04@E=0,S=1064,G=0,T=0,P=0:@R=A,S=1260,V={0}:R=B,S=1018,V={1}:R=C,S=1092,V={2}:R=D,S=1014,V={3}:R=E,S=1260,V={4}:\";$C$2;$R$14;$C$4;$D323;$B323)": 369,_x000D_
    "=RIK_AC(\"INF04__;INF04@E=0,S=1253,G=0,T=0,P=0:@R=A,S=1260,V={0}:R=B,S=1018,V={1}:R=C,S=1092,V={2}:R=D,S=1014,V={3}:R=E,S=1260,V={4}:\";$C$2;$P$14;$C$4;$D34;$B34)": 370,_x000D_
    "=RIK_AC(\"INF04__;INF04@E=0,S=1253,G=0,T=0,P=0:@R=A,S=1260,V={0}:R=B,S=1018,V={1}:R=C,S=1092,V={2}:R=D,S=1014,V={3}:R=E,S=1260,V={4}:\";$C$2;$P$14;$C$4;$D98;$B98)": 371,_x000D_
    "=RIK_AC(\"INF04__;INF04@E=0,S=1253,G=0,T=0,P=0:@R=A,S=1260,V={0}:R=B,S=1018,V={1}:R=C,S=1092,V={2}:R=D,S=1014,V={3}:R=E,S=1260,V={4}:\";$C$2;$P$14;$C$4;$D162;$B162)": 372,_x000D_
    "=RIK_AC(\"INF04__;INF04@E=0,S=1253,G=0,T=0,P=0:@R=A,S=1260,V={0}:R=B,S=1018,V={1}:R=C,S=1092,V={2}:R=D,S=1014,V={3}:R=E,S=1260,V={4}:\";$C$2;$P$14;$C$4;$D226;$B226)": 373,_x000D_
    "=RIK_AC(\"INF04__;INF04@E=0,S=1253,G=0,T=0,P=0:@R=A,S=1260,V={0}:R=B,S=1018,V={1}:R=C,S=1092,V={2}:R=D,S=1014,V={3}:R=E,S=1260,V={4}:\";$C$2;$P$14;$C$4;$D290;$B290)": 374,_x000D_
    "=RIK_AC(\"INF04__;INF04@E=0,S=1253,G=0,T=0,P=0:@R=A,S=1260,V={0}:R=B,S=1018,V={1}:R=C,S=1092,V={2}:R=D,S=1014,V={3}:R=E,S=1260,V={4}:\";$C$2;$P$14;$C$4;$D354;$B354)": 375,_x000D_
    "=RIK_AC(\"INF04__;INF04@E=0,S=1253,G=0,T=0,P=0:@R=A,S=1260,V={0}:R=B,S=1018,V={1}:R=C,S=1092,V={2}:R=D,S=1014,V={3}:R=E,S=1260,V={4}:\";$C$2;$P$14;$C$4;$D418;$B418)": 376,_x000D_
    "=RIK_AC(\"INF04__;INF04@E=0,S=42,G=0,T=0,P=0:@R=A,S=1260,V={0}:R=B,S=1018,V={1}:R=C,S=1092,V={2}:R=D,S=1014,V={3}:R=E,S=1260,V={4}:\";$C$2;$R$14;$C$4;$D62;$B62)": 377,_x000D_
    "=RIK_AC(\"INF04__;INF04@E=0,S=42,G=0,T=0,P=0:@R=A,S=1260,V={0}:R=B,S=1018,V={1}:R=C,S=1092,V={2}:R=D,S=1014,V={3}:R=E,S=1260,V={4}:\";$C$2;$R$14;$C$4;$D126;$B126)": 378,_x000D_
    "=RIK_AC(\"INF04__;INF04@E=0,S=42,G=0,T=0,P=0:@R=A,S=1260,V={0}:R=B,S=1018,V={1}:R=C,S=1092,V={2}:R=D,S=1014,V={3}:R=E,S=1260,V={4}:\";$C$2;$R$14;$C$4;$D190;$B190)": 379,_x000D_
    "=RIK_AC(\"INF04__;INF04@E=0,S=42,G=0,T=0,P=0:@R=A,S=1260,V={0}:R=B,S=1018,V={1}:R=C,S=1092,V={2}:R=D,S=1014,V={3}:R=E,S=1260,V={4}:\";$C$2;$R$14;$C$4;$D254;$B254)": 380,_x000D_
    "=RIK_AC(\"INF04__;INF04@E=0,S=42,G=0,T=0,P=0:@R=A,S=1260,V={0}:R=B,S=1018,V={1}:R=C,S=1092,V={2}:R=D,S=1014,V={3}:R=E,S=1260,V={4}:\";$C$2;$R$14;$C$4;$D318;$B318)": 381,_x000D_
    "=RIK_AC(\"INF04__;INF04@E=0,S=42,G=0,T=0,P=0:@R=A,S=1260,V={0}:R=B,S=1018,V={1}:R=C,S=1092,V={2}:R=D,S=1014,V={3}:R=E,S=1260,V={4}:\";$C$2;$R$14;$C$4;$D382;$B382)": 382,_x000D_
    "=RIK_AC(\"INF04__;INF04@E=0,S=1064,G=0,T=0,P=0:@R=A,S=1260,V={0}:R=B,S=1018,V={1}:R=C,S=1092,V={2}:R=D,S=1014,V={3}:R=E,S=1260,V={4}:\";$C$2;$R$14;$C$4;$D26;$B26)": 383,_x000D_
    "=RIK_AC(\"INF04__;INF04@E=0,S=1064,G=0,T=0,P=0:@R=A,S=1260,V={0}:R=B,S=1018,V={1}:R=C,S=1092,V={2}:R=D,S=1014,V={3}:R=E,S=1260,V={4}:\";$C$2;$R$14;$C$4;$D90;$B90)": 384,_x000D_
    "=RIK_AC(\"INF04__;INF04@E=0,S=1064,G=0,T=0,P=0:@R=A,S=1260,V={0}:R=B,S=1018,V={1}:R=C,S=1092,V={2}:R=D,S=1014,V={3}:R=E,S=1260,V={4}:\";$C$2;$R$14;$C$4;$D154;$B154)": 385,_x000D_
    "=RIK_AC(\"INF04__;INF04@E=0,S=1253,G=0,T=0,P=0:@R=A,S=1260,V={0}:R=B,S=1018,V={1}:R=C,S=1092,V={2}:R=D,S=1014,V={3}:R=E,S=1260,V={4}:\";$C$2;$P$14;$C$4;$D46;$B46)": 386,_x000D_
    "=RIK_AC(\"INF04__;INF04@E=0,S=1253,G=0,T=0,P=0:@R=A,S=1260,V={0}:R=B,S=1018,V={1}:R=C,S=1092,V={2}:R=D,S=1014,V={3}:R=E,S=1260,V={4}:\";$C$2;$P$14;$C$4;$D110;$B110)": 387,_x000D_
    "=RIK_AC(\"INF04__;INF04@E=0,S=1253,G=0,T=0,P=0:@R=A,S=1260,V={0}:R=B,S=1018,V={1}:R=C,S=1092,V={2}:R=D,S=1014,V={3}:R=E,S=1260,V={4}:\";$C$2;$P$14;$C$4;$D174;$B174)": 388,_x000D_
    "=RIK_AC(\"INF04__;INF04@E=0,S=1253,G=0,T=0,P=0:@R=A,S=1260,V={0}:R=B,S=1018,V={1}:R=C,S=1092,V={2}:R=D,S=1014,V={3}:R=E,S=1260,V={4}:\";$C$2;$P$14;$C$4;$D238;$B238)": 389,_x000D_
    "=RIK_AC(\"INF04__;INF04@E=0,S=1253,G=0,T=0,P=0:@R=A,S=1260,V={0}:R=B,S=1018,V={1}:R=C,S=1092,V={2}:R=D,S=1014,V={3}:R=E,S=1260,V={4}:\";$C$2;$P$14;$C$4;$D302;$B302)": 390,_x000D_
    "=RIK_AC(\"INF04__;INF04@E=0,S=1253,G=0,T=0,P=0:@R=A,S=1260,V={0}:R=B,S=1018,V={1}:R=C,S=1092,V={2}:R=D,S=1014,V={3}:R=E,S=1260,V={4}:\";$C$2;$P$14;$C$4;$D366;$B366)": 391,_x000D_
    "=RIK_AC(\"INF04__;INF04@E=0,S=1253,G=0,T=0,P=0:@R=A,S=1260,V={0}:R=B,S=1018,V={1}:R=C,S=1092,V={2}:R=D,S=1014,V={3}:R=E,S=1260,V={4}:\";$C$2;$P$14;$C$4;$D430;$B430)": 392,_x000D_
    "=RIK_AC(\"INF04__;INF04@E=0,S=42,G=0,T=0,P=0:@R=A,S=1260,V={0}:R=B,S=1018,V={1}:R=C,S=1092,V={2}:R=D,S=1014,V={3}:R=E,S=1260,V={4}:\";$C$2;$R$14;$C$4;$D74;$B74)": 393,_x000D_
    "=RIK_AC(\"INF04__;INF04@E=0,S=42,G=0,T=0,P=0:@R=A,S=1260,V={0}:R=B,S=1018,V={1}:R=C,S=1092,V={2}:R=D,S=1014,V={3}:R=E,S=1260,V={4}:\";$C$2;$R$14;$C$4;$D138;$B138)": 394,_x000D_
    "=RIK_AC(\"INF04__;INF04@E=0,S=42,G=0,T=0,P=0:@R=A,S=1260,V={0}:R=B,S=1018,V={1}:R=C,S=1092,V={2}:R=D,S=1014,V={3}:R=E,S=1260,V={4}:\";$C$2;$R$14;$C$4;$D202;$B202)": 395,_x000D_
    "=RIK_AC(\"INF04__;INF04@E=0,S=42,G=0,T=0,P=0:@R=A,S=1260,V={0}:R=B,S=1018,V={1}:R=C,S=1092,V={2}:R=D,S=1014,V={3}:R=E,S=1260,V={4}:\";$C$2;$R$14;$C$4;$D266;$B266)": 396,_x000D_
    "=RIK_AC(\"INF04__;INF04@E=0,S=42,G=0,T=0,P=0:@R=A,S=1260,V={0}:R=B,S=1018,V={1}:R=C,S=1092,V={2}:R=D,S=1014,V={3}:R=E,S=1260,V={4}:\";$C$2;$R$14;$C$4;$D330;$B330)": 397,_x000D_
    "=RIK_AC(\"INF04__;INF04@E=0,S=42,G=0,T=0,P=0:@R=A,S=1260,V={0}:R=B,S=1018,V={1}:R=C,S=1092,V={2}:R=D,S=1014,V={3}:R=E,S=1260,V={4}:\";$C$2;$R$14;$C$4;$D394;$B394)": 398,_x000D_
    "=RIK_AC(\"INF04__;INF04@E=0,S=1064,G=0,T=0,P=0:@R=A,S=1260,V={0}:R=B,S=1018,V={1}:R=C,S=1092,V={2}:R=D,S=1014,V={3}:R=E,S=1260,V={4}:\";$C$2;$R$14;$C$4;$D38;$B38)": 399,_x000D_
    "=RIK_AC(\"INF04__;INF04@E=0,S=1064,G=0,T=0,P=0:@R=A,S=1260,V={0}:R=B,S=1018,V={1}:R=C,S=1092,V={2}:R=D,S=1014,V={3}:R=E,S=1260,V={4}:\";$C$2;$R$14;$C$4;$D102;$B102)": 400,_x000D_
    "=RIK_AC(\"INF04__;INF04@E=0,S=1064,G=0,T=0,P=0:@R=A,S=1260,V={0}:R=B,S=1018,V={1}:R=C,S=1092,V={2}:R=D,S=1014,V={3}:R=E,S=1260,V={4}:\";$C$2;$R$14;$C$4;$D166;$B166)": 401,_x000D_
    "=RIK_AC(\"INF04__;INF04@E=0,S=1253,G=0,T=0,P=0:@R=A,S=1260,V={0}:R=B,S=1018,V={1}:R=C,S=1092,V={2}:R=D,S=1014,V={3}:R=E,S=1260,V={4}:\";$C$2;$P$14;$C$4;$D56;$B56)": 402,_x000D_
    "=RIK_AC(\"INF04__;INF04@E=0,S=1253,G=0,T=0,P=0:@R=A,S=1260,V={0}:R=B,S=1018,V={1}:R=C,S=1092,V={2}:R=D,S=1014,V={3}:R=E,S=1260,V={4}:\";$C$2;$P$14;$C$4;$D120;$B120)": 403,_x000D_
    "=RIK_AC(\"INF04__;INF04@E=0,S=1253,G=0,T=0,P=0:@R=A,S=1260,V={0}:R=B,S=1018,V={1}:R=C,S=1092,V={2}:R=D,S=1014,V={3}:R=E,S=1260,V={4}:\";$C$2;$P$14;$C$4;$D184;$B184)": 404,_x000D_
    "=RIK_AC(\"INF04__;INF04@E=0,S=1253,G=0,T=0,P=0:@R=A,S=1260,V={0}:R=B,S=1018,V={1}:R=C,S=1092,V={2}:R=D,S=1014,V={3}:R=E,S=1260,V={4}:\";$C$2;$P$14;$C$4;$D248;$B248)": 405,_x000D_
    "=RIK_AC(\"INF04__;INF04@E=0,S=1253,G=0,T=0,P=0:@R=A,S=1260,V={0}:R=B,S=1018,V={1}:R=C,S=1092,V={2}:R=D,S=1014,V={3}:R=E,S=1260,V={4}:\";$C$2;$P$14;$C$4;$D312;$B312)": 406,_x000D_
    "=RIK_AC(\"INF04__;INF04@E=0,S=1253,G=0,T=0,P=0:@R=A,S=1260,V={0}:R=B,S=1018,V={1}:R=C,S=1092,V={2}:R=D,S=1014,V={3}:R=E,S=1260,V={4}:\";$C$2;$P$14;$C$4;$D376;$B376)": 407,_x000D_
    "=RIK_AC(\"INF04__;INF04@E=0,S=1253,G=0,T=0,P=0:@R=A,S=1260,V={0}:R=B,S=1018,V={1}:R=C,S=1092,V={2}:R=D,S=1014,V={3}:R=E,S=1260,V={4}:\";$C$2;$P$14;$C$4;$D79;$B79)": 408,_x000D_
    "=RIK_AC(\"INF04__;INF04@E=0,S=1253,G=0,T=0,P=0:@R=A,S=1260,V={0}:R=B,S=1018,V={1}:R=C,S=1092,V={2}:R=D,S=1014,V={3}:R=E,S=1260,V={4}:\";$C$2;$P$14;$C$4;$D181;$B181)": 409,_x000D_
    "=RIK_AC(\"INF04__;INF04@E=0,S=1253,G=0,T=0,P=0:@R=A,S=1260,V={0}:R=B,S=1018,V={1}:R=C,S=1092,V={2}:R=D,S=1014,V={3}:R=E,S=1260,V={4}:\";$C$2;$P$14;$C$4;$D284;$B284)": 410,_x000D_
    "=RIK_AC(\"INF04__;INF04@E=0,S=1253,G=0,T=0,P=0:@R=A,S=1260,V={0}:R=B,S=1018,V={1}:R=C,S=1092,V={2}:R=D,S=1014,V={3}:R=E,S=1260,V={4}:\";$C$2;$P$14;$C$4;$D387;$B387)": 411,_x000D_
    "=RIK_AC(\"INF04__;INF04@E=0,S=42,G=0,T=0,P=0:@R=A,S=1260,V={0}:R=B,S=1018,V={1}:R=C,S=1092,V={2}:R=D,S=1014,V={3}:R=E,S=1260,V={4}:\";$C$2;$R$14;$C$4;$D55;$B55)": 412,_x000D_
    "=RIK_AC(\"INF04__;INF04@E=0,S=42,G=0,T=0,P=0:@R=A,S=1260,V={0}:R=B,S=1018,V={1}:R=C,S=1092,V={2}:R=D,S=1014,V={3}:R=E,S=1260,V={4}:\";$C$2;$R$14;$C$4;$D140;$B140)": 413,_x000D_
    "=RIK_AC(\"INF04__;INF04@E=0,S=42,G=0,T=0,P=0:@R=A,S=1260,V={0}:R=B,S=1018,V={1}:R=C,S=1092,V={2}:R=D,S=1014,V={3}:R=E,S=1260,V={4}:\";$C$2;$R$14;$C$4;$D225;$B225)": 414,_x000D_
    "=RIK_AC(\"INF04__;INF04@E=0,S=42,G=0,T=0,P=0:@R=A,S=1260,V={0}:R=B,S=1018,V={1}:R=C,S=1092,V={2}:R=D,S=1014,V={3}:R=E,S=1260,V={4}:\";$C$2;$R$14;$C$4;$D311;$B311)": 415,_x000D_
    "=RIK_AC(\"INF04__;INF04@E=0,S=42,G=0,T=0,P=0:@R=A,S=1260,V={0}:R=B,S=1018,V={1}:R=C,S=1092,V={2}:R=D,S=1014,V={3}:R=E,S=1260,V={4}:\";$C$2;$R$14;$C$4;$D396;$B396)": 416,_x000D_
    "=RIK_AC(\"INF04__;INF04@E=0,S=1064,G=0,T=0,P=0:@R=A,S=1260,V={0}:R=B,S=1018,V={1}:R=C,S=1092,V={2}:R=D,S=1014,V={3}:R=E,S=1260,V={4}:\";$C$2;$R$14;$C$4;$D61;$B61)": 417,_x000D_
    "=RIK_AC(\"INF04__;INF04@E=0,S=1064,G=0,T=0,P=0:@R=A,S=1260,V={0}:R=B,S=1018,V={1}:R=C,S=1092,V={2}:R=D,S=1014,V={3}:R=E,S=1260,V={4}:\";$C$2;$R$14;$C$4;$D147;$B147)": 418,_x000D_
    "=RIK_AC(\"INF04__;INF04@E=0,S=1064,G=0,T=0,P=0:@R=A,S=1260,V={0}:R=B,S=1018,V={1}:R=C,S=1092,V={2}:R=D,S=1014,V={3}:R=E,S=1260,V={4}:\";$C$2;$R$14;$C$4;$D222;$B222)": 419,_x000D_
    "=RIK_AC(\"INF04__;INF04@E=0,S=1064,G=0,T=0,P=0:@R=A,S=1260,V={0}:R=B,S=1018,V={1}:R=C,S=1092,V={2}:R=D,S=1014,V={3}:R=E,S=1260,V={4}:\";$C$2;$R$14;$C$4;$D286;$B286)": 420,_x000D_
    "=RIK_AC(\"INF04__;INF04@E=0,S=1253,G=0,T=0,P=0:@R=A,S=1260,V={0}:R=B,S=1018,V={1}:R=C,S=1092,V={2}:R=D,S=1014,V={3}:R=E,S=1260,V={4}:\";$C$2;$P$14;$C$4;$D43;$B43)": 421,_x000D_
    "=RIK_AC(\"INF04__;INF04@E=0,S=1253,G=0,T=0,P=0:@R=A,S=1260,V={0}:R=B,S=1018,V={1}:R=C,S=1092,V={2}:R=D,S=1014,V={3}:R=E,S=1260,V={4}:\";$C$2;$P$14;$C$4;$D145;$B145)": 422,_x000D_
    "=RIK_AC(\"INF04__;INF04@E=0,S=1253,G=0,T=0,P=0:@R=A,S=1260,V={0}:R=B,S=1018,V={1}:R=C,S=1092,V={2}:R=D,S=1014,V={3}:R=E,S=1260,V={4}:\";$C$2;$P$14;$C$4;$D247;$B247)": 423,_x000D_
    "=RIK_AC(\"INF04__;INF04@E=0,S=1253,G=0,T=0,P=0:@R=A,S=1260,V={0}:R=B,S=1018,V={1}:R=C,S=1092,V={2}:R=D,S=1014,V={3}:R=E,S=1260,V={4}:\";$C$2;$P$14;$C$4;$D349;$B349)": 424,_x000D_
    "=RIK_AC(\"INF04__;INF04@E=0,S=42,G=0,T=0,P=0:@R=A,S=1260,V={0}:R=B,S=1018,V={1}:R=C,S=1092,V={2}:R=D,S=1014,V={3}:R=E,S=1260,V={4}:\";$C$2;$R$14;$C$4;$D24;$B24)": 425,_x000D_
    "=RIK_AC(\"INF04__;INF04@E=0,S=42,G=0,T=0,P=0:@R=A,S=1260,V={0}:R=B,S=1018,V={1}:R=C,S=1092,V={2}:R=D,S=1014,V={3}:R=E,S=1260,V={4}:\";$C$2;$R$14;$C$4;$D109;$B109)": 426,_x000D_
    "=RIK_AC(\"INF04__;INF04@E=0,S=42,G=0,T=0,P=0:@R=A,S=1260,V={0}:R=B,S=1018,V={1}:R=C,S=1092,V={2}:R=D,S=1014,V={3}:R=E,S=1260,V={4}:\";$C$2;$R$14;$C$4;$D195;$B195)": 427,_x000D_
    "=RIK_AC(\"INF04__;INF04@E=0,S=42,G=0,T=0,P=0:@R=A,S=1260,V={0}:R=B,S=1018,V={1}:R=C,S=1092,V={2}:R=D,S=1014,V={3}:R=E,S=1260,V={4}:\";$C$2;$R$14;$C$4;$D280;$B280)": 428,_x000D_
    "=RIK_AC(\"INF04__;INF04@E=0,S=42,G=0,T=0,P=0:@R=A,S=1260,V={0}:R=B,S=1018,V={1}:R=C,S=1092,V={2}:R=D,S=1014,V={3}:R=E,S=1260,V={4}:\";$C$2;$R$14;$C$4;$D365;$B365)": 429,_x000D_
    "=RIK_AC(\"INF04__;INF04@E=0,S=1064,G=0,T=0,P=0:@R=A,S=1260,V={0}:R=B,S=1018,V={1}:R=C,S=1092,V={2}:R=D,S=1014,V={3}:R=E,S=1260,V={4}:\";$C$2;$R$14;$C$4;$D31;$B31)": 430,_x000D_
    "=RIK_AC(\"INF04__;INF04@E=0,S=1064,G=0,T=0,P=0:@R=A,S=1260,V={0}:R=B,S=1018,V={1}:R=C,S=1092,V={2}:R=D,S=1014,V={3}:R=E,S=1260,V={4}:\";$C$2;$R$14;$C$4;$D116;$B116)": 431,_x000D_
    "=RIK_AC(\"INF04__;INF04@E=0,S=1064,G=0,T=0,P=0:@R=A,S=1260,V={0}:R=B,S=1018,V={1}:R=C,S=1092,V={2}:R=D,S=1014,V={3}:R=E,S=1260,V={4}:\";$C$2;$R$14;$C$4;$D199;$B199)": 432,_x000D_
    "=RIK_AC(\"INF04__;INF04@E=0,S=1064,G=0,T=0,P=0:@R=A,S=1260,V={0}:R=B,S=1018,V={1}:R=C,S=1092,V={2}:R=D,S=1014,V={3}:R=E,S=1260,V={4}:\";$C$2;$R$14;$C$4;$D263;$B263)": 433,_x000D_
    "=RIK_AC(\"INF04__;INF04@E=0,S=1064,G=0,T=0,P=0:@R=A,S=1260,V={0}:R=B,S=1018,V={1}:R=C,S=1092,V={2}:R=D,S=1014,V={3}:R=E,S=1260,V={4}:\";$C$2;$R$14;$C$4;$D327;$B327)": 434,_x000D_
    "=RIK_AC(\"INF04__;INF04@E=0,S=1064,G=0,T=0,P=0:@R=A,S=1260,V={0}:R=B,S=1018,V={1}:R=C,S=1092,V={2}:R=D,S=1014,V={3}:R=E,S=1260,V={4}:\";$C$2;$R$14;$C$4;$D391;$B391)": 435,_x000D_
    "=RIK_AC(\"INF04__;INF04@E=0,S=49,G=0,T=0,P=0:@R=A,S=1260,V={0}:R=B,S=1018,V={1}:R=C,S=1092,V={2}:R=D,S=1014,V={3}:R=E,S=1260,V={4}:R=F,S=48,V={5}:\";$C$2;$R$14;$C$4;$D35;$B35;T$14)": 436,_x000D_
    "=RIK_AC(\"INF04__;INF04@E=0,S=1253,G=0,T=0,P=0:@R=A,S=1260,V={0}:R=B,S=1018,V={1}:R=C,S=1092,V={2}:R=D,S=1014,V={3}:R=E,S=1260,V={4}:\";$C$2;$P$14;$C$4;$D44;$B44)": 437,_x000D_
    "=RIK_AC(\"INF04__;INF04@E=0,S=1253,G=0,T=0,P=0:@R=A,S=1260,V={0}:R=B,S=1018,V={1}:R=C,S=1092,V={2}:R=D,S=1014,V={3}:R=E,S=1260,V={4}:\";$C$2;$P$14;$C$4;$D147;$B147)": 438,_x000D_
    "=RIK_AC(\"INF04__;INF04@E=0,S=1253,G=0,T=0,P=0:@R=A,S=1260,V={0}:R=B,S=1018,V={1}:R=C,S=1092,V={2}:R=D,S=1014,V={3}:R=E,S=1260,V={4}:\";$C$2;$P$14;$C$4;$D249;$B249)": 439,_x000D_
    "=RIK_AC(\"INF04__;INF04@E=0,S=1253,G=0,T=0,P=0:@R=A,S=1260,V={0}:R=B,S=1018,V={1}:R=C,S=1092,V={2}:R=D,S=1014,V={3}:R=E,S=1260,V={4}:\";$C$2;$P$14;$C$4;$D351;$B351)": 440,_x000D_
    "=RIK_AC(\"INF04__;INF04@E=0,S=42,G=0,T=0,P=0:@R=A,S=1260,V={0}:R=B,S=1018,V={1}:R=C,S=1092,V={2}:R=D,S=1014,V={3}:R=E,S=1260,V={4}:\";$C$2;$R$14;$C$4;$D25;$B25)": 441,_x000D_
    "=RIK_AC(\"INF04__;INF04@E=0,S=42,G=0,T=0,P=0:@R=A,S=1260,V={0}:R=B,S=1018,V={1}:R=C,S=1092,V={2}:R=D,S=1014,V={3}:R=E,S=1260,V={4}:\";$C$2;$R$14;$C$4;$D111;$B111)": 442,_x000D_
    "=RIK_AC(\"INF04__;INF04@E=0,S=42,G=0,T=0,P=0:@R=A,S=1260,V={0}:R=B,S=1018,V={1}:R=C,S=1092,V={2}:R=D,S=1014,V={3}:R=E,S=1260,V={4}:\";$C$2;$R$14;$C$4;$D196;$B196)": 443,_x000D_
    "=RIK_AC(\"INF04__;INF04@E=0,S=42,G=0,T=0,P=0:@R=A,S=1260,V={0}:R=B,S=1018,V={1}:R=C,S=1092,V={2}:R=D,S=1014,V={3}:R=E,S=1260,V={4}:\";$C$2;$R$14;$C$4;$D281;$B281)": 444,_x000D_
    "=RIK_AC(\"INF04__;INF04@E=0,S=42,G=0,T=0,P=0:@R=A,S=1260,V={0}:R=B,S=1018,V={1}:R=C,S=1092,V={2}:R=D,S=1014,V={3}:R=E,S=1260,V={4}:\";$C$2;$R$14;$C$4;$D367;$B367)": 445,_x000D_
    "=RIK_AC(\"INF04__;INF04@E=0,S=1064,G=0,T=0,P=0:@R=A,S=1260,V={0}:R=B,S=1018,V={1}:R=C,S=1092,V={2}:R=D,S=1014,V={3}:R=E,S=1260,V={4}:\";$C$2;$R$14;$C$4;$D32;$B32)": 446,_x000D_
    "=RIK_AC(\"INF04__;INF04@E=0,S=1064,G=0,T=0,P=0:@R=A,S=1260,V={0}:R=B,S=1018,V={1}:R=C,S=1092,V={2}:R=D,S=1014,V={3}:R=E,S=1260,V={4}:\";$C$2;$R$14;$C$4;$D117;$B117)": 447,_x000D_
    "=RIK_AC(\"INF04__;INF04@E=0,S=1064,G=0,T=0,P=0:@R=A,S=1260,V={0}:R=B,S=1018,V={1}:R=C,S=1092,V={2}:R=D,S=1014,V={3}:R=E,S=1260,V={4}:\";$C$2;$R$14;$C$4;$D200;$B200)": 448,_x000D_
    "=RIK_AC(\"INF04__;INF04@E=0,S=1064,G=0,T=0,P=0:@R=A,S=1260,V={0}:R=B,S=1018,V={1}:R=C,S=1092,V={2}:R=D,S=1014,V={3}:R=E,S=1260,V={4}:\";$C$2;$R$14;$C$4;$D264;$B264)": 449,_x000D_
    "=RIK_AC(\"INF04__;INF04@E=0,S=1064,G=0,T=0,P=0:@R=A,S=1260,V={0}:R=B,S=1018,V={1}:R=C,S=1092,V={2}:R=D,S=1014,V={3}:R=E,S=1260,V={4}:\";$C$2;$R$14;$C$4;$D328;$B328)": 450,_x000D_
    "=RIK_AC(\"INF04__;INF04@E=0,S=1253,G=0,T=0,P=0:@R=A,S=1260,V={0}:R=B,S=1018,V={1}:R=C,S=1092,V={2}:R=D,S=1014,V={3}:R=E,S=1260,V={4}:\";$C$2;$P$14;$C$4;$D25;$B25)": 451,_x000D_
    "=RIK_AC(\"INF04__;INF04@E=0,S=1253,G=0,T=0,P=0:@R=A,S=1260,V={0}:R=B,S=1018,V={1}:R=C,S=1092,V={2}:R=D,S=1014,V={3}:R=E,S=1260,V={4}:\";$C$2;$P$14;$C$4;$D127;$B127)": 452,_x000D_
    "=RIK_AC(\"INF04__;INF04@E=0,S=1253,G=0,T=0,P=0:@R=A,S=1260,V={0}:R=B,S=1018,V={1}:R=C,S=1092,V={2}:R=D,S=1014,V={3}:R=E,S=1260,V={4}:\";$C$2;$P$14;$C$4;$D229;$B229)": 453,_x000D_
    "=RIK_AC(\"INF04__;INF04@E=0,S=1253,G=0,T=0,P=0:@R=A,S=1260,V={0}:R=B,S=1018,V={1}:R=C,S=1092,V={2}:R=D,S=1014,V={3}:R=E,S=1260,V={4}:\";$C$2;$P$14;$C$4;$D332;$B332)": 454,_x000D_
    "=RIK_AC(\"INF04__;INF04@E=0,S=1253,G=0,T=0,P=0:@R=A,S=1260,V={0}:R=B,S=1018,V={1}:R=C,S=1092,V={2}:R=D,S=1014,V={3}:R=E,S=1260,V={4}:\";$C$2;$P$14;$C$4;$D429;$B429)": 455,_x000D_
    "=RIK_AC(\"INF04__;INF04@E=0,S=42,G=0,T=0,P=0:@R=A,S=1260,V={0}:R=B,S=1018,V={1}:R=C,S=1092,V={2}:R=D,S=1014,V={3}:R=E,S=1260,V={4}:\";$C$2;$R$14;$C$4;$D95;$B95)": 456,_x000D_
    "=RIK_AC(\"INF04__;INF04@E=0,S=42,G=0,T=0,P=0:@R=A,S=1260,V={0}:R=B,S=1018,V={1}:R=C,S=1092,V={2}:R=D,S=1014,V={3}:R=E,S=1260,V={4}:\";$C$2;$R$14;$C$4;$D180;$B180)": 457,_x000D_
    "=RIK_AC(\"INF04__;INF04@E=0,S=42,G=0,T=0,P=0:@R=A,S=1260,V={0}:R=B,S=1018,V={1}:R=C,S=1092,V={2}:R=D,S=1014,V={3}:R=E,S=1260,V={4}:\";$C$2;$R$14;$C$4;$D265;$B265)": 458,_x000D_
    "=RIK_AC(\"INF04__;INF04@E=0,S=42,G=0,T=0,P=0:@R=A,S=1260,V={0}:R=B,S=1018,V={1}:R=C,S=1092,V={2}:R=D,S=1014,V={3}:R=E,S=1260,V={4}:\";$C$2;$R$14;$C$4;$D351;$B351)": 459,_x000D_
    "=RIK_AC(\"INF04__;INF04@E=0,S=42,G=0,T=0,P=0:@R=A,S=1260,V={0}:R=B,S=1018,V={1}:R=C,S=1092,V={2}:R=D,S=1014,V={3}:R=E,S=1260,V={4}:\";$C$2;$R$14;$C$4;$D436;$B436)": 460,_x000D_
    "=RIK_AC(\"INF04__;INF04@E=0,S=1064,G=0,T=0,P=0:@R=A,S=1260,V={0}:R=B,S=1018,V={1}:R=C,S=1092,V={2}:R=D,S=1014,V={3}:R=E,S=1260,V={4}:\";$C$2;$R$14;$C$4;$D101;$B101)": 461,_x000D_
    "=RIK_AC(\"INF04__;INF04@E=0,S=1064,G=0,T=0,P=0:@R=A,S=1260,V={0}:R=B,S=1018,V={1}:R=C,S=1092,V={2}:R=D,S=1014,V={3}:R=E,S=1260,V={4}:\";$C$2;$R$14;$C$4;$D187;$B187)": 462,_x000D_
    "=RIK_AC(\"INF04__;INF04@E=0,S=1064,G=0,T=0,P=0:@R=A,S=1260,V={0}:R=B,S=1018,V={1}:R=C,S=1092,V={2}:R=D,S=1014,V={3}:R=E,S=1260,V={4}:\";$C$2;$R$14;$C$4;$D252;$B252)": 463,_x000D_
    "=RIK_AC(\"INF04__;INF04@E=0,S=1064,G=0,T=0,P=0:@R=A,S=1260,V={0}:R=B,S=1018,V={1}:R=C,S=1092,V={2}:R=D,S=1014,V={3}:R=E,S=1260,V={4}:\";$C$2;$R$14;$C$4;$D316;$B316)": 464,_x000D_
    "=RIK_AC(\"INF04__;INF04@E=0,S=1064,G=0,T=0,P=0:@R=A,S=1260,V={0}:R=B,S=1018,V={1}:R=C,S=1092,V={2}:R=D,S=1014,V={3}:R=E,S=1260,V={4}:\";$C$2;$R$14;$C$4;$D380;$B380)": 465,_x000D_
    "=RIK_AC(\"INF04__;INF04@E=0,S=1253,G=0,T=0,P=0:@R=A,S=1260,V={0}:R=B,S=1018,V={1}:R=C,S=1092,V={2}:R=D,S=1014,V={3}:R=E,S=1260,V={4}:\";$C$2;$P$14;$C$4;$D187;$B187)": 466,_x000D_
    "=RIK_AC(\"INF04__;INF04@E=0,S=1253,G=0,T=0,P=0:@R=A,S=1260,V={0}:R=B,S=1018,V={1}:R=C,S=1092,V={2}:R=D,S=1014,V={3}:R=E,S=1260,V={4}:\";$C$2;$P$14;$C$4;$D391;$B391)": 467,_x000D_
    "=RIK_AC(\"INF04__;INF04@E=0,S=42,G=0,T=0,P=0:@R=A,S=1260,V={0}:R=B,S=1018,V={1}:R=C,S=1092,V={2}:R=D,S=1014,V={3}:R=E,S=1260,V={4}:\";$C$2;$R$14;$C$4;$D144;$B144)": 468,_x000D_
    "=RIK_AC(\"INF04__;INF04@E=0,S=42,G=0,T=0,P=0:@R=A,S=1260,V={0}:R=B,S=1018,V={1}:R=C,S=1092,V={2}:R=D,S=1014,V={3}:R=E,S=1260,V={4}:\";$C$2;$R$14;$C$4;$D315;$B315)": 469,_x000D_
    "=RIK_AC(\"INF04__;INF04@E=0,S=1064,G=0,T=0,P=0:@R=A,S=1260,V={0}:R=B,S=1018,V={1}:R=C,S=1092,V={2}:R=D,S=1014,V={3}:R=E,S=1260,V={4}:\";$C$2;$R$14;$C$4;$D65;$B65)": 470,_x000D_
    "=RIK_AC(\"INF04__;INF04@E=0,S=1064,G=0,T=0,P=0:@R=A,S=1260,V={0}:R=B,S=1018,V={1}:R=C,S=1092,V={2}:R=D,S=1014,V={3}:R=E,S=1260,V={4}:\";$C$2;$R$14;$C$4;$D225;$B225)": 471,_x000D_
    "=RIK_AC(\"INF04__;INF04@E=0,S=1064,G=0,T=0,P=0:@R=A,S=1260,V={0}:R=B,S=1018,V={1}:R=C,S=1092,V={2}:R=D,S=1014,V={3}:R=E,S=1260,V={4}:\";$C$2;$R$14;$C$4;$D349;$B349)": 472,_x000D_
    "=RIK_AC(\"INF04__;INF04@E=0,S=1064,G=0,T=0,P=0:@R=A,S=1260,V={0}:R=B,S=1018,V={1}:R=C,S=1092,V={2}:R=D,S=1014,V={3}:R=E,S=1260,V={4}:\";$C$2;$R$14;$C$4;$D434;$B434)": 473,_x000D_
    "=RIK_AC(\"INF04__;INF04@E=0,S=49,G=0,T=0,P=0:@R=A,S=1260,V={0}:R=B,S=1018,V={1}:R=C,S=1092,V={2}:R=D,S=1014,V={3}:R=E,S=1260,V={4}:R=F,S=48,V={5}:\";$C$2;$R$14;$C$4;$D86;$B86;T$14)": 474,_x000D_
    "=RIK_AC(\"INF04__;INF04@E=0,S=49,G=0,T=0,P=0:@R=A,S=1260,V={0}:R=B,S=1018,V={1}:R=C,S=1092,V={2}:R=D,S=1014,V={3}:R=E,S=1260,V={4}:R=F,S=48,V={5}:\";$C$2;$R$14;$C$4;$D150;$B150;T$14)": 475,_x000D_
    "=RIK_AC(\"INF04__;INF04@E=0,S=49,G=0,T=0,P=0:@R=A,S=1260,V={0}:R=B,S=1018,V={1}:R=C,S=1092,V={2}:R=D,S=1014,V={3}:R=E,S=1260,V={4}:R=F,S=48,V={5}:\";$C$2;$R$14;$C$4;$D214;$B214;T$14)": 476,_x000D_
    "=RIK_AC(\"INF04__;INF04@E=0,S=49,G=0,T=0,P=0:@R=A,S=1260,V={0}:R=B,S=1018,V={1}:R=C,S=1092,V={2}:R=D,S=1014,V={3}:R=E,S=1260,V={4}:R=F,S=48,V={5}:\";$C$2;$R$14;$C$4;$D278;$B278;T$14)": 477,_x000D_
    "=RIK_AC(\"INF04__;INF04@E=0,S=49,G=0,T=0,P=0:@R=A,S=1260,V={0}:R=B,S=1018,V={1}:R=C,S=1092,V={2}:R=D,S=1014,V={3}:R=E,S=1260,V={4}:R=F,S=48,V={5}:\";$C$2;$R$14;$C$4;$D342;$B342;T$14)": 478,_x000D_
    "=RIK_AC(\"INF04__;INF04@E=0,S=49,G=0,T=0,P=0:@R=A,S=1260,V={0}:R=B,S=1018,V={1}:R=C,S=1092,V={2}:R=D,S=1014,V={3}:R=E,S=1260,V={4}:R=F,S=48,V={5}:\";$C$2;$R$14;$C$4;$D406;$B406;T$14)": 479,_x000D_
    "=RIK_AC(\"INF04__;INF04@E=0,S=1076,G=0,T=0,P=0:@R=A,S=1260,V={0}:R=B,S=1018,V={1}:R=C,S=1092,V={2}:R=D,S=1014,V={3}:R=E,S=1260,V={4}:\";$C$2;$R$14;$C$4;$D50;$B50)": 480,_x000D_
    "=RIK_AC(\"INF04__;INF04@E=0,S=1076,G=0,T=0,P=0:@R=A,S=1260,V={0}:R=B,S=1018,V={1}:R=C,S=1092,V={2}:R=D,S=1014,V={3}:R=E,S=1260,V={4}:\";$C$2;$R$14;$C$4;$D114;$B114)": 481,_x000D_
    "=RIK_AC(\"INF04__;INF04@E=0,S=1253,G=0,T=0,P=0:@R=A,S=1260,V={0}:R=B,S=1018,V={1}:R=C,S=1092,V={2}:R=D,S=1014,V={3}:R=E,S=1260,V={4}:\";$C$2;$P$14;$C$4;$D215;$B215)": 482,_x000D_
    "=RIK_AC(\"INF04__;INF04@E=0,S=1253,G=0,T=0,P=0:@R=A,S=1260,V={0}:R=B,S=1018,V={1}:R=C,S=1092,V={2}:R=D,S=1014,V={3}:R=E,S=1260,V={4}:\";$C$2;$P$14;$C$4;$D417;$B417)": 483,_x000D_
    "=RIK_AC(\"INF04__;INF04@E=0,S=42,G=0,T=0,P=0:@R=A,S=1260,V={0}:R=B,S=1018,V={1}:R=C,S=1092,V={2}:R=D,S=1014,V={3}:R=E,S=1260,V={4}:\";$C$2;$R$14;$C$4;$D168;$B168)": 484,_x000D_
    "=RIK_AC(\"INF04__;INF04@E=0,S=42,G=0,T=0,P=0:@R=A,S=1260,V={0}:R=B,S=1018,V={1}:R=C,S=1092,V={2}:R=D,S=1014,V={3}:R=E,S=1260,V={4}:\";$C$2;$R$14;$C$4;$D339;$B339)": 485,_x000D_
    "=RIK_AC(\"INF04__;INF04@E=0,S=1064,G=0,T=0,P=0:@R=A,S=1260,V={0}:R=B,S=1018,V={1}:R=C,S=1092,V={2}:R=D,S=1014,V={3}:R=E,S=1260,V={4}:\";$C$2;$R$14;$C$4;$D89;$B89)": 486,_x000D_
    "=RIK_AC(\"INF04__;INF04@E=0,S=1064,G=0,T=0,P=0:@R=A,S=1260,V={0}:R=B,S=1018,V={1}:R=C,S=1092,V={2}:R=D,S=1014,V={3}:R=E,S=1260,V={4}:\";$C$2;$R$14;$C$4;$D243;$B243)": 487,_x000D_
    "=RIK_AC(\"INF04__;INF04@E=0,S=1064,G=0,T=0,P=0:@R=A,S=1260,V={0}:R=B,S=1018,V={1}:R=C,S=1092,V={2}:R=D,S=1014,V={3}:R=E,S=1260,V={4}:\";$C$2;$R$14;$C$4;$D365;$B365)": 488,_x000D_
    "=RIK_AC(\"INF04__;INF04@E=0,S=49,G=0,T=0,P=0:@R=A,S=1260,V={0}:R=B,S=1018,V={1}:R=C,S=1092,V={2}:R=D,S=1014,V={3}:R=E,S=1260,V={4}:R=F,S=48,V={5}:\";$C$2;$R$14;$C$4;$D25;$B25;T$14)": 489,_x000D_
    "=RIK_AC(\"INF04__;INF04@E=0,S=49,G=0,T=0,P=0:@R=A,S=1260,V={0}:R=B,S=1018,V={1}:R=C,S=1092,V={2}:R=D,S=1014,V={3}:R=E,S=1260,V={4}:R=F,S=48,V={5}:\";$C$2;$R$14;$C$4;$D96;$B96;T$14)": 490,_x000D_
    "=RIK_AC(\"INF04__;INF04@E=0,S=49,G=0,T=0,P=0:@R=A,S=1260,V={0}:R=B,S=1018,V={1}:R=C,S=1092,V={2}:R=D,S=1014,V={3}:R=E,S=1260,V={4}:R=F,S=48,V={5}:\";$C$2;$R$14;$C$4;$D160;$B160;T$14)": 491,_x000D_
    "=RIK_AC(\"INF04__;INF04@E=0,S=49,G=0,T=0,P=0:@R=A,S=1260,V={0}:R=B,S=1018,V={1}:R=C,S=1092,V={2}:R=D,S=1014,V={3}:R=E,S=1260,V={4}:R=F,S=48,V={5}:\";$C$2;$R$14;$C$4;$D224;$B224;T$14)": 492,_x000D_
    "=RIK_AC(\"INF04__;INF04@E=0,S=49,G=0,T=0,P=0:@R=A,S=1260,V={0}:R=B,S=1018,V={1}:R=C,S=1092,V={2}:R=D,S=1014,V={3}:R=E,S=1260,V={4}:R=F,S=48,V={5}:\";$C$2;$R$14;$C$4;$D288;$B288;T$14)": 493,_x000D_
    "=RIK_AC(\"INF04__;INF04@E=0,S=49,G=0,T=0,P=0:@R=A,S=1260,V={0}:R=B,S=1018,V={1}:R=C,S=1092,V={2}:R=D,S=1014,V={3}:R=E,S=1260,V={4}:R=F,S=48,V={5}:\";$C$2;$R$14;$C$4;$D352;$B352;T$14)": 494,_x000D_
    "=RIK_AC(\"INF04__;INF04@E=0,S=49,G=0,T=0,P=0:@R=A,S=1260,V={0}:R=B,S=1018,V={1}:R=C,S=1092,V={2}:R=D,S=1014,V={3}:R=E,S=1260,V={4}:R=F,S=48,V={5}:\";$C$2;$R$14;$C$4;$D416;$B416;T$14)": 495,_x000D_
    "=RIK_AC(\"INF04__;INF04@E=0,S=1253,G=0,T=0,P=0:@R=A,S=1260,V={0}:R=B,S=1018,V={1}:R=C,S=1092,V={2}:R=D,S=1014,V={3}:R=E,S=1260,V={4}:\";$C$2;$P$14;$C$4;$D42;$B42)": 496,_x000D_
    "=RIK_AC(\"INF04__;INF04@E=0,S=1253,G=0,T=0,P=0:@R=A,S=1260,V={0}:R=B,S=1018,V={1}:R=C,S=1092,V={2}:R=D,S=1014,V={3}:R=E,S=1260,V={4}:\";$C$2;$P$14;$C$4;$D106;$B106)": 497,_x000D_
    "=RIK_AC(\"INF04__;INF04@E=0,S=1253,G=0,T=0,P=0:@R=A,S=1260,V={0}:R=B,S=1018,V={1}:R=C,S=1092,V={2}:R=D,S=1014,V={3}:R=E,S=1260,V={4}:\";$C$2;$P$14;$C$4;$D170;$B170)": 498,_x000D_
    "=RIK_AC(\"INF04__;INF04@E=0,S=1253,G=0,T=0,P=0:@R=A,S=1260,V={0}:R=B,S=1018,V={1}:R=C,S=1092,V={2}:R=D,S=1014,V={3}:R=E,S=1260,V={4}:\";$C$2;$P$14;$C$4;$D234;$B234)": 499,_x000D_
    "=RIK_AC(\"INF04__;INF04@E=0,S=1253,G=0,T=0,P=0:@R=A,S=1260,V={0}:R=B,S=1018,V={1}:R=C,S=1092,V={2}:R=D,S=1014,V={3}:R=E,S=1260,V={4}:\";$C$2;$P$14;$C$4;$D298;$B298)": 500,_x000D_
    "=RIK_AC(\"INF04__;INF04@E=0,S=1253,G=0,T=0,P=0:@R=A,S=1260,V={0}:R=B,S=1018,V={1}:R=C,S=1092,V={2}:R=D,S=1014,V={3}:R=E,S=1260,V={4}:\";$C$2;$P$14;$C$4;$D362;$B362)": 501,_x000D_
    "=RIK_AC(\"INF04__;INF04@E=0,S=1253,G=0,T=0,P=0:@R=A,S=1260,V={0}:R=B,S=1018,V={1}:R=C,S=1092,V={2}:R=D,S=1014,V={3}:R=E,S=1260,V={4}:\";$C$2;$P$14;$C$4;$D426;$B426)": 502,_x000D_
    "=RIK_AC(\"INF04__;INF04@E=0,S=42,G=0,T=0,P=0:@R=A,S=1260,V={0}:R=B,S=1018,V={1}:R=C,S=1092,V={2}:R=D,S=1014,V={3}:R=E,S=1260,V={4}:\";$C$2;$R$14;$C$4;$D70;$B70)": 503,_x000D_
    "=RIK_AC(\"INF04__;INF04@E=0,S=42,G=0,T=0,P=0:@R=A,S=1260,V={0}:R=B,S=1018,V={1}:R=C,S=1092,V={2}:R=D,S=1014,V={3}:R=E,S=1260,V={4}:\";$C$2;$R$14;$C$4;$D134;$B134)": 504,_x000D_
    "=RIK_AC(\"INF04__;INF04@E=0,S=42,G=0,T=0,P=0:@R=A,S=1260,V={0}:R=B,S=1018,V={1}:R=C,S=1092,V={2}:R=D,S=1014,V={3}:R=E,S=1260,V={4}:\";$C$2;$R$14;$C$4;$D198;$B198)": 505,_x000D_
    "=RIK_AC(\"INF04__;INF04@E=0,S=42,G=0,T=0,P=0:@R=A,S=1260,V={0}:R=B,S=1018,V={1}:R=C,S=1092,V={2}:R=D,S=1014,V={3}:R=E,S=1260,V={4}:\";$C$2;$R$14;$C$4;$D262;$B262)": 506,_x000D_
    "=RIK_AC(\"INF04__;INF04@E=0,S=42,G=0,T=0,P=0:@R=A,S=1260,V={0}:R=B,S=1018,V={1}:R=C,S=1092,V={2}:R=D,S=1014,V={3}:R=E,S=1260,V={4}:\";$C$2;$R$14;$C$4;$D326;$B326)": 507,_x000D_
    "=RIK_AC(\"INF04__;INF04@E=0,S=42,G=0,T=0,P=0:@R=A,S=1260,V={0}:R=B,S=1018,V={1}:R=C,S=1092,V={2}:R=D,S=1014,V={3}:R=E,S=1260,V={4}:\";$C$2;$R$14;$C$4;$D390;$B390)": 508,_x000D_
    "=RIK_AC(\"INF04__;INF04@E=0,S=1064,G=0,T=0,P=0:@R=A,S=1260,V={0}:R=B,S=1018,V={1}:R=C,S=1092,V={2}:R=D,S=1014,V={3}:R=E,S=1260,V={4}:\";$C$2;$R$14;$C$4;$D34;$B34)": 509,_x000D_
    "=RIK_AC(\"INF04__;INF04@E=0,S=1064,G=0,T=0,P=0:@R=A,S=1260,V={0}:R=B,S=1018,V={1}:R=C,S=1092,V={2}:R=D,S=1014,V={3}:R=E,S=1260,V={4}:\";$C$2;$R$14;$C$4;$D98;$B98)": 510,_x000D_
    "=RIK_AC(\"INF04__;INF04@E=0,S=1064,G=0,T=0,P=0:@R=A,S=1260,V={0}:R=B,S=1018,V={1}:R=C,S=1092,V={2}:R=D,S=1014,V={3}:R=E,S=1260,V={4}:\";$C$2;$R$14;$C$4;$D162;$B162)": 511,_x000D_
    "=RIK_AC(\"INF04__;INF04@E=0,S=1253,G=0,T=0,P=0:@R=A,S=1260,V={0}:R=B,S=1018,V={1}:R=C,S=1092,V={2}:R=D,S=1014,V={3}:R=E,S=1260,V={4}:\";$C$2;$P$14;$C$4;$D54;$B54)": 512,_x000D_
    "=RIK_AC(\"INF04__;INF04@E=0,S=1253,G=0,T=0,P=0:@R=A,S=1260,V={0}:R=B,S=1018,V={1}:R=C,S=1092,V={2}:R=D,S=1014,V={3}:R=E,S=1260,V={4}:\";$C$2;$P$14;$C$4;$D118;$B118)": 513,_x000D_
    "=RIK_AC(\"INF04__;INF04@E=0,S=1253,G=0,T=0,P=0:@R=A,S=1260,V={0}:R=B,S=1018,V={1}:R=C,S=1092,V={2}:R=D,S=1014,V={3}:R=E,S=1260,V={4}:\";$C$2;$P$14;$C$4;$D182;$B182)": 514,_x000D_
    "=RIK_AC(\"INF04__;INF04@E=0,S=1253,G=0,T=0,P=0:@R=A,S=1260,V={0}:R=B,S=1018,V={1}:R=C,S=1092,V={2}:R=D,S=1014,V={3}:R=E,S=1260,V={4}:\";$C$2;$P$14;$C$4;$D246;$B246)": 515,_x000D_
    "=RIK_AC(\"INF04__;INF04@E=0,S=1253,G=0,T=0,P=0:@R=A,S=1260,V={0}:R=B,S=1018,V={1}:R=C,S=1092,V={2}:R=D,S=1014,V={3}:R=E,S=1260,V={4}:\";$C$2;$P$14;$C$4;$D310;$B310)": 516,_x000D_
    "=RIK_AC(\"INF04__;INF04@E=0,S=1253,G=0,T=0,P=0:@R=A,S=1260,V={0}:R=B,S=1018,V={1}:R=C,S=1092,V={2}:R=D,S=1014,V={3}:R=E,S=1260,V={4}:\";$C$2;$P$14;$C$4;$D374;$B374)": 517,_x000D_
    "=RIK_AC(\"INF04__;INF04@E=0,S=42,G=0,T=0,P=0:@R=A,S=1260,V={0}:R=B,S=1018,V={1}:R=C,S=1092,V={2}:R=D,S=1014,V={3}:R=E,S=1260,V={4}:\";$C$2;$R$14;$C$4;$D18;$B18)": 518,_x000D_
    "=RIK_AC(\"INF04__;INF04@E=0,S=42,G=0,T=0,P=0:@R=A,S=1260,V={0}:R=B,S=1018,V={1}:R=C,S=1092,V={2}:R=D,S=1014,V={3}:R=E,S=1260,V={4}:\";$C$2;$R$14;$C$4;$D82;$B82)": 519,_x000D_
    "=RIK_AC(\"INF04__;INF04@E=0,S=42,G=0,T=0,P=0:@R=A,S=1260,V={0}:R=B,S=1018,V={1}:R=C,S=1092,V={2}:R=D,S=1014,V={3}:R=E,S=1260,V={4}:\";$C$2;$R$14;$C$4;$D146;$B146)": 520,_x000D_
    "=RIK_AC(\"INF04__;INF04@E=0,S=42,G=0,T=0,P=0:@R=A,S=1260,V={0}:R=B,S=1018,V={1}:R=C,S=1092,V={2}:R=D,S=1014,V={3}:R=E,S=1260,V={4}:\";$C$2;$R$14;$C$4;$D210;$B210)": 521,_x000D_
    "=RIK_AC(\"INF04__;INF04@E=0,S=42,G=0,T=0,P=0:@R=A,S=1260,V={0}:R=B,S=1018,V={1}:R=C,S=1092,V={2}:R=D,S=1014,V={3}:R=E,S=1260,V={4}:\";$C$2;$R$14;$C$4;$D274;$B274)": 522,_x000D_
    "=RIK_AC(\"INF04__;INF04@E=0,S=42,G=0,T=0,P=0:@R=A,S=1260,V={0}:R=B,S=1018,V={1}:R=C,S=1092,V={2}:R=D,S=1014,V={3}:R=E,S=1260,V={4}:\";$C$2;$R$14;$C$4;$D338;$B338)": 523,_x000D_
    "=RIK_AC(\"INF04__;INF04@E=0,S=42,G=0,T=0,P=0:@R=A,S=1260,V={0}:R=B,S=1018,V={1}:R=C,S=1092,V={2}:R=D,S=1014,V={3}:R=E,S=1260,V={4}:\";$C$2;$R$14;$C$4;$D402;$B402)": 524,_x000D_
    "=RIK_AC(\"INF04__;INF04@E=0,S=1064,G=0,T=0,P=0:@R=A,S=1260,V={0}:R=B,S=1018,V={1}:R=C,S=1092,V={2}:R=D,S=1014,V={3}:R=E,S=1260,V={4}:\";$C$2;$R$14;$C$4;$D46;$B46)": 525,_x000D_
    "=RIK_AC(\"INF04__;INF04@E=0,S=1064,G=0,T=0,P=0:@R=A,S=1260,V={0}:R=B,S=1018,V={1}:R=C,S=1092,V={2}:R=D,S=1014,V={3}:R=E,S=1260,V={4}:\";$C$2;$R$14;$C$4;$D110;$B110)": 526,_x000D_
    "=RIK_AC(\"INF04__;INF04@E=0,S=1064,G=0,T=0,P=0:@R=A,S=1260,V={0}:R=B,S=1018,V={1}:R=C,S=1092,V={2}:R=D,S=1014,V={3}:R=E,S=1260,V={4}:\";$C$2;$R$14;$C$4;$D174;$B174)": 527,_x000D_
    "=RIK_AC(\"INF04__;INF04@E=0,S=1253,G=0,T=0,P=0:@R=A,S=1260,V={0}:R=B,S=1018,V={1}:R=C,S=1092,V={2}:R=D,S=1014,V={3}:R=E,S=1260,V={4}:\";$C$2;$P$14;$C$4;$D64;$B64)": 528,_x000D_
    "=RIK_AC(\"INF04__;INF04@E=0,S=1253,G=0,T=0,P=0:@R=A,S=1260,V={0}:R=B,S=1018,V={1}:R=C,S=1092,V={2}:R=D,S=1014,V={3}:R=E,S=1260,V={4}:\";$C$2;$P$14;$C$4;$D128;$B128)": 529,_x000D_
    "=RIK_AC(\"INF04__;INF04@E=0,S=1253,G=0,T=0,P=0:@R=A,S=1260,V={0}:R=B,S=1018,V={1}:R=C,S=1092,V={2}:R=D,S=1014,V={3}:R=E,S=1260,V={4}:\";$C$2;$P$14;$C$4;$D192;$B192)": 530,_x000D_
    "=RIK_AC(\"INF04__;INF04@E=0,S=1253,G=0,T=0,P=0:@R=A,S=1260,V={0}:R=B,S=1018,V={1}:R=C,S=1092,V={2}:R=D,S=1014,V={3}:R=E,S=1260,V={4}:\";$C$2;$P$14;$C$4;$D256;$B256)": 531,_x000D_
    "=RIK_AC(\"INF04__;INF04@E=0,S=1253,G=0,T=0,P=0:@R=A,S=1260,V={0}:R=B,S=1018,V={1}:R=C,S=1092,V={2}:R=D,S=1014,V={3}:R=E,S=1260,V={4}:\";$C$2;$P$14;$C$4;$D320;$B320)": 532,_x000D_
    "=RIK_AC(\"INF04__;INF04@E=0,S=1253,G=0,T=0,P=0:@R=A,S=1260,V={0}:R=B,S=1018,V={1}:R=C,S=1092,V={2}:R=D,S=1014,V={3}:R=E,S=1260,V={4}:\";$C$2;$P$14;$C$4;$D384;$B384)": 533,_x000D_
    "=RIK_AC(\"INF04__;INF04@E=0,S=1253,G=0,T=0,P=0:@R=A,S=1260,V={0}:R=B,S=1018,V={1}:R=C,S=1092,V={2}:R=D,S=1014,V={3}:R=E,S=1260,V={4}:\";$C$2;$P$14;$C$4;$D92;$B92)": 534,_x000D_
    "=RIK_AC(\"INF04__;INF04@E=0,S=1253,G=0,T=0,P=0:@R=A,S=1260,V={0}:R=B,S=1018,V={1}:R=C,S=1092,V={2}:R=D,S=1014,V={3}:R=E,S=1260,V={4}:\";$C$2;$P$14;$C$4;$D195;$B195)": 535,_x000D_
    "=RIK_AC(\"INF04__;INF04@E=0,S=1253,G=0,T=0,P=0:@R=A,S=1260,V={0}:R=B,S=1018,V={1}:R=C,S=1092,V={2}:R=D,S=1014,V={3}:R=E,S=1260,V={4}:\";$C$2;$P$14;$C$4;$D297;$B297)": 536,_x000D_
    "=RIK_AC(\"INF04__;INF04@E=0,S=1253,G=0,T=0,P=0:@R=A,S=1260,V={0}:R=B,S=1018,V={1}:R=C,S=1092,V={2}:R=D,S=1014,V={3}:R=E,S=1260,V={4}:\";$C$2;$P$14;$C$4;$D399;$B399)": 537,_x000D_
    "=RIK_AC(\"INF04__;INF04@E=0,S=42,G=0,T=0,P=0:@R=A,S=1260,V={0}:R=B,S=1018,V={1}:R=C,S=1092,V={2}:R=D,S=1014,V={3}:R=E,S=1260,V={4}:\";$C$2;$R$14;$C$4;$D65;$B65)": 538,_x000D_
    "=RIK_AC(\"INF04__;INF04@E=0,S=42,G=0,T=0,P=0:@R=A,S=1260,V={0}:R=B,S=1018,V={1}:R=C,S=1092,V={2}:R=D,S=1014,V={3}:R=E,S=1260,V={4}:\";$C$2;$R$14;$C$4;$D151;$B151)": 539,_x000D_
    "=RIK_AC(\"INF04__;INF04@E=0,S=42,G=0,T=0,P=0:@R=A,S=1260,V={0}:R=B,S=1018,V={1}:R=C,S=1092,V={2}:R=D,S=1014,V={3}:R=E,S=1260,V={4}:\";$C$2;$R$14;$C$4;$D236;$B236)": 540,_x000D_
    "=RIK_AC(\"INF04__;INF04@E=0,S=42,G=0,T=0,P=0:@R=A,S=1260,V={0}:R=B,S=1018,V={1}:R=C,S=1092,V={2}:R=D,S=1014,V={3}:R=E,S=1260,V={4}:\";$C$2;$R$14;$C$4;$D321;$B321)": 541,_x000D_
    "=RIK_AC(\"INF04__;INF04@E=0,S=42,G=0,T=0,P=0:@R=A,S=1260,V={0}:R=B,S=1018,V={1}:R=C,S=1092,V={2}:R=D,S=1014,V={3}:R=E,S=1260,V={4}:\";$C$2;$R$14;$C$4;$D407;$B407)": 542,_x000D_
    "=RIK_AC(\"INF04__;INF04@E=0,S=1064,G=0,T=0,P=0:@R=A,S=1260,V={0}:R=B,S=1018,V={1}:R=C,S=1092,V={2}:R=D,S=1014,V={3}:R=E,S=1260,V={4}:\";$C$2;$R$14;$C$4;$D72;$B72)": 543,_x000D_
    "=RIK_AC(\"INF04__;INF04@E=0,S=1064,G=0,T=0,P=0:@R=A,S=1260,V={0}:R=B,S=1018,V={1}:R=C,S=1092,V={2}:R=D,S=1014,V={3}:R=E,S=1260,V={4}:\";$C$2;$R$14;$C$4;$D157;$B157)": 544,_x000D_
    "=RIK_AC(\"INF04__;INF04@E=0,S=1064,G=0,T=0,P=0:@R=A,S=1260,V={0}:R=B,S=1018,V={1}:R=C,S=1092,V={2}:R=D,S=1014,V={3}:R=E,S=1260,V={4}:\";$C$2;$R$14;$C$4;$D230;$B230)": 545,_x000D_
    "=RIK_AC(\"INF04__;INF04@E=0,S=1064,G=0,T=0,P=0:@R=A,S=1260,V={0}:R=B,S=1018,V={1}:R=C,S=1092,V={2}:R=D,S=1014,V={3}:R=E,S=1260,V={4}:\";$C$2;$R$14;$C$4;$D294;$B294)": 546,_x000D_
    "=RIK_AC(\"INF04__;INF04@E=0,S=1253,G=0,T=0,P=0:@R=A,S=1260,V={0}:R=B,S=1018,V={1}:R=C,S=1092,V={2}:R=D,S=1014,V={3}:R=E,S=1260,V={4}:\";$C$2;$P$14;$C$4;$D55;$B55)": 547,_x000D_
    "=RIK_AC(\"INF04__;INF04@E=0,S=1253,G=0,T=0,P=0:@R=A,S=1260,V={0}:R=B,S=1018,V={1}:R=C,S=1092,V={2}:R=D,S=1014,V={3}:R=E,S=1260,V={4}:\";$C$2;$P$14;$C$4;$D157;$B157)": 548,_x000D_
    "=RIK_AC(\"INF04__;INF04@E=0,S=1253,G=0,T=0,P=0:@R=A,S=1260,V={0}:R=B,S=1018,V={1}:R=C,S=1092,V={2}:R=D,S=1014,V={3}:R=E,S=1260,V={4}:\";$C$2;$P$14;$C$4;$D260;$B260)": 549,_x000D_
    "=RIK_AC(\"INF04__;INF04@E=0,S=1253,G=0,T=0,P=0:@R=A,S=1260,V={0}:R=B,S=1018,V={1}:R=C,S=1092,V={2}:R=D,S=1014,V={3}:R=E,S=1260,V={4}:\";$C$2;$P$14;$C$4;$D363;$B363)": 550,_x000D_
    "=RIK_AC(\"INF04__;INF04@E=0,S=42,G=0,T=0,P=0:@R=A,S=1260,V={0}:R=B,S=1018,V={1}:R=C,S=1092,V={2}:R=D,S=1014,V={3}:R=E,S=1260,V={4}:\";$C$2;$R$14;$C$4;$D35;$B35)": 551,_x000D_
    "=RIK_AC(\"INF04__;INF04@E=0,S=42,G=0</t>
  </si>
  <si>
    <t>,T=0,P=0:@R=A,S=1260,V={0}:R=B,S=1018,V={1}:R=C,S=1092,V={2}:R=D,S=1014,V={3}:R=E,S=1260,V={4}:\";$C$2;$R$14;$C$4;$D120;$B120)": 552,_x000D_
    "=RIK_AC(\"INF04__;INF04@E=0,S=42,G=0,T=0,P=0:@R=A,S=1260,V={0}:R=B,S=1018,V={1}:R=C,S=1092,V={2}:R=D,S=1014,V={3}:R=E,S=1260,V={4}:\";$C$2;$R$14;$C$4;$D205;$B205)": 553,_x000D_
    "=RIK_AC(\"INF04__;INF04@E=0,S=42,G=0,T=0,P=0:@R=A,S=1260,V={0}:R=B,S=1018,V={1}:R=C,S=1092,V={2}:R=D,S=1014,V={3}:R=E,S=1260,V={4}:\";$C$2;$R$14;$C$4;$D291;$B291)": 554,_x000D_
    "=RIK_AC(\"INF04__;INF04@E=0,S=42,G=0,T=0,P=0:@R=A,S=1260,V={0}:R=B,S=1018,V={1}:R=C,S=1092,V={2}:R=D,S=1014,V={3}:R=E,S=1260,V={4}:\";$C$2;$R$14;$C$4;$D376;$B376)": 555,_x000D_
    "=RIK_AC(\"INF04__;INF04@E=0,S=1064,G=0,T=0,P=0:@R=A,S=1260,V={0}:R=B,S=1018,V={1}:R=C,S=1092,V={2}:R=D,S=1014,V={3}:R=E,S=1260,V={4}:\";$C$2;$R$14;$C$4;$D41;$B41)": 556,_x000D_
    "=RIK_AC(\"INF04__;INF04@E=0,S=1064,G=0,T=0,P=0:@R=A,S=1260,V={0}:R=B,S=1018,V={1}:R=C,S=1092,V={2}:R=D,S=1014,V={3}:R=E,S=1260,V={4}:\";$C$2;$R$14;$C$4;$D127;$B127)": 557,_x000D_
    "=RIK_AC(\"INF04__;INF04@E=0,S=1064,G=0,T=0,P=0:@R=A,S=1260,V={0}:R=B,S=1018,V={1}:R=C,S=1092,V={2}:R=D,S=1014,V={3}:R=E,S=1260,V={4}:\";$C$2;$R$14;$C$4;$D207;$B207)": 558,_x000D_
    "=RIK_AC(\"INF04__;INF04@E=0,S=1064,G=0,T=0,P=0:@R=A,S=1260,V={0}:R=B,S=1018,V={1}:R=C,S=1092,V={2}:R=D,S=1014,V={3}:R=E,S=1260,V={4}:\";$C$2;$R$14;$C$4;$D271;$B271)": 559,_x000D_
    "=RIK_AC(\"INF04__;INF04@E=0,S=1064,G=0,T=0,P=0:@R=A,S=1260,V={0}:R=B,S=1018,V={1}:R=C,S=1092,V={2}:R=D,S=1014,V={3}:R=E,S=1260,V={4}:\";$C$2;$R$14;$C$4;$D335;$B335)": 560,_x000D_
    "=RIK_AC(\"INF04__;INF04@E=0,S=1064,G=0,T=0,P=0:@R=A,S=1260,V={0}:R=B,S=1018,V={1}:R=C,S=1092,V={2}:R=D,S=1014,V={3}:R=E,S=1260,V={4}:\";$C$2;$R$14;$C$4;$D399;$B399)": 561,_x000D_
    "=RIK_AC(\"INF04__;INF04@E=0,S=49,G=0,T=0,P=0:@R=A,S=1260,V={0}:R=B,S=1018,V={1}:R=C,S=1092,V={2}:R=D,S=1014,V={3}:R=E,S=1260,V={4}:R=F,S=48,V={5}:\";$C$2;$R$14;$C$4;$D43;$B43;T$14)": 562,_x000D_
    "=RIK_AC(\"INF04__;INF04@E=0,S=1253,G=0,T=0,P=0:@R=A,S=1260,V={0}:R=B,S=1018,V={1}:R=C,S=1092,V={2}:R=D,S=1014,V={3}:R=E,S=1260,V={4}:\";$C$2;$P$14;$C$4;$D57;$B57)": 563,_x000D_
    "=RIK_AC(\"INF04__;INF04@E=0,S=1253,G=0,T=0,P=0:@R=A,S=1260,V={0}:R=B,S=1018,V={1}:R=C,S=1092,V={2}:R=D,S=1014,V={3}:R=E,S=1260,V={4}:\";$C$2;$P$14;$C$4;$D159;$B159)": 564,_x000D_
    "=RIK_AC(\"INF04__;INF04@E=0,S=1253,G=0,T=0,P=0:@R=A,S=1260,V={0}:R=B,S=1018,V={1}:R=C,S=1092,V={2}:R=D,S=1014,V={3}:R=E,S=1260,V={4}:\";$C$2;$P$14;$C$4;$D261;$B261)": 565,_x000D_
    "=RIK_AC(\"INF04__;INF04@E=0,S=1253,G=0,T=0,P=0:@R=A,S=1260,V={0}:R=B,S=1018,V={1}:R=C,S=1092,V={2}:R=D,S=1014,V={3}:R=E,S=1260,V={4}:\";$C$2;$P$14;$C$4;$D364;$B364)": 566,_x000D_
    "=RIK_AC(\"INF04__;INF04@E=0,S=42,G=0,T=0,P=0:@R=A,S=1260,V={0}:R=B,S=1018,V={1}:R=C,S=1092,V={2}:R=D,S=1014,V={3}:R=E,S=1260,V={4}:\";$C$2;$R$14;$C$4;$D36;$B36)": 567,_x000D_
    "=RIK_AC(\"INF04__;INF04@E=0,S=42,G=0,T=0,P=0:@R=A,S=1260,V={0}:R=B,S=1018,V={1}:R=C,S=1092,V={2}:R=D,S=1014,V={3}:R=E,S=1260,V={4}:\";$C$2;$R$14;$C$4;$D121;$B121)": 568,_x000D_
    "=RIK_AC(\"INF04__;INF04@E=0,S=42,G=0,T=0,P=0:@R=A,S=1260,V={0}:R=B,S=1018,V={1}:R=C,S=1092,V={2}:R=D,S=1014,V={3}:R=E,S=1260,V={4}:\";$C$2;$R$14;$C$4;$D207;$B207)": 569,_x000D_
    "=RIK_AC(\"INF04__;INF04@E=0,S=42,G=0,T=0,P=0:@R=A,S=1260,V={0}:R=B,S=1018,V={1}:R=C,S=1092,V={2}:R=D,S=1014,V={3}:R=E,S=1260,V={4}:\";$C$2;$R$14;$C$4;$D292;$B292)": 570,_x000D_
    "=RIK_AC(\"INF04__;INF04@E=0,S=42,G=0,T=0,P=0:@R=A,S=1260,V={0}:R=B,S=1018,V={1}:R=C,S=1092,V={2}:R=D,S=1014,V={3}:R=E,S=1260,V={4}:\";$C$2;$R$14;$C$4;$D377;$B377)": 571,_x000D_
    "=RIK_AC(\"INF04__;INF04@E=0,S=1064,G=0,T=0,P=0:@R=A,S=1260,V={0}:R=B,S=1018,V={1}:R=C,S=1092,V={2}:R=D,S=1014,V={3}:R=E,S=1260,V={4}:\";$C$2;$R$14;$C$4;$D43;$B43)": 572,_x000D_
    "=RIK_AC(\"INF04__;INF04@E=0,S=1064,G=0,T=0,P=0:@R=A,S=1260,V={0}:R=B,S=1018,V={1}:R=C,S=1092,V={2}:R=D,S=1014,V={3}:R=E,S=1260,V={4}:\";$C$2;$R$14;$C$4;$D128;$B128)": 573,_x000D_
    "=RIK_AC(\"INF04__;INF04@E=0,S=1064,G=0,T=0,P=0:@R=A,S=1260,V={0}:R=B,S=1018,V={1}:R=C,S=1092,V={2}:R=D,S=1014,V={3}:R=E,S=1260,V={4}:\";$C$2;$R$14;$C$4;$D208;$B208)": 574,_x000D_
    "=RIK_AC(\"INF04__;INF04@E=0,S=1064,G=0,T=0,P=0:@R=A,S=1260,V={0}:R=B,S=1018,V={1}:R=C,S=1092,V={2}:R=D,S=1014,V={3}:R=E,S=1260,V={4}:\";$C$2;$R$14;$C$4;$D272;$B272)": 575,_x000D_
    "=RIK_AC(\"INF04__;INF04@E=0,S=1064,G=0,T=0,P=0:@R=A,S=1260,V={0}:R=B,S=1018,V={1}:R=C,S=1092,V={2}:R=D,S=1014,V={3}:R=E,S=1260,V={4}:\";$C$2;$R$14;$C$4;$D336;$B336)": 576,_x000D_
    "=RIK_AC(\"INF04__;INF04@E=0,S=1253,G=0,T=0,P=0:@R=A,S=1260,V={0}:R=B,S=1018,V={1}:R=C,S=1092,V={2}:R=D,S=1014,V={3}:R=E,S=1260,V={4}:\";$C$2;$P$14;$C$4;$D37;$B37)": 577,_x000D_
    "=RIK_AC(\"INF04__;INF04@E=0,S=1253,G=0,T=0,P=0:@R=A,S=1260,V={0}:R=B,S=1018,V={1}:R=C,S=1092,V={2}:R=D,S=1014,V={3}:R=E,S=1260,V={4}:\";$C$2;$P$14;$C$4;$D140;$B140)": 578,_x000D_
    "=RIK_AC(\"INF04__;INF04@E=0,S=1253,G=0,T=0,P=0:@R=A,S=1260,V={0}:R=B,S=1018,V={1}:R=C,S=1092,V={2}:R=D,S=1014,V={3}:R=E,S=1260,V={4}:\";$C$2;$P$14;$C$4;$D243;$B243)": 579,_x000D_
    "=RIK_AC(\"INF04__;INF04@E=0,S=1253,G=0,T=0,P=0:@R=A,S=1260,V={0}:R=B,S=1018,V={1}:R=C,S=1092,V={2}:R=D,S=1014,V={3}:R=E,S=1260,V={4}:\";$C$2;$P$14;$C$4;$D345;$B345)": 580,_x000D_
    "=RIK_AC(\"INF04__;INF04@E=0,S=42,G=0,T=0,P=0:@R=A,S=1260,V={0}:R=B,S=1018,V={1}:R=C,S=1092,V={2}:R=D,S=1014,V={3}:R=E,S=1260,V={4}:\";$C$2;$R$14;$C$4;$D20;$B20)": 581,_x000D_
    "=RIK_AC(\"INF04__;INF04@E=0,S=42,G=0,T=0,P=0:@R=A,S=1260,V={0}:R=B,S=1018,V={1}:R=C,S=1092,V={2}:R=D,S=1014,V={3}:R=E,S=1260,V={4}:\";$C$2;$R$14;$C$4;$D105;$B105)": 582,_x000D_
    "=RIK_AC(\"INF04__;INF04@E=0,S=42,G=0,T=0,P=0:@R=A,S=1260,V={0}:R=B,S=1018,V={1}:R=C,S=1092,V={2}:R=D,S=1014,V={3}:R=E,S=1260,V={4}:\";$C$2;$R$14;$C$4;$D191;$B191)": 583,_x000D_
    "=RIK_AC(\"INF04__;INF04@E=0,S=42,G=0,T=0,P=0:@R=A,S=1260,V={0}:R=B,S=1018,V={1}:R=C,S=1092,V={2}:R=D,S=1014,V={3}:R=E,S=1260,V={4}:\";$C$2;$R$14;$C$4;$D276;$B276)": 584,_x000D_
    "=RIK_AC(\"INF04__;INF04@E=0,S=42,G=0,T=0,P=0:@R=A,S=1260,V={0}:R=B,S=1018,V={1}:R=C,S=1092,V={2}:R=D,S=1014,V={3}:R=E,S=1260,V={4}:\";$C$2;$R$14;$C$4;$D361;$B361)": 585,_x000D_
    "=RIK_AC(\"INF04__;INF04@E=0,S=1064,G=0,T=0,P=0:@R=A,S=1260,V={0}:R=B,S=1018,V={1}:R=C,S=1092,V={2}:R=D,S=1014,V={3}:R=E,S=1260,V={4}:\";$C$2;$R$14;$C$4;$D27;$B27)": 586,_x000D_
    "=RIK_AC(\"INF04__;INF04@E=0,S=1064,G=0,T=0,P=0:@R=A,S=1260,V={0}:R=B,S=1018,V={1}:R=C,S=1092,V={2}:R=D,S=1014,V={3}:R=E,S=1260,V={4}:\";$C$2;$R$14;$C$4;$D112;$B112)": 587,_x000D_
    "=RIK_AC(\"INF04__;INF04@E=0,S=1064,G=0,T=0,P=0:@R=A,S=1260,V={0}:R=B,S=1018,V={1}:R=C,S=1092,V={2}:R=D,S=1014,V={3}:R=E,S=1260,V={4}:\";$C$2;$R$14;$C$4;$D196;$B196)": 588,_x000D_
    "=RIK_AC(\"INF04__;INF04@E=0,S=1064,G=0,T=0,P=0:@R=A,S=1260,V={0}:R=B,S=1018,V={1}:R=C,S=1092,V={2}:R=D,S=1014,V={3}:R=E,S=1260,V={4}:\";$C$2;$R$14;$C$4;$D260;$B260)": 589,_x000D_
    "=RIK_AC(\"INF04__;INF04@E=0,S=1064,G=0,T=0,P=0:@R=A,S=1260,V={0}:R=B,S=1018,V={1}:R=C,S=1092,V={2}:R=D,S=1014,V={3}:R=E,S=1260,V={4}:\";$C$2;$R$14;$C$4;$D324;$B324)": 590,_x000D_
    "=RIK_AC(\"INF04__;INF04@E=0,S=1064,G=0,T=0,P=0:@R=A,S=1260,V={0}:R=B,S=1018,V={1}:R=C,S=1092,V={2}:R=D,S=1014,V={3}:R=E,S=1260,V={4}:\";$C$2;$R$14;$C$4;$D388;$B388)": 591,_x000D_
    "=RIK_AC(\"INF04__;INF04@E=0,S=1253,G=0,T=0,P=0:@R=A,S=1260,V={0}:R=B,S=1018,V={1}:R=C,S=1092,V={2}:R=D,S=1014,V={3}:R=E,S=1260,V={4}:\";$C$2;$P$14;$C$4;$D212;$B212)": 592,_x000D_
    "=RIK_AC(\"INF04__;INF04@E=0,S=1253,G=0,T=0,P=0:@R=A,S=1260,V={0}:R=B,S=1018,V={1}:R=C,S=1092,V={2}:R=D,S=1014,V={3}:R=E,S=1260,V={4}:\";$C$2;$P$14;$C$4;$D415;$B415)": 593,_x000D_
    "=RIK_AC(\"INF04__;INF04@E=0,S=42,G=0,T=0,P=0:@R=A,S=1260,V={0}:R=B,S=1018,V={1}:R=C,S=1092,V={2}:R=D,S=1014,V={3}:R=E,S=1260,V={4}:\";$C$2;$R$14;$C$4;$D165;$B165)": 594,_x000D_
    "=RIK_AC(\"INF04__;INF04@E=0,S=42,G=0,T=0,P=0:@R=A,S=1260,V={0}:R=B,S=1018,V={1}:R=C,S=1092,V={2}:R=D,S=1014,V={3}:R=E,S=1260,V={4}:\";$C$2;$R$14;$C$4;$D336;$B336)": 595,_x000D_
    "=RIK_AC(\"INF04__;INF04@E=0,S=1064,G=0,T=0,P=0:@R=A,S=1260,V={0}:R=B,S=1018,V={1}:R=C,S=1092,V={2}:R=D,S=1014,V={3}:R=E,S=1260,V={4}:\";$C$2;$R$14;$C$4;$D87;$B87)": 596,_x000D_
    "=RIK_AC(\"INF04__;INF04@E=0,S=1064,G=0,T=0,P=0:@R=A,S=1260,V={0}:R=B,S=1018,V={1}:R=C,S=1092,V={2}:R=D,S=1014,V={3}:R=E,S=1260,V={4}:\";$C$2;$R$14;$C$4;$D241;$B241)": 597,_x000D_
    "=RIK_AC(\"INF04__;INF04@E=0,S=1064,G=0,T=0,P=0:@R=A,S=1260,V={0}:R=B,S=1018,V={1}:R=C,S=1092,V={2}:R=D,S=1014,V={3}:R=E,S=1260,V={4}:\";$C$2;$R$14;$C$4;$D362;$B362)": 598,_x000D_
    "=RIK_AC(\"INF04__;INF04@E=0,S=49,G=0,T=0,P=0:@R=A,S=1260,V={0}:R=B,S=1018,V={1}:R=C,S=1092,V={2}:R=D,S=1014,V={3}:R=E,S=1260,V={4}:R=F,S=48,V={5}:\";$C$2;$R$14;$C$4;$D23;$B23;T$14)": 599,_x000D_
    "=RIK_AC(\"INF04__;INF04@E=0,S=49,G=0,T=0,P=0:@R=A,S=1260,V={0}:R=B,S=1018,V={1}:R=C,S=1092,V={2}:R=D,S=1014,V={3}:R=E,S=1260,V={4}:R=F,S=48,V={5}:\";$C$2;$R$14;$C$4;$D94;$B94;T$14)": 600,_x000D_
    "=RIK_AC(\"INF04__;INF04@E=0,S=49,G=0,T=0,P=0:@R=A,S=1260,V={0}:R=B,S=1018,V={1}:R=C,S=1092,V={2}:R=D,S=1014,V={3}:R=E,S=1260,V={4}:R=F,S=48,V={5}:\";$C$2;$R$14;$C$4;$D158;$B158;T$14)": 601,_x000D_
    "=RIK_AC(\"INF04__;INF04@E=0,S=49,G=0,T=0,P=0:@R=A,S=1260,V={0}:R=B,S=1018,V={1}:R=C,S=1092,V={2}:R=D,S=1014,V={3}:R=E,S=1260,V={4}:R=F,S=48,V={5}:\";$C$2;$R$14;$C$4;$D222;$B222;T$14)": 602,_x000D_
    "=RIK_AC(\"INF04__;INF04@E=0,S=49,G=0,T=0,P=0:@R=A,S=1260,V={0}:R=B,S=1018,V={1}:R=C,S=1092,V={2}:R=D,S=1014,V={3}:R=E,S=1260,V={4}:R=F,S=48,V={5}:\";$C$2;$R$14;$C$4;$D286;$B286;T$14)": 603,_x000D_
    "=RIK_AC(\"INF04__;INF04@E=0,S=49,G=0,T=0,P=0:@R=A,S=1260,V={0}:R=B,S=1018,V={1}:R=C,S=1092,V={2}:R=D,S=1014,V={3}:R=E,S=1260,V={4}:R=F,S=48,V={5}:\";$C$2;$R$14;$C$4;$D350;$B350;T$14)": 604,_x000D_
    "=RIK_AC(\"INF04__;INF04@E=0,S=49,G=0,T=0,P=0:@R=A,S=1260,V={0}:R=B,S=1018,V={1}:R=C,S=1092,V={2}:R=D,S=1014,V={3}:R=E,S=1260,V={4}:R=F,S=48,V={5}:\";$C$2;$R$14;$C$4;$D414;$B414;T$14)": 605,_x000D_
    "=RIK_AC(\"INF04__;INF04@E=0,S=1076,G=0,T=0,P=0:@R=A,S=1260,V={0}:R=B,S=1018,V={1}:R=C,S=1092,V={2}:R=D,S=1014,V={3}:R=E,S=1260,V={4}:\";$C$2;$R$14;$C$4;$D58;$B58)": 606,_x000D_
    "=RIK_AC(\"INF04__;INF04@E=0,S=1253,G=0,T=0,P=0:@R=A,S=1260,V={0}:R=B,S=1018,V={1}:R=C,S=1092,V={2}:R=D,S=1014,V={3}:R=E,S=1260,V={4}:\";$C$2;$P$14;$C$4;$D36;$B36)": 607,_x000D_
    "=RIK_AC(\"INF04__;INF04@E=0,S=1253,G=0,T=0,P=0:@R=A,S=1260,V={0}:R=B,S=1018,V={1}:R=C,S=1092,V={2}:R=D,S=1014,V={3}:R=E,S=1260,V={4}:\";$C$2;$P$14;$C$4;$D241;$B241)": 608,_x000D_
    "=RIK_AC(\"INF04__;INF04@E=0,S=42,G=0,T=0,P=0:@R=A,S=1260,V={0}:R=B,S=1018,V={1}:R=C,S=1092,V={2}:R=D,S=1014,V={3}:R=E,S=1260,V={4}:\";$C$2;$R$14;$C$4;$D19;$B19)": 609,_x000D_
    "=RIK_AC(\"INF04__;INF04@E=0,S=42,G=0,T=0,P=0:@R=A,S=1260,V={0}:R=B,S=1018,V={1}:R=C,S=1092,V={2}:R=D,S=1014,V={3}:R=E,S=1260,V={4}:\";$C$2;$R$14;$C$4;$D189;$B189)": 610,_x000D_
    "=RIK_AC(\"INF04__;INF04@E=0,S=42,G=0,T=0,P=0:@R=A,S=1260,V={0}:R=B,S=1018,V={1}:R=C,S=1092,V={2}:R=D,S=1014,V={3}:R=E,S=1260,V={4}:\";$C$2;$R$14;$C$4;$D360;$B360)": 611,_x000D_
    "=RIK_AC(\"INF04__;INF04@E=0,S=1064,G=0,T=0,P=0:@R=A,S=1260,V={0}:R=B,S=1018,V={1}:R=C,S=1092,V={2}:R=D,S=1014,V={3}:R=E,S=1260,V={4}:\";$C$2;$R$14;$C$4;$D111;$B111)": 612,_x000D_
    "=RIK_AC(\"INF04__;INF04@E=0,S=1064,G=0,T=0,P=0:@R=A,S=1260,V={0}:R=B,S=1018,V={1}:R=C,S=1092,V={2}:R=D,S=1014,V={3}:R=E,S=1260,V={4}:\";$C$2;$R$14;$C$4;$D259;$B259)": 613,_x000D_
    "=RIK_AC(\"INF04__;INF04@E=0,S=1064,G=0,T=0,P=0:@R=A,S=1260,V={0}:R=B,S=1018,V={1}:R=C,S=1092,V={2}:R=D,S=1014,V={3}:R=E,S=1260,V={4}:\";$C$2;$R$14;$C$4;$D378;$B378)": 614,_x000D_
    "=RIK_AC(\"INF04__;INF04@E=0,S=49,G=0,T=0,P=0:@R=A,S=1260,V={0}:R=B,S=1018,V={1}:R=C,S=1092,V={2}:R=D,S=1014,V={3}:R=E,S=1260,V={4}:R=F,S=48,V={5}:\";$C$2;$R$14;$C$4;$D34;$B34;T$14)": 615,_x000D_
    "=RIK_AC(\"INF04__;INF04@E=0,S=49,G=0,T=0,P=0:@R=A,S=1260,V={0}:R=B,S=1018,V={1}:R=C,S=1092,V={2}:R=D,S=1014,V={3}:R=E,S=1260,V={4}:R=F,S=48,V={5}:\";$C$2;$R$14;$C$4;$D104;$B104;T$14)": 616,_x000D_
    "=RIK_AC(\"INF04__;INF04@E=0,S=49,G=0,T=0,P=0:@R=A,S=1260,V={0}:R=B,S=1018,V={1}:R=C,S=1092,V={2}:R=D,S=1014,V={3}:R=E,S=1260,V={4}:R=F,S=48,V={5}:\";$C$2;$R$14;$C$4;$D168;$B168;T$14)": 617,_x000D_
    "=RIK_AC(\"INF04__;INF04@E=0,S=49,G=0,T=0,P=0:@R=A,S=1260,V={0}:R=B,S=1018,V={1}:R=C,S=1092,V={2}:R=D,S=1014,V={3}:R=E,S=1260,V={4}:R=F,S=48,V={5}:\";$C$2;$R$14;$C$4;$D232;$B232;T$14)": 618,_x000D_
    "=RIK_AC(\"INF04__;INF04@E=0,S=49,G=0,T=0,P=0:@R=A,S=1260,V={0}:R=B,S=1018,V={1}:R=C,S=1092,V={2}:R=D,S=1014,V={3}:R=E,S=1260,V={4}:R=F,S=48,V={5}:\";$C$2;$R$14;$C$4;$D296;$B296;T$14)": 619,_x000D_
    "=RIK_AC(\"INF04__;INF04@E=0,S=1253,G=0,T=0,P=0:@R=A,S=1260,V={0}:R=B,S=1018,V={1}:R=C,S=1092,V={2}:R=D,S=1014,V={3}:R=E,S=1260,V={4}:\";$C$2;$P$14;$C$4;$D114;$B114)": 620,_x000D_
    "=RIK_AC(\"INF04__;INF04@E=0,S=1253,G=0,T=0,P=0:@R=A,S=1260,V={0}:R=B,S=1018,V={1}:R=C,S=1092,V={2}:R=D,S=1014,V={3}:R=E,S=1260,V={4}:\";$C$2;$P$14;$C$4;$D282;$B282)": 621,_x000D_
    "=RIK_AC(\"INF04__;INF04@E=0,S=42,G=0,T=0,P=0:@R=A,S=1260,V={0}:R=B,S=1018,V={1}:R=C,S=1092,V={2}:R=D,S=1014,V={3}:R=E,S=1260,V={4}:\";$C$2;$R$14;$C$4;$D46;$B46)": 622,_x000D_
    "=RIK_AC(\"INF04__;INF04@E=0,S=42,G=0,T=0,P=0:@R=A,S=1260,V={0}:R=B,S=1018,V={1}:R=C,S=1092,V={2}:R=D,S=1014,V={3}:R=E,S=1260,V={4}:\";$C$2;$R$14;$C$4;$D206;$B206)": 623,_x000D_
    "=RIK_AC(\"INF04__;INF04@E=0,S=42,G=0,T=0,P=0:@R=A,S=1260,V={0}:R=B,S=1018,V={1}:R=C,S=1092,V={2}:R=D,S=1014,V={3}:R=E,S=1260,V={4}:\";$C$2;$R$14;$C$4;$D374;$B374)": 624,_x000D_
    "=RIK_AC(\"INF04__;INF04@E=0,S=1064,G=0,T=0,P=0:@R=A,S=1260,V={0}:R=B,S=1018,V={1}:R=C,S=1092,V={2}:R=D,S=1014,V={3}:R=E,S=1260,V={4}:\";$C$2;$R$14;$C$4;$D138;$B138)": 625,_x000D_
    "=RIK_AC(\"INF04__;INF04@E=0,S=1253,G=0,T=0,P=0:@R=A,S=1260,V={0}:R=B,S=1018,V={1}:R=C,S=1092,V={2}:R=D,S=1014,V={3}:R=E,S=1260,V={4}:\";$C$2;$P$14;$C$4;$D126;$B126)": 626,_x000D_
    "=RIK_AC(\"INF04__;INF04@E=0,S=1253,G=0,T=0,P=0:@R=A,S=1260,V={0}:R=B,S=1018,V={1}:R=C,S=1092,V={2}:R=D,S=1014,V={3}:R=E,S=1260,V={4}:\";$C$2;$P$14;$C$4;$D294;$B294)": 627,_x000D_
    "=RIK_AC(\"INF04__;INF04@E=0,S=42,G=0,T=0,P=0:@R=A,S=1260,V={0}:R=B,S=1018,V={1}:R=C,S=1092,V={2}:R=D,S=1014,V={3}:R=E,S=1260,V={4}:\";$C$2;$R$14;$C$4;$D58;$B58)": 628,_x000D_
    "=RIK_AC(\"INF04__;INF04@E=0,S=42,G=0,T=0,P=0:@R=A,S=1260,V={0}:R=B,S=1018,V={1}:R=C,S=1092,V={2}:R=D,S=1014,V={3}:R=E,S=1260,V={4}:\";$C$2;$R$14;$C$4;$D218;$B218)": 629,_x000D_
    "=RIK_AC(\"INF04__;INF04@E=0,S=42,G=0,T=0,P=0:@R=A,S=1260,V={0}:R=B,S=1018,V={1}:R=C,S=1092,V={2}:R=D,S=1014,V={3}:R=E,S=1260,V={4}:\";$C$2;$R$14;$C$4;$D386;$B386)": 630,_x000D_
    "=RIK_AC(\"INF04__;INF04@E=0,S=1064,G=0,T=0,P=0:@R=A,S=1260,V={0}:R=B,S=1018,V={1}:R=C,S=1092,V={2}:R=D,S=1014,V={3}:R=E,S=1260,V={4}:\";$C$2;$R$14;$C$4;$D150;$B150)": 631,_x000D_
    "=RIK_AC(\"INF04__;INF04@E=0,S=1253,G=0,T=0,P=0:@R=A,S=1260,V={0}:R=B,S=1018,V={1}:R=C,S=1092,V={2}:R=D,S=1014,V={3}:R=E,S=1260,V={4}:\";$C$2;$P$14;$C$4;$D136;$B136)": 632,_x000D_
    "=RIK_AC(\"INF04__;INF04@E=0,S=1253,G=0,T=0,P=0:@R=A,S=1260,V={0}:R=B,S=1018,V={1}:R=C,S=1092,V={2}:R=D,S=1014,V={3}:R=E,S=1260,V={4}:\";$C$2;$P$14;$C$4;$D304;$B304)": 633,_x000D_
    "=RIK_AC(\"INF04__;INF04@E=0,S=1253,G=0,T=0,P=0:@R=A,S=1260,V={0}:R=B,S=1018,V={1}:R=C,S=1092,V={2}:R=D,S=1014,V={3}:R=E,S=1260,V={4}:\";$C$2;$P$14;$C$4;$D156;$B156)": 634,_x000D_
    "=RIK_AC(\"INF04__;INF04@E=0,S=1253,G=0,T=0,P=0:@R=A,S=1260,V={0}:R=B,S=1018,V={1}:R=C,S=1092,V={2}:R=D,S=1014,V={3}:R=E,S=1260,V={4}:\";$C$2;$P$14;$C$4;$D411;$B411)": 635,_x000D_
    "=RIK_AC(\"INF04__;INF04@E=0,S=42,G=0,T=0,P=0:@R=A,S=1260,V={0}:R=B,S=1018,V={1}:R=C,S=1092,V={2}:R=D,S=1014,V={3}:R=E,S=1260,V={4}:\";$C$2;$R$14;$C$4;$D215;$B215)": 636,_x000D_
    "=RIK_AC(\"INF04__;INF04@E=0,S=1064,G=0,T=0,P=0:@R=A,S=1260,V={0}:R=B,S=1018,V={1}:R=C,S=1092,V={2}:R=D,S=1014,V={3}:R=E,S=1260,V={4}:\";$C$2;$R$14;$C$4;$D40;$B40)": 637,_x000D_
    "=RIK_AC(\"INF04__;INF04@E=0,S=1064,G=0,T=0,P=0:@R=A,S=1260,V={0}:R=B,S=1018,V={1}:R=C,S=1092,V={2}:R=D,S=1014,V={3}:R=E,S=1260,V={4}:\";$C$2;$R$14;$C$4;$D238;$B238)": 638,_x000D_
    "=RIK_AC(\"INF04__;INF04@E=0,S=1253,G=0,T=0,P=0:@R=A,S=1260,V={0}:R=B,S=1018,V={1}:R=C,S=1092,V={2}:R=D,S=1014,V={3}:R=E,S=1260,V={4}:\";$C$2;$P$14;$C$4;$D132;$B132)": 639,_x000D_
    "=RIK_AC(\"INF04__;INF04@E=0,S=1253,G=0,T=0,P=0:@R=A,S=1260,V={0}:R=B,S=1018,V={1}:R=C,S=1092,V={2}:R=D,S=1014,V={3}:R=E,S=1260,V={4}:\";$C$2;$P$14;$C$4;$D423;$B423)": 640,_x000D_
    "=RIK_AC(\"INF04__;INF04@E=0,S=42,G=0,T=0,P=0:@R=A,S=1260,V={0}:R=B,S=1018,V={1}:R=C,S=1092,V={2}:R=D,S=1014,V={3}:R=E,S=1260,V={4}:\";$C$2;$R$14;$C$4;$D216;$B216)": 641,_x000D_
    "=RIK_AC(\"INF04__;INF04@E=0,S=1064,G=0,T=0,P=0:@R=A,S=1260,V={0}:R=B,S=1018,V={1}:R=C,S=1092,V={2}:R=D,S=1014,V={3}:R=E,S=1260,V={4}:\";$C$2;$R$14;$C$4;$D20;$B20)": 642,_x000D_
    "=RIK_AC(\"INF04__;INF04@E=0,S=1064,G=0,T=0,P=0:@R=A,S=1260,V={0}:R=B,S=1018,V={1}:R=C,S=1092,V={2}:R=D,S=1014,V={3}:R=E,S=1260,V={4}:\";$C$2;$R$14;$C$4;$D247;$B247)": 643,_x000D_
    "=RIK_AC(\"INF04__;INF04@E=0,S=1064,G=0,T=0,P=0:@R=A,S=1260,V={0}:R=B,S=1018,V={1}:R=C,S=1092,V={2}:R=D,S=1014,V={3}:R=E,S=1260,V={4}:\";$C$2;$R$14;$C$4;$D407;$B407)": 644,_x000D_
    "=RIK_AC(\"INF04__;INF04@E=0,S=1253,G=0,T=0,P=0:@R=A,S=1260,V={0}:R=B,S=1018,V={1}:R=C,S=1092,V={2}:R=D,S=1014,V={3}:R=E,S=1260,V={4}:\";$C$2;$P$14;$C$4;$D133;$B133)": 645,_x000D_
    "=RIK_AC(\"INF04__;INF04@E=0,S=1253,G=0,T=0,P=0:@R=A,S=1260,V={0}:R=B,S=1018,V={1}:R=C,S=1092,V={2}:R=D,S=1014,V={3}:R=E,S=1260,V={4}:\";$C$2;$P$14;$C$4;$D424;$B424)": 646,_x000D_
    "=RIK_AC(\"INF04__;INF04@E=0,S=42,G=0,T=0,P=0:@R=A,S=1260,V={0}:R=B,S=1018,V={1}:R=C,S=1092,V={2}:R=D,S=1014,V={3}:R=E,S=1260,V={4}:\";$C$2;$R$14;$C$4;$D217;$B217)": 647,_x000D_
    "=RIK_AC(\"INF04__;INF04@E=0,S=1064,G=0,T=0,P=0:@R=A,S=1260,V={0}:R=B,S=1018,V={1}:R=C,S=1092,V={2}:R=D,S=1014,V={3}:R=E,S=1260,V={4}:\";$C$2;$R$14;$C$4;$D21;$B21)": 648,_x000D_
    "=RIK_AC(\"INF04__;INF04@E=0,S=1064,G=0,T=0,P=0:@R=A,S=1260,V={0}:R=B,S=1018,V={1}:R=C,S=1092,V={2}:R=D,S=1014,V={3}:R=E,S=1260,V={4}:\";$C$2;$R$14;$C$4;$D248;$B248)": 649,_x000D_
    "=RIK_AC(\"INF04__;INF04@E=0,S=1253,G=0,T=0,P=0:@R=A,S=1260,V={0}:R=B,S=1018,V={1}:R=C,S=1092,V={2}:R=D,S=1014,V={3}:R=E,S=1260,V={4}:\";$C$2;$P$14;$C$4;$D51;$B51)": 650,_x000D_
    "=RIK_AC(\"INF04__;INF04@E=0,S=1253,G=0,T=0,P=0:@R=A,S=1260,V={0}:R=B,S=1018,V={1}:R=C,S=1092,V={2}:R=D,S=1014,V={3}:R=E,S=1260,V={4}:\";$C$2;$P$14;$C$4;$D319;$B319)": 651,_x000D_
    "=RIK_AC(\"INF04__;INF04@E=0,S=42,G=0,T=0,P=0:@R=A,S=1260,V={0}:R=B,S=1018,V={1}:R=C,S=1092,V={2}:R=D,S=1014,V={3}:R=E,S=1260,V={4}:\";$C$2;$R$14;$C$4;$D159;$B159)": 652,_x000D_
    "=RIK_AC(\"INF04__;INF04@E=0,S=42,G=0,T=0,P=0:@R=A,S=1260,V={0}:R=B,S=1018,V={1}:R=C,S=1092,V={2}:R=D,S=1014,V={3}:R=E,S=1260,V={4}:\";$C$2;$R$14;$C$4;$D372;$B372)": 653,_x000D_
    "=RIK_AC(\"INF04__;INF04@E=0,S=1064,G=0,T=0,P=0:@R=A,S=1260,V={0}:R=B,S=1018,V={1}:R=C,S=1092,V={2}:R=D,S=1014,V={3}:R=E,S=1260,V={4}:\";$C$2;$R$14;$C$4;$D176;$B176)": 654,_x000D_
    "=RIK_AC(\"INF04__;INF04@E=0,S=1064,G=0,T=0,P=0:@R=A,S=1260,V={0}:R=B,S=1018,V={1}:R=C,S=1092,V={2}:R=D,S=1014,V={3}:R=E,S=1260,V={4}:\";$C$2;$R$14;$C$4;$D364;$B364)": 655,_x000D_
    "=RIK_AC(\"INF04__;INF04@E=0,S=1253,G=0,T=0,P=0:@R=A,S=1260,V={0}:R=B,S=1018,V={1}:R=C,S=1092,V={2}:R=D,S=1014,V={3}:R=E,S=1260,V={4}:\";$C$2;$P$14;$C$4;$D436;$B436)": 656,_x000D_
    "=RIK_AC(\"INF04__;INF04@E=0,S=1064,G=0,T=0,P=0:@R=A,S=1260,V={0}:R=B,S=1018,V={1}:R=C,S=1092,V={2}:R=D,S=1014,V={3}:R=E,S=1260,V={4}:\";$C$2;$R$14;$C$4;$D44;$B44)": 657,_x000D_
    "=RIK_AC(\"INF04__;INF04@E=0,S=1064,G=0,T=0,P=0:@R=A,S=1260,V={0}:R=B,S=1018,V={1}:R=C,S=1092,V={2}:R=D,S=1014,V={3}:R=E,S=1260,V={4}:\";$C$2;$R$14;$C$4;$D416;$B416)": 658,_x000D_
    "=RIK_AC(\"INF04__;INF04@E=0,S=49,G=0,T=0,P=0:@R=A,S=1260,V={0}:R=B,S=1018,V={1}:R=C,S=1092,V={2}:R=D,S=1014,V={3}:R=E,S=1260,V={4}:R=F,S=48,V={5}:\";$C$2;$R$14;$C$4;$D166;$B166;T$14)": 659,_x000D_
    "=RIK_AC(\"INF04__;INF04@E=0,S=49,G=0,T=0,P=0:@R=A,S=1260,V={0}:R=B,S=1018,V={1}:R=C,S=1092,V={2}:R=D,S=1014,V={3}:R=E,S=1260,V={4}:R=F,S=48,V={5}:\";$C$2;$R$14;$C$4;$D334;$B334;T$14)": 660,_x000D_
    "=RIK_AC(\"INF04__;INF04@E=0,S=1076,G=0,T=0,P=0:@R=A,S=1260,V={0}:R=B,S=1018,V={1}:R=C,S=1092,V={2}:R=D,S=1014,V={3}:R=E,S=1260,V={4}:\";$C$2;$R$14;$C$4;$D98;$B98)": 661,_x000D_
    "=RIK_AC(\"INF04__;INF04@E=0,S=42,G=0,T=0,P=0:@R=A,S=1260,V={0}:R=B,S=1018,V={1}:R=C,S=1092,V={2}:R=D,S=1014,V={3}:R=E,S=1260,V={4}:\";$C$2;$R$14;$C$4;$D40;$B40)": 662,_x000D_
    "=RIK_AC(\"INF04__;INF04@E=0,S=1064,G=0,T=0,P=0:@R=A,S=1260,V={0}:R=B,S=1018,V={1}:R=C,S=1092,V={2}:R=D,S=1014,V={3}:R=E,S=1260,V={4}:\";$C$2;$R$14;$C$4;$D68;$B68)": 663,_x000D_
    "=RIK_AC(\"INF04__;INF04@E=0,S=1064,G=0,T=0,P=0:@R=A,S=1260,V={0}:R=B,S=1018,V={1}:R=C,S=1092,V={2}:R=D,S=1014,V={3}:R=E,S=1260,V={4}:\";$C$2;$R$14;$C$4;$D418;$B418)": 664,_x000D_
    "=RIK_AC(\"INF04__;INF04@E=0,S=49,G=0,T=0,P=0:@R=A,S=1260,V={0}:R=B,S=1018,V={1}:R=C,S=1092,V={2}:R=D,S=1014,V={3}:R=E,S=1260,V={4}:R=F,S=48,V={5}:\";$C$2;$R$14;$C$4;$D136;$B136;T$14)": 665,_x000D_
    "=RIK_AC(\"INF04__;INF04@E=0,S=49,G=0,T=0,P=0:@R=A,S=1260,V={0}:R=B,S=1018,V={1}:R=C,S=1092,V={2}:R=D,S=1014,V={3}:R=E,S=1260,V={4}:R=F,S=48,V={5}:\";$C$2;$R$14;$C$4;$D264;$B264;T$14)": 666,_x000D_
    "=RIK_AC(\"INF04__;INF04@E=0,S=49,G=0,T=0,P=0:@R=A,S=1260,V={0}:R=B,S=1018,V={1}:R=C,S=1092,V={2}:R=D,S=1014,V={3}:R=E,S=1260,V={4}:R=F,S=48,V={5}:\";$C$2;$R$14;$C$4;$D368;$B368;T$14)": 667,_x000D_
    "=RIK_AC(\"INF04__;INF04@E=0,S=1076,G=0,T=0,P=0:@R=A,S=1260,V={0}:R=B,S=1018,V={1}:R=C,S=1092,V={2}:R=D,S=1014,V={3}:R=E,S=1260,V={4}:\";$C$2;$R$14;$C$4;$D44;$B44)": 668,_x000D_
    "=RIK_AC(\"INF04__;INF04@E=0,S=1076,G=0,T=0,P=0:@R=A,S=1260,V={0}:R=B,S=1018,V={1}:R=C,S=1092,V={2}:R=D,S=1014,V={3}:R=E,S=1260,V={4}:\";$C$2;$R$14;$C$4;$D108;$B108)": 669,_x000D_
    "=RIK_AC(\"INF04__;INF04@E=0,S=1253,G=0,T=0,P=0:@R=A,S=1260,V={0}:R=B,S=1018,V={1}:R=C,S=1092,V={2}:R=D,S=1014,V={3}:R=E,S=1260,V={4}:\";$C$2;$P$14;$C$4;$D193;$B193)": 670,_x000D_
    "=RIK_AC(\"INF04__;INF04@E=0,S=1253,G=0,T=0,P=0:@R=A,S=1260,V={0}:R=B,S=1018,V={1}:R=C,S=1092,V={2}:R=D,S=1014,V={3}:R=E,S=1260,V={4}:\";$C$2;$P$14;$C$4;$D397;$B397)": 671,_x000D_
    "=RIK_AC(\"INF04__;INF04@E=0,S=42,G=0,T=0,P=0:@R=A,S=1260,V={0}:R=B,S=1018,V={1}:R=C,S=1092,V={2}:R=D,S=1014,V={3}:R=E,S=1260,V={4}:\";$C$2;$R$14;$C$4;$D149;$B149)": 672,_x000D_
    "=RIK_AC(\"INF04__;INF04@E=0,S=42,G=0,T=0,P=0:@R=A,S=1260,V={0}:R=B,S=1018,V={1}:R=C,S=1092,V={2}:R=D,S=1014,V={3}:R=E,S=1260,V={4}:\";$C$2;$R$14;$C$4;$D320;$B320)": 673,_x000D_
    "=RIK_AC(\"INF04__;INF04@E=0,S=1064,G=0,T=0,P=0:@R=A,S=1260,V={0}:R=B,S=1018,V={1}:R=C,S=1092,V={2}:R=D,S=1014,V={3}:R=E,S=1260,V={4}:\";$C$2;$R$14;$C$4;$D71;$B71)": 674,_x000D_
    "=RIK_AC(\"INF04__;INF04@E=0,S=1064,G=0,T=0,P=0:@R=A,S=1260,V={0}:R=B,S=1018,V={1}:R=C,S=1092,V={2}:R=D,S=1014,V={3}:R=E,S=1260,V={4}:\";$C$2;$R$14;$C$4;$D229;$B229)": 675,_x000D_
    "=RIK_AC(\"INF04__;INF04@E=0,S=1064,G=0,T=0,P=0:@R=A,S=1260,V={0}:R=B,S=1018,V={1}:R=C,S=1092,V={2}:R=D,S=1014,V={3}:R=E,S=1260,V={4}:\";$C$2;$R$14;$C$4;$D354;$B354)": 676,_x000D_
    "=RIK_AC(\"INF04__;INF04@E=0,S=1064,G=0,T=0,P=0:@R=A,S=1260,V={0}:R=B,S=1018,V={1}:R=C,S=1092,V={2}:R=D,S=1014,V={3}:R=E,S=1260,V={4}:\";$C$2;$R$14;$C$4;$D437;$B437)": 677,_x000D_
    "=RIK_AC(\"INF04__;INF04@E=0,S=49,G=0,T=0,P=0:@R=A,S=1260,V={0}:R=B,S=1018,V={1}:R=C,S=1092,V={2}:R=D,S=1014,V={3}:R=E,S=1260,V={4}:R=F,S=48,V={5}:\";$C$2;$R$14;$C$4;$D89;$B89;T$14)": 678,_x000D_
    "=RIK_AC(\"INF04__;INF04@E=0,S=49,G=0,T=0,P=0:@R=A,S=1260,V={0}:R=B,S=1018,V={1}:R=C,S=1092,V={2}:R=D,S=1014,V={3}:R=E,S=1260,V={4}:R=F,S=48,V={5}:\";$C$2;$R$14;$C$4;$D153;$B153;T$14)": 679,_x000D_
    "=RIK_AC(\"INF04__;INF04@E=0,S=49,G=0,T=0,P=0:@R=A,S=1260,V={0}:R=B,S=1018,V={1}:R=C,S=1092,V={2}:R=D,S=1014,V={3}:R=E,S=1260,V={4}:R=F,S=48,V={5}:\";$C$2;$R$14;$C$4;$D217;$B217;T$14)": 680,_x000D_
    "=RIK_AC(\"INF04__;INF04@E=0,S=49,G=0,T=0,P=0:@R=A,S=1260,V={0}:R=B,S=1018,V={1}:R=C,S=1092,V={2}:R=D,S=1014,V={3}:R=E,S=1260,V={4}:R=F,S=48,V={5}:\";$C$2;$R$14;$C$4;$D281;$B281;T$14)": 681,_x000D_
    "=RIK_AC(\"INF04__;INF04@E=0,S=49,G=0,T=0,P=0:@R=A,S=1260,V={0}:R=B,S=1018,V={1}:R=C,S=1092,V={2}:R=D,S=1014,V={3}:R=E,S=1260,V={4}:R=F,S=48,V={5}:\";$C$2;$R$14;$C$4;$D345;$B345;T$14)": 682,_x000D_
    "=RIK_AC(\"INF04__;INF04@E=0,S=49,G=0,T=0,P=0:@R=A,S=1260,V={0}:R=B,S=1018,V={1}:R=C,S=1092,V={2}:R=D,S=1014,V={3}:R=E,S=1260,V={4}:R=F,S=48,V={5}:\";$C$2;$R$14;$C$4;$D409;$B409;T$14)": 683,_x000D_
    "=RIK_AC(\"INF04__;INF04@E=0,S=1076,G=0,T=0,P=0:@R=A,S=1260,V={0}:R=B,S=1018,V={1}:R=C,S=1092,V={2}:R=D,S=1014,V={3}:R=E,S=1260,V={4}:\";$C$2;$R$14;$C$4;$D53;$B53)": 684,_x000D_
    "=RIK_AC(\"INF04__;INF04@E=0,S=1076,G=0,T=0,P=0:@R=A,S=1260,V={0}:R=B,S=1018,V={1}:R=C,S=1092,V={2}:R=D,S=1014,V={3}:R=E,S=1260,V={4}:\";$C$2;$R$14;$C$4;$D117;$B117)": 685,_x000D_
    "=RIK_AC(\"INF04__;INF04@E=0,S=1253,G=0,T=0,P=0:@R=A,S=1260,V={0}:R=B,S=1018,V={1}:R=C,S=1092,V={2}:R=D,S=1014,V={3}:R=E,S=1260,V={4}:\";$C$2;$P$14;$C$4;$D199;$B199)": 686,_x000D_
    "=RIK_AC(\"INF04__;INF04@E=0,S=1253,G=0,T=0,P=0:@R=A,S=1260,V={0}:R=B,S=1018,V={1}:R=C,S=1092,V={2}:R=D,S=1014,V={3}:R=E,S=1260,V={4}:\";$C$2;$P$14;$C$4;$D404;$B404)": 687,_x000D_
    "=RIK_AC(\"INF04__;INF04@E=0,S=42,G=0,T=0,P=0:@R=A,S=1260,V={0}:R=B,S=1018,V={1}:R=C,S=1092,V={2}:R=D,S=1014,V={3}:R=E,S=1260,V={4}:\";$C$2;$R$14;$C$4;$D155;$B155)": 688,_x000D_
    "=RIK_AC(\"INF04__;INF04@E=0,S=42,G=0,T=0,P=0:@R=A,S=1260,V={0}:R=B,S=1018,V={1}:R=C,S=1092,V={2}:R=D,S=1014,V={3}:R=E,S=1260,V={4}:\";$C$2;$R$14;$C$4;$D325;$B325)": 689,_x000D_
    "=RIK_AC(\"INF04__;INF04@E=0,S=1064,G=0,T=0,P=0:@R=A,S=1260,V={0}:R=B,S=1018,V={1}:R=C,S=1092,V={2}:R=D,S=1014,V={3}:R=E,S=1260,V={4}:\";$C$2;$R$14;$C$4;$D76;$B76)": 690,_x000D_
    "=RIK_AC(\"INF04__;INF04@E=0,S=1064,G=0,T=0,P=0:@R=A,S=1260,V={0}:R=B,S=1018,V={1}:R=C,S=1092,V={2}:R=D,S=1014,V={3}:R=E,S=1260,V={4}:\";$C$2;$R$14;$C$4;$D233;$B233)": 691,_x000D_
    "=RIK_AC(\"INF04__;INF04@E=0,S=1064,G=0,T=0,P=0:@R=A,S=1260,V={0}:R=B,S=1018,V={1}:R=C,S=1092,V={2}:R=D,S=1014,V={3}:R=E,S=1260,V={4}:\";$C$2;$R$14;$C$4;$D355;$B355)": 692,_x000D_
    "=RIK_AC(\"INF04__;INF04@E=0,S=49,G=0,T=0,P=0:@R=A,S=1260,V={0}:R=B,S=1018,V={1}:R=C,S=1092,V={2}:R=D,S=1014,V={3}:R=E,S=1260,V={4}:R=F,S=48,V={5}:\";$C$2;$R$14;$C$4;$D18;$B18;T$14)": 693,_x000D_
    "=RIK_AC(\"INF04__;INF04@E=0,S=49,G=0,T=0,P=0:@R=A,S=1260,V={0}:R=B,S=1018,V={1}:R=C,S=1092,V={2}:R=D,S=1014,V={3}:R=E,S=1260,V={4}:R=F,S=48,V={5}:\";$C$2;$R$14;$C$4;$D90;$B90;T$14)": 694,_x000D_
    "=RIK_AC(\"INF04__;INF04@E=0,S=49,G=0,T=0,P=0:@R=A,S=1260,V={0}:R=B,S=1018,V={1}:R=C,S=1092,V={2}:R=D,S=1014,V={3}:R=E,S=1260,V={4}:R=F,S=48,V={5}:\";$C$2;$R$14;$C$4;$D154;$B154;T$14)": 695,_x000D_
    "=RIK_AC(\"INF04__;INF04@E=0,S=49,G=0,T=0,P=0:@R=A,S=1260,V={0}:R=B,S=1018,V={1}:R=C,S=1092,V={2}:R=D,S=1014,V={3}:R=E,S=1260,V={4}:R=F,S=48,V={5}:\";$C$2;$R$14;$C$4;$D218;$B218;T$14)": 696,_x000D_
    "=RIK_AC(\"INF04__;INF04@E=0,S=49,G=0,T=0,P=0:@R=A,S=1260,V={0}:R=B,S=1018,V={1}:R=C,S=1092,V={2}:R=D,S=1014,V={3}:R=E,S=1260,V={4}:R=F,S=48,V={5}:\";$C$2;$R$14;$C$4;$D282;$B282;T$14)": 697,_x000D_
    "=RIK_AC(\"INF04__;INF04@E=0,S=49,G=0,T=0,P=0:@R=A,S=1260,V={0}:R=B,S=1018,V={1}:R=C,S=1092,V={2}:R=D,S=1014,V={3}:R=E,S=1260,V={4}:R=F,S=48,V={5}:\";$C$2;$R$14;$C$4;$D346;$B346;T$14)": 698,_x000D_
    "=RIK_AC(\"INF04__;INF04@E=0,S=49,G=0,T=0,P=0:@R=A,S=1260,V={0}:R=B,S=1018,V={1}:R=C,S=1092,V={2}:R=D,S=1014,V={3}:R=E,S=1260,V={4}:R=F,S=48,V={5}:\";$C$2;$R$14;$C$4;$D410;$B410;T$14)": 699,_x000D_
    "=RIK_AC(\"INF04__;INF04@E=0,S=1253,G=0,T=0,P=0:@R=A,S=1260,V={0}:R=B,S=1018,V={1}:R=C,S=1092,V={2}:R=D,S=1014,V={3}:R=E,S=1260,V={4}:\";$C$2;$P$14;$C$4;$D203;$B203)": 700,_x000D_
    "=RIK_AC(\"INF04__;INF04@E=0,S=1253,G=0,T=0,P=0:@R=A,S=1260,V={0}:R=B,S=1018,V={1}:R=C,S=1092,V={2}:R=D,S=1014,V={3}:R=E,S=1260,V={4}:\";$C$2;$P$14;$C$4;$D407;$B407)": 701,_x000D_
    "=RIK_AC(\"INF04__;INF04@E=0,S=42,G=0,T=0,P=0:@R=A,S=1260,V={0}:R=B,S=1018,V={1}:R=C,S=1092,V={2}:R=D,S=1014,V={3}:R=E,S=1260,V={4}:\";$C$2;$R$14;$C$4;$D157;$B157)": 702,_x000D_
    "=RIK_AC(\"INF04__;INF04@E=0,S=42,G=0,T=0,P=0:@R=A,S=1260,V={0}:R=B,S=1018,V={1}:R=C,S=1092,V={2}:R=D,S=1014,V={3}:R=E,S=1260,V={4}:\";$C$2;$R$14;$C$4;$D328;$B328)": 703,_x000D_
    "=RIK_AC(\"INF04__;INF04@E=0,S=1064,G=0,T=0,P=0:@R=A,S=1260,V={0}:R=B,S=1018,V={1}:R=C,S=1092,V={2}:R=D,S=1014,V={3}:R=E,S=1260,V={4}:\";$C$2;$R$14;$C$4;$D79;$B79)": 704,_x000D_
    "=RIK_AC(\"INF04__;INF04@E=0,S=1253,G=0,T=0,P=0:@R=A,S=1260,V={0}:R=B,S=1018,V={1}:R=C,S=1092,V={2}:R=D,S=1014,V={3}:R=E,S=1260,V={4}:\";$C$2;$P$14;$C$4;$D239;$B239)": 705,_x000D_
    "=RIK_AC(\"INF04__;INF04@E=0,S=42,G=0,T=0,P=0:@R=A,S=1260,V={0}:R=B,S=1018,V={1}:R=C,S=1092,V={2}:R=D,S=1014,V={3}:R=E,S=1260,V={4}:\";$C$2;$R$14;$C$4;$D305;$B305)": 706,_x000D_
    "=RIK_AC(\"INF04__;INF04@E=0,S=1064,G=0,T=0,P=0:@R=A,S=1260,V={0}:R=B,S=1018,V={1}:R=C,S=1092,V={2}:R=D,S=1014,V={3}:R=E,S=1260,V={4}:\";$C$2;$R$14;$C$4;$D269;$B269)": 707,_x000D_
    "=RIK_AC(\"INF04__;INF04@E=0,S=49,G=0,T=0,P=0:@R=A,S=1260,V={0}:R=B,S=1018,V={1}:R=C,S=1092,V={2}:R=D,S=1014,V={3}:R=E,S=1260,V={4}:R=F,S=48,V={5}:\";$C$2;$R$14;$C$4;$D40;$B40;T$14)": 708,_x000D_
    "=RIK_AC(\"INF04__;INF04@E=0,S=49,G=0,T=0,P=0:@R=A,S=1260,V={0}:R=B,S=1018,V={1}:R=C,S=1092,V={2}:R=D,S=1014,V={3}:R=E,S=1260,V={4}:R=F,S=48,V={5}:\";$C$2;$R$14;$C$4;$D173;$B173;T$14)": 709,_x000D_
    "=RIK_AC(\"INF04__;INF04@E=0,S=49,G=0,T=0,P=0:@R=A,S=1260,V={0}:R=B,S=1018,V={1}:R=C,S=1092,V={2}:R=D,S=1014,V={3}:R=E,S=1260,V={4}:R=F,S=48,V={5}:\";$C$2;$R$14;$C$4;$D301;$B301;T$14)": 710,_x000D_
    "=RIK_AC(\"INF04__;INF04@E=0,S=49,G=0,T=0,P=0:@R=A,S=1260,V={0}:R=B,S=1018,V={1}:R=C,S=1092,V={2}:R=D,S=1014,V={3}:R=E,S=1260,V={4}:R=F,S=48,V={5}:\";$C$2;$R$14;$C$4;$D427;$B427;T$14)": 711,_x000D_
    "=RIK_AC(\"INF04__;INF04@E=0,S=1076,G=0,T=0,P=0:@R=A,S=1260,V={0}:R=B,S=1018,V={1}:R=C,S=1092,V={2}:R=D,S=1014,V={3}:R=E,S=1260,V={4}:\";$C$2;$R$14;$C$4;$D110;$B110)": 712,_x000D_
    "=RIK_AC(\"INF04__;INF04@E=0,S=1076,G=0,T=0,P=0:@R=A,S=1260,V={0}:R=B,S=1018,V={1}:R=C,S=1092,V={2}:R=D,S=1014,V={3}:R=E,S=1260,V={4}:\";$C$2;$R$14;$C$4;$D177;$B177)": 713,_x000D_
    "=RIK_AC(\"INF04__;INF04@E=0,S=1076,G=0,T=0,P=0:@R=A,S=1260,V={0}:R=B,S=1018,V={1}:R=C,S=1092,V={2}:R=D,S=1014,V={3}:R=E,S=1260,V={4}:\";$C$2;$R$14;$C$4;$D241;$B241)": 714,_x000D_
    "=RIK_AC(\"INF04__;INF04@E=0,S=1076,G=0,T=0,P=0:@R=A,S=1260,V={0}:R=B,S=1018,V={1}:R=C,S=1092,V={2}:R=D,S=1014,V={3}:R=E,S=1260,V={4}:\";$C$2;$R$14;$C$4;$D305;$B305)": 715,_x000D_
    "=RIK_AC(\"INF04__;INF04@E=0,S=1076,G=0,T=0,P=0:@R=A,S=1260,V={0}:R=B,S=1018,V={1}:R=C,S=1092,V={2}:R=D,S=1014,V={3}:R=E,S=1260,V={4}:\";$C$2;$R$14;$C$4;$D369;$B369)": 716,_x000D_
    "=RIK_AC(\"INF04__;INF04@E=0,S=1076,G=0,T=0,P=0:@R=A,S=1260,V={0}:R=B,S=1018,V={1}:R=C,S=1092,V={2}:R=D,S=1014,V={3}:R=E,S=1260,V={4}:\";$C$2;$R$14;$C$4;$D433;$B433)": 717,_x000D_
    "=RIK_AC(\"INF04__;INF04@E=0,S=42,G=0,T=0,P=0:@R=A,S=1260,V={0}:R=B,S=1018,V={1}:R=C,S=1092,V={2}:R=D,S=1014,V={3}:R=E,S=1260,V={4}:\";$C$2;$R$14;$C$4;$D92;$B92)": 718,_x000D_
    "=RIK_AC(\"INF04__;INF04@E=0,S=1064,G=0,T=0,P=0:@R=A,S=1260,V={0}:R=B,S=1018,V={1}:R=C,S=1092,V={2}:R=D,S=1014,V={3}:R=E,S=1260,V={4}:\";$C$2;$R$14;$C$4;$D124;$B124)": 719,_x000D_
    "=RIK_AC(\"INF04__;INF04@E=0,S=1064,G=0,T=0,P=0:@R=A,S=1260,V={0}:R=B,S=1018,V={1}:R=C,S=1092,V={2}:R=D,S=1014,V={3}:R=E,S=1260,V={4}:\";$C$2;$R$14;$C$4;$D394;$B394)": 720,_x000D_
    "=RIK_AC(\"INF04__;INF04@E=0,S=49,G=0,T=0,P=0:@R=A,S=1260,V={0}:R=B,S=1018,V={1}:R=C,S=1092,V={2}:R=D,S=1014,V={3}:R=E,S=1260,V={4}:R=F,S=48,V={5}:\";$C$2;$R$14;$C$4;$D115;$B115;T$14)": 721,_x000D_
    "=RIK_AC(\"INF04__;INF04@E=0,S=49,G=0,T=0,P=0:@R=A,S=1260,V={0}:R=B,S=1018,V={1}:R=C,S=1092,V={2}:R=D,S=1014,V={3}:R=E,S=1260,V={4}:R=F,S=48,V={5}:\";$C$2;$R$14;$C$4;$D243;$B243;T$14)": 722,_x000D_
    "=RIK_AC(\"INF04__;INF04@E=0,S=49,G=0,T=0,P=0:@R=A,S=1260,V={0}:R=B,S=1018,V={1}:R=C,S=1092,V={2}:R=D,S=1014,V={3}:R=E,S=1260,V={4}:R=F,S=48,V={5}:\";$C$2;$R$14;$C$4;$D371;$B371;T$14)": 723,_x000D_
    "=RIK_AC(\"INF04__;INF04@E=0,S=1076,G=0,T=0,P=0:@R=A,S=1260,V={0}:R=B,S=1018,V={1}:R=C,S=1092,V={2}:R=D,S=1014,V={3}:R=E,S=1260,V={4}:\";$C$2;$R$14;$C$4;$D62;$B62)": 724,_x000D_
    "=RIK_AC(\"INF04__;INF04@E=0,S=1076,G=0,T=0,P=0:@R=A,S=1260,V={0}:R=B,S=1018,V={1}:R=C,S=1092,V={2}:R=D,S=1014,V={3}:R=E,S=1260,V={4}:\";$C$2;$R$14;$C$4;$D147;$B147)": 725,_x000D_
    "=RIK_AC(\"INF04__;INF04@E=0,S=1076,G=0,T=0,P=0:@R=A,S=1260,V={0}:R=B,S=1018,V={1}:R=C,S=1092,V={2}:R=D,S=1014,V={3}:R=E,S=1260,V={4}:\";$C$2;$R$14;$C$4;$D211;$B211)": 726,_x000D_
    "=RIK_AC(\"INF04__;INF04@E=0,S=1076,G=0,T=0,P=0:@R=A,S=1260,V={0}:R=B,S=1018,V={1}:R=C,S=1092,V={2}:R=D,S=1014,V={3}:R=E,S=1260,V={4}:\";$C$2;$R$14;$C$4;$D275;$B275)": 727,_x000D_
    "=RIK_AC(\"INF04__;INF04@E=0,S=1076,G=0,T=0,P=0:@R=A,S=1260,V={0}:R=B,S=1018,V={1}:R=C,S=1092,V={2}:R=D,S=1014,V={3}:R=E,S=1260,V={4}:\";$C$2;$R$14;$C$4;$D339;$B339)": 728,_x000D_
    "=RIK_AC(\"INF04__;INF04@E=0,S=1076,G=0,T=0,P=0:@R=A,S=1260,V={0}:R=B,S=1018,V={1}:R=C,S=1092,V={2}:R=D,S=1014,V={3}:R=E,S=1260,V={4}:\";$C$2;$R$14;$C$4;$D403;$B403)": 729,_x000D_
    "=RIK_AC(\"INF04__;INF04@E=0,S=1253,G=0,T=0,P=0:@R=A,S=1260,V={0}:R=B,S=1018,V={1}:R=C,S=1092,V={2}:R=D,S=1014,V={3}:R=E,S=1260,V={4}:\";$C$2;$P$14;$C$4;$D277;$B277)": 730,_x000D_
    "=RIK_AC(\"INF04__;INF04@E=0,S=42,G=0,T=0,P=0:@R=A,S=1260,V={0}:R=B,S=1018,V={1}:R=C,S=1092,V={2}:R=D,S=1014,V={3}:R=E,S=1260,V={4}:\";$C$2;$R$14;$C$4;$D331;$B331)": 731,_x000D_
    "=RIK_AC(\"INF04__;INF04@E=0,S=1064,G=0,T=0,P=0:@R=A,S=1260,V={0}:R=B,S=1018,V={1}:R=C,S=1092,V={2}:R=D,S=1014,V={3}:R=E,S=1260,V={4}:\";$C$2;$R$14;$C$4;$D285;$B285)": 732,_x000D_
    "=RIK_AC(\"INF04__;INF04@E=0,S=49,G=0,T=0,P=0:@R=A,S=1</t>
  </si>
  <si>
    <t>260,V={0}:R=B,S=1018,V={1}:R=C,S=1092,V={2}:R=D,S=1014,V={3}:R=E,S=1260,V={4}:R=F,S=48,V={5}:\";$C$2;$R$14;$C$4;$D49;$B49;T$14)": 733,_x000D_
    "=RIK_AC(\"INF04__;INF04@E=0,S=49,G=0,T=0,P=0:@R=A,S=1260,V={0}:R=B,S=1018,V={1}:R=C,S=1092,V={2}:R=D,S=1014,V={3}:R=E,S=1260,V={4}:R=F,S=48,V={5}:\";$C$2;$R$14;$C$4;$D181;$B181;T$14)": 734,_x000D_
    "=RIK_AC(\"INF04__;INF04@E=0,S=49,G=0,T=0,P=0:@R=A,S=1260,V={0}:R=B,S=1018,V={1}:R=C,S=1092,V={2}:R=D,S=1014,V={3}:R=E,S=1260,V={4}:R=F,S=48,V={5}:\";$C$2;$R$14;$C$4;$D309;$B309;T$14)": 735,_x000D_
    "=RIK_AC(\"INF04__;INF04@E=0,S=1253,G=0,T=0,P=0:@R=A,S=1260,V={0}:R=B,S=1018,V={1}:R=C,S=1092,V={2}:R=D,S=1014,V={3}:R=E,S=1260,V={4}:\";$C$2;$P$14;$C$4;$D146;$B146)": 736,_x000D_
    "=RIK_AC(\"INF04__;INF04@E=0,S=1253,G=0,T=0,P=0:@R=A,S=1260,V={0}:R=B,S=1018,V={1}:R=C,S=1092,V={2}:R=D,S=1014,V={3}:R=E,S=1260,V={4}:\";$C$2;$P$14;$C$4;$D306;$B306)": 737,_x000D_
    "=RIK_AC(\"INF04__;INF04@E=0,S=42,G=0,T=0,P=0:@R=A,S=1260,V={0}:R=B,S=1018,V={1}:R=C,S=1092,V={2}:R=D,S=1014,V={3}:R=E,S=1260,V={4}:\";$C$2;$R$14;$C$4;$D54;$B54)": 738,_x000D_
    "=RIK_AC(\"INF04__;INF04@E=0,S=42,G=0,T=0,P=0:@R=A,S=1260,V={0}:R=B,S=1018,V={1}:R=C,S=1092,V={2}:R=D,S=1014,V={3}:R=E,S=1260,V={4}:\";$C$2;$R$14;$C$4;$D238;$B238)": 739,_x000D_
    "=RIK_AC(\"INF04__;INF04@E=0,S=42,G=0,T=0,P=0:@R=A,S=1260,V={0}:R=B,S=1018,V={1}:R=C,S=1092,V={2}:R=D,S=1014,V={3}:R=E,S=1260,V={4}:\";$C$2;$R$14;$C$4;$D398;$B398)": 740,_x000D_
    "=RIK_AC(\"INF04__;INF04@E=0,S=1064,G=0,T=0,P=0:@R=A,S=1260,V={0}:R=B,S=1018,V={1}:R=C,S=1092,V={2}:R=D,S=1014,V={3}:R=E,S=1260,V={4}:\";$C$2;$R$14;$C$4;$D146;$B146)": 741,_x000D_
    "=RIK_AC(\"INF04__;INF04@E=0,S=1253,G=0,T=0,P=0:@R=A,S=1260,V={0}:R=B,S=1018,V={1}:R=C,S=1092,V={2}:R=D,S=1014,V={3}:R=E,S=1260,V={4}:\";$C$2;$P$14;$C$4;$D158;$B158)": 742,_x000D_
    "=RIK_AC(\"INF04__;INF04@E=0,S=1253,G=0,T=0,P=0:@R=A,S=1260,V={0}:R=B,S=1018,V={1}:R=C,S=1092,V={2}:R=D,S=1014,V={3}:R=E,S=1260,V={4}:\";$C$2;$P$14;$C$4;$D318;$B318)": 743,_x000D_
    "=RIK_AC(\"INF04__;INF04@E=0,S=42,G=0,T=0,P=0:@R=A,S=1260,V={0}:R=B,S=1018,V={1}:R=C,S=1092,V={2}:R=D,S=1014,V={3}:R=E,S=1260,V={4}:\";$C$2;$R$14;$C$4;$D66;$B66)": 744,_x000D_
    "=RIK_AC(\"INF04__;INF04@E=0,S=42,G=0,T=0,P=0:@R=A,S=1260,V={0}:R=B,S=1018,V={1}:R=C,S=1092,V={2}:R=D,S=1014,V={3}:R=E,S=1260,V={4}:\";$C$2;$R$14;$C$4;$D250;$B250)": 745,_x000D_
    "=RIK_AC(\"INF04__;INF04@E=0,S=42,G=0,T=0,P=0:@R=A,S=1260,V={0}:R=B,S=1018,V={1}:R=C,S=1092,V={2}:R=D,S=1014,V={3}:R=E,S=1260,V={4}:\";$C$2;$R$14;$C$4;$D410;$B410)": 746,_x000D_
    "=RIK_AC(\"INF04__;INF04@E=0,S=1064,G=0,T=0,P=0:@R=A,S=1260,V={0}:R=B,S=1018,V={1}:R=C,S=1092,V={2}:R=D,S=1014,V={3}:R=E,S=1260,V={4}:\";$C$2;$R$14;$C$4;$D158;$B158)": 747,_x000D_
    "=RIK_AC(\"INF04__;INF04@E=0,S=1253,G=0,T=0,P=0:@R=A,S=1260,V={0}:R=B,S=1018,V={1}:R=C,S=1092,V={2}:R=D,S=1014,V={3}:R=E,S=1260,V={4}:\";$C$2;$P$14;$C$4;$D168;$B168)": 748,_x000D_
    "=RIK_AC(\"INF04__;INF04@E=0,S=1253,G=0,T=0,P=0:@R=A,S=1260,V={0}:R=B,S=1018,V={1}:R=C,S=1092,V={2}:R=D,S=1014,V={3}:R=E,S=1260,V={4}:\";$C$2;$P$14;$C$4;$D328;$B328)": 749,_x000D_
    "=RIK_AC(\"INF04__;INF04@E=0,S=1253,G=0,T=0,P=0:@R=A,S=1260,V={0}:R=B,S=1018,V={1}:R=C,S=1092,V={2}:R=D,S=1014,V={3}:R=E,S=1260,V={4}:\";$C$2;$P$14;$C$4;$D169;$B169)": 750,_x000D_
    "=RIK_AC(\"INF04__;INF04@E=0,S=42,G=0,T=0,P=0:@R=A,S=1260,V={0}:R=B,S=1018,V={1}:R=C,S=1092,V={2}:R=D,S=1014,V={3}:R=E,S=1260,V={4}:\";$C$2;$R$14;$C$4;$D33;$B33)": 751,_x000D_
    "=RIK_AC(\"INF04__;INF04@E=0,S=42,G=0,T=0,P=0:@R=A,S=1260,V={0}:R=B,S=1018,V={1}:R=C,S=1092,V={2}:R=D,S=1014,V={3}:R=E,S=1260,V={4}:\";$C$2;$R$14;$C$4;$D247;$B247)": 752,_x000D_
    "=RIK_AC(\"INF04__;INF04@E=0,S=1064,G=0,T=0,P=0:@R=A,S=1260,V={0}:R=B,S=1018,V={1}:R=C,S=1092,V={2}:R=D,S=1014,V={3}:R=E,S=1260,V={4}:\";$C$2;$R$14;$C$4;$D51;$B51)": 753,_x000D_
    "=RIK_AC(\"INF04__;INF04@E=0,S=1064,G=0,T=0,P=0:@R=A,S=1260,V={0}:R=B,S=1018,V={1}:R=C,S=1092,V={2}:R=D,S=1014,V={3}:R=E,S=1260,V={4}:\";$C$2;$R$14;$C$4;$D270;$B270)": 754,_x000D_
    "=RIK_AC(\"INF04__;INF04@E=0,S=1253,G=0,T=0,P=0:@R=A,S=1260,V={0}:R=B,S=1018,V={1}:R=C,S=1092,V={2}:R=D,S=1014,V={3}:R=E,S=1260,V={4}:\";$C$2;$P$14;$C$4;$D171;$B171)": 755,_x000D_
    "=RIK_AC(\"INF04__;INF04@E=0,S=1253,G=0,T=0,P=0:@R=A,S=1260,V={0}:R=B,S=1018,V={1}:R=C,S=1092,V={2}:R=D,S=1014,V={3}:R=E,S=1260,V={4}:\";$C$2;$P$14;$C$4;$D433;$B433)": 756,_x000D_
    "=RIK_AC(\"INF04__;INF04@E=0,S=42,G=0,T=0,P=0:@R=A,S=1260,V={0}:R=B,S=1018,V={1}:R=C,S=1092,V={2}:R=D,S=1014,V={3}:R=E,S=1260,V={4}:\";$C$2;$R$14;$C$4;$D259;$B259)": 757,_x000D_
    "=RIK_AC(\"INF04__;INF04@E=0,S=1064,G=0,T=0,P=0:@R=A,S=1260,V={0}:R=B,S=1018,V={1}:R=C,S=1092,V={2}:R=D,S=1014,V={3}:R=E,S=1260,V={4}:\";$C$2;$R$14;$C$4;$D52;$B52)": 758,_x000D_
    "=RIK_AC(\"INF04__;INF04@E=0,S=1064,G=0,T=0,P=0:@R=A,S=1260,V={0}:R=B,S=1018,V={1}:R=C,S=1092,V={2}:R=D,S=1014,V={3}:R=E,S=1260,V={4}:\";$C$2;$R$14;$C$4;$D255;$B255)": 759,_x000D_
    "=RIK_AC(\"INF04__;INF04@E=0,S=49,G=0,T=0,P=0:@R=A,S=1260,V={0}:R=B,S=1018,V={1}:R=C,S=1092,V={2}:R=D,S=1014,V={3}:R=E,S=1260,V={4}:R=F,S=48,V={5}:\";$C$2;$R$14;$C$4;$D19;$B19;T$14)": 760,_x000D_
    "=RIK_AC(\"INF04__;INF04@E=0,S=1253,G=0,T=0,P=0:@R=A,S=1260,V={0}:R=B,S=1018,V={1}:R=C,S=1092,V={2}:R=D,S=1014,V={3}:R=E,S=1260,V={4}:\";$C$2;$P$14;$C$4;$D172;$B172)": 761,_x000D_
    "=RIK_AC(\"INF04__;INF04@E=0,S=1253,G=0,T=0,P=0:@R=A,S=1260,V={0}:R=B,S=1018,V={1}:R=C,S=1092,V={2}:R=D,S=1014,V={3}:R=E,S=1260,V={4}:\";$C$2;$P$14;$C$4;$D435;$B435)": 762,_x000D_
    "=RIK_AC(\"INF04__;INF04@E=0,S=42,G=0,T=0,P=0:@R=A,S=1260,V={0}:R=B,S=1018,V={1}:R=C,S=1092,V={2}:R=D,S=1014,V={3}:R=E,S=1260,V={4}:\";$C$2;$R$14;$C$4;$D260;$B260)": 763,_x000D_
    "=RIK_AC(\"INF04__;INF04@E=0,S=1064,G=0,T=0,P=0:@R=A,S=1260,V={0}:R=B,S=1018,V={1}:R=C,S=1092,V={2}:R=D,S=1014,V={3}:R=E,S=1260,V={4}:\";$C$2;$R$14;$C$4;$D53;$B53)": 764,_x000D_
    "=RIK_AC(\"INF04__;INF04@E=0,S=1064,G=0,T=0,P=0:@R=A,S=1260,V={0}:R=B,S=1018,V={1}:R=C,S=1092,V={2}:R=D,S=1014,V={3}:R=E,S=1260,V={4}:\";$C$2;$R$14;$C$4;$D256;$B256)": 765,_x000D_
    "=RIK_AC(\"INF04__;INF04@E=0,S=1253,G=0,T=0,P=0:@R=A,S=1260,V={0}:R=B,S=1018,V={1}:R=C,S=1092,V={2}:R=D,S=1014,V={3}:R=E,S=1260,V={4}:\";$C$2;$P$14;$C$4;$D101;$B101)": 766,_x000D_
    "=RIK_AC(\"INF04__;INF04@E=0,S=1253,G=0,T=0,P=0:@R=A,S=1260,V={0}:R=B,S=1018,V={1}:R=C,S=1092,V={2}:R=D,S=1014,V={3}:R=E,S=1260,V={4}:\";$C$2;$P$14;$C$4;$D357;$B357)": 767,_x000D_
    "=RIK_AC(\"INF04__;INF04@E=0,S=42,G=0,T=0,P=0:@R=A,S=1260,V={0}:R=B,S=1018,V={1}:R=C,S=1092,V={2}:R=D,S=1014,V={3}:R=E,S=1260,V={4}:\";$C$2;$R$14;$C$4;$D169;$B169)": 768,_x000D_
    "=RIK_AC(\"INF04__;INF04@E=0,S=42,G=0,T=0,P=0:@R=A,S=1260,V={0}:R=B,S=1018,V={1}:R=C,S=1092,V={2}:R=D,S=1014,V={3}:R=E,S=1260,V={4}:\";$C$2;$R$14;$C$4;$D415;$B415)": 769,_x000D_
    "=RIK_AC(\"INF04__;INF04@E=0,S=1064,G=0,T=0,P=0:@R=A,S=1260,V={0}:R=B,S=1018,V={1}:R=C,S=1092,V={2}:R=D,S=1014,V={3}:R=E,S=1260,V={4}:\";$C$2;$R$14;$C$4;$D204;$B204)": 770,_x000D_
    "=RIK_AC(\"INF04__;INF04@E=0,S=1064,G=0,T=0,P=0:@R=A,S=1260,V={0}:R=B,S=1018,V={1}:R=C,S=1092,V={2}:R=D,S=1014,V={3}:R=E,S=1260,V={4}:\";$C$2;$R$14;$C$4;$D372;$B372)": 771,_x000D_
    "=RIK_AC(\"INF04__;INF04@E=0,S=42,G=0,T=0,P=0:@R=A,S=1260,V={0}:R=B,S=1018,V={1}:R=C,S=1092,V={2}:R=D,S=1014,V={3}:R=E,S=1260,V={4}:\";$C$2;$R$14;$C$4;$D101;$B101)": 772,_x000D_
    "=RIK_AC(\"INF04__;INF04@E=0,S=1064,G=0,T=0,P=0:@R=A,S=1260,V={0}:R=B,S=1018,V={1}:R=C,S=1092,V={2}:R=D,S=1014,V={3}:R=E,S=1260,V={4}:\";$C$2;$R$14;$C$4;$D108;$B108)": 773,_x000D_
    "=RIK_AC(\"INF04__;INF04@E=0,S=1064,G=0,T=0,P=0:@R=A,S=1260,V={0}:R=B,S=1018,V={1}:R=C,S=1092,V={2}:R=D,S=1014,V={3}:R=E,S=1260,V={4}:\";$C$2;$R$14;$C$4;$D425;$B425)": 774,_x000D_
    "=RIK_AC(\"INF04__;INF04@E=0,S=49,G=0,T=0,P=0:@R=A,S=1260,V={0}:R=B,S=1018,V={1}:R=C,S=1092,V={2}:R=D,S=1014,V={3}:R=E,S=1260,V={4}:R=F,S=48,V={5}:\";$C$2;$R$14;$C$4;$D198;$B198;T$14)": 775,_x000D_
    "=RIK_AC(\"INF04__;INF04@E=0,S=49,G=0,T=0,P=0:@R=A,S=1260,V={0}:R=B,S=1018,V={1}:R=C,S=1092,V={2}:R=D,S=1014,V={3}:R=E,S=1260,V={4}:R=F,S=48,V={5}:\";$C$2;$R$14;$C$4;$D358;$B358;T$14)": 776,_x000D_
    "=RIK_AC(\"INF04__;INF04@E=0,S=1076,G=0,T=0,P=0:@R=A,S=1260,V={0}:R=B,S=1018,V={1}:R=C,S=1092,V={2}:R=D,S=1014,V={3}:R=E,S=1260,V={4}:\";$C$2;$R$14;$C$4;$D106;$B106)": 777,_x000D_
    "=RIK_AC(\"INF04__;INF04@E=0,S=42,G=0,T=0,P=0:@R=A,S=1260,V={0}:R=B,S=1018,V={1}:R=C,S=1092,V={2}:R=D,S=1014,V={3}:R=E,S=1260,V={4}:\";$C$2;$R$14;$C$4;$D125;$B125)": 778,_x000D_
    "=RIK_AC(\"INF04__;INF04@E=0,S=1064,G=0,T=0,P=0:@R=A,S=1260,V={0}:R=B,S=1018,V={1}:R=C,S=1092,V={2}:R=D,S=1014,V={3}:R=E,S=1260,V={4}:\";$C$2;$R$14;$C$4;$D132;$B132)": 779,_x000D_
    "=RIK_AC(\"INF04__;INF04@E=0,S=1064,G=0,T=0,P=0:@R=A,S=1260,V={0}:R=B,S=1018,V={1}:R=C,S=1092,V={2}:R=D,S=1014,V={3}:R=E,S=1260,V={4}:\";$C$2;$R$14;$C$4;$D427;$B427)": 780,_x000D_
    "=RIK_AC(\"INF04__;INF04@E=0,S=49,G=0,T=0,P=0:@R=A,S=1260,V={0}:R=B,S=1018,V={1}:R=C,S=1092,V={2}:R=D,S=1014,V={3}:R=E,S=1260,V={4}:R=F,S=48,V={5}:\";$C$2;$R$14;$C$4;$D144;$B144;T$14)": 781,_x000D_
    "=RIK_AC(\"INF04__;INF04@E=0,S=49,G=0,T=0,P=0:@R=A,S=1260,V={0}:R=B,S=1018,V={1}:R=C,S=1092,V={2}:R=D,S=1014,V={3}:R=E,S=1260,V={4}:R=F,S=48,V={5}:\";$C$2;$R$14;$C$4;$D272;$B272;T$14)": 782,_x000D_
    "=RIK_AC(\"INF04__;INF04@E=0,S=49,G=0,T=0,P=0:@R=A,S=1260,V={0}:R=B,S=1018,V={1}:R=C,S=1092,V={2}:R=D,S=1014,V={3}:R=E,S=1260,V={4}:R=F,S=48,V={5}:\";$C$2;$R$14;$C$4;$D392;$B392;T$14)": 783,_x000D_
    "=RIK_AC(\"INF04__;INF04@E=0,S=1076,G=0,T=0,P=0:@R=A,S=1260,V={0}:R=B,S=1018,V={1}:R=C,S=1092,V={2}:R=D,S=1014,V={3}:R=E,S=1260,V={4}:\";$C$2;$R$14;$C$4;$D52;$B52)": 784,_x000D_
    "=RIK_AC(\"INF04__;INF04@E=0,S=1076,G=0,T=0,P=0:@R=A,S=1260,V={0}:R=B,S=1018,V={1}:R=C,S=1092,V={2}:R=D,S=1014,V={3}:R=E,S=1260,V={4}:\";$C$2;$R$14;$C$4;$D116;$B116)": 785,_x000D_
    "=RIK_AC(\"INF04__;INF04@E=0,S=1253,G=0,T=0,P=0:@R=A,S=1260,V={0}:R=B,S=1018,V={1}:R=C,S=1092,V={2}:R=D,S=1014,V={3}:R=E,S=1260,V={4}:\";$C$2;$P$14;$C$4;$D219;$B219)": 786,_x000D_
    "=RIK_AC(\"INF04__;INF04@E=0,S=1253,G=0,T=0,P=0:@R=A,S=1260,V={0}:R=B,S=1018,V={1}:R=C,S=1092,V={2}:R=D,S=1014,V={3}:R=E,S=1260,V={4}:\";$C$2;$P$14;$C$4;$D420;$B420)": 787,_x000D_
    "=RIK_AC(\"INF04__;INF04@E=0,S=42,G=0,T=0,P=0:@R=A,S=1260,V={0}:R=B,S=1018,V={1}:R=C,S=1092,V={2}:R=D,S=1014,V={3}:R=E,S=1260,V={4}:\";$C$2;$R$14;$C$4;$D171;$B171)": 788,_x000D_
    "=RIK_AC(\"INF04__;INF04@E=0,S=42,G=0,T=0,P=0:@R=A,S=1260,V={0}:R=B,S=1018,V={1}:R=C,S=1092,V={2}:R=D,S=1014,V={3}:R=E,S=1260,V={4}:\";$C$2;$R$14;$C$4;$D341;$B341)": 789,_x000D_
    "=RIK_AC(\"INF04__;INF04@E=0,S=1064,G=0,T=0,P=0:@R=A,S=1260,V={0}:R=B,S=1018,V={1}:R=C,S=1092,V={2}:R=D,S=1014,V={3}:R=E,S=1260,V={4}:\";$C$2;$R$14;$C$4;$D92;$B92)": 790,_x000D_
    "=RIK_AC(\"INF04__;INF04@E=0,S=1064,G=0,T=0,P=0:@R=A,S=1260,V={0}:R=B,S=1018,V={1}:R=C,S=1092,V={2}:R=D,S=1014,V={3}:R=E,S=1260,V={4}:\";$C$2;$R$14;$C$4;$D245;$B245)": 791,_x000D_
    "=RIK_AC(\"INF04__;INF04@E=0,S=1064,G=0,T=0,P=0:@R=A,S=1260,V={0}:R=B,S=1018,V={1}:R=C,S=1092,V={2}:R=D,S=1014,V={3}:R=E,S=1260,V={4}:\";$C$2;$R$14;$C$4;$D366;$B366)": 792,_x000D_
    "=RIK_AC(\"INF04__;INF04@E=0,S=49,G=0,T=0,P=0:@R=A,S=1260,V={0}:R=B,S=1018,V={1}:R=C,S=1092,V={2}:R=D,S=1014,V={3}:R=E,S=1260,V={4}:R=F,S=48,V={5}:\";$C$2;$R$14;$C$4;$D26;$B26;T$14)": 793,_x000D_
    "=RIK_AC(\"INF04__;INF04@E=0,S=49,G=0,T=0,P=0:@R=A,S=1260,V={0}:R=B,S=1018,V={1}:R=C,S=1092,V={2}:R=D,S=1014,V={3}:R=E,S=1260,V={4}:R=F,S=48,V={5}:\";$C$2;$R$14;$C$4;$D97;$B97;T$14)": 794,_x000D_
    "=RIK_AC(\"INF04__;INF04@E=0,S=49,G=0,T=0,P=0:@R=A,S=1260,V={0}:R=B,S=1018,V={1}:R=C,S=1092,V={2}:R=D,S=1014,V={3}:R=E,S=1260,V={4}:R=F,S=48,V={5}:\";$C$2;$R$14;$C$4;$D161;$B161;T$14)": 795,_x000D_
    "=RIK_AC(\"INF04__;INF04@E=0,S=49,G=0,T=0,P=0:@R=A,S=1260,V={0}:R=B,S=1018,V={1}:R=C,S=1092,V={2}:R=D,S=1014,V={3}:R=E,S=1260,V={4}:R=F,S=48,V={5}:\";$C$2;$R$14;$C$4;$D225;$B225;T$14)": 796,_x000D_
    "=RIK_AC(\"INF04__;INF04@E=0,S=49,G=0,T=0,P=0:@R=A,S=1260,V={0}:R=B,S=1018,V={1}:R=C,S=1092,V={2}:R=D,S=1014,V={3}:R=E,S=1260,V={4}:R=F,S=48,V={5}:\";$C$2;$R$14;$C$4;$D289;$B289;T$14)": 797,_x000D_
    "=RIK_AC(\"INF04__;INF04@E=0,S=49,G=0,T=0,P=0:@R=A,S=1260,V={0}:R=B,S=1018,V={1}:R=C,S=1092,V={2}:R=D,S=1014,V={3}:R=E,S=1260,V={4}:R=F,S=48,V={5}:\";$C$2;$R$14;$C$4;$D353;$B353;T$14)": 798,_x000D_
    "=RIK_AC(\"INF04__;INF04@E=0,S=49,G=0,T=0,P=0:@R=A,S=1260,V={0}:R=B,S=1018,V={1}:R=C,S=1092,V={2}:R=D,S=1014,V={3}:R=E,S=1260,V={4}:R=F,S=48,V={5}:\";$C$2;$R$14;$C$4;$D417;$B417;T$14)": 799,_x000D_
    "=RIK_AC(\"INF04__;INF04@E=0,S=1076,G=0,T=0,P=0:@R=A,S=1260,V={0}:R=B,S=1018,V={1}:R=C,S=1092,V={2}:R=D,S=1014,V={3}:R=E,S=1260,V={4}:\";$C$2;$R$14;$C$4;$D61;$B61)": 800,_x000D_
    "=RIK_AC(\"INF04__;INF04@E=0,S=1253,G=0,T=0,P=0:@R=A,S=1260,V={0}:R=B,S=1018,V={1}:R=C,S=1092,V={2}:R=D,S=1014,V={3}:R=E,S=1260,V={4}:\";$C$2;$P$14;$C$4;$D20;$B20)": 801,_x000D_
    "=RIK_AC(\"INF04__;INF04@E=0,S=1253,G=0,T=0,P=0:@R=A,S=1260,V={0}:R=B,S=1018,V={1}:R=C,S=1092,V={2}:R=D,S=1014,V={3}:R=E,S=1260,V={4}:\";$C$2;$P$14;$C$4;$D225;$B225)": 802,_x000D_
    "=RIK_AC(\"INF04__;INF04@E=0,S=1253,G=0,T=0,P=0:@R=A,S=1260,V={0}:R=B,S=1018,V={1}:R=C,S=1092,V={2}:R=D,S=1014,V={3}:R=E,S=1260,V={4}:\";$C$2;$P$14;$C$4;$D425;$B425)": 803,_x000D_
    "=RIK_AC(\"INF04__;INF04@E=0,S=42,G=0,T=0,P=0:@R=A,S=1260,V={0}:R=B,S=1018,V={1}:R=C,S=1092,V={2}:R=D,S=1014,V={3}:R=E,S=1260,V={4}:\";$C$2;$R$14;$C$4;$D176;$B176)": 804,_x000D_
    "=RIK_AC(\"INF04__;INF04@E=0,S=42,G=0,T=0,P=0:@R=A,S=1260,V={0}:R=B,S=1018,V={1}:R=C,S=1092,V={2}:R=D,S=1014,V={3}:R=E,S=1260,V={4}:\";$C$2;$R$14;$C$4;$D347;$B347)": 805,_x000D_
    "=RIK_AC(\"INF04__;INF04@E=0,S=1064,G=0,T=0,P=0:@R=A,S=1260,V={0}:R=B,S=1018,V={1}:R=C,S=1092,V={2}:R=D,S=1014,V={3}:R=E,S=1260,V={4}:\";$C$2;$R$14;$C$4;$D97;$B97)": 806,_x000D_
    "=RIK_AC(\"INF04__;INF04@E=0,S=1064,G=0,T=0,P=0:@R=A,S=1260,V={0}:R=B,S=1018,V={1}:R=C,S=1092,V={2}:R=D,S=1014,V={3}:R=E,S=1260,V={4}:\";$C$2;$R$14;$C$4;$D249;$B249)": 807,_x000D_
    "=RIK_AC(\"INF04__;INF04@E=0,S=1064,G=0,T=0,P=0:@R=A,S=1260,V={0}:R=B,S=1018,V={1}:R=C,S=1092,V={2}:R=D,S=1014,V={3}:R=E,S=1260,V={4}:\";$C$2;$R$14;$C$4;$D369;$B369)": 808,_x000D_
    "=RIK_AC(\"INF04__;INF04@E=0,S=49,G=0,T=0,P=0:@R=A,S=1260,V={0}:R=B,S=1018,V={1}:R=C,S=1092,V={2}:R=D,S=1014,V={3}:R=E,S=1260,V={4}:R=F,S=48,V={5}:\";$C$2;$R$14;$C$4;$D28;$B28;T$14)": 809,_x000D_
    "=RIK_AC(\"INF04__;INF04@E=0,S=49,G=0,T=0,P=0:@R=A,S=1260,V={0}:R=B,S=1018,V={1}:R=C,S=1092,V={2}:R=D,S=1014,V={3}:R=E,S=1260,V={4}:R=F,S=48,V={5}:\";$C$2;$R$14;$C$4;$D98;$B98;T$14)": 810,_x000D_
    "=RIK_AC(\"INF04__;INF04@E=0,S=49,G=0,T=0,P=0:@R=A,S=1260,V={0}:R=B,S=1018,V={1}:R=C,S=1092,V={2}:R=D,S=1014,V={3}:R=E,S=1260,V={4}:R=F,S=48,V={5}:\";$C$2;$R$14;$C$4;$D162;$B162;T$14)": 811,_x000D_
    "=RIK_AC(\"INF04__;INF04@E=0,S=49,G=0,T=0,P=0:@R=A,S=1260,V={0}:R=B,S=1018,V={1}:R=C,S=1092,V={2}:R=D,S=1014,V={3}:R=E,S=1260,V={4}:R=F,S=48,V={5}:\";$C$2;$R$14;$C$4;$D226;$B226;T$14)": 812,_x000D_
    "=RIK_AC(\"INF04__;INF04@E=0,S=49,G=0,T=0,P=0:@R=A,S=1260,V={0}:R=B,S=1018,V={1}:R=C,S=1092,V={2}:R=D,S=1014,V={3}:R=E,S=1260,V={4}:R=F,S=48,V={5}:\";$C$2;$R$14;$C$4;$D290;$B290;T$14)": 813,_x000D_
    "=RIK_AC(\"INF04__;INF04@E=0,S=49,G=0,T=0,P=0:@R=A,S=1260,V={0}:R=B,S=1018,V={1}:R=C,S=1092,V={2}:R=D,S=1014,V={3}:R=E,S=1260,V={4}:R=F,S=48,V={5}:\";$C$2;$R$14;$C$4;$D354;$B354;T$14)": 814,_x000D_
    "=RIK_AC(\"INF04__;INF04@E=0,S=1253,G=0,T=0,P=0:@R=A,S=1260,V={0}:R=B,S=1018,V={1}:R=C,S=1092,V={2}:R=D,S=1014,V={3}:R=E,S=1260,V={4}:\";$C$2;$P$14;$C$4;$D23;$B23)": 815,_x000D_
    "=RIK_AC(\"INF04__;INF04@E=0,S=1253,G=0,T=0,P=0:@R=A,S=1260,V={0}:R=B,S=1018,V={1}:R=C,S=1092,V={2}:R=D,S=1014,V={3}:R=E,S=1260,V={4}:\";$C$2;$P$14;$C$4;$D228;$B228)": 816,_x000D_
    "=RIK_AC(\"INF04__;INF04@E=0,S=1253,G=0,T=0,P=0:@R=A,S=1260,V={0}:R=B,S=1018,V={1}:R=C,S=1092,V={2}:R=D,S=1014,V={3}:R=E,S=1260,V={4}:\";$C$2;$P$14;$C$4;$D428;$B428)": 817,_x000D_
    "=RIK_AC(\"INF04__;INF04@E=0,S=42,G=0,T=0,P=0:@R=A,S=1260,V={0}:R=B,S=1018,V={1}:R=C,S=1092,V={2}:R=D,S=1014,V={3}:R=E,S=1260,V={4}:\";$C$2;$R$14;$C$4;$D179;$B179)": 818,_x000D_
    "=RIK_AC(\"INF04__;INF04@E=0,S=42,G=0,T=0,P=0:@R=A,S=1260,V={0}:R=B,S=1018,V={1}:R=C,S=1092,V={2}:R=D,S=1014,V={3}:R=E,S=1260,V={4}:\";$C$2;$R$14;$C$4;$D349;$B349)": 819,_x000D_
    "=RIK_AC(\"INF04__;INF04@E=0,S=1064,G=0,T=0,P=0:@R=A,S=1260,V={0}:R=B,S=1018,V={1}:R=C,S=1092,V={2}:R=D,S=1014,V={3}:R=E,S=1260,V={4}:\";$C$2;$R$14;$C$4;$D100;$B100)": 820,_x000D_
    "=RIK_AC(\"INF04__;INF04@E=0,S=1253,G=0,T=0,P=0:@R=A,S=1260,V={0}:R=B,S=1018,V={1}:R=C,S=1092,V={2}:R=D,S=1014,V={3}:R=E,S=1260,V={4}:\";$C$2;$P$14;$C$4;$D308;$B308)": 821,_x000D_
    "=RIK_AC(\"INF04__;INF04@E=0,S=42,G=0,T=0,P=0:@R=A,S=1260,V={0}:R=B,S=1018,V={1}:R=C,S=1092,V={2}:R=D,S=1014,V={3}:R=E,S=1260,V={4}:\";$C$2;$R$14;$C$4;$D359;$B359)": 822,_x000D_
    "=RIK_AC(\"INF04__;INF04@E=0,S=1064,G=0,T=0,P=0:@R=A,S=1260,V={0}:R=B,S=1018,V={1}:R=C,S=1092,V={2}:R=D,S=1014,V={3}:R=E,S=1260,V={4}:\";$C$2;$R$14;$C$4;$D301;$B301)": 823,_x000D_
    "=RIK_AC(\"INF04__;INF04@E=0,S=49,G=0,T=0,P=0:@R=A,S=1260,V={0}:R=B,S=1018,V={1}:R=C,S=1092,V={2}:R=D,S=1014,V={3}:R=E,S=1260,V={4}:R=F,S=48,V={5}:\";$C$2;$R$14;$C$4;$D58;$B58;T$14)": 824,_x000D_
    "=RIK_AC(\"INF04__;INF04@E=0,S=49,G=0,T=0,P=0:@R=A,S=1260,V={0}:R=B,S=1018,V={1}:R=C,S=1092,V={2}:R=D,S=1014,V={3}:R=E,S=1260,V={4}:R=F,S=48,V={5}:\";$C$2;$R$14;$C$4;$D189;$B189;T$14)": 825,_x000D_
    "=RIK_AC(\"INF04__;INF04@E=0,S=49,G=0,T=0,P=0:@R=A,S=1260,V={0}:R=B,S=1018,V={1}:R=C,S=1092,V={2}:R=D,S=1014,V={3}:R=E,S=1260,V={4}:R=F,S=48,V={5}:\";$C$2;$R$14;$C$4;$D317;$B317;T$14)": 826,_x000D_
    "=RIK_AC(\"INF04__;INF04@E=0,S=1076,G=0,T=0,P=0:@R=A,S=1260,V={0}:R=B,S=1018,V={1}:R=C,S=1092,V={2}:R=D,S=1014,V={3}:R=E,S=1260,V={4}:\";$C$2;$R$14;$C$4;$D19;$B19)": 827,_x000D_
    "=RIK_AC(\"INF04__;INF04@E=0,S=1076,G=0,T=0,P=0:@R=A,S=1260,V={0}:R=B,S=1018,V={1}:R=C,S=1092,V={2}:R=D,S=1014,V={3}:R=E,S=1260,V={4}:\";$C$2;$R$14;$C$4;$D121;$B121)": 828,_x000D_
    "=RIK_AC(\"INF04__;INF04@E=0,S=1076,G=0,T=0,P=0:@R=A,S=1260,V={0}:R=B,S=1018,V={1}:R=C,S=1092,V={2}:R=D,S=1014,V={3}:R=E,S=1260,V={4}:\";$C$2;$R$14;$C$4;$D185;$B185)": 829,_x000D_
    "=RIK_AC(\"INF04__;INF04@E=0,S=1076,G=0,T=0,P=0:@R=A,S=1260,V={0}:R=B,S=1018,V={1}:R=C,S=1092,V={2}:R=D,S=1014,V={3}:R=E,S=1260,V={4}:\";$C$2;$R$14;$C$4;$D249;$B249)": 830,_x000D_
    "=RIK_AC(\"INF04__;INF04@E=0,S=1076,G=0,T=0,P=0:@R=A,S=1260,V={0}:R=B,S=1018,V={1}:R=C,S=1092,V={2}:R=D,S=1014,V={3}:R=E,S=1260,V={4}:\";$C$2;$R$14;$C$4;$D313;$B313)": 831,_x000D_
    "=RIK_AC(\"INF04__;INF04@E=0,S=1076,G=0,T=0,P=0:@R=A,S=1260,V={0}:R=B,S=1018,V={1}:R=C,S=1092,V={2}:R=D,S=1014,V={3}:R=E,S=1260,V={4}:\";$C$2;$R$14;$C$4;$D377;$B377)": 832,_x000D_
    "=RIK_AC(\"INF04__;INF04@E=0,S=1253,G=0,T=0,P=0:@R=A,S=1260,V={0}:R=B,S=1018,V={1}:R=C,S=1092,V={2}:R=D,S=1014,V={3}:R=E,S=1260,V={4}:\";$C$2;$P$14;$C$4;$D52;$B52)": 833,_x000D_
    "=RIK_AC(\"INF04__;INF04@E=0,S=42,G=0,T=0,P=0:@R=A,S=1260,V={0}:R=B,S=1018,V={1}:R=C,S=1092,V={2}:R=D,S=1014,V={3}:R=E,S=1260,V={4}:\";$C$2;$R$14;$C$4;$D145;$B145)": 834,_x000D_
    "=RIK_AC(\"INF04__;INF04@E=0,S=1064,G=0,T=0,P=0:@R=A,S=1260,V={0}:R=B,S=1018,V={1}:R=C,S=1092,V={2}:R=D,S=1014,V={3}:R=E,S=1260,V={4}:\";$C$2;$R$14;$C$4;$D184;$B184)": 835,_x000D_
    "=RIK_AC(\"INF04__;INF04@E=0,S=1064,G=0,T=0,P=0:@R=A,S=1260,V={0}:R=B,S=1018,V={1}:R=C,S=1092,V={2}:R=D,S=1014,V={3}:R=E,S=1260,V={4}:\";$C$2;$R$14;$C$4;$D412;$B412)": 836,_x000D_
    "=RIK_AC(\"INF04__;INF04@E=0,S=49,G=0,T=0,P=0:@R=A,S=1260,V={0}:R=B,S=1018,V={1}:R=C,S=1092,V={2}:R=D,S=1014,V={3}:R=E,S=1260,V={4}:R=F,S=48,V={5}:\";$C$2;$R$14;$C$4;$D131;$B131;T$14)": 837,_x000D_
    "=RIK_AC(\"INF04__;INF04@E=0,S=49,G=0,T=0,P=0:@R=A,S=1260,V={0}:R=B,S=1018,V={1}:R=C,S=1092,V={2}:R=D,S=1014,V={3}:R=E,S=1260,V={4}:R=F,S=48,V={5}:\";$C$2;$R$14;$C$4;$D259;$B259;T$14)": 838,_x000D_
    "=RIK_AC(\"INF04__;INF04@E=0,S=49,G=0,T=0,P=0:@R=A,S=1260,V={0}:R=B,S=1018,V={1}:R=C,S=1092,V={2}:R=D,S=1014,V={3}:R=E,S=1260,V={4}:R=F,S=48,V={5}:\";$C$2;$R$14;$C$4;$D387;$B387;T$14)": 839,_x000D_
    "=RIK_AC(\"INF04__;INF04@E=0,S=1076,G=0,T=0,P=0:@R=A,S=1260,V={0}:R=B,S=1018,V={1}:R=C,S=1092,V={2}:R=D,S=1014,V={3}:R=E,S=1260,V={4}:\";$C$2;$R$14;$C$4;$D73;$B73)": 840,_x000D_
    "=RIK_AC(\"INF04__;INF04@E=0,S=1076,G=0,T=0,P=0:@R=A,S=1260,V={0}:R=B,S=1018,V={1}:R=C,S=1092,V={2}:R=D,S=1014,V={3}:R=E,S=1260,V={4}:\";$C$2;$R$14;$C$4;$D155;$B155)": 841,_x000D_
    "=RIK_AC(\"INF04__;INF04@E=0,S=1076,G=0,T=0,P=0:@R=A,S=1260,V={0}:R=B,S=1018,V={1}:R=C,S=1092,V={2}:R=D,S=1014,V={3}:R=E,S=1260,V={4}:\";$C$2;$R$14;$C$4;$D219;$B219)": 842,_x000D_
    "=RIK_AC(\"INF04__;INF04@E=0,S=1253,G=0,T=0,P=0:@R=A,S=1260,V={0}:R=B,S=1018,V={1}:R=C,S=1092,V={2}:R=D,S=1014,V={3}:R=E,S=1260,V={4}:\";$C$2;$P$14;$C$4;$D154;$B154)": 843,_x000D_
    "=RIK_AC(\"INF04__;INF04@E=0,S=1253,G=0,T=0,P=0:@R=A,S=1260,V={0}:R=B,S=1018,V={1}:R=C,S=1092,V={2}:R=D,S=1014,V={3}:R=E,S=1260,V={4}:\";$C$2;$P$14;$C$4;$D338;$B338)": 844,_x000D_
    "=RIK_AC(\"INF04__;INF04@E=0,S=42,G=0,T=0,P=0:@R=A,S=1260,V={0}:R=B,S=1018,V={1}:R=C,S=1092,V={2}:R=D,S=1014,V={3}:R=E,S=1260,V={4}:\";$C$2;$R$14;$C$4;$D78;$B78)": 845,_x000D_
    "=RIK_AC(\"INF04__;INF04@E=0,S=42,G=0,T=0,P=0:@R=A,S=1260,V={0}:R=B,S=1018,V={1}:R=C,S=1092,V={2}:R=D,S=1014,V={3}:R=E,S=1260,V={4}:\";$C$2;$R$14;$C$4;$D246;$B246)": 846,_x000D_
    "=RIK_AC(\"INF04__;INF04@E=0,S=42,G=0,T=0,P=0:@R=A,S=1260,V={0}:R=B,S=1018,V={1}:R=C,S=1092,V={2}:R=D,S=1014,V={3}:R=E,S=1260,V={4}:\";$C$2;$R$14;$C$4;$D430;$B430)": 847,_x000D_
    "=RIK_AC(\"INF04__;INF04@E=0,S=1064,G=0,T=0,P=0:@R=A,S=1260,V={0}:R=B,S=1018,V={1}:R=C,S=1092,V={2}:R=D,S=1014,V={3}:R=E,S=1260,V={4}:\";$C$2;$R$14;$C$4;$D170;$B170)": 848,_x000D_
    "=RIK_AC(\"INF04__;INF04@E=0,S=1253,G=0,T=0,P=0:@R=A,S=1260,V={0}:R=B,S=1018,V={1}:R=C,S=1092,V={2}:R=D,S=1014,V={3}:R=E,S=1260,V={4}:\";$C$2;$P$14;$C$4;$D166;$B166)": 849,_x000D_
    "=RIK_AC(\"INF04__;INF04@E=0,S=1253,G=0,T=0,P=0:@R=A,S=1260,V={0}:R=B,S=1018,V={1}:R=C,S=1092,V={2}:R=D,S=1014,V={3}:R=E,S=1260,V={4}:\";$C$2;$P$14;$C$4;$D350;$B350)": 850,_x000D_
    "=RIK_AC(\"INF04__;INF04@E=0,S=42,G=0,T=0,P=0:@R=A,S=1260,V={0}:R=B,S=1018,V={1}:R=C,S=1092,V={2}:R=D,S=1014,V={3}:R=E,S=1260,V={4}:\";$C$2;$R$14;$C$4;$D90;$B90)": 851,_x000D_
    "=RIK_AC(\"INF04__;INF04@E=0,S=42,G=0,T=0,P=0:@R=A,S=1260,V={0}:R=B,S=1018,V={1}:R=C,S=1092,V={2}:R=D,S=1014,V={3}:R=E,S=1260,V={4}:\";$C$2;$R$14;$C$4;$D258;$B258)": 852,_x000D_
    "=RIK_AC(\"INF04__;INF04@E=0,S=1064,G=0,T=0,P=0:@R=A,S=1260,V={0}:R=B,S=1018,V={1}:R=C,S=1092,V={2}:R=D,S=1014,V={3}:R=E,S=1260,V={4}:\";$C$2;$R$14;$C$4;$D22;$B22)": 853,_x000D_
    "=RIK_AC(\"INF04__;INF04@E=0,S=1064,G=0,T=0,P=0:@R=A,S=1260,V={0}:R=B,S=1018,V={1}:R=C,S=1092,V={2}:R=D,S=1014,V={3}:R=E,S=1260,V={4}:\";$C$2;$R$14;$C$4;$D182;$B182)": 854,_x000D_
    "=RIK_AC(\"INF04__;INF04@E=0,S=1253,G=0,T=0,P=0:@R=A,S=1260,V={0}:R=B,S=1018,V={1}:R=C,S=1092,V={2}:R=D,S=1014,V={3}:R=E,S=1260,V={4}:\";$C$2;$P$14;$C$4;$D176;$B176)": 855,_x000D_
    "=RIK_AC(\"INF04__;INF04@E=0,S=1253,G=0,T=0,P=0:@R=A,S=1260,V={0}:R=B,S=1018,V={1}:R=C,S=1092,V={2}:R=D,S=1014,V={3}:R=E,S=1260,V={4}:\";$C$2;$P$14;$C$4;$D360;$B360)": 856,_x000D_
    "=RIK_AC(\"INF04__;INF04@E=0,S=1253,G=0,T=0,P=0:@R=A,S=1260,V={0}:R=B,S=1018,V={1}:R=C,S=1092,V={2}:R=D,S=1014,V={3}:R=E,S=1260,V={4}:\";$C$2;$P$14;$C$4;$D207;$B207)": 857,_x000D_
    "=RIK_AC(\"INF04__;INF04@E=0,S=42,G=0,T=0,P=0:@R=A,S=1260,V={0}:R=B,S=1018,V={1}:R=C,S=1092,V={2}:R=D,S=1014,V={3}:R=E,S=1260,V={4}:\";$C$2;$R$14;$C$4;$D44;$B44)": 858,_x000D_
    "=RIK_AC(\"INF04__;INF04@E=0,S=42,G=0,T=0,P=0:@R=A,S=1260,V={0}:R=B,S=1018,V={1}:R=C,S=1092,V={2}:R=D,S=1014,V={3}:R=E,S=1260,V={4}:\";$C$2;$R$14;$C$4;$D289;$B289)": 859,_x000D_
    "=RIK_AC(\"INF04__;INF04@E=0,S=1064,G=0,T=0,P=0:@R=A,S=1260,V={0}:R=B,S=1018,V={1}:R=C,S=1092,V={2}:R=D,S=1014,V={3}:R=E,S=1260,V={4}:\";$C$2;$R$14;$C$4;$D83;$B83)": 860,_x000D_
    "=RIK_AC(\"INF04__;INF04@E=0,S=1064,G=0,T=0,P=0:@R=A,S=1260,V={0}:R=B,S=1018,V={1}:R=C,S=1092,V={2}:R=D,S=1014,V={3}:R=E,S=1260,V={4}:\";$C$2;$R$14;$C$4;$D278;$B278)": 861,_x000D_
    "=RIK_AC(\"INF04__;INF04@E=0,S=1253,G=0,T=0,P=0:@R=A,S=1260,V={0}:R=B,S=1018,V={1}:R=C,S=1092,V={2}:R=D,S=1014,V={3}:R=E,S=1260,V={4}:\";$C$2;$P$14;$C$4;$D221;$B221)": 862,_x000D_
    "=RIK_AC(\"INF04__;INF04@E=0,S=42,G=0,T=0,P=0:@R=A,S=1260,V={0}:R=B,S=1018,V={1}:R=C,S=1092,V={2}:R=D,S=1014,V={3}:R=E,S=1260,V={4}:\";$C$2;$R$14;$C$4;$D45;$B45)": 863,_x000D_
    "=RIK_AC(\"INF04__;INF04@E=0,S=42,G=0,T=0,P=0:@R=A,S=1260,V={0}:R=B,S=1018,V={1}:R=C,S=1092,V={2}:R=D,S=1014,V={3}:R=E,S=1260,V={4}:\";$C$2;$R$14;$C$4;$D269;$B269)": 864,_x000D_
    "=RIK_AC(\"INF04__;INF04@E=0,S=1064,G=0,T=0,P=0:@R=A,S=1260,V={0}:R=B,S=1018,V={1}:R=C,S=1092,V={2}:R=D,S=1014,V={3}:R=E,S=1260,V={4}:\";$C$2;$R$14;$C$4;$D95;$B95)": 865,_x000D_
    "=RIK_AC(\"INF04__;INF04@E=0,S=1064,G=0,T=0,P=0:@R=A,S=1260,V={0}:R=B,S=1018,V={1}:R=C,S=1092,V={2}:R=D,S=1014,V={3}:R=E,S=1260,V={4}:\";$C$2;$R$14;$C$4;$D279;$B279)": 866,_x000D_
    "=RIK_AC(\"INF04__;INF04@E=0,S=49,G=0,T=0,P=0:@R=A,S=1260,V={0}:R=B,S=1018,V={1}:R=C,S=1092,V={2}:R=D,S=1014,V={3}:R=E,S=1260,V={4}:R=F,S=48,V={5}:\";$C$2;$R$14;$C$4;$D27;$B27;T$14)": 867,_x000D_
    "=RIK_AC(\"INF04__;INF04@E=0,S=1253,G=0,T=0,P=0:@R=A,S=1260,V={0}:R=B,S=1018,V={1}:R=C,S=1092,V={2}:R=D,S=1014,V={3}:R=E,S=1260,V={4}:\";$C$2;$P$14;$C$4;$D223;$B223)": 868,_x000D_
    "=RIK_AC(\"INF04__;INF04@E=0,S=42,G=0,T=0,P=0:@R=A,S=1260,V={0}:R=B,S=1018,V={1}:R=C,S=1092,V={2}:R=D,S=1014,V={3}:R=E,S=1260,V={4}:\";$C$2;$R$14;$C$4;$D47;$B47)": 869,_x000D_
    "=RIK_AC(\"INF04__;INF04@E=0,S=42,G=0,T=0,P=0:@R=A,S=1260,V={0}:R=B,S=1018,V={1}:R=C,S=1092,V={2}:R=D,S=1014,V={3}:R=E,S=1260,V={4}:\";$C$2;$R$14;$C$4;$D271;$B271)": 870,_x000D_
    "=RIK_AC(\"INF04__;INF04@E=0,S=1064,G=0,T=0,P=0:@R=A,S=1260,V={0}:R=B,S=1018,V={1}:R=C,S=1092,V={2}:R=D,S=1014,V={3}:R=E,S=1260,V={4}:\";$C$2;$R$14;$C$4;$D96;$B96)": 871,_x000D_
    "=RIK_AC(\"INF04__;INF04@E=0,S=1064,G=0,T=0,P=0:@R=A,S=1260,V={0}:R=B,S=1018,V={1}:R=C,S=1092,V={2}:R=D,S=1014,V={3}:R=E,S=1260,V={4}:\";$C$2;$R$14;$C$4;$D280;$B280)": 872,_x000D_
    "=RIK_AC(\"INF04__;INF04@E=0,S=1253,G=0,T=0,P=0:@R=A,S=1260,V={0}:R=B,S=1018,V={1}:R=C,S=1092,V={2}:R=D,S=1014,V={3}:R=E,S=1260,V={4}:\";$C$2;$P$14;$C$4;$D115;$B115)": 873,_x000D_
    "=RIK_AC(\"INF04__;INF04@E=0,S=1253,G=0,T=0,P=0:@R=A,S=1260,V={0}:R=B,S=1018,V={1}:R=C,S=1092,V={2}:R=D,S=1014,V={3}:R=E,S=1260,V={4}:\";$C$2;$P$14;$C$4;$D408;$B408)": 874,_x000D_
    "=RIK_AC(\"INF04__;INF04@E=0,S=42,G=0,T=0,P=0:@R=A,S=1260,V={0}:R=B,S=1018,V={1}:R=C,S=1092,V={2}:R=D,S=1014,V={3}:R=E,S=1260,V={4}:\";$C$2;$R$14;$C$4;$D201;$B201)": 875,_x000D_
    "=RIK_AC(\"INF04__;INF04@E=0,S=42,G=0,T=0,P=0:@R=A,S=1260,V={0}:R=B,S=1018,V={1}:R=C,S=1092,V={2}:R=D,S=1014,V={3}:R=E,S=1260,V={4}:\";$C$2;$R$14;$C$4;$D425;$B425)": 876,_x000D_
    "=RIK_AC(\"INF04__;INF04@E=0,S=1064,G=0,T=0,P=0:@R=A,S=1260,V={0}:R=B,S=1018,V={1}:R=C,S=1092,V={2}:R=D,S=1014,V={3}:R=E,S=1260,V={4}:\";$C$2;$R$14;$C$4;$D236;$B236)": 877,_x000D_
    "=RIK_AC(\"INF04__;INF04@E=0,S=1253,G=0,T=0,P=0:@R=A,S=1260,V={0}:R=B,S=1018,V={1}:R=C,S=1092,V={2}:R=D,S=1014,V={3}:R=E,S=1260,V={4}:\";$C$2;$P$14;$C$4;$D33;$B33)": 878,_x000D_
    "=RIK_AC(\"INF04__;INF04@E=0,S=42,G=0,T=0,P=0:@R=A,S=1260,V={0}:R=B,S=1018,V={1}:R=C,S=1092,V={2}:R=D,S=1014,V={3}:R=E,S=1260,V={4}:\";$C$2;$R$14;$C$4;$D123;$B123)": 879,_x000D_
    "=RIK_AC(\"INF04__;INF04@E=0,S=1064,G=0,T=0,P=0:@R=A,S=1260,V={0}:R=B,S=1018,V={1}:R=C,S=1092,V={2}:R=D,S=1014,V={3}:R=E,S=1260,V={4}:\";$C$2;$R$14;$C$4;$D193;$B193)": 880,_x000D_
    "=RIK_AC(\"INF04__;INF04@E=0,S=49,G=0,T=0,P=0:@R=A,S=1260,V={0}:R=B,S=1018,V={1}:R=C,S=1092,V={2}:R=D,S=1014,V={3}:R=E,S=1260,V={4}:R=F,S=48,V={5}:\";$C$2;$R$14;$C$4;$D32;$B32;T$14)": 881,_x000D_
    "=RIK_AC(\"INF04__;INF04@E=0,S=49,G=0,T=0,P=0:@R=A,S=1260,V={0}:R=B,S=1018,V={1}:R=C,S=1092,V={2}:R=D,S=1014,V={3}:R=E,S=1260,V={4}:R=F,S=48,V={5}:\";$C$2;$R$14;$C$4;$D206;$B206;T$14)": 882,_x000D_
    "=RIK_AC(\"INF04__;INF04@E=0,S=49,G=0,T=0,P=0:@R=A,S=1260,V={0}:R=B,S=1018,V={1}:R=C,S=1092,V={2}:R=D,S=1014,V={3}:R=E,S=1260,V={4}:R=F,S=48,V={5}:\";$C$2;$R$14;$C$4;$D390;$B390;T$14)": 883,_x000D_
    "=RIK_AC(\"INF04__;INF04@E=0,S=1253,G=0,T=0,P=0:@R=A,S=1260,V={0}:R=B,S=1018,V={1}:R=C,S=1092,V={2}:R=D,S=1014,V={3}:R=E,S=1260,V={4}:\";$C$2;$P$14;$C$4;$D61;$B61)": 884,_x000D_
    "=RIK_AC(\"INF04__;INF04@E=0,S=42,G=0,T=0,P=0:@R=A,S=1260,V={0}:R=B,S=1018,V={1}:R=C,S=1092,V={2}:R=D,S=1014,V={3}:R=E,S=1260,V={4}:\";$C$2;$R$14;$C$4;$D147;$B147)": 885,_x000D_
    "=RIK_AC(\"INF04__;INF04@E=0,S=1064,G=0,T=0,P=0:@R=A,S=1260,V={0}:R=B,S=1018,V={1}:R=C,S=1092,V={2}:R=D,S=1014,V={3}:R=E,S=1260,V={4}:\";$C$2;$R$14;$C$4;$D211;$B211)": 886,_x000D_
    "=RIK_AC(\"INF04__;INF04@E=0,S=1064,G=0,T=0,P=0:@R=A,S=1260,V={0}:R=B,S=1018,V={1}:R=C,S=1092,V={2}:R=D,S=1014,V={3}:R=E,S=1260,V={4}:\";$C$2;$R$14;$C$4;$D436;$B436)": 887,_x000D_
    "=RIK_AC(\"INF04__;INF04@E=0,S=49,G=0,T=0,P=0:@R=A,S=1260,V={0}:R=B,S=1018,V={1}:R=C,S=1092,V={2}:R=D,S=1014,V={3}:R=E,S=1260,V={4}:R=F,S=48,V={5}:\";$C$2;$R$14;$C$4;$D152;$B152;T$14)": 888,_x000D_
    "=RIK_AC(\"INF04__;INF04@E=0,S=49,G=0,T=0,P=0:@R=A,S=1260,V={0}:R=B,S=1018,V={1}:R=C,S=1092,V={2}:R=D,S=1014,V={3}:R=E,S=1260,V={4}:R=F,S=48,V={5}:\";$C$2;$R$14;$C$4;$D280;$B280;T$14)": 889,_x000D_
    "=RIK_AC(\"INF04__;INF04@E=0,S=49,G=0,T=0,P=0:@R=A,S=1260,V={0}:R=B,S=1018,V={1}:R=C,S=1092,V={2}:R=D,S=1014,V={3}:R=E,S=1260,V={4}:R=F,S=48,V={5}:\";$C$2;$R$14;$C$4;$D400;$B400;T$14)": 890,_x000D_
    "=RIK_AC(\"INF04__;INF04@E=0,S=1076,G=0,T=0,P=0:@R=A,S=1260,V={0}:R=B,S=1018,V={1}:R=C,S=1092,V={2}:R=D,S=1014,V={3}:R=E,S=1260,V={4}:\";$C$2;$R$14;$C$4;$D60;$B60)": 891,_x000D_
    "=RIK_AC(\"INF04__;INF04@E=0,S=1253,G=0,T=0,P=0:@R=A,S=1260,V={0}:R=B,S=1018,V={1}:R=C,S=1092,V={2}:R=D,S=1014,V={3}:R=E,S=1260,V={4}:\";$C$2;$P$14;$C$4;$D39;$B39)": 892,_x000D_
    "=RIK_AC(\"INF04__;INF04@E=0,S=1253,G=0,T=0,P=0:@R=A,S=1260,V={0}:R=B,S=1018,V={1}:R=C,S=1092,V={2}:R=D,S=1014,V={3}:R=E,S=1260,V={4}:\";$C$2;$P$14;$C$4;$D244;$B244)": 893,_x000D_
    "=RIK_AC(\"INF04__;INF04@E=0,S=42,G=0,T=0,P=0:@R=A,S=1260,V={0}:R=B,S=1018,V={1}:R=C,S=1092,V={2}:R=D,S=1014,V={3}:R=E,S=1260,V={4}:\";$C$2;$R$14;$C$4;$D21;$B21)": 894,_x000D_
    "=RIK_AC(\"INF04__;INF04@E=0,S=42,G=0,T=0,P=0:@R=A,S=1260,V={0}:R=B,S=1018,V={1}:R=C,S=1092,V={2}:R=D,S=1014,V={3}:R=E,S=1260,V={4}:\";$C$2;$R$14;$C$4;$D192;$B192)": 895,_x000D_
    "=RIK_AC(\"INF04__;INF04@E=0,S=42,G=0,T=0,P=0:@R=A,S=1260,V={0}:R=B,S=1018,V={1}:R=C,S=1092,V={2}:R=D,S=1014,V={3}:R=E,S=1260,V={4}:\";$C$2;$R$14;$C$4;$D363;$B363)": 896,_x000D_
    "=RIK_AC(\"INF04__;INF04@E=0,S=1064,G=0,T=0,P=0:@R=A,S=1260,V={0}:R=B,S=1018,V={1}:R=C,S=1092,V={2}:R=D,S=1014,V={3}:R=E,S=1260,V={4}:\";$C$2;$R$14;$C$4;$D113;$B113)": 897,_x000D_
    "=RIK_AC(\"INF04__;INF04@E=0,S=1064,G=0,T=0,P=0:@R=A,S=1260,V={0}:R=B,S=1018,V={1}:R=C,S=1092,V={2}:R=D,S=1014,V={3}:R=E,S=1260,V={4}:\";$C$2;$R$14;$C$4;$D261;$B261)": 898,_x000D_
    "=RIK_AC(\"INF04__;INF04@E=0,S=1064,G=0,T=0,P=0:@R=A,S=1260,V={0}:R=B,S=1018,V={1}:R=C,S=1092,V={2}:R=D,S=1014,V={3}:R=E,S=1260,V={4}:\";$C$2;$R$14;$C$4;$D379;$B379)": 899,_x000D_
    "=RIK_AC(\"INF04__;INF04@E=0,S=49,G=0,T=0,P=0:@R=A,S=1260,V={0}:R=B,S=1018,V={1}:R=C,S=1092,V={2}:R=D,S=1014,V={3}:R=E,S=1260,V={4}:R=F,S=48,V={5}:\";$C$2;$R$14;$C$4;$D36;$B36;T$14)": 900,_x000D_
    "=RIK_AC(\"INF04__;INF04@E=0,S=49,G=0,T=0,P=0:@R=A,S=1260,V={0}:R=B,S=1018,V={1}:R=C,S=1092,V={2}:R=D,S=1014,V={3}:R=E,S=1260,V={4}:R=F,S=48,V={5}:\";$C$2;$R$14;$C$4;$D105;$B105;T$14)": 901,_x000D_
    "=RIK_AC(\"INF04__;INF04@E=0,S=49,G=0,T=0,P=0:@R=A,S=1260,V={0}:R=B,S=1018,V={1}:R=C,S=1092,V={2}:R=D,S=1014,V={3}:R=E,S=1260,V={4}:R=F,S=48,V={5}:\";$C$2;$R$14;$C$4;$D169;$B169;T$14)": 902,_x000D_
    "=RIK_AC(\"INF04__;INF04@E=0,S=49,G=0,T=0,P=0:@R=A,S=1260,V={0}:R=B,S=1018,V={1}:R=C,S=1092,V={2}:R=D,S=1014,V={3}:R=E,S=1260,V={4}:R=F,S=48,V={5}:\";$C$2;$R$14;$C$4;$D233;$B233;T$14)": 903,_x000D_
    "=RIK_AC(\"INF04__;INF04@E=0,S=49,G=0,T=0,P=0:@R=A,S=1260,V={0}:R=B,S=1018,V={1}:R=C,S=1092,V={2}:R=D,S=1014,V={3}:R=E,S=1260,V={4}:R=F,S=48,V={5}:\";$C$2;$R$14;$C$4;$D297;$B297;T$14)": 904,_x000D_
    "=RIK_AC(\"INF04__;INF04@E=0,S=49,G=0,T=0,P=0:@R=A,S=1260,V={0}:R=B,S=1018,V={1}:R=C,S=1092,V={2}:R=D,S=1014,V={3}:R=E,S=1260,V={4}:R=F,S=48,V={5}:\";$C$2;$R$14;$C$4;$D361;$B361;T$14)": 905,_x000D_
    "=RIK_AC(\"INF04__;INF04@E=0,S=49,G=0,T=0,P=0:@R=A,S=1260,V={0}:R=B,S=1018,V={1}:R=C,S=1092,V={2}:R=D,S=1014,V={3}:R=E,S=1260,V={4}:R=F,S=48,V={5}:\";$C$2;$R$14;$C$4;$D425;$B425;T$14)": 906,_x000D_
    "=RIK_AC(\"INF04__;INF04@E=0,S=1076,G=0,T=0,P=0:@R=A,S=1260,V={0}:R=B,S=1018,V={1}:R=C,S=1092,V={2}:R=D,S=1014,V={3}:R=E,S=1260,V={4}:\";$C$2;$R$14;$C$4;$D69;$B69)": 907,_x000D_
    "=RIK_AC(\"INF04__;INF04@E=0,S=1253,G=0,T=0,P=0:@R=A,S=1260,V={0}:R=B,S=1018,V={1}:R=C,S=1092,V={2}:R=D,S=1014,V={3}:R=E,S=1260,V={4}:\";$C$2;$P$14;$C$4;$D45;$B45)": 908,_x000D_
    "=RIK_AC(\"INF04__;INF04@E=0,S=1253,G=0,T=0,P=0:@R=A,S=1260,V={0}:R=B,S=1018,V={1}:R=C,S=1092,V={2}:R=D,S=1014,V={3}:R=E,S=1260,V={4}:\";$C$2;$P$14;$C$4;$D251;$B251)": 909,_x000D_
    "=RIK_AC(\"INF04__;INF04@E=0,S=42,G=0,T=0,P=0:@R=A,S=1260,V={0}:R=B,S=1018,V={1}:R=C,S=1092,V={2}:R=D,S=1014,V={3}:R=E,S=1260,V={4}:\";$C$2;$R$14;$C$4;$D27;$B27)": 910,_x000D_
    "=RIK_AC(\"INF04__;INF04@E=0,S=42,G=0,T=0,P=0:@R=A,S=1260,V={0}:R=B,S=1018,V={1}:R=C,S=1092,V={2}:R=D,S=1014,V={3}:R=E,S=1260,V={4}:\";$C$2;$R$14;$C$4;$D197;$B197)": 911,_x000D_
    "=RIK_AC(\"INF04__;INF04@E=0,S=42,G=0,T=0,P=0:@R=A,S=1260,V={0}:R=B,S=1018,V={1}:R=C,S=1092,V={2}:R=D,S=1014,V={3}:R=E,S=1260,V={4}:\";$C$2;$R$14;$C$4;$D368;$B368)": 912,_x000D_
    "=RIK_AC(\"INF04__;INF04@E=0,S=1064,G=0,T=0,P=0:@R=A,S=1260,V={0}:R=B,S=1018,V={1}:R=C,S=1092,V={2}:R=D,S=1014,V={3}:R=E,S=1260,V={4}:\";$C$2;$R$14;$C$4;$D119;$B119)": 913,_x000D_
    "=RIK_AC(\"INF04_</t>
  </si>
  <si>
    <t>_;INF04@E=0,S=1064,G=0,T=0,P=0:@R=A,S=1260,V={0}:R=B,S=1018,V={1}:R=C,S=1092,V={2}:R=D,S=1014,V={3}:R=E,S=1260,V={4}:\";$C$2;$R$14;$C$4;$D265;$B265)": 914,_x000D_
    "=RIK_AC(\"INF04__;INF04@E=0,S=1064,G=0,T=0,P=0:@R=A,S=1260,V={0}:R=B,S=1018,V={1}:R=C,S=1092,V={2}:R=D,S=1014,V={3}:R=E,S=1260,V={4}:\";$C$2;$R$14;$C$4;$D381;$B381)": 915,_x000D_
    "=RIK_AC(\"INF04__;INF04@E=0,S=49,G=0,T=0,P=0:@R=A,S=1260,V={0}:R=B,S=1018,V={1}:R=C,S=1092,V={2}:R=D,S=1014,V={3}:R=E,S=1260,V={4}:R=F,S=48,V={5}:\";$C$2;$R$14;$C$4;$D37;$B37;T$14)": 916,_x000D_
    "=RIK_AC(\"INF04__;INF04@E=0,S=49,G=0,T=0,P=0:@R=A,S=1260,V={0}:R=B,S=1018,V={1}:R=C,S=1092,V={2}:R=D,S=1014,V={3}:R=E,S=1260,V={4}:R=F,S=48,V={5}:\";$C$2;$R$14;$C$4;$D106;$B106;T$14)": 917,_x000D_
    "=RIK_AC(\"INF04__;INF04@E=0,S=49,G=0,T=0,P=0:@R=A,S=1260,V={0}:R=B,S=1018,V={1}:R=C,S=1092,V={2}:R=D,S=1014,V={3}:R=E,S=1260,V={4}:R=F,S=48,V={5}:\";$C$2;$R$14;$C$4;$D170;$B170;T$14)": 918,_x000D_
    "=RIK_AC(\"INF04__;INF04@E=0,S=49,G=0,T=0,P=0:@R=A,S=1260,V={0}:R=B,S=1018,V={1}:R=C,S=1092,V={2}:R=D,S=1014,V={3}:R=E,S=1260,V={4}:R=F,S=48,V={5}:\";$C$2;$R$14;$C$4;$D234;$B234;T$14)": 919,_x000D_
    "=RIK_AC(\"INF04__;INF04@E=0,S=49,G=0,T=0,P=0:@R=A,S=1260,V={0}:R=B,S=1018,V={1}:R=C,S=1092,V={2}:R=D,S=1014,V={3}:R=E,S=1260,V={4}:R=F,S=48,V={5}:\";$C$2;$R$14;$C$4;$D298;$B298;T$14)": 920,_x000D_
    "=RIK_AC(\"INF04__;INF04@E=0,S=49,G=0,T=0,P=0:@R=A,S=1260,V={0}:R=B,S=1018,V={1}:R=C,S=1092,V={2}:R=D,S=1014,V={3}:R=E,S=1260,V={4}:R=F,S=48,V={5}:\";$C$2;$R$14;$C$4;$D362;$B362;T$14)": 921,_x000D_
    "=RIK_AC(\"INF04__;INF04@E=0,S=1253,G=0,T=0,P=0:@R=A,S=1260,V={0}:R=B,S=1018,V={1}:R=C,S=1092,V={2}:R=D,S=1014,V={3}:R=E,S=1260,V={4}:\";$C$2;$P$14;$C$4;$D49;$B49)": 922,_x000D_
    "=RIK_AC(\"INF04__;INF04@E=0,S=1253,G=0,T=0,P=0:@R=A,S=1260,V={0}:R=B,S=1018,V={1}:R=C,S=1092,V={2}:R=D,S=1014,V={3}:R=E,S=1260,V={4}:\";$C$2;$P$14;$C$4;$D253;$B253)": 923,_x000D_
    "=RIK_AC(\"INF04__;INF04@E=0,S=42,G=0,T=0,P=0:@R=A,S=1260,V={0}:R=B,S=1018,V={1}:R=C,S=1092,V={2}:R=D,S=1014,V={3}:R=E,S=1260,V={4}:\";$C$2;$R$14;$C$4;$D29;$B29)": 924,_x000D_
    "=RIK_AC(\"INF04__;INF04@E=0,S=42,G=0,T=0,P=0:@R=A,S=1260,V={0}:R=B,S=1018,V={1}:R=C,S=1092,V={2}:R=D,S=1014,V={3}:R=E,S=1260,V={4}:\";$C$2;$R$14;$C$4;$D200;$B200)": 925,_x000D_
    "=RIK_AC(\"INF04__;INF04@E=0,S=42,G=0,T=0,P=0:@R=A,S=1260,V={0}:R=B,S=1018,V={1}:R=C,S=1092,V={2}:R=D,S=1014,V={3}:R=E,S=1260,V={4}:\";$C$2;$R$14;$C$4;$D371;$B371)": 926,_x000D_
    "=RIK_AC(\"INF04__;INF04@E=0,S=1064,G=0,T=0,P=0:@R=A,S=1260,V={0}:R=B,S=1018,V={1}:R=C,S=1092,V={2}:R=D,S=1014,V={3}:R=E,S=1260,V={4}:\";$C$2;$R$14;$C$4;$D121;$B121)": 927,_x000D_
    "=RIK_AC(\"INF04__;INF04@E=0,S=1253,G=0,T=0,P=0:@R=A,S=1260,V={0}:R=B,S=1018,V={1}:R=C,S=1092,V={2}:R=D,S=1014,V={3}:R=E,S=1260,V={4}:\";$C$2;$P$14;$C$4;$D380;$B380)": 928,_x000D_
    "=RIK_AC(\"INF04__;INF04@E=0,S=42,G=0,T=0,P=0:@R=A,S=1260,V={0}:R=B,S=1018,V={1}:R=C,S=1092,V={2}:R=D,S=1014,V={3}:R=E,S=1260,V={4}:\";$C$2;$R$14;$C$4;$D416;$B416)": 929,_x000D_
    "=RIK_AC(\"INF04__;INF04@E=0,S=1064,G=0,T=0,P=0:@R=A,S=1260,V={0}:R=B,S=1018,V={1}:R=C,S=1092,V={2}:R=D,S=1014,V={3}:R=E,S=1260,V={4}:\";$C$2;$R$14;$C$4;$D333;$B333)": 930,_x000D_
    "=RIK_AC(\"INF04__;INF04@E=0,S=49,G=0,T=0,P=0:@R=A,S=1260,V={0}:R=B,S=1018,V={1}:R=C,S=1092,V={2}:R=D,S=1014,V={3}:R=E,S=1260,V={4}:R=F,S=48,V={5}:\";$C$2;$R$14;$C$4;$D77;$B77;T$14)": 931,_x000D_
    "=RIK_AC(\"INF04__;INF04@E=0,S=49,G=0,T=0,P=0:@R=A,S=1260,V={0}:R=B,S=1018,V={1}:R=C,S=1092,V={2}:R=D,S=1014,V={3}:R=E,S=1260,V={4}:R=F,S=48,V={5}:\";$C$2;$R$14;$C$4;$D205;$B205;T$14)": 932,_x000D_
    "=RIK_AC(\"INF04__;INF04@E=0,S=49,G=0,T=0,P=0:@R=A,S=1260,V={0}:R=B,S=1018,V={1}:R=C,S=1092,V={2}:R=D,S=1014,V={3}:R=E,S=1260,V={4}:R=F,S=48,V={5}:\";$C$2;$R$14;$C$4;$D333;$B333;T$14)": 933,_x000D_
    "=RIK_AC(\"INF04__;INF04@E=0,S=1076,G=0,T=0,P=0:@R=A,S=1260,V={0}:R=B,S=1018,V={1}:R=C,S=1092,V={2}:R=D,S=1014,V={3}:R=E,S=1260,V={4}:\";$C$2;$R$14;$C$4;$D32;$B32)": 934,_x000D_
    "=RIK_AC(\"INF04__;INF04@E=0,S=1076,G=0,T=0,P=0:@R=A,S=1260,V={0}:R=B,S=1018,V={1}:R=C,S=1092,V={2}:R=D,S=1014,V={3}:R=E,S=1260,V={4}:\";$C$2;$R$14;$C$4;$D129;$B129)": 935,_x000D_
    "=RIK_AC(\"INF04__;INF04@E=0,S=1076,G=0,T=0,P=0:@R=A,S=1260,V={0}:R=B,S=1018,V={1}:R=C,S=1092,V={2}:R=D,S=1014,V={3}:R=E,S=1260,V={4}:\";$C$2;$R$14;$C$4;$D193;$B193)": 936,_x000D_
    "=RIK_AC(\"INF04__;INF04@E=0,S=1076,G=0,T=0,P=0:@R=A,S=1260,V={0}:R=B,S=1018,V={1}:R=C,S=1092,V={2}:R=D,S=1014,V={3}:R=E,S=1260,V={4}:\";$C$2;$R$14;$C$4;$D257;$B257)": 937,_x000D_
    "=RIK_AC(\"INF04__;INF04@E=0,S=1076,G=0,T=0,P=0:@R=A,S=1260,V={0}:R=B,S=1018,V={1}:R=C,S=1092,V={2}:R=D,S=1014,V={3}:R=E,S=1260,V={4}:\";$C$2;$R$14;$C$4;$D321;$B321)": 938,_x000D_
    "=RIK_AC(\"INF04__;INF04@E=0,S=1076,G=0,T=0,P=0:@R=A,S=1260,V={0}:R=B,S=1018,V={1}:R=C,S=1092,V={2}:R=D,S=1014,V={3}:R=E,S=1260,V={4}:\";$C$2;$R$14;$C$4;$D385;$B385)": 939,_x000D_
    "=RIK_AC(\"INF04__;INF04@E=0,S=1253,G=0,T=0,P=0:@R=A,S=1260,V={0}:R=B,S=1018,V={1}:R=C,S=1092,V={2}:R=D,S=1014,V={3}:R=E,S=1260,V={4}:\";$C$2;$P$14;$C$4;$D124;$B124)": 940,_x000D_
    "=RIK_AC(\"INF04__;INF04@E=0,S=42,G=0,T=0,P=0:@R=A,S=1260,V={0}:R=B,S=1018,V={1}:R=C,S=1092,V={2}:R=D,S=1014,V={3}:R=E,S=1260,V={4}:\";$C$2;$R$14;$C$4;$D203;$B203)": 941,_x000D_
    "=RIK_AC(\"INF04__;INF04@E=0,S=1064,G=0,T=0,P=0:@R=A,S=1260,V={0}:R=B,S=1018,V={1}:R=C,S=1092,V={2}:R=D,S=1014,V={3}:R=E,S=1260,V={4}:\";$C$2;$R$14;$C$4;$D218;$B218)": 942,_x000D_
    "=RIK_AC(\"INF04__;INF04@E=0,S=1064,G=0,T=0,P=0:@R=A,S=1260,V={0}:R=B,S=1018,V={1}:R=C,S=1092,V={2}:R=D,S=1014,V={3}:R=E,S=1260,V={4}:\";$C$2;$R$14;$C$4;$D430;$B430)": 943,_x000D_
    "=RIK_AC(\"INF04__;INF04@E=0,S=49,G=0,T=0,P=0:@R=A,S=1260,V={0}:R=B,S=1018,V={1}:R=C,S=1092,V={2}:R=D,S=1014,V={3}:R=E,S=1260,V={4}:R=F,S=48,V={5}:\";$C$2;$R$14;$C$4;$D147;$B147;T$14)": 944,_x000D_
    "=RIK_AC(\"INF04__;INF04@E=0,S=49,G=0,T=0,P=0:@R=A,S=1260,V={0}:R=B,S=1018,V={1}:R=C,S=1092,V={2}:R=D,S=1014,V={3}:R=E,S=1260,V={4}:R=F,S=48,V={5}:\";$C$2;$R$14;$C$4;$D275;$B275;T$14)": 945,_x000D_
    "=RIK_AC(\"INF04__;INF04@E=0,S=49,G=0,T=0,P=0:@R=A,S=1260,V={0}:R=B,S=1018,V={1}:R=C,S=1092,V={2}:R=D,S=1014,V={3}:R=E,S=1260,V={4}:R=F,S=48,V={5}:\";$C$2;$R$14;$C$4;$D403;$B403;T$14)": 946,_x000D_
    "=RIK_AC(\"INF04__;INF04@E=0,S=1076,G=0,T=0,P=0:@R=A,S=1260,V={0}:R=B,S=1018,V={1}:R=C,S=1092,V={2}:R=D,S=1014,V={3}:R=E,S=1260,V={4}:\";$C$2;$R$14;$C$4;$D87;$B87)": 947,_x000D_
    "=RIK_AC(\"INF04__;INF04@E=0,S=1076,G=0,T=0,P=0:@R=A,S=1260,V={0}:R=B,S=1018,V={1}:R=C,S=1092,V={2}:R=D,S=1014,V={3}:R=E,S=1260,V={4}:\";$C$2;$R$14;$C$4;$D163;$B163)": 948,_x000D_
    "=RIK_AC(\"INF04__;INF04@E=0,S=1076,G=0,T=0,P=0:@R=A,S=1260,V={0}:R=B,S=1018,V={1}:R=C,S=1092,V={2}:R=D,S=1014,V={3}:R=E,S=1260,V={4}:\";$C$2;$R$14;$C$4;$D227;$B227)": 949,_x000D_
    "=RIK_AC(\"INF04__;INF04@E=0,S=1076,G=0,T=0,P=0:@R=A,S=1260,V={0}:R=B,S=1018,V={1}:R=C,S=1092,V={2}:R=D,S=1014,V={3}:R=E,S=1260,V={4}:\";$C$2;$R$14;$C$4;$D291;$B291)": 950,_x000D_
    "=RIK_AC(\"INF04__;INF04@E=0,S=1076,G=0,T=0,P=0:@R=A,S=1260,V={0}:R=B,S=1018,V={1}:R=C,S=1092,V={2}:R=D,S=1014,V={3}:R=E,S=1260,V={4}:\";$C$2;$R$14;$C$4;$D355;$B355)": 951,_x000D_
    "=RIK_AC(\"INF04__;INF04@E=0,S=1076,G=0,T=0,P=0:@R=A,S=1260,V={0}:R=B,S=1018,V={1}:R=C,S=1092,V={2}:R=D,S=1014,V={3}:R=E,S=1260,V={4}:\";$C$2;$R$14;$C$4;$D419;$B419)": 952,_x000D_
    "=RIK_AC(\"INF04__;INF04@E=0,S=1253,G=0,T=0,P=0:@R=A,S=1260,V={0}:R=B,S=1018,V={1}:R=C,S=1092,V={2}:R=D,S=1014,V={3}:R=E,S=1260,V={4}:\";$C$2;$P$14;$C$4;$D409;$B409)": 953,_x000D_
    "=RIK_AC(\"INF04__;INF04@E=0,S=1064,G=0,T=0,P=0:@R=A,S=1260,V={0}:R=B,S=1018,V={1}:R=C,S=1092,V={2}:R=D,S=1014,V={3}:R=E,S=1260,V={4}:\";$C$2;$R$14;$C$4;$D24;$B24)": 954,_x000D_
    "=RIK_AC(\"INF04__;INF04@E=0,S=1064,G=0,T=0,P=0:@R=A,S=1260,V={0}:R=B,S=1018,V={1}:R=C,S=1092,V={2}:R=D,S=1014,V={3}:R=E,S=1260,V={4}:\";$C$2;$R$14;$C$4;$D347;$B347)": 955,_x000D_
    "=RIK_AC(\"INF04__;INF04@E=0,S=49,G=0,T=0,P=0:@R=A,S=1260,V={0}:R=B,S=1018,V={1}:R=C,S=1092,V={2}:R=D,S=1014,V={3}:R=E,S=1260,V={4}:R=F,S=48,V={5}:\";$C$2;$R$14;$C$4;$D85;$B85;T$14)": 956,_x000D_
    "=RIK_AC(\"INF04__;INF04@E=0,S=49,G=0,T=0,P=0:@R=A,S=1260,V={0}:R=B,S=1018,V={1}:R=C,S=1092,V={2}:R=D,S=1014,V={3}:R=E,S=1260,V={4}:R=F,S=48,V={5}:\";$C$2;$R$14;$C$4;$D213;$B213;T$14)": 957,_x000D_
    "=RIK_AC(\"INF04__;INF04@E=0,S=49,G=0,T=0,P=0:@R=A,S=1260,V={0}:R=B,S=1018,V={1}:R=C,S=1092,V={2}:R=D,S=1014,V={3}:R=E,S=1260,V={4}:R=F,S=48,V={5}:\";$C$2;$R$14;$C$4;$D341;$B341;T$14)": 958,_x000D_
    "=RIK_AC(\"INF04__;INF04@E=0,S=1076,G=0,T=0,P=0:@R=A,S=1260,V={0}:R=B,S=1018,V={1}:R=C,S=1092,V={2}:R=D,S=1014,V={3}:R=E,S=1260,V={4}:\";$C$2;$R$14;$C$4;$D39;$B39)": 959,_x000D_
    "=RIK_AC(\"INF04__;INF04@E=0,S=1076,G=0,T=0,P=0:@R=A,S=1260,V={0}:R=B,S=1018,V={1}:R=C,S=1092,V={2}:R=D,S=1014,V={3}:R=E,S=1260,V={4}:\";$C$2;$R$14;$C$4;$D133;$B133)": 960,_x000D_
    "=RIK_AC(\"INF04__;INF04@E=0,S=1076,G=0,T=0,P=0:@R=A,S=1260,V={0}:R=B,S=1018,V={1}:R=C,S=1092,V={2}:R=D,S=1014,V={3}:R=E,S=1260,V={4}:\";$C$2;$R$14;$C$4;$D197;$B197)": 961,_x000D_
    "=RIK_AC(\"INF04__;INF04@E=0,S=1076,G=0,T=0,P=0:@R=A,S=1260,V={0}:R=B,S=1018,V={1}:R=C,S=1092,V={2}:R=D,S=1014,V={3}:R=E,S=1260,V={4}:\";$C$2;$R$14;$C$4;$D261;$B261)": 962,_x000D_
    "=RIK_AC(\"INF04__;INF04@E=0,S=1076,G=0,T=0,P=0:@R=A,S=1260,V={0}:R=B,S=1018,V={1}:R=C,S=1092,V={2}:R=D,S=1014,V={3}:R=E,S=1260,V={4}:\";$C$2;$R$14;$C$4;$D325;$B325)": 963,_x000D_
    "=RIK_AC(\"INF04__;INF04@E=0,S=1076,G=0,T=0,P=0:@R=A,S=1260,V={0}:R=B,S=1018,V={1}:R=C,S=1092,V={2}:R=D,S=1014,V={3}:R=E,S=1260,V={4}:\";$C$2;$R$14;$C$4;$D389;$B389)": 964,_x000D_
    "=RIK_AC(\"INF04__;INF04@E=0,S=1253,G=0,T=0,P=0:@R=A,S=1260,V={0}:R=B,S=1018,V={1}:R=C,S=1092,V={2}:R=D,S=1014,V={3}:R=E,S=1260,V={4}:\";$C$2;$P$14;$C$4;$D149;$B149)": 965,_x000D_
    "=RIK_AC(\"INF04__;INF04@E=0,S=42,G=0,T=0,P=0:@R=A,S=1260,V={0}:R=B,S=1018,V={1}:R=C,S=1092,V={2}:R=D,S=1014,V={3}:R=E,S=1260,V={4}:\";$C$2;$R$14;$C$4;$D224;$B224)": 966,_x000D_
    "=RIK_AC(\"INF04__;INF04@E=0,S=1064,G=0,T=0,P=0:@R=A,S=1260,V={0}:R=B,S=1018,V={1}:R=C,S=1092,V={2}:R=D,S=1014,V={3}:R=E,S=1260,V={4}:\";$C$2;$R$14;$C$4;$D226;$B226)": 967,_x000D_
    "=RIK_AC(\"INF04__;INF04@E=0,S=1064,G=0,T=0,P=0:@R=A,S=1260,V={0}:R=B,S=1018,V={1}:R=C,S=1092,V={2}:R=D,S=1014,V={3}:R=E,S=1260,V={4}:\";$C$2;$R$14;$C$4;$D435;$B435)": 968,_x000D_
    "=RIK_AC(\"INF04__;INF04@E=0,S=1253,G=0,T=0,P=0:@R=A,S=1260,V={0}:R=B,S=1018,V={1}:R=C,S=1092,V={2}:R=D,S=1014,V={3}:R=E,S=1260,V={4}:\";$C$2;$P$14;$C$4;$D18;$B18)": 969,_x000D_
    "=RIK_AC(\"INF04__;INF04@E=0,S=1253,G=0,T=0,P=0:@R=A,S=1260,V={0}:R=B,S=1018,V={1}:R=C,S=1092,V={2}:R=D,S=1014,V={3}:R=E,S=1260,V={4}:\";$C$2;$P$14;$C$4;$D178;$B178)": 970,_x000D_
    "=RIK_AC(\"INF04__;INF04@E=0,S=1253,G=0,T=0,P=0:@R=A,S=1260,V={0}:R=B,S=1018,V={1}:R=C,S=1092,V={2}:R=D,S=1014,V={3}:R=E,S=1260,V={4}:\";$C$2;$P$14;$C$4;$D346;$B346)": 971,_x000D_
    "=RIK_AC(\"INF04__;INF04@E=0,S=42,G=0,T=0,P=0:@R=A,S=1260,V={0}:R=B,S=1018,V={1}:R=C,S=1092,V={2}:R=D,S=1014,V={3}:R=E,S=1260,V={4}:\";$C$2;$R$14;$C$4;$D110;$B110)": 972,_x000D_
    "=RIK_AC(\"INF04__;INF04@E=0,S=42,G=0,T=0,P=0:@R=A,S=1260,V={0}:R=B,S=1018,V={1}:R=C,S=1092,V={2}:R=D,S=1014,V={3}:R=E,S=1260,V={4}:\";$C$2;$R$14;$C$4;$D270;$B270)": 973,_x000D_
    "=RIK_AC(\"INF04__;INF04@E=0,S=1064,G=0,T=0,P=0:@R=A,S=1260,V={0}:R=B,S=1018,V={1}:R=C,S=1092,V={2}:R=D,S=1014,V={3}:R=E,S=1260,V={4}:\";$C$2;$R$14;$C$4;$D18;$B18)": 974,_x000D_
    "=RIK_AC(\"INF04__;INF04@E=0,S=1253,G=0,T=0,P=0:@R=A,S=1260,V={0}:R=B,S=1018,V={1}:R=C,S=1092,V={2}:R=D,S=1014,V={3}:R=E,S=1260,V={4}:\";$C$2;$P$14;$C$4;$D30;$B30)": 975,_x000D_
    "=RIK_AC(\"INF04__;INF04@E=0,S=1253,G=0,T=0,P=0:@R=A,S=1260,V={0}:R=B,S=1018,V={1}:R=C,S=1092,V={2}:R=D,S=1014,V={3}:R=E,S=1260,V={4}:\";$C$2;$P$14;$C$4;$D190;$B190)": 976,_x000D_
    "=RIK_AC(\"INF04__;INF04@E=0,S=1253,G=0,T=0,P=0:@R=A,S=1260,V={0}:R=B,S=1018,V={1}:R=C,S=1092,V={2}:R=D,S=1014,V={3}:R=E,S=1260,V={4}:\";$C$2;$P$14;$C$4;$D358;$B358)": 977,_x000D_
    "=RIK_AC(\"INF04__;INF04@E=0,S=42,G=0,T=0,P=0:@R=A,S=1260,V={0}:R=B,S=1018,V={1}:R=C,S=1092,V={2}:R=D,S=1014,V={3}:R=E,S=1260,V={4}:\";$C$2;$R$14;$C$4;$D122;$B122)": 978,_x000D_
    "=RIK_AC(\"INF04__;INF04@E=0,S=42,G=0,T=0,P=0:@R=A,S=1260,V={0}:R=B,S=1018,V={1}:R=C,S=1092,V={2}:R=D,S=1014,V={3}:R=E,S=1260,V={4}:\";$C$2;$R$14;$C$4;$D282;$B282)": 979,_x000D_
    "=RIK_AC(\"INF04__;INF04@E=0,S=1064,G=0,T=0,P=0:@R=A,S=1260,V={0}:R=B,S=1018,V={1}:R=C,S=1092,V={2}:R=D,S=1014,V={3}:R=E,S=1260,V={4}:\";$C$2;$R$14;$C$4;$D30;$B30)": 980,_x000D_
    "=RIK_AC(\"INF04__;INF04@E=0,S=1253,G=0,T=0,P=0:@R=A,S=1260,V={0}:R=B,S=1018,V={1}:R=C,S=1092,V={2}:R=D,S=1014,V={3}:R=E,S=1260,V={4}:\";$C$2;$P$14;$C$4;$D40;$B40)": 981,_x000D_
    "=RIK_AC(\"INF04__;INF04@E=0,S=1253,G=0,T=0,P=0:@R=A,S=1260,V={0}:R=B,S=1018,V={1}:R=C,S=1092,V={2}:R=D,S=1014,V={3}:R=E,S=1260,V={4}:\";$C$2;$P$14;$C$4;$D200;$B200)": 982,_x000D_
    "=RIK_AC(\"INF04__;INF04@E=0,S=1253,G=0,T=0,P=0:@R=A,S=1260,V={0}:R=B,S=1018,V={1}:R=C,S=1092,V={2}:R=D,S=1014,V={3}:R=E,S=1260,V={4}:\";$C$2;$P$14;$C$4;$D368;$B368)": 983,_x000D_
    "=RIK_AC(\"INF04__;INF04@E=0,S=1253,G=0,T=0,P=0:@R=A,S=1260,V={0}:R=B,S=1018,V={1}:R=C,S=1092,V={2}:R=D,S=1014,V={3}:R=E,S=1260,V={4}:\";$C$2;$P$14;$C$4;$D259;$B259)": 984,_x000D_
    "=RIK_AC(\"INF04__;INF04@E=0,S=42,G=0,T=0,P=0:@R=A,S=1260,V={0}:R=B,S=1018,V={1}:R=C,S=1092,V={2}:R=D,S=1014,V={3}:R=E,S=1260,V={4}:\";$C$2;$R$14;$C$4;$D76;$B76)": 985,_x000D_
    "=RIK_AC(\"INF04__;INF04@E=0,S=42,G=0,T=0,P=0:@R=A,S=1260,V={0}:R=B,S=1018,V={1}:R=C,S=1092,V={2}:R=D,S=1014,V={3}:R=E,S=1260,V={4}:\";$C$2;$R$14;$C$4;$D300;$B300)": 986,_x000D_
    "=RIK_AC(\"INF04__;INF04@E=0,S=1064,G=0,T=0,P=0:@R=A,S=1260,V={0}:R=B,S=1018,V={1}:R=C,S=1092,V={2}:R=D,S=1014,V={3}:R=E,S=1260,V={4}:\";$C$2;$R$14;$C$4;$D125;$B125)": 987,_x000D_
    "=RIK_AC(\"INF04__;INF04@E=0,S=1064,G=0,T=0,P=0:@R=A,S=1260,V={0}:R=B,S=1018,V={1}:R=C,S=1092,V={2}:R=D,S=1014,V={3}:R=E,S=1260,V={4}:\";$C$2;$R$14;$C$4;$D302;$B302)": 988,_x000D_
    "=RIK_AC(\"INF04__;INF04@E=0,S=1253,G=0,T=0,P=0:@R=A,S=1260,V={0}:R=B,S=1018,V={1}:R=C,S=1092,V={2}:R=D,S=1014,V={3}:R=E,S=1260,V={4}:\";$C$2;$P$14;$C$4;$D235;$B235)": 989,_x000D_
    "=RIK_AC(\"INF04__;INF04@E=0,S=42,G=0,T=0,P=0:@R=A,S=1260,V={0}:R=B,S=1018,V={1}:R=C,S=1092,V={2}:R=D,S=1014,V={3}:R=E,S=1260,V={4}:\";$C$2;$R$14;$C$4;$D88;$B88)": 990,_x000D_
    "=RIK_AC(\"INF04__;INF04@E=0,S=42,G=0,T=0,P=0:@R=A,S=1260,V={0}:R=B,S=1018,V={1}:R=C,S=1092,V={2}:R=D,S=1014,V={3}:R=E,S=1260,V={4}:\";$C$2;$R$14;$C$4;$D301;$B301)": 991,_x000D_
    "=RIK_AC(\"INF04__;INF04@E=0,S=1064,G=0,T=0,P=0:@R=A,S=1260,V={0}:R=B,S=1018,V={1}:R=C,S=1092,V={2}:R=D,S=1014,V={3}:R=E,S=1260,V={4}:\";$C$2;$R$14;$C$4;$D105;$B105)": 992,_x000D_
    "=RIK_AC(\"INF04__;INF04@E=0,S=1064,G=0,T=0,P=0:@R=A,S=1260,V={0}:R=B,S=1018,V={1}:R=C,S=1092,V={2}:R=D,S=1014,V={3}:R=E,S=1260,V={4}:\";$C$2;$R$14;$C$4;$D311;$B311)": 993,_x000D_
    "=RIK_AC(\"INF04__;INF04@E=0,S=49,G=0,T=0,P=0:@R=A,S=1260,V={0}:R=B,S=1018,V={1}:R=C,S=1092,V={2}:R=D,S=1014,V={3}:R=E,S=1260,V={4}:R=F,S=48,V={5}:\";$C$2;$R$14;$C$4;$D51;$B51;T$14)": 994,_x000D_
    "=RIK_AC(\"INF04__;INF04@E=0,S=1253,G=0,T=0,P=0:@R=A,S=1260,V={0}:R=B,S=1018,V={1}:R=C,S=1092,V={2}:R=D,S=1014,V={3}:R=E,S=1260,V={4}:\";$C$2;$P$14;$C$4;$D236;$B236)": 995,_x000D_
    "=RIK_AC(\"INF04__;INF04@E=0,S=42,G=0,T=0,P=0:@R=A,S=1260,V={0}:R=B,S=1018,V={1}:R=C,S=1092,V={2}:R=D,S=1014,V={3}:R=E,S=1260,V={4}:\";$C$2;$R$14;$C$4;$D89;$B89)": 996,_x000D_
    "=RIK_AC(\"INF04__;INF04@E=0,S=42,G=0,T=0,P=0:@R=A,S=1260,V={0}:R=B,S=1018,V={1}:R=C,S=1092,V={2}:R=D,S=1014,V={3}:R=E,S=1260,V={4}:\";$C$2;$R$14;$C$4;$D303;$B303)": 997,_x000D_
    "=RIK_AC(\"INF04__;INF04@E=0,S=1064,G=0,T=0,P=0:@R=A,S=1260,V={0}:R=B,S=1018,V={1}:R=C,S=1092,V={2}:R=D,S=1014,V={3}:R=E,S=1260,V={4}:\";$C$2;$R$14;$C$4;$D107;$B107)": 998,_x000D_
    "=RIK_AC(\"INF04__;INF04@E=0,S=1064,G=0,T=0,P=0:@R=A,S=1260,V={0}:R=B,S=1018,V={1}:R=C,S=1092,V={2}:R=D,S=1014,V={3}:R=E,S=1260,V={4}:\";$C$2;$R$14;$C$4;$D312;$B312)": 999,_x000D_
    "=RIK_AC(\"INF04__;INF04@E=0,S=1253,G=0,T=0,P=0:@R=A,S=1260,V={0}:R=B,S=1018,V={1}:R=C,S=1092,V={2}:R=D,S=1014,V={3}:R=E,S=1260,V={4}:\";$C$2;$P$14;$C$4;$D153;$B153)": 1000,_x000D_
    "=RIK_AC(\"INF04__;INF04@E=0,S=1253,G=0,T=0,P=0:@R=A,S=1260,V={0}:R=B,S=1018,V={1}:R=C,S=1092,V={2}:R=D,S=1014,V={3}:R=E,S=1260,V={4}:\";$C$2;$P$14;$C$4;$D419;$B419)": 1001,_x000D_
    "=RIK_AC(\"INF04__;INF04@E=0,S=42,G=0,T=0,P=0:@R=A,S=1260,V={0}:R=B,S=1018,V={1}:R=C,S=1092,V={2}:R=D,S=1014,V={3}:R=E,S=1260,V={4}:\";$C$2;$R$14;$C$4;$D244;$B244)": 1002,_x000D_
    "=RIK_AC(\"INF04__;INF04@E=0,S=1064,G=0,T=0,P=0:@R=A,S=1260,V={0}:R=B,S=1018,V={1}:R=C,S=1092,V={2}:R=D,S=1014,V={3}:R=E,S=1260,V={4}:\";$C$2;$R$14;$C$4;$D37;$B37)": 1003,_x000D_
    "=RIK_AC(\"INF04__;INF04@E=0,S=1064,G=0,T=0,P=0:@R=A,S=1260,V={0}:R=B,S=1018,V={1}:R=C,S=1092,V={2}:R=D,S=1014,V={3}:R=E,S=1260,V={4}:\";$C$2;$R$14;$C$4;$D244;$B244)": 1004,_x000D_
    "=RIK_AC(\"INF04__;INF04@E=0,S=1253,G=0,T=0,P=0:@R=A,S=1260,V={0}:R=B,S=1018,V={1}:R=C,S=1092,V={2}:R=D,S=1014,V={3}:R=E,S=1260,V={4}:\";$C$2;$P$14;$C$4;$D135;$B135)": 1005,_x000D_
    "=RIK_AC(\"INF04__;INF04@E=0,S=42,G=0,T=0,P=0:@R=A,S=1260,V={0}:R=B,S=1018,V={1}:R=C,S=1092,V={2}:R=D,S=1014,V={3}:R=E,S=1260,V={4}:\";$C$2;$R$14;$C$4;$D187;$B187)": 1006,_x000D_
    "=RIK_AC(\"INF04__;INF04@E=0,S=1064,G=0,T=0,P=0:@R=A,S=1260,V={0}:R=B,S=1018,V={1}:R=C,S=1092,V={2}:R=D,S=1014,V={3}:R=E,S=1260,V={4}:\";$C$2;$R$14;$C$4;$D209;$B209)": 1007,_x000D_
    "=RIK_AC(\"INF04__;INF04@E=0,S=49,G=0,T=0,P=0:@R=A,S=1260,V={0}:R=B,S=1018,V={1}:R=C,S=1092,V={2}:R=D,S=1014,V={3}:R=E,S=1260,V={4}:R=F,S=48,V={5}:\";$C$2;$R$14;$C$4;$D69;$B69;T$14)": 1008,_x000D_
    "=RIK_AC(\"INF04__;INF04@E=0,S=49,G=0,T=0,P=0:@R=A,S=1260,V={0}:R=B,S=1018,V={1}:R=C,S=1092,V={2}:R=D,S=1014,V={3}:R=E,S=1260,V={4}:R=F,S=48,V={5}:\";$C$2;$R$14;$C$4;$D230;$B230;T$14)": 1009,_x000D_
    "=RIK_AC(\"INF04__;INF04@E=0,S=49,G=0,T=0,P=0:@R=A,S=1260,V={0}:R=B,S=1018,V={1}:R=C,S=1092,V={2}:R=D,S=1014,V={3}:R=E,S=1260,V={4}:R=F,S=48,V={5}:\";$C$2;$R$14;$C$4;$D398;$B398;T$14)": 1010,_x000D_
    "=RIK_AC(\"INF04__;INF04@E=0,S=1253,G=0,T=0,P=0:@R=A,S=1260,V={0}:R=B,S=1018,V={1}:R=C,S=1092,V={2}:R=D,S=1014,V={3}:R=E,S=1260,V={4}:\";$C$2;$P$14;$C$4;$D164;$B164)": 1011,_x000D_
    "=RIK_AC(\"INF04__;INF04@E=0,S=42,G=0,T=0,P=0:@R=A,S=1260,V={0}:R=B,S=1018,V={1}:R=C,S=1092,V={2}:R=D,S=1014,V={3}:R=E,S=1260,V={4}:\";$C$2;$R$14;$C$4;$D211;$B211)": 1012,_x000D_
    "=RIK_AC(\"INF04__;INF04@E=0,S=1064,G=0,T=0,P=0:@R=A,S=1260,V={0}:R=B,S=1018,V={1}:R=C,S=1092,V={2}:R=D,S=1014,V={3}:R=E,S=1260,V={4}:\";$C$2;$R$14;$C$4;$D227;$B227)": 1013,_x000D_
    "=RIK_AC(\"INF04__;INF04@E=0,S=49,G=0,T=0,P=0:@R=A,S=1260,V={0}:R=B,S=1018,V={1}:R=C,S=1092,V={2}:R=D,S=1014,V={3}:R=E,S=1260,V={4}:R=F,S=48,V={5}:\";$C$2;$R$14;$C$4;$D44;$B44;T$14)": 1014,_x000D_
    "=RIK_AC(\"INF04__;INF04@E=0,S=49,G=0,T=0,P=0:@R=A,S=1260,V={0}:R=B,S=1018,V={1}:R=C,S=1092,V={2}:R=D,S=1014,V={3}:R=E,S=1260,V={4}:R=F,S=48,V={5}:\";$C$2;$R$14;$C$4;$D176;$B176;T$14)": 1015,_x000D_
    "=RIK_AC(\"INF04__;INF04@E=0,S=49,G=0,T=0,P=0:@R=A,S=1260,V={0}:R=B,S=1018,V={1}:R=C,S=1092,V={2}:R=D,S=1014,V={3}:R=E,S=1260,V={4}:R=F,S=48,V={5}:\";$C$2;$R$14;$C$4;$D304;$B304;T$14)": 1016,_x000D_
    "=RIK_AC(\"INF04__;INF04@E=0,S=49,G=0,T=0,P=0:@R=A,S=1260,V={0}:R=B,S=1018,V={1}:R=C,S=1092,V={2}:R=D,S=1014,V={3}:R=E,S=1260,V={4}:R=F,S=48,V={5}:\";$C$2;$R$14;$C$4;$D408;$B408;T$14)": 1017,_x000D_
    "=RIK_AC(\"INF04__;INF04@E=0,S=1076,G=0,T=0,P=0:@R=A,S=1260,V={0}:R=B,S=1018,V={1}:R=C,S=1092,V={2}:R=D,S=1014,V={3}:R=E,S=1260,V={4}:\";$C$2;$R$14;$C$4;$D68;$B68)": 1018,_x000D_
    "=RIK_AC(\"INF04__;INF04@E=0,S=1253,G=0,T=0,P=0:@R=A,S=1260,V={0}:R=B,S=1018,V={1}:R=C,S=1092,V={2}:R=D,S=1014,V={3}:R=E,S=1260,V={4}:\";$C$2;$P$14;$C$4;$D65;$B65)": 1019,_x000D_
    "=RIK_AC(\"INF04__;INF04@E=0,S=1253,G=0,T=0,P=0:@R=A,S=1260,V={0}:R=B,S=1018,V={1}:R=C,S=1092,V={2}:R=D,S=1014,V={3}:R=E,S=1260,V={4}:\";$C$2;$P$14;$C$4;$D269;$B269)": 1020,_x000D_
    "=RIK_AC(\"INF04__;INF04@E=0,S=42,G=0,T=0,P=0:@R=A,S=1260,V={0}:R=B,S=1018,V={1}:R=C,S=1092,V={2}:R=D,S=1014,V={3}:R=E,S=1260,V={4}:\";$C$2;$R$14;$C$4;$D43;$B43)": 1021,_x000D_
    "=RIK_AC(\"INF04__;INF04@E=0,S=42,G=0,T=0,P=0:@R=A,S=1260,V={0}:R=B,S=1018,V={1}:R=C,S=1092,V={2}:R=D,S=1014,V={3}:R=E,S=1260,V={4}:\";$C$2;$R$14;$C$4;$D213;$B213)": 1022,_x000D_
    "=RIK_AC(\"INF04__;INF04@E=0,S=42,G=0,T=0,P=0:@R=A,S=1260,V={0}:R=B,S=1018,V={1}:R=C,S=1092,V={2}:R=D,S=1014,V={3}:R=E,S=1260,V={4}:\";$C$2;$R$14;$C$4;$D384;$B384)": 1023,_x000D_
    "=RIK_AC(\"INF04__;INF04@E=0,S=1064,G=0,T=0,P=0:@R=A,S=1260,V={0}:R=B,S=1018,V={1}:R=C,S=1092,V={2}:R=D,S=1014,V={3}:R=E,S=1260,V={4}:\";$C$2;$R$14;$C$4;$D135;$B135)": 1024,_x000D_
    "=RIK_AC(\"INF04__;INF04@E=0,S=1064,G=0,T=0,P=0:@R=A,S=1260,V={0}:R=B,S=1018,V={1}:R=C,S=1092,V={2}:R=D,S=1014,V={3}:R=E,S=1260,V={4}:\";$C$2;$R$14;$C$4;$D277;$B277)": 1025,_x000D_
    "=RIK_AC(\"INF04__;INF04@E=0,S=1064,G=0,T=0,P=0:@R=A,S=1260,V={0}:R=B,S=1018,V={1}:R=C,S=1092,V={2}:R=D,S=1014,V={3}:R=E,S=1260,V={4}:\";$C$2;$R$14;$C$4;$D392;$B392)": 1026,_x000D_
    "=RIK_AC(\"INF04__;INF04@E=0,S=49,G=0,T=0,P=0:@R=A,S=1260,V={0}:R=B,S=1018,V={1}:R=C,S=1092,V={2}:R=D,S=1014,V={3}:R=E,S=1260,V={4}:R=F,S=48,V={5}:\";$C$2;$R$14;$C$4;$D45;$B45;T$14)": 1027,_x000D_
    "=RIK_AC(\"INF04__;INF04@E=0,S=49,G=0,T=0,P=0:@R=A,S=1260,V={0}:R=B,S=1018,V={1}:R=C,S=1092,V={2}:R=D,S=1014,V={3}:R=E,S=1260,V={4}:R=F,S=48,V={5}:\";$C$2;$R$14;$C$4;$D113;$B113;T$14)": 1028,_x000D_
    "=RIK_AC(\"INF04__;INF04@E=0,S=49,G=0,T=0,P=0:@R=A,S=1260,V={0}:R=B,S=1018,V={1}:R=C,S=1092,V={2}:R=D,S=1014,V={3}:R=E,S=1260,V={4}:R=F,S=48,V={5}:\";$C$2;$R$14;$C$4;$D177;$B177;T$14)": 1029,_x000D_
    "=RIK_AC(\"INF04__;INF04@E=0,S=49,G=0,T=0,P=0:@R=A,S=1260,V={0}:R=B,S=1018,V={1}:R=C,S=1092,V={2}:R=D,S=1014,V={3}:R=E,S=1260,V={4}:R=F,S=48,V={5}:\";$C$2;$R$14;$C$4;$D241;$B241;T$14)": 1030,_x000D_
    "=RIK_AC(\"INF04__;INF04@E=0,S=49,G=0,T=0,P=0:@R=A,S=1260,V={0}:R=B,S=1018,V={1}:R=C,S=1092,V={2}:R=D,S=1014,V={3}:R=E,S=1260,V={4}:R=F,S=48,V={5}:\";$C$2;$R$14;$C$4;$D305;$B305;T$14)": 1031,_x000D_
    "=RIK_AC(\"INF04__;INF04@E=0,S=49,G=0,T=0,P=0:@R=A,S=1260,V={0}:R=B,S=1018,V={1}:R=C,S=1092,V={2}:R=D,S=1014,V={3}:R=E,S=1260,V={4}:R=F,S=48,V={5}:\";$C$2;$R$14;$C$4;$D369;$B369;T$14)": 1032,_x000D_
    "=RIK_AC(\"INF04__;INF04@E=0,S=49,G=0,T=0,P=0:@R=A,S=1260,V={0}:R=B,S=1018,V={1}:R=C,S=1092,V={2}:R=D,S=1014,V={3}:R=E,S=1260,V={4}:R=F,S=48,V={5}:\";$C$2;$R$14;$C$4;$D433;$B433;T$14)": 1033,_x000D_
    "=RIK_AC(\"INF04__;INF04@E=0,S=1076,G=0,T=0,P=0:@R=A,S=1260,V={0}:R=B,S=1018,V={1}:R=C,S=1092,V={2}:R=D,S=1014,V={3}:R=E,S=1260,V={4}:\";$C$2;$R$14;$C$4;$D77;$B77)": 1034,_x000D_
    "=RIK_AC(\"INF04__;INF04@E=0,S=1253,G=0,T=0,P=0:@R=A,S=1260,V={0}:R=B,S=1018,V={1}:R=C,S=1092,V={2}:R=D,S=1014,V={3}:R=E,S=1260,V={4}:\";$C$2;$P$14;$C$4;$D71;$B71)": 1035,_x000D_
    "=RIK_AC(\"INF04__;INF04@E=0,S=1253,G=0,T=0,P=0:@R=A,S=1260,V={0}:R=B,S=1018,V={1}:R=C,S=1092,V={2}:R=D,S=1014,V={3}:R=E,S=1260,V={4}:\";$C$2;$P$14;$C$4;$D276;$B276)": 1036,_x000D_
    "=RIK_AC(\"INF04__;INF04@E=0,S=42,G=0,T=0,P=0:@R=A,S=1260,V={0}:R=B,S=1018,V={1}:R=C,S=1092,V={2}:R=D,S=1014,V={3}:R=E,S=1260,V={4}:\";$C$2;$R$14;$C$4;$D48;$B48)": 1037,_x000D_
    "=RIK_AC(\"INF04__;INF04@E=0,S=42,G=0,T=0,P=0:@R=A,S=1260,V={0}:R=B,S=1018,V={1}:R=C,S=1092,V={2}:R=D,S=1014,V={3}:R=E,S=1260,V={4}:\";$C$2;$R$14;$C$4;$D219;$B219)": 1038,_x000D_
    "=RIK_AC(\"INF04__;INF04@E=0,S=42,G=0,T=0,P=0:@R=A,S=1260,V={0}:R=B,S=1018,V={1}:R=C,S=1092,V={2}:R=D,S=1014,V={3}:R=E,S=1260,V={4}:\";$C$2;$R$14;$C$4;$D389;$B389)": 1039,_x000D_
    "=RIK_AC(\"INF04__;INF04@E=0,S=1064,G=0,T=0,P=0:@R=A,S=1260,V={0}:R=B,S=1018,V={1}:R=C,S=1092,V={2}:R=D,S=1014,V={3}:R=E,S=1260,V={4}:\";$C$2;$R$14;$C$4;$D140;$B140)": 1040,_x000D_
    "=RIK_AC(\"INF04__;INF04@E=0,S=1064,G=0,T=0,P=0:@R=A,S=1260,V={0}:R=B,S=1018,V={1}:R=C,S=1092,V={2}:R=D,S=1014,V={3}:R=E,S=1260,V={4}:\";$C$2;$R$14;$C$4;$D281;$B281)": 1041,_x000D_
    "=RIK_AC(\"INF04__;INF04@E=0,S=1064,G=0,T=0,P=0:@R=A,S=1260,V={0}:R=B,S=1018,V={1}:R=C,S=1092,V={2}:R=D,S=1014,V={3}:R=E,S=1260,V={4}:\";$C$2;$R$14;$C$4;$D393;$B393)": 1042,_x000D_
    "=RIK_AC(\"INF04__;INF04@E=0,S=49,G=0,T=0,P=0:@R=A,S=1260,V={0}:R=B,S=1018,V={1}:R=C,S=1092,V={2}:R=D,S=1014,V={3}:R=E,S=1260,V={4}:R=F,S=48,V={5}:\";$C$2;$R$14;$C$4;$D46;$B46;T$14)": 1043,_x000D_
    "=RIK_AC(\"INF04__;INF04@E=0,S=49,G=0,T=0,P=0:@R=A,S=1260,V={0}:R=B,S=1018,V={1}:R=C,S=1092,V={2}:R=D,S=1014,V={3}:R=E,S=1260,V={4}:R=F,S=48,V={5}:\";$C$2;$R$14;$C$4;$D114;$B114;T$14)": 1044,_x000D_
    "=RIK_AC(\"INF04__;INF04@E=0,S=49,G=0,T=0,P=0:@R=A,S=1260,V={0}:R=B,S=1018,V={1}:R=C,S=1092,V={2}:R=D,S=1014,V={3}:R=E,S=1260,V={4}:R=F,S=48,V={5}:\";$C$2;$R$14;$C$4;$D178;$B178;T$14)": 1045,_x000D_
    "=RIK_AC(\"INF04__;INF04@E=0,S=49,G=0,T=0,P=0:@R=A,S=1260,V={0}:R=B,S=1018,V={1}:R=C,S=1092,V={2}:R=D,S=1014,V={3}:R=E,S=1260,V={4}:R=F,S=48,V={5}:\";$C$2;$R$14;$C$4;$D242;$B242;T$14)": 1046,_x000D_
    "=RIK_AC(\"INF04__;INF04@E=0,S=49,G=0,T=0,P=0:@R=A,S=1260,V={0}:R=B,S=1018,V={1}:R=C,S=1092,V={2}:R=D,S=1014,V={3}:R=E,S=1260,V={4}:R=F,S=48,V={5}:\";$C$2;$R$14;$C$4;$D306;$B306;T$14)": 1047,_x000D_
    "=RIK_AC(\"INF04__;INF04@E=0,S=49,G=0,T=0,P=0:@R=A,S=1260,V={0}:R=B,S=1018,V={1}:R=C,S=1092,V={2}:R=D,S=1014,V={3}:R=E,S=1260,V={4}:R=F,S=48,V={5}:\";$C$2;$R$14;$C$4;$D370;$B370;T$14)": 1048,_x000D_
    "=RIK_AC(\"INF04__;INF04@E=0,S=1253,G=0,T=0,P=0:@R=A,S=1260,V={0}:R=B,S=1018,V={1}:R=C,S=1092,V={2}:R=D,S=1014,V={3}:R=E,S=1260,V={4}:\";$C$2;$P$14;$C$4;$D75;$B75)": 1049,_x000D_
    "=RIK_AC(\"INF04__;INF04@E=0,S=1253,G=0,T=0,P=0:@R=A,S=1260,V={0}:R=B,S=1018,V={1}:R=C,S=1092,V={2}:R=D,S=1014,V={3}:R=E,S=1260,V={4}:\";$C$2;$P$14;$C$4;$D279;$B279)": 1050,_x000D_
    "=RIK_AC(\"INF04__;INF04@E=0,S=42,G=0,T=0,P=0:@R=A,S=1260,V={0}:R=B,S=1018,V={1}:R=C,S=1092,V={2}:R=D,S=1014,V={3}:R=E,S=1260,V={4}:\";$C$2;$R$14;$C$4;$D51;$B51)": 1051,_x000D_
    "=RIK_AC(\"INF04__;INF04@E=0,S=42,G=0,T=0,P=0:@R=A,S=1260,V={0}:R=B,S=1018,V={1}:R=C,S=1092,V={2}:R=D,S=1014,V={3}:R=E,S=1260,V={4}:\";$C$2;$R$14;$C$4;$D221;$B221)": 1052,_x000D_
    "=RIK_AC(\"INF04__;INF04@E=0,S=42,G=0,T=0,P=0:@R=A,S=1260,V={0}:R=B,S=1018,V={1}:R=C,S=1092,V={2}:R=D,S=1014,V={3}:R=E,S=1260,V={4}:\";$C$2;$R$14;$C$4;$D392;$B392)": 1053,_x000D_
    "=RIK_AC(\"INF04__;INF04@E=0,S=1064,G=0,T=0,P=0:@R=A,S=1260,V={0}:R=B,S=1018,V={1}:R=C,S=1092,V={2}:R=D,S=1014,V={3}:R=E,S=1260,V={4}:\";$C$2;$R$14;$C$4;$D143;$B143)": 1054,_x000D_
    "=RIK_AC(\"INF04__;INF04@E=0,S=1253,G=0,T=0,P=0:@R=A,S=1260,V={0}:R=B,S=1018,V={1}:R=C,S=1092,V={2}:R=D,S=1014,V={3}:R=E,S=1260,V={4}:\";$C$2;$P$14;$C$4;$D437;$B437)": 1055,_x000D_
    "=RIK_AC(\"INF04__;INF04@E=0,S=1064,G=0,T=0,P=0:@R=A,S=1260,V={0}:R=B,S=1018,V={1}:R=C,S=1092,V={2}:R=D,S=1014,V={3}:R=E,S=1260,V={4}:\";$C$2;$R$14;$C$4;$D56;$B56)": 1056,_x000D_
    "=RIK_AC(\"INF04__;INF04@E=0,S=1064,G=0,T=0,P=0:@R=A,S=1260,V={0}:R=B,S=1018,V={1}:R=C,S=1092,V={2}:R=D,S=1014,V={3}:R=E,S=1260,V={4}:\";$C$2;$R$14;$C$4;$D361;$B361)": 1057,_x000D_
    "=RIK_AC(\"INF04__;INF04@E=0,S=49,G=0,T=0,P=0:@R=A,S=1260,V={0}:R=B,S=1018,V={1}:R=C,S=1092,V={2}:R=D,S=1014,V={3}:R=E,S=1260,V={4}:R=F,S=48,V={5}:\";$C$2;$R$14;$C$4;$D93;$B93;T$14)": 1058,_x000D_
    "=RIK_AC(\"INF04__;INF04@E=0,S=49,G=0,T=0,P=0:@R=A,S=1260,V={0}:R=B,S=1018,V={1}:R=C,S=1092,V={2}:R=D,S=1014,V={3}:R=E,S=1260,V={4}:R=F,S=48,V={5}:\";$C$2;$R$14;$C$4;$D221;$B221;T$14)": 1059,_x000D_
    "=RIK_AC(\"INF04__;INF04@E=0,S=49,G=0,T=0,P=0:@R=A,S=1260,V={0}:R=B,S=1018,V={1}:R=C,S=1092,V={2}:R=D,S=1014,V={3}:R=E,S=1260,V={4}:R=F,S=48,V={5}:\";$C$2;$R$14;$C$4;$D349;$B349;T$14)": 1060,_x000D_
    "=RIK_AC(\"INF04__;INF04@E=0,S=1076,G=0,T=0,P=0:@R=A,S=1260,V={0}:R=B,S=1018,V={1}:R=C,S=1092,V={2}:R=D,S=1014,V={3}:R=E,S=1260,V={4}:\";$C$2;$R$14;$C$4;$D46;$B46)": 1061,_x000D_
    "=RIK_AC(\"INF04__;INF04@E=0,S=1076,G=0,T=0,P=0:@R=A,S=1260,V={0}:R=B,S=1018,V={1}:R=C,S=1092,V={2}:R=D,S=1014,V={3}:R=E,S=1260,V={4}:\";$C$2;$R$14;$C$4;$D137;$B137)": 1062,_x000D_
    "=RIK_AC(\"INF04__;INF04@E=0,S=1076,G=0,T=0,P=0:@R=A,S=1260,V={0}:R=B,S=1018,V={1}:R=C,S=1092,V={2}:R=D,S=1014,V={3}:R=E,S=1260,V={4}:\";$C$2;$R$14;$C$4;$D201;$B201)": 1063,_x000D_
    "=RIK_AC(\"INF04__;INF04@E=0,S=1076,G=0,T=0,P=0:@R=A,S=1260,V={0}:R=B,S=1018,V={1}:R=C,S=1092,V={2}:R=D,S=1014,V={3}:R=E,S=1260,V={4}:\";$C$2;$R$14;$C$4;$D265;$B265)": 1064,_x000D_
    "=RIK_AC(\"INF04__;INF04@E=0,S=1076,G=0,T=0,P=0:@R=A,S=1260,V={0}:R=B,S=1018,V={1}:R=C,S=1092,V={2}:R=D,S=1014,V={3}:R=E,S=1260,V={4}:\";$C$2;$R$14;$C$4;$D329;$B329)": 1065,_x000D_
    "=RIK_AC(\"INF04__;INF04@E=0,S=1076,G=0,T=0,P=0:@R=A,S=1260,V={0}:R=B,S=1018,V={1}:R=C,S=1092,V={2}:R=D,S=1014,V={3}:R=E,S=1260,V={4}:\";$C$2;$R$14;$C$4;$D393;$B393)": 1066,_x000D_
    "=RIK_AC(\"INF04__;INF04@E=0,S=1253,G=0,T=0,P=0:@R=A,S=1260,V={0}:R=B,S=1018,V={1}:R=C,S=1092,V={2}:R=D,S=1014,V={3}:R=E,S=1260,V={4}:\";$C$2;$P$14;$C$4;$D188;$B188)": 1067,_x000D_
    "=RIK_AC(\"INF04__;INF04@E=0,S=42,G=0,T=0,P=0:@R=A,S=1260,V={0}:R=B,S=1018,V={1}:R=C,S=1092,V={2}:R=D,S=1014,V={3}:R=E,S=1260,V={4}:\";$C$2;$R$14;$C$4;$D263;$B263)": 1068,_x000D_
    "=RIK_AC(\"INF04__;INF04@E=0,S=1064,G=0,T=0,P=0:@R=A,S=1260,V={0}:R=B,S=1018,V={1}:R=C,S=1092,V={2}:R=D,S=1014,V={3}:R=E,S=1260,V={4}:\";$C$2;$R$14;$C$4;$D250;$B250)": 1069,_x000D_
    "=RIK_AC(\"INF04__;INF04@E=0,S=49,G=0,T=0,P=0:@R=A,S=1260,V={0}:R=B,S=1018,V={1}:R=C,S=1092,V={2}:R=D,S=1014,V={3}:R=E,S=1260,V={4}:R=F,S=48,V={5}:\";$C$2;$R$14;$C$4;$D29;$B29;T$14)": 1070,_x000D_
    "=RIK_AC(\"INF04__;INF04@E=0,S=49,G=0,T=0,P=0:@R=A,S=1260,V={0}:R=B,S=1018,V={1}:R=C,S=1092,V={2}:R=D,S=1014,V={3}:R=E,S=1260,V={4}:R=F,S=48,V={5}:\";$C$2;$R$14;$C$4;$D163;$B163;T$14)": 1071,_x000D_
    "=RIK_AC(\"INF04__;INF04@E=0,S=49,G=0,T=0,P=0:@R=A,S=1260,V={0}:R=B,S=1018,V={1}:R=C,S=1092,V={2}:R=D,S=1014,V={3}:R=E,S=1260,V={4}:R=F,S=48,V={5}:\";$C$2;$R$14;$C$4;$D291;$B291;T$14)": 1072,_x000D_
    "=RIK_AC(\"INF04__;INF04@E=0,S=49,G=0,T=0,P=0:@R=A,S=1260,V={0}:R=B,S=1018,V={1}:R=C,S=1092,V={2}:R=D,S=1014,V={3}:R=E,S=1260,V={4}:R=F,S=48,V={5}:\";$C$2;$R$14;$C$4;$D418;$B418;T$14)": 1073,_x000D_
    "=RIK_AC(\"INF04__;INF04@E=0,S=1076,G=0,T=0,P=0:@R=A,S=1260,V={0}:R=B,S=1018,V={1}:R=C,S=1092,V={2}:R=D,S=1014,V={3}:R=E,S=1260,V={4}:\";$C$2;$R$14;$C$4;$D99;$B99)": 1074,_x000D_
    "=RIK_AC(\"INF04__;INF04@E=0,S=1076,G=0,T=0,P=0:@R=A,S=1260,V={0}:R=B,S=1018,V={1}:R=C,S=1092,V={2}:R=D,S=1014,V={3}:R=E,S=1260,V={4}:\";$C$2;$R$14;$C$4;$D171;$B171)": 1075,_x000D_
    "=RIK_AC(\"INF04__;INF04@E=0,S=1076,G=0,T=0,P=0:@R=A,S=1260,V={0}:R=B,S=1018,V={1}:R=C,S=1092,V={2}:R=D,S=1014,V={3}:R=E,S=1260,V={4}:\";$C$2;$R$14;$C$4;$D235;$B235)": 1076,_x000D_
    "=RIK_AC(\"INF04__;INF04@E=0,S=1076,G=0,T=0,P=0:@R=A,S=1260,V={0}:R=B,S=1018,V={1}:R=C,S=1092,V={2}:R=D,S=1014,V={3}:R=E,S=1260,V={4}:\";$C$2;$R$14;$C$4;$D299;$B299)": 1077,_x000D_
    "=RIK_AC(\"INF04__;INF04@E=0,S=1076,G=0,T=0,P=0:@R=A,S=1260,V={0}:R=B,S=1018,V={1}:R=C,S=1092,V={2}:R=D,S=1014,V={3}:R=E,S=1260,V={4}:\";$C$2;$R$14;$C$4;$D363;$B363)": 1078,_x000D_
    "=RIK_AC(\"INF04__;INF04@E=0,S=1076,G=0,T=0,P=0:@R=A,S=1260,V={0}:R=B,S=1018,V={1}:R=C,S=1092,V={2}:R=D,S=1014,V={3}:R=E,S=1260,V={4}:\";$C$2;$R$14;$C$4;$D427;$B427)": 1079,_x000D_
    "=RIK_AC(\"INF04__;INF04@E=0,S=42,G=0,T=0,P=0:@R=A,S=1260,V={0}:R=B,S=1018,V={1}:R=C,S=1092,V={2}:R=D,S=1014,V={3}:R=E,S=1260,V={4}:\";$C$2;$R$14;$C$4;$D49;$B49)": 1080,_x000D_
    "=RIK_AC(\"INF04__;INF04@E=0,S=1064,G=0,T=0,P=0:@R=A,S=1260,V={0}:R=B,S=1018,V={1}:R=C,S=1092,V={2}:R=D,S=1014,V={3}:R=E,S=1260,V={4}:\";$C$2;$R$14;$C$4;$D81;$B81)": 1081,_x000D_
    "=RIK_AC(\"INF04__;INF04@E=0,S=1064,G=0,T=0,P=0:@R=A,S=1260,V={0}:R=B,S=1018,V={1}:R=C,S=1092,V={2}:R=D,S=1014,V={3}:R=E,S=1260,V={4}:\";$C$2;$R$14;$C$4;$D373;$B373)": 1082,_x000D_
    "=RIK_AC(\"INF04__;INF04@E=0,S=49,G=0,T=0,P=0:@R=A,S=1260,V={0}:R=B,S=1018,V={1}:R=C,S=1092,V={2}:R=D,S=1014,V={3}:R=E,S=1260,V={4}:R=F,S=48,V={5}:\";$C$2;$R$14;$C$4;$D101;$B101;T$14)": 1083,_x000D_
    "=RIK_AC(\"INF04__;INF04@E=0,S=1253,G=0,T=0,P=0:@R=A,S=1260,V={0}:R=B,S=1018,V={1}:R=C,S=1092,V={2}:R=D,S=1014,V={3}:R=E,S=1260,V={4}:\";$C$2;$P$14;$C$4;$D210;$B210)": 1084,_x000D_
    "=RIK_AC(\"INF04__;INF04@E=0,S=42,G=0,T=0,P=0:@R=A,S=1260,V={0}:R=B,S=1018,V={1}:R=C,S=1092,V={2}:R=D,S=1014,V={3}:R=E,S=1260,V={4}:\";$C$2;$R$14;$C$4;$D118;$B118)": 1085,_x000D_
    "=RIK_AC(\"INF04__;INF04@E=0,S=1064,G=0,T=0,P=0:@R=A,S=1260,V={0}:R=B,S=1018,V={1}:R=C,S=1092,V={2}:R=D,S=1014,V={3}:R=E,S=1260,V={4}:\";$C$2;$R$14;$C$4;$D42;$B42)": 1086,_x000D_
    "=RIK_AC(\"INF04__;INF04@E=0,S=1253,G=0,T=0,P=0:@R=A,S=1260,V={0}:R=B,S=1018,V={1}:R=C,S=1092,V={2}:R=D,S=1014,V={3}:R=E,S=1260,V={4}:\";$C$2;$P$14;$C$4;$D222;$B222)": 1087,_x000D_
    "=RIK_AC(\"INF04__;INF04@E=0,S=42,G=0,T=0,P=0:@R=A,S=1260,V={0}:R=B,S=1018,V={1}:R=C,S=1092,V={2}:R=D,S=1014,V={3}:R=E,S=1260,V={4}:\";$C$2;$R$14;$C$4;$D130;$B130)": 1088,_x000D_
    "=RIK_AC(\"INF04__;INF04@E=0,S=1064,G=0,T=0,P=0:@R=A,S=1260,V={0}:R=B,S=1018,V={1}:R=C,S=1092,V={2}:R=D,S=1014,V={3}:R=E,S=1260,V={4}:\";$C$2;$R$14;$C$4;$D54;$B54)": 1089,_x000D_
    "=RIK_AC(\"INF04__;INF04@E=0,S=1253,G=0,T=0,P=0:@R=A,S=1260,V={0}:R=B,S=1018,V={1}:R=C,S=1092,V={2}:R=D,S=1014,V={3}:R=E,S=1260,V={4}:\";$C$2;$P$14;$C$4;$D232;$B232)": 1090,_x000D_
    "=RIK_AC(\"INF04__;INF04@E=0,S=1253,G=0,T=0,P=0:@R=A,S=1260,V={0}:R=B,S=1018,V={1}:R=C,S=1092,V={2}:R=D,S=1014,V={3}:R=E,S=1260,V={4}:\";$C$2;$P$14;$C$4;$D271;$B271)": 1091,_x000D_
    "=RIK_AC(\"INF04__;INF04@E=0,S=42,G=0,T=0,P=0:@R=A,S=1260,V={0}:R=B,S=1018,V={1}:R=C,S=1092,V={2}:R=D,S=1014,V={3}:R=E,S=1260,V={4}:\";$C$2;$R$14;$C$4;$D332;$B332)": 1092,_x000D_
    "=RIK_AC(\"INF04__;INF04@E=0,S=1064,G=0,T=0,P=0:@R=A,S=1260,V={0}:R=B,S=1018,V={1}:R=C,S=1092,V={2}:R=D,S=1014,V={3}:R=E,S=1260,V={4}:\";$C$2;$R$14;$C$4;$D334;$B334)": 1093,_x000D_
    "=RI</t>
  </si>
  <si>
    <t>K_AC(\"INF04__;INF04@E=0,S=42,G=0,T=0,P=0:@R=A,S=1260,V={0}:R=B,S=1018,V={1}:R=C,S=1092,V={2}:R=D,S=1014,V={3}:R=E,S=1260,V={4}:\";$C$2;$R$14;$C$4;$D99;$B99)": 1094,_x000D_
    "=RIK_AC(\"INF04__;INF04@E=0,S=1064,G=0,T=0,P=0:@R=A,S=1260,V={0}:R=B,S=1018,V={1}:R=C,S=1092,V={2}:R=D,S=1014,V={3}:R=E,S=1260,V={4}:\";$C$2;$R$14;$C$4;$D137;$B137)": 1095,_x000D_
    "=RIK_AC(\"INF04__;INF04@E=0,S=1253,G=0,T=0,P=0:@R=A,S=1260,V={0}:R=B,S=1018,V={1}:R=C,S=1092,V={2}:R=D,S=1014,V={3}:R=E,S=1260,V={4}:\";$C$2;$P$14;$C$4;$D19;$B19)": 1096,_x000D_
    "=RIK_AC(\"INF04__;INF04@E=0,S=42,G=0,T=0,P=0:@R=A,S=1260,V={0}:R=B,S=1018,V={1}:R=C,S=1092,V={2}:R=D,S=1014,V={3}:R=E,S=1260,V={4}:\";$C$2;$R$14;$C$4;$D100;$B100)": 1097,_x000D_
    "=RIK_AC(\"INF04__;INF04@E=0,S=1064,G=0,T=0,P=0:@R=A,S=1260,V={0}:R=B,S=1018,V={1}:R=C,S=1092,V={2}:R=D,S=1014,V={3}:R=E,S=1260,V={4}:\";$C$2;$R$14;$C$4;$D139;$B139)": 1098,_x000D_
    "=RIK_AC(\"INF04__;INF04@E=0,S=1253,G=0,T=0,P=0:@R=A,S=1260,V={0}:R=B,S=1018,V={1}:R=C,S=1092,V={2}:R=D,S=1014,V={3}:R=E,S=1260,V={4}:\";$C$2;$P$14;$C$4;$D204;$B204)": 1099,_x000D_
    "=RIK_AC(\"INF04__;INF04@E=0,S=42,G=0,T=0,P=0:@R=A,S=1260,V={0}:R=B,S=1018,V={1}:R=C,S=1092,V={2}:R=D,S=1014,V={3}:R=E,S=1260,V={4}:\";$C$2;$R$14;$C$4;$D255;$B255)": 1100,_x000D_
    "=RIK_AC(\"INF04__;INF04@E=0,S=1064,G=0,T=0,P=0:@R=A,S=1260,V={0}:R=B,S=1018,V={1}:R=C,S=1092,V={2}:R=D,S=1014,V={3}:R=E,S=1260,V={4}:\";$C$2;$R$14;$C$4;$D268;$B268)": 1101,_x000D_
    "=RIK_AC(\"INF04__;INF04@E=0,S=42,G=0,T=0,P=0:@R=A,S=1260,V={0}:R=B,S=1018,V={1}:R=C,S=1092,V={2}:R=D,S=1014,V={3}:R=E,S=1260,V={4}:\";$C$2;$R$14;$C$4;$D272;$B272)": 1102,_x000D_
    "=RIK_AC(\"INF04__;INF04@E=0,S=49,G=0,T=0,P=0:@R=A,S=1260,V={0}:R=B,S=1018,V={1}:R=C,S=1092,V={2}:R=D,S=1014,V={3}:R=E,S=1260,V={4}:R=F,S=48,V={5}:\";$C$2;$R$14;$C$4;$D78;$B78;T$14)": 1103,_x000D_
    "=RIK_AC(\"INF04__;INF04@E=0,S=49,G=0,T=0,P=0:@R=A,S=1260,V={0}:R=B,S=1018,V={1}:R=C,S=1092,V={2}:R=D,S=1014,V={3}:R=E,S=1260,V={4}:R=F,S=48,V={5}:\";$C$2;$R$14;$C$4;$D422;$B422;T$14)": 1104,_x000D_
    "=RIK_AC(\"INF04__;INF04@E=0,S=42,G=0,T=0,P=0:@R=A,S=1260,V={0}:R=B,S=1018,V={1}:R=C,S=1092,V={2}:R=D,S=1014,V={3}:R=E,S=1260,V={4}:\";$C$2;$R$14;$C$4;$D296;$B296)": 1105,_x000D_
    "=RIK_AC(\"INF04__;INF04@E=0,S=49,G=0,T=0,P=0:@R=A,S=1260,V={0}:R=B,S=1018,V={1}:R=C,S=1092,V={2}:R=D,S=1014,V={3}:R=E,S=1260,V={4}:R=F,S=48,V={5}:\";$C$2;$R$14;$C$4;$D71;$B71;T$14)": 1106,_x000D_
    "=RIK_AC(\"INF04__;INF04@E=0,S=49,G=0,T=0,P=0:@R=A,S=1260,V={0}:R=B,S=1018,V={1}:R=C,S=1092,V={2}:R=D,S=1014,V={3}:R=E,S=1260,V={4}:R=F,S=48,V={5}:\";$C$2;$R$14;$C$4;$D328;$B328;T$14)": 1107,_x000D_
    "=RIK_AC(\"INF04__;INF04@E=0,S=1076,G=0,T=0,P=0:@R=A,S=1260,V={0}:R=B,S=1018,V={1}:R=C,S=1092,V={2}:R=D,S=1014,V={3}:R=E,S=1260,V={4}:\";$C$2;$R$14;$C$4;$D76;$B76)": 1108,_x000D_
    "=RIK_AC(\"INF04__;INF04@E=0,S=1253,G=0,T=0,P=0:@R=A,S=1260,V={0}:R=B,S=1018,V={1}:R=C,S=1092,V={2}:R=D,S=1014,V={3}:R=E,S=1260,V={4}:\";$C$2;$P$14;$C$4;$D295;$B295)": 1109,_x000D_
    "=RIK_AC(\"INF04__;INF04@E=0,S=42,G=0,T=0,P=0:@R=A,S=1260,V={0}:R=B,S=1018,V={1}:R=C,S=1092,V={2}:R=D,S=1014,V={3}:R=E,S=1260,V={4}:\";$C$2;$R$14;$C$4;$D235;$B235)": 1110,_x000D_
    "=RIK_AC(\"INF04__;INF04@E=0,S=1064,G=0,T=0,P=0:@R=A,S=1260,V={0}:R=B,S=1018,V={1}:R=C,S=1092,V={2}:R=D,S=1014,V={3}:R=E,S=1260,V={4}:\";$C$2;$R$14;$C$4;$D156;$B156)": 1111,_x000D_
    "=RIK_AC(\"INF04__;INF04@E=0,S=1064,G=0,T=0,P=0:@R=A,S=1260,V={0}:R=B,S=1018,V={1}:R=C,S=1092,V={2}:R=D,S=1014,V={3}:R=E,S=1260,V={4}:\";$C$2;$R$14;$C$4;$D401;$B401)": 1112,_x000D_
    "=RIK_AC(\"INF04__;INF04@E=0,S=49,G=0,T=0,P=0:@R=A,S=1260,V={0}:R=B,S=1018,V={1}:R=C,S=1092,V={2}:R=D,S=1014,V={3}:R=E,S=1260,V={4}:R=F,S=48,V={5}:\";$C$2;$R$14;$C$4;$D121;$B121;T$14)": 1113,_x000D_
    "=RIK_AC(\"INF04__;INF04@E=0,S=49,G=0,T=0,P=0:@R=A,S=1260,V={0}:R=B,S=1018,V={1}:R=C,S=1092,V={2}:R=D,S=1014,V={3}:R=E,S=1260,V={4}:R=F,S=48,V={5}:\";$C$2;$R$14;$C$4;$D249;$B249;T$14)": 1114,_x000D_
    "=RIK_AC(\"INF04__;INF04@E=0,S=49,G=0,T=0,P=0:@R=A,S=1260,V={0}:R=B,S=1018,V={1}:R=C,S=1092,V={2}:R=D,S=1014,V={3}:R=E,S=1260,V={4}:R=F,S=48,V={5}:\";$C$2;$R$14;$C$4;$D377;$B377;T$14)": 1115,_x000D_
    "=RIK_AC(\"INF04__;INF04@E=0,S=1076,G=0,T=0,P=0:@R=A,S=1260,V={0}:R=B,S=1018,V={1}:R=C,S=1092,V={2}:R=D,S=1014,V={3}:R=E,S=1260,V={4}:\";$C$2;$R$14;$C$4;$D85;$B85)": 1116,_x000D_
    "=RIK_AC(\"INF04__;INF04@E=0,S=1253,G=0,T=0,P=0:@R=A,S=1260,V={0}:R=B,S=1018,V={1}:R=C,S=1092,V={2}:R=D,S=1014,V={3}:R=E,S=1260,V={4}:\";$C$2;$P$14;$C$4;$D301;$B301)": 1117,_x000D_
    "=RIK_AC(\"INF04__;INF04@E=0,S=42,G=0,T=0,P=0:@R=A,S=1260,V={0}:R=B,S=1018,V={1}:R=C,S=1092,V={2}:R=D,S=1014,V={3}:R=E,S=1260,V={4}:\";$C$2;$R$14;$C$4;$D240;$B240)": 1118,_x000D_
    "=RIK_AC(\"INF04__;INF04@E=0,S=1064,G=0,T=0,P=0:@R=A,S=1260,V={0}:R=B,S=1018,V={1}:R=C,S=1092,V={2}:R=D,S=1014,V={3}:R=E,S=1260,V={4}:\";$C$2;$R$14;$C$4;$D161;$B161)": 1119,_x000D_
    "=RIK_AC(\"INF04__;INF04@E=0,S=1064,G=0,T=0,P=0:@R=A,S=1260,V={0}:R=B,S=1018,V={1}:R=C,S=1092,V={2}:R=D,S=1014,V={3}:R=E,S=1260,V={4}:\";$C$2;$R$14;$C$4;$D402;$B402)": 1120,_x000D_
    "=RIK_AC(\"INF04__;INF04@E=0,S=49,G=0,T=0,P=0:@R=A,S=1260,V={0}:R=B,S=1018,V={1}:R=C,S=1092,V={2}:R=D,S=1014,V={3}:R=E,S=1260,V={4}:R=F,S=48,V={5}:\";$C$2;$R$14;$C$4;$D122;$B122;T$14)": 1121,_x000D_
    "=RIK_AC(\"INF04__;INF04@E=0,S=49,G=0,T=0,P=0:@R=A,S=1260,V={0}:R=B,S=1018,V={1}:R=C,S=1092,V={2}:R=D,S=1014,V={3}:R=E,S=1260,V={4}:R=F,S=48,V={5}:\";$C$2;$R$14;$C$4;$D250;$B250;T$14)": 1122,_x000D_
    "=RIK_AC(\"INF04__;INF04@E=0,S=49,G=0,T=0,P=0:@R=A,S=1260,V={0}:R=B,S=1018,V={1}:R=C,S=1092,V={2}:R=D,S=1014,V={3}:R=E,S=1260,V={4}:R=F,S=48,V={5}:\";$C$2;$R$14;$C$4;$D378;$B378;T$14)": 1123,_x000D_
    "=RIK_AC(\"INF04__;INF04@E=0,S=1253,G=0,T=0,P=0:@R=A,S=1260,V={0}:R=B,S=1018,V={1}:R=C,S=1092,V={2}:R=D,S=1014,V={3}:R=E,S=1260,V={4}:\";$C$2;$P$14;$C$4;$D305;$B305)": 1124,_x000D_
    "=RIK_AC(\"INF04__;INF04@E=0,S=42,G=0,T=0,P=0:@R=A,S=1260,V={0}:R=B,S=1018,V={1}:R=C,S=1092,V={2}:R=D,S=1014,V={3}:R=E,S=1260,V={4}:\";$C$2;$R$14;$C$4;$D243;$B243)": 1125,_x000D_
    "=RIK_AC(\"INF04__;INF04@E=0,S=1064,G=0,T=0,P=0:@R=A,S=1260,V={0}:R=B,S=1018,V={1}:R=C,S=1092,V={2}:R=D,S=1014,V={3}:R=E,S=1260,V={4}:\";$C$2;$R$14;$C$4;$D164;$B164)": 1126,_x000D_
    "=RIK_AC(\"INF04__;INF04@E=0,S=1064,G=0,T=0,P=0:@R=A,S=1260,V={0}:R=B,S=1018,V={1}:R=C,S=1092,V={2}:R=D,S=1014,V={3}:R=E,S=1260,V={4}:\";$C$2;$R$14;$C$4;$D109;$B109)": 1127,_x000D_
    "=RIK_AC(\"INF04__;INF04@E=0,S=49,G=0,T=0,P=0:@R=A,S=1260,V={0}:R=B,S=1018,V={1}:R=C,S=1092,V={2}:R=D,S=1014,V={3}:R=E,S=1260,V={4}:R=F,S=48,V={5}:\";$C$2;$R$14;$C$4;$D109;$B109;T$14)": 1128,_x000D_
    "=RIK_AC(\"INF04__;INF04@E=0,S=49,G=0,T=0,P=0:@R=A,S=1260,V={0}:R=B,S=1018,V={1}:R=C,S=1092,V={2}:R=D,S=1014,V={3}:R=E,S=1260,V={4}:R=F,S=48,V={5}:\";$C$2;$R$14;$C$4;$D365;$B365;T$14)": 1129,_x000D_
    "=RIK_AC(\"INF04__;INF04@E=0,S=1076,G=0,T=0,P=0:@R=A,S=1260,V={0}:R=B,S=1018,V={1}:R=C,S=1092,V={2}:R=D,S=1014,V={3}:R=E,S=1260,V={4}:\";$C$2;$R$14;$C$4;$D145;$B145)": 1130,_x000D_
    "=RIK_AC(\"INF04__;INF04@E=0,S=1076,G=0,T=0,P=0:@R=A,S=1260,V={0}:R=B,S=1018,V={1}:R=C,S=1092,V={2}:R=D,S=1014,V={3}:R=E,S=1260,V={4}:\";$C$2;$R$14;$C$4;$D273;$B273)": 1131,_x000D_
    "=RIK_AC(\"INF04__;INF04@E=0,S=1076,G=0,T=0,P=0:@R=A,S=1260,V={0}:R=B,S=1018,V={1}:R=C,S=1092,V={2}:R=D,S=1014,V={3}:R=E,S=1260,V={4}:\";$C$2;$R$14;$C$4;$D401;$B401)": 1132,_x000D_
    "=RIK_AC(\"INF04__;INF04@E=0,S=42,G=0,T=0,P=0:@R=A,S=1260,V={0}:R=B,S=1018,V={1}:R=C,S=1092,V={2}:R=D,S=1014,V={3}:R=E,S=1260,V={4}:\";$C$2;$R$14;$C$4;$D316;$B316)": 1133,_x000D_
    "=RIK_AC(\"INF04__;INF04@E=0,S=49,G=0,T=0,P=0:@R=A,S=1260,V={0}:R=B,S=1018,V={1}:R=C,S=1092,V={2}:R=D,S=1014,V={3}:R=E,S=1260,V={4}:R=F,S=48,V={5}:\";$C$2;$R$14;$C$4;$D47;$B47;T$14)": 1134,_x000D_
    "=RIK_AC(\"INF04__;INF04@E=0,S=49,G=0,T=0,P=0:@R=A,S=1260,V={0}:R=B,S=1018,V={1}:R=C,S=1092,V={2}:R=D,S=1014,V={3}:R=E,S=1260,V={4}:R=F,S=48,V={5}:\";$C$2;$R$14;$C$4;$D307;$B307;T$14)": 1135,_x000D_
    "=RIK_AC(\"INF04__;INF04@E=0,S=1076,G=0,T=0,P=0:@R=A,S=1260,V={0}:R=B,S=1018,V={1}:R=C,S=1092,V={2}:R=D,S=1014,V={3}:R=E,S=1260,V={4}:\";$C$2;$R$14;$C$4;$D112;$B112)": 1136,_x000D_
    "=RIK_AC(\"INF04__;INF04@E=0,S=1076,G=0,T=0,P=0:@R=A,S=1260,V={0}:R=B,S=1018,V={1}:R=C,S=1092,V={2}:R=D,S=1014,V={3}:R=E,S=1260,V={4}:\";$C$2;$R$14;$C$4;$D243;$B243)": 1137,_x000D_
    "=RIK_AC(\"INF04__;INF04@E=0,S=1076,G=0,T=0,P=0:@R=A,S=1260,V={0}:R=B,S=1018,V={1}:R=C,S=1092,V={2}:R=D,S=1014,V={3}:R=E,S=1260,V={4}:\";$C$2;$R$14;$C$4;$D331;$B331)": 1138,_x000D_
    "=RIK_AC(\"INF04__;INF04@E=0,S=1253,G=0,T=0,P=0:@R=A,S=1260,V={0}:R=B,S=1018,V={1}:R=C,S=1092,V={2}:R=D,S=1014,V={3}:R=E,S=1260,V={4}:\";$C$2;$P$14;$C$4;$D73;$B73)": 1139,_x000D_
    "=RIK_AC(\"INF04__;INF04@E=0,S=42,G=0,T=0,P=0:@R=A,S=1260,V={0}:R=B,S=1018,V={1}:R=C,S=1092,V={2}:R=D,S=1014,V={3}:R=E,S=1260,V={4}:\";$C$2;$R$14;$C$4;$D391;$B391)": 1140,_x000D_
    "=RIK_AC(\"INF04__;INF04@E=0,S=1064,G=0,T=0,P=0:@R=A,S=1260,V={0}:R=B,S=1018,V={1}:R=C,S=1092,V={2}:R=D,S=1014,V={3}:R=E,S=1260,V={4}:\";$C$2;$R$14;$C$4;$D433;$B433)": 1141,_x000D_
    "=RIK_AC(\"INF04__;INF04@E=0,S=49,G=0,T=0,P=0:@R=A,S=1260,V={0}:R=B,S=1018,V={1}:R=C,S=1092,V={2}:R=D,S=1014,V={3}:R=E,S=1260,V={4}:R=F,S=48,V={5}:\";$C$2;$R$14;$C$4;$D229;$B229;T$14)": 1142,_x000D_
    "=RIK_AC(\"INF04__;INF04@E=0,S=49,G=0,T=0,P=0:@R=A,S=1260,V={0}:R=B,S=1018,V={1}:R=C,S=1092,V={2}:R=D,S=1014,V={3}:R=E,S=1260,V={4}:R=F,S=48,V={5}:\";$C$2;$R$14;$C$4;$D389;$B389;T$14)": 1143,_x000D_
    "=RIK_AC(\"INF04__;INF04@E=0,S=1076,G=0,T=0,P=0:@R=A,S=1260,V={0}:R=B,S=1018,V={1}:R=C,S=1092,V={2}:R=D,S=1014,V={3}:R=E,S=1260,V={4}:\";$C$2;$R$14;$C$4;$D89;$B89)": 1144,_x000D_
    "=RIK_AC(\"INF04__;INF04@E=0,S=1076,G=0,T=0,P=0:@R=A,S=1260,V={0}:R=B,S=1018,V={1}:R=C,S=1092,V={2}:R=D,S=1014,V={3}:R=E,S=1260,V={4}:\";$C$2;$R$14;$C$4;$D173;$B173)": 1145,_x000D_
    "=RIK_AC(\"INF04__;INF04@E=0,S=1076,G=0,T=0,P=0:@R=A,S=1260,V={0}:R=B,S=1018,V={1}:R=C,S=1092,V={2}:R=D,S=1014,V={3}:R=E,S=1260,V={4}:\";$C$2;$R$14;$C$4;$D245;$B245)": 1146,_x000D_
    "=RIK_AC(\"INF04__;INF04@E=0,S=1076,G=0,T=0,P=0:@R=A,S=1260,V={0}:R=B,S=1018,V={1}:R=C,S=1092,V={2}:R=D,S=1014,V={3}:R=E,S=1260,V={4}:\";$C$2;$R$14;$C$4;$D317;$B317)": 1147,_x000D_
    "=RIK_AC(\"INF04__;INF04@E=0,S=1076,G=0,T=0,P=0:@R=A,S=1260,V={0}:R=B,S=1018,V={1}:R=C,S=1092,V={2}:R=D,S=1014,V={3}:R=E,S=1260,V={4}:\";$C$2;$R$14;$C$4;$D397;$B397)": 1148,_x000D_
    "=RIK_AC(\"INF04__;INF04@E=0,S=1253,G=0,T=0,P=0:@R=A,S=1260,V={0}:R=B,S=1018,V={1}:R=C,S=1092,V={2}:R=D,S=1014,V={3}:R=E,S=1260,V={4}:\";$C$2;$P$14;$C$4;$D283;$B283)": 1149,_x000D_
    "=RIK_AC(\"INF04__;INF04@E=0,S=42,G=0,T=0,P=0:@R=A,S=1260,V={0}:R=B,S=1018,V={1}:R=C,S=1092,V={2}:R=D,S=1014,V={3}:R=E,S=1260,V={4}:\";$C$2;$R$14;$C$4;$D395;$B395)": 1150,_x000D_
    "=RIK_AC(\"INF04__;INF04@E=0,S=1064,G=0,T=0,P=0:@R=A,S=1260,V={0}:R=B,S=1018,V={1}:R=C,S=1092,V={2}:R=D,S=1014,V={3}:R=E,S=1260,V={4}:\";$C$2;$R$14;$C$4;$D350;$B350)": 1151,_x000D_
    "=RIK_AC(\"INF04__;INF04@E=0,S=49,G=0,T=0,P=0:@R=A,S=1260,V={0}:R=B,S=1018,V={1}:R=C,S=1092,V={2}:R=D,S=1014,V={3}:R=E,S=1260,V={4}:R=F,S=48,V={5}:\";$C$2;$R$14;$C$4;$D103;$B103;T$14)": 1152,_x000D_
    "=RIK_AC(\"INF04__;INF04@E=0,S=49,G=0,T=0,P=0:@R=A,S=1260,V={0}:R=B,S=1018,V={1}:R=C,S=1092,V={2}:R=D,S=1014,V={3}:R=E,S=1260,V={4}:R=F,S=48,V={5}:\";$C$2;$R$14;$C$4;$D231;$B231;T$14)": 1153,_x000D_
    "=RIK_AC(\"INF04__;INF04@E=0,S=49,G=0,T=0,P=0:@R=A,S=1260,V={0}:R=B,S=1018,V={1}:R=C,S=1092,V={2}:R=D,S=1014,V={3}:R=E,S=1260,V={4}:R=F,S=48,V={5}:\";$C$2;$R$14;$C$4;$D359;$B359;T$14)": 1154,_x000D_
    "=RIK_AC(\"INF04__;INF04@E=0,S=1076,G=0,T=0,P=0:@R=A,S=1260,V={0}:R=B,S=1018,V={1}:R=C,S=1092,V={2}:R=D,S=1014,V={3}:R=E,S=1260,V={4}:\";$C$2;$R$14;$C$4;$D54;$B54)": 1155,_x000D_
    "=RIK_AC(\"INF04__;INF04@E=0,S=1076,G=0,T=0,P=0:@R=A,S=1260,V={0}:R=B,S=1018,V={1}:R=C,S=1092,V={2}:R=D,S=1014,V={3}:R=E,S=1260,V={4}:\";$C$2;$R$14;$C$4;$D142;$B142)": 1156,_x000D_
    "=RIK_AC(\"INF04__;INF04@E=0,S=1076,G=0,T=0,P=0:@R=A,S=1260,V={0}:R=B,S=1018,V={1}:R=C,S=1092,V={2}:R=D,S=1014,V={3}:R=E,S=1260,V={4}:\";$C$2;$R$14;$C$4;$D206;$B206)": 1157,_x000D_
    "=RIK_AC(\"INF04__;INF04@E=0,S=1076,G=0,T=0,P=0:@R=A,S=1260,V={0}:R=B,S=1018,V={1}:R=C,S=1092,V={2}:R=D,S=1014,V={3}:R=E,S=1260,V={4}:\";$C$2;$R$14;$C$4;$D270;$B270)": 1158,_x000D_
    "=RIK_AC(\"INF04__;INF04@E=0,S=1076,G=0,T=0,P=0:@R=A,S=1260,V={0}:R=B,S=1018,V={1}:R=C,S=1092,V={2}:R=D,S=1014,V={3}:R=E,S=1260,V={4}:\";$C$2;$R$14;$C$4;$D334;$B334)": 1159,_x000D_
    "=RIK_AC(\"INF04__;INF04@E=0,S=1076,G=0,T=0,P=0:@R=A,S=1260,V={0}:R=B,S=1018,V={1}:R=C,S=1092,V={2}:R=D,S=1014,V={3}:R=E,S=1260,V={4}:\";$C$2;$R$14;$C$4;$D398;$B398)": 1160,_x000D_
    "=RIK_AC(\"INF04__;INF04@E=0,S=1253,G=0,T=0,P=0:@R=A,S=1260,V={0}:R=B,S=1018,V={1}:R=C,S=1092,V={2}:R=D,S=1014,V={3}:R=E,S=1260,V={4}:\";$C$2;$P$14;$C$4;$D227;$B227)": 1161,_x000D_
    "=RIK_AC(\"INF04__;INF04@E=0,S=42,G=0,T=0,P=0:@R=A,S=1260,V={0}:R=B,S=1018,V={1}:R=C,S=1092,V={2}:R=D,S=1014,V={3}:R=E,S=1260,V={4}:\";$C$2;$R$14;$C$4;$D288;$B288)": 1162,_x000D_
    "=RIK_AC(\"INF04__;INF04@E=0,S=1064,G=0,T=0,P=0:@R=A,S=1260,V={0}:R=B,S=1018,V={1}:R=C,S=1092,V={2}:R=D,S=1014,V={3}:R=E,S=1260,V={4}:\";$C$2;$R$14;$C$4;$D266;$B266)": 1163,_x000D_
    "=RIK_AC(\"INF04__;INF04@E=0,S=49,G=0,T=0,P=0:@R=A,S=1260,V={0}:R=B,S=1018,V={1}:R=C,S=1092,V={2}:R=D,S=1014,V={3}:R=E,S=1260,V={4}:R=F,S=48,V={5}:\";$C$2;$R$14;$C$4;$D38;$B38;T$14)": 1164,_x000D_
    "=RIK_AC(\"INF04__;INF04@E=0,S=49,G=0,T=0,P=0:@R=A,S=1260,V={0}:R=B,S=1018,V={1}:R=C,S=1092,V={2}:R=D,S=1014,V={3}:R=E,S=1260,V={4}:R=F,S=48,V={5}:\";$C$2;$R$14;$C$4;$D171;$B171;T$14)": 1165,_x000D_
    "=RIK_AC(\"INF04__;INF04@E=0,S=49,G=0,T=0,P=0:@R=A,S=1260,V={0}:R=B,S=1018,V={1}:R=C,S=1092,V={2}:R=D,S=1014,V={3}:R=E,S=1260,V={4}:R=F,S=48,V={5}:\";$C$2;$R$14;$C$4;$D299;$B299;T$14)": 1166,_x000D_
    "=RIK_AC(\"INF04__;INF04@E=0,S=49,G=0,T=0,P=0:@R=A,S=1260,V={0}:R=B,S=1018,V={1}:R=C,S=1092,V={2}:R=D,S=1014,V={3}:R=E,S=1260,V={4}:R=F,S=48,V={5}:\";$C$2;$R$14;$C$4;$D423;$B423;T$14)": 1167,_x000D_
    "=RIK_AC(\"INF04__;INF04@E=0,S=1076,G=0,T=0,P=0:@R=A,S=1260,V={0}:R=B,S=1018,V={1}:R=C,S=1092,V={2}:R=D,S=1014,V={3}:R=E,S=1260,V={4}:\";$C$2;$R$14;$C$4;$D105;$B105)": 1168,_x000D_
    "=RIK_AC(\"INF04__;INF04@E=0,S=1076,G=0,T=0,P=0:@R=A,S=1260,V={0}:R=B,S=1018,V={1}:R=C,S=1092,V={2}:R=D,S=1014,V={3}:R=E,S=1260,V={4}:\";$C$2;$R$14;$C$4;$D175;$B175)": 1169,_x000D_
    "=RIK_AC(\"INF04__;INF04@E=0,S=1076,G=0,T=0,P=0:@R=A,S=1260,V={0}:R=B,S=1018,V={1}:R=C,S=1092,V={2}:R=D,S=1014,V={3}:R=E,S=1260,V={4}:\";$C$2;$R$14;$C$4;$D239;$B239)": 1170,_x000D_
    "=RIK_AC(\"INF04__;INF04@E=0,S=1076,G=0,T=0,P=0:@R=A,S=1260,V={0}:R=B,S=1018,V={1}:R=C,S=1092,V={2}:R=D,S=1014,V={3}:R=E,S=1260,V={4}:\";$C$2;$R$14;$C$4;$D303;$B303)": 1171,_x000D_
    "=RIK_AC(\"INF04__;INF04@E=0,S=1076,G=0,T=0,P=0:@R=A,S=1260,V={0}:R=B,S=1018,V={1}:R=C,S=1092,V={2}:R=D,S=1014,V={3}:R=E,S=1260,V={4}:\";$C$2;$R$14;$C$4;$D367;$B367)": 1172,_x000D_
    "=RIK_AC(\"INF04__;INF04@E=0,S=1076,G=0,T=0,P=0:@R=A,S=1260,V={0}:R=B,S=1018,V={1}:R=C,S=1092,V={2}:R=D,S=1014,V={3}:R=E,S=1260,V={4}:\";$C$2;$R$14;$C$4;$D431;$B431)": 1173,_x000D_
    "=RIK_AC(\"INF04__;INF04@E=0,S=42,G=0,T=0,P=0:@R=A,S=1260,V={0}:R=B,S=1018,V={1}:R=C,S=1092,V={2}:R=D,S=1014,V={3}:R=E,S=1260,V={4}:\";$C$2;$R$14;$C$4;$D71;$B71)": 1174,_x000D_
    "=RIK_AC(\"INF04__;INF04@E=0,S=1064,G=0,T=0,P=0:@R=A,S=1260,V={0}:R=B,S=1018,V={1}:R=C,S=1092,V={2}:R=D,S=1014,V={3}:R=E,S=1260,V={4}:\";$C$2;$R$14;$C$4;$D346;$B346)": 1175,_x000D_
    "=RIK_AC(\"INF04__;INF04@E=0,S=49,G=0,T=0,P=0:@R=A,S=1260,V={0}:R=B,S=1018,V={1}:R=C,S=1092,V={2}:R=D,S=1014,V={3}:R=E,S=1260,V={4}:R=F,S=48,V={5}:\";$C$2;$R$14;$C$4;$D300;$B300;T$14)": 1176,_x000D_
    "=RIK_AC(\"INF04__;INF04@E=0,S=1076,G=0,T=0,P=0:@R=A,S=1260,V={0}:R=B,S=1018,V={1}:R=C,S=1092,V={2}:R=D,S=1014,V={3}:R=E,S=1260,V={4}:\";$C$2;$R$14;$C$4;$D154;$B154)": 1177,_x000D_
    "=RIK_AC(\"INF04__;INF04@E=0,S=1076,G=0,T=0,P=0:@R=A,S=1260,V={0}:R=B,S=1018,V={1}:R=C,S=1092,V={2}:R=D,S=1014,V={3}:R=E,S=1260,V={4}:\";$C$2;$R$14;$C$4;$D368;$B368)": 1178,_x000D_
    "=RIK_AC(\"INF04__;INF04@E=0,S=1076,G=0,T=0,P=0:@R=A,S=1260,V={0}:R=B,S=1018,V={1}:R=C,S=1092,V={2}:R=D,S=1014,V={3}:R=E,S=1260,V={4}:\";$C$2;$R$14;$C$4;$D416;$B416)": 1179,_x000D_
    "=RIK_AC(\"INF04__;INF04@E=0,S=1064,G=0,T=0,P=0:@R=A,S=1260,V={0}:R=B,S=1018,V={1}:R=C,S=1092,V={2}:R=D,S=1014,V={3}:R=E,S=1260,V={4}:\";$C$2;$R$14;$C$4;$D185;$B185)": 1180,_x000D_
    "=RIK_AC(\"INF04__;INF04@E=0,S=49,G=0,T=0,P=0:@R=A,S=1260,V={0}:R=B,S=1018,V={1}:R=C,S=1092,V={2}:R=D,S=1014,V={3}:R=E,S=1260,V={4}:R=F,S=48,V={5}:\";$C$2;$R$14;$C$4;$D220;$B220;T$14)": 1181,_x000D_
    "=RIK_AC(\"INF04__;INF04@E=0,S=1076,G=0,T=0,P=0:@R=A,S=1260,V={0}:R=B,S=1018,V={1}:R=C,S=1092,V={2}:R=D,S=1014,V={3}:R=E,S=1260,V={4}:\";$C$2;$R$14;$C$4;$D111;$B111)": 1182,_x000D_
    "=RIK_AC(\"INF04__;INF04@E=0,S=1076,G=0,T=0,P=0:@R=A,S=1260,V={0}:R=B,S=1018,V={1}:R=C,S=1092,V={2}:R=D,S=1014,V={3}:R=E,S=1260,V={4}:\";$C$2;$R$14;$C$4;$D284;$B284)": 1183,_x000D_
    "=RIK_AC(\"INF04__;INF04@E=0,S=1253,G=0,T=0,P=0:@R=A,S=1260,V={0}:R=B,S=1018,V={1}:R=C,S=1092,V={2}:R=D,S=1014,V={3}:R=E,S=1260,V={4}:\";$C$2;$P$14;$C$4;$D129;$B129)": 1184,_x000D_
    "=RIK_AC(\"INF04__;INF04@E=0,S=49,G=0,T=0,P=0:@R=A,S=1260,V={0}:R=B,S=1018,V={1}:R=C,S=1092,V={2}:R=D,S=1014,V={3}:R=E,S=1260,V={4}:R=F,S=48,V={5}:\";$C$2;$R$14;$C$4;$D95;$B95;T$14)": 1185,_x000D_
    "=RIK_AC(\"INF04__;INF04@E=0,S=1076,G=0,T=0,P=0:@R=A,S=1260,V={0}:R=B,S=1018,V={1}:R=C,S=1092,V={2}:R=D,S=1014,V={3}:R=E,S=1260,V={4}:\";$C$2;$R$14;$C$4;$D288;$B288)": 1186,_x000D_
    "=RIK_AC(\"INF04__;INF04@E=0,S=1076,G=0,T=0,P=0:@R=A,S=1260,V={0}:R=B,S=1018,V={1}:R=C,S=1092,V={2}:R=D,S=1014,V={3}:R=E,S=1260,V={4}:\";$C$2;$R$14;$C$4;$D138;$B138)": 1187,_x000D_
    "=RIK_AC(\"INF04__;INF04@E=0,S=1076,G=0,T=0,P=0:@R=A,S=1260,V={0}:R=B,S=1018,V={1}:R=C,S=1092,V={2}:R=D,S=1014,V={3}:R=E,S=1260,V={4}:\";$C$2;$R$14;$C$4;$D164;$B164)": 1188,_x000D_
    "=RIK_AC(\"INF04__;INF04@E=0,S=1064,G=0,T=0,P=0:@R=A,S=1260,V={0}:R=B,S=1018,V={1}:R=C,S=1092,V={2}:R=D,S=1014,V={3}:R=E,S=1260,V={4}:\";$C$2;$R$14;$C$4;$D77;$B77)": 1189,_x000D_
    "=RIK_AC(\"INF04__;INF04@E=0,S=49,G=0,T=0,P=0:@R=A,S=1260,V={0}:R=B,S=1018,V={1}:R=C,S=1092,V={2}:R=D,S=1014,V={3}:R=E,S=1260,V={4}:R=F,S=48,V={5}:\";$C$2;$R$14;$C$4;$D188;$B188;T$14)": 1190,_x000D_
    "=RIK_AC(\"INF04__;INF04@E=0,S=1076,G=0,T=0,P=0:@R=A,S=1260,V={0}:R=B,S=1018,V={1}:R=C,S=1092,V={2}:R=D,S=1014,V={3}:R=E,S=1260,V={4}:\";$C$2;$R$14;$C$4;$D86;$B86)": 1191,_x000D_
    "=RIK_AC(\"INF04__;INF04@E=0,S=1076,G=0,T=0,P=0:@R=A,S=1260,V={0}:R=B,S=1018,V={1}:R=C,S=1092,V={2}:R=D,S=1014,V={3}:R=E,S=1260,V={4}:\";$C$2;$R$14;$C$4;$D268;$B268)": 1192,_x000D_
    "=RIK_AC(\"INF04__;INF04@E=0,S=1253,G=0,T=0,P=0:@R=A,S=1260,V={0}:R=B,S=1018,V={1}:R=C,S=1092,V={2}:R=D,S=1014,V={3}:R=E,S=1260,V={4}:\";$C$2;$P$14;$C$4;$D252;$B252)": 1193,_x000D_
    "=RIK_AC(\"INF04__;INF04@E=0,S=49,G=0,T=0,P=0:@R=A,S=1260,V={0}:R=B,S=1018,V={1}:R=C,S=1092,V={2}:R=D,S=1014,V={3}:R=E,S=1260,V={4}:R=F,S=48,V={5}:\";$C$2;$R$14;$C$4;$D21;$B21;T$14)": 1194,_x000D_
    "=RIK_AC(\"INF04__;INF04@E=0,S=49,G=0,T=0,P=0:@R=A,S=1260,V={0}:R=B,S=1018,V={1}:R=C,S=1092,V={2}:R=D,S=1014,V={3}:R=E,S=1260,V={4}:R=F,S=48,V={5}:\";$C$2;$R$14;$C$4;$D367;$B367;T$14)": 1195,_x000D_
    "=RIK_AC(\"INF04__;INF04@E=0,S=1076,G=0,T=0,P=0:@R=A,S=1260,V={0}:R=B,S=1018,V={1}:R=C,S=1092,V={2}:R=D,S=1014,V={3}:R=E,S=1260,V={4}:\";$C$2;$R$14;$C$4;$D188;$B188)": 1196,_x000D_
    "=RIK_AC(\"INF04__;INF04@E=0,S=1253,G=0,T=0,P=0:@R=A,S=1260,V={0}:R=B,S=1018,V={1}:R=C,S=1092,V={2}:R=D,S=1014,V={3}:R=E,S=1260,V={4}:\";$C$2;$P$14;$C$4;$D218;$B218)": 1197,_x000D_
    "=RIK_AC(\"INF04__;INF04@E=0,S=42,G=0,T=0,P=0:@R=A,S=1260,V={0}:R=B,S=1018,V={1}:R=C,S=1092,V={2}:R=D,S=1014,V={3}:R=E,S=1260,V={4}:\";$C$2;$R$14;$C$4;$D142;$B142)": 1198,_x000D_
    "=RIK_AC(\"INF04__;INF04@E=0,S=1064,G=0,T=0,P=0:@R=A,S=1260,V={0}:R=B,S=1018,V={1}:R=C,S=1092,V={2}:R=D,S=1014,V={3}:R=E,S=1260,V={4}:\";$C$2;$R$14;$C$4;$D74;$B74)": 1199,_x000D_
    "=RIK_AC(\"INF04__;INF04@E=0,S=1253,G=0,T=0,P=0:@R=A,S=1260,V={0}:R=B,S=1018,V={1}:R=C,S=1092,V={2}:R=D,S=1014,V={3}:R=E,S=1260,V={4}:\";$C$2;$P$14;$C$4;$D230;$B230)": 1200,_x000D_
    "=RIK_AC(\"INF04__;INF04@E=0,S=42,G=0,T=0,P=0:@R=A,S=1260,V={0}:R=B,S=1018,V={1}:R=C,S=1092,V={2}:R=D,S=1014,V={3}:R=E,S=1260,V={4}:\";$C$2;$R$14;$C$4;$D154;$B154)": 1201,_x000D_
    "=RIK_AC(\"INF04__;INF04@E=0,S=1064,G=0,T=0,P=0:@R=A,S=1260,V={0}:R=B,S=1018,V={1}:R=C,S=1092,V={2}:R=D,S=1014,V={3}:R=E,S=1260,V={4}:\";$C$2;$R$14;$C$4;$D86;$B86)": 1202,_x000D_
    "=RIK_AC(\"INF04__;INF04@E=0,S=1253,G=0,T=0,P=0:@R=A,S=1260,V={0}:R=B,S=1018,V={1}:R=C,S=1092,V={2}:R=D,S=1014,V={3}:R=E,S=1260,V={4}:\";$C$2;$P$14;$C$4;$D240;$B240)": 1203,_x000D_
    "=RIK_AC(\"INF04__;INF04@E=0,S=1253,G=0,T=0,P=0:@R=A,S=1260,V={0}:R=B,S=1018,V={1}:R=C,S=1092,V={2}:R=D,S=1014,V={3}:R=E,S=1260,V={4}:\";$C$2;$P$14;$C$4;$D309;$B309)": 1204,_x000D_
    "=RIK_AC(\"INF04__;INF04@E=0,S=42,G=0,T=0,P=0:@R=A,S=1260,V={0}:R=B,S=1018,V={1}:R=C,S=1092,V={2}:R=D,S=1014,V={3}:R=E,S=1260,V={4}:\";$C$2;$R$14;$C$4;$D375;$B375)": 1205,_x000D_
    "=RIK_AC(\"INF04__;INF04@E=0,S=1253,G=0,T=0,P=0:@R=A,S=1260,V={0}:R=B,S=1018,V={1}:R=C,S=1092,V={2}:R=D,S=1014,V={3}:R=E,S=1260,V={4}:\";$C$2;$P$14;$C$4;$D29;$B29)": 1206,_x000D_
    "=RIK_AC(\"INF04__;INF04@E=0,S=42,G=0,T=0,P=0:@R=A,S=1260,V={0}:R=B,S=1018,V={1}:R=C,S=1092,V={2}:R=D,S=1014,V={3}:R=E,S=1260,V={4}:\";$C$2;$R$14;$C$4;$D131;$B131)": 1207,_x000D_
    "=RIK_AC(\"INF04__;INF04@E=0,S=1064,G=0,T=0,P=0:@R=A,S=1260,V={0}:R=B,S=1018,V={1}:R=C,S=1092,V={2}:R=D,S=1014,V={3}:R=E,S=1260,V={4}:\";$C$2;$R$14;$C$4;$D180;$B180)": 1208,_x000D_
    "=RIK_AC(\"INF04__;INF04@E=0,S=1253,G=0,T=0,P=0:@R=A,S=1260,V={0}:R=B,S=1018,V={1}:R=C,S=1092,V={2}:R=D,S=1014,V={3}:R=E,S=1260,V={4}:\";$C$2;$P$14;$C$4;$D31;$B31)": 1209,_x000D_
    "=RIK_AC(\"INF04__;INF04@E=0,S=42,G=0,T=0,P=0:@R=A,S=1260,V={0}:R=B,S=1018,V={1}:R=C,S=1092,V={2}:R=D,S=1014,V={3}:R=E,S=1260,V={4}:\";$C$2;$R$14;$C$4;$D132;$B132)": 1210,_x000D_
    "=RIK_AC(\"INF04__;INF04@E=0,S=1064,G=0,T=0,P=0:@R=A,S=1260,V={0}:R=B,S=1018,V={1}:R=C,S=1092,V={2}:R=D,S=1014,V={3}:R=E,S=1260,V={4}:\";$C$2;$R$14;$C$4;$D181;$B181)": 1211,_x000D_
    "=RIK_AC(\"INF04__;INF04@E=0,S=1253,G=0,T=0,P=0:@R=A,S=1260,V={0}:R=B,S=1018,V={1}:R=C,S=1092,V={2}:R=D,S=1014,V={3}:R=E,S=1260,V={4}:\";$C$2;$P$14;$C$4;$D217;$B217)": 1212,_x000D_
    "=RIK_AC(\"INF04__;INF04@E=0,S=42,G=0,T=0,P=0:@R=A,S=1260,V={0}:R=B,S=1018,V={1}:R=C,S=1092,V={2}:R=D,S=1014,V={3}:R=E,S=1260,V={4}:\";$C$2;$R$14;$C$4;$D287;$B287)": 1213,_x000D_
    "=RIK_AC(\"INF04__;INF04@E=0,S=1064,G=0,T=0,P=0:@R=A,S=1260,V={0}:R=B,S=1018,V={1}:R=C,S=1092,V={2}:R=D,S=1014,V={3}:R=E,S=1260,V={4}:\";$C$2;$R$14;$C$4;$D300;$B300)": 1214,_x000D_
    "=RIK_AC(\"INF04__;INF04@E=0,S=42,G=0,T=0,P=0:@R=A,S=1260,V={0}:R=B,S=1018,V={1}:R=C,S=1092,V={2}:R=D,S=1014,V={3}:R=E,S=1260,V={4}:\";$C$2;$R$14;$C$4;$D293;$B293)": 1215,_x000D_
    "=RIK_AC(\"INF04__;INF04@E=0,S=49,G=0,T=0,P=0:@R=A,S=1260,V={0}:R=B,S=1018,V={1}:R=C,S=1092,V={2}:R=D,S=1014,V={3}:R=E,S=1260,V={4}:R=F,S=48,V={5}:\";$C$2;$R$14;$C$4;$D102;$B102;T$14)": 1216,_x000D_
    "=RIK_AC(\"INF04__;INF04@E=0,S=1076,G=0,T=0,P=0:@R=A,S=1260,V={0}:R=B,S=1018,V={1}:R=C,S=1092,V={2}:R=D,S=1014,V={3}:R=E,S=1260,V={4}:\";$C$2;$R$14;$C$4;$D34;$B34)": 1217,_x000D_
    "=RIK_AC(\"INF04__;INF04@E=0,S=42,G=0,T=0,P=0:@R=A,S=1260,V={0}:R=B,S=1018,V={1}:R=C,S=1092,V={2}:R=D,S=1014,V={3}:R=E,S=1260,V={4}:\";$C$2;$R$14;$C$4;$D317;$B317)": 1218,_x000D_
    "=RIK_AC(\"INF04__;INF04@E=0,S=49,G=0,T=0,P=0:@R=A,S=1260,V={0}:R=B,S=1018,V={1}:R=C,S=1092,V={2}:R=D,S=1014,V={3}:R=E,S=1260,V={4}:R=F,S=48,V={5}:\";$C$2;$R$14;$C$4;$D80;$B80;T$14)": 1219,_x000D_
    "=RIK_AC(\"INF04__;INF04@E=0,S=49,G=0,T=0,P=0:@R=A,S=1260,V={0}:R=B,S=1018,V={1}:R=C,S=1092,V={2}:R=D,S=1014,V={3}:R=E,S=1260,V={4}:R=F,S=48,V={5}:\";$C$2;$R$14;$C$4;$D336;$B336;T$14)": 1220,_x000D_
    "=RIK_AC(\"INF04__;INF04@E=0,S=1076,G=0,T=0,P=0:@R=A,S=1260,V={0}:R=B,S=1018,V={1}:R=C,S=1092,V={2}:R=D,S=1014,V={3}:R=E,S=1260,V={4}:\";$C$2;$R$14;$C$4;$D84;$B84)": 1221,_x000D_
    "=RIK_AC(\"INF04__;INF04@E=0,S=1253,G=0,T=0,P=0:@R=A,S=1260,V={0}:R=B,S=1018,V={1}:R=C,S=1092,V={2}:R=D,S=1014,V={3}:R=E,S=1260,V={4}:\";$C$2;$P$14;$C$4;$D321;$B321)": 1222,_x000D_
    "=RIK_AC(\"INF04__;INF04@E=0,S=42,G=0,T=0,P=0:@R=A,S=1260,V={0}:R=B,S=1018,V={1}:R=C,S=1092,V={2}:R=D,S=1014,V={3}:R=E,S=1260,V={4}:\";$C$2;$R$14;$C$4;$D256;$B256)": 1223,_x000D_
    "=RIK_AC(\"INF04__;INF04@E=0,S=1064,G=0,T=0,P=0:@R=A,S=1260,V={0}:R=B,S=1018,V={1}:R=C,S=1092,V={2}:R=D,S=1014,V={3}:R=E,S=1260,V={4}:\";$C$2;$R$14;$C$4;$D177;$B177)": 1224,_x000D_
    "=RIK_AC(\"INF04__;INF04@E=0,S=1064,G=0,T=0,P=0:@R=A,S=1260,V={0}:R=B,S=1018,V={1}:R=C,S=1092,V={2}:R=D,S=1014,V={3}:R=E,S=1260,V={4}:\";$C$2;$R$14;$C$4;$D410;$B410)": 1225,_x000D_
    "=RIK_AC(\"INF04__;INF04@E=0,S=49,G=0,T=0,P=0:@R=A,S=1260,V={0}:R=B,S=1018,V={1}:R=C,S=1092,V={2}:R=D,S=1014,V={3}:R=E,S=1260,V={4}:R=F,S=48,V={5}:\";$C$2;$R$14;$C$4;$D129;$B129;T$14)": 1226,_x000D_
    "=RIK_AC(\"INF04__;INF04@E=0,S=49,G=0,T=0,P=0:@R=A,S=1260,V={0}:R=B,S=1018,V={1}:R=C,S=1092,V={2}:R=D,S=1014,V={3}:R=E,S=1260,V={4}:R=F,S=48,V={5}:\";$C$2;$R$14;$C$4;$D257;$B257;T$14)": 1227,_x000D_
    "=RIK_AC(\"INF04__;INF04@E=0,S=49,G=0,T=0,P=0:@R=A,S=1260,V={0}:R=B,S=1018,V={1}:R=C,S=1092,V={2}:R=D,S=1014,V={3}:R=E,S=1260,V={4}:R=F,S=48,V={5}:\";$C$2;$R$14;$C$4;$D385;$B385;T$14)": 1228,_x000D_
    "=RIK_AC(\"INF04__;INF04@E=0,S=1076,G=0,T=0,P=0:@R=A,S=1260,V={0}:R=B,S=1018,V={1}:R=C,S=1092,V={2}:R=D,S=1014,V={3}:R=E,S=1260,V={4}:\";$C$2;$R$14;$C$4;$D93;$B93)": 1229,_x000D_
    "=RIK_AC(\"INF04__;INF04@E=0,S=1253,G=0,T=0,P=0:@R=A,S=1260,V={0}:R=B,S=1018,V={1}:R=C,S=1092,V={2}:R=D,S=1014,V={3}:R=E,S=1260,V={4}:\";$C$2;$P$14;$C$4;$D327;$B327)": 1230,_x000D_
    "=RIK_AC(\"INF04__;INF04@E=0,S=42,G=0,T=0,P=0:@R=A,S=1260,V={0}:R=B,S=1018,V={1}:R=C,S=1092,V={2}:R=D,S=1014,V={3}:R=E,S=1260,V={4}:\";$C$2;$R$14;$C$4;$D261;$B261)": 1231,_x000D_
    "=RIK_AC(\"INF04__;INF04@E=0,S=1064,G=0,T=0,P=0:@R=A,S=1260,V={0}:R=B,S=1018,V={1}:R=C,S=1092,V={2}:R=D,S=1014,V={3}:R=E,S=1260,V={4}:\";$C$2;$R$14;$C$4;$D183;$B183)": 1232,_x000D_
    "=RIK_AC(\"INF04__;INF04@E=0,S=1064,G=0,T=0,P=0:@R=A,S=1260,V={0}:R=B,S=1018,V={1}:R=C,S=1092,V={2}:R=D,S=1014,V={3}:R=E,S=1260,V={4}:\";$C$2;$R$14;$C$4;$D411;$B411)": 1233,_x000D_
    "=RIK_AC(\"INF04__;INF04@E=0,S=49,G=0,T=0,P=0:@R=A,S=1260,V={0}:R=B,S=1018,V={1}:R=C,S=1092,V={2}:R=D,S=1014,V={3}:R=E,S=1260,V={4}:R=F,S=48,V={5}:\";$C$2;$R$14;$C$4;$D130;$B130;T$14)": 1234,_x000D_
    "=RIK_AC(\"INF04__;INF04@E=0,S=49,G=0,T=0,P=0:@R=A,S=1260,V={0}:R=B,S=1018,V={1}:R=C,S=1092,V={2}:R=D,S=1014,V={3}:R=E,S=1260,V={4}:R=F,S=48,V={5}:\";$C$2;$R$14;$C$4;$D258;$B258;T$14)": 1235,_x000D_
    "=RIK_AC(\"INF04__;INF04@E=0,S=49,G=0,T=0,P=0:@R=A,S=1260,V={0}:R=B,S=1018,V={1}:R=C,S=1092,V={2}:R=D,S=1014,V={3}:R=E,S=1260,V={4}:R=F,S=48,V={5}:\";$C$2;$R$14;$C$4;$D386;$B386;T$14)": 1236,_x000D_
    "=RIK_AC(\"INF04__;INF04@E=0,S=1253,G=0,T=0,P=0:@R=A,S=1260,V={0}:R=B,S=1018,V={1}:R=C,S=1092,V={2}:R=D,S=1014,V={3}:R=E,S=1260,V={4}:\";$C$2;$P$14;$C$4;$D331;$B331)": 1237,_x000D_
    "=RIK_AC(\"INF04__;INF04@E=0,S=42,G=0,T=0,P=0:@R=A,S=1260,V={0}:R=B,S=1018,V={1}:R=C,S=1092,V={2}:R=D,S=1014,V={3}:R=E,S=1260,V={4}:\";$C$2;$R$14;$C$4;$D264;$B264)": 1238,_x000D_
    "=RIK_AC(\"INF04__;INF04@E=0,S=1253,G=0,T=0,P=0:@R=A,S=1260,V={0}:R=B,S=1018,V={1}:R=C,S=1092,V={2}:R=D,S=1014,V={3}:R=E,S=1260,V={4}:\";$C$2;$P$14;$C$4;$D35;$B35)": 1239,_x000D_
    "=RIK_AC(\"INF04__;INF04@E=0,S=1064,G=0,T=0,P=0:@R=A,S=1260,V={0}:R=B,S=1018,V={1}:R=C,S=1092,V={2}:R=D,S=1014,V={3}:R=E,S=1260,V={4}:\";$C$2;$R$14;$C$4;$D167;$B167)": 1240,_x000D_
    "=RIK_AC(\"INF04__;INF04@E=0,S=49,G=0,T=0,P=0:@R=A,S=1260,V={0}:R=B,S=1018,V={1}:R=C,S=1092,V={2}:R=D,S=1014,V={3}:R=E,S=1260,V={4}:R=F,S=48,V={5}:\";$C$2;$R$14;$C$4;$D125;$B125;T$14)": 1241,_x000D_
    "=RIK_AC(\"INF04__;INF04@E=0,S=49,G=0,T=0,P=0:@R=A,S=1260,V={0}:R=B,S=1018,V={1}:R=C,S=1092,V={2}:R=D,S=1014,V={3}:R=E,S=1260,V={4}:R=F,S=48,V={5}:\";$C$2;$R$14;$C$4;$D381;$B381;T$14)": 1242,_x000D_
    "=RIK_AC(\"INF04__;INF04@E=0,S=1076,G=0,T=0,P=0:@R=A,S=1260,V={0}:R=B,S=1018,V={1}:R=C,S=1092,V={2}:R=D,S=1014,V={3}:R=E,S=1260,V={4}:\";$C$2;$R$14;$C$4;$D153;$B153)": 1243,_x000D_
    "=RIK_AC(\"INF04__;INF04@E=0,S=1076,G=0,T=0,P=0:@R=A,S=1260,V={0}:R=B,S=1018,V={1}:R=C,S=1092,V={2}:R=D,S=1014,V={3}:R=E,S=1260,V={4}:\";$C$2;$R$14;$C$4;$D281;$B281)": 1244,_x000D_
    "=RIK_AC(\"INF04__;INF04@E=0,S=1076,G=0,T=0,P=0:@R=A,S=1260,V={0}:R=B,S=1018,V={1}:R=C,S=1092,V={2}:R=D,S=1014,V={3}:R=E,S=1260,V={4}:\";$C$2;$R$14;$C$4;$D409;$B409)": 1245,_x000D_
    "=RIK_AC(\"INF04__;INF04@E=0,S=42,G=0,T=0,P=0:@R=A,S=1260,V={0}:R=B,S=1018,V={1}:R=C,S=1092,V={2}:R=D,S=1014,V={3}:R=E,S=1260,V={4}:\";$C$2;$R$14;$C$4;$D373;$B373)": 1246,_x000D_
    "=RIK_AC(\"INF04__;INF04@E=0,S=49,G=0,T=0,P=0:@R=A,S=1260,V={0}:R=B,S=1018,V={1}:R=C,S=1092,V={2}:R=D,S=1014,V={3}:R=E,S=1260,V={4}:R=F,S=48,V={5}:\";$C$2;$R$14;$C$4;$D65;$B65;T$14)": 1247,_x000D_
    "=RIK_AC(\"INF04__;INF04@E=0,S=49,G=0,T=0,P=0:@R=A,S=1260,V={0}:R=B,S=1018,V={1}:R=C,S=1092,V={2}:R=D,S=1014,V={3}:R=E,S=1260,V={4}:R=F,S=48,V={5}:\";$C$2;$R$14;$C$4;$D323;$B323;T$14)": 1248,_x000D_
    "=RIK_AC(\"INF04__;INF04@E=0,S=1076,G=0,T=0,P=0:@R=A,S=1260,V={0}:R=B,S=1018,V={1}:R=C,S=1092,V={2}:R=D,S=1014,V={3}:R=E,S=1260,V={4}:\";$C$2;$R$14;$C$4;$D123;$B123)": 1249,_x000D_
    "=RIK_AC(\"INF04__;INF04@E=0,S=1076,G=0,T=0,P=0:@R=A,S=1260,V={0}:R=B,S=1018,V={1}:R=C,S=1092,V={2}:R=D,S=1014,V={3}:R=E,S=1260,V={4}:\";$C$2;$R$14;$C$4;$D251;$B251)": 1250,_x000D_
    "=RIK_AC(\"INF04__;INF04@E=0,S=1076,G=0,T=0,P=0:@R=A,S=1260,V={0}:R=B,S=1018,V={1}:R=C,S=1092,V={2}:R=D,S=1014,V={3}:R=E,S=1260,V={4}:\";$C$2;$R$14;$C$4;$D347;$B347)": 1251,_x000D_
    "=RIK_AC(\"INF04__;INF04@E=0,S=1253,G=0,T=0,P=0:@R=A,S=1260,V={0}:R=B,S=1018,V={1}:R=C,S=1092,V={2}:R=D,S=1014,V={3}:R=E,S=1260,V={4}:\";$C$2;$P$14;$C$4;$D137;$B137)": 1252,_x000D_
    "=RIK_AC(\"INF04__;INF04@E=0,S=1064,G=0,T=0,P=0:@R=A,S=1260,V={0}:R=B,S=1018,V={1}:R=C,S=1092,V={2}:R=D,S=1014,V={3}:R=E,S=1260,V={4}:\";$C$2;$R$14;$C$4;$D141;$B141)": 1253,_x000D_
    "=RIK_AC(\"INF04__;INF04@E=0,S=49,G=0,T=0,P=0:@R=A,S=1260,V={0}:R=B,S=1018,V={1}:R=C,S=1092,V={2}:R=D,S=1014,V={3}:R=E,S=1260,V={4}:R=F,S=48,V={5}:\";$C$2;$R$14;$C$4;$D31;$B31;T$14)": 1254,_x000D_
    "=RIK_AC(\"INF04__;INF04@E=0,S=49,G=0,T=0,P=0:@R=A,S=1260,V={0}:R=B,S=1018,V={1}:R=C,S=1092,V={2}:R=D,S=1014,V={3}:R=E,S=1260,V={4}:R=F,S=48,V={5}:\";$C$2;$R$14;$C$4;$D245;$B245;T$14)": 1255,_x000D_
    "=RIK_AC(\"INF04__;INF04@E=0,S=49,G=0,T=0,P=0:@R=A,S=1260,V={0}:R=B,S=1018,V={1}:R=C,S=1092,V={2}:R=D,S=1014,V={3}:R=E,S=1260,V={4}:R=F,S=48,V={5}:\";$C$2;$R$14;$C$4;$D405;$B405;T$14)": 1256,_x000D_
    "=RIK_AC(\"INF04__;INF04@E=0,S=1076,G=0,T=0,P=0:@R=A,S=1260,V={0}:R=B,S=1018,V={1}:R=C,S=1092,V={2}:R=D,S=1014,V={3}:R=E,S=1260,V={4}:\";$C$2;$R$14;$C$4;$D103;$B103)": 1257,_x000D_
    "=RIK_AC(\"INF04__;INF04@E=0,S=1076,G=0,T=0,P=0:@R=A,S=1260,V={0}:R=B,S=1018,V={1}:R=C,S=1092,V={2}:R=D,S=1014,V={3}:R=E,S=1260,V={4}:\";$C$2;$R$14;$C$4;$D181;$B181)": 1258,_x000D_
    "=RIK_AC(\"INF04__;INF04@E=0,S=1076,G=0,T=0,P=0:@R=A,S=1260,V={0}:R=B,S=1018,V={1}:R=C,S=1092,V={2}:R=D,S=1014,V={3}:R=E,S=1260,V={4}:\";$C$2;$R$14;$C$4;$D253;$B253)": 1259,_x000D_
    "=RIK_AC(\"INF04__;INF04@E=0,S=1076,G=0,T=0,P=0:@R=A,S=1260,V={0}:R=B,S=1018,V={1}:R=C,S=1092,V={2}:R=D,S=1014,V={3}:R=E,S=1260,V={4}:\";$C$2;$R$14;$C$4;$D333;$B333)": 1260,_x000D_
    "=RIK_AC(\"INF04__;INF04@E=0,S=1076,G=0,T=0,P=0:@R=A,S=1260,V={0}:R=B,S=1018,V={1}:R=C,S=1092,V={2}:R=D,S=1014,V={3}:R=E,S=1260,V={4}:\";$C$2;$R$14;$C$4;$D405;$B405)": 1261,_x000D_
    "=RIK_AC(\"INF04__;INF04@E=0,S=1253,G=0,T=0,P=0:@R=A,S=1260,V={0}:R=B,S=1018,V={1}:R=C,S=1092,V={2}:R=D,S=1014,V={3}:R=E,S=1260,V={4}:\";$C$2;$P$14;$C$4;$D355;$B355)": 1262,_x000D_
    "=RIK_AC(\"INF04__;INF04@E=0,S=1064,G=0,T=0,P=0:@R=A,S=1260,V={0}:R=B,S=1018,V={1}:R=C,S=1092,V={2}:R=D,S=1014,V={3}:R=E,S=1260,V={4}:\";$C$2;$R$14;$C$4;$D35;$B35)": 1263,_x000D_
    "=RIK_AC(\"INF04__;INF04@E=0,S=1064,G=0,T=0,P=0:@R=A,S=1260,V={0}:R=B,S=1018,V={1}:R=C,S=1092,V={2}:R=D,S=1014,V={3}:R=E,S=1260,V={4}:\";$C$2;$R$14;$C$4;$D377;$B377)": 1264,_x000D_
    "=RIK_AC(\"INF04__;INF04@E=0,S=49,G=0,T=0,P=0:@R=A,S=1260,V={0}:R=B,S=1018,V={1}:R=C,S=1092,V={2}:R=D,S=1014,V={3}:R=E,S=1260,V={4}:R=F,S=48,V={5}:\";$C$2;$R$14;$C$4;$D119;$B119;T$14)": 1265,_x000D_
    "=RIK_AC(\"INF04__;INF04@E=0,S=49,G=0,T=0,P=0:@R=A,S=1260,V={0}:R=B,S=1018,V={1}:R=C,S=1092,V={2}:R=D,S=1014,V={3}:R=E,S=1260,V={4}:R=F,S=48,V={5}:\";$C$2;$R$14;$C$4;$D247;$B247;T$14)": 1266,_x000D_
    "=RIK_AC(\"INF04__;INF04@E=0,S=49,G=0,T=0,P=0:@R=A,S=1260,V={0}:R=B,S=1018,V={1}:R=C,S=1092,V={2}:R=D,S=1014,V={3}:R=E,S=1260,V={4}:R=F,S=48,V={5}:\";$C$2;$R$14;$C$4;$D375;$B375;T$14)": 1267,_x000D_
    "=RIK_AC(\"INF04__;INF04@E=0,S=1076,G=0,T=0,P=0:@R=A,S=1260,V={0}:R=B,S=1018,V={1}:R=C,S=1092,V={2}:R=D,S=1014,V={3}:R=E,S=1260,V={4}:\";$C$2;$R$14;$C$4;$D65;$B65)": 1268,_x000D_
    "=RIK_AC(\"INF04__;INF04@E=0,S=1076,G=0,T=0,P=0:@R=A,S=1260,V={0}:R=B,S=1018,V={1}:R=C,S=1092,V={2}:R=D,S=1014,V={3}:R=E,S=1260,V={4}:\";$C$2;$R$14;$C$4;$D150;$B150)": 1269,_x000D_
    "=RIK_AC(\"INF04__;INF04@E=0,S=1076,G=0,T=0,P=0:@R=A,S=1260,V={0}:R=B,S=1018,V={1}:R=C,S=1092,V={2}:R=D,S=1014,V={3}:R=E,S=1260,V={4}:\";$C$2;$R$14;$C$4;$D214;$B214)": 1270,_x000D_
    "=RIK_AC(\"INF04__;INF04@E=0,S=1076,G=0,T=0,P=0:@R=A,S=1260,V={0}:R=B,S=1018,V={1}:R=C,S=1092,V={2}:R=D,S=1014,V={3}:R=E,S=1260,V={4}:\";$C$2;$R$14;$C$4;$D278;$B278)": 1271,_x000D_
    "=RIK_AC(\"INF04__;INF04@E=0,S=1076,G=0,T=0,P=0:@R=A,S=1260,V={0}:R=B,S=1018,V={1}:R=C,S=1092,V={2}:R=D,S=1014,V={3}:R=E,S=1260,V={4}:\";$C$2;$R$14;$C$4;</t>
  </si>
  <si>
    <t>$D342;$B342)": 1272,_x000D_
    "=RIK_AC(\"INF04__;INF04@E=0,S=1076,G=0,T=0,P=0:@R=A,S=1260,V={0}:R=B,S=1018,V={1}:R=C,S=1092,V={2}:R=D,S=1014,V={3}:R=E,S=1260,V={4}:\";$C$2;$R$14;$C$4;$D406;$B406)": 1273,_x000D_
    "=RIK_AC(\"INF04__;INF04@E=0,S=1253,G=0,T=0,P=0:@R=A,S=1260,V={0}:R=B,S=1018,V={1}:R=C,S=1092,V={2}:R=D,S=1014,V={3}:R=E,S=1260,V={4}:\";$C$2;$P$14;$C$4;$D291;$B291)": 1274,_x000D_
    "=RIK_AC(\"INF04__;INF04@E=0,S=42,G=0,T=0,P=0:@R=A,S=1260,V={0}:R=B,S=1018,V={1}:R=C,S=1092,V={2}:R=D,S=1014,V={3}:R=E,S=1260,V={4}:\";$C$2;$R$14;$C$4;$D348;$B348)": 1275,_x000D_
    "=RIK_AC(\"INF04__;INF04@E=0,S=1064,G=0,T=0,P=0:@R=A,S=1260,V={0}:R=B,S=1018,V={1}:R=C,S=1092,V={2}:R=D,S=1014,V={3}:R=E,S=1260,V={4}:\";$C$2;$R$14;$C$4;$D298;$B298)": 1276,_x000D_
    "=RIK_AC(\"INF04__;INF04@E=0,S=49,G=0,T=0,P=0:@R=A,S=1260,V={0}:R=B,S=1018,V={1}:R=C,S=1092,V={2}:R=D,S=1014,V={3}:R=E,S=1260,V={4}:R=F,S=48,V={5}:\";$C$2;$R$14;$C$4;$D56;$B56;T$14)": 1277,_x000D_
    "=RIK_AC(\"INF04__;INF04@E=0,S=49,G=0,T=0,P=0:@R=A,S=1260,V={0}:R=B,S=1018,V={1}:R=C,S=1092,V={2}:R=D,S=1014,V={3}:R=E,S=1260,V={4}:R=F,S=48,V={5}:\";$C$2;$R$14;$C$4;$D187;$B187;T$14)": 1278,_x000D_
    "=RIK_AC(\"INF04__;INF04@E=0,S=49,G=0,T=0,P=0:@R=A,S=1260,V={0}:R=B,S=1018,V={1}:R=C,S=1092,V={2}:R=D,S=1014,V={3}:R=E,S=1260,V={4}:R=F,S=48,V={5}:\";$C$2;$R$14;$C$4;$D315;$B315;T$14)": 1279,_x000D_
    "=RIK_AC(\"INF04__;INF04@E=0,S=49,G=0,T=0,P=0:@R=A,S=1260,V={0}:R=B,S=1018,V={1}:R=C,S=1092,V={2}:R=D,S=1014,V={3}:R=E,S=1260,V={4}:R=F,S=48,V={5}:\";$C$2;$R$14;$C$4;$D436;$B436;T$14)": 1280,_x000D_
    "=RIK_AC(\"INF04__;INF04@E=0,S=1076,G=0,T=0,P=0:@R=A,S=1260,V={0}:R=B,S=1018,V={1}:R=C,S=1092,V={2}:R=D,S=1014,V={3}:R=E,S=1260,V={4}:\";$C$2;$R$14;$C$4;$D119;$B119)": 1281,_x000D_
    "=RIK_AC(\"INF04__;INF04@E=0,S=1076,G=0,T=0,P=0:@R=A,S=1260,V={0}:R=B,S=1018,V={1}:R=C,S=1092,V={2}:R=D,S=1014,V={3}:R=E,S=1260,V={4}:\";$C$2;$R$14;$C$4;$D183;$B183)": 1282,_x000D_
    "=RIK_AC(\"INF04__;INF04@E=0,S=1076,G=0,T=0,P=0:@R=A,S=1260,V={0}:R=B,S=1018,V={1}:R=C,S=1092,V={2}:R=D,S=1014,V={3}:R=E,S=1260,V={4}:\";$C$2;$R$14;$C$4;$D247;$B247)": 1283,_x000D_
    "=RIK_AC(\"INF04__;INF04@E=0,S=1076,G=0,T=0,P=0:@R=A,S=1260,V={0}:R=B,S=1018,V={1}:R=C,S=1092,V={2}:R=D,S=1014,V={3}:R=E,S=1260,V={4}:\";$C$2;$R$14;$C$4;$D311;$B311)": 1284,_x000D_
    "=RIK_AC(\"INF04__;INF04@E=0,S=1076,G=0,T=0,P=0:@R=A,S=1260,V={0}:R=B,S=1018,V={1}:R=C,S=1092,V={2}:R=D,S=1014,V={3}:R=E,S=1260,V={4}:\";$C$2;$R$14;$C$4;$D375;$B375)": 1285,_x000D_
    "=RIK_AC(\"INF04__;INF04@E=0,S=1253,G=0,T=0,P=0:@R=A,S=1260,V={0}:R=B,S=1018,V={1}:R=C,S=1092,V={2}:R=D,S=1014,V={3}:R=E,S=1260,V={4}:\";$C$2;$P$14;$C$4;$D27;$B27)": 1286,_x000D_
    "=RIK_AC(\"INF04__;INF04@E=0,S=1253,G=0,T=0,P=0:@R=A,S=1260,V={0}:R=B,S=1018,V={1}:R=C,S=1092,V={2}:R=D,S=1014,V={3}:R=E,S=1260,V={4}:\";$C$2;$P$14;$C$4;$D60;$B60)": 1287,_x000D_
    "=RIK_AC(\"INF04__;INF04@E=0,S=1064,G=0,T=0,P=0:@R=A,S=1260,V={0}:R=B,S=1018,V={1}:R=C,S=1092,V={2}:R=D,S=1014,V={3}:R=E,S=1260,V={4}:\";$C$2;$R$14;$C$4;$D408;$B408)": 1288,_x000D_
    "=RIK_AC(\"INF04__;INF04@E=0,S=49,G=0,T=0,P=0:@R=A,S=1260,V={0}:R=B,S=1018,V={1}:R=C,S=1092,V={2}:R=D,S=1014,V={3}:R=E,S=1260,V={4}:R=F,S=48,V={5}:\";$C$2;$R$14;$C$4;$D340;$B340;T$14)": 1289,_x000D_
    "=RIK_AC(\"INF04__;INF04@E=0,S=1076,G=0,T=0,P=0:@R=A,S=1260,V={0}:R=B,S=1018,V={1}:R=C,S=1092,V={2}:R=D,S=1014,V={3}:R=E,S=1260,V={4}:\";$C$2;$R$14;$C$4;$D176;$B176)": 1290,_x000D_
    "=RIK_AC(\"INF04__;INF04@E=0,S=1076,G=0,T=0,P=0:@R=A,S=1260,V={0}:R=B,S=1018,V={1}:R=C,S=1092,V={2}:R=D,S=1014,V={3}:R=E,S=1260,V={4}:\";$C$2;$R$14;$C$4;$D410;$B410)": 1291,_x000D_
    "=RIK_AC(\"INF04__;INF04@E=0,S=1076,G=0,T=0,P=0:@R=A,S=1260,V={0}:R=B,S=1018,V={1}:R=C,S=1092,V={2}:R=D,S=1014,V={3}:R=E,S=1260,V={4}:\";$C$2;$R$14;$C$4;$D22;$B22)": 1292,_x000D_
    "=RIK_AC(\"INF04__;INF04@E=0,S=1064,G=0,T=0,P=0:@R=A,S=1260,V={0}:R=B,S=1018,V={1}:R=C,S=1092,V={2}:R=D,S=1014,V={3}:R=E,S=1260,V={4}:\";$C$2;$R$14;$C$4;$D274;$B274)": 1293,_x000D_
    "=RIK_AC(\"INF04__;INF04@E=0,S=49,G=0,T=0,P=0:@R=A,S=1260,V={0}:R=B,S=1018,V={1}:R=C,S=1092,V={2}:R=D,S=1014,V={3}:R=E,S=1260,V={4}:R=F,S=48,V={5}:\";$C$2;$R$14;$C$4;$D260;$B260;T$14)": 1294,_x000D_
    "=RIK_AC(\"INF04__;INF04@E=0,S=1076,G=0,T=0,P=0:@R=A,S=1260,V={0}:R=B,S=1018,V={1}:R=C,S=1092,V={2}:R=D,S=1014,V={3}:R=E,S=1260,V={4}:\";$C$2;$R$14;$C$4;$D136;$B136)": 1295,_x000D_
    "=RIK_AC(\"INF04__;INF04@E=0,S=1076,G=0,T=0,P=0:@R=A,S=1260,V={0}:R=B,S=1018,V={1}:R=C,S=1092,V={2}:R=D,S=1014,V={3}:R=E,S=1260,V={4}:\";$C$2;$R$14;$C$4;$D306;$B306)": 1296,_x000D_
    "=RIK_AC(\"INF04__;INF04@E=0,S=1253,G=0,T=0,P=0:@R=A,S=1260,V={0}:R=B,S=1018,V={1}:R=C,S=1092,V={2}:R=D,S=1014,V={3}:R=E,S=1260,V={4}:\";$C$2;$P$14;$C$4;$D405;$B405)": 1297,_x000D_
    "=RIK_AC(\"INF04__;INF04@E=0,S=49,G=0,T=0,P=0:@R=A,S=1260,V={0}:R=B,S=1018,V={1}:R=C,S=1092,V={2}:R=D,S=1014,V={3}:R=E,S=1260,V={4}:R=F,S=48,V={5}:\";$C$2;$R$14;$C$4;$D140;$B140;T$14)": 1298,_x000D_
    "=RIK_AC(\"INF04__;INF04@E=0,S=1076,G=0,T=0,P=0:@R=A,S=1260,V={0}:R=B,S=1018,V={1}:R=C,S=1092,V={2}:R=D,S=1014,V={3}:R=E,S=1260,V={4}:\";$C$2;$R$14;$C$4;$D330;$B330)": 1299,_x000D_
    "=RIK_AC(\"INF04__;INF04@E=0,S=42,G=0,T=0,P=0:@R=A,S=1260,V={0}:R=B,S=1018,V={1}:R=C,S=1092,V={2}:R=D,S=1014,V={3}:R=E,S=1260,V={4}:\";$C$2;$R$14;$C$4;$D39;$B39)": 1300,_x000D_
    "=RIK_AC(\"INF04__;INF04@E=0,S=1076,G=0,T=0,P=0:@R=A,S=1260,V={0}:R=B,S=1018,V={1}:R=C,S=1092,V={2}:R=D,S=1014,V={3}:R=E,S=1260,V={4}:\";$C$2;$R$14;$C$4;$D250;$B250)": 1301,_x000D_
    "=RIK_AC(\"INF04__;INF04@E=0,S=1064,G=0,T=0,P=0:@R=A,S=1260,V={0}:R=B,S=1018,V={1}:R=C,S=1092,V={2}:R=D,S=1014,V={3}:R=E,S=1260,V={4}:\";$C$2;$R$14;$C$4;$D210;$B210)": 1302,_x000D_
    "=RIK_AC(\"INF04__;INF04@E=0,S=49,G=0,T=0,P=0:@R=A,S=1260,V={0}:R=B,S=1018,V={1}:R=C,S=1092,V={2}:R=D,S=1014,V={3}:R=E,S=1260,V={4}:R=F,S=48,V={5}:\";$C$2;$R$14;$C$4;$D228;$B228;T$14)": 1303,_x000D_
    "=RIK_AC(\"INF04__;INF04@E=0,S=1076,G=0,T=0,P=0:@R=A,S=1260,V={0}:R=B,S=1018,V={1}:R=C,S=1092,V={2}:R=D,S=1014,V={3}:R=E,S=1260,V={4}:\";$C$2;$R$14;$C$4;$D120;$B120)": 1304,_x000D_
    "=RIK_AC(\"INF04__;INF04@E=0,S=1076,G=0,T=0,P=0:@R=A,S=1260,V={0}:R=B,S=1018,V={1}:R=C,S=1092,V={2}:R=D,S=1014,V={3}:R=E,S=1260,V={4}:\";$C$2;$R$14;$C$4;$D290;$B290)": 1305,_x000D_
    "=RIK_AC(\"INF04__;INF04@E=0,S=42,G=0,T=0,P=0:@R=A,S=1260,V={0}:R=B,S=1018,V={1}:R=C,S=1092,V={2}:R=D,S=1014,V={3}:R=E,S=1260,V={4}:\";$C$2;$R$14;$C$4;$D81;$B81)": 1306,_x000D_
    "=RIK_AC(\"INF04__;INF04@E=0,S=49,G=0,T=0,P=0:@R=A,S=1260,V={0}:R=B,S=1018,V={1}:R=C,S=1092,V={2}:R=D,S=1014,V={3}:R=E,S=1260,V={4}:R=F,S=48,V={5}:\";$C$2;$R$14;$C$4;$D66;$B66;T$14)": 1307,_x000D_
    "=RIK_AC(\"INF04__;INF04@E=0,S=49,G=0,T=0,P=0:@R=A,S=1260,V={0}:R=B,S=1018,V={1}:R=C,S=1092,V={2}:R=D,S=1014,V={3}:R=E,S=1260,V={4}:R=F,S=48,V={5}:\";$C$2;$R$14;$C$4;$D412;$B412;T$14)": 1308,_x000D_
    "=RIK_AC(\"INF04__;INF04@E=0,S=1076,G=0,T=0,P=0:@R=A,S=1260,V={0}:R=B,S=1018,V={1}:R=C,S=1092,V={2}:R=D,S=1014,V={3}:R=E,S=1260,V={4}:\";$C$2;$R$14;$C$4;$D210;$B210)": 1309,_x000D_
    "=RIK_AC(\"INF04__;INF04@E=0,S=1076,G=0,T=0,P=0:@R=A,S=1260,V={0}:R=B,S=1018,V={1}:R=C,S=1092,V={2}:R=D,S=1014,V={3}:R=E,S=1260,V={4}:\";$C$2;$R$14;$C$4;$D380;$B380)": 1310,_x000D_
    "=RIK_AC(\"INF04__;INF04@E=0,S=1064,G=0,T=0,P=0:@R=A,S=1260,V={0}:R=B,S=1018,V={1}:R=C,S=1092,V={2}:R=D,S=1014,V={3}:R=E,S=1260,V={4}:\";$C$2;$R$14;$C$4;$D242;$B242)": 1311,_x000D_
    "=RIK_AC(\"INF04__;INF04@E=0,S=49,G=0,T=0,P=0:@R=A,S=1260,V={0}:R=B,S=1018,V={1}:R=C,S=1092,V={2}:R=D,S=1014,V={3}:R=E,S=1260,V={4}:R=F,S=48,V={5}:\";$C$2;$R$14;$C$4;$D244;$B244;T$14)": 1312,_x000D_
    "=RIK_AC(\"INF04__;INF04@E=0,S=1076,G=0,T=0,P=0:@R=A,S=1260,V={0}:R=B,S=1018,V={1}:R=C,S=1092,V={2}:R=D,S=1014,V={3}:R=E,S=1260,V={4}:\";$C$2;$R$14;$C$4;$D128;$B128)": 1313,_x000D_
    "=RIK_AC(\"INF04__;INF04@E=0,S=1076,G=0,T=0,P=0:@R=A,S=1260,V={0}:R=B,S=1018,V={1}:R=C,S=1092,V={2}:R=D,S=1014,V={3}:R=E,S=1260,V={4}:\";$C$2;$R$14;$C$4;$D298;$B298)": 1314,_x000D_
    "=RIK_AC(\"INF04__;INF04@E=0,S=1076,G=0,T=0,P=0:@R=A,S=1260,V={0}:R=B,S=1018,V={1}:R=C,S=1092,V={2}:R=D,S=1014,V={3}:R=E,S=1260,V={4}:\";$C$2;$R$14;$C$4;$D346;$B346)": 1315,_x000D_
    "=RIK_AC(\"INF04__;INF04@E=0,S=1076,G=0,T=0,P=0:@R=A,S=1260,V={0}:R=B,S=1018,V={1}:R=C,S=1092,V={2}:R=D,S=1014,V={3}:R=E,S=1260,V={4}:\";$C$2;$R$14;$C$4;$D202;$B202)": 1316,_x000D_
    "=RIK_AC(\"INF04__;INF04@E=0,S=1076,G=0,T=0,P=0:@R=A,S=1260,V={0}:R=B,S=1018,V={1}:R=C,S=1092,V={2}:R=D,S=1014,V={3}:R=E,S=1260,V={4}:\";$C$2;$R$14;$C$4;$D208;$B208)": 1317,_x000D_
    "=RIK_AC(\"INF04__;INF04@E=0,S=1064,G=0,T=0,P=0:@R=A,S=1260,V={0}:R=B,S=1018,V={1}:R=C,S=1092,V={2}:R=D,S=1014,V={3}:R=E,S=1260,V={4}:\";$C$2;$R$14;$C$4;$D163;$B163)": 1318,_x000D_
    "=RIK_AC(\"INF04__;INF04@E=0,S=49,G=0,T=0,P=0:@R=A,S=1260,V={0}:R=B,S=1018,V={1}:R=C,S=1092,V={2}:R=D,S=1014,V={3}:R=E,S=1260,V={4}:R=F,S=48,V={5}:\";$C$2;$R$14;$C$4;$D207;$B207;T$14)": 1319,_x000D_
    "=RIK_AC(\"INF04__;INF04@E=0,S=1076,G=0,T=0,P=0:@R=A,S=1260,V={0}:R=B,S=1018,V={1}:R=C,S=1092,V={2}:R=D,S=1014,V={3}:R=E,S=1260,V={4}:\";$C$2;$R$14;$C$4;$D102;$B102)": 1320,_x000D_
    "=RIK_AC(\"INF04__;INF04@E=0,S=1076,G=0,T=0,P=0:@R=A,S=1260,V={0}:R=B,S=1018,V={1}:R=C,S=1092,V={2}:R=D,S=1014,V={3}:R=E,S=1260,V={4}:\";$C$2;$R$14;$C$4;$D280;$B280)": 1321,_x000D_
    "=RIK_AC(\"INF04__;INF04@E=0,S=1253,G=0,T=0,P=0:@R=A,S=1260,V={0}:R=B,S=1018,V={1}:R=C,S=1092,V={2}:R=D,S=1014,V={3}:R=E,S=1260,V={4}:\";$C$2;$P$14;$C$4;$D201;$B201)": 1322,_x000D_
    "=RIK_AC(\"INF04__;INF04@E=0,S=1076,G=0,T=0,P=0:@R=A,S=1260,V={0}:R=B,S=1018,V={1}:R=C,S=1092,V={2}:R=D,S=1014,V={3}:R=E,S=1260,V={4}:\";$C$2;$R$14;$C$4;$D88;$B88)": 1323,_x000D_
    "=RIK_AC(\"INF04__;INF04@E=0,S=1253,G=0,T=0,P=0:@R=A,S=1260,V={0}:R=B,S=1018,V={1}:R=C,S=1092,V={2}:R=D,S=1014,V={3}:R=E,S=1260,V={4}:\";$C$2;$P$14;$C$4;$D242;$B242)": 1324,_x000D_
    "=RIK_AC(\"INF04__;INF04@E=0,S=42,G=0,T=0,P=0:@R=A,S=1260,V={0}:R=B,S=1018,V={1}:R=C,S=1092,V={2}:R=D,S=1014,V={3}:R=E,S=1260,V={4}:\";$C$2;$R$14;$C$4;$D174;$B174)": 1325,_x000D_
    "=RIK_AC(\"INF04__;INF04@E=0,S=1064,G=0,T=0,P=0:@R=A,S=1260,V={0}:R=B,S=1018,V={1}:R=C,S=1092,V={2}:R=D,S=1014,V={3}:R=E,S=1260,V={4}:\";$C$2;$R$14;$C$4;$D82;$B82)": 1326,_x000D_
    "=RIK_AC(\"INF04__;INF04@E=0,S=1253,G=0,T=0,P=0:@R=A,S=1260,V={0}:R=B,S=1018,V={1}:R=C,S=1092,V={2}:R=D,S=1014,V={3}:R=E,S=1260,V={4}:\";$C$2;$P$14;$C$4;$D254;$B254)": 1327,_x000D_
    "=RIK_AC(\"INF04__;INF04@E=0,S=42,G=0,T=0,P=0:@R=A,S=1260,V={0}:R=B,S=1018,V={1}:R=C,S=1092,V={2}:R=D,S=1014,V={3}:R=E,S=1260,V={4}:\";$C$2;$R$14;$C$4;$D186;$B186)": 1328,_x000D_
    "=RIK_AC(\"INF04__;INF04@E=0,S=1064,G=0,T=0,P=0:@R=A,S=1260,V={0}:R=B,S=1018,V={1}:R=C,S=1092,V={2}:R=D,S=1014,V={3}:R=E,S=1260,V={4}:\";$C$2;$R$14;$C$4;$D94;$B94)": 1329,_x000D_
    "=RIK_AC(\"INF04__;INF04@E=0,S=1253,G=0,T=0,P=0:@R=A,S=1260,V={0}:R=B,S=1018,V={1}:R=C,S=1092,V={2}:R=D,S=1014,V={3}:R=E,S=1260,V={4}:\";$C$2;$P$14;$C$4;$D264;$B264)": 1330,_x000D_
    "=RIK_AC(\"INF04__;INF04@E=0,S=1253,G=0,T=0,P=0:@R=A,S=1260,V={0}:R=B,S=1018,V={1}:R=C,S=1092,V={2}:R=D,S=1014,V={3}:R=E,S=1260,V={4}:\";$C$2;$P$14;$C$4;$D361;$B361)": 1331,_x000D_
    "=RIK_AC(\"INF04__;INF04@E=0,S=42,G=0,T=0,P=0:@R=A,S=1260,V={0}:R=B,S=1018,V={1}:R=C,S=1092,V={2}:R=D,S=1014,V={3}:R=E,S=1260,V={4}:\";$C$2;$R$14;$C$4;$D385;$B385)": 1332,_x000D_
    "=RIK_AC(\"INF04__;INF04@E=0,S=1253,G=0,T=0,P=0:@R=A,S=1260,V={0}:R=B,S=1018,V={1}:R=C,S=1092,V={2}:R=D,S=1014,V={3}:R=E,S=1260,V={4}:\";$C$2;$P$14;$C$4;$D68;$B68)": 1333,_x000D_
    "=RIK_AC(\"INF04__;INF04@E=0,S=42,G=0,T=0,P=0:@R=A,S=1260,V={0}:R=B,S=1018,V={1}:R=C,S=1092,V={2}:R=D,S=1014,V={3}:R=E,S=1260,V={4}:\";$C$2;$R$14;$C$4;$D173;$B173)": 1334,_x000D_
    "=RIK_AC(\"INF04__;INF04@E=0,S=1064,G=0,T=0,P=0:@R=A,S=1260,V={0}:R=B,S=1018,V={1}:R=C,S=1092,V={2}:R=D,S=1014,V={3}:R=E,S=1260,V={4}:\";$C$2;$R$14;$C$4;$D191;$B191)": 1335,_x000D_
    "=RIK_AC(\"INF04__;INF04@E=0,S=1253,G=0,T=0,P=0:@R=A,S=1260,V={0}:R=B,S=1018,V={1}:R=C,S=1092,V={2}:R=D,S=1014,V={3}:R=E,S=1260,V={4}:\";$C$2;$P$14;$C$4;$D69;$B69)": 1336,_x000D_
    "=RIK_AC(\"INF04__;INF04@E=0,S=42,G=0,T=0,P=0:@R=A,S=1260,V={0}:R=B,S=1018,V={1}:R=C,S=1092,V={2}:R=D,S=1014,V={3}:R=E,S=1260,V={4}:\";$C$2;$R$14;$C$4;$D175;$B175)": 1337,_x000D_
    "=RIK_AC(\"INF04__;INF04@E=0,S=1064,G=0,T=0,P=0:@R=A,S=1260,V={0}:R=B,S=1018,V={1}:R=C,S=1092,V={2}:R=D,S=1014,V={3}:R=E,S=1260,V={4}:\";$C$2;$R$14;$C$4;$D192;$B192)": 1338,_x000D_
    "=RIK_AC(\"INF04__;INF04@E=0,S=1253,G=0,T=0,P=0:@R=A,S=1260,V={0}:R=B,S=1018,V={1}:R=C,S=1092,V={2}:R=D,S=1014,V={3}:R=E,S=1260,V={4}:\";$C$2;$P$14;$C$4;$D255;$B255)": 1339,_x000D_
    "=RIK_AC(\"INF04__;INF04@E=0,S=42,G=0,T=0,P=0:@R=A,S=1260,V={0}:R=B,S=1018,V={1}:R=C,S=1092,V={2}:R=D,S=1014,V={3}:R=E,S=1260,V={4}:\";$C$2;$R$14;$C$4;$D329;$B329)": 1340,_x000D_
    "=RIK_AC(\"INF04__;INF04@E=0,S=1064,G=0,T=0,P=0:@R=A,S=1260,V={0}:R=B,S=1018,V={1}:R=C,S=1092,V={2}:R=D,S=1014,V={3}:R=E,S=1260,V={4}:\";$C$2;$R$14;$C$4;$D308;$B308)": 1341,_x000D_
    "=RIK_AC(\"INF04__;INF04@E=0,S=42,G=0,T=0,P=0:@R=A,S=1260,V={0}:R=B,S=1018,V={1}:R=C,S=1092,V={2}:R=D,S=1014,V={3}:R=E,S=1260,V={4}:\";$C$2;$R$14;$C$4;$D357;$B357)": 1342,_x000D_
    "=RIK_AC(\"INF04__;INF04@E=0,S=49,G=0,T=0,P=0:@R=A,S=1260,V={0}:R=B,S=1018,V={1}:R=C,S=1092,V={2}:R=D,S=1014,V={3}:R=E,S=1260,V={4}:R=F,S=48,V={5}:\";$C$2;$R$14;$C$4;$D134;$B134;T$14)": 1343,_x000D_
    "=RIK_AC(\"INF04__;INF04@E=0,S=1076,G=0,T=0,P=0:@R=A,S=1260,V={0}:R=B,S=1018,V={1}:R=C,S=1092,V={2}:R=D,S=1014,V={3}:R=E,S=1260,V={4}:\";$C$2;$R$14;$C$4;$D42;$B42)": 1344,_x000D_
    "=RIK_AC(\"INF04__;INF04@E=0,S=42,G=0,T=0,P=0:@R=A,S=1260,V={0}:R=B,S=1018,V={1}:R=C,S=1092,V={2}:R=D,S=1014,V={3}:R=E,S=1260,V={4}:\";$C$2;$R$14;$C$4;$D381;$B381)": 1345,_x000D_
    "=RIK_AC(\"INF04__;INF04@E=0,S=49,G=0,T=0,P=0:@R=A,S=1260,V={0}:R=B,S=1018,V={1}:R=C,S=1092,V={2}:R=D,S=1014,V={3}:R=E,S=1260,V={4}:R=F,S=48,V={5}:\";$C$2;$R$14;$C$4;$D88;$B88;T$14)": 1346,_x000D_
    "=RIK_AC(\"INF04__;INF04@E=0,S=49,G=0,T=0,P=0:@R=A,S=1260,V={0}:R=B,S=1018,V={1}:R=C,S=1092,V={2}:R=D,S=1014,V={3}:R=E,S=1260,V={4}:R=F,S=48,V={5}:\";$C$2;$R$14;$C$4;$D344;$B344;T$14)": 1347,_x000D_
    "=RIK_AC(\"INF04__;INF04@E=0,S=1076,G=0,T=0,P=0:@R=A,S=1260,V={0}:R=B,S=1018,V={1}:R=C,S=1092,V={2}:R=D,S=1014,V={3}:R=E,S=1260,V={4}:\";$C$2;$R$14;$C$4;$D92;$B92)": 1348,_x000D_
    "=RIK_AC(\"INF04__;INF04@E=0,S=1253,G=0,T=0,P=0:@R=A,S=1260,V={0}:R=B,S=1018,V={1}:R=C,S=1092,V={2}:R=D,S=1014,V={3}:R=E,S=1260,V={4}:\";$C$2;$P$14;$C$4;$D347;$B347)": 1349,_x000D_
    "=RIK_AC(\"INF04__;INF04@E=0,S=42,G=0,T=0,P=0:@R=A,S=1260,V={0}:R=B,S=1018,V={1}:R=C,S=1092,V={2}:R=D,S=1014,V={3}:R=E,S=1260,V={4}:\";$C$2;$R$14;$C$4;$D277;$B277)": 1350,_x000D_
    "=RIK_AC(\"INF04__;INF04@E=0,S=1064,G=0,T=0,P=0:@R=A,S=1260,V={0}:R=B,S=1018,V={1}:R=C,S=1092,V={2}:R=D,S=1014,V={3}:R=E,S=1260,V={4}:\";$C$2;$R$14;$C$4;$D197;$B197)": 1351,_x000D_
    "=RIK_AC(\"INF04__;INF04@E=0,S=1064,G=0,T=0,P=0:@R=A,S=1260,V={0}:R=B,S=1018,V={1}:R=C,S=1092,V={2}:R=D,S=1014,V={3}:R=E,S=1260,V={4}:\";$C$2;$R$14;$C$4;$D419;$B419)": 1352,_x000D_
    "=RIK_AC(\"INF04__;INF04@E=0,S=49,G=0,T=0,P=0:@R=A,S=1260,V={0}:R=B,S=1018,V={1}:R=C,S=1092,V={2}:R=D,S=1014,V={3}:R=E,S=1260,V={4}:R=F,S=48,V={5}:\";$C$2;$R$14;$C$4;$D137;$B137;T$14)": 1353,_x000D_
    "=RIK_AC(\"INF04__;INF04@E=0,S=49,G=0,T=0,P=0:@R=A,S=1260,V={0}:R=B,S=1018,V={1}:R=C,S=1092,V={2}:R=D,S=1014,V={3}:R=E,S=1260,V={4}:R=F,S=48,V={5}:\";$C$2;$R$14;$C$4;$D265;$B265;T$14)": 1354,_x000D_
    "=RIK_AC(\"INF04__;INF04@E=0,S=49,G=0,T=0,P=0:@R=A,S=1260,V={0}:R=B,S=1018,V={1}:R=C,S=1092,V={2}:R=D,S=1014,V={3}:R=E,S=1260,V={4}:R=F,S=48,V={5}:\";$C$2;$R$14;$C$4;$D393;$B393;T$14)": 1355,_x000D_
    "=RIK_AC(\"INF04__;INF04@E=0,S=1076,G=0,T=0,P=0:@R=A,S=1260,V={0}:R=B,S=1018,V={1}:R=C,S=1092,V={2}:R=D,S=1014,V={3}:R=E,S=1260,V={4}:\";$C$2;$R$14;$C$4;$D101;$B101)": 1356,_x000D_
    "=RIK_AC(\"INF04__;INF04@E=0,S=1253,G=0,T=0,P=0:@R=A,S=1260,V={0}:R=B,S=1018,V={1}:R=C,S=1092,V={2}:R=D,S=1014,V={3}:R=E,S=1260,V={4}:\";$C$2;$P$14;$C$4;$D353;$B353)": 1357,_x000D_
    "=RIK_AC(\"INF04__;INF04@E=0,S=42,G=0,T=0,P=0:@R=A,S=1260,V={0}:R=B,S=1018,V={1}:R=C,S=1092,V={2}:R=D,S=1014,V={3}:R=E,S=1260,V={4}:\";$C$2;$R$14;$C$4;$D283;$B283)": 1358,_x000D_
    "=RIK_AC(\"INF04__;INF04@E=0,S=1064,G=0,T=0,P=0:@R=A,S=1260,V={0}:R=B,S=1018,V={1}:R=C,S=1092,V={2}:R=D,S=1014,V={3}:R=E,S=1260,V={4}:\";$C$2;$R$14;$C$4;$D201;$B201)": 1359,_x000D_
    "=RIK_AC(\"INF04__;INF04@E=0,S=1064,G=0,T=0,P=0:@R=A,S=1260,V={0}:R=B,S=1018,V={1}:R=C,S=1092,V={2}:R=D,S=1014,V={3}:R=E,S=1260,V={4}:\";$C$2;$R$14;$C$4;$D420;$B420)": 1360,_x000D_
    "=RIK_AC(\"INF04__;INF04@E=0,S=49,G=0,T=0,P=0:@R=A,S=1260,V={0}:R=B,S=1018,V={1}:R=C,S=1092,V={2}:R=D,S=1014,V={3}:R=E,S=1260,V={4}:R=F,S=48,V={5}:\";$C$2;$R$14;$C$4;$D138;$B138;T$14)": 1361,_x000D_
    "=RIK_AC(\"INF04__;INF04@E=0,S=49,G=0,T=0,P=0:@R=A,S=1260,V={0}:R=B,S=1018,V={1}:R=C,S=1092,V={2}:R=D,S=1014,V={3}:R=E,S=1260,V={4}:R=F,S=48,V={5}:\";$C$2;$R$14;$C$4;$D266;$B266;T$14)": 1362,_x000D_
    "=RIK_AC(\"INF04__;INF04@E=0,S=49,G=0,T=0,P=0:@R=A,S=1260,V={0}:R=B,S=1018,V={1}:R=C,S=1092,V={2}:R=D,S=1014,V={3}:R=E,S=1260,V={4}:R=F,S=48,V={5}:\";$C$2;$R$14;$C$4;$D394;$B394;T$14)": 1363,_x000D_
    "=RIK_AC(\"INF04__;INF04@E=0,S=1253,G=0,T=0,P=0:@R=A,S=1260,V={0}:R=B,S=1018,V={1}:R=C,S=1092,V={2}:R=D,S=1014,V={3}:R=E,S=1260,V={4}:\";$C$2;$P$14;$C$4;$D356;$B356)": 1364,_x000D_
    "=RIK_AC(\"INF04__;INF04@E=0,S=42,G=0,T=0,P=0:@R=A,S=1260,V={0}:R=B,S=1018,V={1}:R=C,S=1092,V={2}:R=D,S=1014,V={3}:R=E,S=1260,V={4}:\";$C$2;$R$14;$C$4;$D285;$B285)": 1365,_x000D_
    "=RIK_AC(\"INF04__;INF04@E=0,S=1253,G=0,T=0,P=0:@R=A,S=1260,V={0}:R=B,S=1018,V={1}:R=C,S=1092,V={2}:R=D,S=1014,V={3}:R=E,S=1260,V={4}:\";$C$2;$P$14;$C$4;$D103;$B103)": 1366,_x000D_
    "=RIK_AC(\"INF04__;INF04@E=0,S=1064,G=0,T=0,P=0:@R=A,S=1260,V={0}:R=B,S=1018,V={1}:R=C,S=1092,V={2}:R=D,S=1014,V={3}:R=E,S=1260,V={4}:\";$C$2;$R$14;$C$4;$D205;$B205)": 1367,_x000D_
    "=RIK_AC(\"INF04__;INF04@E=0,S=49,G=0,T=0,P=0:@R=A,S=1260,V={0}:R=B,S=1018,V={1}:R=C,S=1092,V={2}:R=D,S=1014,V={3}:R=E,S=1260,V={4}:R=F,S=48,V={5}:\";$C$2;$R$14;$C$4;$D141;$B141;T$14)": 1368,_x000D_
    "=RIK_AC(\"INF04__;INF04@E=0,S=49,G=0,T=0,P=0:@R=A,S=1260,V={0}:R=B,S=1018,V={1}:R=C,S=1092,V={2}:R=D,S=1014,V={3}:R=E,S=1260,V={4}:R=F,S=48,V={5}:\";$C$2;$R$14;$C$4;$D397;$B397;T$14)": 1369,_x000D_
    "=RIK_AC(\"INF04__;INF04@E=0,S=1076,G=0,T=0,P=0:@R=A,S=1260,V={0}:R=B,S=1018,V={1}:R=C,S=1092,V={2}:R=D,S=1014,V={3}:R=E,S=1260,V={4}:\";$C$2;$R$14;$C$4;$D161;$B161)": 1370,_x000D_
    "=RIK_AC(\"INF04__;INF04@E=0,S=1076,G=0,T=0,P=0:@R=A,S=1260,V={0}:R=B,S=1018,V={1}:R=C,S=1092,V={2}:R=D,S=1014,V={3}:R=E,S=1260,V={4}:\";$C$2;$R$14;$C$4;$D289;$B289)": 1371,_x000D_
    "=RIK_AC(\"INF04__;INF04@E=0,S=1076,G=0,T=0,P=0:@R=A,S=1260,V={0}:R=B,S=1018,V={1}:R=C,S=1092,V={2}:R=D,S=1014,V={3}:R=E,S=1260,V={4}:\";$C$2;$R$14;$C$4;$D417;$B417)": 1372,_x000D_
    "=RIK_AC(\"INF04__;INF04@E=0,S=42,G=0,T=0,P=0:@R=A,S=1260,V={0}:R=B,S=1018,V={1}:R=C,S=1092,V={2}:R=D,S=1014,V={3}:R=E,S=1260,V={4}:\";$C$2;$R$14;$C$4;$D433;$B433)": 1373,_x000D_
    "=RIK_AC(\"INF04__;INF04@E=0,S=49,G=0,T=0,P=0:@R=A,S=1260,V={0}:R=B,S=1018,V={1}:R=C,S=1092,V={2}:R=D,S=1014,V={3}:R=E,S=1260,V={4}:R=F,S=48,V={5}:\";$C$2;$R$14;$C$4;$D83;$B83;T$14)": 1374,_x000D_
    "=RIK_AC(\"INF04__;INF04@E=0,S=49,G=0,T=0,P=0:@R=A,S=1260,V={0}:R=B,S=1018,V={1}:R=C,S=1092,V={2}:R=D,S=1014,V={3}:R=E,S=1260,V={4}:R=F,S=48,V={5}:\";$C$2;$R$14;$C$4;$D339;$B339;T$14)": 1375,_x000D_
    "=RIK_AC(\"INF04__;INF04@E=0,S=1076,G=0,T=0,P=0:@R=A,S=1260,V={0}:R=B,S=1018,V={1}:R=C,S=1092,V={2}:R=D,S=1014,V={3}:R=E,S=1260,V={4}:\";$C$2;$R$14;$C$4;$D131;$B131)": 1376,_x000D_
    "=RIK_AC(\"INF04__;INF04@E=0,S=1076,G=0,T=0,P=0:@R=A,S=1260,V={0}:R=B,S=1018,V={1}:R=C,S=1092,V={2}:R=D,S=1014,V={3}:R=E,S=1260,V={4}:\";$C$2;$R$14;$C$4;$D259;$B259)": 1377,_x000D_
    "=RIK_AC(\"INF04__;INF04@E=0,S=1076,G=0,T=0,P=0:@R=A,S=1260,V={0}:R=B,S=1018,V={1}:R=C,S=1092,V={2}:R=D,S=1014,V={3}:R=E,S=1260,V={4}:\";$C$2;$R$14;$C$4;$D371;$B371)": 1378,_x000D_
    "=RIK_AC(\"INF04__;INF04@E=0,S=1253,G=0,T=0,P=0:@R=A,S=1260,V={0}:R=B,S=1018,V={1}:R=C,S=1092,V={2}:R=D,S=1014,V={3}:R=E,S=1260,V={4}:\";$C$2;$P$14;$C$4;$D205;$B205)": 1379,_x000D_
    "=RIK_AC(\"INF04__;INF04@E=0,S=1064,G=0,T=0,P=0:@R=A,S=1260,V={0}:R=B,S=1018,V={1}:R=C,S=1092,V={2}:R=D,S=1014,V={3}:R=E,S=1260,V={4}:\";$C$2;$R$14;$C$4;$D188;$B188)": 1380,_x000D_
    "=RIK_AC(\"INF04__;INF04@E=0,S=49,G=0,T=0,P=0:@R=A,S=1260,V={0}:R=B,S=1018,V={1}:R=C,S=1092,V={2}:R=D,S=1014,V={3}:R=E,S=1260,V={4}:R=F,S=48,V={5}:\";$C$2;$R$14;$C$4;$D68;$B68;T$14)": 1381,_x000D_
    "=RIK_AC(\"INF04__;INF04@E=0,S=49,G=0,T=0,P=0:@R=A,S=1260,V={0}:R=B,S=1018,V={1}:R=C,S=1092,V={2}:R=D,S=1014,V={3}:R=E,S=1260,V={4}:R=F,S=48,V={5}:\";$C$2;$R$14;$C$4;$D261;$B261;T$14)": 1382,_x000D_
    "=RIK_AC(\"INF04__;INF04@E=0,S=49,G=0,T=0,P=0:@R=A,S=1260,V={0}:R=B,S=1018,V={1}:R=C,S=1092,V={2}:R=D,S=1014,V={3}:R=E,S=1260,V={4}:R=F,S=48,V={5}:\";$C$2;$R$14;$C$4;$D420;$B420;T$14)": 1383,_x000D_
    "=RIK_AC(\"INF04__;INF04@E=0,S=1076,G=0,T=0,P=0:@R=A,S=1260,V={0}:R=B,S=1018,V={1}:R=C,S=1092,V={2}:R=D,S=1014,V={3}:R=E,S=1260,V={4}:\";$C$2;$R$14;$C$4;$D115;$B115)": 1384,_x000D_
    "=RIK_AC(\"INF04__;INF04@E=0,S=1076,G=0,T=0,P=0:@R=A,S=1260,V={0}:R=B,S=1018,V={1}:R=C,S=1092,V={2}:R=D,S=1014,V={3}:R=E,S=1260,V={4}:\";$C$2;$R$14;$C$4;$D189;$B189)": 1385,_x000D_
    "=RIK_AC(\"INF04__;INF04@E=0,S=1076,G=0,T=0,P=0:@R=A,S=1260,V={0}:R=B,S=1018,V={1}:R=C,S=1092,V={2}:R=D,S=1014,V={3}:R=E,S=1260,V={4}:\";$C$2;$R$14;$C$4;$D269;$B269)": 1386,_x000D_
    "=RIK_AC(\"INF04__;INF04@E=0,S=1076,G=0,T=0,P=0:@R=A,S=1260,V={0}:R=B,S=1018,V={1}:R=C,S=1092,V={2}:R=D,S=1014,V={3}:R=E,S=1260,V={4}:\";$C$2;$R$14;$C$4;$D341;$B341)": 1387,_x000D_
    "=RIK_AC(\"INF04__;INF04@E=0,S=1076,G=0,T=0,P=0:@R=A,S=1260,V={0}:R=B,S=1018,V={1}:R=C,S=1092,V={2}:R=D,S=1014,V={3}:R=E,S=1260,V={4}:\";$C$2;$R$14;$C$4;$D413;$B413)": 1388,_x000D_
    "=RIK_AC(\"INF04__;INF04@E=0,S=1253,G=0,T=0,P=0:@R=A,S=1260,V={0}:R=B,S=1018,V={1}:R=C,S=1092,V={2}:R=D,S=1014,V={3}:R=E,S=1260,V={4}:\";$C$2;$P$14;$C$4;$D416;$B416)": 1389,_x000D_
    "=RIK_AC(\"INF04__;INF04@E=0,S=1064,G=0,T=0,P=0:@R=A,S=1260,V={0}:R=B,S=1018,V={1}:R=C,S=1092,V={2}:R=D,S=1014,V={3}:R=E,S=1260,V={4}:\";$C$2;$R$14;$C$4;$D88;$B88)": 1390,_x000D_
    "=RIK_AC(\"INF04__;INF04@E=0,S=1064,G=0,T=0,P=0:@R=A,S=1260,V={0}:R=B,S=1018,V={1}:R=C,S=1092,V={2}:R=D,S=1014,V={3}:R=E,S=1260,V={4}:\";$C$2;$R$14;$C$4;$D398;$B398)": 1391,_x000D_
    "=RIK_AC(\"INF04__;INF04@E=0,S=49,G=0,T=0,P=0:@R=A,S=1260,V={0}:R=B,S=1018,V={1}:R=C,S=1092,V={2}:R=D,S=1014,V={3}:R=E,S=1260,V={4}:R=F,S=48,V={5}:\";$C$2;$R$14;$C$4;$D135;$B135;T$14)": 1392,_x000D_
    "=RIK_AC(\"INF04__;INF04@E=0,S=49,G=0,T=0,P=0:@R=A,S=1260,V={0}:R=B,S=1018,V={1}:R=C,S=1092,V={2}:R=D,S=1014,V={3}:R=E,S=1260,V={4}:R=F,S=48,V={5}:\";$C$2;$R$14;$C$4;$D263;$B263;T$14)": 1393,_x000D_
    "=RIK_AC(\"INF04__;INF04@E=0,S=49,G=0,T=0,P=0:@R=A,S=1260,V={0}:R=B,S=1018,V={1}:R=C,S=1092,V={2}:R=D,S=1014,V={3}:R=E,S=1260,V={4}:R=F,S=48,V={5}:\";$C$2;$R$14;$C$4;$D391;$B391;T$14)": 1394,_x000D_
    "=RIK_AC(\"INF04__;INF04@E=0,S=1076,G=0,T=0,P=0:@R=A,S=1260,V={0}:R=B,S=1018,V={1}:R=C,S=1092,V={2}:R=D,S=1014,V={3}:R=E,S=1260,V={4}:\";$C$2;$R$14;$C$4;$D79;$B79)": 1395,_x000D_
    "=RIK_AC(\"INF04__;INF04@E=0,S=1076,G=0,T=0,P=0:@R=A,S=1260,V={0}:R=B,S=1018,V={1}:R=C,S=1092,V={2}:R=D,S=1014,V={3}:R=E,S=1260,V={4}:\";$C$2;$R$14;$C$4;$D158;$B158)": 1396,_x000D_
    "=RIK_AC(\"INF04__;INF04@E=0,S=1076,G=0,T=0,P=0:@R=A,S=1260,V={0}:R=B,S=1018,V={1}:R=C,S=1092,V={2}:R=D,S=1014,V={3}:R=E,S=1260,V={4}:\";$C$2;$R$14;$C$4;$D222;$B222)": 1397,_x000D_
    "=RIK_AC(\"INF04__;INF04@E=0,S=1076,G=0,T=0,P=0:@R=A,S=1260,V={0}:R=B,S=1018,V={1}:R=C,S=1092,V={2}:R=D,S=1014,V={3}:R=E,S=1260,V={4}:\";$C$2;$R$14;$C$4;$D286;$B286)": 1398,_x000D_
    "=RIK_AC(\"INF04__;INF04@E=0,S=1076,G=0,T=0,P=0:@R=A,S=1260,V={0}:R=B,S=1018,V={1}:R=C,S=1092,V={2}:R=D,S=1014,V={3}:R=E,S=1260,V={4}:\";$C$2;$R$14;$C$4;$D350;$B350)": 1399,_x000D_
    "=RIK_AC(\"INF04__;INF04@E=0,S=1076,G=0,T=0,P=0:@R=A,S=1260,V={0}:R=B,S=1018,V={1}:R=C,S=1092,V={2}:R=D,S=1014,V={3}:R=E,S=1260,V={4}:\";$C$2;$R$14;$C$4;$D414;$B414)": 1400,_x000D_
    "=RIK_AC(\"INF04__;INF04@E=0,S=1253,G=0,T=0,P=0:@R=A,S=1260,V={0}:R=B,S=1018,V={1}:R=C,S=1092,V={2}:R=D,S=1014,V={3}:R=E,S=1260,V={4}:\";$C$2;$P$14;$C$4;$D359;$B359)": 1401,_x000D_
    "=RIK_AC(\"INF04__;INF04@E=0,S=42,G=0,T=0,P=0:@R=A,S=1260,V={0}:R=B,S=1018,V={1}:R=C,S=1092,V={2}:R=D,S=1014,V={3}:R=E,S=1260,V={4}:\";$C$2;$R$14;$C$4;$D401;$B401)": 1402,_x000D_
    "=RIK_AC(\"INF04__;INF04@E=0,S=1064,G=0,T=0,P=0:@R=A,S=1260,V={0}:R=B,S=1018,V={1}:R=C,S=1092,V={2}:R=D,S=1014,V={3}:R=E,S=1260,V={4}:\";$C$2;$R$14;$C$4;$D330;$B330)": 1403,_x000D_
    "=RIK_AC(\"INF04__;INF04@E=0,S=49,G=0,T=0,P=0:@R=A,S=1260,V={0}:R=B,S=1018,V={1}:R=C,S=1092,V={2}:R=D,S=1014,V={3}:R=E,S=1260,V={4}:R=F,S=48,V={5}:\";$C$2;$R$14;$C$4;$D74;$B74;T$14)": 1404,_x000D_
    "=RIK_AC(\"INF04__;INF04@E=0,S=49,G=0,T=0,P=0:@R=A,S=1260,V={0}:R=B,S=1018,V={1}:R=C,S=1092,V={2}:R=D,S=1014,V={3}:R=E,S=1260,V={4}:R=F,S=48,V={5}:\";$C$2;$R$14;$C$4;$D203;$B203;T$14)": 1405,_x000D_
    "=RIK_AC(\"INF04__;INF04@E=0,S=49,G=0,T=0,P=0:@R=A,S=1260,V={0}:R=B,S=1018,V={1}:R=C,S=1092,V={2}:R=D,S=1014,V={3}:R=E,S=1260,V={4}:R=F,S=48,V={5}:\";$C$2;$R$14;$C$4;$D331;$B331;T$14)": 1406,_x000D_
    "=RIK_AC(\"INF04__;INF04@E=0,S=1076,G=0,T=0,P=0:@R=A,S=1260,V={0}:R=B,S=1018,V={1}:R=C,S=1092,V={2}:R=D,S=1014,V={3}:R=E,S=1260,V={4}:\";$C$2;$R$14;$C$4;$D30;$B30)": 1407,_x000D_
    "=RIK_AC(\"INF04__;INF04@E=0,S=1076,G=0,T=0,P=0:@R=A,S=1260,V={0}:R=B,S=1018,V={1}:R=C,S=1092,V={2}:R=D,S=1014,V={3}:R=E,S=1260,V={4}:\";$C$2;$R$14;$C$4;$D127;$B127)": 1408,_x000D_
    "=RIK_AC(\"INF04__;INF04@E=0,S=1076,G=0,T=0,P=0:@R=A,S=1260,V={0}:R=B,S=1018,V={1}:R=C,S=1092,V={2}:R=D,S=1014,V={3}:R=E,S=1260,V={4}:\";$C$2;$R$14;$C$4;$D191;$B191)": 1409,_x000D_
    "=RIK_AC(\"INF04__;INF04@E=0,S=1076,G=0,T=0,P=0:@R=A,S=1260,V={0}:R=B,S=1018,V={1}:R=C,S=1092,V={2}:R=D,S=1014,V={3}:R=E,S=1260,V={4}:\";$C$2;$R$14;$C$4;$D255;$B255)": 1410,_x000D_
    "=RIK_AC(\"INF04__;INF04@E=0,S=1076,G=0,T=0,P=0:@R=A,S=1260,V={0}:R=B,S=1018,V={1}:R=C,S=1092,V={2}:R=D,S=1014,V={3}:R=E,S=1260,V={4}:\";$C$2;$R$14;$C$4;$D319;$B319)": 1411,_x000D_
    "=RIK_AC(\"INF04__;INF04@E=0,S=1076,G=0,T=0,P=0:@R=A,S=1260,V={0}:R=B,S=1018,V={1}:R=C,S=1092,V={2}:R=D,S=1014,V={3}:R=E,S=1260,V={4}:\";$C$2;$R$14;$C$4;$D383;$B383)": 1412,_x000D_
    "=RIK_AC(\"INF04__;INF04@E=0,S=1253,G=0,T=0,P=0:@R=A,S=1260,V={0}:R=B,S=1018,V={1}:R=C,S=1092,V={2}:R=D,S=1014,V={3}:R=E,S=1260,V={4}:\";$C$2;$P$14;$C$4;$D99;$B99)": 1413,_x000D_
    "=RIK_AC(\"INF04__;INF04@E=0,S=1253,G=0,T=0,P=0:@R=A,S=1260,V={0}:R=B,S=1018,V={1}:R=C,S=1092,V={2}:R=D,S=1014,V={3}:R=E,S=1260,V={4}:\";$C$2;$P$14;$C$4;$D333;$B333)": 1414,_x000D_
    "=RIK_AC(\"INF04__;INF04@E=0,S=49,G=0,T=0,P=0:@R=A,S=1260,V={0}:R=B,S=1018,V={1}:R=C,S=1092,V={2}:R=D,S=1014,V={3}:R=E,S=1260,V={4}:R=F,S=48,V={5}:\";$C$2;$R$14;$C$4;$D39;$B39;T$14)": 1415,_x000D_
    "=RIK_AC(\"INF04__;INF04@E=0,S=49,G=0,T=0,P=0:@R=A,S=1260,V={0}:R=B,S=1018,V={1}:R=C,S=1092,V={2}:R=D,S=1014,V={3}:R=E,S=1260,V={4}:R=F,S=48,V={5}:\";$C$2;$R$14;$C$4;$D383;$B383;T$14)": 1416,_x000D_
    "=RIK_AC(\"INF04__;INF04@E=0,S=1253,G=0,T=0,P=0:@R=A,S=1260,V={0}:R=B,S=1018,V={1}:R=C,S=1092,V={2}:R=D,S=1014,V={3}:R=E,S=1260,V={4}:\";$C$2;$P$14;$C$4;$D50;$B50)": 1417,_x000D_
    "=RIK_AC(\"INF04__;INF04@E=0,S=1253,G=0,T=0,P=0:@R=A,S=1260,V={0}:R=B,S=1018,V={1}:R=C,S=1092,V={2}:R=D,S=1014,V={3}:R=E,S=1260,V={4}:\";$C$2;$P$14;$C$4;$D402;$B402)": 1418,_x000D_
    "=RIK_AC(\"INF04__;INF04@E=0,S=42,G=0,T=0,P=0:@R=A,S=1260,V={0}:R=B,S=1018,V={1}:R=C,S=1092,V={2}:R=D,S=1014,V={3}:R=E,S=1260,V={4}:\";$C$2;$R$14;$C$4;$D310;$B310)": 1419,_x000D_
    "=RIK_AC(\"INF04__;INF04@E=0,S=1253,G=0,T=0,P=0:@R=A,S=1260,V={0}:R=B,S=1018,V={1}:R=C,S=1092,V={2}:R=D,S=1014,V={3}:R=E,S=1260,V={4}:\";$C$2;$P$14;$C$4;$D62;$B62)": 1420,_x000D_
    "=RIK_AC(\"INF04__;INF04@E=0,S=1253,G=0,T=0,P=0:@R=A,S=1260,V={0}:R=B,S=1018,V={1}:R=C,S=1092,V={2}:R=D,S=1014,V={3}:R=E,S=1260,V={4}:\";$C$2;$P$14;$C$4;$D414;$B414)": 1421,_x000D_
    "=RIK_AC(\"INF04__;INF04@E=0,S=42,G=0,T=0,P=0:@R=A,S=1260,V={0}:R=B,S=1018,V={1}:R=C,S=1092,V={2}:R=D,S=1014,V={3}:R=E,S=1260,V={4}:\";$C$2;$R$14;$C$4;$D322;$B322)": 1422,_x000D_
    "=RIK_AC(\"INF04__;INF04@E=0,S=1253,G=0,T=0,P=0:@R=A,S=1260,V={0}:R=B,S=1018,V={1}:R=C,S=1092,V={2}:R=D,S=1014,V={3}:R=E,S=1260,V={4}:\";$C$2;$P$14;$C$4;$D72;$B72)": 1423,_x000D_
    "=RIK_AC(\"INF04__;INF04@E=0,S=1253,G=0,T=0,P=0:@R=A,S=1260,V={0}:R=B,S=1018,V={1}:R=C,S=1092,V={2}:R=D,S=1014,V={3}:R=E,S=1260,V={4}:\";$C$2;$P$14;$C$4;$D53;$B53)": 1424,_x000D_
    "=RIK_AC(\"INF04__;INF04@E=0,S=42,G=0,T=0,P=0:@R=A,S=1260,V={0}:R=B,S=1018,V={1}:R=C,S=1092,V={2}:R=D,S=1014,V={3}:R=E,S=1260,V={4}:\";$C$2;$R$14;$C$4;$D129;$B129)": 1425,_x000D_
    "=RIK_AC(\"INF04__;INF04@E=0,S=1064,G=0,T=0,P=0:@R=A,S=1260,V={0}:R=B,S=1018,V={1}:R=C,S=1092,V={2}:R=D,S=1014,V={3}:R=E,S=1260,V={4}:\";$C$2;$R$14;$C$4;$D168;$B168)": 1426,_x000D_
    "=RIK_AC(\"INF04__;INF04@E=0,S=1253,G=0,T=0,P=0:@R=A,S=1260,V={0}:R=B,S=1018,V={1}:R=C,S=1092,V={2}:R=D,S=1014,V={3}:R=E,S=1260,V={4}:\";$C$2;$P$14;$C$4;$D324;$B324)": 1427,_x000D_
    "=RIK_AC(\"INF04__;INF04@E=0,S=42,G=0,T=0,P=0:@R=A,S=1260,V={0}:R=B,S=1018,V={1}:R=C,S=1092,V={2}:R=D,S=1014,V={3}:R=E,S=1260,V={4}:\";$C$2;$R$14;$C$4;$D355;$B355)": 1428,_x000D_
    "=RIK_AC(\"INF04__;INF04@E=0,S=1064,G=0,T=0,P=0:@R=A,S=1260,V={0}:R=B,S=1018,V={1}:R=C,S=1092,V={2}:R=D,S=1014,V={3}:R=E,S=1260,V={4}:\";$C$2;$R$14;$C$4;$D343;$B343)": 1429,_x000D_
    "=RIK_AC(\"INF04__;INF04@E=0,S=1253,G=0,T=0,P=0:@R=A,S=1260,V={0}:R=B,S=1018,V={1}:R=C,S=1092,V={2}:R=D,S=1014,V={3}:R=E,S=1260,V={4}:\";$C$2;$P$14;$C$4;$D325;$B325)": 1430,_x000D_
    "=RIK_AC(\"INF04__;INF04@E=0,S=42,G=0,T=0,P=0:@R=A,S=1260,V={0}:R=B,S=1018,V={1}:R=C,S=1092,V={2}:R=D,S=1014,V={3}:R=E,S=1260,V={4}:\";$C$2;$R$14;$C$4;$D356;$B356)": 1431,_x000D_
    "=RIK_AC(\"INF04__;INF04@E=0,S=1064,G=0,T=0,P=0:@R=A,S=1260,V={0}:R=B,S=1018,V={1}:R=C,S=1092,V={2}:R=D,S=1014,V={3}:R=E,S=1260,V={4}:\";$C$2;$R$14;$C$4;$D344;$B344)": 1432,_x000D_
    "=RIK_AC(\"INF04__;INF04@E=0,S=42,G=0,T=0,P=0:@R=A,S=1260,V={0}:R=B,S=1018,V={1}:R=C,S=1092,V={2}:R=D,S=1014,V={3}:R=E,S=1260,V={4}:\";$C$2;$R$14;$C$4;$D73;$B73)": 1433,_x000D_
    "=RIK_AC(\"INF04__;INF04@E=0,S=1064,G=0,T=0,P=0:@R=A,S=1260,V={0}:R=B,S=1018,V={1}:R=C,S=1092,V={2}:R=D,S=1014,V={3}:R=E,S=1260,V={4}:\";$C$2;$R$14;$C$4;$D91;$B91)": 1434,_x000D_
    "=RIK_AC(\"INF04__;INF04@E=0,S=1253,G=0,T=0,P=0:@R=A,S=1260,V={0}:R=B,S=1018,V={1}:R=C,S=1092,V={2}:R=D,S=1014,V={3}:R=E,S=1260,V={4}:\";$C$2;$P$14;$C$4;$D237;$B237)": 1435,_x000D_
    "=RIK_AC(\"INF04__;INF04@E=0,S=1064,G=0,T=0,P=0:@R=A,S=1260,V={0}:R=B,S=1018,V={1}:R=C,S=1092,V={2}:R=D,S=1014,V={3}:R=E,S=1260,V={4}:\";$C$2;$R$14;$C$4;$D321;$B321)": 1436,_x000D_
    "=RIK_AC(\"INF04__;INF04@E=0,S=49,G=0,T=0,P=0:@R=A,S=1260,V={0}:R=B,S=1018,V={1}:R=C,S=1092,V={2}:R=D,S=1014,V={3}:R=E,S=1260,V={4}:R=F,S=48,V={5}:\";$C$2;$R$14;$C$4;$D270;$B270;T$14)": 1437,_x000D_
    "=RIK_AC(\"INF04__;INF04@E=0,S=1253,G=0,T=0,P=0:@R=A,S=1260,V={0}:R=B,S=1018,V={1}:R=C,S=1092,V={2}:R=D,S=1014,V={3}:R=E,S=1260,V={4}:\";$C$2;$P$14;$C$4;$D267;$B267)": 1438,_x000D_
    "=RIK_AC(\"INF04__;INF04@E=0,S=1064,G=0,T=0,P=0:@R=A,S=1260,V={0}:R=B,S=1018,V={1}:R=C,S=1092,V={2}:R=D,S=1014,V={3}:R=E,S=1260,V={4}:\";$C$2;$R$14;$C$4;$D339;$B339)": 1439,_x000D_
    "=RIK_AC(\"INF04__;INF04@E=0,S=49,G=0,T=0,P=0:@R=A,S=1260,V={0}:R=B,S=1018,V={1}:R=C,S=1092,V={2}:R=D,S=1014,V={3}:R=E,S=1260,V={4}:R=F,S=48,V={5}:\";$C$2;$R$14;$C$4;$D208;$B208;T$14)": 1440,_x000D_
    "=RIK_AC(\"INF04__;INF04@E=0,S=49,G=0,T=0,P=0:@R=A,S=1260,V={0}:R=B,S=1018,V={1}:R=C,S=1092,V={2}:R=D,S=1014,V={3}:R=E,S=1260,V={4}:R=F,S=48,V={5}:\";$C$2;$R$14;$C$4;$D432;$B432;T$14)": 1441,_x000D_
    "=RIK_AC(\"INF04__;INF04@E=0,S=1253,G=0,T=0,P=0:@R=A,S=1260,V={0}:R=B,S=1018,V={1}:R=C,S=1092,V={2}:R=D,S=1014,V={3}:R=E,S=1260,V={4}:\";$C$2;$P$14;$C$4;$D116;$B116)": 1442,_x000D_
    "=RIK_AC(\"INF04__;INF04@E=0,S=42,G=0,T=0,P=0:@R=A,S=1260,V={0}:R=B,S=1018,V={1}:R=C,S=1092,V={2}:R=D,S=1014,V={3}:R=E,S=1260,V={4}:\";$C$2;$R$14;$C$4;$D85;$B85)": 1443,_x000D_
    "=RIK_AC(\"INF04__;INF04@E=0,S=42,G=0,T=0,P=0:@R=A,S=1260,V={0}:R=B,S=1018,V={1}:R=C,S=1092,V={2}:R=D,S=1014,V={3}:R=E,S=1260,V={4}:\";$C$2;$R$14;$C$4;$D427;$B427)": 1444,_x000D_
    "=RIK_AC(\"INF04__;INF04@E=0,S=1064,G=0,T=0,P=0:@R=A,S=1260,V={0}:R=B,S=1018,V={1}:R=C,S=1092,V={2}:R=D,S=1014,V={3}:R=E,S=1260,V={4}:\";$C$2;$R$14;$C$4;$D309;$B309)": 1445,_x000D_
    "=RIK_AC(\"INF04__;INF04@E=0,S=49,G=0,T=0,P=0:@R=A,S=1260,V={0}:R=B,S=1018,V={1}:R=C,S=1092,V={2}:R=D,S=1014,V={3}:R=E,S=1260,V={4}:R=F,S=48,V={5}:\";$C$2;$R$14;$C$4;$D63;$B63;T$14)": 1446,_x000D_
    "=RIK_AC(\"INF04__;INF04@E=0,S=49,G=0,T=0,P=0:@R=A,S=1260,V={0}:R=B,S=1018,V={1}:R=C,S=1092,V={2}:R=D,S=1014,V={3}:R=E,S=1260,V={4}:R=F,S=48,V={5}:\";$C$2;$R$14;$C$4;$D193;$B193;T$14)": 1447,_x000D_
    "=RIK_AC(\"INF04__;INF04@E=0,S=49,G=0,T=0,P=0:@R=A,S=1260,V={0}:R=B,S=1018,V={1}:R=C,S=1092,V={2}:R=D,S=1014,V={3}:R=E,S=1260,V={4}:R=F,S=48,V={5}:\";$C$2;$R$14;$C$4;$D321;$B321;T$14)": 1448,_x000D_
    "=RIK_AC(\"INF04__;INF04@E=0,S=1076,G=0,T=0,P=0:@R=A,S=1260,V={0}:R=B,S=1018,V={1}:R=C,S=1092,V={2}:R=D,S=1014,V={3}:R=E,S=1260,V={4}:\";$C$2;$R$14;$C$4;$D29;$B29)": 1449,_x000D_
    "=RIK_AC(\"INF04__;INF04@E=0,S=1253,G=0,T=0,P=0:@R=A,S=1260,V={0}:R=B,S=1018,V={1}:R=C,S=1092,V={2}:R=D,S=1014,V={3}:R=E,S=1260,V={4}:\";$C$2;$P$14;$C$4;$D123;$B123)": 1450,_x000D_
    "=RIK_AC(\"INF04__;INF04@E=0,S=42,G=0,T=0,P=0:@R=A,S=1260,V={0}:R=B,S=1018,V={1}:R=C,S=1092,V={2}:R=D,S=1014,V={3}:R=E,S=1260,V={4}:\";$C$2;$R$14;$C$4;$D91;$B91)": 1451,_x000D_
    "=RIK_AC(\"INF04__;INF04@E=0,S=42,G=0,T=0,P=0:@R=A,S=1260,V=</t>
  </si>
  <si>
    <t>{0}:R=B,S=1018,V={1}:R=C,S=1092,V={2}:R=D,S=1014,V={3}:R=E,S=1260,V={4}:\";$C$2;$R$14;$C$4;$D432;$B432)": 1452,_x000D_
    "=RIK_AC(\"INF04__;INF04@E=0,S=1064,G=0,T=0,P=0:@R=A,S=1260,V={0}:R=B,S=1018,V={1}:R=C,S=1092,V={2}:R=D,S=1014,V={3}:R=E,S=1260,V={4}:\";$C$2;$R$14;$C$4;$D313;$B313)": 1453,_x000D_
    "=RIK_AC(\"INF04__;INF04@E=0,S=49,G=0,T=0,P=0:@R=A,S=1260,V={0}:R=B,S=1018,V={1}:R=C,S=1092,V={2}:R=D,S=1014,V={3}:R=E,S=1260,V={4}:R=F,S=48,V={5}:\";$C$2;$R$14;$C$4;$D64;$B64;T$14)": 1454,_x000D_
    "=RIK_AC(\"INF04__;INF04@E=0,S=49,G=0,T=0,P=0:@R=A,S=1260,V={0}:R=B,S=1018,V={1}:R=C,S=1092,V={2}:R=D,S=1014,V={3}:R=E,S=1260,V={4}:R=F,S=48,V={5}:\";$C$2;$R$14;$C$4;$D194;$B194;T$14)": 1455,_x000D_
    "=RIK_AC(\"INF04__;INF04@E=0,S=49,G=0,T=0,P=0:@R=A,S=1260,V={0}:R=B,S=1018,V={1}:R=C,S=1092,V={2}:R=D,S=1014,V={3}:R=E,S=1260,V={4}:R=F,S=48,V={5}:\";$C$2;$R$14;$C$4;$D322;$B322;T$14)": 1456,_x000D_
    "=RIK_AC(\"INF04__;INF04@E=0,S=1253,G=0,T=0,P=0:@R=A,S=1260,V={0}:R=B,S=1018,V={1}:R=C,S=1092,V={2}:R=D,S=1014,V={3}:R=E,S=1260,V={4}:\";$C$2;$P$14;$C$4;$D125;$B125)": 1457,_x000D_
    "=RIK_AC(\"INF04__;INF04@E=0,S=42,G=0,T=0,P=0:@R=A,S=1260,V={0}:R=B,S=1018,V={1}:R=C,S=1092,V={2}:R=D,S=1014,V={3}:R=E,S=1260,V={4}:\";$C$2;$R$14;$C$4;$D93;$B93)": 1458,_x000D_
    "=RIK_AC(\"INF04__;INF04@E=0,S=42,G=0,T=0,P=0:@R=A,S=1260,V={0}:R=B,S=1018,V={1}:R=C,S=1092,V={2}:R=D,S=1014,V={3}:R=E,S=1260,V={4}:\";$C$2;$R$14;$C$4;$D435;$B435)": 1459,_x000D_
    "=RIK_AC(\"INF04__;INF04@E=0,S=42,G=0,T=0,P=0:@R=A,S=1260,V={0}:R=B,S=1018,V={1}:R=C,S=1092,V={2}:R=D,S=1014,V={3}:R=E,S=1260,V={4}:\";$C$2;$R$14;$C$4;$D135;$B135)": 1460,_x000D_
    "=RIK_AC(\"INF04__;INF04@E=0,S=1064,G=0,T=0,P=0:@R=A,S=1260,V={0}:R=B,S=1018,V={1}:R=C,S=1092,V={2}:R=D,S=1014,V={3}:R=E,S=1260,V={4}:\";$C$2;$R$14;$C$4;$D405;$B405)": 1461,_x000D_
    "=RIK_AC(\"INF04__;INF04@E=0,S=49,G=0,T=0,P=0:@R=A,S=1260,V={0}:R=B,S=1018,V={1}:R=C,S=1092,V={2}:R=D,S=1014,V={3}:R=E,S=1260,V={4}:R=F,S=48,V={5}:\";$C$2;$R$14;$C$4;$D253;$B253;T$14)": 1462,_x000D_
    "=RIK_AC(\"INF04__;INF04@E=0,S=1076,G=0,T=0,P=0:@R=A,S=1260,V={0}:R=B,S=1018,V={1}:R=C,S=1092,V={2}:R=D,S=1014,V={3}:R=E,S=1260,V={4}:\";$C$2;$R$14;$C$4;$D71;$B71)": 1463,_x000D_
    "=RIK_AC(\"INF04__;INF04@E=0,S=1076,G=0,T=0,P=0:@R=A,S=1260,V={0}:R=B,S=1018,V={1}:R=C,S=1092,V={2}:R=D,S=1014,V={3}:R=E,S=1260,V={4}:\";$C$2;$R$14;$C$4;$D217;$B217)": 1464,_x000D_
    "=RIK_AC(\"INF04__;INF04@E=0,S=1076,G=0,T=0,P=0:@R=A,S=1260,V={0}:R=B,S=1018,V={1}:R=C,S=1092,V={2}:R=D,S=1014,V={3}:R=E,S=1260,V={4}:\";$C$2;$R$14;$C$4;$D345;$B345)": 1465,_x000D_
    "=RIK_AC(\"INF04__;INF04@E=0,S=1253,G=0,T=0,P=0:@R=A,S=1260,V={0}:R=B,S=1018,V={1}:R=C,S=1092,V={2}:R=D,S=1014,V={3}:R=E,S=1260,V={4}:\";$C$2;$P$14;$C$4;$D329;$B329)": 1466,_x000D_
    "=RIK_AC(\"INF04__;INF04@E=0,S=1064,G=0,T=0,P=0:@R=A,S=1260,V={0}:R=B,S=1018,V={1}:R=C,S=1092,V={2}:R=D,S=1014,V={3}:R=E,S=1260,V={4}:\";$C$2;$R$14;$C$4;$D314;$B314)": 1467,_x000D_
    "=RIK_AC(\"INF04__;INF04@E=0,S=49,G=0,T=0,P=0:@R=A,S=1260,V={0}:R=B,S=1018,V={1}:R=C,S=1092,V={2}:R=D,S=1014,V={3}:R=E,S=1260,V={4}:R=F,S=48,V={5}:\";$C$2;$R$14;$C$4;$D195;$B195;T$14)": 1468,_x000D_
    "=RIK_AC(\"INF04__;INF04@E=0,S=1076,G=0,T=0,P=0:@R=A,S=1260,V={0}:R=B,S=1018,V={1}:R=C,S=1092,V={2}:R=D,S=1014,V={3}:R=E,S=1260,V={4}:\";$C$2;$R$14;$C$4;$D23;$B23)": 1469,_x000D_
    "=RIK_AC(\"INF04__;INF04@E=0,S=1076,G=0,T=0,P=0:@R=A,S=1260,V={0}:R=B,S=1018,V={1}:R=C,S=1092,V={2}:R=D,S=1014,V={3}:R=E,S=1260,V={4}:\";$C$2;$R$14;$C$4;$D187;$B187)": 1470,_x000D_
    "=RIK_AC(\"INF04__;INF04@E=0,S=1076,G=0,T=0,P=0:@R=A,S=1260,V={0}:R=B,S=1018,V={1}:R=C,S=1092,V={2}:R=D,S=1014,V={3}:R=E,S=1260,V={4}:\";$C$2;$R$14;$C$4;$D307;$B307)": 1471,_x000D_
    "=RIK_AC(\"INF04__;INF04@E=0,S=1076,G=0,T=0,P=0:@R=A,S=1260,V={0}:R=B,S=1018,V={1}:R=C,S=1092,V={2}:R=D,S=1014,V={3}:R=E,S=1260,V={4}:\";$C$2;$R$14;$C$4;$D395;$B395)": 1472,_x000D_
    "=RIK_AC(\"INF04__;INF04@E=0,S=42,G=0,T=0,P=0:@R=A,S=1260,V={0}:R=B,S=1018,V={1}:R=C,S=1092,V={2}:R=D,S=1014,V={3}:R=E,S=1260,V={4}:\";$C$2;$R$14;$C$4;$D160;$B160)": 1473,_x000D_
    "=RIK_AC(\"INF04__;INF04@E=0,S=1064,G=0,T=0,P=0:@R=A,S=1260,V={0}:R=B,S=1018,V={1}:R=C,S=1092,V={2}:R=D,S=1014,V={3}:R=E,S=1260,V={4}:\";$C$2;$R$14;$C$4;$D317;$B317)": 1474,_x000D_
    "=RIK_AC(\"INF04__;INF04@E=0,S=49,G=0,T=0,P=0:@R=A,S=1260,V={0}:R=B,S=1018,V={1}:R=C,S=1092,V={2}:R=D,S=1014,V={3}:R=E,S=1260,V={4}:R=F,S=48,V={5}:\";$C$2;$R$14;$C$4;$D149;$B149;T$14)": 1475,_x000D_
    "=RIK_AC(\"INF04__;INF04@E=0,S=49,G=0,T=0,P=0:@R=A,S=1260,V={0}:R=B,S=1018,V={1}:R=C,S=1092,V={2}:R=D,S=1014,V={3}:R=E,S=1260,V={4}:R=F,S=48,V={5}:\";$C$2;$R$14;$C$4;$D325;$B325;T$14)": 1476,_x000D_
    "=RIK_AC(\"INF04__;INF04@E=0,S=1076,G=0,T=0,P=0:@R=A,S=1260,V={0}:R=B,S=1018,V={1}:R=C,S=1092,V={2}:R=D,S=1014,V={3}:R=E,S=1260,V={4}:\";$C$2;$R$14;$C$4;$D51;$B51)": 1477,_x000D_
    "=RIK_AC(\"INF04__;INF04@E=0,S=1076,G=0,T=0,P=0:@R=A,S=1260,V={0}:R=B,S=1018,V={1}:R=C,S=1092,V={2}:R=D,S=1014,V={3}:R=E,S=1260,V={4}:\";$C$2;$R$14;$C$4;$D149;$B149)": 1478,_x000D_
    "=RIK_AC(\"INF04__;INF04@E=0,S=1076,G=0,T=0,P=0:@R=A,S=1260,V={0}:R=B,S=1018,V={1}:R=C,S=1092,V={2}:R=D,S=1014,V={3}:R=E,S=1260,V={4}:\";$C$2;$R$14;$C$4;$D221;$B221)": 1479,_x000D_
    "=RIK_AC(\"INF04__;INF04@E=0,S=1076,G=0,T=0,P=0:@R=A,S=1260,V={0}:R=B,S=1018,V={1}:R=C,S=1092,V={2}:R=D,S=1014,V={3}:R=E,S=1260,V={4}:\";$C$2;$R$14;$C$4;$D293;$B293)": 1480,_x000D_
    "=RIK_AC(\"INF04__;INF04@E=0,S=1076,G=0,T=0,P=0:@R=A,S=1260,V={0}:R=B,S=1018,V={1}:R=C,S=1092,V={2}:R=D,S=1014,V={3}:R=E,S=1260,V={4}:\";$C$2;$R$14;$C$4;$D365;$B365)": 1481,_x000D_
    "=RIK_AC(\"INF04__;INF04@E=0,S=1076,G=0,T=0,P=0:@R=A,S=1260,V={0}:R=B,S=1018,V={1}:R=C,S=1092,V={2}:R=D,S=1014,V={3}:R=E,S=1260,V={4}:\";$C$2;$R$14;$C$4;$D437;$B437)": 1482,_x000D_
    "=RIK_AC(\"INF04__;INF04@E=0,S=42,G=0,T=0,P=0:@R=A,S=1260,V={0}:R=B,S=1018,V={1}:R=C,S=1092,V={2}:R=D,S=1014,V={3}:R=E,S=1260,V={4}:\";$C$2;$R$14;$C$4;$D167;$B167)": 1483,_x000D_
    "=RIK_AC(\"INF04__;INF04@E=0,S=1064,G=0,T=0,P=0:@R=A,S=1260,V={0}:R=B,S=1018,V={1}:R=C,S=1092,V={2}:R=D,S=1014,V={3}:R=E,S=1260,V={4}:\";$C$2;$R$14;$C$4;$D258;$B258)": 1484,_x000D_
    "=RIK_AC(\"INF04__;INF04@E=0,S=49,G=0,T=0,P=0:@R=A,S=1260,V={0}:R=B,S=1018,V={1}:R=C,S=1092,V={2}:R=D,S=1014,V={3}:R=E,S=1260,V={4}:R=F,S=48,V={5}:\";$C$2;$R$14;$C$4;$D52;$B52;T$14)": 1485,_x000D_
    "=RIK_AC(\"INF04__;INF04@E=0,S=49,G=0,T=0,P=0:@R=A,S=1260,V={0}:R=B,S=1018,V={1}:R=C,S=1092,V={2}:R=D,S=1014,V={3}:R=E,S=1260,V={4}:R=F,S=48,V={5}:\";$C$2;$R$14;$C$4;$D183;$B183;T$14)": 1486,_x000D_
    "=RIK_AC(\"INF04__;INF04@E=0,S=49,G=0,T=0,P=0:@R=A,S=1260,V={0}:R=B,S=1018,V={1}:R=C,S=1092,V={2}:R=D,S=1014,V={3}:R=E,S=1260,V={4}:R=F,S=48,V={5}:\";$C$2;$R$14;$C$4;$D311;$B311;T$14)": 1487,_x000D_
    "=RIK_AC(\"INF04__;INF04@E=0,S=49,G=0,T=0,P=0:@R=A,S=1260,V={0}:R=B,S=1018,V={1}:R=C,S=1092,V={2}:R=D,S=1014,V={3}:R=E,S=1260,V={4}:R=F,S=48,V={5}:\";$C$2;$R$14;$C$4;$D435;$B435;T$14)": 1488,_x000D_
    "=RIK_AC(\"INF04__;INF04@E=0,S=1076,G=0,T=0,P=0:@R=A,S=1260,V={0}:R=B,S=1018,V={1}:R=C,S=1092,V={2}:R=D,S=1014,V={3}:R=E,S=1260,V={4}:\";$C$2;$R$14;$C$4;$D118;$B118)": 1489,_x000D_
    "=RIK_AC(\"INF04__;INF04@E=0,S=1076,G=0,T=0,P=0:@R=A,S=1260,V={0}:R=B,S=1018,V={1}:R=C,S=1092,V={2}:R=D,S=1014,V={3}:R=E,S=1260,V={4}:\";$C$2;$R$14;$C$4;$D182;$B182)": 1490,_x000D_
    "=RIK_AC(\"INF04__;INF04@E=0,S=1076,G=0,T=0,P=0:@R=A,S=1260,V={0}:R=B,S=1018,V={1}:R=C,S=1092,V={2}:R=D,S=1014,V={3}:R=E,S=1260,V={4}:\";$C$2;$R$14;$C$4;$D246;$B246)": 1491,_x000D_
    "=RIK_AC(\"INF04__;INF04@E=0,S=1076,G=0,T=0,P=0:@R=A,S=1260,V={0}:R=B,S=1018,V={1}:R=C,S=1092,V={2}:R=D,S=1014,V={3}:R=E,S=1260,V={4}:\";$C$2;$R$14;$C$4;$D310;$B310)": 1492,_x000D_
    "=RIK_AC(\"INF04__;INF04@E=0,S=1076,G=0,T=0,P=0:@R=A,S=1260,V={0}:R=B,S=1018,V={1}:R=C,S=1092,V={2}:R=D,S=1014,V={3}:R=E,S=1260,V={4}:\";$C$2;$R$14;$C$4;$D374;$B374)": 1493,_x000D_
    "=RIK_AC(\"INF04__;INF04@E=0,S=1253,G=0,T=0,P=0:@R=A,S=1260,V={0}:R=B,S=1018,V={1}:R=C,S=1092,V={2}:R=D,S=1014,V={3}:R=E,S=1260,V={4}:\";$C$2;$P$14;$C$4;$D21;$B21)": 1494,_x000D_
    "=RIK_AC(\"INF04__;INF04@E=0,S=42,G=0,T=0,P=0:@R=A,S=1260,V={0}:R=B,S=1018,V={1}:R=C,S=1092,V={2}:R=D,S=1014,V={3}:R=E,S=1260,V={4}:\";$C$2;$R$14;$C$4;$D117;$B117)": 1495,_x000D_
    "=RIK_AC(\"INF04__;INF04@E=0,S=1064,G=0,T=0,P=0:@R=A,S=1260,V={0}:R=B,S=1018,V={1}:R=C,S=1092,V={2}:R=D,S=1014,V={3}:R=E,S=1260,V={4}:\";$C$2;$R$14;$C$4;$D152;$B152)": 1496,_x000D_
    "=RIK_AC(\"INF04__;INF04@E=0,S=1064,G=0,T=0,P=0:@R=A,S=1260,V={0}:R=B,S=1018,V={1}:R=C,S=1092,V={2}:R=D,S=1014,V={3}:R=E,S=1260,V={4}:\";$C$2;$R$14;$C$4;$D403;$B403)": 1497,_x000D_
    "=RIK_AC(\"INF04__;INF04@E=0,S=49,G=0,T=0,P=0:@R=A,S=1260,V={0}:R=B,S=1018,V={1}:R=C,S=1092,V={2}:R=D,S=1014,V={3}:R=E,S=1260,V={4}:R=F,S=48,V={5}:\";$C$2;$R$14;$C$4;$D123;$B123;T$14)": 1498,_x000D_
    "=RIK_AC(\"INF04__;INF04@E=0,S=49,G=0,T=0,P=0:@R=A,S=1260,V={0}:R=B,S=1018,V={1}:R=C,S=1092,V={2}:R=D,S=1014,V={3}:R=E,S=1260,V={4}:R=F,S=48,V={5}:\";$C$2;$R$14;$C$4;$D251;$B251;T$14)": 1499,_x000D_
    "=RIK_AC(\"INF04__;INF04@E=0,S=49,G=0,T=0,P=0:@R=A,S=1260,V={0}:R=B,S=1018,V={1}:R=C,S=1092,V={2}:R=D,S=1014,V={3}:R=E,S=1260,V={4}:R=F,S=48,V={5}:\";$C$2;$R$14;$C$4;$D379;$B379;T$14)": 1500,_x000D_
    "=RIK_AC(\"INF04__;INF04@E=0,S=1076,G=0,T=0,P=0:@R=A,S=1260,V={0}:R=B,S=1018,V={1}:R=C,S=1092,V={2}:R=D,S=1014,V={3}:R=E,S=1260,V={4}:\";$C$2;$R$14;$C$4;$D67;$B67)": 1501,_x000D_
    "=RIK_AC(\"INF04__;INF04@E=0,S=1076,G=0,T=0,P=0:@R=A,S=1260,V={0}:R=B,S=1018,V={1}:R=C,S=1092,V={2}:R=D,S=1014,V={3}:R=E,S=1260,V={4}:\";$C$2;$R$14;$C$4;$D151;$B151)": 1502,_x000D_
    "=RIK_AC(\"INF04__;INF04@E=0,S=1076,G=0,T=0,P=0:@R=A,S=1260,V={0}:R=B,S=1018,V={1}:R=C,S=1092,V={2}:R=D,S=1014,V={3}:R=E,S=1260,V={4}:\";$C$2;$R$14;$C$4;$D215;$B215)": 1503,_x000D_
    "=RIK_AC(\"INF04__;INF04@E=0,S=1076,G=0,T=0,P=0:@R=A,S=1260,V={0}:R=B,S=1018,V={1}:R=C,S=1092,V={2}:R=D,S=1014,V={3}:R=E,S=1260,V={4}:\";$C$2;$R$14;$C$4;$D279;$B279)": 1504,_x000D_
    "=RIK_AC(\"INF04__;INF04@E=0,S=1076,G=0,T=0,P=0:@R=A,S=1260,V={0}:R=B,S=1018,V={1}:R=C,S=1092,V={2}:R=D,S=1014,V={3}:R=E,S=1260,V={4}:\";$C$2;$R$14;$C$4;$D343;$B343)": 1505,_x000D_
    "=RIK_AC(\"INF04__;INF04@E=0,S=1076,G=0,T=0,P=0:@R=A,S=1260,V={0}:R=B,S=1018,V={1}:R=C,S=1092,V={2}:R=D,S=1014,V={3}:R=E,S=1260,V={4}:\";$C$2;$R$14;$C$4;$D407;$B407)": 1506,_x000D_
    "=RIK_AC(\"INF04__;INF04@E=0,S=1253,G=0,T=0,P=0:@R=A,S=1260,V={0}:R=B,S=1018,V={1}:R=C,S=1092,V={2}:R=D,S=1014,V={3}:R=E,S=1260,V={4}:\";$C$2;$P$14;$C$4;$D303;$B303)": 1507,_x000D_
    "=RIK_AC(\"INF04__;INF04@E=0,S=42,G=0,T=0,P=0:@R=A,S=1260,V={0}:R=B,S=1018,V={1}:R=C,S=1092,V={2}:R=D,S=1014,V={3}:R=E,S=1260,V={4}:\";$C$2;$R$14;$C$4;$D437;$B437)": 1508,_x000D_
    "=RIK_AC(\"INF04__;INF04@E=0,S=49,G=0,T=0,P=0:@R=A,S=1260,V={0}:R=B,S=1018,V={1}:R=C,S=1092,V={2}:R=D,S=1014,V={3}:R=E,S=1260,V={4}:R=F,S=48,V={5}:\";$C$2;$R$14;$C$4;$D172;$B172;T$14)": 1509,_x000D_
    "=RIK_AC(\"INF04__;INF04@E=0,S=1076,G=0,T=0,P=0:@R=A,S=1260,V={0}:R=B,S=1018,V={1}:R=C,S=1092,V={2}:R=D,S=1014,V={3}:R=E,S=1260,V={4}:\";$C$2;$R$14;$C$4;$D72;$B72)": 1510,_x000D_
    "=RIK_AC(\"INF04__;INF04@E=0,S=1076,G=0,T=0,P=0:@R=A,S=1260,V={0}:R=B,S=1018,V={1}:R=C,S=1092,V={2}:R=D,S=1014,V={3}:R=E,S=1260,V={4}:\";$C$2;$R$14;$C$4;$D282;$B282)": 1511,_x000D_
    "=RIK_AC(\"INF04__;INF04@E=0,S=1076,G=0,T=0,P=0:@R=A,S=1260,V={0}:R=B,S=1018,V={1}:R=C,S=1092,V={2}:R=D,S=1014,V={3}:R=E,S=1260,V={4}:\";$C$2;$R$14;$C$4;$D180;$B180)": 1512,_x000D_
    "=RIK_AC(\"INF04__;INF04@E=0,S=42,G=0,T=0,P=0:@R=A,S=1260,V={0}:R=B,S=1018,V={1}:R=C,S=1092,V={2}:R=D,S=1014,V={3}:R=E,S=1260,V={4}:\";$C$2;$R$14;$C$4;$D156;$B156)": 1513,_x000D_
    "=RIK_AC(\"INF04__;INF04@E=0,S=49,G=0,T=0,P=0:@R=A,S=1260,V={0}:R=B,S=1018,V={1}:R=C,S=1092,V={2}:R=D,S=1014,V={3}:R=E,S=1260,V={4}:R=F,S=48,V={5}:\";$C$2;$R$14;$C$4;$D92;$B92;T$14)": 1514,_x000D_
    "=RIK_AC(\"INF04__;INF04@E=0,S=49,G=0,T=0,P=0:@R=A,S=1260,V={0}:R=B,S=1018,V={1}:R=C,S=1092,V={2}:R=D,S=1014,V={3}:R=E,S=1260,V={4}:R=F,S=48,V={5}:\";$C$2;$R$14;$C$4;$D428;$B428;T$14)": 1515,_x000D_
    "=RIK_AC(\"INF04__;INF04@E=0,S=1076,G=0,T=0,P=0:@R=A,S=1260,V={0}:R=B,S=1018,V={1}:R=C,S=1092,V={2}:R=D,S=1014,V={3}:R=E,S=1260,V={4}:\";$C$2;$R$14;$C$4;$D220;$B220)": 1516,_x000D_
    "=RIK_AC(\"INF04__;INF04@E=0,S=1076,G=0,T=0,P=0:@R=A,S=1260,V={0}:R=B,S=1018,V={1}:R=C,S=1092,V={2}:R=D,S=1014,V={3}:R=E,S=1260,V={4}:\";$C$2;$R$14;$C$4;$D392;$B392)": 1517,_x000D_
    "=RIK_AC(\"INF04__;INF04@E=0,S=1064,G=0,T=0,P=0:@R=A,S=1260,V={0}:R=B,S=1018,V={1}:R=C,S=1092,V={2}:R=D,S=1014,V={3}:R=E,S=1260,V={4}:\";$C$2;$R$14;$C$4;$D203;$B203)": 1518,_x000D_
    "=RIK_AC(\"INF04__;INF04@E=0,S=1076,G=0,T=0,P=0:@R=A,S=1260,V={0}:R=B,S=1018,V={1}:R=C,S=1092,V={2}:R=D,S=1014,V={3}:R=E,S=1260,V={4}:\";$C$2;$R$14;$C$4;$D81;$B81)": 1519,_x000D_
    "=RIK_AC(\"INF04__;INF04@E=0,S=1076,G=0,T=0,P=0:@R=A,S=1260,V={0}:R=B,S=1018,V={1}:R=C,S=1092,V={2}:R=D,S=1014,V={3}:R=E,S=1260,V={4}:\";$C$2;$R$14;$C$4;$D122;$B122)": 1520,_x000D_
    "=RIK_AC(\"INF04__;INF04@E=0,S=49,G=0,T=0,P=0:@R=A,S=1260,V={0}:R=B,S=1018,V={1}:R=C,S=1092,V={2}:R=D,S=1014,V={3}:R=E,S=1260,V={4}:R=F,S=48,V={5}:\";$C$2;$R$14;$C$4;$D191;$B191;T$14)": 1521,_x000D_
    "=RIK_AC(\"INF04__;INF04@E=0,S=42,G=0,T=0,P=0:@R=A,S=1260,V={0}:R=B,S=1018,V={1}:R=C,S=1092,V={2}:R=D,S=1014,V={3}:R=E,S=1260,V={4}:\";$C$2;$R$14;$C$4;$D28;$B28)": 1522,_x000D_
    "=RIK_AC(\"INF04__;INF04@E=0,S=49,G=0,T=0,P=0:@R=A,S=1260,V={0}:R=B,S=1018,V={1}:R=C,S=1092,V={2}:R=D,S=1014,V={3}:R=E,S=1260,V={4}:R=F,S=48,V={5}:\";$C$2;$R$14;$C$4;$D57;$B57;T$14)": 1523,_x000D_
    "=RIK_AC(\"INF04__;INF04@E=0,S=49,G=0,T=0,P=0:@R=A,S=1260,V={0}:R=B,S=1018,V={1}:R=C,S=1092,V={2}:R=D,S=1014,V={3}:R=E,S=1260,V={4}:R=F,S=48,V={5}:\";$C$2;$R$14;$C$4;$D399;$B399;T$14)": 1524,_x000D_
    "=RIK_AC(\"INF04__;INF04@E=0,S=1076,G=0,T=0,P=0:@R=A,S=1260,V={0}:R=B,S=1018,V={1}:R=C,S=1092,V={2}:R=D,S=1014,V={3}:R=E,S=1260,V={4}:\";$C$2;$R$14;$C$4;$D204;$B204)": 1525,_x000D_
    "=RIK_AC(\"INF04__;INF04@E=0,S=1076,G=0,T=0,P=0:@R=A,S=1260,V={0}:R=B,S=1018,V={1}:R=C,S=1092,V={2}:R=D,S=1014,V={3}:R=E,S=1260,V={4}:\";$C$2;$R$14;$C$4;$D376;$B376)": 1526,_x000D_
    "=RIK_AC(\"INF04__;INF04@E=0,S=1064,G=0,T=0,P=0:@R=A,S=1260,V={0}:R=B,S=1018,V={1}:R=C,S=1092,V={2}:R=D,S=1014,V={3}:R=E,S=1260,V={4}:\";$C$2;$R$14;$C$4;$D235;$B235)": 1527,_x000D_
    "=RIK_AC(\"INF04__;INF04@E=0,S=49,G=0,T=0,P=0:@R=A,S=1260,V={0}:R=B,S=1018,V={1}:R=C,S=1092,V={2}:R=D,S=1014,V={3}:R=E,S=1260,V={4}:R=F,S=48,V={5}:\";$C$2;$R$14;$C$4;$D239;$B239;T$14)": 1528,_x000D_
    "=RIK_AC(\"INF04__;INF04@E=0,S=1076,G=0,T=0,P=0:@R=A,S=1260,V={0}:R=B,S=1018,V={1}:R=C,S=1092,V={2}:R=D,S=1014,V={3}:R=E,S=1260,V={4}:\";$C$2;$R$14;$C$4;$D124;$B124)": 1529,_x000D_
    "=RIK_AC(\"INF04__;INF04@E=0,S=1076,G=0,T=0,P=0:@R=A,S=1260,V={0}:R=B,S=1018,V={1}:R=C,S=1092,V={2}:R=D,S=1014,V={3}:R=E,S=1260,V={4}:\";$C$2;$R$14;$C$4;$D296;$B296)": 1530,_x000D_
    "=RIK_AC(\"INF04__;INF04@E=0,S=42,G=0,T=0,P=0:@R=A,S=1260,V={0}:R=B,S=1018,V={1}:R=C,S=1092,V={2}:R=D,S=1014,V={3}:R=E,S=1260,V={4}:\";$C$2;$R$14;$C$4;$D96;$B96)": 1531,_x000D_
    "=RIK_AC(\"INF04__;INF04@E=0,S=49,G=0,T=0,P=0:@R=A,S=1260,V={0}:R=B,S=1018,V={1}:R=C,S=1092,V={2}:R=D,S=1014,V={3}:R=E,S=1260,V={4}:R=F,S=48,V={5}:\";$C$2;$R$14;$C$4;$D76;$B76;T$14)": 1532,_x000D_
    "=RIK_AC(\"INF04__;INF04@E=0,S=49,G=0,T=0,P=0:@R=A,S=1260,V={0}:R=B,S=1018,V={1}:R=C,S=1092,V={2}:R=D,S=1014,V={3}:R=E,S=1260,V={4}:R=F,S=48,V={5}:\";$C$2;$R$14;$C$4;$D415;$B415;T$14)": 1533,_x000D_
    "=RIK_AC(\"INF04__;INF04@E=0,S=1076,G=0,T=0,P=0:@R=A,S=1260,V={0}:R=B,S=1018,V={1}:R=C,S=1092,V={2}:R=D,S=1014,V={3}:R=E,S=1260,V={4}:\";$C$2;$R$14;$C$4;$D212;$B212)": 1534,_x000D_
    "=RIK_AC(\"INF04__;INF04@E=0,S=1076,G=0,T=0,P=0:@R=A,S=1260,V={0}:R=B,S=1018,V={1}:R=C,S=1092,V={2}:R=D,S=1014,V={3}:R=E,S=1260,V={4}:\";$C$2;$R$14;$C$4;$D384;$B384)": 1535,_x000D_
    "=RIK_AC(\"INF04__;INF04@E=0,S=49,G=0,T=0,P=0:@R=A,S=1260,V={0}:R=B,S=1018,V={1}:R=C,S=1092,V={2}:R=D,S=1014,V={3}:R=E,S=1260,V={4}:R=F,S=48,V={5}:\";$C$2;$R$14;$C$4;$D223;$B223;T$14)": 1536,_x000D_
    "=RIK_AC(\"INF04__;INF04@E=0,S=1076,G=0,T=0,P=0:@R=A,S=1260,V={0}:R=B,S=1018,V={1}:R=C,S=1092,V={2}:R=D,S=1014,V={3}:R=E,S=1260,V={4}:\";$C$2;$R$14;$C$4;$D436;$B436)": 1537,_x000D_
    "=RIK_AC(\"INF04__;INF04@E=0,S=1253,G=0,T=0,P=0:@R=A,S=1260,V={0}:R=B,S=1018,V={1}:R=C,S=1092,V={2}:R=D,S=1014,V={3}:R=E,S=1260,V={4}:\";$C$2;$P$14;$C$4;$D316;$B316)": 1538,_x000D_
    "=RIK_AC(\"INF04__;INF04@E=0,S=49,G=0,T=0,P=0:@R=A,S=1260,V={0}:R=B,S=1018,V={1}:R=C,S=1092,V={2}:R=D,S=1014,V={3}:R=E,S=1260,V={4}:R=F,S=48,V={5}:\";$C$2;$R$14;$C$4;$D30;$B30;T$14)": 1539,_x000D_
    "=RIK_AC(\"INF04__;INF04@E=0,S=49,G=0,T=0,P=0:@R=A,S=1260,V={0}:R=B,S=1018,V={1}:R=C,S=1092,V={2}:R=D,S=1014,V={3}:R=E,S=1260,V={4}:R=F,S=48,V={5}:\";$C$2;$R$14;$C$4;$D380;$B380;T$14)": 1540,_x000D_
    "=RIK_AC(\"INF04__;INF04@E=0,S=1076,G=0,T=0,P=0:@R=A,S=1260,V={0}:R=B,S=1018,V={1}:R=C,S=1092,V={2}:R=D,S=1014,V={3}:R=E,S=1260,V={4}:\";$C$2;$R$14;$C$4;$D194;$B194)": 1541,_x000D_
    "=RIK_AC(\"INF04__;INF04@E=0,S=1076,G=0,T=0,P=0:@R=A,S=1260,V={0}:R=B,S=1018,V={1}:R=C,S=1092,V={2}:R=D,S=1014,V={3}:R=E,S=1260,V={4}:\";$C$2;$R$14;$C$4;$D364;$B364)": 1542,_x000D_
    "=RIK_AC(\"INF04__;INF04@E=0,S=1064,G=0,T=0,P=0:@R=A,S=1260,V={0}:R=B,S=1018,V={1}:R=C,S=1092,V={2}:R=D,S=1014,V={3}:R=E,S=1260,V={4}:\";$C$2;$R$14;$C$4;$D385;$B385)": 1543,_x000D_
    "=RIK_AC(\"INF04__;INF04@E=0,S=1253,G=0,T=0,P=0:@R=A,S=1260,V={0}:R=B,S=1018,V={1}:R=C,S=1092,V={2}:R=D,S=1014,V={3}:R=E,S=1260,V={4}:\";$C$2;$P$14;$C$4;$D17;$B17)": 1544,_x000D_
    "=RIK_AC(\"INF04__;INF04@E=0,S=42,G=0,T=0,P=0:@R=A,S=1260,V={0}:R=B,S=1018,V={1}:R=C,S=1092,V={2}:R=D,S=1014,V={3}:R=E,S=1260,V={4}:\";$C$2;$R$14;$C$4;$D182;$B182)": 1545,_x000D_
    "=RIK_AC(\"INF04__;INF04@E=0,S=1253,G=0,T=0,P=0:@R=A,S=1260,V={0}:R=B,S=1018,V={1}:R=C,S=1092,V={2}:R=D,S=1014,V={3}:R=E,S=1260,V={4}:\";$C$2;$P$14;$C$4;$D286;$B286)": 1546,_x000D_
    "=RIK_AC(\"INF04__;INF04@E=0,S=1064,G=0,T=0,P=0:@R=A,S=1260,V={0}:R=B,S=1018,V={1}:R=C,S=1092,V={2}:R=D,S=1014,V={3}:R=E,S=1260,V={4}:\";$C$2;$R$14;$C$4;$D118;$B118)": 1547,_x000D_
    "=RIK_AC(\"INF04__;INF04@E=0,S=1253,G=0,T=0,P=0:@R=A,S=1260,V={0}:R=B,S=1018,V={1}:R=C,S=1092,V={2}:R=D,S=1014,V={3}:R=E,S=1260,V={4}:\";$C$2;$P$14;$C$4;$D373;$B373)": 1548,_x000D_
    "=RIK_AC(\"INF04__;INF04@E=0,S=1253,G=0,T=0,P=0:@R=A,S=1260,V={0}:R=B,S=1018,V={1}:R=C,S=1092,V={2}:R=D,S=1014,V={3}:R=E,S=1260,V={4}:\";$C$2;$P$14;$C$4;$D119;$B119)": 1549,_x000D_
    "=RIK_AC(\"INF04__;INF04@E=0,S=1064,G=0,T=0,P=0:@R=A,S=1260,V={0}:R=B,S=1018,V={1}:R=C,S=1092,V={2}:R=D,S=1014,V={3}:R=E,S=1260,V={4}:\";$C$2;$R$14;$C$4;$D215;$B215)": 1550,_x000D_
    "=RIK_AC(\"INF04__;INF04@E=0,S=42,G=0,T=0,P=0:@R=A,S=1260,V={0}:R=B,S=1018,V={1}:R=C,S=1092,V={2}:R=D,S=1014,V={3}:R=E,S=1260,V={4}:\";$C$2;$R$14;$C$4;$D185;$B185)": 1551,_x000D_
    "=RIK_AC(\"INF04__;INF04@E=0,S=1253,G=0,T=0,P=0:@R=A,S=1260,V={0}:R=B,S=1018,V={1}:R=C,S=1092,V={2}:R=D,S=1014,V={3}:R=E,S=1260,V={4}:\";$C$2;$P$14;$C$4;$D307;$B307)": 1552,_x000D_
    "=RIK_AC(\"INF04__;INF04@E=0,S=1064,G=0,T=0,P=0:@R=A,S=1260,V={0}:R=B,S=1018,V={1}:R=C,S=1092,V={2}:R=D,S=1014,V={3}:R=E,S=1260,V={4}:\";$C$2;$R$14;$C$4;$D332;$B332)": 1553,_x000D_
    "=RIK_AC(\"INF04__;INF04@E=0,S=49,G=0,T=0,P=0:@R=A,S=1260,V={0}:R=B,S=1018,V={1}:R=C,S=1092,V={2}:R=D,S=1014,V={3}:R=E,S=1260,V={4}:R=F,S=48,V={5}:\";$C$2;$R$14;$C$4;$D142;$B142;T$14)": 1554,_x000D_
    "=RIK_AC(\"INF04__;INF04@E=0,S=1064,G=0,T=0,P=0:@R=A,S=1260,V={0}:R=B,S=1018,V={1}:R=C,S=1092,V={2}:R=D,S=1014,V={3}:R=E,S=1260,V={4}:\";$C$2;$R$14;$C$4;$D47;$B47)": 1555,_x000D_
    "=RIK_AC(\"INF04__;INF04@E=0,S=49,G=0,T=0,P=0:@R=A,S=1260,V={0}:R=B,S=1018,V={1}:R=C,S=1092,V={2}:R=D,S=1014,V={3}:R=E,S=1260,V={4}:R=F,S=48,V={5}:\";$C$2;$R$14;$C$4;$D360;$B360;T$14)": 1556,_x000D_
    "=RIK_AC(\"INF04__;INF04@E=0,S=1253,G=0,T=0,P=0:@R=A,S=1260,V={0}:R=B,S=1018,V={1}:R=C,S=1092,V={2}:R=D,S=1014,V={3}:R=E,S=1260,V={4}:\";$C$2;$P$14;$C$4;$D372;$B372)": 1557,_x000D_
    "=RIK_AC(\"INF04__;INF04@E=0,S=1064,G=0,T=0,P=0:@R=A,S=1260,V={0}:R=B,S=1018,V={1}:R=C,S=1092,V={2}:R=D,S=1014,V={3}:R=E,S=1260,V={4}:\";$C$2;$R$14;$C$4;$D213;$B213)": 1558,_x000D_
    "=RIK_AC(\"INF04__;INF04@E=0,S=49,G=0,T=0,P=0:@R=A,S=1260,V={0}:R=B,S=1018,V={1}:R=C,S=1092,V={2}:R=D,S=1014,V={3}:R=E,S=1260,V={4}:R=F,S=48,V={5}:\";$C$2;$R$14;$C$4;$D145;$B145;T$14)": 1559,_x000D_
    "=RIK_AC(\"INF04__;INF04@E=0,S=49,G=0,T=0,P=0:@R=A,S=1260,V={0}:R=B,S=1018,V={1}:R=C,S=1092,V={2}:R=D,S=1014,V={3}:R=E,S=1260,V={4}:R=F,S=48,V={5}:\";$C$2;$R$14;$C$4;$D401;$B401;T$14)": 1560,_x000D_
    "=RIK_AC(\"INF04__;INF04@E=0,S=1253,G=0,T=0,P=0:@R=A,S=1260,V={0}:R=B,S=1018,V={1}:R=C,S=1092,V={2}:R=D,S=1014,V={3}:R=E,S=1260,V={4}:\";$C$2;$P$14;$C$4;$D379;$B379)": 1561,_x000D_
    "=RIK_AC(\"INF04__;INF04@E=0,S=1064,G=0,T=0,P=0:@R=A,S=1260,V={0}:R=B,S=1018,V={1}:R=C,S=1092,V={2}:R=D,S=1014,V={3}:R=E,S=1260,V={4}:\";$C$2;$R$14;$C$4;$D217;$B217)": 1562,_x000D_
    "=RIK_AC(\"INF04__;INF04@E=0,S=49,G=0,T=0,P=0:@R=A,S=1260,V={0}:R=B,S=1018,V={1}:R=C,S=1092,V={2}:R=D,S=1014,V={3}:R=E,S=1260,V={4}:R=F,S=48,V={5}:\";$C$2;$R$14;$C$4;$D146;$B146;T$14)": 1563,_x000D_
    "=RIK_AC(\"INF04__;INF04@E=0,S=49,G=0,T=0,P=0:@R=A,S=1260,V={0}:R=B,S=1018,V={1}:R=C,S=1092,V={2}:R=D,S=1014,V={3}:R=E,S=1260,V={4}:R=F,S=48,V={5}:\";$C$2;$R$14;$C$4;$D402;$B402;T$14)": 1564,_x000D_
    "=RIK_AC(\"INF04__;INF04@E=0,S=42,G=0,T=0,P=0:@R=A,S=1260,V={0}:R=B,S=1018,V={1}:R=C,S=1092,V={2}:R=D,S=1014,V={3}:R=E,S=1260,V={4}:\";$C$2;$R$14;$C$4;$D307;$B307)": 1565,_x000D_
    "=RIK_AC(\"INF04__;INF04@E=0,S=1064,G=0,T=0,P=0:@R=A,S=1260,V={0}:R=B,S=1018,V={1}:R=C,S=1092,V={2}:R=D,S=1014,V={3}:R=E,S=1260,V={4}:\";$C$2;$R$14;$C$4;$D237;$B237)": 1566,_x000D_
    "=RIK_AC(\"INF04__;INF04@E=0,S=49,G=0,T=0,P=0:@R=A,S=1260,V={0}:R=B,S=1018,V={1}:R=C,S=1092,V={2}:R=D,S=1014,V={3}:R=E,S=1260,V={4}:R=F,S=48,V={5}:\";$C$2;$R$14;$C$4;$D413;$B413;T$14)": 1567,_x000D_
    "=RIK_AC(\"INF04__;INF04@E=0,S=1076,G=0,T=0,P=0:@R=A,S=1260,V={0}:R=B,S=1018,V={1}:R=C,S=1092,V={2}:R=D,S=1014,V={3}:R=E,S=1260,V={4}:\";$C$2;$R$14;$C$4;$D297;$B297)": 1568,_x000D_
    "=RIK_AC(\"INF04__;INF04@E=0,S=1064,G=0,T=0,P=0:@R=A,S=1260,V={0}:R=B,S=1018,V={1}:R=C,S=1092,V={2}:R=D,S=1014,V={3}:R=E,S=1260,V={4}:\";$C$2;$R$14;$C$4;$D67;$B67)": 1569,_x000D_
    "=RIK_AC(\"INF04__;INF04@E=0,S=49,G=0,T=0,P=0:@R=A,S=1260,V={0}:R=B,S=1018,V={1}:R=C,S=1092,V={2}:R=D,S=1014,V={3}:R=E,S=1260,V={4}:R=F,S=48,V={5}:\";$C$2;$R$14;$C$4;$D355;$B355;T$14)": 1570,_x000D_
    "=RIK_AC(\"INF04__;INF04@E=0,S=1076,G=0,T=0,P=0:@R=A,S=1260,V={0}:R=B,S=1018,V={1}:R=C,S=1092,V={2}:R=D,S=1014,V={3}:R=E,S=1260,V={4}:\";$C$2;$R$14;$C$4;$D267;$B267)": 1571,_x000D_
    "=RIK_AC(\"INF04__;INF04@E=0,S=1253,G=0,T=0,P=0:@R=A,S=1260,V={0}:R=B,S=1018,V={1}:R=C,S=1092,V={2}:R=D,S=1014,V={3}:R=E,S=1260,V={4}:\";$C$2;$P$14;$C$4;$D341;$B341)": 1572,_x000D_
    "=RIK_AC(\"INF04__;INF04@E=0,S=49,G=0,T=0,P=0:@R=A,S=1260,V={0}:R=B,S=1018,V={1}:R=C,S=1092,V={2}:R=D,S=1014,V={3}:R=E,S=1260,V={4}:R=F,S=48,V={5}:\";$C$2;$R$14;$C$4;$D117;$B117;T$14)": 1573,_x000D_
    "=RIK_AC(\"INF04__;INF04@E=0,S=49,G=0,T=0,P=0:@R=A,S=1260,V={0}:R=B,S=1018,V={1}:R=C,S=1092,V={2}:R=D,S=1014,V={3}:R=E,S=1260,V={4}:R=F,S=48,V={5}:\";$C$2;$R$14;$C$4;$D434;$B434;T$14)": 1574,_x000D_
    "=RIK_AC(\"INF04__;INF04@E=0,S=1076,G=0,T=0,P=0:@R=A,S=1260,V={0}:R=B,S=1018,V={1}:R=C,S=1092,V={2}:R=D,S=1014,V={3}:R=E,S=1260,V={4}:\";$C$2;$R$14;$C$4;$D205;$B205)": 1575,_x000D_
    "=RIK_AC(\"INF04__;INF04@E=0,S=1076,G=0,T=0,P=0:@R=A,S=1260,V={0}:R=B,S=1018,V={1}:R=C,S=1092,V={2}:R=D,S=1014,V={3}:R=E,S=1260,V={4}:\";$C$2;$R$14;$C$4;$D349;$B349)": 1576,_x000D_
    "=RIK_AC(\"INF04__;INF04@E=0,S=42,G=0,T=0,P=0:@R=A,S=1260,V={0}:R=B,S=1018,V={1}:R=C,S=1092,V={2}:R=D,S=1014,V={3}:R=E,S=1260,V={4}:\";$C$2;$R$14;$C$4;$D53;$B53)": 1577,_x000D_
    "=RIK_AC(\"INF04__;INF04@E=0,S=1064,G=0,T=0,P=0:@R=A,S=1260,V={0}:R=B,S=1018,V={1}:R=C,S=1092,V={2}:R=D,S=1014,V={3}:R=E,S=1260,V={4}:\";$C$2;$R$14;$C$4;$D417;$B417)": 1578,_x000D_
    "=RIK_AC(\"INF04__;INF04@E=0,S=49,G=0,T=0,P=0:@R=A,S=1260,V={0}:R=B,S=1018,V={1}:R=C,S=1092,V={2}:R=D,S=1014,V={3}:R=E,S=1260,V={4}:R=F,S=48,V={5}:\";$C$2;$R$14;$C$4;$D279;$B279;T$14)": 1579,_x000D_
    "=RIK_AC(\"INF04__;INF04@E=0,S=1076,G=0,T=0,P=0:@R=A,S=1260,V={0}:R=B,S=1018,V={1}:R=C,S=1092,V={2}:R=D,S=1014,V={3}:R=E,S=1260,V={4}:\";$C$2;$R$14;$C$4;$D91;$B91)": 1580,_x000D_
    "=RIK_AC(\"INF04__;INF04@E=0,S=1076,G=0,T=0,P=0:@R=A,S=1260,V={0}:R=B,S=1018,V={1}:R=C,S=1092,V={2}:R=D,S=1014,V={3}:R=E,S=1260,V={4}:\";$C$2;$R$14;$C$4;$D230;$B230)": 1581,_x000D_
    "=RIK_AC(\"INF04__;INF04@E=0,S=1076,G=0,T=0,P=0:@R=A,S=1260,V={0}:R=B,S=1018,V={1}:R=C,S=1092,V={2}:R=D,S=1014,V={3}:R=E,S=1260,V={4}:\";$C$2;$R$14;$C$4;$D358;$B358)": 1582,_x000D_
    "=RIK_AC(\"INF04__;INF04@E=0,S=1253,G=0,T=0,P=0:@R=A,S=1260,V={0}:R=B,S=1018,V={1}:R=C,S=1092,V={2}:R=D,S=1014,V={3}:R=E,S=1260,V={4}:\";$C$2;$P$14;$C$4;$D427;$B427)": 1583,_x000D_
    "=RIK_AC(\"INF04__;INF04@E=0,S=1064,G=0,T=0,P=0:@R=A,S=1260,V={0}:R=B,S=1018,V={1}:R=C,S=1092,V={2}:R=D,S=1014,V={3}:R=E,S=1260,V={4}:\";$C$2;$R$14;$C$4;$D357;$B357)": 1584,_x000D_
    "=RIK_AC(\"INF04__;INF04@E=0,S=49,G=0,T=0,P=0:@R=A,S=1260,V={0}:R=B,S=1018,V={1}:R=C,S=1092,V={2}:R=D,S=1014,V={3}:R=E,S=1260,V={4}:R=F,S=48,V={5}:\";$C$2;$R$14;$C$4;$D219;$B219;T$14)": 1585,_x000D_
    "=RIK_AC(\"INF04__;INF04@E=0,S=1076,G=0,T=0,P=0:@R=A,S=1260,V={0}:R=B,S=1018,V={1}:R=C,S=1092,V={2}:R=D,S=1014,V={3}:R=E,S=1260,V={4}:\";$C$2;$R$14;$C$4;$D41;$B41)": 1586,_x000D_
    "=RIK_AC(\"INF04__;INF04@E=0,S=1076,G=0,T=0,P=0:@R=A,S=1260,V={0}:R=B,S=1018,V={1}:R=C,S=1092,V={2}:R=D,S=1014,V={3}:R=E,S=1260,V={4}:\";$C$2;$R$14;$C$4;$D199;$B199)": 1587,_x000D_
    "=RIK_AC(\"INF04__;INF04@E=0,S=1076,G=0,T=0,P=0:@R=A,S=1260,V={0}:R=B,S=1018,V={1}:R=C,S=1092,V={2}:R=D,S=1014,V={3}:R=E,S=1260,V={4}:\";$C$2;$R$14;$C$4;$D327;$B327)": 1588,_x000D_
    "=RIK_AC(\"INF04__;INF04@E=0,S=1253,G=0,T=0,P=0:@R=A,S=1260,V={0}:R=B,S=1018,V={1}:R=C,S=1092,V={2}:R=D,S=1014,V={3}:R=E,S=1260,V={4}:\";$C$2;$P$14;$C$4;$D163;$B163)": 1589,_x000D_
    "=RIK_AC(\"INF04__;INF04@E=0,S=49,G=0,T=0,P=0:@R=A,S=1260,V={0}:R=B,S=1018,V={1}:R=C,S=1092,V={2}:R=D,S=1014,V={3}:R=E,S=1260,V={4}:R=F,S=48,V={5}:\";$C$2;$R$14;$C$4;$D84;$B84;T$14)": 1590,_x000D_
    "=RIK_AC(\"INF04__;INF04@E=0,S=1076,G=0,T=0,P=0:@R=A,S=1260,V={0}:R=B,S=1018,V={1}:R=C,S=1092,V={2}:R=D,S=1014,V={3}:R=E,S=1260,V={4}:\";$C$2;$R$14;$C$4;$D196;$B196)": 1591,_x000D_
    "=RIK_AC(\"INF04__;INF04@E=0,S=1076,G=0,T=0,P=0:@R=A,S=1260,V={0}:R=B,S=1018,V={1}:R=C,S=1092,V={2}:R=D,S=1014,V={3}:R=E,S=1260,V={4}:\";$C$2;$R$14;$C$4;$D266;$B266)": 1592,_x000D_
    "=RIK_AC(\"INF04__;INF04@E=0,S=1064,G=0,T=0,P=0:@R=A,S=1260,V={0}:R=B,S=1018,V={1}:R=C,S=1092,V={2}:R=D,S=1014,V={3}:R=E,S=1260,V={4}:\";$C$2;$R$14;$C$4;$D413;$B413)": 1593,_x000D_
    "=RIK_AC(\"INF04__;INF04@E=0,S=1076,G=0,T=0,P=0:@R=A,S=1260,V={0}:R=B,S=1018,V={1}:R=C,S=1092,V={2}:R=D,S=1014,V={3}:R=E,S=1260,V={4}:\";$C$2;$R$14;$C$4;$D75;$B75)": 1594,_x000D_
    "=RIK_AC(\"INF04__;INF04@E=0,S=1076,G=0,T=0,P=0:@R=A,S=1260,V={0}:R=B,S=1018,V={1}:R=C,S=1092,V={2}:R=D,S=1014,V={3}:R=E,S=1260,V={4}:\";$C$2;$R$14;$C$4;$D370;$B370)": 1595,_x000D_
    "=RIK_AC(\"INF04__;INF04@E=0,S=49,G=0,T=0,P=0:@R=A,S=1260,V={0}:R=B,S=1018,V={1}:R=C,S=1092,V={2}:R=D,S=1014,V={3}:R=E,S=1260,V={4}:R=F,S=48,V={5}:\";$C$2;$R$14;$C$4;$D180;$B180;T$14)": 1596,_x000D_
    "=RIK_AC(\"INF04__;INF04@E=0,S=1076,G=0,T=0,P=0:@R=A,S=1260,V={0}:R=B,S=1018,V={1}:R=C,S=1092,V={2}:R=D,S=1014,V={3}:R=E,S=1260,V={4}:\";$C$2;$R$14;$C$4;$D228;$B228)": 1597,_x000D_
    "=RIK_AC(\"INF04__;INF04@E=0,S=1076,G=0,T=0,P=0:@R=A,S=1260,V={0}:R=B,S=1018,V={1}:R=C,S=1092,V={2}:R=D,S=1014,V={3}:R=E,S=1260,V={4}:\";$C$2;$R$14;$C$4;$D420;$B420)": 1598,_x000D_
    "=RIK_AC(\"INF04__;INF04@E=0,S=49,G=0,T=0,P=0:@R=A,S=1260,V={0}:R=B,S=1018,V={1}:R=C,S=1092,V={2}:R=D,S=1014,V={3}:R=E,S=1260,V={4}:R=F,S=48,V={5}:\";$C$2;$R$14;$C$4;$D143;$B143;T$14)": 1599,_x000D_
    "=RIK_AC(\"INF04__;INF04@E=0,S=1076,G=0,T=0,P=0:@R=A,S=1260,V={0}:R=B,S=1018,V={1}:R=C,S=1092,V={2}:R=D,S=1014,V={3}:R=E,S=1260,V={4}:\";$C$2;$R$14;$C$4;$D184;$B184)": 1600,_x000D_
    "=RIK_AC(\"INF04__;INF04@E=0,S=42,G=0,T=0,P=0:@R=A,S=1260,V={0}:R=B,S=1018,V={1}:R=C,S=1092,V={2}:R=D,S=1014,V={3}:R=E,S=1260,V={4}:\";$C$2;$R$14;$C$4;$D241;$B241)": 1601,_x000D_
    "=RIK_AC(\"INF04__;INF04@E=0,S=49,G=0,T=0,P=0:@R=A,S=1260,V={0}:R=B,S=1018,V={1}:R=C,S=1092,V={2}:R=D,S=1014,V={3}:R=E,S=1260,V={4}:R=F,S=48,V={5}:\";$C$2;$R$14;$C$4;$D284;$B284;T$14)": 1602,_x000D_
    "=RIK_AC(\"INF04__;INF04@E=0,S=1076,G=0,T=0,P=0:@R=A,S=1260,V={0}:R=B,S=1018,V={1}:R=C,S=1092,V={2}:R=D,S=1014,V={3}:R=E,S=1260,V={4}:\";$C$2;$R$14;$C$4;$D252;$B252)": 1603,_x000D_
    "=RIK_AC(\"INF04__;INF04@E=0,S=42,G=0,T=0,P=0:@R=A,S=1260,V={0}:R=B,S=1018,V={1}:R=C,S=1092,V={2}:R=D,S=1014,V={3}:R=E,S=1260,V={4}:\";$C$2;$R$14;$C$4;$D252;$B252)": 1604,_x000D_
    "=RIK_AC(\"INF04__;INF04@E=0,S=49,G=0,T=0,P=0:@R=A,S=1260,V={0}:R=B,S=1018,V={1}:R=C,S=1092,V={2}:R=D,S=1014,V={3}:R=E,S=1260,V={4}:R=F,S=48,V={5}:\";$C$2;$R$14;$C$4;$D204;$B204;T$14)": 1605,_x000D_
    "=RIK_AC(\"INF04__;INF04@E=0,S=1076,G=0,T=0,P=0:@R=A,S=1260,V={0}:R=B,S=1018,V={1}:R=C,S=1092,V={2}:R=D,S=1014,V={3}:R=E,S=1260,V={4}:\";$C$2;$R$14;$C$4;$D170;$B170)": 1606,_x000D_
    "=RIK_AC(\"INF04__;INF04@E=0,S=1076,G=0,T=0,P=0:@R=A,S=1260,V={0}:R=B,S=1018,V={1}:R=C,S=1092,V={2}:R=D,S=1014,V={3}:R=E,S=1260,V={4}:\";$C$2;$R$14;$C$4;$D404;$B404)": 1607,_x000D_
    "=RIK_AC(\"INF04__;INF04@E=0,S=1076,G=0,T=0,P=0:@R=A,S=1260,V={0}:R=B,S=1018,V={1}:R=C,S=1092,V={2}:R=D,S=1014,V={3}:R=E,S=1260,V={4}:\";$C$2;$R$14;$C$4;$D113;$B113)": 1608,_x000D_
    "=RIK_AC(\"INF04__;INF04@E=0,S=1076,G=0,T=0,P=0:@R=A,S=1260,V={0}:R=B,S=1018,V={1}:R=C,S=1092,V={2}:R=D,S=1014,V={3}:R=E,S=1260,V={4}:\";$C$2;$R$14;$C$4;$D400;$B400)": 1609,_x000D_
    "=RIK_AC(\"INF04__;INF04@E=0,S=49,G=0,T=0,P=0:@R=A,S=1260,V={0}:R=B,S=1018,V={1}:R=C,S=1092,V={2}:R=D,S=1014,V={3}:R=E,S=1260,V={4}:R=F,S=48,V={5}:\";$C$2;$R$14;$C$4;$D79;$B79;T$14)": 1610,_x000D_
    "=RIK_AC(\"INF04__;INF04@E=0,S=1076,G=0,T=0,P=0:@R=A,S=1260,V={0}:R=B,S=1018,V={1}:R=C,S=1092,V={2}:R=D,S=1014,V={3}:R=E,S=1260,V={4}:\";$C$2;$R$14;$C$4;$D70;$B70)": 1611,_x000D_
    "=RIK_AC(\"INF04__;INF04@E=0,S=1076,G=0,T=0,P=0:@R=A,S=1260,V={0}:R=B,S=1018,V={1}:R=C,S=1092,V={2}:R=D,S=1014,V={3}:R=E,S=1260,V={4}:\";$C$2;$R$14;$C$4;$D322;$B322)": 1612,_x000D_
    "=RIK_AC(\"INF04__;INF04@E=0,S=49,G=0,T=0,P=0:@R=A,S=1260,V={0}:R=B,S=1018,V={1}:R=C,S=1092,V={2}:R=D,S=1014,V={3}:R=E,S=1260,V={4}:R=F,S=48,V={5}:\";$C$2;$R$14;$C$4;$D148;$B148;T$14)": 1613,_x000D_
    "=RIK_AC(\"INF04__;INF04@E=0,S=1064,G=0,T=0,P=0:@R=A,S=1260,V={0}:R=B,S=1018,V={1}:R=C,S=1092,V={2}:R=D,S=1014,V={3}:R=E,S=1260,V={4}:\";$C$2;$R$14;$C$4;$D17;$B17)": 1614,_x000D_
    "=RIK_AC(\"INF04__;INF04@E=0,S=1064,G=0,T=0,P=0:@R=A,S=1260,V={0}:R=B,S=1018,V={1}:R=C,S=1092,V={2}:R=D,S=1014,V={3}:R=E,S=1260,V={4}:\";$C$2;$R$14;$C$4;$D36;$B36)": 1615,_x000D_
    "=RIK_AC(\"INF04__;INF04@E=0,S=42,G=0,T=0,P=0:@R=A,S=1260,V={0}:R=B,S=1018,V={1}:R=C,S=1092,V={2}:R=D,S=1014,V={3}:R=E,S=1260,V={4}:\";$C$2;$R$14;$C$4;$D220;$B220)": 1616,_x000D_
    "=RIK_AC(\"INF04__;INF04@E=0,S=1076,G=0,T=0,P=0:@R=A,S=1260,V={0}:R=B,S=1018,V={1}:R=C,S=1092,V={2}:R=D,S=1014,V={3}:R=E,S=1260,V={4}:\";$C$2;$R$14;$C$4;$D229;$B229)": 1617,_x000D_
    "=RIK_AC(\"INF04__;INF04@E=0,S=42,G=0,T=0,P=0:@R=A,S=1260,V={0}:R=B,S=1018,V={1}:R=C,S=1092,V={2}:R=D,S=1014,V={3}:R=E,S=1260,V={4}:\";$C$2;$R$14;$C$4;$D284;$B284)": 1618,_x000D_
    "=RIK_AC(\"INF04__;INF04@E=0,S=1076,G=0,T=0,P=0:@R=A,S=1260,V={0}:R=B,S=1018,V={1}:R=C,S=1092,V={2}:R=D,S=1014,V={3}:R=E,S=1260,V={4}:\";$C$2;$R$14;$C$4;$D382;$B382)": 1619,_x000D_
    "=RIK_AC(\"INF04__;INF04@E=0,S=1064,G=0,T=0,P=0:@R=A,S=1260,V={0}:R=B,S=1018,V={1}:R=C,S=1092,V={2}:R=D,S=1014,V={3}:R=E,S=1260,V={4}:\";$C$2;$R$14;$C$4;$D421;$B421)": 1620,_x000D_
    "=RIK_AC(\"INF04__;INF04@E=0,S=1076,G=0,T=0,P=0:@R=A,S=1260,V={0}:R=B,S=1018,V={1}:R=C,S=1092,V={2}:R=D,S=1014,V={3}:R=E,S=1260,V={4}:\";$C$2;$R$14;$C$4;$D351;$B351)": 1621,_x000D_
    "=RIK_AC(\"INF04__;INF04@E=0,S=1076,G=0,T=0,P=0:@R=A,S=1260,V={0}:R=B,S=1018,V={1}:R=C,S=1092,V={2}:R=D,S=1014,V={3}:R=E,S=1260,V={4}:\";$C$2;$R$14;$C$4;$D260;$B260)": 1622,_x000D_
    "=RIK_AC(\"INF04__;INF04@E=0,S=1076,G=0,T=0,P=0:@R=A,S=1260,V={0}:R=B,S=1018,V={1}:R=C,S=1092,V={2}:R=D,S=1014,V={3}:R=E,S=1260,V={4}:\";$C$2;$R$14;$C$4;$D178;$B178)": 1623,_x000D_
    "=RIK_AC(\"INF04__;INF04@E=0,S=1064,G=0,T=0,P=0:@R=A,S=1260,V={0}:R=B,S=1018,V={1}:R=C,S=1092,V={2}:R=D,S=1014,V={3}:R=E,S=1260,V={4}:\";$C$2;$R$14;$C$4;$D103;$B103)": 1624,_x000D_
    "=RIK_AC(\"INF04__;INF04@E=0,S=49,G=0,T=0,P=0:@R=A,S=1260,V={0}:R=B,S=1018,V={1}:R=C,S=1092,V={2}:R=D,S=1014,V={3}:R=E,S=1260,V={4}:R=F,S=48,V={5}:\";$C$2;$R$14;$C$4;$D316;$B316;T$14)": 1625,_x000D_
    "=RIK_AC(\"INF04__;INF04@E=0,S=1076,G=0,T=0,P=0:@R=A,S=1260,V={0}:R=B,S=1018,V={1}:R=C,S=1092,V={2}:R=D,S=1014,V={3}:R=E,S=1260,V={4}:\";$C$2;$R$14;$C$4;$D24;$B24)": 1626,_x000D_
    "=RIK_AC(\"INF04__;INF04@E=0,S=1076,G=0,T=0,P=0:@R=A,S=1260,V={0}:R=B,S=1018,V={1}:R=C,S=1092,V={2}:R=D,S=1014,V={3}:R=E,S=1260,V={4}:\";$C$2;$R$14;$C$4;$D240;$B240)": 1627,_x000D_
    "=RIK_AC(\"INF04__;INF04@E=0,S=49,G=0,T=0,P=0:@R=A,S=1260,V={0}:R=B,S=1018,V={1}:R=C,S=1092,V={2}:R=D,S=1014,V={3}:R=E,S=1260,V={4}:R=F,S=48,V={5}:\";$C$2;$R$14;$C$4;$D164;$B164;T$14)": 1628,_x000D_
    "=RIK_AC(\"INF04__;INF04@E=0,S=49,G=0,T=0,P=0:@R=A,S=1260,V={0}:R=B,S=1018,V={1}:R=C,S=1092,V={2}:R=D,S=1014,V={3}:R=E,S=1260,V={4}:R=F,S=48,V={5}:\";$C$2;$R$14;$C$4;$D319;$B319;T$14)": 1629,_x000D_
    "=RIK_AC(\"INF04__;INF04@E=0,S=42,G=0,T=0,P=0:@R=A,S=1260,V={0}:R=B,S=1018,V={1}:R=C,S=1092,V={2}:R=D,S=1014,V={3}:R=E,S=1260,V={4}:\";$C$2;$R$14;$C$4;$D417;$B417)": 1630,_x000D_
    "=RIK_AC(\"INF04__;I</t>
  </si>
  <si>
    <t>NF04@E=0,S=1064,G=0,T=0,P=0:@R=A,S=1260,V={0}:R=B,S=1018,V={1}:R=C,S=1092,V={2}:R=D,S=1014,V={3}:R=E,S=1260,V={4}:\";$C$2;$R$14;$C$4;$D216;$B216)": 1631,_x000D_
    "=RIK_AC(\"INF04__;INF04@E=0,S=42,G=0,T=0,P=0:@R=A,S=1260,V={0}:R=B,S=1018,V={1}:R=C,S=1092,V={2}:R=D,S=1014,V={3}:R=E,S=1260,V={4}:\";$C$2;$R$14;$C$4;$D299;$B299)": 1632,_x000D_
    "=RIK_AC(\"INF04__;INF04@E=0,S=42,G=0,T=0,P=0:@R=A,S=1260,V={0}:R=B,S=1018,V={1}:R=C,S=1092,V={2}:R=D,S=1014,V={3}:R=E,S=1260,V={4}:\";$C$2;$R$14;$C$4;$D304;$B304)": 1633,_x000D_
    "=RIK_AC(\"INF04__;INF04@E=0,S=1253,G=0,T=0,P=0:@R=A,S=1260,V={0}:R=B,S=1018,V={1}:R=C,S=1092,V={2}:R=D,S=1014,V={3}:R=E,S=1260,V={4}:\";$C$2;$P$14;$C$4;$D175;$B175)": 1634,_x000D_
    "=RIK_AC(\"INF04__;INF04@E=0,S=49,G=0,T=0,P=0:@R=A,S=1260,V={0}:R=B,S=1018,V={1}:R=C,S=1092,V={2}:R=D,S=1014,V={3}:R=E,S=1260,V={4}:R=F,S=48,V={5}:\";$C$2;$R$14;$C$4;$D99;$B99;T$14)": 1635,_x000D_
    "=RIK_AC(\"INF04__;INF04@E=0,S=1076,G=0,T=0,P=0:@R=A,S=1260,V={0}:R=B,S=1018,V={1}:R=C,S=1092,V={2}:R=D,S=1014,V={3}:R=E,S=1260,V={4}:\";$C$2;$R$14;$C$4;$D277;$B277)": 1636,_x000D_
    "=RIK_AC(\"INF04__;INF04@E=0,S=1076,G=0,T=0,P=0:@R=A,S=1260,V={0}:R=B,S=1018,V={1}:R=C,S=1092,V={2}:R=D,S=1014,V={3}:R=E,S=1260,V={4}:\";$C$2;$R$14;$C$4;$D166;$B166)": 1637,_x000D_
    "=RIK_AC(\"INF04__;INF04@E=0,S=49,G=0,T=0,P=0:@R=A,S=1260,V={0}:R=B,S=1018,V={1}:R=C,S=1092,V={2}:R=D,S=1014,V={3}:R=E,S=1260,V={4}:R=F,S=48,V={5}:\";$C$2;$R$14;$C$4;$D347;$B347;T$14)": 1638,_x000D_
    "=RIK_AC(\"INF04__;INF04@E=0,S=42,G=0,T=0,P=0:@R=A,S=1260,V={0}:R=B,S=1018,V={1}:R=C,S=1092,V={2}:R=D,S=1014,V={3}:R=E,S=1260,V={4}:\";$C$2;$R$14;$C$4;$D139;$B139)": 1639,_x000D_
    "=RIK_AC(\"INF04__;INF04@E=0,S=1076,G=0,T=0,P=0:@R=A,S=1260,V={0}:R=B,S=1018,V={1}:R=C,S=1092,V={2}:R=D,S=1014,V={3}:R=E,S=1260,V={4}:\";$C$2;$R$14;$C$4;$D242;$B242)": 1640,_x000D_
    "=RIK_AC(\"INF04__;INF04@E=0,S=49,G=0,T=0,P=0:@R=A,S=1260,V={0}:R=B,S=1018,V={1}:R=C,S=1092,V={2}:R=D,S=1014,V={3}:R=E,S=1260,V={4}:R=F,S=48,V={5}:\";$C$2;$R$14;$C$4;$D437;$B437;T$14)": 1641,_x000D_
    "=RIK_AC(\"INF04__;INF04@E=0,S=1064,G=0,T=0,P=0:@R=A,S=1260,V={0}:R=B,S=1018,V={1}:R=C,S=1092,V={2}:R=D,S=1014,V={3}:R=E,S=1260,V={4}:\";$C$2;$R$14;$C$4;$D395;$B395)": 1642,_x000D_
    "=RIK_AC(\"INF04__;INF04@E=0,S=42,G=0,T=0,P=0:@R=A,S=1260,V={0}:R=B,S=1018,V={1}:R=C,S=1092,V={2}:R=D,S=1014,V={3}:R=E,S=1260,V={4}:\";$C$2;$R$14;$C$4;$D423;$B423)": 1643,_x000D_
    "=RIK_AC(\"INF04__;INF04@E=0,S=1253,G=0,T=0,P=0:@R=A,S=1260,V={0}:R=B,S=1018,V={1}:R=C,S=1092,V={2}:R=D,S=1014,V={3}:R=E,S=1260,V={4}:\";$C$2;$P$14;$C$4;$D370;$B370)": 1644,_x000D_
    "=RIK_AC(\"INF04__;INF04@E=0,S=1064,G=0,T=0,P=0:@R=A,S=1260,V={0}:R=B,S=1018,V={1}:R=C,S=1092,V={2}:R=D,S=1014,V={3}:R=E,S=1260,V={4}:\";$C$2;$R$14;$C$4;$D80;$B80)": 1645,_x000D_
    "=RIK_AC(\"INF04__;INF04@E=0,S=42,G=0,T=0,P=0:@R=A,S=1260,V={0}:R=B,S=1018,V={1}:R=C,S=1092,V={2}:R=D,S=1014,V={3}:R=E,S=1260,V={4}:\";$C$2;$R$14;$C$4;$D405;$B405)": 1646,_x000D_
    "=RIK_AC(\"INF04__;INF04@E=0,S=49,G=0,T=0,P=0:@R=A,S=1260,V={0}:R=B,S=1018,V={1}:R=C,S=1092,V={2}:R=D,S=1014,V={3}:R=E,S=1260,V={4}:R=F,S=48,V={5}:\";$C$2;$R$14;$C$4;$D55;$B55;T$14)": 1647,_x000D_
    "=RIK_AC(\"INF04__;INF04@E=0,S=1076,G=0,T=0,P=0:@R=A,S=1260,V={0}:R=B,S=1018,V={1}:R=C,S=1092,V={2}:R=D,S=1014,V={3}:R=E,S=1260,V={4}:\";$C$2;$R$14;$C$4;$D209;$B209)": 1648,_x000D_
    "=RIK_AC(\"INF04__;INF04@E=0,S=1064,G=0,T=0,P=0:@R=A,S=1260,V={0}:R=B,S=1018,V={1}:R=C,S=1092,V={2}:R=D,S=1014,V={3}:R=E,S=1260,V={4}:\";$C$2;$R$14;$C$4;$D253;$B253)": 1649,_x000D_
    "=RIK_AC(\"INF04__;INF04@E=0,S=1076,G=0,T=0,P=0:@R=A,S=1260,V={0}:R=B,S=1018,V={1}:R=C,S=1092,V={2}:R=D,S=1014,V={3}:R=E,S=1260,V={4}:\";$C$2;$R$14;$C$4;$D429;$B429)": 1650,_x000D_
    "=RIK_AC(\"INF04__;INF04@E=0,S=1076,G=0,T=0,P=0:@R=A,S=1260,V={0}:R=B,S=1018,V={1}:R=C,S=1092,V={2}:R=D,S=1014,V={3}:R=E,S=1260,V={4}:\";$C$2;$R$14;$C$4;$D430;$B430)": 1651,_x000D_
    "=RIK_AC(\"INF04__;INF04@E=0,S=1076,G=0,T=0,P=0:@R=A,S=1260,V={0}:R=B,S=1018,V={1}:R=C,S=1092,V={2}:R=D,S=1014,V={3}:R=E,S=1260,V={4}:\";$C$2;$R$14;$C$4;$D271;$B271)": 1652,_x000D_
    "=RIK_AC(\"INF04__;INF04@E=0,S=42,G=0,T=0,P=0:@R=A,S=1260,V={0}:R=B,S=1018,V={1}:R=C,S=1092,V={2}:R=D,S=1014,V={3}:R=E,S=1260,V={4}:\";$C$2;$R$14;$C$4;$D309;$B309)": 1653,_x000D_
    "=RIK_AC(\"INF04__;INF04@E=0,S=49,G=0,T=0,P=0:@R=A,S=1260,V={0}:R=B,S=1018,V={1}:R=C,S=1092,V={2}:R=D,S=1014,V={3}:R=E,S=1260,V={4}:R=F,S=48,V={5}:\";$C$2;$R$14;$C$4;$D276;$B276;T$14)": 1654,_x000D_
    "=RIK_AC(\"INF04__;INF04@E=0,S=1076,G=0,T=0,P=0:@R=A,S=1260,V={0}:R=B,S=1018,V={1}:R=C,S=1092,V={2}:R=D,S=1014,V={3}:R=E,S=1260,V={4}:\";$C$2;$R$14;$C$4;$D146;$B146)": 1655,_x000D_
    "=RIK_AC(\"INF04__;INF04@E=0,S=1064,G=0,T=0,P=0:@R=A,S=1260,V={0}:R=B,S=1018,V={1}:R=C,S=1092,V={2}:R=D,S=1014,V={3}:R=E,S=1260,V={4}:\";$C$2;$R$14;$C$4;$D283;$B283)": 1656,_x000D_
    "=RIK_AC(\"INF04__;INF04@E=0,S=42,G=0,T=0,P=0:@R=A,S=1260,V={0}:R=B,S=1018,V={1}:R=C,S=1092,V={2}:R=D,S=1014,V={3}:R=E,S=1260,V={4}:\";$C$2;$R$14;$C$4;$D209;$B209)": 1657,_x000D_
    "=RIK_AC(\"INF04__;INF04@E=0,S=42,G=0,T=0,P=0:@R=A,S=1260,V={0}:R=B,S=1018,V={1}:R=C,S=1092,V={2}:R=D,S=1014,V={3}:R=E,S=1260,V={4}:\";$C$2;$R$14;$C$4;$D346;$B346)": 1658,_x000D_
    "=RIK_AC(\"INF04__;INF04@E=0,S=1064,G=0,T=0,P=0:@R=A,S=1260,V={0}:R=B,S=1018,V={1}:R=C,S=1092,V={2}:R=D,S=1014,V={3}:R=E,S=1260,V={4}:\";$C$2;$R$14;$C$4;$D376;$B376)": 1659,_x000D_
    "=RIK_AC(\"INF04__;INF04@E=0,S=49,G=0,T=0,P=0:@R=A,S=1260,V={0}:R=B,S=1018,V={1}:R=C,S=1092,V={2}:R=D,S=1014,V={3}:R=E,S=1260,V={4}:R=F,S=48,V={5}:\";$C$2;$R$14;$C$4;$D216;$B216;T$14)": 1660,_x000D_
    "=RIK_AC(\"INF04__;INF04@E=0,S=49,G=0,T=0,P=0:@R=A,S=1260,V={0}:R=B,S=1018,V={1}:R=C,S=1092,V={2}:R=D,S=1014,V={3}:R=E,S=1260,V={4}:R=F,S=48,V={5}:\";$C$2;$R$14;$C$4;$D329;$B329;T$14)": 1661,_x000D_
    "=RIK_AC(\"INF04__;INF04@E=0,S=1253,G=0,T=0,P=0:@R=A,S=1260,V={0}:R=B,S=1018,V={1}:R=C,S=1092,V={2}:R=D,S=1014,V={3}:R=E,S=1260,V={4}:\";$C$2;$P$14;$C$4;$D148;$B148)": 1662,_x000D_
    "=RIK_AC(\"INF04__;INF04@E=0,S=42,G=0,T=0,P=0:@R=A,S=1260,V={0}:R=B,S=1018,V={1}:R=C,S=1092,V={2}:R=D,S=1014,V={3}:R=E,S=1260,V={4}:\";$C$2;$R$14;$C$4;$D115;$B115)": 1663,_x000D_
    "=RIK_AC(\"INF04__;INF04@E=0,S=1253,G=0,T=0,P=0:@R=A,S=1260,V={0}:R=B,S=1018,V={1}:R=C,S=1092,V={2}:R=D,S=1014,V={3}:R=E,S=1260,V={4}:\";$C$2;$P$14;$C$4;$D393;$B393)": 1664,_x000D_
    "=RIK_AC(\"INF04__;INF04@E=0,S=1064,G=0,T=0,P=0:@R=A,S=1260,V={0}:R=B,S=1018,V={1}:R=C,S=1092,V={2}:R=D,S=1014,V={3}:R=E,S=1260,V={4}:\";$C$2;$R$14;$C$4;$D396;$B396)": 1665,_x000D_
    "=RIK_AC(\"INF04__;INF04@E=0,S=1076,G=0,T=0,P=0:@R=A,S=1260,V={0}:R=B,S=1018,V={1}:R=C,S=1092,V={2}:R=D,S=1014,V={3}:R=E,S=1260,V={4}:\";$C$2;$R$14;$C$4;$D157;$B157)": 1666,_x000D_
    "=RIK_AC(\"INF04__;INF04@E=0,S=49,G=0,T=0,P=0:@R=A,S=1260,V={0}:R=B,S=1018,V={1}:R=C,S=1092,V={2}:R=D,S=1014,V={3}:R=E,S=1260,V={4}:R=F,S=48,V={5}:\";$C$2;$R$14;$C$4;$D199;$B199;T$14)": 1667,_x000D_
    "=RIK_AC(\"INF04__;INF04@E=0,S=1253,G=0,T=0,P=0:@R=A,S=1260,V={0}:R=B,S=1018,V={1}:R=C,S=1092,V={2}:R=D,S=1014,V={3}:R=E,S=1260,V={4}:\";$C$2;$P$14;$C$4;$D85;$B85)": 1668,_x000D_
    "=RIK_AC(\"INF04__;INF04@E=0,S=49,G=0,T=0,P=0:@R=A,S=1260,V={0}:R=B,S=1018,V={1}:R=C,S=1092,V={2}:R=D,S=1014,V={3}:R=E,S=1260,V={4}:R=F,S=48,V={5}:\";$C$2;$R$14;$C$4;$D395;$B395;T$14)": 1669,_x000D_
    "=RIK_AC(\"INF04__;INF04@E=0,S=1064,G=0,T=0,P=0:@R=A,S=1260,V={0}:R=B,S=1018,V={1}:R=C,S=1092,V={2}:R=D,S=1014,V={3}:R=E,S=1260,V={4}:\";$C$2;$R$14;$C$4;$D173;$B173)": 1670,_x000D_
    "=RIK_AC(\"INF04__;INF04@E=0,S=49,G=0,T=0,P=0:@R=A,S=1260,V={0}:R=B,S=1018,V={1}:R=C,S=1092,V={2}:R=D,S=1014,V={3}:R=E,S=1260,V={4}:R=F,S=48,V={5}:\";$C$2;$R$14;$C$4;$D388;$B388;T$14)": 1671,_x000D_
    "=RIK_AC(\"INF04__;INF04@E=0,S=1253,G=0,T=0,P=0:@R=A,S=1260,V={0}:R=B,S=1018,V={1}:R=C,S=1092,V={2}:R=D,S=1014,V={3}:R=E,S=1260,V={4}:\";$C$2;$P$14;$C$4;$D26;$B26)": 1672,_x000D_
    "=RIK_AC(\"INF04__;INF04@E=0,S=42,G=0,T=0,P=0:@R=A,S=1260,V={0}:R=B,S=1018,V={1}:R=C,S=1092,V={2}:R=D,S=1014,V={3}:R=E,S=1260,V={4}:\";$C$2;$R$14;$C$4;$D302;$B302)": 1673,_x000D_
    "=RIK_AC(\"INF04__;INF04@E=0,S=1253,G=0,T=0,P=0:@R=A,S=1260,V={0}:R=B,S=1018,V={1}:R=C,S=1092,V={2}:R=D,S=1014,V={3}:R=E,S=1260,V={4}:\";$C$2;$P$14;$C$4;$D382;$B382)": 1674,_x000D_
    "=RIK_AC(\"INF04__;INF04@E=0,S=1253,G=0,T=0,P=0:@R=A,S=1260,V={0}:R=B,S=1018,V={1}:R=C,S=1092,V={2}:R=D,S=1014,V={3}:R=E,S=1260,V={4}:\";$C$2;$P$14;$C$4;$D48;$B48)": 1675,_x000D_
    "=RIK_AC(\"INF04__;INF04@E=0,S=42,G=0,T=0,P=0:@R=A,S=1260,V={0}:R=B,S=1018,V={1}:R=C,S=1092,V={2}:R=D,S=1014,V={3}:R=E,S=1260,V={4}:\";$C$2;$R$14;$C$4;$D119;$B119)": 1676,_x000D_
    "=RIK_AC(\"INF04__;INF04@E=0,S=1253,G=0,T=0,P=0:@R=A,S=1260,V={0}:R=B,S=1018,V={1}:R=C,S=1092,V={2}:R=D,S=1014,V={3}:R=E,S=1260,V={4}:\";$C$2;$P$14;$C$4;$D273;$B273)": 1677,_x000D_
    "=RIK_AC(\"INF04__;INF04@E=0,S=1064,G=0,T=0,P=0:@R=A,S=1260,V={0}:R=B,S=1018,V={1}:R=C,S=1092,V={2}:R=D,S=1014,V={3}:R=E,S=1260,V={4}:\";$C$2;$R$14;$C$4;$D319;$B319)": 1678,_x000D_
    "=RIK_AC(\"INF04__;INF04@E=0,S=42,G=0,T=0,P=0:@R=A,S=1260,V={0}:R=B,S=1018,V={1}:R=C,S=1092,V={2}:R=D,S=1014,V={3}:R=E,S=1260,V={4}:\";$C$2;$R$14;$C$4;$D345;$B345)": 1679,_x000D_
    "=RIK_AC(\"INF04__;INF04@E=0,S=42,G=0,T=0,P=0:@R=A,S=1260,V={0}:R=B,S=1018,V={1}:R=C,S=1092,V={2}:R=D,S=1014,V={3}:R=E,S=1260,V={4}:\";$C$2;$R$14;$C$4;$D31;$B31)": 1680,_x000D_
    "=RIK_AC(\"INF04__;INF04@E=0,S=1253,G=0,T=0,P=0:@R=A,S=1260,V={0}:R=B,S=1018,V={1}:R=C,S=1092,V={2}:R=D,S=1014,V={3}:R=E,S=1260,V={4}:\";$C$2;$P$14;$C$4;$D161;$B161)": 1681,_x000D_
    "=RIK_AC(\"INF04__;INF04@E=0,S=49,G=0,T=0,P=0:@R=A,S=1260,V={0}:R=B,S=1018,V={1}:R=C,S=1092,V={2}:R=D,S=1014,V={3}:R=E,S=1260,V={4}:R=F,S=48,V={5}:\";$C$2;$R$14;$C$4;$D262;$B262;T$14)": 1682,_x000D_
    "=RIK_AC(\"INF04__;INF04@E=0,S=1064,G=0,T=0,P=0:@R=A,S=1260,V={0}:R=B,S=1018,V={1}:R=C,S=1092,V={2}:R=D,S=1014,V={3}:R=E,S=1260,V={4}:\";$C$2;$R$14;$C$4;$D275;$B275)": 1683,_x000D_
    "=RIK_AC(\"INF04__;INF04@E=0,S=49,G=0,T=0,P=0:@R=A,S=1260,V={0}:R=B,S=1018,V={1}:R=C,S=1092,V={2}:R=D,S=1014,V={3}:R=E,S=1260,V={4}:R=F,S=48,V={5}:\";$C$2;$R$14;$C$4;$D424;$B424;T$14)": 1684,_x000D_
    "=RIK_AC(\"INF04__;INF04@E=0,S=42,G=0,T=0,P=0:@R=A,S=1260,V={0}:R=B,S=1018,V={1}:R=C,S=1092,V={2}:R=D,S=1014,V={3}:R=E,S=1260,V={4}:\";$C$2;$R$14;$C$4;$D64;$B64)": 1685,_x000D_
    "=RIK_AC(\"INF04__;INF04@E=0,S=1064,G=0,T=0,P=0:@R=A,S=1260,V={0}:R=B,S=1018,V={1}:R=C,S=1092,V={2}:R=D,S=1014,V={3}:R=E,S=1260,V={4}:\";$C$2;$R$14;$C$4;$D293;$B293)": 1686,_x000D_
    "=RIK_AC(\"INF04__;INF04@E=0,S=49,G=0,T=0,P=0:@R=A,S=1260,V={0}:R=B,S=1018,V={1}:R=C,S=1092,V={2}:R=D,S=1014,V={3}:R=E,S=1260,V={4}:R=F,S=48,V={5}:\";$C$2;$R$14;$C$4;$D185;$B185;T$14)": 1687,_x000D_
    "=RIK_AC(\"INF04__;INF04@E=0,S=1076,G=0,T=0,P=0:@R=A,S=1260,V={0}:R=B,S=1018,V={1}:R=C,S=1092,V={2}:R=D,S=1014,V={3}:R=E,S=1260,V={4}:\";$C$2;$R$14;$C$4;$D21;$B21)": 1688,_x000D_
    "=RIK_AC(\"INF04__;INF04@E=0,S=42,G=0,T=0,P=0:@R=A,S=1260,V={0}:R=B,S=1018,V={1}:R=C,S=1092,V={2}:R=D,S=1014,V={3}:R=E,S=1260,V={4}:\";$C$2;$R$14;$C$4;$D69;$B69)": 1689,_x000D_
    "=RIK_AC(\"INF04__;INF04@E=0,S=1064,G=0,T=0,P=0:@R=A,S=1260,V={0}:R=B,S=1018,V={1}:R=C,S=1092,V={2}:R=D,S=1014,V={3}:R=E,S=1260,V={4}:\";$C$2;$R$14;$C$4;$D297;$B297)": 1690,_x000D_
    "=RIK_AC(\"INF04__;INF04@E=0,S=49,G=0,T=0,P=0:@R=A,S=1260,V={0}:R=B,S=1018,V={1}:R=C,S=1092,V={2}:R=D,S=1014,V={3}:R=E,S=1260,V={4}:R=F,S=48,V={5}:\";$C$2;$R$14;$C$4;$D186;$B186;T$14)": 1691,_x000D_
    "=RIK_AC(\"INF04__;INF04@E=0,S=1253,G=0,T=0,P=0:@R=A,S=1260,V={0}:R=B,S=1018,V={1}:R=C,S=1092,V={2}:R=D,S=1014,V={3}:R=E,S=1260,V={4}:\";$C$2;$P$14;$C$4;$D100;$B100)": 1692,_x000D_
    "=RIK_AC(\"INF04__;INF04@E=0,S=42,G=0,T=0,P=0:@R=A,S=1260,V={0}:R=B,S=1018,V={1}:R=C,S=1092,V={2}:R=D,S=1014,V={3}:R=E,S=1260,V={4}:\";$C$2;$R$14;$C$4;$D413;$B413)": 1693,_x000D_
    "=RIK_AC(\"INF04__;INF04@E=0,S=1064,G=0,T=0,P=0:@R=A,S=1260,V={0}:R=B,S=1018,V={1}:R=C,S=1092,V={2}:R=D,S=1014,V={3}:R=E,S=1260,V={4}:\";$C$2;$R$14;$C$4;$D386;$B386)": 1694,_x000D_
    "=RIK_AC(\"INF04__;INF04@E=0,S=1076,G=0,T=0,P=0:@R=A,S=1260,V={0}:R=B,S=1018,V={1}:R=C,S=1092,V={2}:R=D,S=1014,V={3}:R=E,S=1260,V={4}:\";$C$2;$R$14;$C$4;$D57;$B57)": 1695,_x000D_
    "=RIK_AC(\"INF04__;INF04@E=0,S=1076,G=0,T=0,P=0:@R=A,S=1260,V={0}:R=B,S=1018,V={1}:R=C,S=1092,V={2}:R=D,S=1014,V={3}:R=E,S=1260,V={4}:\";$C$2;$R$14;$C$4;$D337;$B337)": 1696,_x000D_
    "=RIK_AC(\"INF04__;INF04@E=0,S=1064,G=0,T=0,P=0:@R=A,S=1260,V={0}:R=B,S=1018,V={1}:R=C,S=1092,V={2}:R=D,S=1014,V={3}:R=E,S=1260,V={4}:\";$C$2;$R$14;$C$4;$D282;$B282)": 1697,_x000D_
    "=RIK_AC(\"INF04__;INF04@E=0,S=49,G=0,T=0,P=0:@R=A,S=1260,V={0}:R=B,S=1018,V={1}:R=C,S=1092,V={2}:R=D,S=1014,V={3}:R=E,S=1260,V={4}:R=F,S=48,V={5}:\";$C$2;$R$14;$C$4;$D429;$B429;T$14)": 1698,_x000D_
    "=RIK_AC(\"INF04__;INF04@E=0,S=1076,G=0,T=0,P=0:@R=A,S=1260,V={0}:R=B,S=1018,V={1}:R=C,S=1092,V={2}:R=D,S=1014,V={3}:R=E,S=1260,V={4}:\";$C$2;$R$14;$C$4;$D283;$B283)": 1699,_x000D_
    "=RIK_AC(\"INF04__;INF04@E=0,S=42,G=0,T=0,P=0:@R=A,S=1260,V={0}:R=B,S=1018,V={1}:R=C,S=1092,V={2}:R=D,S=1014,V={3}:R=E,S=1260,V={4}:\";$C$2;$R$14;$C$4;$D103;$B103)": 1700,_x000D_
    "=RIK_AC(\"INF04__;INF04@E=0,S=49,G=0,T=0,P=0:@R=A,S=1260,V={0}:R=B,S=1018,V={1}:R=C,S=1092,V={2}:R=D,S=1014,V={3}:R=E,S=1260,V={4}:R=F,S=48,V={5}:\";$C$2;$R$14;$C$4;$D133;$B133;T$14)": 1701,_x000D_
    "=RIK_AC(\"INF04__;INF04@E=0,S=1076,G=0,T=0,P=0:@R=A,S=1260,V={0}:R=B,S=1018,V={1}:R=C,S=1092,V={2}:R=D,S=1014,V={3}:R=E,S=1260,V={4}:\";$C$2;$R$14;$C$4;$D25;$B25)": 1702,_x000D_
    "=RIK_AC(\"INF04__;INF04@E=0,S=1076,G=0,T=0,P=0:@R=A,S=1260,V={0}:R=B,S=1018,V={1}:R=C,S=1092,V={2}:R=D,S=1014,V={3}:R=E,S=1260,V={4}:\";$C$2;$R$14;$C$4;$D213;$B213)": 1703,_x000D_
    "=RIK_AC(\"INF04__;INF04@E=0,S=1076,G=0,T=0,P=0:@R=A,S=1260,V={0}:R=B,S=1018,V={1}:R=C,S=1092,V={2}:R=D,S=1014,V={3}:R=E,S=1260,V={4}:\";$C$2;$R$14;$C$4;$D357;$B357)": 1704,_x000D_
    "=RIK_AC(\"INF04__;INF04@E=0,S=42,G=0,T=0,P=0:@R=A,S=1260,V={0}:R=B,S=1018,V={1}:R=C,S=1092,V={2}:R=D,S=1014,V={3}:R=E,S=1260,V={4}:\";$C$2;$R$14;$C$4;$D113;$B113)": 1705,_x000D_
    "=RIK_AC(\"INF04__;INF04@E=0,S=49,G=0,T=0,P=0:@R=A,S=1260,V={0}:R=B,S=1018,V={1}:R=C,S=1092,V={2}:R=D,S=1014,V={3}:R=E,S=1260,V={4}:R=F,S=48,V={5}:\";$C$2;$R$14;$C$4;$D33;$B33;T$14)": 1706,_x000D_
    "=RIK_AC(\"INF04__;INF04@E=0,S=49,G=0,T=0,P=0:@R=A,S=1260,V={0}:R=B,S=1018,V={1}:R=C,S=1092,V={2}:R=D,S=1014,V={3}:R=E,S=1260,V={4}:R=F,S=48,V={5}:\";$C$2;$R$14;$C$4;$D295;$B295;T$14)": 1707,_x000D_
    "=RIK_AC(\"INF04__;INF04@E=0,S=1076,G=0,T=0,P=0:@R=A,S=1260,V={0}:R=B,S=1018,V={1}:R=C,S=1092,V={2}:R=D,S=1014,V={3}:R=E,S=1260,V={4}:\";$C$2;$R$14;$C$4;$D104;$B104)": 1708,_x000D_
    "=RIK_AC(\"INF04__;INF04@E=0,S=1076,G=0,T=0,P=0:@R=A,S=1260,V={0}:R=B,S=1018,V={1}:R=C,S=1092,V={2}:R=D,S=1014,V={3}:R=E,S=1260,V={4}:\";$C$2;$R$14;$C$4;$D238;$B238)": 1709,_x000D_
    "=RIK_AC(\"INF04__;INF04@E=0,S=1076,G=0,T=0,P=0:@R=A,S=1260,V={0}:R=B,S=1018,V={1}:R=C,S=1092,V={2}:R=D,S=1014,V={3}:R=E,S=1260,V={4}:\";$C$2;$R$14;$C$4;$D366;$B366)": 1710,_x000D_
    "=RIK_AC(\"INF04__;INF04@E=0,S=42,G=0,T=0,P=0:@R=A,S=1260,V={0}:R=B,S=1018,V={1}:R=C,S=1092,V={2}:R=D,S=1014,V={3}:R=E,S=1260,V={4}:\";$C$2;$R$14;$C$4;$D60;$B60)": 1711,_x000D_
    "=RIK_AC(\"INF04__;INF04@E=0,S=1064,G=0,T=0,P=0:@R=A,S=1260,V={0}:R=B,S=1018,V={1}:R=C,S=1092,V={2}:R=D,S=1014,V={3}:R=E,S=1260,V={4}:\";$C$2;$R$14;$C$4;$D382;$B382)": 1712,_x000D_
    "=RIK_AC(\"INF04__;INF04@E=0,S=49,G=0,T=0,P=0:@R=A,S=1260,V={0}:R=B,S=1018,V={1}:R=C,S=1092,V={2}:R=D,S=1014,V={3}:R=E,S=1260,V={4}:R=F,S=48,V={5}:\";$C$2;$R$14;$C$4;$D235;$B235;T$14)": 1713,_x000D_
    "=RIK_AC(\"INF04__;INF04@E=0,S=1076,G=0,T=0,P=0:@R=A,S=1260,V={0}:R=B,S=1018,V={1}:R=C,S=1092,V={2}:R=D,S=1014,V={3}:R=E,S=1260,V={4}:\";$C$2;$R$14;$C$4;$D55;$B55)": 1714,_x000D_
    "=RIK_AC(\"INF04__;INF04@E=0,S=1076,G=0,T=0,P=0:@R=A,S=1260,V={0}:R=B,S=1018,V={1}:R=C,S=1092,V={2}:R=D,S=1014,V={3}:R=E,S=1260,V={4}:\";$C$2;$R$14;$C$4;$D207;$B207)": 1715,_x000D_
    "=RIK_AC(\"INF04__;INF04@E=0,S=1076,G=0,T=0,P=0:@R=A,S=1260,V={0}:R=B,S=1018,V={1}:R=C,S=1092,V={2}:R=D,S=1014,V={3}:R=E,S=1260,V={4}:\";$C$2;$R$14;$C$4;$D335;$B335)": 1716,_x000D_
    "=RIK_AC(\"INF04__;INF04@E=0,S=1253,G=0,T=0,P=0:@R=A,S=1260,V={0}:R=B,S=1018,V={1}:R=C,S=1092,V={2}:R=D,S=1014,V={3}:R=E,S=1260,V={4}:\";$C$2;$P$14;$C$4;$D231;$B231)": 1717,_x000D_
    "=RIK_AC(\"INF04__;INF04@E=0,S=49,G=0,T=0,P=0:@R=A,S=1260,V={0}:R=B,S=1018,V={1}:R=C,S=1092,V={2}:R=D,S=1014,V={3}:R=E,S=1260,V={4}:R=F,S=48,V={5}:\";$C$2;$R$14;$C$4;$D127;$B127;T$14)": 1718,_x000D_
    "=RIK_AC(\"INF04__;INF04@E=0,S=1076,G=0,T=0,P=0:@R=A,S=1260,V={0}:R=B,S=1018,V={1}:R=C,S=1092,V={2}:R=D,S=1014,V={3}:R=E,S=1260,V={4}:\";$C$2;$R$14;$C$4;$D218;$B218)": 1719,_x000D_
    "=RIK_AC(\"INF04__;INF04@E=0,S=1076,G=0,T=0,P=0:@R=A,S=1260,V={0}:R=B,S=1018,V={1}:R=C,S=1092,V={2}:R=D,S=1014,V={3}:R=E,S=1260,V={4}:\";$C$2;$R$14;$C$4;$D352;$B352)": 1720,_x000D_
    "=RIK_AC(\"INF04__;INF04@E=0,S=49,G=0,T=0,P=0:@R=A,S=1260,V={0}:R=B,S=1018,V={1}:R=C,S=1092,V={2}:R=D,S=1014,V={3}:R=E,S=1260,V={4}:R=F,S=48,V={5}:\";$C$2;$R$14;$C$4;$D42;$B42;T$14)": 1721,_x000D_
    "=RIK_AC(\"INF04__;INF04@E=0,S=1076,G=0,T=0,P=0:@R=A,S=1260,V={0}:R=B,S=1018,V={1}:R=C,S=1092,V={2}:R=D,S=1014,V={3}:R=E,S=1260,V={4}:\";$C$2;$R$14;$C$4;$D156;$B156)": 1722,_x000D_
    "=RIK_AC(\"INF04__;INF04@E=0,S=1076,G=0,T=0,P=0:@R=A,S=1260,V={0}:R=B,S=1018,V={1}:R=C,S=1092,V={2}:R=D,S=1014,V={3}:R=E,S=1260,V={4}:\";$C$2;$R$14;$C$4;$D412;$B412)": 1723,_x000D_
    "=RIK_AC(\"INF04__;INF04@E=0,S=49,G=0,T=0,P=0:@R=A,S=1260,V={0}:R=B,S=1018,V={1}:R=C,S=1092,V={2}:R=D,S=1014,V={3}:R=E,S=1260,V={4}:R=F,S=48,V={5}:\";$C$2;$R$14;$C$4;$D268;$B268;T$14)": 1724,_x000D_
    "=RIK_AC(\"INF04__;INF04@E=0,S=1076,G=0,T=0,P=0:@R=A,S=1260,V={0}:R=B,S=1018,V={1}:R=C,S=1092,V={2}:R=D,S=1014,V={3}:R=E,S=1260,V={4}:\";$C$2;$R$14;$C$4;$D356;$B356)": 1725,_x000D_
    "=RIK_AC(\"INF04__;INF04@E=0,S=1253,G=0,T=0,P=0:@R=A,S=1260,V={0}:R=B,S=1018,V={1}:R=C,S=1092,V={2}:R=D,S=1014,V={3}:R=E,S=1260,V={4}:\";$C$2;$P$14;$C$4;$D180;$B180)": 1726,_x000D_
    "=RIK_AC(\"INF04__;INF04@E=0,S=49,G=0,T=0,P=0:@R=A,S=1260,V={0}:R=B,S=1018,V={1}:R=C,S=1092,V={2}:R=D,S=1014,V={3}:R=E,S=1260,V={4}:R=F,S=48,V={5}:\";$C$2;$R$14;$C$4;$D271;$B271;T$14)": 1727,_x000D_
    "=RIK_AC(\"INF04__;INF04@E=0,S=1076,G=0,T=0,P=0:@R=A,S=1260,V={0}:R=B,S=1018,V={1}:R=C,S=1092,V={2}:R=D,S=1014,V={3}:R=E,S=1260,V={4}:\";$C$2;$R$14;$C$4;$D226;$B226)": 1728,_x000D_
    "=RIK_AC(\"INF04__;INF04@E=0,S=42,G=0,T=0,P=0:@R=A,S=1260,V={0}:R=B,S=1018,V={1}:R=C,S=1092,V={2}:R=D,S=1014,V={3}:R=E,S=1260,V={4}:\";$C$2;$R$14;$C$4;$D380;$B380)": 1729,_x000D_
    "=RIK_AC(\"INF04__;INF04@E=0,S=49,G=0,T=0,P=0:@R=A,S=1260,V={0}:R=B,S=1018,V={1}:R=C,S=1092,V={2}:R=D,S=1014,V={3}:R=E,S=1260,V={4}:R=F,S=48,V={5}:\";$C$2;$R$14;$C$4;$D324;$B324;T$14)": 1730,_x000D_
    "=RIK_AC(\"INF04__;INF04@E=0,S=1076,G=0,T=0,P=0:@R=A,S=1260,V={0}:R=B,S=1018,V={1}:R=C,S=1092,V={2}:R=D,S=1014,V={3}:R=E,S=1260,V={4}:\";$C$2;$R$14;$C$4;$D274;$B274)": 1731,_x000D_
    "=RIK_AC(\"INF04__;INF04@E=0,S=42,G=0,T=0,P=0:@R=A,S=1260,V={0}:R=B,S=1018,V={1}:R=C,S=1092,V={2}:R=D,S=1014,V={3}:R=E,S=1260,V={4}:\";$C$2;$R$14;$C$4;$D412;$B412)": 1732,_x000D_
    "=RIK_AC(\"INF04__;INF04@E=0,S=49,G=0,T=0,P=0:@R=A,S=1260,V={0}:R=B,S=1018,V={1}:R=C,S=1092,V={2}:R=D,S=1014,V={3}:R=E,S=1260,V={4}:R=F,S=48,V={5}:\";$C$2;$R$14;$C$4;$D287;$B287;T$14)": 1733,_x000D_
    "=RIK_AC(\"INF04__;INF04@E=0,S=1076,G=0,T=0,P=0:@R=A,S=1260,V={0}:R=B,S=1018,V={1}:R=C,S=1092,V={2}:R=D,S=1014,V={3}:R=E,S=1260,V={4}:\";$C$2;$R$14;$C$4;$D192;$B192)": 1734,_x000D_
    "=RIK_AC(\"INF04__;INF04@E=0,S=1076,G=0,T=0,P=0:@R=A,S=1260,V={0}:R=B,S=1018,V={1}:R=C,S=1092,V={2}:R=D,S=1014,V={3}:R=E,S=1260,V={4}:\";$C$2;$R$14;$C$4;$D426;$B426)": 1735,_x000D_
    "=RIK_AC(\"INF04__;INF04@E=0,S=1076,G=0,T=0,P=0:@R=A,S=1260,V={0}:R=B,S=1018,V={1}:R=C,S=1092,V={2}:R=D,S=1014,V={3}:R=E,S=1260,V={4}:\";$C$2;$R$14;$C$4;$D244;$B244)": 1736,_x000D_
    "=RIK_AC(\"INF04__;INF04@E=0,S=1253,G=0,T=0,P=0:@R=A,S=1260,V={0}:R=B,S=1018,V={1}:R=C,S=1092,V={2}:R=D,S=1014,V={3}:R=E,S=1260,V={4}:\";$C$2;$P$14;$C$4;$D47;$B47)": 1737,_x000D_
    "=RIK_AC(\"INF04__;INF04@E=0,S=49,G=0,T=0,P=0:@R=A,S=1260,V={0}:R=B,S=1018,V={1}:R=C,S=1092,V={2}:R=D,S=1014,V={3}:R=E,S=1260,V={4}:R=F,S=48,V={5}:\";$C$2;$R$14;$C$4;$D124;$B124;T$14)": 1738,_x000D_
    "=RIK_AC(\"INF04__;INF04@E=0,S=1076,G=0,T=0,P=0:@R=A,S=1260,V={0}:R=B,S=1018,V={1}:R=C,S=1092,V={2}:R=D,S=1014,V={3}:R=E,S=1260,V={4}:\";$C$2;$R$14;$C$4;$D130;$B130)": 1739,_x000D_
    "=RIK_AC(\"INF04__;INF04@E=0,S=1076,G=0,T=0,P=0:@R=A,S=1260,V={0}:R=B,S=1018,V={1}:R=C,S=1092,V={2}:R=D,S=1014,V={3}:R=E,S=1260,V={4}:\";$C$2;$R$14;$C$4;$D344;$B344)": 1740,_x000D_
    "=RIK_AC(\"INF04__;INF04@E=0,S=49,G=0,T=0,P=0:@R=A,S=1260,V={0}:R=B,S=1018,V={1}:R=C,S=1092,V={2}:R=D,S=1014,V={3}:R=E,S=1260,V={4}:R=F,S=48,V={5}:\";$C$2;$R$14;$C$4;$D236;$B236;T$14)": 1741,_x000D_
    "=RIK_AC(\"INF04__;INF04@E=0,S=49,G=0,T=0,P=0:@R=A,S=1260,V={0}:R=B,S=1018,V={1}:R=C,S=1092,V={2}:R=D,S=1014,V={3}:R=E,S=1260,V={4}:R=F,S=48,V={5}:\";$C$2;$R$14;$C$4;$D17;$B17;T$14)": 1742,_x000D_
    "=RIK_AC(\"INF04__;INF04@E=0,S=1076,G=0,T=0,P=0:@R=A,S=1260,V={0}:R=B,S=1018,V={1}:R=C,S=1092,V={2}:R=D,S=1014,V={3}:R=E,S=1260,V={4}:\";$C$2;$R$14;$C$4;$D37;$B37)": 1743,_x000D_
    "=RIK_AC(\"INF04__;INF04@E=0,S=1076,G=0,T=0,P=0:@R=A,S=1260,V={0}:R=B,S=1018,V={1}:R=C,S=1092,V={2}:R=D,S=1014,V={3}:R=E,S=1260,V={4}:\";$C$2;$R$14;$C$4;$D353;$B353)": 1744,_x000D_
    "=RIK_AC(\"INF04__;INF04@E=0,S=1076,G=0,T=0,P=0:@R=A,S=1260,V={0}:R=B,S=1018,V={1}:R=C,S=1092,V={2}:R=D,S=1014,V={3}:R=E,S=1260,V={4}:\";$C$2;$R$14;$C$4;$D35;$B35)": 1745,_x000D_
    "=RIK_AC(\"INF04__;INF04@E=0,S=49,G=0,T=0,P=0:@R=A,S=1260,V={0}:R=B,S=1018,V={1}:R=C,S=1092,V={2}:R=D,S=1014,V={3}:R=E,S=1260,V={4}:R=F,S=48,V={5}:\";$C$2;$R$14;$C$4;$D165;$B165;T$14)": 1746,_x000D_
    "=RIK_AC(\"INF04__;INF04@E=0,S=1076,G=0,T=0,P=0:@R=A,S=1260,V={0}:R=B,S=1018,V={1}:R=C,S=1092,V={2}:R=D,S=1014,V={3}:R=E,S=1260,V={4}:\";$C$2;$R$14;$C$4;$D373;$B373)": 1747,_x000D_
    "=RIK_AC(\"INF04__;INF04@E=0,S=49,G=0,T=0,P=0:@R=A,S=1260,V={0}:R=B,S=1018,V={1}:R=C,S=1092,V={2}:R=D,S=1014,V={3}:R=E,S=1260,V={4}:R=F,S=48,V={5}:\";$C$2;$R$14;$C$4;$D327;$B327;T$14)": 1748,_x000D_
    "=RIK_AC(\"INF04__;INF04@E=0,S=1076,G=0,T=0,P=0:@R=A,S=1260,V={0}:R=B,S=1018,V={1}:R=C,S=1092,V={2}:R=D,S=1014,V={3}:R=E,S=1260,V={4}:\";$C$2;$R$14;$C$4;$D254;$B254)": 1749,_x000D_
    "=RIK_AC(\"INF04__;INF04@E=0,S=49,G=0,T=0,P=0:@R=A,S=1260,V={0}:R=B,S=1018,V={1}:R=C,S=1092,V={2}:R=D,S=1014,V={3}:R=E,S=1260,V={4}:R=F,S=48,V={5}:\";$C$2;$R$14;$C$4;$D267;$B267;T$14)": 1750,_x000D_
    "=RIK_AC(\"INF04__;INF04@E=0,S=1076,G=0,T=0,P=0:@R=A,S=1260,V={0}:R=B,S=1018,V={1}:R=C,S=1092,V={2}:R=D,S=1014,V={3}:R=E,S=1260,V={4}:\";$C$2;$R$14;$C$4;$D223;$B223)": 1751,_x000D_
    "=RIK_AC(\"INF04__;INF04@E=0,S=49,G=0,T=0,P=0:@R=A,S=1260,V={0}:R=B,S=1018,V={1}:R=C,S=1092,V={2}:R=D,S=1014,V={3}:R=E,S=1260,V={4}:R=F,S=48,V={5}:\";$C$2;$R$14;$C$4;$D212;$B212;T$14)": 1752,_x000D_
    "=RIK_AC(\"INF04__;INF04@E=0,S=49,G=0,T=0,P=0:@R=A,S=1260,V={0}:R=B,S=1018,V={1}:R=C,S=1092,V={2}:R=D,S=1014,V={3}:R=E,S=1260,V={4}:R=F,S=48,V={5}:\";$C$2;$R$14;$C$4;$D132;$B132;T$14)": 1753,_x000D_
    "=RIK_AC(\"INF04__;INF04@E=0,S=49,G=0,T=0,P=0:@R=A,S=1260,V={0}:R=B,S=1018,V={1}:R=C,S=1092,V={2}:R=D,S=1014,V={3}:R=E,S=1260,V={4}:R=F,S=48,V={5}:\";$C$2;$R$14;$C$4;$D396;$B396;T$14)": 1754,_x000D_
    "=RIK_AC(\"INF04__;INF04@E=0,S=1076,G=0,T=0,P=0:@R=A,S=1260,V={0}:R=B,S=1018,V={1}:R=C,S=1092,V={2}:R=D,S=1014,V={3}:R=E,S=1260,V={4}:\";$C$2;$R$14;$C$4;$D248;$B248)": 1755,_x000D_
    "=RIK_AC(\"INF04__;INF04@E=0,S=1076,G=0,T=0,P=0:@R=A,S=1260,V={0}:R=B,S=1018,V={1}:R=C,S=1092,V={2}:R=D,S=1014,V={3}:R=E,S=1260,V={4}:\";$C$2;$R$14;$C$4;$D316;$B316)": 1756,_x000D_
    "=RIK_AC(\"INF04__;INF04@E=0,S=49,G=0,T=0,P=0:@R=A,S=1260,V={0}:R=B,S=1018,V={1}:R=C,S=1092,V={2}:R=D,S=1014,V={3}:R=E,S=1260,V={4}:R=F,S=48,V={5}:\";$C$2;$R$14;$C$4;$D332;$B332;T$14)": 1757,_x000D_
    "=RIK_AC(\"INF04__;INF04@E=0,S=1076,G=0,T=0,P=0:@R=A,S=1260,V={0}:R=B,S=1018,V={1}:R=C,S=1092,V={2}:R=D,S=1014,V={3}:R=E,S=1260,V={4}:\";$C$2;$R$14;$C$4;$D308;$B308)": 1758,_x000D_
    "=RIK_AC(\"INF04__;INF04@E=0,S=1076,G=0,T=0,P=0:@R=A,S=1260,V={0}:R=B,S=1018,V={1}:R=C,S=1092,V={2}:R=D,S=1014,V={3}:R=E,S=1260,V={4}:\";$C$2;$R$14;$C$4;$D386;$B386)": 1759,_x000D_
    "=RIK_AC(\"INF04__;INF04@E=0,S=1253,G=0,T=0,P=0:@R=A,S=1260,V={0}:R=B,S=1018,V={1}:R=C,S=1092,V={2}:R=D,S=1014,V={3}:R=E,S=1260,V={4}:\";$C$2;$P$14;$C$4;$D296;$B296)": 1760,_x000D_
    "=RIK_AC(\"INF04__;INF04@E=0,S=1076,G=0,T=0,P=0:@R=A,S=1260,V={0}:R=B,S=1018,V={1}:R=C,S=1092,V={2}:R=D,S=1014,V={3}:R=E,S=1260,V={4}:\";$C$2;$R$14;$C$4;$D66;$B66)": 1761,_x000D_
    "=RIK_AC(\"INF04__;INF04@E=0,S=1064,G=0,T=0,P=0:@R=A,S=1260,V={0}:R=B,S=1018,V={1}:R=C,S=1092,V={2}:R=D,S=1014,V={3}:R=E,S=1260,V={4}:\";$C$2;$R$14;$C$4;$D428;$B428)": 1762,_x000D_
    "=RIK_AC(\"INF04__;INF04@E=0,S=49,G=0,T=0,P=0:@R=A,S=1260,V={0}:R=B,S=1018,V={1}:R=C,S=1092,V={2}:R=D,S=1014,V={3}:R=E,S=1260,V={4}:R=F,S=48,V={5}:\";$C$2;$R$14;$C$4;$D274;$B274;T$14)": 1763,_x000D_
    "=RIK_AC(\"INF04__;INF04@E=0,S=1076,G=0,T=0,P=0:@R=A,S=1260,V={0}:R=B,S=1018,V={1}:R=C,S=1092,V={2}:R=D,S=1014,V={3}:R=E,S=1260,V={4}:\";$C$2;$R$14;$C$4;$D139;$B139)": 1764,_x000D_
    "=RIK_AC(\"INF04__;INF04@E=0,S=1076,G=0,T=0,P=0:@R=A,S=1260,V={0}:R=B,S=1018,V={1}:R=C,S=1092,V={2}:R=D,S=1014,V={3}:R=E,S=1260,V={4}:\";$C$2;$R$14;$C$4;$D125;$B125)": 1765,_x000D_
    "=RIK_AC(\"INF04__;INF04@E=0,S=49,G=0,T=0,P=0:@R=A,S=1260,V={0}:R=B,S=1018,V={1}:R=C,S=1092,V={2}:R=D,S=1014,V={3}:R=E,S=1260,V={4}:R=F,S=48,V={5}:\";$C$2;$R$14;$C$4;$D407;$B407;T$14)": 1766,_x000D_
    "=RIK_AC(\"INF04__;INF04@E=0,S=49,G=0,T=0,P=0:@R=A,S=1260,V={0}:R=B,S=1018,V={1}:R=C,S=1092,V={2}:R=D,S=1014,V={3}:R=E,S=1260,V={4}:R=F,S=48,V={5}:\";$C$2;$R$14;$C$4;$D91;$B91;T$14)": 1767,_x000D_
    "=RIK_AC(\"INF04__;INF04@E=0,S=1076,G=0,T=0,P=0:@R=A,S=1260,V={0}:R=B,S=1018,V={1}:R=C,S=1092,V={2}:R=D,S=1014,V={3}:R=E,S=1260,V={4}:\";$C$2;$R$14;$C$4;$D391;$B391)": 1768,_x000D_
    "=RIK_AC(\"INF04__;INF04@E=0,S=1253,G=0,T=0,P=0:@R=A,S=1260,V={0}:R=B,S=1018,V={1}:R=C,S=1092,V={2}:R=D,S=1014,V={3}:R=E,S=1260,V={4}:\";$C$2;$P$14;$C$4;$D385;$B385)": 1769,_x000D_
    "=RIK_AC(\"INF04__;INF04@E=0,S=1064,G=0,T=0,P=0:@R=A,S=1260,V={0}:R=B,S=1018,V={1}:R=C,S=1092,V={2}:R=D,S=1014,V={3}:R=E,S=1260,V={4}:\";$C$2;$R$14;$C$4;$D432;$B432)": 1770,_x000D_
    "=RIK_AC(\"INF04__;INF04@E=0,S=1076,G=0,T=0,P=0:@R=A,S=1260,V={0}:R=B,S=1018,V={1}:R=C,S=1092,V={2}:R=D,S=1014,V={3}:R=E,S=1260,V={4}:\";$C$2;$R$14;$C$4;$D360;$B360)": 1771,_x000D_
    "=RIK_AC(\"INF04__;INF04@E=0,S=49,G=0,T=0,P=0:@R=A,S=1260,V={0}:R=B,S=1018,V={1}:R=C,S=1092,V={2}:R=D,S=1014,V={3}:R=E,S=1260,V={4}:R=F,S=48,V={5}:\";$C$2;$R$14;$C$4;$D61;$B61;T$14)": 1772,_x000D_
    "=RIK_AC(\"INF04__;INF04@E=0,S=1076,G=0,T=0,P=0:@R=A,S=1260,V={0}:R=B,S=1018,V={1}:R=C,S=1092,V={2}:R=D,S=1014,V={3}:R=E,S=1260,V={4}:\";$C$2;$R$14;$C$4;$D272;$B272)": 1773,_x000D_
    "=RIK_AC(\"INF04__;INF04@E=0,S=1064,G=0,T=0,P=0:@R=A,S=1260,V={0}:R=B,S=1018,V={1}:R=C,S=1092,V={2}:R=D,S=1014,V={3}:R=E,S=1260,V={4}:\";$C$2;$R$14;$C$4;$D136;$B136)": 1774,_x000D_
    "=RIK_AC(\"INF04__;INF04@E=0,S=1253,G=0,T=0,P=0:@R=A,S=1260,V={0}:R=B,S=1018,V={1}:R=C,S=1092,V={2}:R=D,S=1014,V={3}:R=E,S=1260,V={4}:\";$C$2;$P$14;$C$4;$D189;$B189)": 1775,_x000D_
    "=RIK_AC(\"INF04__;INF04@E=0,S=49,G=0,T=0,P=0:@R=A,S=1260,V={0}:R=B,S=1018,V={1}:R=C,S=1092,V={2}:R=D,S=1014,V={3}:R=E,S=1260,V={4}:R=F,S=48,V={5}:\";$C$2;$R$14;$C$4;$D313;$B313;T$14)": 1776,_x000D_
    "=RIK_AC(\"INF04__;INF04@E=0,S=42,G=0,T=0,P=0:@R=A,S=1260,V={0}:R=B,S=1018,V={1}:R=C,S=1092,V={2}:R=D,S=1014,V={3}:R=E,S=1260,V={4}:\";$C$2;$R$14;$C$4;$D75;$B75)": 1777,_x000D_
    "=RIK_AC(\"INF04__;INF04@E=0,S=49,G=0,T=0,P=0:@R=A,S=1260,V={0}:R=B,S=1018,V={1}:R=C,S=1092,V={2}:R=D,S=1014,V={3}:R=E,S=1260,V={4}:R=F,S=48,V={5}:\";$C$2;$R$14;$C$4;$D179;$B179;T$14)": 1778,_x000D_
    "=RIK_AC(\"INF04__;INF04@E=0,S=1076,G=0,T=0,P=0:@R=A,S=1260,V={0}:R=B,S=1018,V={1}:R=C,S=1092,V={2}:R=D,S=1014,V={3}:R=E,S=1260,V={4}:\";$C$2;$R$14;$C$4;$D141;$B141)": 1779,_x000D_
    "=RIK_AC(\"INF04__;INF04@E=0,S=49,G=0,T=0,P=0:@R=A,S=1260,V={0}:R=B,S=1018,V={1}:R=C,S=1092,V={2}:R=D,S=1014,V={3}:R=E,S=1260,V={4}:R=F,S=48,V={5}:\";$C$2;$R$14;$C$4;$D421;$B421;T$14)": 1780,_x000D_
    "=RIK_AC(\"INF04__;INF04@E=0,S=49,G=0,T=0,P=0:@R=A,S=1260,V={0}:R=B,S=1018,V={1}:R=C,S=1092,V={2}:R=D,S=1014,V={3}:R=E,S=1260,V={4}:R=F,S=48,V={5}:\";$C$2;$R$14;$C$4;$D107;$B107;T$14)": 1781,_x000D_
    "=RIK_AC(\"INF04__;INF04@E=0,S=42,G=0,T=0,P=0:@R=A,S=1260,V={0}:R=B,S=1018,V={1}:R=C,S=1092,V={2}:R=D,S=1014,V={3}:R=E,S=1260,V={4}:\";$C$2;$R$14;$C$4;$D295;$B295)": 1782,_x000D_
    "=RIK_AC(\"INF04__;INF04@E=0,S=1076,G=0,T=0,P=0:@R=A,S=1260,V={0}:R=B,S=1018,V={1}:R=C,S=1092,V={2}:R=D,S=1014,V={3}:R=E,S=1260,V={4}:\";$C$2;$R$14;$C$4;$D394;$B394)": 1783,_x000D_
    "=RIK_AC(\"INF04__;INF04@E=0,S=49,G=0,T=0,P=0:@R=A,S=1260,V={0}:R=B,S=1018,V={1}:R=C,S=1092,V={2}:R=D,S=1014,V={3}:R=E,S=1260,V={4}:R=F,S=48,V={5}:\";$C$2;$R$14;$C$4;$D111;$B111;T$14)": 1784,_x000D_
    "=RIK_AC(\"INF04__;INF04@E=0,S=1076,G=0,T=0,P=0:@R=A,S=1260,V={0}:R=B,S=1018,V={1}:R=C,S=1092,V={2}:R=D,S=1014,V={3}:R=E,S=1260,V={4}:\";$C$2;$R$14;$C$4;$D320;$B320)": 1785,_x000D_
    "=RIK_AC(\"INF04__;INF04@E=0,S=1076,G=0,T=0,P=0:@R=A,S=1260,V={0}:R=B,S=1018,V={1}:R=C,S=1092,V={2}:R=D,S=1014,V={3}:R=E,S=1260,V={4}:\";$C$2;$R$14;$C$4;$D236;$B236)": 1786,_x000D_
    "=RIK_AC(\"INF04__;INF04@E=0,S=1253,G=0,T=0,P=0:@R=A,S=1260,V={0}:R=B,S=1018,V={1}:R=C,S=1092,V={2}:R=D,S=1014,V={3}:R=E,S=1260,V={4}:\";$C$2;$P$14;$C$4;$D82;$B82)": 1787,_x000D_
    "=RIK_AC(\"INF04__;INF04@E=0,S=42,G=0,T=0,P=0:@R=A,S=1260,V={0}:R=B,S=1018,V={1}:R=C,S=1092,V={2}:R=D,S=1014,V={3}:R=E,S=1260,V={4}:\";$C$2;$R$14;$C$4;$D334;$B334)": 1788,_x000D_
    "=RIK_AC(\"INF04__;INF04@E=0,S=1253,G=0,T=0,P=0:@R=A,S=1260,V={0}:R=B,S=1018,V={1}:R=C,S=1092,V={2}:R=D,S=1014,V={3}:R=E,S=1260,V={4}:\";$C$2;$P$14;$C$4;$D422;$B422)": 1789,_x000D_
    "=RIK_AC(\"INF04__;INF04@E=0,S=1253,G=0,T=0,P=0:@R=A,S=1260,V={0}:R=B,S=1018,V={1}:R=C,S=1092,V={2}:R=D,S=1014,V={3}:R=E,S=1260,V={4}:\";$C$2;$P$14;$C$4;$D104;$B104)": 1790,_x000D_
    "=RIK_AC(\"INF04__;INF04@E=0,S=42,G=0,T=0,P=0:@R=A,S=1260,V={0}:R=B,S=1018,V={1}:R=C,S=1092,V={2}:R=D,S=1014,V={3}:R=E,S=1260,V={4}:\";$C$2;$R$14;$C$4;$D161;$B161)": 1791,_x000D_
    "=RIK_AC(\"INF04__;INF04@E=0,S=1253,G=0,T=0,P=0:@R=A,S=1260,V={0}:R=B,S=1018,V={1}:R=C,S=1092,V={2}:R=D,S=1014,V={3}:R=E,S=1260,V={4}:\";$C$2;$P$14;$C$4;$D337;$B337)": 1792,_x000D_
    "=RIK_AC(\"INF04__;INF04@E=0,S=1064,G=0,T=0,P=0:@R=A,S=1260,V={0}:R=B,S=1018,V={1}:R=C,S=1092,V={2}:R=D,S=1014,V={3}:R=E,S=1260,V={4}:\";$C$2;$R$14;$C$4;$D375;$B375)": 1793,_x000D_
    "=RIK_AC(\"INF04__;INF04@E=0,S=42,G=0,T=0,P=0:@R=A,S=1260,V={0}:R=B,S=1018,V={1}:R=C,S=1092,V={2}:R=D,S=1014,V={3}:R=E,S=1260,V={4}:\";$C$2;$R$14;$C$4;$D388;$B388)": 1794,_x000D_
    "=RIK_AC(\"INF04__;INF04@E=0,S=42,G=0,T=0,P=0:@R=A,S=1260,V={0}:R=B,S=1018,V={1}:R=C,S=1092,V={2}:R=D,S=1014,V={3}:R=E,S=1260,V={4}:\";$C$2;$R$14;$C$4;$D84;$B84)": 1795,_x000D_
    "=RIK_AC(\"INF04__;INF04@E=0,S=1253,G=0,T=0,P=0:@R=A,S=1260,V={0}:R=B,S=1018,V={1}:R=C,S=1092,V={2}:R=D,S=1014,V={3}:R=E,S=1260,V={4}:\";$C$2;$P$14;$C$4;$D340;$B340)": 1796,_x000D_
    "=RIK_AC(\"INF04__;INF04@E=0,S=49,G=0,T=0,P=0:@R=A,S=1260,V={0}:R=B,S=1018,V={1}:R=C,S=1092,V={2}:R=D,S=1014,V={3}:R=E,S=1260,V={4}:R=F,S=48,V={5}:\";$C$2;$R$14;$C$4;$D294;$B294;T$14)": 1797,_x000D_
    "=RIK_AC(\"INF04__;INF04@E=0,S=1064,G=0,T=0,P=0:@R=A,S=1260,V={0}:R=B,S=1018,V={1}:R=C,S=1092,V={2}:R=D,S=1014,V={3}:R=E,S=1260,V={4}:\";$C$2;$R$14;$C$4;$D353;$B353)": 1798,_x000D_
    "=RIK_AC(\"INF04__;INF04@E=0,S=1076,G=0,T=0,P=0:@R=A,S=1260,V={0}:R=B,S=1018,V={1}:R=C,S=1092,V={2}:R=D,S=1014,V={3}:R=E,S=1260,V={4}:\";$C$2;$R$14;$C$4;$D20;$B20)": 1799,_x000D_
    "=RIK_AC(\"INF04__;INF04@E=0,S=42,G=0,T=0,P=0:@R=A,S=1260,V={0}:R=B,S=1018,V={1}:R=C,S=1092,V={2}:R=D,S=1014,V={3}:R=E,S=1260,V={4}:\";$C$2;$R$14;$C$4;$D107;$B107)": 1800,_x000D_
    "=RIK_AC(\"INF04__;INF04@E=0,S=1064,G=0,T=0,P=0:@R=A,S=1260,V={0}:R=B,S=1018,V={1}:R=C,S=1092,V={2}:R=D,S=1014,V={3}:R=E,S=1260,V={4}:\";$C$2;$R$14;$C$4;$D325;$B325)": 1801,_x000D_
    "=RIK_AC(\"INF04__;INF04@E=0,S=49,G=0,T=0,P=0:@R=A,S=1260,V={0}:R=B,S=1018,V={1}:R=C,S=1092,V={2}:R=D,S=1014,V={3}:R=E,S=1260,V={4}:R=F,S=48,V={5}:\";$C$2;$R$14;$C$4;$D201;$B201;T$14)": 1802,_x000D_
    "=RIK_AC(\"INF04__;INF04@E=0,S=42,G=0,T=0,P=0:@R=A,S=1260,V={0}:R=B,S=1018,V={1}:R=C,S=1092,V={2}:R=D,S=1014,V={3}:R=E,S=1260,V={4}:\";$C$2;$R$14;$C$4;$D112;$B112)": 1803,_x000D_
    "=RIK_AC(\"INF04__;INF04@E=0,S=1064,G=0,T=0,P=0:@R=A,S=1260,V={0}:R=B,S=1018,V={1}:R=C,S=1092,V={2}:R=D,S=1014,V={3}:R=E,S=1260,V={4}:\";$C$2;$R$14;$C$4;$D329;$B329)": 1804,_x000D_
    "=RIK_AC(\"INF04__;INF04@E=0,S=49,G=0,T=0,P=0:@R=A,S=1260,V={0}:R=B,S=1018,V={1}:R=C,S=1092,V={2}:R=D,S=1014,V={3}:R=E,S=1260,V={4}:R=F,S=48,V={5}:\";$C$2;$R$14;$C$4;$D202;$B202;T$14)": 1805,_x000D_
    "=RIK_AC(\"INF04__;INF04@E=0,S=1253,G=0,T=0,P=0:@R=A,S=1260,V={0}:R=B,S=1018,V={1}:R=C,S=1092,V={2}:R=D,S=1014,V={3}:R=E,S=1260,V={4}:\";$C$2;$P$14;$C$4;$D151;$B151)": 1806,_x000D_
    "=RIK_AC(\"INF04__;INF04@E=0,S=1064,G=0,T=0,P=0:@R=A,S=1260,V={0}:R=B,S=1018,V={1}:R=C,S=1092,V={2}:R=D,S=1014,V={3}:R=E,S=1260,V={4}:\";$C$2;$R$14;$C$4;$D424;$B424)": 1807,_x000D_
    "=RIK_AC(\"INF04__;INF04@E=0,S=1076,G=0,T=0,P=0:@R=A,S=1260,V={0}:R=B,S=1018,V={1}:R=C,S=1092,V={2}:R=D,S=1014,V={3}:R=E,S=1260,V={4}:\";$C$2;$R$14;$C$4;$D83;$B83)": 1808,_x000D_
    "=RIK_AC(\"INF04__;INF04@E=0,S=1064,G=0,T=0,P=0:@R=A,S=1260,V={0}:R=B,S=1018,V={1}:R=C,S=1092,V={2}:R=D,S=1014,V={3}:R=E,S=1260,V={4}:\";$C$2;$R$14;$C$4;$D345;$B345)": 1809,_x000D_
    "=RIK_AC(\"INF</t>
  </si>
  <si>
    <t>04__;INF04@E=0,S=1076,G=0,T=0,P=0:@R=A,S=1260,V={0}:R=B,S=1018,V={1}:R=C,S=1092,V={2}:R=D,S=1014,V={3}:R=E,S=1260,V={4}:\";$C$2;$R$14;$C$4;$D315;$B315)": 1810,_x000D_
    "=RIK_AC(\"INF04__;INF04@E=0,S=1076,G=0,T=0,P=0:@R=A,S=1260,V={0}:R=B,S=1018,V={1}:R=C,S=1092,V={2}:R=D,S=1014,V={3}:R=E,S=1260,V={4}:\";$C$2;$R$14;$C$4;$D64;$B64)": 1811,_x000D_
    "=RIK_AC(\"INF04__;INF04@E=0,S=49,G=0,T=0,P=0:@R=A,S=1260,V={0}:R=B,S=1018,V={1}:R=C,S=1092,V={2}:R=D,S=1014,V={3}:R=E,S=1260,V={4}:R=F,S=48,V={5}:\";$C$2;$R$14;$C$4;$D70;$B70;T$14)": 1812,_x000D_
    "=RIK_AC(\"INF04__;INF04@E=0,S=1076,G=0,T=0,P=0:@R=A,S=1260,V={0}:R=B,S=1018,V={1}:R=C,S=1092,V={2}:R=D,S=1014,V={3}:R=E,S=1260,V={4}:\";$C$2;$R$14;$C$4;$D126;$B126)": 1813,_x000D_
    "=RIK_AC(\"INF04__;INF04@E=0,S=42,G=0,T=0,P=0:@R=A,S=1260,V={0}:R=B,S=1018,V={1}:R=C,S=1092,V={2}:R=D,S=1014,V={3}:R=E,S=1260,V={4}:\";$C$2;$R$14;$C$4;$D177;$B177)": 1814,_x000D_
    "=RIK_AC(\"INF04__;INF04@E=0,S=1076,G=0,T=0,P=0:@R=A,S=1260,V={0}:R=B,S=1018,V={1}:R=C,S=1092,V={2}:R=D,S=1014,V={3}:R=E,S=1260,V={4}:\";$C$2;$R$14;$C$4;$D80;$B80)": 1815,_x000D_
    "=RIK_AC(\"INF04__;INF04@E=0,S=1253,G=0,T=0,P=0:@R=A,S=1260,V={0}:R=B,S=1018,V={1}:R=C,S=1092,V={2}:R=D,S=1014,V={3}:R=E,S=1260,V={4}:\";$C$2;$P$14;$C$4;$D367;$B367)": 1816,_x000D_
    "=RIK_AC(\"INF04__;INF04@E=0,S=1076,G=0,T=0,P=0:@R=A,S=1260,V={0}:R=B,S=1018,V={1}:R=C,S=1092,V={2}:R=D,S=1014,V={3}:R=E,S=1260,V={4}:\";$C$2;$R$14;$C$4;$D292;$B292)": 1817,_x000D_
    "=RIK_AC(\"INF04__;INF04@E=0,S=1076,G=0,T=0,P=0:@R=A,S=1260,V={0}:R=B,S=1018,V={1}:R=C,S=1092,V={2}:R=D,S=1014,V={3}:R=E,S=1260,V={4}:\";$C$2;$R$14;$C$4;$D434;$B434)": 1818,_x000D_
    "=RIK_AC(\"INF04__;INF04@E=0,S=42,G=0,T=0,P=0:@R=A,S=1260,V={0}:R=B,S=1018,V={1}:R=C,S=1092,V={2}:R=D,S=1014,V={3}:R=E,S=1260,V={4}:\";$C$2;$R$14;$C$4;$D199;$B199)": 1819,_x000D_
    "=RIK_AC(\"INF04__;INF04@E=0,S=1064,G=0,T=0,P=0:@R=A,S=1260,V={0}:R=B,S=1018,V={1}:R=C,S=1092,V={2}:R=D,S=1014,V={3}:R=E,S=1260,V={4}:\";$C$2;$R$14;$C$4;$D120;$B120)": 1820,_x000D_
    "=RIK_AC(\"INF04__;INF04@E=0,S=1064,G=0,T=0,P=0:@R=A,S=1260,V={0}:R=B,S=1018,V={1}:R=C,S=1092,V={2}:R=D,S=1014,V={3}:R=E,S=1260,V={4}:\";$C$2;$R$14;$C$4;$D131;$B131)": 1821,_x000D_
    "=RIK_AC(\"INF04__;INF04@E=0,S=1076,G=0,T=0,P=0:@R=A,S=1260,V={0}:R=B,S=1018,V={1}:R=C,S=1092,V={2}:R=D,S=1014,V={3}:R=E,S=1260,V={4}:\";$C$2;$R$14;$C$4;$D234;$B234)": 1822,_x000D_
    "=RIK_AC(\"INF04__;INF04@E=0,S=42,G=0,T=0,P=0:@R=A,S=1260,V={0}:R=B,S=1018,V={1}:R=C,S=1092,V={2}:R=D,S=1014,V={3}:R=E,S=1260,V={4}:\";$C$2;$R$14;$C$4;$D124;$B124)": 1823,_x000D_
    "=RIK_AC(\"INF04__;INF04@E=0,S=1076,G=0,T=0,P=0:@R=A,S=1260,V={0}:R=B,S=1018,V={1}:R=C,S=1092,V={2}:R=D,S=1014,V={3}:R=E,S=1260,V={4}:\";$C$2;$R$14;$C$4;$D152;$B152)": 1824,_x000D_
    "=RIK_AC(\"INF04__;INF04@E=0,S=42,G=0,T=0,P=0:@R=A,S=1260,V={0}:R=B,S=1018,V={1}:R=C,S=1092,V={2}:R=D,S=1014,V={3}:R=E,S=1260,V={4}:\";$C$2;$R$14;$C$4;$D194;$B194)": 1825,_x000D_
    "=RIK_AC(\"INF04__;INF04@E=0,S=42,G=0,T=0,P=0:@R=A,S=1260,V={0}:R=B,S=1018,V={1}:R=C,S=1092,V={2}:R=D,S=1014,V={3}:R=E,S=1260,V={4}:\";$C$2;$R$14;$C$4;$D340;$B340)": 1826,_x000D_
    "=RIK_AC(\"INF04__;INF04@E=0,S=49,G=0,T=0,P=0:@R=A,S=1260,V={0}:R=B,S=1018,V={1}:R=C,S=1092,V={2}:R=D,S=1014,V={3}:R=E,S=1260,V={4}:R=F,S=48,V={5}:\";$C$2;$R$14;$C$4;$D112;$B112;T$14)": 1827,_x000D_
    "=RIK_AC(\"INF04__;INF04@E=0,S=1076,G=0,T=0,P=0:@R=A,S=1260,V={0}:R=B,S=1018,V={1}:R=C,S=1092,V={2}:R=D,S=1014,V={3}:R=E,S=1260,V={4}:\";$C$2;$R$14;$C$4;$D109;$B109)": 1828,_x000D_
    "=RIK_AC(\"INF04__;INF04@E=0,S=1253,G=0,T=0,P=0:@R=A,S=1260,V={0}:R=B,S=1018,V={1}:R=C,S=1092,V={2}:R=D,S=1014,V={3}:R=E,S=1260,V={4}:\";$C$2;$P$14;$C$4;$D381;$B381)": 1829,_x000D_
    "=RIK_AC(\"INF04__;INF04@E=0,S=1076,G=0,T=0,P=0:@R=A,S=1260,V={0}:R=B,S=1018,V={1}:R=C,S=1092,V={2}:R=D,S=1014,V={3}:R=E,S=1260,V={4}:\";$C$2;$R$14;$C$4;$D425;$B425)": 1830,_x000D_
    "=RIK_AC(\"INF04__;INF04@E=0,S=49,G=0,T=0,P=0:@R=A,S=1260,V={0}:R=B,S=1018,V={1}:R=C,S=1092,V={2}:R=D,S=1014,V={3}:R=E,S=1260,V={4}:R=F,S=48,V={5}:\";$C$2;$R$14;$C$4;$D277;$B277;T$14)": 1831,_x000D_
    "=RIK_AC(\"INF04__;INF04@E=0,S=49,G=0,T=0,P=0:@R=A,S=1260,V={0}:R=B,S=1018,V={1}:R=C,S=1092,V={2}:R=D,S=1014,V={3}:R=E,S=1260,V={4}:R=F,S=48,V={5}:\";$C$2;$R$14;$C$4;$D151;$B151;T$14)": 1832,_x000D_
    "=RIK_AC(\"INF04__;INF04@E=0,S=1064,G=0,T=0,P=0:@R=A,S=1260,V={0}:R=B,S=1018,V={1}:R=C,S=1092,V={2}:R=D,S=1014,V={3}:R=E,S=1260,V={4}:\";$C$2;$R$14;$C$4;$D39;$B39)": 1833,_x000D_
    "=RIK_AC(\"INF04__;INF04@E=0,S=1076,G=0,T=0,P=0:@R=A,S=1260,V={0}:R=B,S=1018,V={1}:R=C,S=1092,V={2}:R=D,S=1014,V={3}:R=E,S=1260,V={4}:\";$C$2;$R$14;$C$4;$D135;$B135)": 1834,_x000D_
    "=RIK_AC(\"INF04__;INF04@E=0,S=1076,G=0,T=0,P=0:@R=A,S=1260,V={0}:R=B,S=1018,V={1}:R=C,S=1092,V={2}:R=D,S=1014,V={3}:R=E,S=1260,V={4}:\";$C$2;$R$14;$C$4;$D324;$B324)": 1835,_x000D_
    "=RIK_AC(\"INF04__;INF04@E=0,S=1076,G=0,T=0,P=0:@R=A,S=1260,V={0}:R=B,S=1018,V={1}:R=C,S=1092,V={2}:R=D,S=1014,V={3}:R=E,S=1260,V={4}:\";$C$2;$R$14;$C$4;$D224;$B224)": 1836,_x000D_
    "=RIK_AC(\"INF04__;INF04@E=0,S=1064,G=0,T=0,P=0:@R=A,S=1260,V={0}:R=B,S=1018,V={1}:R=C,S=1092,V={2}:R=D,S=1014,V={3}:R=E,S=1260,V={4}:\";$C$2;$R$14;$C$4;$D299;$B299)": 1837,_x000D_
    "=RIK_AC(\"INF04__;INF04@E=0,S=1076,G=0,T=0,P=0:@R=A,S=1260,V={0}:R=B,S=1018,V={1}:R=C,S=1092,V={2}:R=D,S=1014,V={3}:R=E,S=1260,V={4}:\";$C$2;$R$14;$C$4;$D95;$B95)": 1838,_x000D_
    "=RIK_AC(\"INF04__;INF04@E=0,S=1076,G=0,T=0,P=0:@R=A,S=1260,V={0}:R=B,S=1018,V={1}:R=C,S=1092,V={2}:R=D,S=1014,V={3}:R=E,S=1260,V={4}:\";$C$2;$R$14;$C$4;$D432;$B432)": 1839,_x000D_
    "=RIK_AC(\"INF04__;INF04@E=0,S=1076,G=0,T=0,P=0:@R=A,S=1260,V={0}:R=B,S=1018,V={1}:R=C,S=1092,V={2}:R=D,S=1014,V={3}:R=E,S=1260,V={4}:\";$C$2;$R$14;$C$4;$D216;$B216)": 1840,_x000D_
    "=RIK_AC(\"INF04__;INF04@E=0,S=42,G=0,T=0,P=0:@R=A,S=1260,V={0}:R=B,S=1018,V={1}:R=C,S=1092,V={2}:R=D,S=1014,V={3}:R=E,S=1260,V={4}:\";$C$2;$R$14;$C$4;$D314;$B314)": 1841,_x000D_
    "=RIK_AC(\"INF04__;INF04@E=0,S=1253,G=0,T=0,P=0:@R=A,S=1260,V={0}:R=B,S=1018,V={1}:R=C,S=1092,V={2}:R=D,S=1014,V={3}:R=E,S=1260,V={4}:\";$C$2;$P$14;$C$4;$D275;$B275)": 1842,_x000D_
    "=RIK_AC(\"INF04__;INF04@E=0,S=49,G=0,T=0,P=0:@R=A,S=1260,V={0}:R=B,S=1018,V={1}:R=C,S=1092,V={2}:R=D,S=1014,V={3}:R=E,S=1260,V={4}:R=F,S=48,V={5}:\";$C$2;$R$14;$C$4;$D200;$B200;T$14)": 1843,_x000D_
    "=RIK_AC(\"INF04__;INF04@E=0,S=42,G=0,T=0,P=0:@R=A,S=1260,V={0}:R=B,S=1018,V={1}:R=C,S=1092,V={2}:R=D,S=1014,V={3}:R=E,S=1260,V={4}:\";$C$2;$R$14;$C$4;$D411;$B411)": 1844,_x000D_
    "=RIK_AC(\"INF04__;INF04@E=0,S=42,G=0,T=0,P=0:@R=A,S=1260,V={0}:R=B,S=1018,V={1}:R=C,S=1092,V={2}:R=D,S=1014,V={3}:R=E,S=1260,V={4}:\";$C$2;$R$14;$C$4;$D72;$B72)": 1845,_x000D_
    "=RIK_AC(\"INF04__;INF04@E=0,S=1076,G=0,T=0,P=0:@R=A,S=1260,V={0}:R=B,S=1018,V={1}:R=C,S=1092,V={2}:R=D,S=1014,V={3}:R=E,S=1260,V={4}:\";$C$2;$R$14;$C$4;$D387;$B387)": 1846,_x000D_
    "=RIK_AC(\"INF04__;INF04@E=0,S=1064,G=0,T=0,P=0:@R=A,S=1260,V={0}:R=B,S=1018,V={1}:R=C,S=1092,V={2}:R=D,S=1014,V={3}:R=E,S=1260,V={4}:\";$C$2;$R$14;$C$4;$D194;$B194)": 1847,_x000D_
    "=RIK_AC(\"INF04__;INF04@E=0,S=1076,G=0,T=0,P=0:@R=A,S=1260,V={0}:R=B,S=1018,V={1}:R=C,S=1092,V={2}:R=D,S=1014,V={3}:R=E,S=1260,V={4}:\";$C$2;$R$14;$C$4;$D302;$B302)": 1848,_x000D_
    "=RIK_AC(\"INF04__;INF04@E=0,S=1076,G=0,T=0,P=0:@R=A,S=1260,V={0}:R=B,S=1018,V={1}:R=C,S=1092,V={2}:R=D,S=1014,V={3}:R=E,S=1260,V={4}:\";$C$2;$R$14;$C$4;$D143;$B143)": 1849,_x000D_
    "=RIK_AC(\"INF04__;INF04@E=0,S=1064,G=0,T=0,P=0:@R=A,S=1260,V={0}:R=B,S=1018,V={1}:R=C,S=1092,V={2}:R=D,S=1014,V={3}:R=E,S=1260,V={4}:\";$C$2;$R$14;$C$4;$D422;$B422)": 1850,_x000D_
    "=RIK_AC(\"INF04__;INF04@E=0,S=1064,G=0,T=0,P=0:@R=A,S=1260,V={0}:R=B,S=1018,V={1}:R=C,S=1092,V={2}:R=D,S=1014,V={3}:R=E,S=1260,V={4}:\";$C$2;$R$14;$C$4;$D60;$B60)": 1851,_x000D_
    "=RIK_AC(\"INF04__;INF04@E=0,S=1076,G=0,T=0,P=0:@R=A,S=1260,V={0}:R=B,S=1018,V={1}:R=C,S=1092,V={2}:R=D,S=1014,V={3}:R=E,S=1260,V={4}:\";$C$2;$R$14;$C$4;$D354;$B354)": 1852,_x000D_
    "=RIK_AC(\"INF04__;INF04@E=0,S=49,G=0,T=0,P=0:@R=A,S=1260,V={0}:R=B,S=1018,V={1}:R=C,S=1092,V={2}:R=D,S=1014,V={3}:R=E,S=1260,V={4}:R=F,S=48,V={5}:\";$C$2;$R$14;$C$4;$D24;$B24;T$14)": 1853,_x000D_
    "=RIK_AC(\"INF04__;INF04@E=0,S=49,G=0,T=0,P=0:@R=A,S=1260,V={0}:R=B,S=1018,V={1}:R=C,S=1092,V={2}:R=D,S=1014,V={3}:R=E,S=1260,V={4}:R=F,S=48,V={5}:\";$C$2;$R$14;$C$4;$D335;$B335;T$14)": 1854,_x000D_
    "=RIK_AC(\"INF04__;INF04@E=0,S=1253,G=0,T=0,P=0:@R=A,S=1260,V={0}:R=B,S=1018,V={1}:R=C,S=1092,V={2}:R=D,S=1014,V={3}:R=E,S=1260,V={4}:\";$C$2;$P$14;$C$4;$D67;$B67)": 1855,_x000D_
    "=RIK_AC(\"INF04__;INF04@E=0,S=1253,G=0,T=0,P=0:@R=A,S=1260,V={0}:R=B,S=1018,V={1}:R=C,S=1092,V={2}:R=D,S=1014,V={3}:R=E,S=1260,V={4}:\";$C$2;$P$14;$C$4;$D339;$B339)": 1856,_x000D_
    "=RIK_AC(\"INF04__;INF04@E=0,S=1253,G=0,T=0,P=0:@R=A,S=1260,V={0}:R=B,S=1018,V={1}:R=C,S=1092,V={2}:R=D,S=1014,V={3}:R=E,S=1260,V={4}:\";$C$2;$P$14;$C$4;$D369;$B369)": 1857,_x000D_
    "=RIK_AC(\"INF04__;INF04@E=0,S=49,G=0,T=0,P=0:@R=A,S=1260,V={0}:R=B,S=1018,V={1}:R=C,S=1092,V={2}:R=D,S=1014,V={3}:R=E,S=1260,V={4}:R=F,S=48,V={5}:\";$C$2;$R$14;$C$4;$D72;$B72;T$14)": 1858,_x000D_
    "=RIK_AC(\"INF04__;INF04@E=0,S=49,G=0,T=0,P=0:@R=A,S=1260,V={0}:R=B,S=1018,V={1}:R=C,S=1092,V={2}:R=D,S=1014,V={3}:R=E,S=1260,V={4}:R=F,S=48,V={5}:\";$C$2;$R$14;$C$4;$D330;$B330;T$14)": 1859,_x000D_
    "=RIK_AC(\"INF04__;INF04@E=0,S=42,G=0,T=0,P=0:@R=A,S=1260,V={0}:R=B,S=1018,V={1}:R=C,S=1092,V={2}:R=D,S=1014,V={3}:R=E,S=1260,V={4}:\";$C$2;$R$14;$C$4;$D188;$B188)": 1860,_x000D_
    "=RIK_AC(\"INF04__;INF04@E=0,S=49,G=0,T=0,P=0:@R=A,S=1260,V={0}:R=B,S=1018,V={1}:R=C,S=1092,V={2}:R=D,S=1014,V={3}:R=E,S=1260,V={4}:R=F,S=48,V={5}:\";$C$2;$R$14;$C$4;$D211;$B211;T$14)": 1861,_x000D_
    "=RIK_AC(\"INF04__;INF04@E=0,S=49,G=0,T=0,P=0:@R=A,S=1260,V={0}:R=B,S=1018,V={1}:R=C,S=1092,V={2}:R=D,S=1014,V={3}:R=E,S=1260,V={4}:R=F,S=48,V={5}:\";$C$2;$R$14;$C$4;$D357;$B357;T$14)": 1862,_x000D_
    "=RIK_AC(\"INF04__;INF04@E=0,S=1064,G=0,T=0,P=0:@R=A,S=1260,V={0}:R=B,S=1018,V={1}:R=C,S=1092,V={2}:R=D,S=1014,V={3}:R=E,S=1260,V={4}:\";$C$2;$R$14;$C$4;$D290;$B290)": 1863,_x000D_
    "=RIK_AC(\"INF04__;INF04@E=0,S=1076,G=0,T=0,P=0:@R=A,S=1260,V={0}:R=B,S=1018,V={1}:R=C,S=1092,V={2}:R=D,S=1014,V={3}:R=E,S=1260,V={4}:\";$C$2;$R$14;$C$4;$D318;$B318)": 1864,_x000D_
    "=RIK_AC(\"INF04__;INF04@E=0,S=1076,G=0,T=0,P=0:@R=A,S=1260,V={0}:R=B,S=1018,V={1}:R=C,S=1092,V={2}:R=D,S=1014,V={3}:R=E,S=1260,V={4}:\";$C$2;$R$14;$C$4;$D159;$B159)": 1865,_x000D_
    "=RIK_AC(\"INF04__;INF04@E=0,S=1076,G=0,T=0,P=0:@R=A,S=1260,V={0}:R=B,S=1018,V={1}:R=C,S=1092,V={2}:R=D,S=1014,V={3}:R=E,S=1260,V={4}:\";$C$2;$R$14;$C$4;$D107;$B107)": 1866,_x000D_
    "=RIK_AC(\"INF04__;INF04@E=0,S=1076,G=0,T=0,P=0:@R=A,S=1260,V={0}:R=B,S=1018,V={1}:R=C,S=1092,V={2}:R=D,S=1014,V={3}:R=E,S=1260,V={4}:\";$C$2;$R$14;$C$4;$D328;$B328)": 1867,_x000D_
    "=RIK_AC(\"INF04__;INF04@E=0,S=1253,G=0,T=0,P=0:@R=A,S=1260,V={0}:R=B,S=1018,V={1}:R=C,S=1092,V={2}:R=D,S=1014,V={3}:R=E,S=1260,V={4}:\";$C$2;$P$14;$C$4;$D90;$B90)": 1868,_x000D_
    "=RIK_AC(\"INF04__;INF04@E=0,S=42,G=0,T=0,P=0:@R=A,S=1260,V={0}:R=B,S=1018,V={1}:R=C,S=1092,V={2}:R=D,S=1014,V={3}:R=E,S=1260,V={4}:\";$C$2;$R$14;$C$4;$D366;$B366)": 1869,_x000D_
    "=RIK_AC(\"INF04__;INF04@E=0,S=42,G=0,T=0,P=0:@R=A,S=1260,V={0}:R=B,S=1018,V={1}:R=C,S=1092,V={2}:R=D,S=1014,V={3}:R=E,S=1260,V={4}:\";$C$2;$R$14;$C$4;$D26;$B26)": 1870,_x000D_
    "=RIK_AC(\"INF04__;INF04@E=0,S=1253,G=0,T=0,P=0:@R=A,S=1260,V={0}:R=B,S=1018,V={1}:R=C,S=1092,V={2}:R=D,S=1014,V={3}:R=E,S=1260,V={4}:\";$C$2;$P$14;$C$4;$D112;$B112)": 1871,_x000D_
    "=RIK_AC(\"INF04__;INF04@E=0,S=42,G=0,T=0,P=0:@R=A,S=1260,V={0}:R=B,S=1018,V={1}:R=C,S=1092,V={2}:R=D,S=1014,V={3}:R=E,S=1260,V={4}:\";$C$2;$R$14;$C$4;$D204;$B204)": 1872,_x000D_
    "=RIK_AC(\"INF04__;INF04@E=0,S=1253,G=0,T=0,P=0:@R=A,S=1260,V={0}:R=B,S=1018,V={1}:R=C,S=1092,V={2}:R=D,S=1014,V={3}:R=E,S=1260,V={4}:\";$C$2;$P$14;$C$4;$D375;$B375)": 1873,_x000D_
    "=RIK_AC(\"INF04__;INF04@E=0,S=1064,G=0,T=0,P=0:@R=A,S=1260,V={0}:R=B,S=1018,V={1}:R=C,S=1092,V={2}:R=D,S=1014,V={3}:R=E,S=1260,V={4}:\";$C$2;$R$14;$C$4;$D383;$B383)": 1874,_x000D_
    "=RIK_AC(\"INF04__;INF04@E=0,S=42,G=0,T=0,P=0:@R=A,S=1260,V={0}:R=B,S=1018,V={1}:R=C,S=1092,V={2}:R=D,S=1014,V={3}:R=E,S=1260,V={4}:\";$C$2;$R$14;$C$4;$D431;$B431)": 1875,_x000D_
    "=RIK_AC(\"INF04__;INF04@E=0,S=42,G=0,T=0,P=0:@R=A,S=1260,V={0}:R=B,S=1018,V={1}:R=C,S=1092,V={2}:R=D,S=1014,V={3}:R=E,S=1260,V={4}:\";$C$2;$R$14;$C$4;$D116;$B116)": 1876,_x000D_
    "=RIK_AC(\"INF04__;INF04@E=0,S=1253,G=0,T=0,P=0:@R=A,S=1260,V={0}:R=B,S=1018,V={1}:R=C,S=1092,V={2}:R=D,S=1014,V={3}:R=E,S=1260,V={4}:\";$C$2;$P$14;$C$4;$D365;$B365)": 1877,_x000D_
    "=RIK_AC(\"INF04__;INF04@E=0,S=49,G=0,T=0,P=0:@R=A,S=1260,V={0}:R=B,S=1018,V={1}:R=C,S=1092,V={2}:R=D,S=1014,V={3}:R=E,S=1260,V={4}:R=F,S=48,V={5}:\";$C$2;$R$14;$C$4;$D326;$B326;T$14)": 1878,_x000D_
    "=RIK_AC(\"INF04__;INF04@E=0,S=1064,G=0,T=0,P=0:@R=A,S=1260,V={0}:R=B,S=1018,V={1}:R=C,S=1092,V={2}:R=D,S=1014,V={3}:R=E,S=1260,V={4}:\";$C$2;$R$14;$C$4;$D390;$B390)": 1879,_x000D_
    "=RIK_AC(\"INF04__;INF04@E=0,S=1076,G=0,T=0,P=0:@R=A,S=1260,V={0}:R=B,S=1018,V={1}:R=C,S=1092,V={2}:R=D,S=1014,V={3}:R=E,S=1260,V={4}:\";$C$2;$R$14;$C$4;$D36;$B36)": 1880,_x000D_
    "=RIK_AC(\"INF04__;INF04@E=0,S=42,G=0,T=0,P=0:@R=A,S=1260,V={0}:R=B,S=1018,V={1}:R=C,S=1092,V={2}:R=D,S=1014,V={3}:R=E,S=1260,V={4}:\";$C$2;$R$14;$C$4;$D128;$B128)": 1881,_x000D_
    "=RIK_AC(\"INF04__;INF04@E=0,S=1064,G=0,T=0,P=0:@R=A,S=1260,V={0}:R=B,S=1018,V={1}:R=C,S=1092,V={2}:R=D,S=1014,V={3}:R=E,S=1260,V={4}:\";$C$2;$R$14;$C$4;$D341;$B341)": 1882,_x000D_
    "=RIK_AC(\"INF04__;INF04@E=0,S=49,G=0,T=0,P=0:@R=A,S=1260,V={0}:R=B,S=1018,V={1}:R=C,S=1092,V={2}:R=D,S=1014,V={3}:R=E,S=1260,V={4}:R=F,S=48,V={5}:\";$C$2;$R$14;$C$4;$D209;$B209;T$14)": 1883,_x000D_
    "=RIK_AC(\"INF04__;INF04@E=0,S=1076,G=0,T=0,P=0:@R=A,S=1260,V={0}:R=B,S=1018,V={1}:R=C,S=1092,V={2}:R=D,S=1014,V={3}:R=E,S=1260,V={4}:\";$C$2;$R$14;$C$4;$D45;$B45)": 1884,_x000D_
    "=RIK_AC(\"INF04__;INF04@E=0,S=42,G=0,T=0,P=0:@R=A,S=1260,V={0}:R=B,S=1018,V={1}:R=C,S=1092,V={2}:R=D,S=1014,V={3}:R=E,S=1260,V={4}:\";$C$2;$R$14;$C$4;$D133;$B133)": 1885,_x000D_
    "=RIK_AC(\"INF04__;INF04@E=0,S=1064,G=0,T=0,P=0:@R=A,S=1260,V={0}:R=B,S=1018,V={1}:R=C,S=1092,V={2}:R=D,S=1014,V={3}:R=E,S=1260,V={4}:\";$C$2;$R$14;$C$4;$D342;$B342)": 1886,_x000D_
    "=RIK_AC(\"INF04__;INF04@E=0,S=49,G=0,T=0,P=0:@R=A,S=1260,V={0}:R=B,S=1018,V={1}:R=C,S=1092,V={2}:R=D,S=1014,V={3}:R=E,S=1260,V={4}:R=F,S=48,V={5}:\";$C$2;$R$14;$C$4;$D210;$B210;T$14)": 1887,_x000D_
    "=RIK_AC(\"INF04__;INF04@E=0,S=1253,G=0,T=0,P=0:@R=A,S=1260,V={0}:R=B,S=1018,V={1}:R=C,S=1092,V={2}:R=D,S=1014,V={3}:R=E,S=1260,V={4}:\";$C$2;$P$14;$C$4;$D177;$B177)": 1888,_x000D_
    "=RIK_AC(\"INF04__;INF04@E=0,S=1064,G=0,T=0,P=0:@R=A,S=1260,V={0}:R=B,S=1018,V={1}:R=C,S=1092,V={2}:R=D,S=1014,V={3}:R=E,S=1260,V={4}:\";$C$2;$R$14;$C$4;$D57;$B57)": 1889,_x000D_
    "=RIK_AC(\"INF04__;INF04@E=0,S=49,G=0,T=0,P=0:@R=A,S=1260,V={0}:R=B,S=1018,V={1}:R=C,S=1092,V={2}:R=D,S=1014,V={3}:R=E,S=1260,V={4}:R=F,S=48,V={5}:\";$C$2;$R$14;$C$4;$D22;$B22;T$14)": 1890,_x000D_
    "=RIK_AC(\"INF04__;INF04@E=0,S=1076,G=0,T=0,P=0:@R=A,S=1260,V={0}:R=B,S=1018,V={1}:R=C,S=1092,V={2}:R=D,S=1014,V={3}:R=E,S=1260,V={4}:\";$C$2;$R$14;$C$4;$D96;$B96)": 1891,_x000D_
    "=RIK_AC(\"INF04__;INF04@E=0,S=1076,G=0,T=0,P=0:@R=A,S=1260,V={0}:R=B,S=1018,V={1}:R=C,S=1092,V={2}:R=D,S=1014,V={3}:R=E,S=1260,V={4}:\";$C$2;$R$14;$C$4;$D361;$B361)": 1892,_x000D_
    "=RIK_AC(\"INF04__;INF04@E=0,S=1064,G=0,T=0,P=0:@R=A,S=1260,V={0}:R=B,S=1018,V={1}:R=C,S=1092,V={2}:R=D,S=1014,V={3}:R=E,S=1260,V={4}:\";$C$2;$R$14;$C$4;$D370;$B370)": 1893,_x000D_
    "=RIK_AC(\"INF04__;INF04@E=0,S=1076,G=0,T=0,P=0:@R=A,S=1260,V={0}:R=B,S=1018,V={1}:R=C,S=1092,V={2}:R=D,S=1014,V={3}:R=E,S=1260,V={4}:\";$C$2;$R$14;$C$4;$D48;$B48)": 1894,_x000D_
    "=RIK_AC(\"INF04__;INF04@E=0,S=1076,G=0,T=0,P=0:@R=A,S=1260,V={0}:R=B,S=1018,V={1}:R=C,S=1092,V={2}:R=D,S=1014,V={3}:R=E,S=1260,V={4}:\";$C$2;$R$14;$C$4;$D323;$B323)": 1895,_x000D_
    "=RIK_AC(\"INF04__;INF04@E=0,S=42,G=0,T=0,P=0:@R=A,S=1260,V={0}:R=B,S=1018,V={1}:R=C,S=1092,V={2}:R=D,S=1014,V={3}:R=E,S=1260,V={4}:\";$C$2;$R$14;$C$4;$D273;$B273)": 1896,_x000D_
    "=RIK_AC(\"INF04__;INF04@E=0,S=49,G=0,T=0,P=0:@R=A,S=1260,V={0}:R=B,S=1018,V={1}:R=C,S=1092,V={2}:R=D,S=1014,V={3}:R=E,S=1260,V={4}:R=F,S=48,V={5}:\";$C$2;$R$14;$C$4;$D197;$B197;T$14)": 1897,_x000D_
    "=RIK_AC(\"INF04__;INF04@E=0,S=1076,G=0,T=0,P=0:@R=A,S=1260,V={0}:R=B,S=1018,V={1}:R=C,S=1092,V={2}:R=D,S=1014,V={3}:R=E,S=1260,V={4}:\";$C$2;$R$14;$C$4;$D78;$B78)": 1898,_x000D_
    "=RIK_AC(\"INF04__;INF04@E=0,S=1076,G=0,T=0,P=0:@R=A,S=1260,V={0}:R=B,S=1018,V={1}:R=C,S=1092,V={2}:R=D,S=1014,V={3}:R=E,S=1260,V={4}:\";$C$2;$R$14;$C$4;$D237;$B237)": 1899,_x000D_
    "=RIK_AC(\"INF04__;INF04@E=0,S=1076,G=0,T=0,P=0:@R=A,S=1260,V={0}:R=B,S=1018,V={1}:R=C,S=1092,V={2}:R=D,S=1014,V={3}:R=E,S=1260,V={4}:\";$C$2;$R$14;$C$4;$D381;$B381)": 1900,_x000D_
    "=RIK_AC(\"INF04__;INF04@E=0,S=42,G=0,T=0,P=0:@R=A,S=1260,V={0}:R=B,S=1018,V={1}:R=C,S=1092,V={2}:R=D,S=1014,V={3}:R=E,S=1260,V={4}:\";$C$2;$R$14;$C$4;$D337;$B337)": 1901,_x000D_
    "=RIK_AC(\"INF04__;INF04@E=0,S=49,G=0,T=0,P=0:@R=A,S=1260,V={0}:R=B,S=1018,V={1}:R=C,S=1092,V={2}:R=D,S=1014,V={3}:R=E,S=1260,V={4}:R=F,S=48,V={5}:\";$C$2;$R$14;$C$4;$D87;$B87;T$14)": 1902,_x000D_
    "=RIK_AC(\"INF04__;INF04@E=0,S=49,G=0,T=0,P=0:@R=A,S=1260,V={0}:R=B,S=1018,V={1}:R=C,S=1092,V={2}:R=D,S=1014,V={3}:R=E,S=1260,V={4}:R=F,S=48,V={5}:\";$C$2;$R$14;$C$4;$D343;$B343;T$14)": 1903,_x000D_
    "=RIK_AC(\"INF04__;INF04@E=0,S=1076,G=0,T=0,P=0:@R=A,S=1260,V={0}:R=B,S=1018,V={1}:R=C,S=1092,V={2}:R=D,S=1014,V={3}:R=E,S=1260,V={4}:\";$C$2;$R$14;$C$4;$D134;$B134)": 1904,_x000D_
    "=RIK_AC(\"INF04__;INF04@E=0,S=1076,G=0,T=0,P=0:@R=A,S=1260,V={0}:R=B,S=1018,V={1}:R=C,S=1092,V={2}:R=D,S=1014,V={3}:R=E,S=1260,V={4}:\";$C$2;$R$14;$C$4;$D262;$B262)": 1905,_x000D_
    "=RIK_AC(\"INF04__;INF04@E=0,S=1076,G=0,T=0,P=0:@R=A,S=1260,V={0}:R=B,S=1018,V={1}:R=C,S=1092,V={2}:R=D,S=1014,V={3}:R=E,S=1260,V={4}:\";$C$2;$R$14;$C$4;$D390;$B390)": 1906,_x000D_
    "=RIK_AC(\"INF04__;INF04@E=0,S=42,G=0,T=0,P=0:@R=A,S=1260,V={0}:R=B,S=1018,V={1}:R=C,S=1092,V={2}:R=D,S=1014,V={3}:R=E,S=1260,V={4}:\";$C$2;$R$14;$C$4;$D231;$B231)": 1907,_x000D_
    "=RIK_AC(\"INF04__;INF04@E=0,S=49,G=0,T=0,P=0:@R=A,S=1260,V={0}:R=B,S=1018,V={1}:R=C,S=1092,V={2}:R=D,S=1014,V={3}:R=E,S=1260,V={4}:R=F,S=48,V={5}:\";$C$2;$R$14;$C$4;$D20;$B20;T$14)": 1908,_x000D_
    "=RIK_AC(\"INF04__;INF04@E=0,S=49,G=0,T=0,P=0:@R=A,S=1260,V={0}:R=B,S=1018,V={1}:R=C,S=1092,V={2}:R=D,S=1014,V={3}:R=E,S=1260,V={4}:R=F,S=48,V={5}:\";$C$2;$R$14;$C$4;$D283;$B283;T$14)": 1909,_x000D_
    "=RIK_AC(\"INF04__;INF04@E=0,S=1076,G=0,T=0,P=0:@R=A,S=1260,V={0}:R=B,S=1018,V={1}:R=C,S=1092,V={2}:R=D,S=1014,V={3}:R=E,S=1260,V={4}:\";$C$2;$R$14;$C$4;$D94;$B94)": 1910,_x000D_
    "=RIK_AC(\"INF04__;INF04@E=0,S=1076,G=0,T=0,P=0:@R=A,S=1260,V={0}:R=B,S=1018,V={1}:R=C,S=1092,V={2}:R=D,S=1014,V={3}:R=E,S=1260,V={4}:\";$C$2;$R$14;$C$4;$D231;$B231)": 1911,_x000D_
    "=RIK_AC(\"INF04__;INF04@E=0,S=1076,G=0,T=0,P=0:@R=A,S=1260,V={0}:R=B,S=1018,V={1}:R=C,S=1092,V={2}:R=D,S=1014,V={3}:R=E,S=1260,V={4}:\";$C$2;$R$14;$C$4;$D359;$B359)": 1912,_x000D_
    "=RIK_AC(\"INF04__;INF04@E=0,S=1253,G=0,T=0,P=0:@R=A,S=1260,V={0}:R=B,S=1018,V={1}:R=C,S=1092,V={2}:R=D,S=1014,V={3}:R=E,S=1260,V={4}:\";$C$2;$P$14;$C$4;$D431;$B431)": 1913,_x000D_
    "=RIK_AC(\"INF04__;INF04@E=0,S=49,G=0,T=0,P=0:@R=A,S=1260,V={0}:R=B,S=1018,V={1}:R=C,S=1092,V={2}:R=D,S=1014,V={3}:R=E,S=1260,V={4}:R=F,S=48,V={5}:\";$C$2;$R$14;$C$4;$D255;$B255;T$14)": 1914,_x000D_
    "=RIK_AC(\"INF04__;INF04@E=0,S=1076,G=0,T=0,P=0:@R=A,S=1260,V={0}:R=B,S=1018,V={1}:R=C,S=1092,V={2}:R=D,S=1014,V={3}:R=E,S=1260,V={4}:\";$C$2;$R$14;$C$4;$D304;$B304)": 1915,_x000D_
    "=RIK_AC(\"INF04__;INF04@E=0,S=1253,G=0,T=0,P=0:@R=A,S=1260,V={0}:R=B,S=1018,V={1}:R=C,S=1092,V={2}:R=D,S=1014,V={3}:R=E,S=1260,V={4}:\";$C$2;$P$14;$C$4;$D111;$B111)": 1916,_x000D_
    "=RIK_AC(\"INF04__;INF04@E=0,S=49,G=0,T=0,P=0:@R=A,S=1260,V={0}:R=B,S=1018,V={1}:R=C,S=1092,V={2}:R=D,S=1014,V={3}:R=E,S=1260,V={4}:R=F,S=48,V={5}:\";$C$2;$R$14;$C$4;$D175;$B175;T$14)": 1917,_x000D_
    "=RIK_AC(\"INF04__;INF04@E=0,S=1076,G=0,T=0,P=0:@R=A,S=1260,V={0}:R=B,S=1018,V={1}:R=C,S=1092,V={2}:R=D,S=1014,V={3}:R=E,S=1260,V={4}:\";$C$2;$R$14;$C$4;$D200;$B200)": 1918,_x000D_
    "=RIK_AC(\"INF04__;INF04@E=0,S=42,G=0,T=0,P=0:@R=A,S=1260,V={0}:R=B,S=1018,V={1}:R=C,S=1092,V={2}:R=D,S=1014,V={3}:R=E,S=1260,V={4}:\";$C$2;$R$14;$C$4;$D181;$B181)": 1919,_x000D_
    "=RIK_AC(\"INF04__;INF04@E=0,S=1076,G=0,T=0,P=0:@R=A,S=1260,V={0}:R=B,S=1018,V={1}:R=C,S=1092,V={2}:R=D,S=1014,V={3}:R=E,S=1260,V={4}:\";$C$2;$R$14;$C$4;$D160;$B160)": 1920,_x000D_
    "=RIK_AC(\"INF04__;INF04@E=0,S=1064,G=0,T=0,P=0:@R=A,S=1260,V={0}:R=B,S=1018,V={1}:R=C,S=1092,V={2}:R=D,S=1014,V={3}:R=E,S=1260,V={4}:\";$C$2;$R$14;$C$4;$D306;$B306)": 1921,_x000D_
    "=RIK_AC(\"INF04__;INF04@E=0,S=42,G=0,T=0,P=0:@R=A,S=1260,V={0}:R=B,S=1018,V={1}:R=C,S=1092,V={2}:R=D,S=1014,V={3}:R=E,S=1260,V={4}:\";$C$2;$R$14;$C$4;$D352;$B352)": 1922,_x000D_
    "=RIK_AC(\"INF04__;INF04@E=0,S=49,G=0,T=0,P=0:@R=A,S=1260,V={0}:R=B,S=1018,V={1}:R=C,S=1092,V={2}:R=D,S=1014,V={3}:R=E,S=1260,V={4}:R=F,S=48,V={5}:\";$C$2;$R$14;$C$4;$D356;$B356;T$14)": 1923,_x000D_
    "=RIK_AC(\"INF04__;INF04@E=0,S=1076,G=0,T=0,P=0:@R=A,S=1260,V={0}:R=B,S=1018,V={1}:R=C,S=1092,V={2}:R=D,S=1014,V={3}:R=E,S=1260,V={4}:\";$C$2;$R$14;$C$4;$D312;$B312)": 1924,_x000D_
    "=RIK_AC(\"INF04__;INF04@E=0,S=1064,G=0,T=0,P=0:@R=A,S=1260,V={0}:R=B,S=1018,V={1}:R=C,S=1092,V={2}:R=D,S=1014,V={3}:R=E,S=1260,V={4}:\";$C$2;$R$14;$C$4;$D315;$B315)": 1925,_x000D_
    "=RIK_AC(\"INF04__;INF04@E=0,S=1076,G=0,T=0,P=0:@R=A,S=1260,V={0}:R=B,S=1018,V={1}:R=C,S=1092,V={2}:R=D,S=1014,V={3}:R=E,S=1260,V={4}:\";$C$2;$R$14;$C$4;$D59;$B59)": 1926,_x000D_
    "=RIK_AC(\"INF04__;INF04@E=0,S=1076,G=0,T=0,P=0:@R=A,S=1260,V={0}:R=B,S=1018,V={1}:R=C,S=1092,V={2}:R=D,S=1014,V={3}:R=E,S=1260,V={4}:\";$C$2;$R$14;$C$4;$D338;$B338)": 1927,_x000D_
    "=RIK_AC(\"INF04__;INF04@E=0,S=1064,G=0,T=0,P=0:@R=A,S=1260,V={0}:R=B,S=1018,V={1}:R=C,S=1092,V={2}:R=D,S=1014,V={3}:R=E,S=1260,V={4}:\";$C$2;$R$14;$C$4;$D331;$B331)": 1928,_x000D_
    "=RIK_AC(\"INF04__;INF04@E=0,S=49,G=0,T=0,P=0:@R=A,S=1260,V={0}:R=B,S=1018,V={1}:R=C,S=1092,V={2}:R=D,S=1014,V={3}:R=E,S=1260,V={4}:R=F,S=48,V={5}:\";$C$2;$R$14;$C$4;$D372;$B372;T$14)": 1929,_x000D_
    "=RIK_AC(\"INF04__;INF04@E=0,S=1076,G=0,T=0,P=0:@R=A,S=1260,V={0}:R=B,S=1018,V={1}:R=C,S=1092,V={2}:R=D,S=1014,V={3}:R=E,S=1260,V={4}:\";$C$2;$R$14;$C$4;$D256;$B256)": 1930,_x000D_
    "=RIK_AC(\"INF04__;INF04@E=0,S=1076,G=0,T=0,P=0:@R=A,S=1260,V={0}:R=B,S=1018,V={1}:R=C,S=1092,V={2}:R=D,S=1014,V={3}:R=E,S=1260,V={4}:\";$C$2;$R$14;$C$4;$D388;$B388)": 1931,_x000D_
    "=RIK_AC(\"INF04__;INF04@E=0,S=1076,G=0,T=0,P=0:@R=A,S=1260,V={0}:R=B,S=1018,V={1}:R=C,S=1092,V={2}:R=D,S=1014,V={3}:R=E,S=1260,V={4}:\";$C$2;$R$14;$C$4;$D372;$B372)": 1932,_x000D_
    "=RIK_AC(\"INF04__;INF04@E=0,S=42,G=0,T=0,P=0:@R=A,S=1260,V={0}:R=B,S=1018,V={1}:R=C,S=1092,V={2}:R=D,S=1014,V={3}:R=E,S=1260,V={4}:\";$C$2;$R$14;$C$4;$D267;$B267)": 1933,_x000D_
    "=RIK_AC(\"INF04__;INF04@E=0,S=49,G=0,T=0,P=0:@R=A,S=1260,V={0}:R=B,S=1018,V={1}:R=C,S=1092,V={2}:R=D,S=1014,V={3}:R=E,S=1260,V={4}:R=F,S=48,V={5}:\";$C$2;$R$14;$C$4;$D252;$B252;T$14)": 1934,_x000D_
    "=RIK_AC(\"INF04__;INF04@E=0,S=1076,G=0,T=0,P=0:@R=A,S=1260,V={0}:R=B,S=1018,V={1}:R=C,S=1092,V={2}:R=D,S=1014,V={3}:R=E,S=1260,V={4}:\";$C$2;$R$14;$C$4;$D172;$B172)": 1935,_x000D_
    "=RIK_AC(\"INF04__;INF04@E=0,S=1076,G=0,T=0,P=0:@R=A,S=1260,V={0}:R=B,S=1018,V={1}:R=C,S=1092,V={2}:R=D,S=1014,V={3}:R=E,S=1260,V={4}:\";$C$2;$R$14;$C$4;$D408;$B408)": 1936,_x000D_
    "=RIK_AC(\"INF04__;INF04@E=0,S=1076,G=0,T=0,P=0:@R=A,S=1260,V={0}:R=B,S=1018,V={1}:R=C,S=1092,V={2}:R=D,S=1014,V={3}:R=E,S=1260,V={4}:\";$C$2;$R$14;$C$4;$D186;$B186)": 1937,_x000D_
    "=RIK_AC(\"INF04__;INF04@E=0,S=1253,G=0,T=0,P=0:@R=A,S=1260,V={0}:R=B,S=1018,V={1}:R=C,S=1092,V={2}:R=D,S=1014,V={3}:R=E,S=1260,V={4}:\";$C$2;$P$14;$C$4;$D274;$B274)": 1938,_x000D_
    "=RIK_AC(\"INF04__;INF04@E=0,S=42,G=0,T=0,P=0:@R=A,S=1260,V={0}:R=B,S=1018,V={1}:R=C,S=1092,V={2}:R=D,S=1014,V={3}:R=E,S=1260,V={4}:\";$C$2;$R$14;$C$4;$D184;$B184)": 1939,_x000D_
    "=RIK_AC(\"INF04__;INF04@E=0,S=1253,G=0,T=0,P=0:@R=A,S=1260,V={0}:R=B,S=1018,V={1}:R=C,S=1092,V={2}:R=D,S=1014,V={3}:R=E,S=1260,V={4}:\";$C$2;$P$14;$C$4;$D121;$B121)": 1940,_x000D_
    "=RIK_AC(\"INF04__;INF04@E=0,S=1064,G=0,T=0,P=0:@R=A,S=1260,V={0}:R=B,S=1018,V={1}:R=C,S=1092,V={2}:R=D,S=1014,V={3}:R=E,S=1260,V={4}:\";$C$2;$R$14;$C$4;$D23;$B23)": 1941,_x000D_
    "=RIK_AC(\"INF04__;INF04@E=0,S=1076,G=0,T=0,P=0:@R=A,S=1260,V={0}:R=B,S=1018,V={1}:R=C,S=1092,V={2}:R=D,S=1014,V={3}:R=E,S=1260,V={4}:\";$C$2;$R$14;$C$4;$D100;$B100)": 1942,_x000D_
    "=RIK_AC(\"INF04__;INF04@E=0,S=1064,G=0,T=0,P=0:@R=A,S=1260,V={0}:R=B,S=1018,V={1}:R=C,S=1092,V={2}:R=D,S=1014,V={3}:R=E,S=1260,V={4}:\";$C$2;$R$14;$C$4;$D429;$B429)": 1943,_x000D_
    "=RIK_AC(\"INF04__;INF04@E=0,S=1076,G=0,T=0,P=0:@R=A,S=1260,V={0}:R=B,S=1018,V={1}:R=C,S=1092,V={2}:R=D,S=1014,V={3}:R=E,S=1260,V={4}:\";$C$2;$R$14;$C$4;$D169;$B169)": 1944,_x000D_
    "=RIK_AC(\"INF04__;INF04@E=0,S=1076,G=0,T=0,P=0:@R=A,S=1260,V={0}:R=B,S=1018,V={1}:R=C,S=1092,V={2}:R=D,S=1014,V={3}:R=E,S=1260,V={4}:\";$C$2;$R$14;$C$4;$D379;$B379)": 1945,_x000D_
    "=RIK_AC(\"INF04__;INF04@E=0,S=1076,G=0,T=0,P=0:@R=A,S=1260,V={0}:R=B,S=1018,V={1}:R=C,S=1092,V={2}:R=D,S=1014,V={3}:R=E,S=1260,V={4}:\";$C$2;$R$14;$C$4;$D421;$B421)": 1946,_x000D_
    "=RIK_AC(\"INF04__;INF04@E=0,S=1076,G=0,T=0,P=0:@R=A,S=1260,V={0}:R=B,S=1018,V={1}:R=C,S=1092,V={2}:R=D,S=1014,V={3}:R=E,S=1260,V={4}:\";$C$2;$R$14;$C$4;$D294;$B294)": 1947,_x000D_
    "=RIK_AC(\"INF04__;INF04@E=0,S=49,G=0,T=0,P=0:@R=A,S=1260,V={0}:R=B,S=1018,V={1}:R=C,S=1092,V={2}:R=D,S=1014,V={3}:R=E,S=1260,V={4}:R=F,S=48,V={5}:\";$C$2;$R$14;$C$4;$D426;$B426;T$14)": 1948,_x000D_
    "=RIK_AC(\"INF04__;INF04@E=0,S=42,G=0,T=0,P=0:@R=A,S=1260,V={0}:R=B,S=1018,V={1}:R=C,S=1092,V={2}:R=D,S=1014,V={3}:R=E,S=1260,V={4}:\";$C$2;$R$14;$C$4;$D327;$B327)": 1949,_x000D_
    "=RIK_AC(\"INF04__;INF04@E=0,S=1064,G=0,T=0,P=0:@R=A,S=1260,V={0}:R=B,S=1018,V={1}:R=C,S=1092,V={2}:R=D,S=1014,V={3}:R=E,S=1260,V={4}:\";$C$2;$R$14;$C$4;$D389;$B389)": 1950,_x000D_
    "=RIK_AC(\"INF04__;INF04@E=0,S=1076,G=0,T=0,P=0:@R=A,S=1260,V={0}:R=B,S=1018,V={1}:R=C,S=1092,V={2}:R=D,S=1014,V={3}:R=E,S=1260,V={4}:\";$C$2;$R$14;$C$4;$D276;$B276)": 1951,_x000D_
    "=RIK_AC(\"INF04__;INF04@E=0,S=49,G=0,T=0,P=0:@R=A,S=1260,V={0}:R=B,S=1018,V={1}:R=C,S=1092,V={2}:R=D,S=1014,V={3}:R=E,S=1260,V={4}:R=F,S=48,V={5}:\";$C$2;$R$14;$C$4;$D292;$B292;T$14)": 1952,_x000D_
    "=RIK_AC(\"INF04__;INF04@E=0,S=1253,G=0,T=0,P=0:@R=A,S=1260,V={0}:R=B,S=1018,V={1}:R=C,S=1092,V={2}:R=D,S=1014,V={3}:R=E,S=1260,V={4}:\";$C$2;$P$14;$C$4;$D392;$B392)": 1953,_x000D_
    "=RIK_AC(\"INF04__;INF04@E=0,S=42,G=0,T=0,P=0:@R=A,S=1260,V={0}:R=B,S=1018,V={1}:R=C,S=1092,V={2}:R=D,S=1014,V={3}:R=E,S=1260,V={4}:\";$C$2;$R$14;$C$4;$D344;$B344)": 1954,_x000D_
    "=RIK_AC(\"INF04__;INF04@E=0,S=1064,G=0,T=0,P=0:@R=A,S=1260,V={0}:R=B,S=1018,V={1}:R=C,S=1092,V={2}:R=D,S=1014,V={3}:R=E,S=1260,V={4}:\";$C$2;$R$14;$C$4;$D257;$B257)": 1955,_x000D_
    "=RIK_AC(\"INF04__;INF04@E=0,S=49,G=0,T=0,P=0:@R=A,S=1260,V={0}:R=B,S=1018,V={1}:R=C,S=1092,V={2}:R=D,S=1014,V={3}:R=E,S=1260,V={4}:R=F,S=48,V={5}:\";$C$2;$R$14;$C$4;$D54;$B54;T$14)": 1956,_x000D_
    "=RIK_AC(\"INF04__;INF04@E=0,S=49,G=0,T=0,P=0:@R=A,S=1260,V={0}:R=B,S=1018,V={1}:R=C,S=1092,V={2}:R=D,S=1014,V={3}:R=E,S=1260,V={4}:R=F,S=48,V={5}:\";$C$2;$R$14;$C$4;$D237;$B237;T$14)": 1957,_x000D_
    "=RIK_AC(\"INF04__;INF04@E=0,S=1076,G=0,T=0,P=0:@R=A,S=1260,V={0}:R=B,S=1018,V={1}:R=C,S=1092,V={2}:R=D,S=1014,V={3}:R=E,S=1260,V={4}:\";$C$2;$R$14;$C$4;$D179;$B179)": 1958,_x000D_
    "=RIK_AC(\"INF04__;INF04@E=0,S=1076,G=0,T=0,P=0:@R=A,S=1260,V={0}:R=B,S=1018,V={1}:R=C,S=1092,V={2}:R=D,S=1014,V={3}:R=E,S=1260,V={4}:\";$C$2;$R$14;$C$4;$D285;$B285)": 1959,_x000D_
    "=RIK_AC(\"INF04__;INF04@E=0,S=1076,G=0,T=0,P=0:@R=A,S=1260,V={0}:R=B,S=1018,V={1}:R=C,S=1092,V={2}:R=D,S=1014,V={3}:R=E,S=1260,V={4}:\";$C$2;$R$14;$C$4;$D174;$B174)": 1960,_x000D_
    "=RIK_AC(\"INF04__;INF04@E=0,S=49,G=0,T=0,P=0:@R=A,S=1260,V={0}:R=B,S=1018,V={1}:R=C,S=1092,V={2}:R=D,S=1014,V={3}:R=E,S=1260,V={4}:R=F,S=48,V={5}:\";$C$2;$R$14;$C$4;$D363;$B363;T$14)": 1961,_x000D_
    "=RIK_AC(\"INF04__;INF04@E=0,S=1076,G=0,T=0,P=0:@R=A,S=1260,V={0}:R=B,S=1018,V={1}:R=C,S=1092,V={2}:R=D,S=1014,V={3}:R=E,S=1260,V={4}:\";$C$2;$R$14;$C$4;$D38;$B38)": 1962,_x000D_
    "=RIK_AC(\"INF04__;INF04@E=0,S=1076,G=0,T=0,P=0:@R=A,S=1260,V={0}:R=B,S=1018,V={1}:R=C,S=1092,V={2}:R=D,S=1014,V={3}:R=E,S=1260,V={4}:\";$C$2;$R$14;$C$4;$D264;$B264)": 1963,_x000D_
    "=RIK_AC(\"INF04__;INF04@E=0,S=1076,G=0,T=0,P=0:@R=A,S=1260,V={0}:R=B,S=1018,V={1}:R=C,S=1092,V={2}:R=D,S=1014,V={3}:R=E,S=1260,V={4}:\";$C$2;$R$14;$C$4;$D49;$B49)": 1964,_x000D_
    "=RIK_AC(\"INF04__;INF04@E=0,S=1076,G=0,T=0,P=0:@R=A,S=1260,V={0}:R=B,S=1018,V={1}:R=C,S=1092,V={2}:R=D,S=1014,V={3}:R=E,S=1260,V={4}:\";$C$2;$R$14;$C$4;$D63;$B63)": 1965,_x000D_
    "=RIK_AC(\"INF04__;INF04@E=0,S=49,G=0,T=0,P=0:@R=A,S=1260,V={0}:R=B,S=1018,V={1}:R=C,S=1092,V={2}:R=D,S=1014,V={3}:R=E,S=1260,V={4}:R=F,S=48,V={5}:\";$C$2;$R$14;$C$4;$D364;$B364;T$14)": 1966,_x000D_
    "=RIK_AC(\"INF04__;INF04@E=0,S=1076,G=0,T=0,P=0:@R=A,S=1260,V={0}:R=B,S=1018,V={1}:R=C,S=1092,V={2}:R=D,S=1014,V={3}:R=E,S=1260,V={4}:\";$C$2;$R$14;$C$4;$D378;$B378)": 1967,_x000D_
    "=RIK_AC(\"INF04__;INF04@E=0,S=1253,G=0,T=0,P=0:@R=A,S=1260,V={0}:R=B,S=1018,V={1}:R=C,S=1092,V={2}:R=D,S=1014,V={3}:R=E,S=1260,V={4}:\";$C$2;$P$14;$C$4;$D410;$B410)": 1968,_x000D_
    "=RIK_AC(\"INF04__;INF04@E=0,S=42,G=0,T=0,P=0:@R=A,S=1260,V={0}:R=B,S=1018,V={1}:R=C,S=1092,V={2}:R=D,S=1014,V={3}:R=E,S=1260,V={4}:\";$C$2;$R$14;$C$4;$D387;$B387)": 1969,_x000D_
    "=RIK_AC(\"INF04__;INF04@E=0,S=1064,G=0,T=0,P=0:@R=A,S=1260,V={0}:R=B,S=1018,V={1}:R=C,S=1092,V={2}:R=D,S=1014,V={3}:R=E,S=1260,V={4}:\";$C$2;$R$14;$C$4;$D337;$B337)": 1970,_x000D_
    "=RIK_AC(\"INF04__;INF04@E=0,S=1064,G=0,T=0,P=0:@R=A,S=1260,V={0}:R=B,S=1018,V={1}:R=C,S=1092,V={2}:R=D,S=1014,V={3}:R=E,S=1260,V={4}:\";$C$2;$R$14;$C$4;$D28;$B28)": 1971,_x000D_
    "=RIK_AC(\"INF04__;INF04@E=0,S=49,G=0,T=0,P=0:@R=A,S=1260,V={0}:R=B,S=1018,V={1}:R=C,S=1092,V={2}:R=D,S=1014,V={3}:R=E,S=1260,V={4}:R=F,S=48,V={5}:\";$C$2;$R$14;$C$4;$D73;$B73;T$14)": 1972,_x000D_
    "=RIK_AC(\"INF04__;INF04@E=0,S=1076,G=0,T=0,P=0:@R=A,S=1260,V={0}:R=B,S=1018,V={1}:R=C,S=1092,V={2}:R=D,S=1014,V={3}:R=E,S=1260,V={4}:\";$C$2;$R$14;$C$4;$D225;$B225)": 1973,_x000D_
    "=RIK_AC(\"INF04__;INF04@E=0,S=1076,G=0,T=0,P=0:@R=A,S=1260,V={0}:R=B,S=1018,V={1}:R=C,S=1092,V={2}:R=D,S=1014,V={3}:R=E,S=1260,V={4}:\";$C$2;$R$14;$C$4;$D195;$B195)": 1974,_x000D_
    "=RIK_AC(\"INF04__;INF04@E=0,S=1076,G=0,T=0,P=0:@R=A,S=1260,V={0}:R=B,S=1018,V={1}:R=C,S=1092,V={2}:R=D,S=1014,V={3}:R=E,S=1260,V={4}:\";$C$2;$R$14;$C$4;$D301;$B301)": 1975,_x000D_
    "=RIK_AC(\"INF04__;INF04@E=0,S=1076,G=0,T=0,P=0:@R=A,S=1260,V={0}:R=B,S=1018,V={1}:R=C,S=1092,V={2}:R=D,S=1014,V={3}:R=E,S=1260,V={4}:\";$C$2;$R$14;$C$4;$D27;$B27)": 1976,_x000D_
    "=RIK_AC(\"INF04__;INF04@E=0,S=49,G=0,T=0,P=0:@R=A,S=1260,V={0}:R=B,S=1018,V={1}:R=C,S=1092,V={2}:R=D,S=1014,V={3}:R=E,S=1260,V={4}:R=F,S=48,V={5}:\";$C$2;$R$14;$C$4;$D139;$B139;T$14)": 1977,_x000D_
    "=RIK_AC(\"INF04__;INF04@E=0,S=1076,G=0,T=0,P=0:@R=A,S=1260,V={0}:R=B,S=1018,V={1}:R=C,S=1092,V={2}:R=D,S=1014,V={3}:R=E,S=1260,V={4}:\";$C$2;$R$14;$C$4;$D415;$B415)": 1978,_x000D_
    "=RIK_AC(\"INF04__;INF04@E=0,S=49,G=0,T=0,P=0:@R=A,S=1260,V={0}:R=B,S=1018,V={1}:R=C,S=1092,V={2}:R=D,S=1014,V={3}:R=E,S=1260,V={4}:R=F,S=48,V={5}:\";$C$2;$R$14;$C$4;$D308;$B308;T$14)": 1979,_x000D_
    "=RIK_AC(\"INF04__;INF04@E=0,S=49,G=0,T=0,P=0:@R=A,S=1260,V={0}:R=B,S=1018,V={1}:R=C,S=1092,V={2}:R=D,S=1014,V={3}:R=E,S=1260,V={4}:R=F,S=48,V={5}:\";$C$2;$R$14;$C$4;$D108;$B108;T$14)": 1980,_x000D_
    "=RIK_AC(\"INF04__;INF04@E=0,S=1064,G=0,T=0,P=0:@R=A,S=1260,V={0}:R=B,S=1018,V={1}:R=C,S=1092,V={2}:R=D,S=1014,V={3}:R=E,S=1260,V={4}:\";$C$2;$R$14;$C$4;$D106;$B106)": 1981,_x000D_
    "=RIK_AC(\"INF04__;INF04@E=0,S=49,G=0,T=0,P=0:@R=A,S=1260,V={0}:R=B,S=1018,V={1}:R=C,S=1092,V={2}:R=D,S=1014,V={3}:R=E,S=1260,V={4}:R=F,S=48,V={5}:\";$C$2;$R$14;$C$4;$D273;$B273;T$14)": 1982,_x000D_
    "=RIK_AC(\"INF04__;INF04@E=0,S=49,G=0,T=0,P=0:@R=A,S=1260,V={0}:R=B,S=1018,V={1}:R=C,S=1092,V={2}:R=D,S=1014,V={3}:R=E,S=1260,V={4}:R=F,S=48,V={5}:\";$C$2;$R$14;$C$4;$D157;$B157;T$14)": 1983,_x000D_
    "=RIK_AC(\"INF04__;INF04@E=0,S=1064,G=0,T=0,P=0:@R=A,S=1260,V={0}:R=B,S=1018,V={1}:R=C,S=1092,V={2}:R=D,S=1014,V={3}:R=E,S=1260,V={4}:\";$C$2;$R$14;$C$4;$D221;$B221)": 1984,_x000D_
    "=RIK_AC(\"INF04__;INF04@E=0,S=1064,G=0,T=0,P=0:@R=A,S=1260,V={0}:R=B,S=1018,V={1}:R=C,S=1092,V={2}:R=D,S=1014,V={3}:R=E,S=1260,V={4}:\";$C$2;$R$14;$C$4;$D145;$B145)": 1985,_x000D_
    "=RIK_AC(\"INF04__;INF04@E=0,S=1076,G=0,T=0,P=0:@R=A,S=1260,V={0}:R=B,S=1018,V={1}:R=C,S=1092,V={2}:R=D,S=1014,V={3}:R=E,S=1260,V={4}:\";$C$2;$R$14;$C$4;$D422;$B422)": 1986,_x000D_
    "=RIK_AC(\"INF04__;INF04@E=0,S=1076,G=0,T=0,P=0:@R=A,S=1260,V={0}:R=B,S=1018,V={1}:R=C,S=1092,V={2}:R=D,S=1014,V={3}:R=E,S=1260,V={4}:\";$C$2;$R$14;$C$4;$D263;$B263)": 1987,_x000D_
    "=RIK_AC(\"INF04__;INF04@E=0,S=49,G=0,T=0,P=0:@R=A,S=1260,V={0}:R=B,S=1018,V={1}:R=C,S=1092,V={2}:R=D,S=1014,V={3}:R=E,S=1260,V={4}:R=F,S=48,V={5}:\";$C$2;$R$14;$C$4;$D303;$B303;T$14)": 1988,_x000D_
    "=RIK_AC(\"INF04__;INF04@E=0,S=1076,G=0,T=0,P=0:@R=A,S=1260,V={0}:R=B,S=1018,V={1}:R=C,S=1092,V={2}:R=D,S=1014,V={3}:R=E,S=1260,V={4}:\";$C$2;$R$14;$C$4;$D332;$B332)": 19</t>
  </si>
  <si>
    <t>Préciser les codes de congés maternité, congés parentaux et/ou congés adoption en double-cliquant sur D21</t>
  </si>
  <si>
    <t>Préciser les codes indicateurs complétant le salaire qui ne seront pas proratisés en double-cliquant sur D16,
Indiquer &lt;NULL&gt; en D16 si vous n'avez pas de codes à prendre en compte</t>
  </si>
  <si>
    <t>Préciser les codes indicateurs à proratiser en fonction du temps de présence et de travail pour le calcul de l'ETP en double-cliquant sur D15</t>
  </si>
  <si>
    <t>Si la taille de votre entité est entre 50 et 250 salariés et que vous optez pour une analyse plurianuelle renseigner OUI et saisissez les périodes de début et fin d'analyse (cellules D10 et D11). Pour que les lignes apparaissent, assurez vous bien que vous être correctement connecté à Sage BI Reporting</t>
  </si>
  <si>
    <t>Choisir la ou les sociétés à prendre en compte pour le calcul des indicateurs en double-cliquant sur D5</t>
  </si>
  <si>
    <t>Choisir entre "50 à 250 salariés" ou "+250 salariés" dans la liste déroulante présente en D4</t>
  </si>
  <si>
    <t>écart du taux de promotion</t>
  </si>
  <si>
    <t>Oui</t>
  </si>
  <si>
    <t>Augmentation liée à une promotion</t>
  </si>
  <si>
    <t>Totalisation Augmentations</t>
  </si>
  <si>
    <t>*Pour les entreprises de plus de 250 salariés, seules sont prises en compte les augmentations individuelles non liées à une promotion</t>
  </si>
  <si>
    <t>*Pour les entreprises entre 50 et 250 salariés, sont prises en compte les augmentations individuelles, qu'elles soient liées ou non à une promotion</t>
  </si>
  <si>
    <t>Paie - Année</t>
  </si>
  <si>
    <t>Augmentation Type</t>
  </si>
  <si>
    <t>Individuelle,Individuelle et Collective</t>
  </si>
  <si>
    <t>{_x000D_
  "Name": "CacheManager_Calcul Ind Rem-Prom",_x000D_
  "Column": 4,_x000D_
  "Length": 41,_x000D_
  "IsEncrypted": false_x000D_
}</t>
  </si>
  <si>
    <t>Version</t>
  </si>
  <si>
    <t>Modifications/Ajouts</t>
  </si>
  <si>
    <t>Date</t>
  </si>
  <si>
    <t>Création du document</t>
  </si>
  <si>
    <t>Catégorie 0</t>
  </si>
  <si>
    <t>Employé</t>
  </si>
  <si>
    <t>CSP Parite F/H</t>
  </si>
  <si>
    <t>Date Retour Congés</t>
  </si>
  <si>
    <t>De retour avant fin période réf?</t>
  </si>
  <si>
    <t>Salariée à prendre en compte?</t>
  </si>
  <si>
    <t>Salariée augmentée à prendre en comtpe</t>
  </si>
  <si>
    <t>Indicateur Retour de congés mat:
- Prise en compte de la CSP Parité H/F pour identifier les augmentations générales et/ou individuelles intervenues sur la période de congés
- Prise en compte de la condition "retour de congé maternité" pour comptabilisé uniquement les personnes ayant eu un retour de congés sur la période de référence dans le calcul de l'indicateur</t>
  </si>
  <si>
    <t>Augmentations salariales sur la période de congés et sur la même CSP Parite</t>
  </si>
  <si>
    <t>Augmentations salariales sur la période de congés et sur le même niveau</t>
  </si>
  <si>
    <t>Augmentations salariales sur la période de congés et sur la même info libre</t>
  </si>
  <si>
    <t>Augmentations salariales sur la période de congés et sur le même coefficient</t>
  </si>
  <si>
    <t>{_x000D_
  "Name": "CacheManager_Calcul Ind Maternité",_x000D_
  "Column": 3,_x000D_
  "Length": 3,_x000D_
  "IsEncrypted": false_x000D_
}</t>
  </si>
  <si>
    <t>&lt;&gt;Aucune</t>
  </si>
  <si>
    <t>Promotion à prendre en compte?</t>
  </si>
  <si>
    <t>{_x000D_
  "Formulas": {_x000D_
    "=RIK_AC(\"INF04__;INF04@E=0,S=42,G=0,T=0,P=0:@R=A,S=1260,V={0}:R=B,S=1018,V={1}:R=C,S=1092,V={2}:R=D,S=1014,V={3}:R=E,S=1260,V={4}:\";$C$2;$R$14;$C$4;$D437;$B437)": 1,_x000D_
    "=RIK_AC(\"INF04__;INF04@E=0,S=1076,G=0,T=0,P=0:@R=A,S=1260,V={0}:R=B,S=1018,V={1}:R=C,S=1092,V={2}:R=D,S=1014,V={3}:R=E,S=1260,V={4}:\";$C$2;$R$14;$C$4;$D436;$B436)": 2,_x000D_
    "=RIK_AC(\"INF04__;INF04@E=0,S=1064,G=0,T=0,P=0:@R=A,S=1260,V={0}:R=B,S=1018,V={1}:R=C,S=1092,V={2}:R=D,S=1014,V={3}:R=E,S=1260,V={4}:\";$C$2;$R$14;$C$4;$D434;$B434)": 3,_x000D_
    "=RIK_AC(\"INF04__;INF04@E=0,S=1253,G=0,T=0,P=0:@R=A,S=1260,V={0}:R=B,S=1018,V={1}:R=C,S=1092,V={2}:R=D,S=1014,V={3}:R=E,S=1260,V={4}:\";$C$2;$P$14;$C$4;$D432;$B432)": 4,_x000D_
    "=RIK_AC(\"INF04__;INF04@E=0,S=49,G=0,T=0,P=0:@R=A,S=1260,V={0}:R=B,S=1018,V={1}:R=C,S=1092,V={2}:R=D,S=1014,V={3}:R=E,S=1260,V={4}:R=F,S=48,V={5}:\";$C$2;$R$14;$C$4;$D431;$B431;T$14)": 5,_x000D_
    "=RIK_AC(\"INF04__;INF04@E=0,S=42,G=0,T=0,P=0:@R=A,S=1260,V={0}:R=B,S=1018,V={1}:R=C,S=1092,V={2}:R=D,S=1014,V={3}:R=E,S=1260,V={4}:\";$C$2;$R$14;$C$4;$D429;$B429)": 6,_x000D_
    "=RIK_AC(\"INF04__;INF04@E=0,S=1076,G=0,T=0,P=0:@R=A,S=1260,V={0}:R=B,S=1018,V={1}:R=C,S=1092,V={2}:R=D,S=1014,V={3}:R=E,S=1260,V={4}:\";$C$2;$R$14;$C$4;$D428;$B428)": 7,_x000D_
    "=RIK_AC(\"INF04__;INF04@E=0,S=1064,G=0,T=0,P=0:@R=A,S=1260,V={0}:R=B,S=1018,V={1}:R=C,S=1092,V={2}:R=D,S=1014,V={3}:R=E,S=1260,V={4}:\";$C$2;$R$14;$C$4;$D426;$B426)": 8,_x000D_
    "=RIK_AC(\"INF04__;INF04@E=0,S=1253,G=0,T=0,P=0:@R=A,S=1260,V={0}:R=B,S=1018,V={1}:R=C,S=1092,V={2}:R=D,S=1014,V={3}:R=E,S=1260,V={4}:\";$C$2;$P$14;$C$4;$D424;$B424)": 9,_x000D_
    "=RIK_AC(\"INF04__;INF04@E=0,S=49,G=0,T=0,P=0:@R=A,S=1260,V={0}:R=B,S=1018,V={1}:R=C,S=1092,V={2}:R=D,S=1014,V={3}:R=E,S=1260,V={4}:R=F,S=48,V={5}:\";$C$2;$R$14;$C$4;$D423;$B423;T$14)": 10,_x000D_
    "=RIK_AC(\"INF04__;INF04@E=0,S=42,G=0,T=0,P=0:@R=A,S=1260,V={0}:R=B,S=1018,V={1}:R=C,S=1092,V={2}:R=D,S=1014,V={3}:R=E,S=1260,V={4}:\";$C$2;$R$14;$C$4;$D421;$B421)": 11,_x000D_
    "=RIK_AC(\"INF04__;INF04@E=0,S=1076,G=0,T=0,P=0:@R=A,S=1260,V={0}:R=B,S=1018,V={1}:R=C,S=1092,V={2}:R=D,S=1014,V={3}:R=E,S=1260,V={4}:\";$C$2;$R$14;$C$4;$D420;$B420)": 12,_x000D_
    "=RIK_AC(\"INF04__;INF04@E=0,S=1064,G=0,T=0,P=0:@R=A,S=1260,V={0}:R=B,S=1018,V={1}:R=C,S=1092,V={2}:R=D,S=1014,V={3}:R=E,S=1260,V={4}:\";$C$2;$R$14;$C$4;$D418;$B418)": 13,_x000D_
    "=RIK_AC(\"INF04__;INF04@E=0,S=1253,G=0,T=0,P=0:@R=A,S=1260,V={0}:R=B,S=1018,V={1}:R=C,S=1092,V={2}:R=D,S=1014,V={3}:R=E,S=1260,V={4}:\";$C$2;$P$14;$C$4;$D416;$B416)": 14,_x000D_
    "=RIK_AC(\"INF04__;INF04@E=0,S=49,G=0,T=0,P=0:@R=A,S=1260,V={0}:R=B,S=1018,V={1}:R=C,S=1092,V={2}:R=D,S=1014,V={3}:R=E,S=1260,V={4}:R=F,S=48,V={5}:\";$C$2;$R$14;$C$4;$D415;$B415;T$14)": 15,_x000D_
    "=RIK_AC(\"INF04__;INF04@E=0,S=42,G=0,T=0,P=0:@R=A,S=1260,V={0}:R=B,S=1018,V={1}:R=C,S=1092,V={2}:R=D,S=1014,V={3}:R=E,S=1260,V={4}:\";$C$2;$R$14;$C$4;$D413;$B413)": 16,_x000D_
    "=RIK_AC(\"INF04__;INF04@E=0,S=1076,G=0,T=0,P=0:@R=A,S=1260,V={0}:R=B,S=1018,V={1}:R=C,S=1092,V={2}:R=D,S=1014,V={3}:R=E,S=1260,V={4}:\";$C$2;$R$14;$C$4;$D412;$B412)": 17,_x000D_
    "=RIK_AC(\"INF04__;INF04@E=0,S=1064,G=0,T=0,P=0:@R=A,S=1260,V={0}:R=B,S=1018,V={1}:R=C,S=1092,V={2}:R=D,S=1014,V={3}:R=E,S=1260,V={4}:\";$C$2;$R$14;$C$4;$D410;$B410)": 18,_x000D_
    "=RIK_AC(\"INF04__;INF04@E=0,S=1253,G=0,T=0,P=0:@R=A,S=1260,V={0}:R=B,S=1018,V={1}:R=C,S=1092,V={2}:R=D,S=1014,V={3}:R=E,S=1260,V={4}:\";$C$2;$P$14;$C$4;$D408;$B408)": 19,_x000D_
    "=RIK_AC(\"INF04__;INF04@E=0,S=49,G=0,T=0,P=0:@R=A,S=1260,V={0}:R=B,S=1018,V={1}:R=C,S=1092,V={2}:R=D,S=1014,V={3}:R=E,S=1260,V={4}:R=F,S=48,V={5}:\";$C$2;$R$14;$C$4;$D407;$B407;T$14)": 20,_x000D_
    "=RIK_AC(\"INF04__;INF04@E=0,S=42,G=0,T=0,P=0:@R=A,S=1260,V={0}:R=B,S=1018,V={1}:R=C,S=1092,V={2}:R=D,S=1014,V={3}:R=E,S=1260,V={4}:\";$C$2;$R$14;$C$4;$D405;$B405)": 21,_x000D_
    "=RIK_AC(\"INF04__;INF04@E=0,S=1076,G=0,T=0,P=0:@R=A,S=1260,V={0}:R=B,S=1018,V={1}:R=C,S=1092,V={2}:R=D,S=1014,V={3}:R=E,S=1260,V={4}:\";$C$2;$R$14;$C$4;$D404;$B404)": 22,_x000D_
    "=RIK_AC(\"INF04__;INF04@E=0,S=1064,G=0,T=0,P=0:@R=A,S=1260,V={0}:R=B,S=1018,V={1}:R=C,S=1092,V={2}:R=D,S=1014,V={3}:R=E,S=1260,V={4}:\";$C$2;$R$14;$C$4;$D402;$B402)": 23,_x000D_
    "=RIK_AC(\"INF04__;INF04@E=0,S=1253,G=0,T=0,P=0:@R=A,S=1260,V={0}:R=B,S=1018,V={1}:R=C,S=1092,V={2}:R=D,S=1014,V={3}:R=E,S=1260,V={4}:\";$C$2;$P$14;$C$4;$D400;$B400)": 24,_x000D_
    "=RIK_AC(\"INF04__;INF04@E=0,S=49,G=0,T=0,P=0:@R=A,S=1260,V={0}:R=B,S=1018,V={1}:R=C,S=1092,V={2}:R=D,S=1014,V={3}:R=E,S=1260,V={4}:R=F,S=48,V={5}:\";$C$2;$R$14;$C$4;$D399;$B399;T$14)": 25,_x000D_
    "=RIK_AC(\"INF04__;INF04@E=0,S=42,G=0,T=0,P=0:@R=A,S=1260,V={0}:R=B,S=1018,V={1}:R=C,S=1092,V={2}:R=D,S=1014,V={3}:R=E,S=1260,V={4}:\";$C$2;$R$14;$C$4;$D397;$B397)": 26,_x000D_
    "=RIK_AC(\"INF04__;INF04@E=0,S=1076,G=0,T=0,P=0:@R=A,S=1260,V={0}:R=B,S=1018,V={1}:R=C,S=1092,V={2}:R=D,S=1014,V={3}:R=E,S=1260,V={4}:\";$C$2;$R$14;$C$4;$D396;$B396)": 27,_x000D_
    "=RIK_AC(\"INF04__;INF04@E=0,S=1064,G=0,T=0,P=0:@R=A,S=1260,V={0}:R=B,S=1018,V={1}:R=C,S=1092,V={2}:R=D,S=1014,V={3}:R=E,S=1260,V={4}:\";$C$2;$R$14;$C$4;$D394;$B394)": 28,_x000D_
    "=RIK_AC(\"INF04__;INF04@E=0,S=1253,G=0,T=0,P=0:@R=A,S=1260,V={0}:R=B,S=1018,V={1}:R=C,S=1092,V={2}:R=D,S=1014,V={3}:R=E,S=1260,V={4}:\";$C$2;$P$14;$C$4;$D392;$B392)": 29,_x000D_
    "=RIK_AC(\"INF04__;INF04@E=0,S=49,G=0,T=0,P=0:@R=A,S=1260,V={0}:R=B,S=1018,V={1}:R=C,S=1092,V={2}:R=D,S=1014,V={3}:R=E,S=1260,V={4}:R=F,S=48,V={5}:\";$C$2;$R$14;$C$4;$D391;$B391;T$14)": 30,_x000D_
    "=RIK_AC(\"INF04__;INF04@E=0,S=42,G=0,T=0,P=0:@R=A,S=1260,V={0}:R=B,S=1018,V={1}:R=C,S=1092,V={2}:R=D,S=1014,V={3}:R=E,S=1260,V={4}:\";$C$2;$R$14;$C$4;$D389;$B389)": 31,_x000D_
    "=RIK_AC(\"INF04__;INF04@E=0,S=1076,G=0,T=0,P=0:@R=A,S=1260,V={0}:R=B,S=1018,V={1}:R=C,S=1092,V={2}:R=D,S=1014,V={3}:R=E,S=1260,V={4}:\";$C$2;$R$14;$C$4;$D388;$B388)": 32,_x000D_
    "=RIK_AC(\"INF04__;INF04@E=0,S=1064,G=0,T=0,P=0:@R=A,S=1260,V={0}:R=B,S=1018,V={1}:R=C,S=1092,V={2}:R=D,S=1014,V={3}:R=E,S=1260,V={4}:\";$C$2;$R$14;$C$4;$D386;$B386)": 33,_x000D_
    "=RIK_AC(\"INF04__;INF04@E=0,S=1253,G=0,T=0,P=0:@R=A,S=1260,V={0}:R=B,S=1018,V={1}:R=C,S=1092,V={2}:R=D,S=1014,V={3}:R=E,S=1260,V={4}:\";$C$2;$P$14;$C$4;$D384;$B384)": 34,_x000D_
    "=RIK_AC(\"INF04__;INF04@E=0,S=49,G=0,T=0,P=0:@R=A,S=1260,V={0}:R=B,S=1018,V={1}:R=C,S=1092,V={2}:R=D,S=1014,V={3}:R=E,S=1260,V={4}:R=F,S=48,V={5}:\";$C$2;$R$14;$C$4;$D383;$B383;T$14)": 35,_x000D_
    "=RIK_AC(\"INF04__;INF04@E=0,S=42,G=0,T=0,P=0:@R=A,S=1260,V={0}:R=B,S=1018,V={1}:R=C,S=1092,V={2}:R=D,S=1014,V={3}:R=E,S=1260,V={4}:\";$C$2;$R$14;$C$4;$D381;$B381)": 36,_x000D_
    "=RIK_AC(\"INF04__;INF04@E=0,S=1076,G=0,T=0,P=0:@R=A,S=1260,V={0}:R=B,S=1018,V={1}:R=C,S=1092,V={2}:R=D,S=1014,V={3}:R=E,S=1260,V={4}:\";$C$2;$R$14;$C$4;$D380;$B380)": 37,_x000D_
    "=RIK_AC(\"INF04__;INF04@E=0,S=1064,G=0,T=0,P=0:@R=A,S=1260,V={0}:R=B,S=1018,V={1}:R=C,S=1092,V={2}:R=D,S=1014,V={3}:R=E,S=1260,V={4}:\";$C$2;$R$14;$C$4;$D378;$B378)": 38,_x000D_
    "=RIK_AC(\"INF04__;INF04@E=0,S=1253,G=0,T=0,P=0:@R=A,S=1260,V={0}:R=B,S=1018,V={1}:R=C,S=1092,V={2}:R=D,S=1014,V={3}:R=E,S=1260,V={4}:\";$C$2;$P$14;$C$4;$D376;$B376)": 39,_x000D_
    "=RIK_AC(\"INF04__;INF04@E=0,S=49,G=0,T=0,P=0:@R=A,S=1260,V={0}:R=B,S=1018,V={1}:R=C,S=1092,V={2}:R=D,S=1014,V={3}:R=E,S=1260,V={4}:R=F,S=48,V={5}:\";$C$2;$R$14;$C$4;$D375;$B375;T$14)": 40,_x000D_
    "=RIK_AC(\"INF04__;INF04@E=0,S=42,G=0,T=0,P=0:@R=A,S=1260,V={0}:R=B,S=1018,V={1}:R=C,S=1092,V={2}:R=D,S=1014,V={3}:R=E,S=1260,V={4}:\";$C$2;$R$14;$C$4;$D373;$B373)": 41,_x000D_
    "=RIK_AC(\"INF04__;INF04@E=0,S=1076,G=0,T=0,P=0:@R=A,S=1260,V={0}:R=B,S=1018,V={1}:R=C,S=1092,V={2}:R=D,S=1014,V={3}:R=E,S=1260,V={4}:\";$C$2;$R$14;$C$4;$D372;$B372)": 42,_x000D_
    "=RIK_AC(\"INF04__;INF04@E=0,S=1064,G=0,T=0,P=0:@R=A,S=1260,V={0}:R=B,S=1018,V={1}:R=C,S=1092,V={2}:R=D,S=1014,V={3}:R=E,S=1260,V={4}:\";$C$2;$R$14;$C$4;$D370;$B370)": 43,_x000D_
    "=RIK_AC(\"INF04__;INF04@E=0,S=1253,G=0,T=0,P=0:@R=A,S=1260,V={0}:R=B,S=1018,V={1}:R=C,S=1092,V={2}:R=D,S=1014,V={3}:R=E,S=1260,V={4}:\";$C$2;$P$14;$C$4;$D368;$B368)": 44,_x000D_
    "=RIK_AC(\"INF04__;INF04@E=0,S=49,G=0,T=0,P=0:@R=A,S=1260,V={0}:R=B,S=1018,V={1}:R=C,S=1092,V={2}:R=D,S=1014,V={3}:R=E,S=1260,V={4}:R=F,S=48,V={5}:\";$C$2;$R$14;$C$4;$D367;$B367;T$14)": 45,_x000D_
    "=RIK_AC(\"INF04__;INF04@E=0,S=42,G=0,T=0,P=0:@R=A,S=1260,V={0}:R=B,S=1018,V={1}:R=C,S=1092,V={2}:R=D,S=1014,V={3}:R=E,S=1260,V={4}:\";$C$2;$R$14;$C$4;$D365;$B365)": 46,_x000D_
    "=RIK_AC(\"INF04__;INF04@E=0,S=1076,G=0,T=0,P=0:@R=A,S=1260,V={0}:R=B,S=1018,V={1}:R=C,S=1092,V={2}:R=D,S=1014,V={3}:R=E,S=1260,V={4}:\";$C$2;$R$14;$C$4;$D364;$B364)": 47,_x000D_
    "=RIK_AC(\"INF04__;INF04@E=0,S=1064,G=0,T=0,P=0:@R=A,S=1260,V={0}:R=B,S=1018,V={1}:R=C,S=1092,V={2}:R=D,S=1014,V={3}:R=E,S=1260,V={4}:\";$C$2;$R$14;$C$4;$D362;$B362)": 48,_x000D_
    "=RIK_AC(\"INF04__;INF04@E=0,S=1253,G=0,T=0,P=0:@R=A,S=1260,V={0}:R=B,S=1018,V={1}:R=C,S=1092,V={2}:R=D,S=1014,V={3}:R=E,S=1260,V={4}:\";$C$2;$P$14;$C$4;$D360;$B360)": 49,_x000D_
    "=RIK_AC(\"INF04__;INF04@E=0,S=1253,G=0,T=0,P=0:@R=A,S=1260,V={0}:R=B,S=1018,V={1}:R=C,S=1092,V={2}:R=D,S=1014,V={3}:R=E,S=1260,V={4}:\";$C$2;$P$14;$C$4;$D437;$B437)": 50,_x000D_
    "=RIK_AC(\"INF04__;INF04@E=0,S=49,G=0,T=0,P=0:@R=A,S=1260,V={0}:R=B,S=1018,V={1}:R=C,S=1092,V={2}:R=D,S=1014,V={3}:R=E,S=1260,V={4}:R=F,S=48,V={5}:\";$C$2;$R$14;$C$4;$D436;$B436;T$14)": 51,_x000D_
    "=RIK_AC(\"INF04__;INF04@E=0,S=42,G=0,T=0,P=0:@R=A,S=1260,V={0}:R=B,S=1018,V={1}:R=C,S=1092,V={2}:R=D,S=1014,V={3}:R=E,S=1260,V={4}:\";$C$2;$R$14;$C$4;$D434;$B434)": 52,_x000D_
    "=RIK_AC(\"INF04__;INF04@E=0,S=1076,G=0,T=0,P=0:@R=A,S=1260,V={0}:R=B,S=1018,V={1}:R=C,S=1092,V={2}:R=D,S=1014,V={3}:R=E,S=1260,V={4}:\";$C$2;$R$14;$C$4;$D433;$B433)": 53,_x000D_
    "=RIK_AC(\"INF04__;INF04@E=0,S=1064,G=0,T=0,P=0:@R=A,S=1260,V={0}:R=B,S=1018,V={1}:R=C,S=1092,V={2}:R=D,S=1014,V={3}:R=E,S=1260,V={4}:\";$C$2;$R$14;$C$4;$D431;$B431)": 54,_x000D_
    "=RIK_AC(\"INF04__;INF04@E=0,S=1253,G=0,T=0,P=0:@R=A,S=1260,V={0}:R=B,S=1018,V={1}:R=C,S=1092,V={2}:R=D,S=1014,V={3}:R=E,S=1260,V={4}:\";$C$2;$P$14;$C$4;$D429;$B429)": 55,_x000D_
    "=RIK_AC(\"INF04__;INF04@E=0,S=49,G=0,T=0,P=0:@R=A,S=1260,V={0}:R=B,S=1018,V={1}:R=C,S=1092,V={2}:R=D,S=1014,V={3}:R=E,S=1260,V={4}:R=F,S=48,V={5}:\";$C$2;$R$14;$C$4;$D428;$B428;T$14)": 56,_x000D_
    "=RIK_AC(\"INF04__;INF04@E=0,S=42,G=0,T=0,P=0:@R=A,S=1260,V={0}:R=B,S=1018,V={1}:R=C,S=1092,V={2}:R=D,S=1014,V={3}:R=E,S=1260,V={4}:\";$C$2;$R$14;$C$4;$D426;$B426)": 57,_x000D_
    "=RIK_AC(\"INF04__;INF04@E=0,S=1076,G=0,T=0,P=0:@R=A,S=1260,V={0}:R=B,S=1018,V={1}:R=C,S=1092,V={2}:R=D,S=1014,V={3}:R=E,S=1260,V={4}:\";$C$2;$R$14;$C$4;$D425;$B425)": 58,_x000D_
    "=RIK_AC(\"INF04__;INF04@E=0,S=1064,G=0,T=0,P=0:@R=A,S=1260,V={0}:R=B,S=1018,V={1}:R=C,S=1092,V={2}:R=D,S=1014,V={3}:R=E,S=1260,V={4}:\";$C$2;$R$14;$C$4;$D423;$B423)": 59,_x000D_
    "=RIK_AC(\"INF04__;INF04@E=0,S=1253,G=0,T=0,P=0:@R=A,S=1260,V={0}:R=B,S=1018,V={1}:R=C,S=1092,V={2}:R=D,S=1014,V={3}:R=E,S=1260,V={4}:\";$C$2;$P$14;$C$4;$D421;$B421)": 60,_x000D_
    "=RIK_AC(\"INF04__;INF04@E=0,S=49,G=0,T=0,P=0:@R=A,S=1260,V={0}:R=B,S=1018,V={1}:R=C,S=1092,V={2}:R=D,S=1014,V={3}:R=E,S=1260,V={4}:R=F,S=48,V={5}:\";$C$2;$R$14;$C$4;$D420;$B420;T$14)": 61,_x000D_
    "=RIK_AC(\"INF04__;INF04@E=0,S=42,G=0,T=0,P=0:@R=A,S=1260,V={0}:R=B,S=1018,V={1}:R=C,S=1092,V={2}:R=D,S=1014,V={3}:R=E,S=1260,V={4}:\";$C$2;$R$14;$C$4;$D418;$B418)": 62,_x000D_
    "=RIK_AC(\"INF04__;INF04@E=0,S=1076,G=0,T=0,P=0:@R=A,S=1260,V={0}:R=B,S=1018,V={1}:R=C,S=1092,V={2}:R=D,S=1014,V={3}:R=E,S=1260,V={4}:\";$C$2;$R$14;$C$4;$D417;$B417)": 63,_x000D_
    "=RIK_AC(\"INF04__;INF04@E=0,S=1064,G=0,T=0,P=0:@R=A,S=1260,V={0}:R=B,S=1018,V={1}:R=C,S=1092,V={2}:R=D,S=1014,V={3}:R=E,S=1260,V={4}:\";$C$2;$R$14;$C$4;$D415;$B415)": 64,_x000D_
    "=RIK_AC(\"INF04__;INF04@E=0,S=1253,G=0,T=0,P=0:@R=A,S=1260,V={0}:R=B,S=1018,V={1}:R=C,S=1092,V={2}:R=D,S=1014,V={3}:R=E,S=1260,V={4}:\";$C$2;$P$14;$C$4;$D413;$B413)": 65,_x000D_
    "=RIK_AC(\"INF04__;INF04@E=0,S=49,G=0,T=0,P=0:@R=A,S=1260,V={0}:R=B,S=1018,V={1}:R=C,S=1092,V={2}:R=D,S=1014,V={3}:R=E,S=1260,V={4}:R=F,S=48,V={5}:\";$C$2;$R$14;$C$4;$D412;$B412;T$14)": 66,_x000D_
    "=RIK_AC(\"INF04__;INF04@E=0,S=42,G=0,T=0,P=0:@R=A,S=1260,V={0}:R=B,S=1018,V={1}:R=C,S=1092,V={2}:R=D,S=1014,V={3}:R=E,S=1260,V={4}:\";$C$2;$R$14;$C$4;$D410;$B410)": 67,_x000D_
    "=RIK_AC(\"INF04__;INF04@E=0,S=1076,G=0,T=0,P=0:@R=A,S=1260,V={0}:R=B,S=1018,V={1}:R=C,S=1092,V={2}:R=D,S=1014,V={3}:R=E,S=1260,V={4}:\";$C$2;$R$14;$C$4;$D409;$B409)": 68,_x000D_
    "=RIK_AC(\"INF04__;INF04@E=0,S=1064,G=0,T=0,P=0:@R=A,S=1260,V={0}:R=B,S=1018,V={1}:R=C,S=1092,V={2}:R=D,S=1014,V={3}:R=E,S=1260,V={4}:\";$C$2;$R$14;$C$4;$D407;$B407)": 69,_x000D_
    "=RIK_AC(\"INF04__;INF04@E=0,S=1253,G=0,T=0,P=0:@R=A,S=1260,V={0}:R=B,S=1018,V={1}:R=C,S=1092,V={2}:R=D,S=1014,V={3}:R=E,S=1260,V={4}:\";$C$2;$P$14;$C$4;$D405;$B405)": 70,_x000D_
    "=RIK_AC(\"INF04__;INF04@E=0,S=49,G=0,T=0,P=0:@R=A,S=1260,V={0}:R=B,S=1018,V={1}:R=C,S=1092,V={2}:R=D,S=1014,V={3}:R=E,S=1260,V={4}:R=F,S=48,V={5}:\";$C$2;$R$14;$C$4;$D404;$B404;T$14)": 71,_x000D_
    "=RIK_AC(\"INF04__;INF04@E=0,S=42,G=0,T=0,P=0:@R=A,S=1260,V={0}:R=B,S=1018,V={1}:R=C,S=1092,V={2}:R=D,S=1014,V={3}:R=E,S=1260,V={4}:\";$C$2;$R$14;$C$4;$D402;$B402)": 72,_x000D_
    "=RIK_AC(\"INF04__;INF04@E=0,S=1076,G=0,T=0,P=0:@R=A,S=1260,V={0}:R=B,S=1018,V={1}:R=C,S=1092,V={2}:R=D,S=1014,V={3}:R=E,S=1260,V={4}:\";$C$2;$R$14;$C$4;$D401;$B401)": 73,_x000D_
    "=RIK_AC(\"INF04__;INF04@E=0,S=1064,G=0,T=0,P=0:@R=A,S=1260,V={0}:R=B,S=1018,V={1}:R=C,S=1092,V={2}:R=D,S=1014,V={3}:R=E,S=1260,V={4}:\";$C$2;$R$14;$C$4;$D399;$B399)": 74,_x000D_
    "=RIK_AC(\"INF04__;INF04@E=0,S=1253,G=0,T=0,P=0:@R=A,S=1260,V={0}:R=B,S=1018,V={1}:R=C,S=1092,V={2}:R=D,S=1014,V={3}:R=E,S=1260,V={4}:\";$C$2;$P$14;$C$4;$D397;$B397)": 75,_x000D_
    "=RIK_AC(\"INF04__;INF04@E=0,S=49,G=0,T=0,P=0:@R=A,S=1260,V={0}:R=B,S=1018,V={1}:R=C,S=1092,V={2}:R=D,S=1014,V={3}:R=E,S=1260,V={4}:R=F,S=48,V={5}:\";$C$2;$R$14;$C$4;$D396;$B396;T$14)": 76,_x000D_
    "=RIK_AC(\"INF04__;INF04@E=0,S=42,G=0,T=0,P=0:@R=A,S=1260,V={0}:R=B,S=1018,V={1}:R=C,S=1092,V={2}:R=D,S=1014,V={3}:R=E,S=1260,V={4}:\";$C$2;$R$14;$C$4;$D394;$B394)": 77,_x000D_
    "=RIK_AC(\"INF04__;INF04@E=0,S=1076,G=0,T=0,P=0:@R=A,S=1260,V={0}:R=B,S=1018,V={1}:R=C,S=1092,V={2}:R=D,S=1014,V={3}:R=E,S=1260,V={4}:\";$C$2;$R$14;$C$4;$D393;$B393)": 78,_x000D_
    "=RIK_AC(\"INF04__;INF04@E=0,S=1064,G=0,T=0,P=0:@R=A,S=1260,V={0}:R=B,S=1018,V={1}:R=C,S=1092,V={2}:R=D,S=1014,V={3}:R=E,S=1260,V={4}:\";$C$2;$R$14;$C$4;$D391;$B391)": 79,_x000D_
    "=RIK_AC(\"INF04__;INF04@E=0,S=1253,G=0,T=0,P=0:@R=A,S=1260,V={0}:R=B,S=1018,V={1}:R=C,S=1092,V={2}:R=D,S=1014,V={3}:R=E,S=1260,V={4}:\";$C$2;$P$14;$C$4;$D389;$B389)": 80,_x000D_
    "=RIK_AC(\"INF04__;INF04@E=0,S=49,G=0,T=0,P=0:@R=A,S=1260,V={0}:R=B,S=1018,V={1}:R=C,S=1092,V={2}:R=D,S=1014,V={3}:R=E,S=1260,V={4}:R=F,S=48,V={5}:\";$C$2;$R$14;$C$4;$D388;$B388;T$14)": 81,_x000D_
    "=RIK_AC(\"INF04__;INF04@E=0,S=42,G=0,T=0,P=0:@R=A,S=1260,V={0}:R=B,S=1018,V={1}:R=C,S=1092,V={2}:R=D,S=1014,V={3}:R=E,S=1260,V={4}:\";$C$2;$R$14;$C$4;$D386;$B386)": 82,_x000D_
    "=RIK_AC(\"INF04__;INF04@E=0,S=1076,G=0,T=0,P=0:@R=A,S=1260,V={0}:R=B,S=1018,V={1}:R=C,S=1092,V={2}:R=D,S=1014,V={3}:R=E,S=1260,V={4}:\";$C$2;$R$14;$C$4;$D385;$B385)": 83,_x000D_
    "=RIK_AC(\"INF04__;INF04@E=0,S=1064,G=0,T=0,P=0:@R=A,S=1260,V={0}:R=B,S=1018,V={1}:R=C,S=1092,V={2}:R=D,S=1014,V={3}:R=E,S=1260,V={4}:\";$C$2;$R$14;$C$4;$D383;$B383)": 84,_x000D_
    "=RIK_AC(\"INF04__;INF04@E=0,S=1253,G=0,T=0,P=0:@R=A,S=1260,V={0}:R=B,S=1018,V={1}:R=C,S=1092,V={2}:R=D,S=1014,V={3}:R=E,S=1260,V={4}:\";$C$2;$P$14;$C$4;$D381;$B381)": 85,_x000D_
    "=RIK_AC(\"INF04__;INF04@E=0,S=49,G=0,T=0,P=0:@R=A,S=1260,V={0}:R=B,S=1018,V={1}:R=C,S=1092,V={2}:R=D,S=1014,V={3}:R=E,S=1260,V={4}:R=F,S=48,V={5}:\";$C$2;$R$14;$C$4;$D380;$B380;T$14)": 86,_x000D_
    "=RIK_AC(\"INF04__;INF04@E=0,S=42,G=0,T=0,P=0:@R=A,S=1260,V={0}:R=B,S=1018,V={1}:R=C,S=1092,V={2}:R=D,S=1014,V={3}:R=E,S=1260,V={4}:\";$C$2;$R$14;$C$4;$D378;$B378)": 87,_x000D_
    "=RIK_AC(\"INF04__;INF04@E=0,S=1076,G=0,T=0,P=0:@R=A,S=1260,V={0}:R=B,S=1018,V={1}:R=C,S=1092,V={2}:R=D,S=1014,V={3}:R=E,S=1260,V={4}:\";$C$2;$R$14;$C$4;$D377;$B377)": 88,_x000D_
    "=RIK_AC(\"INF04__;INF04@E=0,S=1064,G=0,T=0,P=0:@R=A,S=1260,V={0}:R=B,S=1018,V={1}:R=C,S=1092,V={2}:R=D,S=1014,V={3}:R=E,S=1260,V={4}:\";$C$2;$R$14;$C$4;$D375;$B375)": 89,_x000D_
    "=RIK_AC(\"INF04__;INF04@E=0,S=1253,G=0,T=0,P=0:@R=A,S=1260,V={0}:R=B,S=1018,V={1}:R=C,S=1092,V={2}:R=D,S=1014,V={3}:R=E,S=1260,V={4}:\";$C$2;$P$14;$C$4;$D373;$B373)": 90,_x000D_
    "=RIK_AC(\"INF04__;INF04@E=0,S=49,G=0,T=0,P=0:@R=A,S=1260,V={0}:R=B,S=1018,V={1}:R=C,S=1092,V={2}:R=D,S=1014,V={3}:R=E,S=1260,V={4}:R=F,S=48,V={5}:\";$C$2;$R$14;$C$4;$D372;$B372;T$14)": 91,_x000D_
    "=RIK_AC(\"INF04__;INF04@E=0,S=42,G=0,T=0,P=0:@R=A,S=1260,V={0}:R=B,S=1018,V={1}:R=C,S=1092,V={2}:R=D,S=1014,V={3}:R=E,S=1260,V={4}:\";$C$2;$R$14;$C$4;$D370;$B370)": 92,_x000D_
    "=RIK_AC(\"INF04__;INF04@E=0,S=1076,G=0,T=0,P=0:@R=A,S=1260,V={0}:R=B,S=1018,V={1}:R=C,S=1092,V={2}:R=D,S=1014,V={3}:R=E,S=1260,V={4}:\";$C$2;$R$14;$C$4;$D369;$B369)": 93,_x000D_
    "=RIK_AC(\"INF04__;INF04@E=0,S=1064,G=0,T=0,P=0:@R=A,S=1260,V={0}:R=B,S=1018,V={1}:R=C,S=1092,V={2}:R=D,S=1014,V={3}:R=E,S=1260,V={4}:\";$C$2;$R$14;$C$4;$D367;$B367)": 94,_x000D_
    "=RIK_AC(\"INF04__;INF04@E=0,S=1253,G=0,T=0,P=0:@R=A,S=1260,V={0}:R=B,S=1018,V={1}:R=C,S=1092,V={2}:R=D,S=1014,V={3}:R=E,S=1260,V={4}:\";$C$2;$P$14;$C$4;$D365;$B365)": 95,_x000D_
    "=RIK_AC(\"INF04__;INF04@E=0,S=49,G=0,T=0,P=0:@R=A,S=1260,V={0}:R=B,S=1018,V={1}:R=C,S=1092,V={2}:R=D,S=1014,V={3}:R=E,S=1260,V={4}:R=F,S=48,V={5}:\";$C$2;$R$14;$C$4;$D364;$B364;T$14)": 96,_x000D_
    "=RIK_AC(\"INF04__;INF04@E=0,S=1064,G=0,T=0,P=0:@R=A,S=1260,V={0}:R=B,S=1018,V={1}:R=C,S=1092,V={2}:R=D,S=1014,V={3}:R=E,S=1260,V={4}:\";$C$2;$R$14;$C$4;$D436;$B436)": 97,_x000D_
    "=RIK_AC(\"INF04__;INF04@E=0,S=1253,G=0,T=0,P=0:@R=A,S=1260,V={0}:R=B,S=1018,V={1}:R=C,S=1092,V={2}:R=D,S=1014,V={3}:R=E,S=1260,V={4}:\";$C$2;$P$14;$C$4;$D434;$B434)": 98,_x000D_
    "=RIK_AC(\"INF04__;INF04@E=0,S=49,G=0,T=0,P=0:@R=A,S=1260,V={0}:R=B,S=1018,V={1}:R=C,S=1092,V={2}:R=D,S=1014,V={3}:R=E,S=1260,V={4}:R=F,S=48,V={5}:\";$C$2;$R$14;$C$4;$D433;$B433;T$14)": 99,_x000D_
    "=RIK_AC(\"INF04__;INF04@E=0,S=42,G=0,T=0,P=0:@R=A,S=1260,V={0}:R=B,S=1018,V={1}:R=C,S=1092,V={2}:R=D,S=1014,V={3}:R=E,S=1260,V={4}:\";$C$2;$R$14;$C$4;$D431;$B431)": 100,_x000D_
    "=RIK_AC(\"INF04__;INF04@E=0,S=1076,G=0,T=0,P=0:@R=A,S=1260,V={0}:R=B,S=1018,V={1}:R=C,S=1092,V={2}:R=D,S=1014,V={3}:R=E,S=1260,V={4}:\";$C$2;$R$14;$C$4;$D430;$B430)": 101,_x000D_
    "=RIK_AC(\"INF04__;INF04@E=0,S=1064,G=0,T=0,P=0:@R=A,S=1260,V={0}:R=B,S=1018,V={1}:R=C,S=1092,V={2}:R=D,S=1014,V={3}:R=E,S=1260,V={4}:\";$C$2;$R$14;$C$4;$D428;$B428)": 102,_x000D_
    "=RIK_AC(\"INF04__;INF04@E=0,S=1253,G=0,T=0,P=0:@R=A,S=1260,V={0}:R=B,S=1018,V={1}:R=C,S=1092,V={2}:R=D,S=1014,V={3}:R=E,S=1260,V={4}:\";$C$2;$P$14;$C$4;$D426;$B426)": 103,_x000D_
    "=RIK_AC(\"INF04__;INF04@E=0,S=49,G=0,T=0,P=0:@R=A,S=1260,V={0}:R=B,S=1018,V={1}:R=C,S=1092,V={2}:R=D,S=1014,V={3}:R=E,S=1260,V={4}:R=F,S=48,V={5}:\";$C$2;$R$14;$C$4;$D425;$B425;T$14)": 104,_x000D_
    "=RIK_AC(\"INF04__;INF04@E=0,S=42,G=0,T=0,P=0:@R=A,S=1260,V={0}:R=B,S=1018,V={1}:R=C,S=1092,V={2}:R=D,S=1014,V={3}:R=E,S=1260,V={4}:\";$C$2;$R$14;$C$4;$D423;$B423)": 105,_x000D_
    "=RIK_AC(\"INF04__;INF04@E=0,S=1076,G=0,T=0,P=0:@R=A,S=1260,V={0}:R=B,S=1018,V={1}:R=C,S=1092,V={2}:R=D,S=1014,V={3}:R=E,S=1260,V={4}:\";$C$2;$R$14;$C$4;$D422;$B422)": 106,_x000D_
    "=RIK_AC(\"INF04__;INF04@E=0,S=1064,G=0,T=0,P=0:@R=A,S=1260,V={0}:R=B,S=1018,V={1}:R=C,S=1092,V={2}:R=D,S=1014,V={3}:R=E,S=1260,V={4}:\";$C$2;$R$14;$C$4;$D420;$B420)": 107,_x000D_
    "=RIK_AC(\"INF04__;INF04@E=0,S=1253,G=0,T=0,P=0:@R=A,S=1260,V={0}:R=B,S=1018,V={1}:R=C,S=1092,V={2}:R=D,S=1014,V={3}:R=E,S=1260,V={4}:\";$C$2;$P$14;$C$4;$D418;$B418)": 108,_x000D_
    "=RIK_AC(\"INF04__;INF04@E=0,S=49,G=0,T=0,P=0:@R=A,S=1260,V={0}:R=B,S=1018,V={1}:R=C,S=1092,V={2}:R=D,S=1014,V={3}:R=E,S=1260,V={4}:R=F,S=48,V={5}:\";$C$2;$R$14;$C$4;$D417;$B417;T$14)": 109,_x000D_
    "=RIK_AC(\"INF04__;INF04@E=0,S=42,G=0,T=0,P=0:@R=A,S=1260,V={0}:R=B,S=1018,V={1}:R=C,S=1092,V={2}:R=D,S=1014,V={3}:R=E,S=1260,V={4}:\";$C$2;$R$14;$C$4;$D415;$B415)": 110,_x000D_
    "=RIK_AC(\"INF04__;INF04@E=0,S=1076,G=0,T=0,P=0:@R=A,S=1260,V={0}:R=B,S=1018,V={1}:R=C,S=1092,V={2}:R=D,S=1014,V={3}:R=E,S=1260,V={4}:\";$C$2;$R$14;$C$4;$D414;$B414)": 111,_x000D_
    "=RIK_AC(\"INF04__;INF04@E=0,S=1064,G=0,T=0,P=0:@R=A,S=1260,V={0}:R=B,S=1018,V={1}:R=C,S=1092,V={2}:R=D,S=1014,V={3}:R=E,S=1260,V={4}:\";$C$2;$R$14;$C$4;$D412;$B412)": 112,_x000D_
    "=RIK_AC(\"INF04__;INF04@E=0,S=1253,G=0,T=0,P=0:@R=A,S=1260,V={0}:R=B,S=1018,V={1}:R=C,S=1092,V={2}:R=D,S=1014,V={3}:R=E,S=1260,V={4}:\";$C$2;$P$14;$C$4;$D410;$B410)": 113,_x000D_
    "=RIK_AC(\"INF04__;INF04@E=0,S=49,G=0,T=0,P=0:@R=A,S=1260,V={0}:R=B,S=1018,V={1}:R=C,S=1092,V={2}:R=D,S=1014,V={3}:R=E,S=1260,V={4}:R=F,S=48,V={5}:\";$C$2;$R$14;$C$4;$D409;$B409;T$14)": 114,_x000D_
    "=RIK_AC(\"INF04__;INF04@E=0,S=42,G=0,T=0,P=0:@R=A,S=1260,V={0}:R=B,S=1018,V={1}:R=C,S=1092,V={2}:R=D,S=1014,V={3}:R=E,S=1260,V={4}:\";$C$2;$R$14;$C$4;$D407;$B407)": 115,_x000D_
    "=RIK_AC(\"INF04__;INF04@E=0,S=1076,G=0,T=0,P=0:@R=A,S=1260,V={0}:R=B,S=1018,V={1}:R=C,S=1092,V={2}:R=D,S=1014,V={3}:R=E,S=1260,V={4}:\";$C$2;$R$14;$C$4;$D406;$B406)": 116,_x000D_
    "=RIK_AC(\"INF04__;INF04@E=0,S=1064,G=0,T=0,P=0:@R=A,S=1260,V={0}:R=B,S=1018,V={1}:R=C,S=1092,V={2}:R=D,S=1014,V={3}:R=E,S=1260,V={4}:\";$C$2;$R$14;$C$4;$D404;$B404)": 117,_x000D_
    "=RIK_AC(\"INF04__;INF04@E=0,S=1253,G=0,T=0,P=0:@R=A,S=1260,V={0}:R=B,S=1018,V={1}:R=C,S=1092,V={2}:R=D,S=1014,V={3}:R=E,S=1260,V={4}:\";$C$2;$P$14;$C$4;$D402;$B402)": 118,_x000D_
    "=RIK_AC(\"INF04__;INF04@E=0,S=49,G=0,T=0,P=0:@R=A,S=1260,V={0}:R=B,S=1018,V={1}:R=C,S=1092,V={2}:R=D,S=1014,V={3}:R=E,S=1260,V={4}:R=F,S=48,V={5}:\";$C$2;$R$14;$C$4;$D401;$B401;T$14)": 119,_x000D_
    "=RIK_AC(\"INF04__;INF04@E=0,S=42,G=0,T=0,P=0:@R=A,S=1260,V={0}:R=B,S=1018,V={1}:R=C,S=1092,V={2}:R=D,S=1014,V={3}:R=E,S=1260,V={4}:\";$C$2;$R$14;$C$4;$D399;$B399)": 120,_x000D_
    "=RIK_AC(\"INF04__;INF04@E=0,S=1076,G=0,T=0,P=0:@R=A,S=1260,V={0}:R=B,S=1018,V={1}:R=C,S=1092,V={2}:R=D,S=1014,V={3}:R=E,S=1260,V={4}:\";$C$2;$R$14;$C$4;$D398;$B398)": 121,_x000D_
    "=RIK_AC(\"INF04__;INF04@E=0,S=1064,G=0,T=0,P=0:@R=A,S=1260,V={0}:R=B,S=1018,V={1}:R=C,S=1092,V={2}:R=D,S=1014,V={3}:R=E,S=1260,V={4}:\";$C$2;$R$14;$C$4;$D396;$B396)": 122,_x000D_
    "=RIK_AC(\"INF04__;INF04@E=0,S=1253,G=0,T=0,P=0:@R=A,S=1260,V={0}:R=B,S=1018,V={1}:R=C,S=1092,V={2}:R=D,S=1014,V={3}:R=E,S=1260,V={4}:\";$C$2;$P$14;$C$4;$D394;$B394)": 123,_x000D_
    "=RIK_AC(\"INF04__;INF04@E=0,S=49,G=0,T=0,P=0:@R=A,S=1260,V={0}:R=B,S=1018,V={1}:R=C,S=1092,V={2}:R=D,S=1014,V={3}:R=E,S=1260,V={4}:R=F,S=48,V={5}:\";$C$2;$R$14;$C$4;$D393;$B393;T$14)": 124,_x000D_
    "=RIK_AC(\"INF04__;INF04@E=0,S=42,G=0,T=0,P=0:@R=A,S=1260,V={0}:R=B,S=1018,V={1}:R=C,S=1092,V={2}:R=D,S=1014,V={3}:R=E,S=1260,V={4}:\";$C$2;$R$14;$C$4;$D391;$B391)": 125,_x000D_
    "=RIK_AC(\"INF04__;INF04@E=0,S=1076,G=0,T=0,P=0:@R=A,S=1260,V={0}:R=B,S=1018,V={1}:R=C,S=1092,V={2}:R=D,S=1014,V={3}:R=E,S=1260,V={4}:\";$C$2;$R$14;$C$4;$D390;$B390)": 126,_x000D_
    "=RIK_AC(\"INF04__;INF04@E=0,S=1064,G=0,T=0,P=0:@R=A,S=1260,V={0}:R=B,S=1018,V={1}:R=C,S=1092,V={2}:R=D,S=1014,V={3}:R=E,S=1260,V={4}:\";$C$2;$R$14;$C$4;$D388;$B388)": 127,_x000D_
    "=RIK_AC(\"INF04__;INF04@E=0,S=1253,G=0,T=0,P=0:@R=A,S=1260,V={0}:R=B,S=1018,V={1}:R=C,S=1092,V={2}:R=D,S=1014,V={3}:R=E,S=1260,V={4}:\";$C$2;$P$14;$C$4;$D386;$B386)": 128,_x000D_
    "=RIK_AC(\"INF04__;INF04@E=0,S=49,G=0,T=0,P=0:@R=A,S=1260,V={0}:R=B,S=1018,V={1}:R=C,S=1092,V={2}:R=D,S=1014,V={3}:R=E,S=1260,V={4}:R=F,S=48,V={5}:\";$C$2;$R$14;$C$4;$D385;$B385;T$14)": 129,_x000D_
    "=RIK_AC(\"INF04__;INF04@E=0,S=42,G=0,T=0,P=0:@R=A,S=1260,V={0}:R=B,S=1018,V={1}:R=C,S=1092,V={2}:R=D,S=1014,V={3}:R=E,S=1260,V={4}:\";$C$2;$R$14;$C$4;$D383;$B383)": 130,_x000D_
    "=RIK_AC(\"INF04__;INF04@E=0,S=1076,G=0,T=0,P=0:@R=A,S=1260,V={0}:R=B,S=1018,V={1}:R=C,S=1092,V={2}:R=D,S=1014,V={3}:R=E,S=1260,V={4}:\";$C$2;$R$14;$C$4;$D382;$B382)": 131,_x000D_
    "=RIK_AC(\"INF04__;INF04@E=0,S=1064,G=0,T=0,P=0:@R=A,S=1260,V={0}:R=B,S=1018,V={1}:R=C,S=1092,V={2}:R=D,S=1014,V={3}:R=E,S=1260,V={4}:\";$C$2;$R$14;$C$4;$D380;$B380)": 132,_x000D_
    "=RIK_AC(\"INF04__;INF04@E=0,S=1253,G=0,T=0,P=0:@R=A,S=1260,V={0}:R=B,S=1018,V={1}:R=C,S=1092,V={2}:R=D,S=1014,V={3}:R=E,S=1260,V={4}:\";$C$2;$P$14;$C$4;$D378;$B378)": 133,_x000D_
    "=RIK_AC(\"INF04__;INF04@E=0,S=49,G=0,T=0,P=0:@R=A,S=1260,V={0}:R=B,S=1018,V={1}:R=C,S=1092,V={2}:R=D,S=1014,V={3}:R=E,S=1260,V={4}:R=F,S=48,V={5}:\";$C$2;$R$14;$C$4;$D377;$B377;T$14)": 134,_x000D_
    "=RIK_AC(\"INF04__;INF04@E=0,S=42,G=0,T=0,P=0:@R=A,S=1260,V={0}:R=B,S=1018,V={1}:R=C,S=1092,V={2}:R=D,S=1014,V={3}:R=E,S=1260,V={4}:\";$C$2;$R$14;$C$4;$D375;$B375)": 135,_x000D_
    "=RIK_AC(\"INF04__;INF04@E=0,S=1076,G=0,T=0,P=0:@R=A,S=1260,V={0}:R=B,S=1018,V={1}:R=C,S=1092,V={2}:R=D,S=1014,V={3}:R=E,S=1260,V={4}:\";$C$2;$R$14;$C$4;$D374;$B374)": 136,_x000D_
    "=RIK_AC(\"INF04__;INF04@E=0,S=1064,G=0,T=0,P=0:@R=A,S=1260,V={0}:R=B,S=1018,V={1}:R=C,S=1092,V={2}:R=D,S=1014,V={3}:R=E,S=1260,V={4}:\";$C$2;$R$14;$C$4;$D372;$B372)": 137,_x000D_
    "=RIK_AC(\"INF04__;INF04@E=0,S=1253,G=0,T=0,P=0:@R=A,S=1260,V={0}:R=B,S=1018,V={1}:R=C,S=1092,V={2}:R=D,S=1014,V={3}:R=E,S=1260,V={4}:\";$C$2;$P$14;$C$4;$D370;$B370)": 138,_x000D_
    "=RIK_AC(\"INF04__;INF04@E=0,S=49,G=0,T=0,P=0:@R=A,S=1260,V={0}:R=B,S=1018,V={1}:R=C,S=1092,V={2}:R=D,S=1014,V={3}:R=E,S=1260,V={4}:R=F,S=48,V={5}:\";$C$2;$R$14;$C$4;$D369;$B369;T$14)": 139,_x000D_
    "=RIK_AC(\"INF04__;INF04@E=0,S=42,G=0,T=0,P=0:@R=A,S=1260,V={0}:R=B,S=1018,V={1}:R=C,S=1092,V={2}:R=D,S=1014,V={3}:R=E,S=1260,V={4}:\";$C$2;$R$14;$C$4;$D367;$B367)": 140,_x000D_
    "=RIK_AC(\"INF04__;INF04@E=0,S=1076,G=0,T=0,P=0:@R=A,S=1260,V={0}:R=B,S=1018,V={1}:R=C,S=1092,V={2}:R=D,S=1014,V={3}:R=E,S=1260,V={4}:\";$C$2;$R$14;$C$4;$D366;$B366)": 141,_x000D_
    "=RIK_AC(\"INF04__;INF04@E=0,S=1064,G=0,T=0,P=0:@R=A,S=1260,V={0}:R=B,S=1018,V={1}:R=C,S=1092,V={2}:R=D,S=1014,V={3}:R=E,S=1260,V={4}:\";$C$2;$R$14;$C$4;$D364;$B364)": 142,_x000D_
    "=RIK_AC(\"INF04__;INF04@E=0,S=1253,G=0,T=0,P=0:@R=A,S=1260,V={0}:R=B,S=1018,V={1}:R=C,S=1092,V={2}:R=D,S=1014,V={3}:R=E,S=1260,V={4}:\";$C$2;$P$14;$C$4;$D362;$B362)": 143,_x000D_
    "=RIK_AC(\"INF04__;INF04@E=0,S=49,G=0,T=0,P=0:@R=A,S=1260,V={0}:R=B,S=1018,V={1}:R=C,S=1092,V={2}:R=D,S=1014,V={3}:R=E,S=1260,V={4}:R=F,S=48,V={5}:\";$C$2;$R$14;$C$4;$D361;$B361;T$14)": 144,_x000D_
    "=RIK_AC(\"INF04__;INF04@E=0,S=42,G=0,T=0,P=0:@R=A,S=1260,V={0}:R=B,S=1018,V={1}:R=C,S=1092,V={2}:R=D,S=1014,V={3}:R=E,S=1260,V={4}:\";$C$2;$R$14;$C$4;$D436;$B436)": 145,_x000D_
    "=RIK_AC(\"INF04__;INF04@E=0,S=1076,G=0,T=0,P=0:@R=A,S=1260,V={0}:R=B,S=1018,V={1}:R=C,S=1092,V={2}:R=D,S=1014,V={3}:R=E,S=1260,V={4}:\";$C$2;$R$14;$C$4;$D435;$B435)": 146,_x000D_
    "=RIK_AC(\"INF04__;INF04@E=0,S=1064,G=0,T=0,P=0:@R=A,S=1260,V={0}:R=B,S=1018,V={1}:R=C,S=1092,V={2}:R=D,S=1014,V={3}:R=E,S=1260,V={4}:\";$C$2;$R$14;$C$4;$D433;$B433)": 147,_x000D_
    "=RIK_AC(\"INF04__;INF04@E=0,S=1253,G=0,T=0,P=0:@R=A,S=1260,V={0}:R=B,S=1018,V={1}:R=C,S=1092,V={2}:R=D,S=1014,V={3}:R=E,S=1260,V={4}:\";$C$2;$P$14;$C$4;$D431;$B431)": 148,_x000D_
    "=RIK_AC(\"INF04__;INF04@E=0,S=49,G=0,T=0,P=0:@R=A,S=1260,V={0}:R=B,S=1018,V={1}:R=C,S=1092,V={2}:R=D,S=1014,V={3}:R=E,S=1260,V={4}:R=F,S=48,V={5}:\";$C$2;$R$14;$C$4;$D430;$B430;T$14)": 149,_x000D_
    "=RIK_AC(\"INF04__;INF04@E=0,S=42,G=0,T=0,P=0:@R=A,S=1260,V={0}:R=B,S=1018,V={1}:R=C,S=1092,V={2}:R=D,S=1014,V={3}:R=E,S=1260,V={4}:\";$C$2;$R$14;$C$4;$D428;$B428)": 150,_x000D_
    "=RIK_AC(\"INF04__;INF04@E=0,S=1076,G=0,T=0,P=0:@R=A,S=1260,V={0}:R=B,S=1018,V={1}:R=C,S=1092,V={2}:R=D,S=1014,V={3}:R=E,S=1260,V={4}:\";$C$2;$R$14;$C$4;$D427;$B427)": 151,_x000D_
    "=RIK_AC(\"INF04__;INF04@E=0,S=1064,G=0,T=0,P=0:@R=A,S=1260,V={0}:R=B,S=1018,V={1}:R=C,S=1092,V={2}:R=D,S=1014,V={3}:R=E,S=1260,V={4}:\";$C$2;$R$14;$C$4;$D425;$B425)": 152,_x000D_
    "=RIK_AC(\"INF04__;INF04@E=0,S=1253,G=0,T=0,P=0:@R=A,S=1260,V={0}:R=B,S=1018,V={1}:R=C,S=1092,V={2}:R=D,S=1014,V={3}:R=E,S=1260,V={4}:\";$C$2;$P$14;$C$4;$D423;$B423)": 153,_x000D_
    "=RIK_AC(\"INF04__;INF04@E=0,S=49,G=0,T=0,P=0:@R=A,S=1260,V={0}:R=B,S=1018,V={1}:R=C,S=1092,V={2}:R=D,S=1014,V={3}:R=E,S=1260,V={4}:R=F,S=48,V={5}:\";$C$2;$R$14;$C$4;$D422;$B422;T$14)": 154,_x000D_
    "=RIK_AC(\"INF04__;INF04@E=0,S=42,G=0,T=0,P=0:@R=A,S=1260,V={0}:R=B,S=1018,V={1}:R=C,S=1092,V={2}:R=D,S=1014,V={3}:R=E,S=1260,V={4}:\";$C$2;$R$14;$C$4;$D420;$B420)": 155,_x000D_
    "=RIK_AC(\"INF04__;INF04@E=0,S=1076,G=0,T=0,P=0:@R=A,S=1260,V={0}:R=B,S=1018,V={1}:R=C,S=1092,V={2}:R=D,S=1014,V={3}:R=E,S=1260,V={4}:\";$C$2;$R$14;$C$4;$D419;$B419)": 156,_x000D_
    "=RIK_AC(\"INF04__;INF04@E=0,S=1064,G=0,T=0,P=0:@R=A,S=1260,V={0}:R=B,S=1018,V={1}:R=C,S=1092,V={2}:R=D,S=1014,V={3}:R=E,S=1260,V={4}:\";$C$2;$R$14;$C$4;$D417;$B417)": 157,_x000D_
    "=RIK_AC(\"INF04__;INF04@E=0,S=1253,G=0,T=0,P=0:@R=A,S=1260,V={0}:R=B,S=1018,V={1}:R=C,S=1092,V={2}:R=D,S=1014,V={3}:R=E,S=1260,V={4}:\";$C$2;$P$14;$C$4;$D415;$B415)": 158,_x000D_
    "=RIK_AC(\"INF04__;INF04@E=0,S=49,G=0,T=0,P=0:@R=A,S=1260,V={0}:R=B,S=1018,V={1}:R=C,S=1092,V={2}:R=D,S=1014,V={3}:R=E,S=1260,V={4}:R=F,S=48,V={5}:\";$C$2;$R$14;$C$4;$D414;$B414;T$14)": 159,_x000D_
    "=RIK_AC(\"INF04__;INF04@E=0,S=42,G=0,T=0,P=0:@R=A,S=1260,V={0}:R=B,S=1018,V={1}:R=C,S=1092,V={2}:R=D,S=1014,V={3}:R=E,S=1260,V={4}:\";$C$2;$R$14;$C$4;$D412;$B412)": 160,_x000D_
    "=RIK_AC(\"INF04__;INF04@E=0,S=1076,G=0,T=0,P=0:@R=A,S=1260,V={0}:R=B,S=1018,V={1}:R=C,S=1092,V={2}:R=D,S=1014,V={3}:R=E,S=1260,V={4}:\";$C$2;$R$14;$C$4;$D411;$B411)": 161,_x000D_
    "=RIK_AC(\"INF04__;INF04@E=0,S=1064,G=0,T=0,P=0:@R=A,S=1260,V={0}:R=B,S=1018,V={1}:R=C,S=1092,V={2}:R=D,S=1014,V={3}:R=E,S=1260,V={4}:\";$C$2;$R$14;$C$4;$D409;$B409)": 162,_x000D_
    "=RIK_AC(\"INF04__;INF04@E=0,S=1253,G=0,T=0,P=0:@R=A,S=1260,V={0}:R=B,S=1018,V={1}:R=C,S=1092,V={2}:R=D,S=1014,V={3}:R=E,S=1260,V={4}:\";$C$2;$P$14;$C$4;$D407;$B407)": 163,_x000D_
    "=RIK_AC(\"INF04__;INF04@E=0,S=49,G=0,T=0,P=0:@R=A,S=1260,V={0}:R=B,S=1018,V={1}:R=C,S=1092,V={2}:R=D,S=1014,V={3}:R=E,S=1260,V={4}:R=F,S=48,V={5}:\";$C$2;$R$14;$C$4;$D406;$B406;T$14)": 164,_x000D_
    "=RIK_AC(\"INF04__;INF04@E=0,S=42,G=0,T=0,P=0:@R=A,S=1260,V={0}:R=B,S=1018,V={1}:R=C,S=1092,V={2}:R=D,S=1014,V={3}:R=E,S=1260,V={4}:\";$C$2;$R$14;$C$4;$D404;$B404)": 165,_x000D_
    "=RIK_AC(\"INF04__;INF04@E=0,S=1076,G=0,T=0,P=0:@R=A,S=1260,V={0}:R=B,S=1018,V={1}:R=C,S=1092,V={2}:R=D,S=1014,V={3}:R=E,S=1260,V={4}:\";$C$2;$R$14;$C$4;$D403;$B403)": 166,_x000D_
    "=RIK_AC(\"INF04__;INF04@E=0,S=1064,G=0,T=0,P=0:@R=A,S=1260,V={0}:R=B,S=1018,V={1}:R=C,S=1092,V={2}:R=D,S=1014,V={3}:R=E,S=1260,V={4}:\";$C$2;$R$14;$C$4;$D401;$B401)": 167,_x000D_
    "=RIK_AC(\"INF04__;INF04@E=0,S=1253,G=0,T=0,P=0:@R=A,S=1260,V={0}:R=B,S=1018,V={1}:R=C,S=1092,V={2}:R=D,S=1014,V={3}:R=E,S=1260,V={4}:\";$C$2;$P$14;$C$4;$D399;$B399)": 168,_x000D_
    "=RIK_AC(\"INF04__;INF04@E=0,S=49,G=0,T=0,P=0:@R=A,S=1260,V={0}:R=B,S=1018,V={1}:R=C,S=1092,V={2}:R=D,S=1014,V={3}:R=E,S=1260,V={4}:R=F,S=48,V={5}:\";$C$2;$R$14;$C$4;$D398;$B398;T$14)": 169,_x000D_
    "=RIK_AC(\"INF04__;INF04@E=0,S=42,G=0,T=0,P=0:@R=A,S=1260,V={0}:R=B,S=1018,V={1}:R=C,S=1092,V={2}:R=D,S=1014,V={3}:R=E,S=1260,V={4}:\";$C$2;$R$14;$C$4;$D396;$B396)": 170,_x000D_
    "=RIK_AC(\"INF04__;INF04@E=0,S=1076,G=0,T=0,P=0:@R=A,S=1260,V={0}:R=B,S=1018,V={1}:R=C,S=1092,V={2}:R=D,S=1014,V={3}:R=E,S=1260,V={4}:\";$C$2;$R$14;$C$4;$D395;$B395)": 171,_x000D_
    "=RIK_AC(\"INF04__;INF04@E=0,S=1064,G=0,T=0,P=0:@R=A,S=1260,V={0}:R=B,S=1018,V={1}:R=C,S=1092,V={2}:R=D,S=1014,V={3}:R=E,S=1260,V={4}:\";$C$2;$R$14;$C$4;$D393;$B393)": 172,_x000D_
    "=RIK_AC(\"INF04__;INF04@E=0,S=1253,G=0,T=0,P=0:@R=A,S=1260,V={0}:R=B,S=1018,V={1}:R=C,S=1092,V={2}:R=D,S=1014,V={3}:R=E,S=1260,V={4}:\";$C$2;$P$14;$C$4;$D391;$B391)": 173,_x000D_
    "=RIK_AC(\"INF04__;INF04@E=0,S=49,G=0,T=0,P=0:@R=A,S=1260,V={0}:R=B,S=1018,V={1}:R=C,S=1092,V={2}:R=D,S=1014,V={3}:R=E,S=1260,V={4}:R=F,S=48,V={5}:\";$C$2;$R$14;$C$4;$D390;$B390;T$14)": 174,_x000D_
    "=RIK_AC(\"INF04__;INF04@E=0,S=42,G=0,T=0,P=0:@R=A,S=1260,V={0}:R=B,S=1018,V={1}:R=C,S=1092,V={2}:R=D,S=1014,V={3}:R=E,S=1260,V={4}:\";$C$2;$R$14;$C$4;$D388;$B388)": 175,_x000D_
    "=RIK_AC(\"INF04__;INF04@E=0,S=1076,G=0,T=0,P=0:@R=A,S=1260,V={0}:R=B,S=1018,V={1}:R=C,S=1092,V={2}:R=D,S=1014,V={3}:R=E,S=1260,V={4}:\";$C$2;$R$14;$C$4;$D387;$B387)": 176,_x000D_
    "=RIK_AC(\"INF04__;INF04@E=0,S=1064,G=0,T=0,P=0:@R=A,S=1260,V={0}:R=B,S=1018,V={1}:R=C,S=1092,V={2}:R=D,S=1014,V={3}:R=E,S=1260,V={4}:\";$C$2;$R$14;$C$4;$D385;$B385)": 177,_x000D_
    "=RIK_AC(\"INF04__;INF04@E=0,S=1253,G=0,T=0,P=0:@R=A,S=1260,V={0}:R=B,S=1018,V={1}:R=C,S=1092,V={2}:R=D,S=1014,V={3}:R=E,S=1260,V={4}:\";$C$2;$P$14;$C$4;$D383;$B383)": 178,_x000D_
    "=RIK_AC(\"INF04__;INF04@E=0,S=49,G=0,T=0,P=0:@R=A,S=1260,V={0}:R=B,S=1018,V={1}:R=C,S=1092,V={2}:R=D,S=1014,V={3}:R=E,S=1260,V={4}:R=F,S=48,V={5}:\";$C$2;$R$14;$C$4;$D382;$B382;T$14)": 179,_x000D_
    "=RIK_AC(\"INF04__;INF04@E=0,S=42,G=0,T=0,P=0:@R=A,S=1260,V={0}:R=B,S=1018,V={1}:R=C,S=1092,V={2}:R=D,S=1014,V={3}:R=E,S=1260,V={4}:\";$C$2;$R$14;$C$4;$D380;$B380)": 180,_x000D_
    "=RIK_AC(\"INF04__;INF04@E=0,S=1076,G=0,T=0,P=0:@R=A,S=1260,V={0}:R=B,S=1018,V={1}:R=C,S=1092,V={2}:R=D,S=1014,V={3}:R=E,S=1260,V={4}:\";$C$2;$R$14;$C$4;$D379;$B379)": 181,_x000D_
    "=RIK_AC(\"INF04__;INF04@E=0,S=1064,G=0,T=0,P=0:@R=A,S=12</t>
  </si>
  <si>
    <t>60,V={0}:R=B,S=1018,V={1}:R=C,S=1092,V={2}:R=D,S=1014,V={3}:R=E,S=1260,V={4}:\";$C$2;$R$14;$C$4;$D377;$B377)": 182,_x000D_
    "=RIK_AC(\"INF04__;INF04@E=0,S=1253,G=0,T=0,P=0:@R=A,S=1260,V={0}:R=B,S=1018,V={1}:R=C,S=1092,V={2}:R=D,S=1014,V={3}:R=E,S=1260,V={4}:\";$C$2;$P$14;$C$4;$D375;$B375)": 183,_x000D_
    "=RIK_AC(\"INF04__;INF04@E=0,S=49,G=0,T=0,P=0:@R=A,S=1260,V={0}:R=B,S=1018,V={1}:R=C,S=1092,V={2}:R=D,S=1014,V={3}:R=E,S=1260,V={4}:R=F,S=48,V={5}:\";$C$2;$R$14;$C$4;$D374;$B374;T$14)": 184,_x000D_
    "=RIK_AC(\"INF04__;INF04@E=0,S=42,G=0,T=0,P=0:@R=A,S=1260,V={0}:R=B,S=1018,V={1}:R=C,S=1092,V={2}:R=D,S=1014,V={3}:R=E,S=1260,V={4}:\";$C$2;$R$14;$C$4;$D372;$B372)": 185,_x000D_
    "=RIK_AC(\"INF04__;INF04@E=0,S=1076,G=0,T=0,P=0:@R=A,S=1260,V={0}:R=B,S=1018,V={1}:R=C,S=1092,V={2}:R=D,S=1014,V={3}:R=E,S=1260,V={4}:\";$C$2;$R$14;$C$4;$D371;$B371)": 186,_x000D_
    "=RIK_AC(\"INF04__;INF04@E=0,S=1064,G=0,T=0,P=0:@R=A,S=1260,V={0}:R=B,S=1018,V={1}:R=C,S=1092,V={2}:R=D,S=1014,V={3}:R=E,S=1260,V={4}:\";$C$2;$R$14;$C$4;$D369;$B369)": 187,_x000D_
    "=RIK_AC(\"INF04__;INF04@E=0,S=1253,G=0,T=0,P=0:@R=A,S=1260,V={0}:R=B,S=1018,V={1}:R=C,S=1092,V={2}:R=D,S=1014,V={3}:R=E,S=1260,V={4}:\";$C$2;$P$14;$C$4;$D367;$B367)": 188,_x000D_
    "=RIK_AC(\"INF04__;INF04@E=0,S=49,G=0,T=0,P=0:@R=A,S=1260,V={0}:R=B,S=1018,V={1}:R=C,S=1092,V={2}:R=D,S=1014,V={3}:R=E,S=1260,V={4}:R=F,S=48,V={5}:\";$C$2;$R$14;$C$4;$D366;$B366;T$14)": 189,_x000D_
    "=RIK_AC(\"INF04__;INF04@E=0,S=42,G=0,T=0,P=0:@R=A,S=1260,V={0}:R=B,S=1018,V={1}:R=C,S=1092,V={2}:R=D,S=1014,V={3}:R=E,S=1260,V={4}:\";$C$2;$R$14;$C$4;$D364;$B364)": 190,_x000D_
    "=RIK_AC(\"INF04__;INF04@E=0,S=1076,G=0,T=0,P=0:@R=A,S=1260,V={0}:R=B,S=1018,V={1}:R=C,S=1092,V={2}:R=D,S=1014,V={3}:R=E,S=1260,V={4}:\";$C$2;$R$14;$C$4;$D363;$B363)": 191,_x000D_
    "=RIK_AC(\"INF04__;INF04@E=0,S=1064,G=0,T=0,P=0:@R=A,S=1260,V={0}:R=B,S=1018,V={1}:R=C,S=1092,V={2}:R=D,S=1014,V={3}:R=E,S=1260,V={4}:\";$C$2;$R$14;$C$4;$D361;$B361)": 192,_x000D_
    "=RIK_AC(\"INF04__;INF04@E=0,S=1253,G=0,T=0,P=0:@R=A,S=1260,V={0}:R=B,S=1018,V={1}:R=C,S=1092,V={2}:R=D,S=1014,V={3}:R=E,S=1260,V={4}:\";$C$2;$P$14;$C$4;$D359;$B359)": 193,_x000D_
    "=RIK_AC(\"INF04__;INF04@E=0,S=49,G=0,T=0,P=0:@R=A,S=1260,V={0}:R=B,S=1018,V={1}:R=C,S=1092,V={2}:R=D,S=1014,V={3}:R=E,S=1260,V={4}:R=F,S=48,V={5}:\";$C$2;$R$14;$C$4;$D358;$B358;T$14)": 194,_x000D_
    "=RIK_AC(\"INF04__;INF04@E=0,S=42,G=0,T=0,P=0:@R=A,S=1260,V={0}:R=B,S=1018,V={1}:R=C,S=1092,V={2}:R=D,S=1014,V={3}:R=E,S=1260,V={4}:\";$C$2;$R$14;$C$4;$D356;$B356)": 195,_x000D_
    "=RIK_AC(\"INF04__;INF04@E=0,S=1076,G=0,T=0,P=0:@R=A,S=1260,V={0}:R=B,S=1018,V={1}:R=C,S=1092,V={2}:R=D,S=1014,V={3}:R=E,S=1260,V={4}:\";$C$2;$R$14;$C$4;$D355;$B355)": 196,_x000D_
    "=RIK_AC(\"INF04__;INF04@E=0,S=1064,G=0,T=0,P=0:@R=A,S=1260,V={0}:R=B,S=1018,V={1}:R=C,S=1092,V={2}:R=D,S=1014,V={3}:R=E,S=1260,V={4}:\";$C$2;$R$14;$C$4;$D353;$B353)": 197,_x000D_
    "=RIK_AC(\"INF04__;INF04@E=0,S=1253,G=0,T=0,P=0:@R=A,S=1260,V={0}:R=B,S=1018,V={1}:R=C,S=1092,V={2}:R=D,S=1014,V={3}:R=E,S=1260,V={4}:\";$C$2;$P$14;$C$4;$D351;$B351)": 198,_x000D_
    "=RIK_AC(\"INF04__;INF04@E=0,S=49,G=0,T=0,P=0:@R=A,S=1260,V={0}:R=B,S=1018,V={1}:R=C,S=1092,V={2}:R=D,S=1014,V={3}:R=E,S=1260,V={4}:R=F,S=48,V={5}:\";$C$2;$R$14;$C$4;$D350;$B350;T$14)": 199,_x000D_
    "=RIK_AC(\"INF04__;INF04@E=0,S=42,G=0,T=0,P=0:@R=A,S=1260,V={0}:R=B,S=1018,V={1}:R=C,S=1092,V={2}:R=D,S=1014,V={3}:R=E,S=1260,V={4}:\";$C$2;$R$14;$C$4;$D348;$B348)": 200,_x000D_
    "=RIK_AC(\"INF04__;INF04@E=0,S=1076,G=0,T=0,P=0:@R=A,S=1260,V={0}:R=B,S=1018,V={1}:R=C,S=1092,V={2}:R=D,S=1014,V={3}:R=E,S=1260,V={4}:\";$C$2;$R$14;$C$4;$D347;$B347)": 201,_x000D_
    "=RIK_AC(\"INF04__;INF04@E=0,S=1064,G=0,T=0,P=0:@R=A,S=1260,V={0}:R=B,S=1018,V={1}:R=C,S=1092,V={2}:R=D,S=1014,V={3}:R=E,S=1260,V={4}:\";$C$2;$R$14;$C$4;$D345;$B345)": 202,_x000D_
    "=RIK_AC(\"INF04__;INF04@E=0,S=1253,G=0,T=0,P=0:@R=A,S=1260,V={0}:R=B,S=1018,V={1}:R=C,S=1092,V={2}:R=D,S=1014,V={3}:R=E,S=1260,V={4}:\";$C$2;$P$14;$C$4;$D343;$B343)": 203,_x000D_
    "=RIK_AC(\"INF04__;INF04@E=0,S=49,G=0,T=0,P=0:@R=A,S=1260,V={0}:R=B,S=1018,V={1}:R=C,S=1092,V={2}:R=D,S=1014,V={3}:R=E,S=1260,V={4}:R=F,S=48,V={5}:\";$C$2;$R$14;$C$4;$D342;$B342;T$14)": 204,_x000D_
    "=RIK_AC(\"INF04__;INF04@E=0,S=42,G=0,T=0,P=0:@R=A,S=1260,V={0}:R=B,S=1018,V={1}:R=C,S=1092,V={2}:R=D,S=1014,V={3}:R=E,S=1260,V={4}:\";$C$2;$R$14;$C$4;$D340;$B340)": 205,_x000D_
    "=RIK_AC(\"INF04__;INF04@E=0,S=1076,G=0,T=0,P=0:@R=A,S=1260,V={0}:R=B,S=1018,V={1}:R=C,S=1092,V={2}:R=D,S=1014,V={3}:R=E,S=1260,V={4}:\";$C$2;$R$14;$C$4;$D339;$B339)": 206,_x000D_
    "=RIK_AC(\"INF04__;INF04@E=0,S=1064,G=0,T=0,P=0:@R=A,S=1260,V={0}:R=B,S=1018,V={1}:R=C,S=1092,V={2}:R=D,S=1014,V={3}:R=E,S=1260,V={4}:\";$C$2;$R$14;$C$4;$D337;$B337)": 207,_x000D_
    "=RIK_AC(\"INF04__;INF04@E=0,S=1253,G=0,T=0,P=0:@R=A,S=1260,V={0}:R=B,S=1018,V={1}:R=C,S=1092,V={2}:R=D,S=1014,V={3}:R=E,S=1260,V={4}:\";$C$2;$P$14;$C$4;$D335;$B335)": 208,_x000D_
    "=RIK_AC(\"INF04__;INF04@E=0,S=49,G=0,T=0,P=0:@R=A,S=1260,V={0}:R=B,S=1018,V={1}:R=C,S=1092,V={2}:R=D,S=1014,V={3}:R=E,S=1260,V={4}:R=F,S=48,V={5}:\";$C$2;$R$14;$C$4;$D334;$B334;T$14)": 209,_x000D_
    "=RIK_AC(\"INF04__;INF04@E=0,S=42,G=0,T=0,P=0:@R=A,S=1260,V={0}:R=B,S=1018,V={1}:R=C,S=1092,V={2}:R=D,S=1014,V={3}:R=E,S=1260,V={4}:\";$C$2;$R$14;$C$4;$D332;$B332)": 210,_x000D_
    "=RIK_AC(\"INF04__;INF04@E=0,S=1076,G=0,T=0,P=0:@R=A,S=1260,V={0}:R=B,S=1018,V={1}:R=C,S=1092,V={2}:R=D,S=1014,V={3}:R=E,S=1260,V={4}:\";$C$2;$R$14;$C$4;$D331;$B331)": 211,_x000D_
    "=RIK_AC(\"INF04__;INF04@E=0,S=1253,G=0,T=0,P=0:@R=A,S=1260,V={0}:R=B,S=1018,V={1}:R=C,S=1092,V={2}:R=D,S=1014,V={3}:R=E,S=1260,V={4}:\";$C$2;$P$14;$C$4;$D436;$B436)": 212,_x000D_
    "=RIK_AC(\"INF04__;INF04@E=0,S=49,G=0,T=0,P=0:@R=A,S=1260,V={0}:R=B,S=1018,V={1}:R=C,S=1092,V={2}:R=D,S=1014,V={3}:R=E,S=1260,V={4}:R=F,S=48,V={5}:\";$C$2;$R$14;$C$4;$D435;$B435;T$14)": 213,_x000D_
    "=RIK_AC(\"INF04__;INF04@E=0,S=42,G=0,T=0,P=0:@R=A,S=1260,V={0}:R=B,S=1018,V={1}:R=C,S=1092,V={2}:R=D,S=1014,V={3}:R=E,S=1260,V={4}:\";$C$2;$R$14;$C$4;$D433;$B433)": 214,_x000D_
    "=RIK_AC(\"INF04__;INF04@E=0,S=1076,G=0,T=0,P=0:@R=A,S=1260,V={0}:R=B,S=1018,V={1}:R=C,S=1092,V={2}:R=D,S=1014,V={3}:R=E,S=1260,V={4}:\";$C$2;$R$14;$C$4;$D432;$B432)": 215,_x000D_
    "=RIK_AC(\"INF04__;INF04@E=0,S=1064,G=0,T=0,P=0:@R=A,S=1260,V={0}:R=B,S=1018,V={1}:R=C,S=1092,V={2}:R=D,S=1014,V={3}:R=E,S=1260,V={4}:\";$C$2;$R$14;$C$4;$D430;$B430)": 216,_x000D_
    "=RIK_AC(\"INF04__;INF04@E=0,S=1253,G=0,T=0,P=0:@R=A,S=1260,V={0}:R=B,S=1018,V={1}:R=C,S=1092,V={2}:R=D,S=1014,V={3}:R=E,S=1260,V={4}:\";$C$2;$P$14;$C$4;$D428;$B428)": 217,_x000D_
    "=RIK_AC(\"INF04__;INF04@E=0,S=49,G=0,T=0,P=0:@R=A,S=1260,V={0}:R=B,S=1018,V={1}:R=C,S=1092,V={2}:R=D,S=1014,V={3}:R=E,S=1260,V={4}:R=F,S=48,V={5}:\";$C$2;$R$14;$C$4;$D427;$B427;T$14)": 218,_x000D_
    "=RIK_AC(\"INF04__;INF04@E=0,S=42,G=0,T=0,P=0:@R=A,S=1260,V={0}:R=B,S=1018,V={1}:R=C,S=1092,V={2}:R=D,S=1014,V={3}:R=E,S=1260,V={4}:\";$C$2;$R$14;$C$4;$D425;$B425)": 219,_x000D_
    "=RIK_AC(\"INF04__;INF04@E=0,S=1076,G=0,T=0,P=0:@R=A,S=1260,V={0}:R=B,S=1018,V={1}:R=C,S=1092,V={2}:R=D,S=1014,V={3}:R=E,S=1260,V={4}:\";$C$2;$R$14;$C$4;$D424;$B424)": 220,_x000D_
    "=RIK_AC(\"INF04__;INF04@E=0,S=1064,G=0,T=0,P=0:@R=A,S=1260,V={0}:R=B,S=1018,V={1}:R=C,S=1092,V={2}:R=D,S=1014,V={3}:R=E,S=1260,V={4}:\";$C$2;$R$14;$C$4;$D422;$B422)": 221,_x000D_
    "=RIK_AC(\"INF04__;INF04@E=0,S=1253,G=0,T=0,P=0:@R=A,S=1260,V={0}:R=B,S=1018,V={1}:R=C,S=1092,V={2}:R=D,S=1014,V={3}:R=E,S=1260,V={4}:\";$C$2;$P$14;$C$4;$D420;$B420)": 222,_x000D_
    "=RIK_AC(\"INF04__;INF04@E=0,S=49,G=0,T=0,P=0:@R=A,S=1260,V={0}:R=B,S=1018,V={1}:R=C,S=1092,V={2}:R=D,S=1014,V={3}:R=E,S=1260,V={4}:R=F,S=48,V={5}:\";$C$2;$R$14;$C$4;$D419;$B419;T$14)": 223,_x000D_
    "=RIK_AC(\"INF04__;INF04@E=0,S=42,G=0,T=0,P=0:@R=A,S=1260,V={0}:R=B,S=1018,V={1}:R=C,S=1092,V={2}:R=D,S=1014,V={3}:R=E,S=1260,V={4}:\";$C$2;$R$14;$C$4;$D417;$B417)": 224,_x000D_
    "=RIK_AC(\"INF04__;INF04@E=0,S=1076,G=0,T=0,P=0:@R=A,S=1260,V={0}:R=B,S=1018,V={1}:R=C,S=1092,V={2}:R=D,S=1014,V={3}:R=E,S=1260,V={4}:\";$C$2;$R$14;$C$4;$D416;$B416)": 225,_x000D_
    "=RIK_AC(\"INF04__;INF04@E=0,S=1064,G=0,T=0,P=0:@R=A,S=1260,V={0}:R=B,S=1018,V={1}:R=C,S=1092,V={2}:R=D,S=1014,V={3}:R=E,S=1260,V={4}:\";$C$2;$R$14;$C$4;$D414;$B414)": 226,_x000D_
    "=RIK_AC(\"INF04__;INF04@E=0,S=1253,G=0,T=0,P=0:@R=A,S=1260,V={0}:R=B,S=1018,V={1}:R=C,S=1092,V={2}:R=D,S=1014,V={3}:R=E,S=1260,V={4}:\";$C$2;$P$14;$C$4;$D412;$B412)": 227,_x000D_
    "=RIK_AC(\"INF04__;INF04@E=0,S=49,G=0,T=0,P=0:@R=A,S=1260,V={0}:R=B,S=1018,V={1}:R=C,S=1092,V={2}:R=D,S=1014,V={3}:R=E,S=1260,V={4}:R=F,S=48,V={5}:\";$C$2;$R$14;$C$4;$D411;$B411;T$14)": 228,_x000D_
    "=RIK_AC(\"INF04__;INF04@E=0,S=42,G=0,T=0,P=0:@R=A,S=1260,V={0}:R=B,S=1018,V={1}:R=C,S=1092,V={2}:R=D,S=1014,V={3}:R=E,S=1260,V={4}:\";$C$2;$R$14;$C$4;$D409;$B409)": 229,_x000D_
    "=RIK_AC(\"INF04__;INF04@E=0,S=1076,G=0,T=0,P=0:@R=A,S=1260,V={0}:R=B,S=1018,V={1}:R=C,S=1092,V={2}:R=D,S=1014,V={3}:R=E,S=1260,V={4}:\";$C$2;$R$14;$C$4;$D408;$B408)": 230,_x000D_
    "=RIK_AC(\"INF04__;INF04@E=0,S=1064,G=0,T=0,P=0:@R=A,S=1260,V={0}:R=B,S=1018,V={1}:R=C,S=1092,V={2}:R=D,S=1014,V={3}:R=E,S=1260,V={4}:\";$C$2;$R$14;$C$4;$D406;$B406)": 231,_x000D_
    "=RIK_AC(\"INF04__;INF04@E=0,S=1253,G=0,T=0,P=0:@R=A,S=1260,V={0}:R=B,S=1018,V={1}:R=C,S=1092,V={2}:R=D,S=1014,V={3}:R=E,S=1260,V={4}:\";$C$2;$P$14;$C$4;$D404;$B404)": 232,_x000D_
    "=RIK_AC(\"INF04__;INF04@E=0,S=49,G=0,T=0,P=0:@R=A,S=1260,V={0}:R=B,S=1018,V={1}:R=C,S=1092,V={2}:R=D,S=1014,V={3}:R=E,S=1260,V={4}:R=F,S=48,V={5}:\";$C$2;$R$14;$C$4;$D403;$B403;T$14)": 233,_x000D_
    "=RIK_AC(\"INF04__;INF04@E=0,S=42,G=0,T=0,P=0:@R=A,S=1260,V={0}:R=B,S=1018,V={1}:R=C,S=1092,V={2}:R=D,S=1014,V={3}:R=E,S=1260,V={4}:\";$C$2;$R$14;$C$4;$D401;$B401)": 234,_x000D_
    "=RIK_AC(\"INF04__;INF04@E=0,S=1076,G=0,T=0,P=0:@R=A,S=1260,V={0}:R=B,S=1018,V={1}:R=C,S=1092,V={2}:R=D,S=1014,V={3}:R=E,S=1260,V={4}:\";$C$2;$R$14;$C$4;$D400;$B400)": 235,_x000D_
    "=RIK_AC(\"INF04__;INF04@E=0,S=1064,G=0,T=0,P=0:@R=A,S=1260,V={0}:R=B,S=1018,V={1}:R=C,S=1092,V={2}:R=D,S=1014,V={3}:R=E,S=1260,V={4}:\";$C$2;$R$14;$C$4;$D398;$B398)": 236,_x000D_
    "=RIK_AC(\"INF04__;INF04@E=0,S=1253,G=0,T=0,P=0:@R=A,S=1260,V={0}:R=B,S=1018,V={1}:R=C,S=1092,V={2}:R=D,S=1014,V={3}:R=E,S=1260,V={4}:\";$C$2;$P$14;$C$4;$D396;$B396)": 237,_x000D_
    "=RIK_AC(\"INF04__;INF04@E=0,S=49,G=0,T=0,P=0:@R=A,S=1260,V={0}:R=B,S=1018,V={1}:R=C,S=1092,V={2}:R=D,S=1014,V={3}:R=E,S=1260,V={4}:R=F,S=48,V={5}:\";$C$2;$R$14;$C$4;$D395;$B395;T$14)": 238,_x000D_
    "=RIK_AC(\"INF04__;INF04@E=0,S=42,G=0,T=0,P=0:@R=A,S=1260,V={0}:R=B,S=1018,V={1}:R=C,S=1092,V={2}:R=D,S=1014,V={3}:R=E,S=1260,V={4}:\";$C$2;$R$14;$C$4;$D393;$B393)": 239,_x000D_
    "=RIK_AC(\"INF04__;INF04@E=0,S=1076,G=0,T=0,P=0:@R=A,S=1260,V={0}:R=B,S=1018,V={1}:R=C,S=1092,V={2}:R=D,S=1014,V={3}:R=E,S=1260,V={4}:\";$C$2;$R$14;$C$4;$D392;$B392)": 240,_x000D_
    "=RIK_AC(\"INF04__;INF04@E=0,S=1064,G=0,T=0,P=0:@R=A,S=1260,V={0}:R=B,S=1018,V={1}:R=C,S=1092,V={2}:R=D,S=1014,V={3}:R=E,S=1260,V={4}:\";$C$2;$R$14;$C$4;$D390;$B390)": 241,_x000D_
    "=RIK_AC(\"INF04__;INF04@E=0,S=1253,G=0,T=0,P=0:@R=A,S=1260,V={0}:R=B,S=1018,V={1}:R=C,S=1092,V={2}:R=D,S=1014,V={3}:R=E,S=1260,V={4}:\";$C$2;$P$14;$C$4;$D388;$B388)": 242,_x000D_
    "=RIK_AC(\"INF04__;INF04@E=0,S=49,G=0,T=0,P=0:@R=A,S=1260,V={0}:R=B,S=1018,V={1}:R=C,S=1092,V={2}:R=D,S=1014,V={3}:R=E,S=1260,V={4}:R=F,S=48,V={5}:\";$C$2;$R$14;$C$4;$D387;$B387;T$14)": 243,_x000D_
    "=RIK_AC(\"INF04__;INF04@E=0,S=42,G=0,T=0,P=0:@R=A,S=1260,V={0}:R=B,S=1018,V={1}:R=C,S=1092,V={2}:R=D,S=1014,V={3}:R=E,S=1260,V={4}:\";$C$2;$R$14;$C$4;$D385;$B385)": 244,_x000D_
    "=RIK_AC(\"INF04__;INF04@E=0,S=1076,G=0,T=0,P=0:@R=A,S=1260,V={0}:R=B,S=1018,V={1}:R=C,S=1092,V={2}:R=D,S=1014,V={3}:R=E,S=1260,V={4}:\";$C$2;$R$14;$C$4;$D384;$B384)": 245,_x000D_
    "=RIK_AC(\"INF04__;INF04@E=0,S=1064,G=0,T=0,P=0:@R=A,S=1260,V={0}:R=B,S=1018,V={1}:R=C,S=1092,V={2}:R=D,S=1014,V={3}:R=E,S=1260,V={4}:\";$C$2;$R$14;$C$4;$D382;$B382)": 246,_x000D_
    "=RIK_AC(\"INF04__;INF04@E=0,S=1253,G=0,T=0,P=0:@R=A,S=1260,V={0}:R=B,S=1018,V={1}:R=C,S=1092,V={2}:R=D,S=1014,V={3}:R=E,S=1260,V={4}:\";$C$2;$P$14;$C$4;$D380;$B380)": 247,_x000D_
    "=RIK_AC(\"INF04__;INF04@E=0,S=49,G=0,T=0,P=0:@R=A,S=1260,V={0}:R=B,S=1018,V={1}:R=C,S=1092,V={2}:R=D,S=1014,V={3}:R=E,S=1260,V={4}:R=F,S=48,V={5}:\";$C$2;$R$14;$C$4;$D379;$B379;T$14)": 248,_x000D_
    "=RIK_AC(\"INF04__;INF04@E=0,S=42,G=0,T=0,P=0:@R=A,S=1260,V={0}:R=B,S=1018,V={1}:R=C,S=1092,V={2}:R=D,S=1014,V={3}:R=E,S=1260,V={4}:\";$C$2;$R$14;$C$4;$D377;$B377)": 249,_x000D_
    "=RIK_AC(\"INF04__;INF04@E=0,S=1076,G=0,T=0,P=0:@R=A,S=1260,V={0}:R=B,S=1018,V={1}:R=C,S=1092,V={2}:R=D,S=1014,V={3}:R=E,S=1260,V={4}:\";$C$2;$R$14;$C$4;$D376;$B376)": 250,_x000D_
    "=RIK_AC(\"INF04__;INF04@E=0,S=1064,G=0,T=0,P=0:@R=A,S=1260,V={0}:R=B,S=1018,V={1}:R=C,S=1092,V={2}:R=D,S=1014,V={3}:R=E,S=1260,V={4}:\";$C$2;$R$14;$C$4;$D374;$B374)": 251,_x000D_
    "=RIK_AC(\"INF04__;INF04@E=0,S=1253,G=0,T=0,P=0:@R=A,S=1260,V={0}:R=B,S=1018,V={1}:R=C,S=1092,V={2}:R=D,S=1014,V={3}:R=E,S=1260,V={4}:\";$C$2;$P$14;$C$4;$D372;$B372)": 252,_x000D_
    "=RIK_AC(\"INF04__;INF04@E=0,S=49,G=0,T=0,P=0:@R=A,S=1260,V={0}:R=B,S=1018,V={1}:R=C,S=1092,V={2}:R=D,S=1014,V={3}:R=E,S=1260,V={4}:R=F,S=48,V={5}:\";$C$2;$R$14;$C$4;$D371;$B371;T$14)": 253,_x000D_
    "=RIK_AC(\"INF04__;INF04@E=0,S=42,G=0,T=0,P=0:@R=A,S=1260,V={0}:R=B,S=1018,V={1}:R=C,S=1092,V={2}:R=D,S=1014,V={3}:R=E,S=1260,V={4}:\";$C$2;$R$14;$C$4;$D369;$B369)": 254,_x000D_
    "=RIK_AC(\"INF04__;INF04@E=0,S=1076,G=0,T=0,P=0:@R=A,S=1260,V={0}:R=B,S=1018,V={1}:R=C,S=1092,V={2}:R=D,S=1014,V={3}:R=E,S=1260,V={4}:\";$C$2;$R$14;$C$4;$D368;$B368)": 255,_x000D_
    "=RIK_AC(\"INF04__;INF04@E=0,S=1064,G=0,T=0,P=0:@R=A,S=1260,V={0}:R=B,S=1018,V={1}:R=C,S=1092,V={2}:R=D,S=1014,V={3}:R=E,S=1260,V={4}:\";$C$2;$R$14;$C$4;$D366;$B366)": 256,_x000D_
    "=RIK_AC(\"INF04__;INF04@E=0,S=1253,G=0,T=0,P=0:@R=A,S=1260,V={0}:R=B,S=1018,V={1}:R=C,S=1092,V={2}:R=D,S=1014,V={3}:R=E,S=1260,V={4}:\";$C$2;$P$14;$C$4;$D364;$B364)": 257,_x000D_
    "=RIK_AC(\"INF04__;INF04@E=0,S=49,G=0,T=0,P=0:@R=A,S=1260,V={0}:R=B,S=1018,V={1}:R=C,S=1092,V={2}:R=D,S=1014,V={3}:R=E,S=1260,V={4}:R=F,S=48,V={5}:\";$C$2;$R$14;$C$4;$D363;$B363;T$14)": 258,_x000D_
    "=RIK_AC(\"INF04__;INF04@E=0,S=42,G=0,T=0,P=0:@R=A,S=1260,V={0}:R=B,S=1018,V={1}:R=C,S=1092,V={2}:R=D,S=1014,V={3}:R=E,S=1260,V={4}:\";$C$2;$R$14;$C$4;$D361;$B361)": 259,_x000D_
    "=RIK_AC(\"INF04__;INF04@E=0,S=1076,G=0,T=0,P=0:@R=A,S=1260,V={0}:R=B,S=1018,V={1}:R=C,S=1092,V={2}:R=D,S=1014,V={3}:R=E,S=1260,V={4}:\";$C$2;$R$14;$C$4;$D360;$B360)": 260,_x000D_
    "=RIK_AC(\"INF04__;INF04@E=0,S=1076,G=0,T=0,P=0:@R=A,S=1260,V={0}:R=B,S=1018,V={1}:R=C,S=1092,V={2}:R=D,S=1014,V={3}:R=E,S=1260,V={4}:\";$C$2;$R$14;$C$4;$D437;$B437)": 261,_x000D_
    "=RIK_AC(\"INF04__;INF04@E=0,S=1064,G=0,T=0,P=0:@R=A,S=1260,V={0}:R=B,S=1018,V={1}:R=C,S=1092,V={2}:R=D,S=1014,V={3}:R=E,S=1260,V={4}:\";$C$2;$R$14;$C$4;$D435;$B435)": 262,_x000D_
    "=RIK_AC(\"INF04__;INF04@E=0,S=1253,G=0,T=0,P=0:@R=A,S=1260,V={0}:R=B,S=1018,V={1}:R=C,S=1092,V={2}:R=D,S=1014,V={3}:R=E,S=1260,V={4}:\";$C$2;$P$14;$C$4;$D433;$B433)": 263,_x000D_
    "=RIK_AC(\"INF04__;INF04@E=0,S=49,G=0,T=0,P=0:@R=A,S=1260,V={0}:R=B,S=1018,V={1}:R=C,S=1092,V={2}:R=D,S=1014,V={3}:R=E,S=1260,V={4}:R=F,S=48,V={5}:\";$C$2;$R$14;$C$4;$D432;$B432;T$14)": 264,_x000D_
    "=RIK_AC(\"INF04__;INF04@E=0,S=42,G=0,T=0,P=0:@R=A,S=1260,V={0}:R=B,S=1018,V={1}:R=C,S=1092,V={2}:R=D,S=1014,V={3}:R=E,S=1260,V={4}:\";$C$2;$R$14;$C$4;$D430;$B430)": 265,_x000D_
    "=RIK_AC(\"INF04__;INF04@E=0,S=1076,G=0,T=0,P=0:@R=A,S=1260,V={0}:R=B,S=1018,V={1}:R=C,S=1092,V={2}:R=D,S=1014,V={3}:R=E,S=1260,V={4}:\";$C$2;$R$14;$C$4;$D429;$B429)": 266,_x000D_
    "=RIK_AC(\"INF04__;INF04@E=0,S=1064,G=0,T=0,P=0:@R=A,S=1260,V={0}:R=B,S=1018,V={1}:R=C,S=1092,V={2}:R=D,S=1014,V={3}:R=E,S=1260,V={4}:\";$C$2;$R$14;$C$4;$D427;$B427)": 267,_x000D_
    "=RIK_AC(\"INF04__;INF04@E=0,S=1253,G=0,T=0,P=0:@R=A,S=1260,V={0}:R=B,S=1018,V={1}:R=C,S=1092,V={2}:R=D,S=1014,V={3}:R=E,S=1260,V={4}:\";$C$2;$P$14;$C$4;$D425;$B425)": 268,_x000D_
    "=RIK_AC(\"INF04__;INF04@E=0,S=49,G=0,T=0,P=0:@R=A,S=1260,V={0}:R=B,S=1018,V={1}:R=C,S=1092,V={2}:R=D,S=1014,V={3}:R=E,S=1260,V={4}:R=F,S=48,V={5}:\";$C$2;$R$14;$C$4;$D424;$B424;T$14)": 269,_x000D_
    "=RIK_AC(\"INF04__;INF04@E=0,S=42,G=0,T=0,P=0:@R=A,S=1260,V={0}:R=B,S=1018,V={1}:R=C,S=1092,V={2}:R=D,S=1014,V={3}:R=E,S=1260,V={4}:\";$C$2;$R$14;$C$4;$D422;$B422)": 270,_x000D_
    "=RIK_AC(\"INF04__;INF04@E=0,S=1076,G=0,T=0,P=0:@R=A,S=1260,V={0}:R=B,S=1018,V={1}:R=C,S=1092,V={2}:R=D,S=1014,V={3}:R=E,S=1260,V={4}:\";$C$2;$R$14;$C$4;$D421;$B421)": 271,_x000D_
    "=RIK_AC(\"INF04__;INF04@E=0,S=1064,G=0,T=0,P=0:@R=A,S=1260,V={0}:R=B,S=1018,V={1}:R=C,S=1092,V={2}:R=D,S=1014,V={3}:R=E,S=1260,V={4}:\";$C$2;$R$14;$C$4;$D419;$B419)": 272,_x000D_
    "=RIK_AC(\"INF04__;INF04@E=0,S=1253,G=0,T=0,P=0:@R=A,S=1260,V={0}:R=B,S=1018,V={1}:R=C,S=1092,V={2}:R=D,S=1014,V={3}:R=E,S=1260,V={4}:\";$C$2;$P$14;$C$4;$D417;$B417)": 273,_x000D_
    "=RIK_AC(\"INF04__;INF04@E=0,S=49,G=0,T=0,P=0:@R=A,S=1260,V={0}:R=B,S=1018,V={1}:R=C,S=1092,V={2}:R=D,S=1014,V={3}:R=E,S=1260,V={4}:R=F,S=48,V={5}:\";$C$2;$R$14;$C$4;$D416;$B416;T$14)": 274,_x000D_
    "=RIK_AC(\"INF04__;INF04@E=0,S=42,G=0,T=0,P=0:@R=A,S=1260,V={0}:R=B,S=1018,V={1}:R=C,S=1092,V={2}:R=D,S=1014,V={3}:R=E,S=1260,V={4}:\";$C$2;$R$14;$C$4;$D414;$B414)": 275,_x000D_
    "=RIK_AC(\"INF04__;INF04@E=0,S=1076,G=0,T=0,P=0:@R=A,S=1260,V={0}:R=B,S=1018,V={1}:R=C,S=1092,V={2}:R=D,S=1014,V={3}:R=E,S=1260,V={4}:\";$C$2;$R$14;$C$4;$D413;$B413)": 276,_x000D_
    "=RIK_AC(\"INF04__;INF04@E=0,S=1064,G=0,T=0,P=0:@R=A,S=1260,V={0}:R=B,S=1018,V={1}:R=C,S=1092,V={2}:R=D,S=1014,V={3}:R=E,S=1260,V={4}:\";$C$2;$R$14;$C$4;$D411;$B411)": 277,_x000D_
    "=RIK_AC(\"INF04__;INF04@E=0,S=1253,G=0,T=0,P=0:@R=A,S=1260,V={0}:R=B,S=1018,V={1}:R=C,S=1092,V={2}:R=D,S=1014,V={3}:R=E,S=1260,V={4}:\";$C$2;$P$14;$C$4;$D409;$B409)": 278,_x000D_
    "=RIK_AC(\"INF04__;INF04@E=0,S=49,G=0,T=0,P=0:@R=A,S=1260,V={0}:R=B,S=1018,V={1}:R=C,S=1092,V={2}:R=D,S=1014,V={3}:R=E,S=1260,V={4}:R=F,S=48,V={5}:\";$C$2;$R$14;$C$4;$D408;$B408;T$14)": 279,_x000D_
    "=RIK_AC(\"INF04__;INF04@E=0,S=42,G=0,T=0,P=0:@R=A,S=1260,V={0}:R=B,S=1018,V={1}:R=C,S=1092,V={2}:R=D,S=1014,V={3}:R=E,S=1260,V={4}:\";$C$2;$R$14;$C$4;$D406;$B406)": 280,_x000D_
    "=RIK_AC(\"INF04__;INF04@E=0,S=1076,G=0,T=0,P=0:@R=A,S=1260,V={0}:R=B,S=1018,V={1}:R=C,S=1092,V={2}:R=D,S=1014,V={3}:R=E,S=1260,V={4}:\";$C$2;$R$14;$C$4;$D405;$B405)": 281,_x000D_
    "=RIK_AC(\"INF04__;INF04@E=0,S=1064,G=0,T=0,P=0:@R=A,S=1260,V={0}:R=B,S=1018,V={1}:R=C,S=1092,V={2}:R=D,S=1014,V={3}:R=E,S=1260,V={4}:\";$C$2;$R$14;$C$4;$D403;$B403)": 282,_x000D_
    "=RIK_AC(\"INF04__;INF04@E=0,S=1253,G=0,T=0,P=0:@R=A,S=1260,V={0}:R=B,S=1018,V={1}:R=C,S=1092,V={2}:R=D,S=1014,V={3}:R=E,S=1260,V={4}:\";$C$2;$P$14;$C$4;$D401;$B401)": 283,_x000D_
    "=RIK_AC(\"INF04__;INF04@E=0,S=49,G=0,T=0,P=0:@R=A,S=1260,V={0}:R=B,S=1018,V={1}:R=C,S=1092,V={2}:R=D,S=1014,V={3}:R=E,S=1260,V={4}:R=F,S=48,V={5}:\";$C$2;$R$14;$C$4;$D400;$B400;T$14)": 284,_x000D_
    "=RIK_AC(\"INF04__;INF04@E=0,S=42,G=0,T=0,P=0:@R=A,S=1260,V={0}:R=B,S=1018,V={1}:R=C,S=1092,V={2}:R=D,S=1014,V={3}:R=E,S=1260,V={4}:\";$C$2;$R$14;$C$4;$D398;$B398)": 285,_x000D_
    "=RIK_AC(\"INF04__;INF04@E=0,S=1076,G=0,T=0,P=0:@R=A,S=1260,V={0}:R=B,S=1018,V={1}:R=C,S=1092,V={2}:R=D,S=1014,V={3}:R=E,S=1260,V={4}:\";$C$2;$R$14;$C$4;$D397;$B397)": 286,_x000D_
    "=RIK_AC(\"INF04__;INF04@E=0,S=1064,G=0,T=0,P=0:@R=A,S=1260,V={0}:R=B,S=1018,V={1}:R=C,S=1092,V={2}:R=D,S=1014,V={3}:R=E,S=1260,V={4}:\";$C$2;$R$14;$C$4;$D395;$B395)": 287,_x000D_
    "=RIK_AC(\"INF04__;INF04@E=0,S=1253,G=0,T=0,P=0:@R=A,S=1260,V={0}:R=B,S=1018,V={1}:R=C,S=1092,V={2}:R=D,S=1014,V={3}:R=E,S=1260,V={4}:\";$C$2;$P$14;$C$4;$D393;$B393)": 288,_x000D_
    "=RIK_AC(\"INF04__;INF04@E=0,S=49,G=0,T=0,P=0:@R=A,S=1260,V={0}:R=B,S=1018,V={1}:R=C,S=1092,V={2}:R=D,S=1014,V={3}:R=E,S=1260,V={4}:R=F,S=48,V={5}:\";$C$2;$R$14;$C$4;$D392;$B392;T$14)": 289,_x000D_
    "=RIK_AC(\"INF04__;INF04@E=0,S=42,G=0,T=0,P=0:@R=A,S=1260,V={0}:R=B,S=1018,V={1}:R=C,S=1092,V={2}:R=D,S=1014,V={3}:R=E,S=1260,V={4}:\";$C$2;$R$14;$C$4;$D390;$B390)": 290,_x000D_
    "=RIK_AC(\"INF04__;INF04@E=0,S=1076,G=0,T=0,P=0:@R=A,S=1260,V={0}:R=B,S=1018,V={1}:R=C,S=1092,V={2}:R=D,S=1014,V={3}:R=E,S=1260,V={4}:\";$C$2;$R$14;$C$4;$D389;$B389)": 291,_x000D_
    "=RIK_AC(\"INF04__;INF04@E=0,S=1064,G=0,T=0,P=0:@R=A,S=1260,V={0}:R=B,S=1018,V={1}:R=C,S=1092,V={2}:R=D,S=1014,V={3}:R=E,S=1260,V={4}:\";$C$2;$R$14;$C$4;$D387;$B387)": 292,_x000D_
    "=RIK_AC(\"INF04__;INF04@E=0,S=1253,G=0,T=0,P=0:@R=A,S=1260,V={0}:R=B,S=1018,V={1}:R=C,S=1092,V={2}:R=D,S=1014,V={3}:R=E,S=1260,V={4}:\";$C$2;$P$14;$C$4;$D385;$B385)": 293,_x000D_
    "=RIK_AC(\"INF04__;INF04@E=0,S=49,G=0,T=0,P=0:@R=A,S=1260,V={0}:R=B,S=1018,V={1}:R=C,S=1092,V={2}:R=D,S=1014,V={3}:R=E,S=1260,V={4}:R=F,S=48,V={5}:\";$C$2;$R$14;$C$4;$D384;$B384;T$14)": 294,_x000D_
    "=RIK_AC(\"INF04__;INF04@E=0,S=42,G=0,T=0,P=0:@R=A,S=1260,V={0}:R=B,S=1018,V={1}:R=C,S=1092,V={2}:R=D,S=1014,V={3}:R=E,S=1260,V={4}:\";$C$2;$R$14;$C$4;$D382;$B382)": 295,_x000D_
    "=RIK_AC(\"INF04__;INF04@E=0,S=1076,G=0,T=0,P=0:@R=A,S=1260,V={0}:R=B,S=1018,V={1}:R=C,S=1092,V={2}:R=D,S=1014,V={3}:R=E,S=1260,V={4}:\";$C$2;$R$14;$C$4;$D381;$B381)": 296,_x000D_
    "=RIK_AC(\"INF04__;INF04@E=0,S=1064,G=0,T=0,P=0:@R=A,S=1260,V={0}:R=B,S=1018,V={1}:R=C,S=1092,V={2}:R=D,S=1014,V={3}:R=E,S=1260,V={4}:\";$C$2;$R$14;$C$4;$D379;$B379)": 297,_x000D_
    "=RIK_AC(\"INF04__;INF04@E=0,S=1253,G=0,T=0,P=0:@R=A,S=1260,V={0}:R=B,S=1018,V={1}:R=C,S=1092,V={2}:R=D,S=1014,V={3}:R=E,S=1260,V={4}:\";$C$2;$P$14;$C$4;$D377;$B377)": 298,_x000D_
    "=RIK_AC(\"INF04__;INF04@E=0,S=49,G=0,T=0,P=0:@R=A,S=1260,V={0}:R=B,S=1018,V={1}:R=C,S=1092,V={2}:R=D,S=1014,V={3}:R=E,S=1260,V={4}:R=F,S=48,V={5}:\";$C$2;$R$14;$C$4;$D376;$B376;T$14)": 299,_x000D_
    "=RIK_AC(\"INF04__;INF04@E=0,S=42,G=0,T=0,P=0:@R=A,S=1260,V={0}:R=B,S=1018,V={1}:R=C,S=1092,V={2}:R=D,S=1014,V={3}:R=E,S=1260,V={4}:\";$C$2;$R$14;$C$4;$D374;$B374)": 300,_x000D_
    "=RIK_AC(\"INF04__;INF04@E=0,S=1076,G=0,T=0,P=0:@R=A,S=1260,V={0}:R=B,S=1018,V={1}:R=C,S=1092,V={2}:R=D,S=1014,V={3}:R=E,S=1260,V={4}:\";$C$2;$R$14;$C$4;$D373;$B373)": 301,_x000D_
    "=RIK_AC(\"INF04__;INF04@E=0,S=1064,G=0,T=0,P=0:@R=A,S=1260,V={0}:R=B,S=1018,V={1}:R=C,S=1092,V={2}:R=D,S=1014,V={3}:R=E,S=1260,V={4}:\";$C$2;$R$14;$C$4;$D371;$B371)": 302,_x000D_
    "=RIK_AC(\"INF04__;INF04@E=0,S=1253,G=0,T=0,P=0:@R=A,S=1260,V={0}:R=B,S=1018,V={1}:R=C,S=1092,V={2}:R=D,S=1014,V={3}:R=E,S=1260,V={4}:\";$C$2;$P$14;$C$4;$D369;$B369)": 303,_x000D_
    "=RIK_AC(\"INF04__;INF04@E=0,S=49,G=0,T=0,P=0:@R=A,S=1260,V={0}:R=B,S=1018,V={1}:R=C,S=1092,V={2}:R=D,S=1014,V={3}:R=E,S=1260,V={4}:R=F,S=48,V={5}:\";$C$2;$R$14;$C$4;$D368;$B368;T$14)": 304,_x000D_
    "=RIK_AC(\"INF04__;INF04@E=0,S=1064,G=0,T=0,P=0:@R=A,S=1260,V={0}:R=B,S=1018,V={1}:R=C,S=1092,V={2}:R=D,S=1014,V={3}:R=E,S=1260,V={4}:\";$C$2;$R$14;$C$4;$D437;$B437)": 305,_x000D_
    "=RIK_AC(\"INF04__;INF04@E=0,S=1253,G=0,T=0,P=0:@R=A,S=1260,V={0}:R=B,S=1018,V={1}:R=C,S=1092,V={2}:R=D,S=1014,V={3}:R=E,S=1260,V={4}:\";$C$2;$P$14;$C$4;$D435;$B435)": 306,_x000D_
    "=RIK_AC(\"INF04__;INF04@E=0,S=49,G=0,T=0,P=0:@R=A,S=1260,V={0}:R=B,S=1018,V={1}:R=C,S=1092,V={2}:R=D,S=1014,V={3}:R=E,S=1260,V={4}:R=F,S=48,V={5}:\";$C$2;$R$14;$C$4;$D434;$B434;T$14)": 307,_x000D_
    "=RIK_AC(\"INF04__;INF04@E=0,S=42,G=0,T=0,P=0:@R=A,S=1260,V={0}:R=B,S=1018,V={1}:R=C,S=1092,V={2}:R=D,S=1014,V={3}:R=E,S=1260,V={4}:\";$C$2;$R$14;$C$4;$D432;$B432)": 308,_x000D_
    "=RIK_AC(\"INF04__;INF04@E=0,S=1076,G=0,T=0,P=0:@R=A,S=1260,V={0}:R=B,S=1018,V={1}:R=C,S=1092,V={2}:R=D,S=1014,V={3}:R=E,S=1260,V={4}:\";$C$2;$R$14;$C$4;$D431;$B431)": 309,_x000D_
    "=RIK_AC(\"INF04__;INF04@E=0,S=1064,G=0,T=0,P=0:@R=A,S=1260,V={0}:R=B,S=1018,V={1}:R=C,S=1092,V={2}:R=D,S=1014,V={3}:R=E,S=1260,V={4}:\";$C$2;$R$14;$C$4;$D429;$B429)": 310,_x000D_
    "=RIK_AC(\"INF04__;INF04@E=0,S=1253,G=0,T=0,P=0:@R=A,S=1260,V={0}:R=B,S=1018,V={1}:R=C,S=1092,V={2}:R=D,S=1014,V={3}:R=E,S=1260,V={4}:\";$C$2;$P$14;$C$4;$D427;$B427)": 311,_x000D_
    "=RIK_AC(\"INF04__;INF04@E=0,S=49,G=0,T=0,P=0:@R=A,S=1260,V={0}:R=B,S=1018,V={1}:R=C,S=1092,V={2}:R=D,S=1014,V={3}:R=E,S=1260,V={4}:R=F,S=48,V={5}:\";$C$2;$R$14;$C$4;$D426;$B426;T$14)": 312,_x000D_
    "=RIK_AC(\"INF04__;INF04@E=0,S=42,G=0,T=0,P=0:@R=A,S=1260,V={0}:R=B,S=1018,V={1}:R=C,S=1092,V={2}:R=D,S=1014,V={3}:R=E,S=1260,V={4}:\";$C$2;$R$14;$C$4;$D424;$B424)": 313,_x000D_
    "=RIK_AC(\"INF04__;INF04@E=0,S=1076,G=0,T=0,P=0:@R=A,S=1260,V={0}:R=B,S=1018,V={1}:R=C,S=1092,V={2}:R=D,S=1014,V={3}:R=E,S=1260,V={4}:\";$C$2;$R$14;$C$4;$D423;$B423)": 314,_x000D_
    "=RIK_AC(\"INF04__;INF04@E=0,S=1064,G=0,T=0,P=0:@R=A,S=1260,V={0}:R=B,S=1018,V={1}:R=C,S=1092,V={2}:R=D,S=1014,V={3}:R=E,S=1260,V={4}:\";$C$2;$R$14;$C$4;$D421;$B421)": 315,_x000D_
    "=RIK_AC(\"INF04__;INF04@E=0,S=1253,G=0,T=0,P=0:@R=A,S=1260,V={0}:R=B,S=1018,V={1}:R=C,S=1092,V={2}:R=D,S=1014,V={3}:R=E,S=1260,V={4}:\";$C$2;$P$14;$C$4;$D419;$B419)": 316,_x000D_
    "=RIK_AC(\"INF04__;INF04@E=0,S=49,G=0,T=0,P=0:@R=A,S=1260,V={0}:R=B,S=1018,V={1}:R=C,S=1092,V={2}:R=D,S=1014,V={3}:R=E,S=1260,V={4}:R=F,S=48,V={5}:\";$C$2;$R$14;$C$4;$D418;$B418;T$14)": 317,_x000D_
    "=RIK_AC(\"INF04__;INF04@E=0,S=42,G=0,T=0,P=0:@R=A,S=1260,V={0}:R=B,S=1018,V={1}:R=C,S=1092,V={2}:R=D,S=1014,V={3}:R=E,S=1260,V={4}:\";$C$2;$R$14;$C$4;$D416;$B416)": 318,_x000D_
    "=RIK_AC(\"INF04__;INF04@E=0,S=1076,G=0,T=0,P=0:@R=A,S=1260,V={0}:R=B,S=1018,V={1}:R=C,S=1092,V={2}:R=D,S=1014,V={3}:R=E,S=1260,V={4}:\";$C$2;$R$14;$C$4;$D415;$B415)": 319,_x000D_
    "=RIK_AC(\"INF04__;INF04@E=0,S=1064,G=0,T=0,P=0:@R=A,S=1260,V={0}:R=B,S=1018,V={1}:R=C,S=1092,V={2}:R=D,S=1014,V={3}:R=E,S=1260,V={4}:\";$C$2;$R$14;$C$4;$D413;$B413)": 320,_x000D_
    "=RIK_AC(\"INF04__;INF04@E=0,S=1253,G=0,T=0,P=0:@R=A,S=1260,V={0}:R=B,S=1018,V={1}:R=C,S=1092,V={2}:R=D,S=1014,V={3}:R=E,S=1260,V={4}:\";$C$2;$P$14;$C$4;$D411;$B411)": 321,_x000D_
    "=RIK_AC(\"INF04__;INF04@E=0,S=49,G=0,T=0,P=0:@R=A,S=1260,V={0}:R=B,S=1018,V={1}:R=C,S=1092,V={2}:R=D,S=1014,V={3}:R=E,S=1260,V={4}:R=F,S=48,V={5}:\";$C$2;$R$14;$C$4;$D410;$B410;T$14)": 322,_x000D_
    "=RIK_AC(\"INF04__;INF04@E=0,S=42,G=0,T=0,P=0:@R=A,S=1260,V={0}:R=B,S=1018,V={1}:R=C,S=1092,V={2}:R=D,S=1014,V={3}:R=E,S=1260,V={4}:\";$C$2;$R$14;$C$4;$D408;$B408)": 323,_x000D_
    "=RIK_AC(\"INF04__;INF04@E=0,S=1076,G=0,T=0,P=0:@R=A,S=1260,V={0}:R=B,S=1018,V={1}:R=C,S=1092,V={2}:R=D,S=1014,V={3}:R=E,S=1260,V={4}:\";$C$2;$R$14;$C$4;$D407;$B407)": 324,_x000D_
    "=RIK_AC(\"INF04__;INF04@E=0,S=1064,G=0,T=0,P=0:@R=A,S=1260,V={0}:R=B,S=1018,V={1}:R=C,S=1092,V={2}:R=D,S=1014,V={3}:R=E,S=1260,V={4}:\";$C$2;$R$14;$C$4;$D405;$B405)": 325,_x000D_
    "=RIK_AC(\"INF04__;INF04@E=0,S=1253,G=0,T=0,P=0:@R=A,S=1260,V={0}:R=B,S=1018,V={1}:R=C,S=1092,V={2}:R=D,S=1014,V={3}:R=E,S=1260,V={4}:\";$C$2;$P$14;$C$4;$D403;$B403)": 326,_x000D_
    "=RIK_AC(\"INF04__;INF04@E=0,S=49,G=0,T=0,P=0:@R=A,S=1260,V={0}:R=B,S=1018,V={1}:R=C,S=1092,V={2}:R=D,S=1014,V={3}:R=E,S=1260,V={4}:R=F,S=48,V={5}:\";$C$2;$R$14;$C$4;$D402;$B402;T$14)": 327,_x000D_
    "=RIK_AC(\"INF04__;INF04@E=0,S=42,G=0,T=0,P=0:@R=A,S=1260,V={0}:R=B,S=1018,V={1}:R=C,S=1092,V={2}:R=D,S=1014,V={3}:R=E,S=1260,V={4}:\";$C$2;$R$14;$C$4;$D400;$B400)": 328,_x000D_
    "=RIK_AC(\"INF04__;INF04@E=0,S=1076,G=0,T=0,P=0:@R=A,S=1260,V={0}:R=B,S=1018,V={1}:R=C,S=1092,V={2}:R=D,S=1014,V={3}:R=E,S=1260,V={4}:\";$C$2;$R$14;$C$4;$D399;$B399)": 329,_x000D_
    "=RIK_AC(\"INF04__;INF04@E=0,S=1064,G=0,T=0,P=0:@R=A,S=1260,V={0}:R=B,S=1018,V={1}:R=C,S=1092,V={2}:R=D,S=1014,V={3}:R=E,S=1260,V={4}:\";$C$2;$R$14;$C$4;$D397;$B397)": 330,_x000D_
    "=RIK_AC(\"INF04__;INF04@E=0,S=1253,G=0,T=0,P=0:@R=A,S=1260,V={0}:R=B,S=1018,V={1}:R=C,S=1092,V={2}:R=D,S=1014,V={3}:R=E,S=1260,V={4}:\";$C$2;$P$14;$C$4;$D395;$B395)": 331,_x000D_
    "=RIK_AC(\"INF04__;INF04@E=0,S=49,G=0,T=0,P=0:@R=A,S=1260,V={0}:R=B,S=1018,V={1}:R=C,S=1092,V={2}:R=D,S=1014,V={3}:R=E,S=1260,V={4}:R=F,S=48,V={5}:\";$C$2;$R$14;$C$4;$D394;$B394;T$14)": 332,_x000D_
    "=RIK_AC(\"INF04__;INF04@E=0,S=42,G=0,T=0,P=0:@R=A,S=1260,V={0}:R=B,S=1018,V={1}:R=C,S=1092,V={2}:R=D,S=1014,V={3}:R=E,S=1260,V={4}:\";$C$2;$R$14;$C$4;$D392;$B392)": 333,_x000D_
    "=RIK_AC(\"INF04__;INF04@E=0,S=1076,G=0,T=0,P=0:@R=A,S=1260,V={0}:R=B,S=1018,V={1}:R=C,S=1092,V={2}:R=D,S=1014,V={3}:R=E,S=1260,V={4}:\";$C$2;$R$14;$C$4;$D391;$B391)": 334,_x000D_
    "=RIK_AC(\"INF04__;INF04@E=0,S=1064,G=0,T=0,P=0:@R=A,S=1260,V={0}:R=B,S=1018,V={1}:R=C,S=1092,V={2}:R=D,S=1014,V={3}:R=E,S=1260,V={4}:\";$C$2;$R$14;$C$4;$D389;$B389)": 335,_x000D_
    "=RIK_AC(\"INF04__;INF04@E=0,S=1253,G=0,T=0,P=0:@R=A,S=1260,V={0}:R=B,S=1018,V={1}:R=C,S=1092,V={2}:R=D,S=1014,V={3}:R=E,S=1260,V={4}:\";$C$2;$P$14;$C$4;$D387;$B387)": 336,_x000D_
    "=RIK_AC(\"INF04__;INF04@E=0,S=49,G=0,T=0,P=0:@R=A,S=1260,V={0}:R=B,S=1018,V={1}:R=C,S=1092,V={2}:R=D,S=1014,V={3}:R=E,S=1260,V={4}:R=F,S=48,V={5}:\";$C$2;$R$14;$C$4;$D386;$B386;T$14)": 337,_x000D_
    "=RIK_AC(\"INF04__;INF04@E=0,S=42,G=0,T=0,P=0:@R=A,S=1260,V={0}:R=B,S=1018,V={1}:R=C,S=1092,V={2}:R=D,S=1014,V={3}:R=E,S=1260,V={4}:\";$C$2;$R$14;$C$4;$D384;$B384)": 338,_x000D_
    "=RIK_AC(\"INF04__;INF04@E=0,S=1076,G=0,T=0,P=0:@R=A,S=1260,V={0}:R=B,S=1018,V={1}:R=C,S=1092,V={2}:R=D,S=1014,V={3}:R=E,S=1260,V={4}:\";$C$2;$R$14;$C$4;$D383;$B383)": 339,_x000D_
    "=RIK_AC(\"INF04__;INF04@E=0,S=1064,G=0,T=0,P=0:@R=A,S=1260,V={0}:R=B,S=1018,V={1}:R=C,S=1092,V={2}:R=D,S=1014,V={3}:R=E,S=1260,V={4}:\";$C$2;$R$14;$C$4;$D381;$B381)": 340,_x000D_
    "=RIK_AC(\"INF04__;INF04@E=0,S=1253,G=0,T=0,P=0:@R=A,S=1260,V={0}:R=B,S=1018,V={1}:R=C,S=1092,V={2}:R=D,S=1014,V={3}:R=E,S=1260,V={4}:\";$C$2;$P$14;$C$4;$D379;$B379)": 341,_x000D_
    "=RIK_AC(\"INF04__;INF04@E=0,S=49,G=0,T=0,P=0:@R=A,S=1260,V={0}:R=B,S=1018,V={1}:R=C,S=1092,V={2}:R=D,S=1014,V={3}:R=E,S=1260,V={4}:R=F,S=48,V={5}:\";$C$2;$R$14;$C$4;$D378;$B378;T$14)": 342,_x000D_
    "=RIK_AC(\"INF04__;INF04@E=0,S=42,G=0,T=0,P=0:@R=A,S=1260,V={0}:R=B,S=1018,V={1}:R=C,S=1092,V={2}:R=D,S=1014,V={3}:R=E,S=1260,V={4}:\";$C$2;$R$14;$C$4;$D376;$B376)": 343,_x000D_
    "=RIK_AC(\"INF04__;INF04@E=0,S=1076,G=0,T=0,P=0:@R=A,S=1260,V={0}:R=B,S=1018,V={1}:R=C,S=1092,V={2}:R=D,S=1014,V={3}:R=E,S=1260,V={4}:\";$C$2;$R$14;$C$4;$D375;$B375)": 344,_x000D_
    "=RIK_AC(\"INF04__;INF04@E=0,S=1064,G=0,T=0,P=0:@R=A,S=1260,V={0}:R=B,S=1018,V={1}:R=C,S=1092,V={2}:R=D,S=1014,V={3}:R=E,S=1260,V={4}:\";$C$2;$R$14;$C$4;$D373;$B373)": 345,_x000D_
    "=RIK_AC(\"INF04__;INF04@E=0,S=1253,G=0,T=0,P=0:@R=A,S=1260,V={0}:R=B,S=1018,V={1}:R=C,S=1092,V={2}:R=D,S=1014,V={3}:R=E,S=1260,V={4}:\";$C$2;$P$14;$C$4;$D371;$B371)": 346,_x000D_
    "=RIK_AC(\"INF04__;INF04@E=0,S=49,G=0,T=0,P=0:@R=A,S=1260,V={0}:R=B,S=1018,V={1}:R=C,S=1092,V={2}:R=D,S=1014,V={3}:R=E,S=1260,V={4}:R=F,S=48,V={5}:\";$C$2;$R$14;$C$4;$D370;$B370;T$14)": 347,_x000D_
    "=RIK_AC(\"INF04__;INF04@E=0,S=42,G=0,T=0,P=0:@R=A,S=1260,V={0}:R=B,S=1018,V={1}:R=C,S=1092,V={2}:R=D,S=1014,V={3}:R=E,S=1260,V={4}:\";$C$2;$R$14;$C$4;$D368;$B368)": 348,_x000D_
    "=RIK_AC(\"INF04__;INF04@E=0,S=1076,G=0,T=0,P=0:@R=A,S=1260,V={0}:R=B,S=1018,V={1}:R=C,S=1092,V={2}:R=D,S=1014,V={3}:R=E,S=1260,V={4}:\";$C$2;$R$14;$C$4;$D367;$B367)": 349,_x000D_
    "=RIK_AC(\"INF04__;INF04@E=0,S=1064,G=0,T=0,P=0:@R=A,S=1260,V={0}:R=B,S=1018,V={1}:R=C,S=1092,V={2}:R=D,S=1014,V={3}:R=E,S=1260,V={4}:\";$C$2;$R$14;$C$4;$D365;$B365)": 350,_x000D_
    "=RIK_AC(\"INF04__;INF04@E=0,S=1253,G=0,T=0,P=0:@R=A,S=1260,V={0}:R=B,S=1018,V={1}:R=C,S=1092,V={2}:R=D,S=1014,V={3}:R=E,S=1260,V={4}:\";$C$2;$P$14;$C$4;$D363;$B363)": 351,_x000D_
    "=RIK_AC(\"INF04__;INF04@E=0,S=49,G=0,T=0,P=0:@R=A,S=1260,V={0}:R=B,S=1018,V={1}:R=C,S=1092,V={2}:R=D,S=1014,V={3}:R=E,S=1260,V={4}:R=F,S=48,V={5}:\";$C$2;$R$14;$C$4;$D362;$B362;T$14)": 352,_x000D_
    "=RIK_AC(\"INF04__;INF04@E=0,S=42,G=0,T=0,P=0:@R=A,S=1260,V={0}:R=B,S=1018,V={1}:R=C,S=1092,V={2}:R=D,S=1014,V={3}:R=E,S=1260,V={4}:\";$C$2;$R$14;$C$4;$D360;$B360)": 353,_x000D_
    "=RIK_AC(\"INF04__;INF04@E=0,S=1076,G=0,T=0,P=0:@R=A,S=1260,V={0}:R=B,S=1018,V={1}:R=C,S=1092,V={2}:R=D,S=1014,V={3}:R=E,S=1260,V={4}:\";$C$2;$R$14;$C$4;$D359;$B359)": 354,_x000D_
    "=RIK_AC(\"INF04__;INF04@E=0,S=1064,G=0,T=0,P=0:@R=A,S=1260,V={0}:R=B,S=1018,V={1}:R=C,S=1092,V={2}:R=D,S=1014,V={3}:R=E,S=1260,V={4}:\";$C$2;$R$14;$C$4;$D357;$B357)": 355,_x000D_
    "=RIK_AC(\"INF04__;INF04@E=0,S=1253,G=0,T=0,P=0:@R=A,S=1260,V={0}:R=B,S=1018,V={1}:R=C,S=1092,V={2}:R=D,S=1014,V={3}:R=E,S=1260,V={4}:\";$C$2;$P$14;$C$4;$D355;$B355)": 356,_x000D_
    "=RIK_AC(\"INF04__;INF04@E=0,S=49,G=0,T=0,P=0:@R=A,S=1260,V={0}:R=B,S=1018,V={1}:R=C,S=1092,V={2}:R=D,S=1014,V={3}:R=E,S=1260,V={4}:R=F,S=48,V={5}:\";$C$2;$R$14;$C$4;$D354;$B354;T$14)": 357,_x000D_
    "=RIK_AC(\"INF04__;INF04@E=0,S=42,G=0,T=0,P=0:@R=A,S=1260,V={0}:R=B,S=1018,V={1}:R=C,S=1092,V={2}:R=D,S=1014,V={3}:R=E,S=1260,V={4}:\";$C$2;$R$14;$C$4;$D352;$B352)": 358,_x000D_
    "=RIK_AC(\"INF04__;INF04@E=0,S=1076,G=0,T=0,P=0:@R=A,S=1260,V={0}:R=B,S=1018,V={1}:R=C,S=1092,V={2}:R=D,S=1014,V={3}:R=E,S=1260,V={4}:\";$C$2;$R$14;$C$4;$D351;$B351)": 359,_x000D_
    "=RIK_AC(\"INF04__;INF04@E=0,S=1064,G=0,T=0,P=0:@R=A,S=1260,V={0}:R=B,S=1018,V={1}:R=C,S=1092,V={2}:R=D,S=1014,V={3}:R=E,S=1260,V={4}:\";$C$2;$R$14;$C$4;$D349;$B349)": 360,_x000D_
    "=RIK_AC(\"INF04__;INF04@E=0,S=1253,G=0,T=0,P=0:@R=A,S=1260,V={0}:R=B,S=1018,V={1}:R=C,S=1092,V={2}:R=D,S=1014,V={3}:R=E,S=1260,V={4}:\";$C$2;$P$14;$C$4;$D347;$B347)": 361,_x000D_
    "=RIK_AC(\"INF04__;INF04@E=0,S=49,G=0,T=0,P=0:@R=A,S=1260,V={0}:R=B,S=1018,V={1}:R=C,S=1092,V={2}:R=D,S=1014,V={3}:R=E,S=1260,V={4}:R=F,S=48,V={5}:\";$C$2;$R$14;$C$4;$D346;$B346;T$14)": 362,_x000D_
    "=RIK_AC(\</t>
  </si>
  <si>
    <t>"INF04__;INF04@E=0,S=1076,G=0,T=0,P=0:@R=A,S=1260,V={0}:R=B,S=1018,V={1}:R=C,S=1092,V={2}:R=D,S=1014,V={3}:R=E,S=1260,V={4}:\";$C$2;$R$14;$C$4;$D361;$B361)": 363,_x000D_
    "=RIK_AC(\"INF04__;INF04@E=0,S=1253,G=0,T=0,P=0:@R=A,S=1260,V={0}:R=B,S=1018,V={1}:R=C,S=1092,V={2}:R=D,S=1014,V={3}:R=E,S=1260,V={4}:\";$C$2;$P$14;$C$4;$D358;$B358)": 364,_x000D_
    "=RIK_AC(\"INF04__;INF04@E=0,S=42,G=0,T=0,P=0:@R=A,S=1260,V={0}:R=B,S=1018,V={1}:R=C,S=1092,V={2}:R=D,S=1014,V={3}:R=E,S=1260,V={4}:\";$C$2;$R$14;$C$4;$D357;$B357)": 365,_x000D_
    "=RIK_AC(\"INF04__;INF04@E=0,S=1064,G=0,T=0,P=0:@R=A,S=1260,V={0}:R=B,S=1018,V={1}:R=C,S=1092,V={2}:R=D,S=1014,V={3}:R=E,S=1260,V={4}:\";$C$2;$R$14;$C$4;$D356;$B356)": 366,_x000D_
    "=RIK_AC(\"INF04__;INF04@E=0,S=49,G=0,T=0,P=0:@R=A,S=1260,V={0}:R=B,S=1018,V={1}:R=C,S=1092,V={2}:R=D,S=1014,V={3}:R=E,S=1260,V={4}:R=F,S=48,V={5}:\";$C$2;$R$14;$C$4;$D355;$B355;T$14)": 367,_x000D_
    "=RIK_AC(\"INF04__;INF04@E=0,S=1253,G=0,T=0,P=0:@R=A,S=1260,V={0}:R=B,S=1018,V={1}:R=C,S=1092,V={2}:R=D,S=1014,V={3}:R=E,S=1260,V={4}:\";$C$2;$P$14;$C$4;$D350;$B350)": 368,_x000D_
    "=RIK_AC(\"INF04__;INF04@E=0,S=42,G=0,T=0,P=0:@R=A,S=1260,V={0}:R=B,S=1018,V={1}:R=C,S=1092,V={2}:R=D,S=1014,V={3}:R=E,S=1260,V={4}:\";$C$2;$R$14;$C$4;$D349;$B349)": 369,_x000D_
    "=RIK_AC(\"INF04__;INF04@E=0,S=1064,G=0,T=0,P=0:@R=A,S=1260,V={0}:R=B,S=1018,V={1}:R=C,S=1092,V={2}:R=D,S=1014,V={3}:R=E,S=1260,V={4}:\";$C$2;$R$14;$C$4;$D348;$B348)": 370,_x000D_
    "=RIK_AC(\"INF04__;INF04@E=0,S=49,G=0,T=0,P=0:@R=A,S=1260,V={0}:R=B,S=1018,V={1}:R=C,S=1092,V={2}:R=D,S=1014,V={3}:R=E,S=1260,V={4}:R=F,S=48,V={5}:\";$C$2;$R$14;$C$4;$D347;$B347;T$14)": 371,_x000D_
    "=RIK_AC(\"INF04__;INF04@E=0,S=42,G=0,T=0,P=0:@R=A,S=1260,V={0}:R=B,S=1018,V={1}:R=C,S=1092,V={2}:R=D,S=1014,V={3}:R=E,S=1260,V={4}:\";$C$2;$R$14;$C$4;$D343;$B343)": 372,_x000D_
    "=RIK_AC(\"INF04__;INF04@E=0,S=1064,G=0,T=0,P=0:@R=A,S=1260,V={0}:R=B,S=1018,V={1}:R=C,S=1092,V={2}:R=D,S=1014,V={3}:R=E,S=1260,V={4}:\";$C$2;$R$14;$C$4;$D342;$B342)": 373,_x000D_
    "=RIK_AC(\"INF04__;INF04@E=0,S=1253,G=0,T=0,P=0:@R=A,S=1260,V={0}:R=B,S=1018,V={1}:R=C,S=1092,V={2}:R=D,S=1014,V={3}:R=E,S=1260,V={4}:\";$C$2;$P$14;$C$4;$D339;$B339)": 374,_x000D_
    "=RIK_AC(\"INF04__;INF04@E=0,S=49,G=0,T=0,P=0:@R=A,S=1260,V={0}:R=B,S=1018,V={1}:R=C,S=1092,V={2}:R=D,S=1014,V={3}:R=E,S=1260,V={4}:R=F,S=48,V={5}:\";$C$2;$R$14;$C$4;$D338;$B338;T$14)": 375,_x000D_
    "=RIK_AC(\"INF04__;INF04@E=0,S=42,G=0,T=0,P=0:@R=A,S=1260,V={0}:R=B,S=1018,V={1}:R=C,S=1092,V={2}:R=D,S=1014,V={3}:R=E,S=1260,V={4}:\";$C$2;$R$14;$C$4;$D335;$B335)": 376,_x000D_
    "=RIK_AC(\"INF04__;INF04@E=0,S=1064,G=0,T=0,P=0:@R=A,S=1260,V={0}:R=B,S=1018,V={1}:R=C,S=1092,V={2}:R=D,S=1014,V={3}:R=E,S=1260,V={4}:\";$C$2;$R$14;$C$4;$D334;$B334)": 377,_x000D_
    "=RIK_AC(\"INF04__;INF04@E=0,S=1253,G=0,T=0,P=0:@R=A,S=1260,V={0}:R=B,S=1018,V={1}:R=C,S=1092,V={2}:R=D,S=1014,V={3}:R=E,S=1260,V={4}:\";$C$2;$P$14;$C$4;$D331;$B331)": 378,_x000D_
    "=RIK_AC(\"INF04__;INF04@E=0,S=49,G=0,T=0,P=0:@R=A,S=1260,V={0}:R=B,S=1018,V={1}:R=C,S=1092,V={2}:R=D,S=1014,V={3}:R=E,S=1260,V={4}:R=F,S=48,V={5}:\";$C$2;$R$14;$C$4;$D330;$B330;T$14)": 379,_x000D_
    "=RIK_AC(\"INF04__;INF04@E=0,S=42,G=0,T=0,P=0:@R=A,S=1260,V={0}:R=B,S=1018,V={1}:R=C,S=1092,V={2}:R=D,S=1014,V={3}:R=E,S=1260,V={4}:\";$C$2;$R$14;$C$4;$D328;$B328)": 380,_x000D_
    "=RIK_AC(\"INF04__;INF04@E=0,S=1076,G=0,T=0,P=0:@R=A,S=1260,V={0}:R=B,S=1018,V={1}:R=C,S=1092,V={2}:R=D,S=1014,V={3}:R=E,S=1260,V={4}:\";$C$2;$R$14;$C$4;$D327;$B327)": 381,_x000D_
    "=RIK_AC(\"INF04__;INF04@E=0,S=1064,G=0,T=0,P=0:@R=A,S=1260,V={0}:R=B,S=1018,V={1}:R=C,S=1092,V={2}:R=D,S=1014,V={3}:R=E,S=1260,V={4}:\";$C$2;$R$14;$C$4;$D325;$B325)": 382,_x000D_
    "=RIK_AC(\"INF04__;INF04@E=0,S=1253,G=0,T=0,P=0:@R=A,S=1260,V={0}:R=B,S=1018,V={1}:R=C,S=1092,V={2}:R=D,S=1014,V={3}:R=E,S=1260,V={4}:\";$C$2;$P$14;$C$4;$D323;$B323)": 383,_x000D_
    "=RIK_AC(\"INF04__;INF04@E=0,S=49,G=0,T=0,P=0:@R=A,S=1260,V={0}:R=B,S=1018,V={1}:R=C,S=1092,V={2}:R=D,S=1014,V={3}:R=E,S=1260,V={4}:R=F,S=48,V={5}:\";$C$2;$R$14;$C$4;$D322;$B322;T$14)": 384,_x000D_
    "=RIK_AC(\"INF04__;INF04@E=0,S=42,G=0,T=0,P=0:@R=A,S=1260,V={0}:R=B,S=1018,V={1}:R=C,S=1092,V={2}:R=D,S=1014,V={3}:R=E,S=1260,V={4}:\";$C$2;$R$14;$C$4;$D320;$B320)": 385,_x000D_
    "=RIK_AC(\"INF04__;INF04@E=0,S=1076,G=0,T=0,P=0:@R=A,S=1260,V={0}:R=B,S=1018,V={1}:R=C,S=1092,V={2}:R=D,S=1014,V={3}:R=E,S=1260,V={4}:\";$C$2;$R$14;$C$4;$D319;$B319)": 386,_x000D_
    "=RIK_AC(\"INF04__;INF04@E=0,S=1064,G=0,T=0,P=0:@R=A,S=1260,V={0}:R=B,S=1018,V={1}:R=C,S=1092,V={2}:R=D,S=1014,V={3}:R=E,S=1260,V={4}:\";$C$2;$R$14;$C$4;$D317;$B317)": 387,_x000D_
    "=RIK_AC(\"INF04__;INF04@E=0,S=1253,G=0,T=0,P=0:@R=A,S=1260,V={0}:R=B,S=1018,V={1}:R=C,S=1092,V={2}:R=D,S=1014,V={3}:R=E,S=1260,V={4}:\";$C$2;$P$14;$C$4;$D315;$B315)": 388,_x000D_
    "=RIK_AC(\"INF04__;INF04@E=0,S=49,G=0,T=0,P=0:@R=A,S=1260,V={0}:R=B,S=1018,V={1}:R=C,S=1092,V={2}:R=D,S=1014,V={3}:R=E,S=1260,V={4}:R=F,S=48,V={5}:\";$C$2;$R$14;$C$4;$D314;$B314;T$14)": 389,_x000D_
    "=RIK_AC(\"INF04__;INF04@E=0,S=42,G=0,T=0,P=0:@R=A,S=1260,V={0}:R=B,S=1018,V={1}:R=C,S=1092,V={2}:R=D,S=1014,V={3}:R=E,S=1260,V={4}:\";$C$2;$R$14;$C$4;$D312;$B312)": 390,_x000D_
    "=RIK_AC(\"INF04__;INF04@E=0,S=1076,G=0,T=0,P=0:@R=A,S=1260,V={0}:R=B,S=1018,V={1}:R=C,S=1092,V={2}:R=D,S=1014,V={3}:R=E,S=1260,V={4}:\";$C$2;$R$14;$C$4;$D311;$B311)": 391,_x000D_
    "=RIK_AC(\"INF04__;INF04@E=0,S=1064,G=0,T=0,P=0:@R=A,S=1260,V={0}:R=B,S=1018,V={1}:R=C,S=1092,V={2}:R=D,S=1014,V={3}:R=E,S=1260,V={4}:\";$C$2;$R$14;$C$4;$D309;$B309)": 392,_x000D_
    "=RIK_AC(\"INF04__;INF04@E=0,S=1253,G=0,T=0,P=0:@R=A,S=1260,V={0}:R=B,S=1018,V={1}:R=C,S=1092,V={2}:R=D,S=1014,V={3}:R=E,S=1260,V={4}:\";$C$2;$P$14;$C$4;$D307;$B307)": 393,_x000D_
    "=RIK_AC(\"INF04__;INF04@E=0,S=49,G=0,T=0,P=0:@R=A,S=1260,V={0}:R=B,S=1018,V={1}:R=C,S=1092,V={2}:R=D,S=1014,V={3}:R=E,S=1260,V={4}:R=F,S=48,V={5}:\";$C$2;$R$14;$C$4;$D306;$B306;T$14)": 394,_x000D_
    "=RIK_AC(\"INF04__;INF04@E=0,S=42,G=0,T=0,P=0:@R=A,S=1260,V={0}:R=B,S=1018,V={1}:R=C,S=1092,V={2}:R=D,S=1014,V={3}:R=E,S=1260,V={4}:\";$C$2;$R$14;$C$4;$D304;$B304)": 395,_x000D_
    "=RIK_AC(\"INF04__;INF04@E=0,S=1076,G=0,T=0,P=0:@R=A,S=1260,V={0}:R=B,S=1018,V={1}:R=C,S=1092,V={2}:R=D,S=1014,V={3}:R=E,S=1260,V={4}:\";$C$2;$R$14;$C$4;$D303;$B303)": 396,_x000D_
    "=RIK_AC(\"INF04__;INF04@E=0,S=1064,G=0,T=0,P=0:@R=A,S=1260,V={0}:R=B,S=1018,V={1}:R=C,S=1092,V={2}:R=D,S=1014,V={3}:R=E,S=1260,V={4}:\";$C$2;$R$14;$C$4;$D301;$B301)": 397,_x000D_
    "=RIK_AC(\"INF04__;INF04@E=0,S=1253,G=0,T=0,P=0:@R=A,S=1260,V={0}:R=B,S=1018,V={1}:R=C,S=1092,V={2}:R=D,S=1014,V={3}:R=E,S=1260,V={4}:\";$C$2;$P$14;$C$4;$D299;$B299)": 398,_x000D_
    "=RIK_AC(\"INF04__;INF04@E=0,S=49,G=0,T=0,P=0:@R=A,S=1260,V={0}:R=B,S=1018,V={1}:R=C,S=1092,V={2}:R=D,S=1014,V={3}:R=E,S=1260,V={4}:R=F,S=48,V={5}:\";$C$2;$R$14;$C$4;$D298;$B298;T$14)": 399,_x000D_
    "=RIK_AC(\"INF04__;INF04@E=0,S=42,G=0,T=0,P=0:@R=A,S=1260,V={0}:R=B,S=1018,V={1}:R=C,S=1092,V={2}:R=D,S=1014,V={3}:R=E,S=1260,V={4}:\";$C$2;$R$14;$C$4;$D296;$B296)": 400,_x000D_
    "=RIK_AC(\"INF04__;INF04@E=0,S=1076,G=0,T=0,P=0:@R=A,S=1260,V={0}:R=B,S=1018,V={1}:R=C,S=1092,V={2}:R=D,S=1014,V={3}:R=E,S=1260,V={4}:\";$C$2;$R$14;$C$4;$D295;$B295)": 401,_x000D_
    "=RIK_AC(\"INF04__;INF04@E=0,S=1064,G=0,T=0,P=0:@R=A,S=1260,V={0}:R=B,S=1018,V={1}:R=C,S=1092,V={2}:R=D,S=1014,V={3}:R=E,S=1260,V={4}:\";$C$2;$R$14;$C$4;$D293;$B293)": 402,_x000D_
    "=RIK_AC(\"INF04__;INF04@E=0,S=1253,G=0,T=0,P=0:@R=A,S=1260,V={0}:R=B,S=1018,V={1}:R=C,S=1092,V={2}:R=D,S=1014,V={3}:R=E,S=1260,V={4}:\";$C$2;$P$14;$C$4;$D291;$B291)": 403,_x000D_
    "=RIK_AC(\"INF04__;INF04@E=0,S=49,G=0,T=0,P=0:@R=A,S=1260,V={0}:R=B,S=1018,V={1}:R=C,S=1092,V={2}:R=D,S=1014,V={3}:R=E,S=1260,V={4}:R=F,S=48,V={5}:\";$C$2;$R$14;$C$4;$D290;$B290;T$14)": 404,_x000D_
    "=RIK_AC(\"INF04__;INF04@E=0,S=1253,G=0,T=0,P=0:@R=A,S=1260,V={0}:R=B,S=1018,V={1}:R=C,S=1092,V={2}:R=D,S=1014,V={3}:R=E,S=1260,V={4}:\";$C$2;$P$14;$C$4;$D361;$B361)": 405,_x000D_
    "=RIK_AC(\"INF04__;INF04@E=0,S=1253,G=0,T=0,P=0:@R=A,S=1260,V={0}:R=B,S=1018,V={1}:R=C,S=1092,V={2}:R=D,S=1014,V={3}:R=E,S=1260,V={4}:\";$C$2;$P$14;$C$4;$D357;$B357)": 406,_x000D_
    "=RIK_AC(\"INF04__;INF04@E=0,S=1253,G=0,T=0,P=0:@R=A,S=1260,V={0}:R=B,S=1018,V={1}:R=C,S=1092,V={2}:R=D,S=1014,V={3}:R=E,S=1260,V={4}:\";$C$2;$P$14;$C$4;$D356;$B356)": 407,_x000D_
    "=RIK_AC(\"INF04__;INF04@E=0,S=1064,G=0,T=0,P=0:@R=A,S=1260,V={0}:R=B,S=1018,V={1}:R=C,S=1092,V={2}:R=D,S=1014,V={3}:R=E,S=1260,V={4}:\";$C$2;$R$14;$C$4;$D355;$B355)": 408,_x000D_
    "=RIK_AC(\"INF04__;INF04@E=0,S=1076,G=0,T=0,P=0:@R=A,S=1260,V={0}:R=B,S=1018,V={1}:R=C,S=1092,V={2}:R=D,S=1014,V={3}:R=E,S=1260,V={4}:\";$C$2;$R$14;$C$4;$D354;$B354)": 409,_x000D_
    "=RIK_AC(\"INF04__;INF04@E=0,S=1253,G=0,T=0,P=0:@R=A,S=1260,V={0}:R=B,S=1018,V={1}:R=C,S=1092,V={2}:R=D,S=1014,V={3}:R=E,S=1260,V={4}:\";$C$2;$P$14;$C$4;$D349;$B349)": 410,_x000D_
    "=RIK_AC(\"INF04__;INF04@E=0,S=1253,G=0,T=0,P=0:@R=A,S=1260,V={0}:R=B,S=1018,V={1}:R=C,S=1092,V={2}:R=D,S=1014,V={3}:R=E,S=1260,V={4}:\";$C$2;$P$14;$C$4;$D348;$B348)": 411,_x000D_
    "=RIK_AC(\"INF04__;INF04@E=0,S=1064,G=0,T=0,P=0:@R=A,S=1260,V={0}:R=B,S=1018,V={1}:R=C,S=1092,V={2}:R=D,S=1014,V={3}:R=E,S=1260,V={4}:\";$C$2;$R$14;$C$4;$D347;$B347)": 412,_x000D_
    "=RIK_AC(\"INF04__;INF04@E=0,S=1076,G=0,T=0,P=0:@R=A,S=1260,V={0}:R=B,S=1018,V={1}:R=C,S=1092,V={2}:R=D,S=1014,V={3}:R=E,S=1260,V={4}:\";$C$2;$R$14;$C$4;$D346;$B346)": 413,_x000D_
    "=RIK_AC(\"INF04__;INF04@E=0,S=42,G=0,T=0,P=0:@R=A,S=1260,V={0}:R=B,S=1018,V={1}:R=C,S=1092,V={2}:R=D,S=1014,V={3}:R=E,S=1260,V={4}:\";$C$2;$R$14;$C$4;$D342;$B342)": 414,_x000D_
    "=RIK_AC(\"INF04__;INF04@E=0,S=1076,G=0,T=0,P=0:@R=A,S=1260,V={0}:R=B,S=1018,V={1}:R=C,S=1092,V={2}:R=D,S=1014,V={3}:R=E,S=1260,V={4}:\";$C$2;$R$14;$C$4;$D341;$B341)": 415,_x000D_
    "=RIK_AC(\"INF04__;INF04@E=0,S=1064,G=0,T=0,P=0:@R=A,S=1260,V={0}:R=B,S=1018,V={1}:R=C,S=1092,V={2}:R=D,S=1014,V={3}:R=E,S=1260,V={4}:\";$C$2;$R$14;$C$4;$D338;$B338)": 416,_x000D_
    "=RIK_AC(\"INF04__;INF04@E=0,S=1076,G=0,T=0,P=0:@R=A,S=1260,V={0}:R=B,S=1018,V={1}:R=C,S=1092,V={2}:R=D,S=1014,V={3}:R=E,S=1260,V={4}:\";$C$2;$R$14;$C$4;$D337;$B337)": 417,_x000D_
    "=RIK_AC(\"INF04__;INF04@E=0,S=42,G=0,T=0,P=0:@R=A,S=1260,V={0}:R=B,S=1018,V={1}:R=C,S=1092,V={2}:R=D,S=1014,V={3}:R=E,S=1260,V={4}:\";$C$2;$R$14;$C$4;$D334;$B334)": 418,_x000D_
    "=RIK_AC(\"INF04__;INF04@E=0,S=1076,G=0,T=0,P=0:@R=A,S=1260,V={0}:R=B,S=1018,V={1}:R=C,S=1092,V={2}:R=D,S=1014,V={3}:R=E,S=1260,V={4}:\";$C$2;$R$14;$C$4;$D333;$B333)": 419,_x000D_
    "=RIK_AC(\"INF04__;INF04@E=0,S=1064,G=0,T=0,P=0:@R=A,S=1260,V={0}:R=B,S=1018,V={1}:R=C,S=1092,V={2}:R=D,S=1014,V={3}:R=E,S=1260,V={4}:\";$C$2;$R$14;$C$4;$D330;$B330)": 420,_x000D_
    "=RIK_AC(\"INF04__;INF04@E=0,S=1253,G=0,T=0,P=0:@R=A,S=1260,V={0}:R=B,S=1018,V={1}:R=C,S=1092,V={2}:R=D,S=1014,V={3}:R=E,S=1260,V={4}:\";$C$2;$P$14;$C$4;$D328;$B328)": 421,_x000D_
    "=RIK_AC(\"INF04__;INF04@E=0,S=49,G=0,T=0,P=0:@R=A,S=1260,V={0}:R=B,S=1018,V={1}:R=C,S=1092,V={2}:R=D,S=1014,V={3}:R=E,S=1260,V={4}:R=F,S=48,V={5}:\";$C$2;$R$14;$C$4;$D327;$B327;T$14)": 422,_x000D_
    "=RIK_AC(\"INF04__;INF04@E=0,S=42,G=0,T=0,P=0:@R=A,S=1260,V={0}:R=B,S=1018,V={1}:R=C,S=1092,V={2}:R=D,S=1014,V={3}:R=E,S=1260,V={4}:\";$C$2;$R$14;$C$4;$D325;$B325)": 423,_x000D_
    "=RIK_AC(\"INF04__;INF04@E=0,S=1076,G=0,T=0,P=0:@R=A,S=1260,V={0}:R=B,S=1018,V={1}:R=C,S=1092,V={2}:R=D,S=1014,V={3}:R=E,S=1260,V={4}:\";$C$2;$R$14;$C$4;$D324;$B324)": 424,_x000D_
    "=RIK_AC(\"INF04__;INF04@E=0,S=1064,G=0,T=0,P=0:@R=A,S=1260,V={0}:R=B,S=1018,V={1}:R=C,S=1092,V={2}:R=D,S=1014,V={3}:R=E,S=1260,V={4}:\";$C$2;$R$14;$C$4;$D322;$B322)": 425,_x000D_
    "=RIK_AC(\"INF04__;INF04@E=0,S=1253,G=0,T=0,P=0:@R=A,S=1260,V={0}:R=B,S=1018,V={1}:R=C,S=1092,V={2}:R=D,S=1014,V={3}:R=E,S=1260,V={4}:\";$C$2;$P$14;$C$4;$D320;$B320)": 426,_x000D_
    "=RIK_AC(\"INF04__;INF04@E=0,S=49,G=0,T=0,P=0:@R=A,S=1260,V={0}:R=B,S=1018,V={1}:R=C,S=1092,V={2}:R=D,S=1014,V={3}:R=E,S=1260,V={4}:R=F,S=48,V={5}:\";$C$2;$R$14;$C$4;$D319;$B319;T$14)": 427,_x000D_
    "=RIK_AC(\"INF04__;INF04@E=0,S=42,G=0,T=0,P=0:@R=A,S=1260,V={0}:R=B,S=1018,V={1}:R=C,S=1092,V={2}:R=D,S=1014,V={3}:R=E,S=1260,V={4}:\";$C$2;$R$14;$C$4;$D317;$B317)": 428,_x000D_
    "=RIK_AC(\"INF04__;INF04@E=0,S=1076,G=0,T=0,P=0:@R=A,S=1260,V={0}:R=B,S=1018,V={1}:R=C,S=1092,V={2}:R=D,S=1014,V={3}:R=E,S=1260,V={4}:\";$C$2;$R$14;$C$4;$D316;$B316)": 429,_x000D_
    "=RIK_AC(\"INF04__;INF04@E=0,S=1064,G=0,T=0,P=0:@R=A,S=1260,V={0}:R=B,S=1018,V={1}:R=C,S=1092,V={2}:R=D,S=1014,V={3}:R=E,S=1260,V={4}:\";$C$2;$R$14;$C$4;$D314;$B314)": 430,_x000D_
    "=RIK_AC(\"INF04__;INF04@E=0,S=1253,G=0,T=0,P=0:@R=A,S=1260,V={0}:R=B,S=1018,V={1}:R=C,S=1092,V={2}:R=D,S=1014,V={3}:R=E,S=1260,V={4}:\";$C$2;$P$14;$C$4;$D312;$B312)": 431,_x000D_
    "=RIK_AC(\"INF04__;INF04@E=0,S=49,G=0,T=0,P=0:@R=A,S=1260,V={0}:R=B,S=1018,V={1}:R=C,S=1092,V={2}:R=D,S=1014,V={3}:R=E,S=1260,V={4}:R=F,S=48,V={5}:\";$C$2;$R$14;$C$4;$D311;$B311;T$14)": 432,_x000D_
    "=RIK_AC(\"INF04__;INF04@E=0,S=42,G=0,T=0,P=0:@R=A,S=1260,V={0}:R=B,S=1018,V={1}:R=C,S=1092,V={2}:R=D,S=1014,V={3}:R=E,S=1260,V={4}:\";$C$2;$R$14;$C$4;$D309;$B309)": 433,_x000D_
    "=RIK_AC(\"INF04__;INF04@E=0,S=1076,G=0,T=0,P=0:@R=A,S=1260,V={0}:R=B,S=1018,V={1}:R=C,S=1092,V={2}:R=D,S=1014,V={3}:R=E,S=1260,V={4}:\";$C$2;$R$14;$C$4;$D308;$B308)": 434,_x000D_
    "=RIK_AC(\"INF04__;INF04@E=0,S=1064,G=0,T=0,P=0:@R=A,S=1260,V={0}:R=B,S=1018,V={1}:R=C,S=1092,V={2}:R=D,S=1014,V={3}:R=E,S=1260,V={4}:\";$C$2;$R$14;$C$4;$D306;$B306)": 435,_x000D_
    "=RIK_AC(\"INF04__;INF04@E=0,S=1253,G=0,T=0,P=0:@R=A,S=1260,V={0}:R=B,S=1018,V={1}:R=C,S=1092,V={2}:R=D,S=1014,V={3}:R=E,S=1260,V={4}:\";$C$2;$P$14;$C$4;$D304;$B304)": 436,_x000D_
    "=RIK_AC(\"INF04__;INF04@E=0,S=49,G=0,T=0,P=0:@R=A,S=1260,V={0}:R=B,S=1018,V={1}:R=C,S=1092,V={2}:R=D,S=1014,V={3}:R=E,S=1260,V={4}:R=F,S=48,V={5}:\";$C$2;$R$14;$C$4;$D303;$B303;T$14)": 437,_x000D_
    "=RIK_AC(\"INF04__;INF04@E=0,S=42,G=0,T=0,P=0:@R=A,S=1260,V={0}:R=B,S=1018,V={1}:R=C,S=1092,V={2}:R=D,S=1014,V={3}:R=E,S=1260,V={4}:\";$C$2;$R$14;$C$4;$D301;$B301)": 438,_x000D_
    "=RIK_AC(\"INF04__;INF04@E=0,S=1076,G=0,T=0,P=0:@R=A,S=1260,V={0}:R=B,S=1018,V={1}:R=C,S=1092,V={2}:R=D,S=1014,V={3}:R=E,S=1260,V={4}:\";$C$2;$R$14;$C$4;$D300;$B300)": 439,_x000D_
    "=RIK_AC(\"INF04__;INF04@E=0,S=1064,G=0,T=0,P=0:@R=A,S=1260,V={0}:R=B,S=1018,V={1}:R=C,S=1092,V={2}:R=D,S=1014,V={3}:R=E,S=1260,V={4}:\";$C$2;$R$14;$C$4;$D298;$B298)": 440,_x000D_
    "=RIK_AC(\"INF04__;INF04@E=0,S=1253,G=0,T=0,P=0:@R=A,S=1260,V={0}:R=B,S=1018,V={1}:R=C,S=1092,V={2}:R=D,S=1014,V={3}:R=E,S=1260,V={4}:\";$C$2;$P$14;$C$4;$D296;$B296)": 441,_x000D_
    "=RIK_AC(\"INF04__;INF04@E=0,S=49,G=0,T=0,P=0:@R=A,S=1260,V={0}:R=B,S=1018,V={1}:R=C,S=1092,V={2}:R=D,S=1014,V={3}:R=E,S=1260,V={4}:R=F,S=48,V={5}:\";$C$2;$R$14;$C$4;$D295;$B295;T$14)": 442,_x000D_
    "=RIK_AC(\"INF04__;INF04@E=0,S=42,G=0,T=0,P=0:@R=A,S=1260,V={0}:R=B,S=1018,V={1}:R=C,S=1092,V={2}:R=D,S=1014,V={3}:R=E,S=1260,V={4}:\";$C$2;$R$14;$C$4;$D293;$B293)": 443,_x000D_
    "=RIK_AC(\"INF04__;INF04@E=0,S=1076,G=0,T=0,P=0:@R=A,S=1260,V={0}:R=B,S=1018,V={1}:R=C,S=1092,V={2}:R=D,S=1014,V={3}:R=E,S=1260,V={4}:\";$C$2;$R$14;$C$4;$D292;$B292)": 444,_x000D_
    "=RIK_AC(\"INF04__;INF04@E=0,S=1064,G=0,T=0,P=0:@R=A,S=1260,V={0}:R=B,S=1018,V={1}:R=C,S=1092,V={2}:R=D,S=1014,V={3}:R=E,S=1260,V={4}:\";$C$2;$R$14;$C$4;$D290;$B290)": 445,_x000D_
    "=RIK_AC(\"INF04__;INF04@E=0,S=1253,G=0,T=0,P=0:@R=A,S=1260,V={0}:R=B,S=1018,V={1}:R=C,S=1092,V={2}:R=D,S=1014,V={3}:R=E,S=1260,V={4}:\";$C$2;$P$14;$C$4;$D288;$B288)": 446,_x000D_
    "=RIK_AC(\"INF04__;INF04@E=0,S=49,G=0,T=0,P=0:@R=A,S=1260,V={0}:R=B,S=1018,V={1}:R=C,S=1092,V={2}:R=D,S=1014,V={3}:R=E,S=1260,V={4}:R=F,S=48,V={5}:\";$C$2;$R$14;$C$4;$D287;$B287;T$14)": 447,_x000D_
    "=RIK_AC(\"INF04__;INF04@E=0,S=42,G=0,T=0,P=0:@R=A,S=1260,V={0}:R=B,S=1018,V={1}:R=C,S=1092,V={2}:R=D,S=1014,V={3}:R=E,S=1260,V={4}:\";$C$2;$R$14;$C$4;$D285;$B285)": 448,_x000D_
    "=RIK_AC(\"INF04__;INF04@E=0,S=1076,G=0,T=0,P=0:@R=A,S=1260,V={0}:R=B,S=1018,V={1}:R=C,S=1092,V={2}:R=D,S=1014,V={3}:R=E,S=1260,V={4}:\";$C$2;$R$14;$C$4;$D284;$B284)": 449,_x000D_
    "=RIK_AC(\"INF04__;INF04@E=0,S=1064,G=0,T=0,P=0:@R=A,S=1260,V={0}:R=B,S=1018,V={1}:R=C,S=1092,V={2}:R=D,S=1014,V={3}:R=E,S=1260,V={4}:\";$C$2;$R$14;$C$4;$D282;$B282)": 450,_x000D_
    "=RIK_AC(\"INF04__;INF04@E=0,S=1253,G=0,T=0,P=0:@R=A,S=1260,V={0}:R=B,S=1018,V={1}:R=C,S=1092,V={2}:R=D,S=1014,V={3}:R=E,S=1260,V={4}:\";$C$2;$P$14;$C$4;$D280;$B280)": 451,_x000D_
    "=RIK_AC(\"INF04__;INF04@E=0,S=49,G=0,T=0,P=0:@R=A,S=1260,V={0}:R=B,S=1018,V={1}:R=C,S=1092,V={2}:R=D,S=1014,V={3}:R=E,S=1260,V={4}:R=F,S=48,V={5}:\";$C$2;$R$14;$C$4;$D279;$B279;T$14)": 452,_x000D_
    "=RIK_AC(\"INF04__;INF04@E=0,S=42,G=0,T=0,P=0:@R=A,S=1260,V={0}:R=B,S=1018,V={1}:R=C,S=1092,V={2}:R=D,S=1014,V={3}:R=E,S=1260,V={4}:\";$C$2;$R$14;$C$4;$D277;$B277)": 453,_x000D_
    "=RIK_AC(\"INF04__;INF04@E=0,S=1076,G=0,T=0,P=0:@R=A,S=1260,V={0}:R=B,S=1018,V={1}:R=C,S=1092,V={2}:R=D,S=1014,V={3}:R=E,S=1260,V={4}:\";$C$2;$R$14;$C$4;$D276;$B276)": 454,_x000D_
    "=RIK_AC(\"INF04__;INF04@E=0,S=1064,G=0,T=0,P=0:@R=A,S=1260,V={0}:R=B,S=1018,V={1}:R=C,S=1092,V={2}:R=D,S=1014,V={3}:R=E,S=1260,V={4}:\";$C$2;$R$14;$C$4;$D274;$B274)": 455,_x000D_
    "=RIK_AC(\"INF04__;INF04@E=0,S=1253,G=0,T=0,P=0:@R=A,S=1260,V={0}:R=B,S=1018,V={1}:R=C,S=1092,V={2}:R=D,S=1014,V={3}:R=E,S=1260,V={4}:\";$C$2;$P$14;$C$4;$D272;$B272)": 456,_x000D_
    "=RIK_AC(\"INF04__;INF04@E=0,S=49,G=0,T=0,P=0:@R=A,S=1260,V={0}:R=B,S=1018,V={1}:R=C,S=1092,V={2}:R=D,S=1014,V={3}:R=E,S=1260,V={4}:R=F,S=48,V={5}:\";$C$2;$R$14;$C$4;$D271;$B271;T$14)": 457,_x000D_
    "=RIK_AC(\"INF04__;INF04@E=0,S=42,G=0,T=0,P=0:@R=A,S=1260,V={0}:R=B,S=1018,V={1}:R=C,S=1092,V={2}:R=D,S=1014,V={3}:R=E,S=1260,V={4}:\";$C$2;$R$14;$C$4;$D269;$B269)": 458,_x000D_
    "=RIK_AC(\"INF04__;INF04@E=0,S=1076,G=0,T=0,P=0:@R=A,S=1260,V={0}:R=B,S=1018,V={1}:R=C,S=1092,V={2}:R=D,S=1014,V={3}:R=E,S=1260,V={4}:\";$C$2;$R$14;$C$4;$D268;$B268)": 459,_x000D_
    "=RIK_AC(\"INF04__;INF04@E=0,S=1064,G=0,T=0,P=0:@R=A,S=1260,V={0}:R=B,S=1018,V={1}:R=C,S=1092,V={2}:R=D,S=1014,V={3}:R=E,S=1260,V={4}:\";$C$2;$R$14;$C$4;$D266;$B266)": 460,_x000D_
    "=RIK_AC(\"INF04__;INF04@E=0,S=1253,G=0,T=0,P=0:@R=A,S=1260,V={0}:R=B,S=1018,V={1}:R=C,S=1092,V={2}:R=D,S=1014,V={3}:R=E,S=1260,V={4}:\";$C$2;$P$14;$C$4;$D264;$B264)": 461,_x000D_
    "=RIK_AC(\"INF04__;INF04@E=0,S=49,G=0,T=0,P=0:@R=A,S=1260,V={0}:R=B,S=1018,V={1}:R=C,S=1092,V={2}:R=D,S=1014,V={3}:R=E,S=1260,V={4}:R=F,S=48,V={5}:\";$C$2;$R$14;$C$4;$D263;$B263;T$14)": 462,_x000D_
    "=RIK_AC(\"INF04__;INF04@E=0,S=42,G=0,T=0,P=0:@R=A,S=1260,V={0}:R=B,S=1018,V={1}:R=C,S=1092,V={2}:R=D,S=1014,V={3}:R=E,S=1260,V={4}:\";$C$2;$R$14;$C$4;$D261;$B261)": 463,_x000D_
    "=RIK_AC(\"INF04__;INF04@E=0,S=1076,G=0,T=0,P=0:@R=A,S=1260,V={0}:R=B,S=1018,V={1}:R=C,S=1092,V={2}:R=D,S=1014,V={3}:R=E,S=1260,V={4}:\";$C$2;$R$14;$C$4;$D260;$B260)": 464,_x000D_
    "=RIK_AC(\"INF04__;INF04@E=0,S=1064,G=0,T=0,P=0:@R=A,S=1260,V={0}:R=B,S=1018,V={1}:R=C,S=1092,V={2}:R=D,S=1014,V={3}:R=E,S=1260,V={4}:\";$C$2;$R$14;$C$4;$D258;$B258)": 465,_x000D_
    "=RIK_AC(\"INF04__;INF04@E=0,S=1253,G=0,T=0,P=0:@R=A,S=1260,V={0}:R=B,S=1018,V={1}:R=C,S=1092,V={2}:R=D,S=1014,V={3}:R=E,S=1260,V={4}:\";$C$2;$P$14;$C$4;$D256;$B256)": 466,_x000D_
    "=RIK_AC(\"INF04__;INF04@E=0,S=49,G=0,T=0,P=0:@R=A,S=1260,V={0}:R=B,S=1018,V={1}:R=C,S=1092,V={2}:R=D,S=1014,V={3}:R=E,S=1260,V={4}:R=F,S=48,V={5}:\";$C$2;$R$14;$C$4;$D255;$B255;T$14)": 467,_x000D_
    "=RIK_AC(\"INF04__;INF04@E=0,S=49,G=0,T=0,P=0:@R=A,S=1260,V={0}:R=B,S=1018,V={1}:R=C,S=1092,V={2}:R=D,S=1014,V={3}:R=E,S=1260,V={4}:R=F,S=48,V={5}:\";$C$2;$R$14;$C$4;$D437;$B437;T$14)": 468,_x000D_
    "=RIK_AC(\"INF04__;INF04@E=0,S=42,G=0,T=0,P=0:@R=A,S=1260,V={0}:R=B,S=1018,V={1}:R=C,S=1092,V={2}:R=D,S=1014,V={3}:R=E,S=1260,V={4}:\";$C$2;$R$14;$C$4;$D435;$B435)": 469,_x000D_
    "=RIK_AC(\"INF04__;INF04@E=0,S=49,G=0,T=0,P=0:@R=A,S=1260,V={0}:R=B,S=1018,V={1}:R=C,S=1092,V={2}:R=D,S=1014,V={3}:R=E,S=1260,V={4}:R=F,S=48,V={5}:\";$C$2;$R$14;$C$4;$D429;$B429;T$14)": 470,_x000D_
    "=RIK_AC(\"INF04__;INF04@E=0,S=42,G=0,T=0,P=0:@R=A,S=1260,V={0}:R=B,S=1018,V={1}:R=C,S=1092,V={2}:R=D,S=1014,V={3}:R=E,S=1260,V={4}:\";$C$2;$R$14;$C$4;$D427;$B427)": 471,_x000D_
    "=RIK_AC(\"INF04__;INF04@E=0,S=49,G=0,T=0,P=0:@R=A,S=1260,V={0}:R=B,S=1018,V={1}:R=C,S=1092,V={2}:R=D,S=1014,V={3}:R=E,S=1260,V={4}:R=F,S=48,V={5}:\";$C$2;$R$14;$C$4;$D421;$B421;T$14)": 472,_x000D_
    "=RIK_AC(\"INF04__;INF04@E=0,S=42,G=0,T=0,P=0:@R=A,S=1260,V={0}:R=B,S=1018,V={1}:R=C,S=1092,V={2}:R=D,S=1014,V={3}:R=E,S=1260,V={4}:\";$C$2;$R$14;$C$4;$D419;$B419)": 473,_x000D_
    "=RIK_AC(\"INF04__;INF04@E=0,S=49,G=0,T=0,P=0:@R=A,S=1260,V={0}:R=B,S=1018,V={1}:R=C,S=1092,V={2}:R=D,S=1014,V={3}:R=E,S=1260,V={4}:R=F,S=48,V={5}:\";$C$2;$R$14;$C$4;$D413;$B413;T$14)": 474,_x000D_
    "=RIK_AC(\"INF04__;INF04@E=0,S=42,G=0,T=0,P=0:@R=A,S=1260,V={0}:R=B,S=1018,V={1}:R=C,S=1092,V={2}:R=D,S=1014,V={3}:R=E,S=1260,V={4}:\";$C$2;$R$14;$C$4;$D411;$B411)": 475,_x000D_
    "=RIK_AC(\"INF04__;INF04@E=0,S=49,G=0,T=0,P=0:@R=A,S=1260,V={0}:R=B,S=1018,V={1}:R=C,S=1092,V={2}:R=D,S=1014,V={3}:R=E,S=1260,V={4}:R=F,S=48,V={5}:\";$C$2;$R$14;$C$4;$D405;$B405;T$14)": 476,_x000D_
    "=RIK_AC(\"INF04__;INF04@E=0,S=42,G=0,T=0,P=0:@R=A,S=1260,V={0}:R=B,S=1018,V={1}:R=C,S=1092,V={2}:R=D,S=1014,V={3}:R=E,S=1260,V={4}:\";$C$2;$R$14;$C$4;$D403;$B403)": 477,_x000D_
    "=RIK_AC(\"INF04__;INF04@E=0,S=49,G=0,T=0,P=0:@R=A,S=1260,V={0}:R=B,S=1018,V={1}:R=C,S=1092,V={2}:R=D,S=1014,V={3}:R=E,S=1260,V={4}:R=F,S=48,V={5}:\";$C$2;$R$14;$C$4;$D397;$B397;T$14)": 478,_x000D_
    "=RIK_AC(\"INF04__;INF04@E=0,S=42,G=0,T=0,P=0:@R=A,S=1260,V={0}:R=B,S=1018,V={1}:R=C,S=1092,V={2}:R=D,S=1014,V={3}:R=E,S=1260,V={4}:\";$C$2;$R$14;$C$4;$D395;$B395)": 479,_x000D_
    "=RIK_AC(\"INF04__;INF04@E=0,S=49,G=0,T=0,P=0:@R=A,S=1260,V={0}:R=B,S=1018,V={1}:R=C,S=1092,V={2}:R=D,S=1014,V={3}:R=E,S=1260,V={4}:R=F,S=48,V={5}:\";$C$2;$R$14;$C$4;$D389;$B389;T$14)": 480,_x000D_
    "=RIK_AC(\"INF04__;INF04@E=0,S=42,G=0,T=0,P=0:@R=A,S=1260,V={0}:R=B,S=1018,V={1}:R=C,S=1092,V={2}:R=D,S=1014,V={3}:R=E,S=1260,V={4}:\";$C$2;$R$14;$C$4;$D387;$B387)": 481,_x000D_
    "=RIK_AC(\"INF04__;INF04@E=0,S=49,G=0,T=0,P=0:@R=A,S=1260,V={0}:R=B,S=1018,V={1}:R=C,S=1092,V={2}:R=D,S=1014,V={3}:R=E,S=1260,V={4}:R=F,S=48,V={5}:\";$C$2;$R$14;$C$4;$D381;$B381;T$14)": 482,_x000D_
    "=RIK_AC(\"INF04__;INF04@E=0,S=42,G=0,T=0,P=0:@R=A,S=1260,V={0}:R=B,S=1018,V={1}:R=C,S=1092,V={2}:R=D,S=1014,V={3}:R=E,S=1260,V={4}:\";$C$2;$R$14;$C$4;$D379;$B379)": 483,_x000D_
    "=RIK_AC(\"INF04__;INF04@E=0,S=49,G=0,T=0,P=0:@R=A,S=1260,V={0}:R=B,S=1018,V={1}:R=C,S=1092,V={2}:R=D,S=1014,V={3}:R=E,S=1260,V={4}:R=F,S=48,V={5}:\";$C$2;$R$14;$C$4;$D373;$B373;T$14)": 484,_x000D_
    "=RIK_AC(\"INF04__;INF04@E=0,S=42,G=0,T=0,P=0:@R=A,S=1260,V={0}:R=B,S=1018,V={1}:R=C,S=1092,V={2}:R=D,S=1014,V={3}:R=E,S=1260,V={4}:\";$C$2;$R$14;$C$4;$D371;$B371)": 485,_x000D_
    "=RIK_AC(\"INF04__;INF04@E=0,S=42,G=0,T=0,P=0:@R=A,S=1260,V={0}:R=B,S=1018,V={1}:R=C,S=1092,V={2}:R=D,S=1014,V={3}:R=E,S=1260,V={4}:\";$C$2;$R$14;$C$4;$D355;$B355)": 486,_x000D_
    "=RIK_AC(\"INF04__;INF04@E=0,S=1064,G=0,T=0,P=0:@R=A,S=1260,V={0}:R=B,S=1018,V={1}:R=C,S=1092,V={2}:R=D,S=1014,V={3}:R=E,S=1260,V={4}:\";$C$2;$R$14;$C$4;$D354;$B354)": 487,_x000D_
    "=RIK_AC(\"INF04__;INF04@E=0,S=1076,G=0,T=0,P=0:@R=A,S=1260,V={0}:R=B,S=1018,V={1}:R=C,S=1092,V={2}:R=D,S=1014,V={3}:R=E,S=1260,V={4}:\";$C$2;$R$14;$C$4;$D353;$B353)": 488,_x000D_
    "=RIK_AC(\"INF04__;INF04@E=0,S=1076,G=0,T=0,P=0:@R=A,S=1260,V={0}:R=B,S=1018,V={1}:R=C,S=1092,V={2}:R=D,S=1014,V={3}:R=E,S=1260,V={4}:\";$C$2;$R$14;$C$4;$D352;$B352)": 489,_x000D_
    "=RIK_AC(\"INF04__;INF04@E=0,S=42,G=0,T=0,P=0:@R=A,S=1260,V={0}:R=B,S=1018,V={1}:R=C,S=1092,V={2}:R=D,S=1014,V={3}:R=E,S=1260,V={4}:\";$C$2;$R$14;$C$4;$D347;$B347)": 490,_x000D_
    "=RIK_AC(\"INF04__;INF04@E=0,S=1064,G=0,T=0,P=0:@R=A,S=1260,V={0}:R=B,S=1018,V={1}:R=C,S=1092,V={2}:R=D,S=1014,V={3}:R=E,S=1260,V={4}:\";$C$2;$R$14;$C$4;$D346;$B346)": 491,_x000D_
    "=RIK_AC(\"INF04__;INF04@E=0,S=1076,G=0,T=0,P=0:@R=A,S=1260,V={0}:R=B,S=1018,V={1}:R=C,S=1092,V={2}:R=D,S=1014,V={3}:R=E,S=1260,V={4}:\";$C$2;$R$14;$C$4;$D345;$B345)": 492,_x000D_
    "=RIK_AC(\"INF04__;INF04@E=0,S=1076,G=0,T=0,P=0:@R=A,S=1260,V={0}:R=B,S=1018,V={1}:R=C,S=1092,V={2}:R=D,S=1014,V={3}:R=E,S=1260,V={4}:\";$C$2;$R$14;$C$4;$D344;$B344)": 493,_x000D_
    "=RIK_AC(\"INF04__;INF04@E=0,S=1253,G=0,T=0,P=0:@R=A,S=1260,V={0}:R=B,S=1018,V={1}:R=C,S=1092,V={2}:R=D,S=1014,V={3}:R=E,S=1260,V={4}:\";$C$2;$P$14;$C$4;$D342;$B342)": 494,_x000D_
    "=RIK_AC(\"INF04__;INF04@E=0,S=49,G=0,T=0,P=0:@R=A,S=1260,V={0}:R=B,S=1018,V={1}:R=C,S=1092,V={2}:R=D,S=1014,V={3}:R=E,S=1260,V={4}:R=F,S=48,V={5}:\";$C$2;$R$14;$C$4;$D341;$B341;T$14)": 495,_x000D_
    "=RIK_AC(\"INF04__;INF04@E=0,S=42,G=0,T=0,P=0:@R=A,S=1260,V={0}:R=B,S=1018,V={1}:R=C,S=1092,V={2}:R=D,S=1014,V={3}:R=E,S=1260,V={4}:\";$C$2;$R$14;$C$4;$D338;$B338)": 496,_x000D_
    "=RIK_AC(\"INF04__;INF04@E=0,S=49,G=0,T=0,P=0:@R=A,S=1260,V={0}:R=B,S=1018,V={1}:R=C,S=1092,V={2}:R=D,S=1014,V={3}:R=E,S=1260,V={4}:R=F,S=48,V={5}:\";$C$2;$R$14;$C$4;$D337;$B337;T$14)": 497,_x000D_
    "=RIK_AC(\"INF04__;INF04@E=0,S=1076,G=0,T=0,P=0:@R=A,S=1260,V={0}:R=B,S=1018,V={1}:R=C,S=1092,V={2}:R=D,S=1014,V={3}:R=E,S=1260,V={4}:\";$C$2;$R$14;$C$4;$D336;$B336)": 498,_x000D_
    "=RIK_AC(\"INF04__;INF04@E=0,S=1253,G=0,T=0,P=0:@R=A,S=1260,V={0}:R=B,S=1018,V={1}:R=C,S=1092,V={2}:R=D,S=1014,V={3}:R=E,S=1260,V={4}:\";$C$2;$P$14;$C$4;$D334;$B334)": 499,_x000D_
    "=RIK_AC(\"INF04__;INF04@E=0,S=49,G=0,T=0,P=0:@R=A,S=1260,V={0}:R=B,S=1018,V={1}:R=C,S=1092,V={2}:R=D,S=1014,V={3}:R=E,S=1260,V={4}:R=F,S=48,V={5}:\";$C$2;$R$14;$C$4;$D333;$B333;T$14)": 500,_x000D_
    "=RIK_AC(\"INF04__;INF04@E=0,S=42,G=0,T=0,P=0:@R=A,S=1260,V={0}:R=B,S=1018,V={1}:R=C,S=1092,V={2}:R=D,S=1014,V={3}:R=E,S=1260,V={4}:\";$C$2;$R$14;$C$4;$D330;$B330)": 501,_x000D_
    "=RIK_AC(\"INF04__;INF04@E=0,S=1076,G=0,T=0,P=0:@R=A,S=1260,V={0}:R=B,S=1018,V={1}:R=C,S=1092,V={2}:R=D,S=1014,V={3}:R=E,S=1260,V={4}:\";$C$2;$R$14;$C$4;$D329;$B329)": 502,_x000D_
    "=RIK_AC(\"INF04__;INF04@E=0,S=1064,G=0,T=0,P=0:@R=A,S=1260,V={0}:R=B,S=1018,V={1}:R=C,S=1092,V={2}:R=D,S=1014,V={3}:R=E,S=1260,V={4}:\";$C$2;$R$14;$C$4;$D327;$B327)": 503,_x000D_
    "=RIK_AC(\"INF04__;INF04@E=0,S=1253,G=0,T=0,P=0:@R=A,S=1260,V={0}:R=B,S=1018,V={1}:R=C,S=1092,V={2}:R=D,S=1014,V={3}:R=E,S=1260,V={4}:\";$C$2;$P$14;$C$4;$D325;$B325)": 504,_x000D_
    "=RIK_AC(\"INF04__;INF04@E=0,S=49,G=0,T=0,P=0:@R=A,S=1260,V={0}:R=B,S=1018,V={1}:R=C,S=1092,V={2}:R=D,S=1014,V={3}:R=E,S=1260,V={4}:R=F,S=48,V={5}:\";$C$2;$R$14;$C$4;$D324;$B324;T$14)": 505,_x000D_
    "=RIK_AC(\"INF04__;INF04@E=0,S=42,G=0,T=0,P=0:@R=A,S=1260,V={0}:R=B,S=1018,V={1}:R=C,S=1092,V={2}:R=D,S=1014,V={3}:R=E,S=1260,V={4}:\";$C$2;$R$14;$C$4;$D322;$B322)": 506,_x000D_
    "=RIK_AC(\"INF04__;INF04@E=0,S=1076,G=0,T=0,P=0:@R=A,S=1260,V={0}:R=B,S=1018,V={1}:R=C,S=1092,V={2}:R=D,S=1014,V={3}:R=E,S=1260,V={4}:\";$C$2;$R$14;$C$4;$D321;$B321)": 507,_x000D_
    "=RIK_AC(\"INF04__;INF04@E=0,S=1064,G=0,T=0,P=0:@R=A,S=1260,V={0}:R=B,S=1018,V={1}:R=C,S=1092,V={2}:R=D,S=1014,V={3}:R=E,S=1260,V={4}:\";$C$2;$R$14;$C$4;$D319;$B319)": 508,_x000D_
    "=RIK_AC(\"INF04__;INF04@E=0,S=1253,G=0,T=0,P=0:@R=A,S=1260,V={0}:R=B,S=1018,V={1}:R=C,S=1092,V={2}:R=D,S=1014,V={3}:R=E,S=1260,V={4}:\";$C$2;$P$14;$C$4;$D317;$B317)": 509,_x000D_
    "=RIK_AC(\"INF04__;INF04@E=0,S=49,G=0,T=0,P=0:@R=A,S=1260,V={0}:R=B,S=1018,V={1}:R=C,S=1092,V={2}:R=D,S=1014,V={3}:R=E,S=1260,V={4}:R=F,S=48,V={5}:\";$C$2;$R$14;$C$4;$D316;$B316;T$14)": 510,_x000D_
    "=RIK_AC(\"INF04__;INF04@E=0,S=42,G=0,T=0,P=0:@R=A,S=1260,V={0}:R=B,S=1018,V={1}:R=C,S=1092,V={2}:R=D,S=1014,V={3}:R=E,S=1260,V={4}:\";$C$2;$R$14;$C$4;$D314;$B314)": 511,_x000D_
    "=RIK_AC(\"INF04__;INF04@E=0,S=1076,G=0,T=0,P=0:@R=A,S=1260,V={0}:R=B,S=1018,V={1}:R=C,S=1092,V={2}:R=D,S=1014,V={3}:R=E,S=1260,V={4}:\";$C$2;$R$14;$C$4;$D313;$B313)": 512,_x000D_
    "=RIK_AC(\"INF04__;INF04@E=0,S=1064,G=0,T=0,P=0:@R=A,S=1260,V={0}:R=B,S=1018,V={1}:R=C,S=1092,V={2}:R=D,S=1014,V={3}:R=E,S=1260,V={4}:\";$C$2;$R$14;$C$4;$D311;$B311)": 513,_x000D_
    "=RIK_AC(\"INF04__;INF04@E=0,S=1253,G=0,T=0,P=0:@R=A,S=1260,V={0}:R=B,S=1018,V={1}:R=C,S=1092,V={2}:R=D,S=1014,V={3}:R=E,S=1260,V={4}:\";$C$2;$P$14;$C$4;$D309;$B309)": 514,_x000D_
    "=RIK_AC(\"INF04__;INF04@E=0,S=49,G=0,T=0,P=0:@R=A,S=1260,V={0}:R=B,S=1018,V={1}:R=C,S=1092,V={2}:R=D,S=1014,V={3}:R=E,S=1260,V={4}:R=F,S=48,V={5}:\";$C$2;$R$14;$C$4;$D308;$B308;T$14)": 515,_x000D_
    "=RIK_AC(\"INF04__;INF04@E=0,S=42,G=0,T=0,P=0:@R=A,S=1260,V={0}:R=B,S=1018,V={1}:R=C,S=1092,V={2}:R=D,S=1014,V={3}:R=E,S=1260,V={4}:\";$C$2;$R$14;$C$4;$D306;$B306)": 516,_x000D_
    "=RIK_AC(\"INF04__;INF04@E=0,S=1076,G=0,T=0,P=0:@R=A,S=1260,V={0}:R=B,S=1018,V={1}:R=C,S=1092,V={2}:R=D,S=1014,V={3}:R=E,S=1260,V={4}:\";$C$2;$R$14;$C$4;$D305;$B305)": 517,_x000D_
    "=RIK_AC(\"INF04__;INF04@E=0,S=1064,G=0,T=0,P=0:@R=A,S=1260,V={0}:R=B,S=1018,V={1}:R=C,S=1092,V={2}:R=D,S=1014,V={3}:R=E,S=1260,V={4}:\";$C$2;$R$14;$C$4;$D303;$B303)": 518,_x000D_
    "=RIK_AC(\"INF04__;INF04@E=0,S=1253,G=0,T=0,P=0:@R=A,S=1260,V={0}:R=B,S=1018,V={1}:R=C,S=1092,V={2}:R=D,S=1014,V={3}:R=E,S=1260,V={4}:\";$C$2;$P$14;$C$4;$D301;$B301)": 519,_x000D_
    "=RIK_AC(\"INF04__;INF04@E=0,S=49,G=0,T=0,P=0:@R=A,S=1260,V={0}:R=B,S=1018,V={1}:R=C,S=1092,V={2}:R=D,S=1014,V={3}:R=E,S=1260,V={4}:R=F,S=48,V={5}:\";$C$2;$R$14;$C$4;$D300;$B300;T$14)": 520,_x000D_
    "=RIK_AC(\"INF04__;INF04@E=0,S=42,G=0,T=0,P=0:@R=A,S=1260,V={0}:R=B,S=1018,V={1}:R=C,S=1092,V={2}:R=D,S=1014,V={3}:R=E,S=1260,V={4}:\";$C$2;$R$14;$C$4;$D298;$B298)": 521,_x000D_
    "=RIK_AC(\"INF04__;INF04@E=0,S=1076,G=0,T=0,P=0:@R=A,S=1260,V={0}:R=B,S=1018,V={1}:R=C,S=1092,V={2}:R=D,S=1014,V={3}:R=E,S=1260,V={4}:\";$C$2;$R$14;$C$4;$D297;$B297)": 522,_x000D_
    "=RIK_AC(\"INF04__;INF04@E=0,S=1064,G=0,T=0,P=0:@R=A,S=1260,V={0}:R=B,S=1018,V={1}:R=C,S=1092,V={2}:R=D,S=1014,V={3}:R=E,S=1260,V={4}:\";$C$2;$R$14;$C$4;$D295;$B295)": 523,_x000D_
    "=RIK_AC(\"INF04__;INF04@E=0,S=1253,G=0,T=0,P=0:@R=A,S=1260,V={0}:R=B,S=1018,V={1}:R=C,S=1092,V={2}:R=D,S=1014,V={3}:R=E,S=1260,V={4}:\";$C$2;$P$14;$C$4;$D293;$B293)": 524,_x000D_
    "=RIK_AC(\"INF04__;INF04@E=0,S=49,G=0,T=0,P=0:@R=A,S=1260,V={0}:R=B,S=1018,V={1}:R=C,S=1092,V={2}:R=D,S=1014,V={3}:R=E,S=1260,V={4}:R=F,S=48,V={5}:\";$C$2;$R$14;$C$4;$D292;$B292;T$14)": 525,_x000D_
    "=RIK_AC(\"INF04__;INF04@E=0,S=1076,G=0,T=0,P=0:@R=A,S=1260,V={0}:R=B,S=1018,V={1}:R=C,S=1092,V={2}:R=D,S=1014,V={3}:R=E,S=1260,V={4}:\";$C$2;$R$14;$C$4;$D365;$B365)": 526,_x000D_
    "=RIK_AC(\"INF04__;INF04@E=0,S=1076,G=0,T=0,P=0:@R=A,S=1260,V={0}:R=B,S=1018,V={1}:R=C,S=1092,V={2}:R=D,S=1014,V={3}:R=E,S=1260,V={4}:\";$C$2;$R$14;$C$4;$D362;$B362)": 527,_x000D_
    "=RIK_AC(\"INF04__;INF04@E=0,S=42,G=0,T=0,P=0:@R=A,S=1260,V={0}:R=B,S=1018,V={1}:R=C,S=1092,V={2}:R=D,S=1014,V={3}:R=E,S=1260,V={4}:\";$C$2;$R$14;$C$4;$D354;$B354)": 528,_x000D_
    "=RIK_AC(\"INF04__;INF04@E=0,S=49,G=0,T=0,P=0:@R=A,S=1260,V={0}:R=B,S=1018,V={1}:R=C,S=1092,V={2}:R=D,S=1014,V={3}:R=E,S=1260,V={4}:R=F,S=48,V={5}:\";$C$2;$R$14;$C$4;$D353;$B353;T$14)": 529,_x000D_
    "=RIK_AC(\"INF04__;INF04@E=0,S=49,G=0,T=0,P=0:@R=A,S=1260,V={0}:R=B,S=1018,V={1}:R=C,S=1092,V={2}:R=D,S=1014,V={3}:R=E,S=1260,V={4}:R=F,S=48,V={5}:\";$C$2;$R$14;$C$4;$D352;$B352;T$14)": 530,_x000D_
    "=RIK_AC(\"INF04__;INF04@E=0,S=42,G=0,T=0,P=0:@R=A,S=1260,V={0}:R=B,S=1018,V={1}:R=C,S=1092,V={2}:R=D,S=1014,V={3}:R=E,S=1260,V={4}:\";$C$2;$R$14;$C$4;$D346;$B346)": 531,_x000D_
    "=RIK_AC(\"INF04__;INF04@E=0,S=49,G=0,T=0,P=0:@R=A,S=1260,V={0}:R=B,S=1018,V={1}:R=C,S=1092,V={2}:R=D,S=1014,V={3}:R=E,S=1260,V={4}:R=F,S=48,V={5}:\";$C$2;$R$14;$C$4;$D345;$B345;T$14)": 532,_x000D_
    "=RIK_AC(\"INF04__;INF04@E=0,S=49,G=0,T=0,P=0:@R=A,S=1260,V={0}:R=B,S=1018,V={1}:R=C,S=1092,V={2}:R=D,S=1014,V={3}:R=E,S=1260,V={4}:R=F,S=48,V={5}:\";$C$2;$R$14;$C$4;$D344;$B344;T$14)": 533,_x000D_
    "=RIK_AC(\"INF04__;INF04@E=0,S=1064,G=0,T=0,P=0:@R=A,S=1260,V={0}:R=B,S=1018,V={1}:R=C,S=1092,V={2}:R=D,S=1014,V={3}:R=E,S=1260,V={4}:\";$C$2;$R$14;$C$4;$D341;$B341)": 534,_x000D_
    "=RIK_AC(\"INF04__;INF04@E=0,S=1076,G=0,T=0,P=0:@R=A,S=1260,V={0}:R=B,S=1018,V={1}:R=C,S=1092,V={2}:R=D,S=1014,V={3}:R=E,S=1260,V={4}:\";$C$2;$R$14;$C$4;$D340;$B340)": 535,_x000D_
    "=RIK_AC(\"INF04__;INF04@E=0,S=1253,G=0,T=0,P=0:@R=A,S=1260,V={0}:R=B,S=1018,V={1}:R=C,S=1092,V={2}:R=D,S=1014,V={3}:R=E,S=1260,V={4}:\";$C$2;$P$14;$C$4;$D338;$B338)": 536,_x000D_
    "=RIK_AC(\"INF04__;INF04@E=0,S=42,G=0,T=0,P=0:@R=A,S=1260,V={0}:R=B,S=1018,V={1}:R=C,S=1092,V={2}:R=D,S=1014,V={3}:R=E,S=1260,V={4}:\";$C$2;$R$14;$C$4;$D337;$B337)": 537,_x000D_
    "=RIK_AC(\"INF04__;INF04@E=0,S=49,G=0,T=0,P=0:@R=A,S=1260,V={0}:R=B,S=1018,V={1}:R=C,S=1092,V={2}:R=D,S=1014,V={3}:R=E,S=1260,V={4}:R=F,S=48,V={5}:\";$C$2;$R$14;$C$4;$D336;$B336;T$14)": 538,_x000D_
    "=RIK_AC(\"INF04__;INF04@E=0,S=1064,G=0,T=0,P=0:@R=A,S=1260,V={0}:R=B,S=1018,V={1}:R=C,S=1092,V={2}:R=D,S=1014,V={3}:R=E,S=1260,V={4}:\";$C$2;$R$14;$C$4;$D333;$B333)": 539,_x000D_
    "=RIK_AC(\"INF04__;INF04@E=0,S=1076,G=0,T=0,P=0:@R=A,S=1260,V={0}:R=B,S=1018,V={1}:R=C,S=1092,V={2}:R=D,S=1014,V={3}:R=E,S=1260,V={4}:\";$C$2;$R$14;$C$4;$D332;$B332)": 540,_x000D_
    "=RIK_AC(\"INF04__;INF04@E=0,S=1253,G=0,T=0,P=0:@R=A,S=1260,V={0}:R=B,S=1018,V={1}:R=C,S=1092,V={2}:R=D,S=1014,V={3}:R=E,S=1260,V={4}:\";$C$2;$P$14;$C$4;$D330;$B330)": 541,_x000D_
    "=RIK_AC(\"INF04__;INF04@E=0,S=49,G=0,T=0,P=0:@R=A,S=1260,V={0}:R=B,S=1018,V={1}:R=C,S=1092,V={2}:R=D,S=1014,V={3}:R=E,S=1260,V={4}:R=F,S=48,V={5}:\";$C$2;$R$14;$C$4;$D329;$B329;T$14)": 542,_x000D_
    "=RIK_AC(\"INF04__;INF04@E=0,S=42,G=0,T=0,P=0:@R=A,S=1260,V={</t>
  </si>
  <si>
    <t>0}:R=B,S=1018,V={1}:R=C,S=1092,V={2}:R=D,S=1014,V={3}:R=E,S=1260,V={4}:\";$C$2;$R$14;$C$4;$D327;$B327)": 543,_x000D_
    "=RIK_AC(\"INF04__;INF04@E=0,S=1076,G=0,T=0,P=0:@R=A,S=1260,V={0}:R=B,S=1018,V={1}:R=C,S=1092,V={2}:R=D,S=1014,V={3}:R=E,S=1260,V={4}:\";$C$2;$R$14;$C$4;$D326;$B326)": 544,_x000D_
    "=RIK_AC(\"INF04__;INF04@E=0,S=1064,G=0,T=0,P=0:@R=A,S=1260,V={0}:R=B,S=1018,V={1}:R=C,S=1092,V={2}:R=D,S=1014,V={3}:R=E,S=1260,V={4}:\";$C$2;$R$14;$C$4;$D324;$B324)": 545,_x000D_
    "=RIK_AC(\"INF04__;INF04@E=0,S=1253,G=0,T=0,P=0:@R=A,S=1260,V={0}:R=B,S=1018,V={1}:R=C,S=1092,V={2}:R=D,S=1014,V={3}:R=E,S=1260,V={4}:\";$C$2;$P$14;$C$4;$D322;$B322)": 546,_x000D_
    "=RIK_AC(\"INF04__;INF04@E=0,S=49,G=0,T=0,P=0:@R=A,S=1260,V={0}:R=B,S=1018,V={1}:R=C,S=1092,V={2}:R=D,S=1014,V={3}:R=E,S=1260,V={4}:R=F,S=48,V={5}:\";$C$2;$R$14;$C$4;$D321;$B321;T$14)": 547,_x000D_
    "=RIK_AC(\"INF04__;INF04@E=0,S=42,G=0,T=0,P=0:@R=A,S=1260,V={0}:R=B,S=1018,V={1}:R=C,S=1092,V={2}:R=D,S=1014,V={3}:R=E,S=1260,V={4}:\";$C$2;$R$14;$C$4;$D319;$B319)": 548,_x000D_
    "=RIK_AC(\"INF04__;INF04@E=0,S=1076,G=0,T=0,P=0:@R=A,S=1260,V={0}:R=B,S=1018,V={1}:R=C,S=1092,V={2}:R=D,S=1014,V={3}:R=E,S=1260,V={4}:\";$C$2;$R$14;$C$4;$D318;$B318)": 549,_x000D_
    "=RIK_AC(\"INF04__;INF04@E=0,S=1064,G=0,T=0,P=0:@R=A,S=1260,V={0}:R=B,S=1018,V={1}:R=C,S=1092,V={2}:R=D,S=1014,V={3}:R=E,S=1260,V={4}:\";$C$2;$R$14;$C$4;$D316;$B316)": 550,_x000D_
    "=RIK_AC(\"INF04__;INF04@E=0,S=1253,G=0,T=0,P=0:@R=A,S=1260,V={0}:R=B,S=1018,V={1}:R=C,S=1092,V={2}:R=D,S=1014,V={3}:R=E,S=1260,V={4}:\";$C$2;$P$14;$C$4;$D314;$B314)": 551,_x000D_
    "=RIK_AC(\"INF04__;INF04@E=0,S=49,G=0,T=0,P=0:@R=A,S=1260,V={0}:R=B,S=1018,V={1}:R=C,S=1092,V={2}:R=D,S=1014,V={3}:R=E,S=1260,V={4}:R=F,S=48,V={5}:\";$C$2;$R$14;$C$4;$D313;$B313;T$14)": 552,_x000D_
    "=RIK_AC(\"INF04__;INF04@E=0,S=42,G=0,T=0,P=0:@R=A,S=1260,V={0}:R=B,S=1018,V={1}:R=C,S=1092,V={2}:R=D,S=1014,V={3}:R=E,S=1260,V={4}:\";$C$2;$R$14;$C$4;$D311;$B311)": 553,_x000D_
    "=RIK_AC(\"INF04__;INF04@E=0,S=1076,G=0,T=0,P=0:@R=A,S=1260,V={0}:R=B,S=1018,V={1}:R=C,S=1092,V={2}:R=D,S=1014,V={3}:R=E,S=1260,V={4}:\";$C$2;$R$14;$C$4;$D310;$B310)": 554,_x000D_
    "=RIK_AC(\"INF04__;INF04@E=0,S=1064,G=0,T=0,P=0:@R=A,S=1260,V={0}:R=B,S=1018,V={1}:R=C,S=1092,V={2}:R=D,S=1014,V={3}:R=E,S=1260,V={4}:\";$C$2;$R$14;$C$4;$D308;$B308)": 555,_x000D_
    "=RIK_AC(\"INF04__;INF04@E=0,S=1253,G=0,T=0,P=0:@R=A,S=1260,V={0}:R=B,S=1018,V={1}:R=C,S=1092,V={2}:R=D,S=1014,V={3}:R=E,S=1260,V={4}:\";$C$2;$P$14;$C$4;$D306;$B306)": 556,_x000D_
    "=RIK_AC(\"INF04__;INF04@E=0,S=49,G=0,T=0,P=0:@R=A,S=1260,V={0}:R=B,S=1018,V={1}:R=C,S=1092,V={2}:R=D,S=1014,V={3}:R=E,S=1260,V={4}:R=F,S=48,V={5}:\";$C$2;$R$14;$C$4;$D305;$B305;T$14)": 557,_x000D_
    "=RIK_AC(\"INF04__;INF04@E=0,S=42,G=0,T=0,P=0:@R=A,S=1260,V={0}:R=B,S=1018,V={1}:R=C,S=1092,V={2}:R=D,S=1014,V={3}:R=E,S=1260,V={4}:\";$C$2;$R$14;$C$4;$D303;$B303)": 558,_x000D_
    "=RIK_AC(\"INF04__;INF04@E=0,S=1076,G=0,T=0,P=0:@R=A,S=1260,V={0}:R=B,S=1018,V={1}:R=C,S=1092,V={2}:R=D,S=1014,V={3}:R=E,S=1260,V={4}:\";$C$2;$R$14;$C$4;$D302;$B302)": 559,_x000D_
    "=RIK_AC(\"INF04__;INF04@E=0,S=1064,G=0,T=0,P=0:@R=A,S=1260,V={0}:R=B,S=1018,V={1}:R=C,S=1092,V={2}:R=D,S=1014,V={3}:R=E,S=1260,V={4}:\";$C$2;$R$14;$C$4;$D300;$B300)": 560,_x000D_
    "=RIK_AC(\"INF04__;INF04@E=0,S=1253,G=0,T=0,P=0:@R=A,S=1260,V={0}:R=B,S=1018,V={1}:R=C,S=1092,V={2}:R=D,S=1014,V={3}:R=E,S=1260,V={4}:\";$C$2;$P$14;$C$4;$D298;$B298)": 561,_x000D_
    "=RIK_AC(\"INF04__;INF04@E=0,S=49,G=0,T=0,P=0:@R=A,S=1260,V={0}:R=B,S=1018,V={1}:R=C,S=1092,V={2}:R=D,S=1014,V={3}:R=E,S=1260,V={4}:R=F,S=48,V={5}:\";$C$2;$R$14;$C$4;$D297;$B297;T$14)": 562,_x000D_
    "=RIK_AC(\"INF04__;INF04@E=0,S=42,G=0,T=0,P=0:@R=A,S=1260,V={0}:R=B,S=1018,V={1}:R=C,S=1092,V={2}:R=D,S=1014,V={3}:R=E,S=1260,V={4}:\";$C$2;$R$14;$C$4;$D295;$B295)": 563,_x000D_
    "=RIK_AC(\"INF04__;INF04@E=0,S=1076,G=0,T=0,P=0:@R=A,S=1260,V={0}:R=B,S=1018,V={1}:R=C,S=1092,V={2}:R=D,S=1014,V={3}:R=E,S=1260,V={4}:\";$C$2;$R$14;$C$4;$D294;$B294)": 564,_x000D_
    "=RIK_AC(\"INF04__;INF04@E=0,S=1064,G=0,T=0,P=0:@R=A,S=1260,V={0}:R=B,S=1018,V={1}:R=C,S=1092,V={2}:R=D,S=1014,V={3}:R=E,S=1260,V={4}:\";$C$2;$R$14;$C$4;$D292;$B292)": 565,_x000D_
    "=RIK_AC(\"INF04__;INF04@E=0,S=1253,G=0,T=0,P=0:@R=A,S=1260,V={0}:R=B,S=1018,V={1}:R=C,S=1092,V={2}:R=D,S=1014,V={3}:R=E,S=1260,V={4}:\";$C$2;$P$14;$C$4;$D290;$B290)": 566,_x000D_
    "=RIK_AC(\"INF04__;INF04@E=0,S=49,G=0,T=0,P=0:@R=A,S=1260,V={0}:R=B,S=1018,V={1}:R=C,S=1092,V={2}:R=D,S=1014,V={3}:R=E,S=1260,V={4}:R=F,S=48,V={5}:\";$C$2;$R$14;$C$4;$D289;$B289;T$14)": 567,_x000D_
    "=RIK_AC(\"INF04__;INF04@E=0,S=42,G=0,T=0,P=0:@R=A,S=1260,V={0}:R=B,S=1018,V={1}:R=C,S=1092,V={2}:R=D,S=1014,V={3}:R=E,S=1260,V={4}:\";$C$2;$R$14;$C$4;$D287;$B287)": 568,_x000D_
    "=RIK_AC(\"INF04__;INF04@E=0,S=1076,G=0,T=0,P=0:@R=A,S=1260,V={0}:R=B,S=1018,V={1}:R=C,S=1092,V={2}:R=D,S=1014,V={3}:R=E,S=1260,V={4}:\";$C$2;$R$14;$C$4;$D286;$B286)": 569,_x000D_
    "=RIK_AC(\"INF04__;INF04@E=0,S=1064,G=0,T=0,P=0:@R=A,S=1260,V={0}:R=B,S=1018,V={1}:R=C,S=1092,V={2}:R=D,S=1014,V={3}:R=E,S=1260,V={4}:\";$C$2;$R$14;$C$4;$D284;$B284)": 570,_x000D_
    "=RIK_AC(\"INF04__;INF04@E=0,S=1253,G=0,T=0,P=0:@R=A,S=1260,V={0}:R=B,S=1018,V={1}:R=C,S=1092,V={2}:R=D,S=1014,V={3}:R=E,S=1260,V={4}:\";$C$2;$P$14;$C$4;$D282;$B282)": 571,_x000D_
    "=RIK_AC(\"INF04__;INF04@E=0,S=49,G=0,T=0,P=0:@R=A,S=1260,V={0}:R=B,S=1018,V={1}:R=C,S=1092,V={2}:R=D,S=1014,V={3}:R=E,S=1260,V={4}:R=F,S=48,V={5}:\";$C$2;$R$14;$C$4;$D281;$B281;T$14)": 572,_x000D_
    "=RIK_AC(\"INF04__;INF04@E=0,S=42,G=0,T=0,P=0:@R=A,S=1260,V={0}:R=B,S=1018,V={1}:R=C,S=1092,V={2}:R=D,S=1014,V={3}:R=E,S=1260,V={4}:\";$C$2;$R$14;$C$4;$D279;$B279)": 573,_x000D_
    "=RIK_AC(\"INF04__;INF04@E=0,S=1076,G=0,T=0,P=0:@R=A,S=1260,V={0}:R=B,S=1018,V={1}:R=C,S=1092,V={2}:R=D,S=1014,V={3}:R=E,S=1260,V={4}:\";$C$2;$R$14;$C$4;$D278;$B278)": 574,_x000D_
    "=RIK_AC(\"INF04__;INF04@E=0,S=1064,G=0,T=0,P=0:@R=A,S=1260,V={0}:R=B,S=1018,V={1}:R=C,S=1092,V={2}:R=D,S=1014,V={3}:R=E,S=1260,V={4}:\";$C$2;$R$14;$C$4;$D276;$B276)": 575,_x000D_
    "=RIK_AC(\"INF04__;INF04@E=0,S=1253,G=0,T=0,P=0:@R=A,S=1260,V={0}:R=B,S=1018,V={1}:R=C,S=1092,V={2}:R=D,S=1014,V={3}:R=E,S=1260,V={4}:\";$C$2;$P$14;$C$4;$D274;$B274)": 576,_x000D_
    "=RIK_AC(\"INF04__;INF04@E=0,S=49,G=0,T=0,P=0:@R=A,S=1260,V={0}:R=B,S=1018,V={1}:R=C,S=1092,V={2}:R=D,S=1014,V={3}:R=E,S=1260,V={4}:R=F,S=48,V={5}:\";$C$2;$R$14;$C$4;$D273;$B273;T$14)": 577,_x000D_
    "=RIK_AC(\"INF04__;INF04@E=0,S=42,G=0,T=0,P=0:@R=A,S=1260,V={0}:R=B,S=1018,V={1}:R=C,S=1092,V={2}:R=D,S=1014,V={3}:R=E,S=1260,V={4}:\";$C$2;$R$14;$C$4;$D271;$B271)": 578,_x000D_
    "=RIK_AC(\"INF04__;INF04@E=0,S=1076,G=0,T=0,P=0:@R=A,S=1260,V={0}:R=B,S=1018,V={1}:R=C,S=1092,V={2}:R=D,S=1014,V={3}:R=E,S=1260,V={4}:\";$C$2;$R$14;$C$4;$D270;$B270)": 579,_x000D_
    "=RIK_AC(\"INF04__;INF04@E=0,S=1064,G=0,T=0,P=0:@R=A,S=1260,V={0}:R=B,S=1018,V={1}:R=C,S=1092,V={2}:R=D,S=1014,V={3}:R=E,S=1260,V={4}:\";$C$2;$R$14;$C$4;$D268;$B268)": 580,_x000D_
    "=RIK_AC(\"INF04__;INF04@E=0,S=1253,G=0,T=0,P=0:@R=A,S=1260,V={0}:R=B,S=1018,V={1}:R=C,S=1092,V={2}:R=D,S=1014,V={3}:R=E,S=1260,V={4}:\";$C$2;$P$14;$C$4;$D266;$B266)": 581,_x000D_
    "=RIK_AC(\"INF04__;INF04@E=0,S=49,G=0,T=0,P=0:@R=A,S=1260,V={0}:R=B,S=1018,V={1}:R=C,S=1092,V={2}:R=D,S=1014,V={3}:R=E,S=1260,V={4}:R=F,S=48,V={5}:\";$C$2;$R$14;$C$4;$D265;$B265;T$14)": 582,_x000D_
    "=RIK_AC(\"INF04__;INF04@E=0,S=42,G=0,T=0,P=0:@R=A,S=1260,V={0}:R=B,S=1018,V={1}:R=C,S=1092,V={2}:R=D,S=1014,V={3}:R=E,S=1260,V={4}:\";$C$2;$R$14;$C$4;$D263;$B263)": 583,_x000D_
    "=RIK_AC(\"INF04__;INF04@E=0,S=1076,G=0,T=0,P=0:@R=A,S=1260,V={0}:R=B,S=1018,V={1}:R=C,S=1092,V={2}:R=D,S=1014,V={3}:R=E,S=1260,V={4}:\";$C$2;$R$14;$C$4;$D262;$B262)": 584,_x000D_
    "=RIK_AC(\"INF04__;INF04@E=0,S=1064,G=0,T=0,P=0:@R=A,S=1260,V={0}:R=B,S=1018,V={1}:R=C,S=1092,V={2}:R=D,S=1014,V={3}:R=E,S=1260,V={4}:\";$C$2;$R$14;$C$4;$D260;$B260)": 585,_x000D_
    "=RIK_AC(\"INF04__;INF04@E=0,S=1253,G=0,T=0,P=0:@R=A,S=1260,V={0}:R=B,S=1018,V={1}:R=C,S=1092,V={2}:R=D,S=1014,V={3}:R=E,S=1260,V={4}:\";$C$2;$P$14;$C$4;$D258;$B258)": 586,_x000D_
    "=RIK_AC(\"INF04__;INF04@E=0,S=49,G=0,T=0,P=0:@R=A,S=1260,V={0}:R=B,S=1018,V={1}:R=C,S=1092,V={2}:R=D,S=1014,V={3}:R=E,S=1260,V={4}:R=F,S=48,V={5}:\";$C$2;$R$14;$C$4;$D257;$B257;T$14)": 587,_x000D_
    "=RIK_AC(\"INF04__;INF04@E=0,S=42,G=0,T=0,P=0:@R=A,S=1260,V={0}:R=B,S=1018,V={1}:R=C,S=1092,V={2}:R=D,S=1014,V={3}:R=E,S=1260,V={4}:\";$C$2;$R$14;$C$4;$D255;$B255)": 588,_x000D_
    "=RIK_AC(\"INF04__;INF04@E=0,S=1076,G=0,T=0,P=0:@R=A,S=1260,V={0}:R=B,S=1018,V={1}:R=C,S=1092,V={2}:R=D,S=1014,V={3}:R=E,S=1260,V={4}:\";$C$2;$R$14;$C$4;$D254;$B254)": 589,_x000D_
    "=RIK_AC(\"INF04__;INF04@E=0,S=49,G=0,T=0,P=0:@R=A,S=1260,V={0}:R=B,S=1018,V={1}:R=C,S=1092,V={2}:R=D,S=1014,V={3}:R=E,S=1260,V={4}:R=F,S=48,V={5}:\";$C$2;$R$14;$C$4;$D365;$B365;T$14)": 590,_x000D_
    "=RIK_AC(\"INF04__;INF04@E=0,S=42,G=0,T=0,P=0:@R=A,S=1260,V={0}:R=B,S=1018,V={1}:R=C,S=1092,V={2}:R=D,S=1014,V={3}:R=E,S=1260,V={4}:\";$C$2;$R$14;$C$4;$D362;$B362)": 591,_x000D_
    "=RIK_AC(\"INF04__;INF04@E=0,S=1253,G=0,T=0,P=0:@R=A,S=1260,V={0}:R=B,S=1018,V={1}:R=C,S=1092,V={2}:R=D,S=1014,V={3}:R=E,S=1260,V={4}:\";$C$2;$P$14;$C$4;$D354;$B354)": 592,_x000D_
    "=RIK_AC(\"INF04__;INF04@E=0,S=42,G=0,T=0,P=0:@R=A,S=1260,V={0}:R=B,S=1018,V={1}:R=C,S=1092,V={2}:R=D,S=1014,V={3}:R=E,S=1260,V={4}:\";$C$2;$R$14;$C$4;$D353;$B353)": 593,_x000D_
    "=RIK_AC(\"INF04__;INF04@E=0,S=1064,G=0,T=0,P=0:@R=A,S=1260,V={0}:R=B,S=1018,V={1}:R=C,S=1092,V={2}:R=D,S=1014,V={3}:R=E,S=1260,V={4}:\";$C$2;$R$14;$C$4;$D352;$B352)": 594,_x000D_
    "=RIK_AC(\"INF04__;INF04@E=0,S=49,G=0,T=0,P=0:@R=A,S=1260,V={0}:R=B,S=1018,V={1}:R=C,S=1092,V={2}:R=D,S=1014,V={3}:R=E,S=1260,V={4}:R=F,S=48,V={5}:\";$C$2;$R$14;$C$4;$D351;$B351;T$14)": 595,_x000D_
    "=RIK_AC(\"INF04__;INF04@E=0,S=1253,G=0,T=0,P=0:@R=A,S=1260,V={0}:R=B,S=1018,V={1}:R=C,S=1092,V={2}:R=D,S=1014,V={3}:R=E,S=1260,V={4}:\";$C$2;$P$14;$C$4;$D346;$B346)": 596,_x000D_
    "=RIK_AC(\"INF04__;INF04@E=0,S=42,G=0,T=0,P=0:@R=A,S=1260,V={0}:R=B,S=1018,V={1}:R=C,S=1092,V={2}:R=D,S=1014,V={3}:R=E,S=1260,V={4}:\";$C$2;$R$14;$C$4;$D345;$B345)": 597,_x000D_
    "=RIK_AC(\"INF04__;INF04@E=0,S=1064,G=0,T=0,P=0:@R=A,S=1260,V={0}:R=B,S=1018,V={1}:R=C,S=1092,V={2}:R=D,S=1014,V={3}:R=E,S=1260,V={4}:\";$C$2;$R$14;$C$4;$D344;$B344)": 598,_x000D_
    "=RIK_AC(\"INF04__;INF04@E=0,S=42,G=0,T=0,P=0:@R=A,S=1260,V={0}:R=B,S=1018,V={1}:R=C,S=1092,V={2}:R=D,S=1014,V={3}:R=E,S=1260,V={4}:\";$C$2;$R$14;$C$4;$D341;$B341)": 599,_x000D_
    "=RIK_AC(\"INF04__;INF04@E=0,S=49,G=0,T=0,P=0:@R=A,S=1260,V={0}:R=B,S=1018,V={1}:R=C,S=1092,V={2}:R=D,S=1014,V={3}:R=E,S=1260,V={4}:R=F,S=48,V={5}:\";$C$2;$R$14;$C$4;$D340;$B340;T$14)": 600,_x000D_
    "=RIK_AC(\"INF04__;INF04@E=0,S=1253,G=0,T=0,P=0:@R=A,S=1260,V={0}:R=B,S=1018,V={1}:R=C,S=1092,V={2}:R=D,S=1014,V={3}:R=E,S=1260,V={4}:\";$C$2;$P$14;$C$4;$D337;$B337)": 601,_x000D_
    "=RIK_AC(\"INF04__;INF04@E=0,S=1064,G=0,T=0,P=0:@R=A,S=1260,V={0}:R=B,S=1018,V={1}:R=C,S=1092,V={2}:R=D,S=1014,V={3}:R=E,S=1260,V={4}:\";$C$2;$R$14;$C$4;$D336;$B336)": 602,_x000D_
    "=RIK_AC(\"INF04__;INF04@E=0,S=42,G=0,T=0,P=0:@R=A,S=1260,V={0}:R=B,S=1018,V={1}:R=C,S=1092,V={2}:R=D,S=1014,V={3}:R=E,S=1260,V={4}:\";$C$2;$R$14;$C$4;$D333;$B333)": 603,_x000D_
    "=RIK_AC(\"INF04__;INF04@E=0,S=49,G=0,T=0,P=0:@R=A,S=1260,V={0}:R=B,S=1018,V={1}:R=C,S=1092,V={2}:R=D,S=1014,V={3}:R=E,S=1260,V={4}:R=F,S=48,V={5}:\";$C$2;$R$14;$C$4;$D332;$B332;T$14)": 604,_x000D_
    "=RIK_AC(\"INF04__;INF04@E=0,S=1064,G=0,T=0,P=0:@R=A,S=1260,V={0}:R=B,S=1018,V={1}:R=C,S=1092,V={2}:R=D,S=1014,V={3}:R=E,S=1260,V={4}:\";$C$2;$R$14;$C$4;$D329;$B329)": 605,_x000D_
    "=RIK_AC(\"INF04__;INF04@E=0,S=1253,G=0,T=0,P=0:@R=A,S=1260,V={0}:R=B,S=1018,V={1}:R=C,S=1092,V={2}:R=D,S=1014,V={3}:R=E,S=1260,V={4}:\";$C$2;$P$14;$C$4;$D327;$B327)": 606,_x000D_
    "=RIK_AC(\"INF04__;INF04@E=0,S=49,G=0,T=0,P=0:@R=A,S=1260,V={0}:R=B,S=1018,V={1}:R=C,S=1092,V={2}:R=D,S=1014,V={3}:R=E,S=1260,V={4}:R=F,S=48,V={5}:\";$C$2;$R$14;$C$4;$D326;$B326;T$14)": 607,_x000D_
    "=RIK_AC(\"INF04__;INF04@E=0,S=42,G=0,T=0,P=0:@R=A,S=1260,V={0}:R=B,S=1018,V={1}:R=C,S=1092,V={2}:R=D,S=1014,V={3}:R=E,S=1260,V={4}:\";$C$2;$R$14;$C$4;$D324;$B324)": 608,_x000D_
    "=RIK_AC(\"INF04__;INF04@E=0,S=1076,G=0,T=0,P=0:@R=A,S=1260,V={0}:R=B,S=1018,V={1}:R=C,S=1092,V={2}:R=D,S=1014,V={3}:R=E,S=1260,V={4}:\";$C$2;$R$14;$C$4;$D323;$B323)": 609,_x000D_
    "=RIK_AC(\"INF04__;INF04@E=0,S=1064,G=0,T=0,P=0:@R=A,S=1260,V={0}:R=B,S=1018,V={1}:R=C,S=1092,V={2}:R=D,S=1014,V={3}:R=E,S=1260,V={4}:\";$C$2;$R$14;$C$4;$D321;$B321)": 610,_x000D_
    "=RIK_AC(\"INF04__;INF04@E=0,S=1253,G=0,T=0,P=0:@R=A,S=1260,V={0}:R=B,S=1018,V={1}:R=C,S=1092,V={2}:R=D,S=1014,V={3}:R=E,S=1260,V={4}:\";$C$2;$P$14;$C$4;$D319;$B319)": 611,_x000D_
    "=RIK_AC(\"INF04__;INF04@E=0,S=49,G=0,T=0,P=0:@R=A,S=1260,V={0}:R=B,S=1018,V={1}:R=C,S=1092,V={2}:R=D,S=1014,V={3}:R=E,S=1260,V={4}:R=F,S=48,V={5}:\";$C$2;$R$14;$C$4;$D318;$B318;T$14)": 612,_x000D_
    "=RIK_AC(\"INF04__;INF04@E=0,S=42,G=0,T=0,P=0:@R=A,S=1260,V={0}:R=B,S=1018,V={1}:R=C,S=1092,V={2}:R=D,S=1014,V={3}:R=E,S=1260,V={4}:\";$C$2;$R$14;$C$4;$D316;$B316)": 613,_x000D_
    "=RIK_AC(\"INF04__;INF04@E=0,S=1076,G=0,T=0,P=0:@R=A,S=1260,V={0}:R=B,S=1018,V={1}:R=C,S=1092,V={2}:R=D,S=1014,V={3}:R=E,S=1260,V={4}:\";$C$2;$R$14;$C$4;$D315;$B315)": 614,_x000D_
    "=RIK_AC(\"INF04__;INF04@E=0,S=1064,G=0,T=0,P=0:@R=A,S=1260,V={0}:R=B,S=1018,V={1}:R=C,S=1092,V={2}:R=D,S=1014,V={3}:R=E,S=1260,V={4}:\";$C$2;$R$14;$C$4;$D313;$B313)": 615,_x000D_
    "=RIK_AC(\"INF04__;INF04@E=0,S=1253,G=0,T=0,P=0:@R=A,S=1260,V={0}:R=B,S=1018,V={1}:R=C,S=1092,V={2}:R=D,S=1014,V={3}:R=E,S=1260,V={4}:\";$C$2;$P$14;$C$4;$D311;$B311)": 616,_x000D_
    "=RIK_AC(\"INF04__;INF04@E=0,S=49,G=0,T=0,P=0:@R=A,S=1260,V={0}:R=B,S=1018,V={1}:R=C,S=1092,V={2}:R=D,S=1014,V={3}:R=E,S=1260,V={4}:R=F,S=48,V={5}:\";$C$2;$R$14;$C$4;$D310;$B310;T$14)": 617,_x000D_
    "=RIK_AC(\"INF04__;INF04@E=0,S=42,G=0,T=0,P=0:@R=A,S=1260,V={0}:R=B,S=1018,V={1}:R=C,S=1092,V={2}:R=D,S=1014,V={3}:R=E,S=1260,V={4}:\";$C$2;$R$14;$C$4;$D308;$B308)": 618,_x000D_
    "=RIK_AC(\"INF04__;INF04@E=0,S=1076,G=0,T=0,P=0:@R=A,S=1260,V={0}:R=B,S=1018,V={1}:R=C,S=1092,V={2}:R=D,S=1014,V={3}:R=E,S=1260,V={4}:\";$C$2;$R$14;$C$4;$D307;$B307)": 619,_x000D_
    "=RIK_AC(\"INF04__;INF04@E=0,S=1064,G=0,T=0,P=0:@R=A,S=1260,V={0}:R=B,S=1018,V={1}:R=C,S=1092,V={2}:R=D,S=1014,V={3}:R=E,S=1260,V={4}:\";$C$2;$R$14;$C$4;$D305;$B305)": 620,_x000D_
    "=RIK_AC(\"INF04__;INF04@E=0,S=1253,G=0,T=0,P=0:@R=A,S=1260,V={0}:R=B,S=1018,V={1}:R=C,S=1092,V={2}:R=D,S=1014,V={3}:R=E,S=1260,V={4}:\";$C$2;$P$14;$C$4;$D303;$B303)": 621,_x000D_
    "=RIK_AC(\"INF04__;INF04@E=0,S=49,G=0,T=0,P=0:@R=A,S=1260,V={0}:R=B,S=1018,V={1}:R=C,S=1092,V={2}:R=D,S=1014,V={3}:R=E,S=1260,V={4}:R=F,S=48,V={5}:\";$C$2;$R$14;$C$4;$D302;$B302;T$14)": 622,_x000D_
    "=RIK_AC(\"INF04__;INF04@E=0,S=42,G=0,T=0,P=0:@R=A,S=1260,V={0}:R=B,S=1018,V={1}:R=C,S=1092,V={2}:R=D,S=1014,V={3}:R=E,S=1260,V={4}:\";$C$2;$R$14;$C$4;$D300;$B300)": 623,_x000D_
    "=RIK_AC(\"INF04__;INF04@E=0,S=1076,G=0,T=0,P=0:@R=A,S=1260,V={0}:R=B,S=1018,V={1}:R=C,S=1092,V={2}:R=D,S=1014,V={3}:R=E,S=1260,V={4}:\";$C$2;$R$14;$C$4;$D299;$B299)": 624,_x000D_
    "=RIK_AC(\"INF04__;INF04@E=0,S=1064,G=0,T=0,P=0:@R=A,S=1260,V={0}:R=B,S=1018,V={1}:R=C,S=1092,V={2}:R=D,S=1014,V={3}:R=E,S=1260,V={4}:\";$C$2;$R$14;$C$4;$D297;$B297)": 625,_x000D_
    "=RIK_AC(\"INF04__;INF04@E=0,S=1253,G=0,T=0,P=0:@R=A,S=1260,V={0}:R=B,S=1018,V={1}:R=C,S=1092,V={2}:R=D,S=1014,V={3}:R=E,S=1260,V={4}:\";$C$2;$P$14;$C$4;$D295;$B295)": 626,_x000D_
    "=RIK_AC(\"INF04__;INF04@E=0,S=49,G=0,T=0,P=0:@R=A,S=1260,V={0}:R=B,S=1018,V={1}:R=C,S=1092,V={2}:R=D,S=1014,V={3}:R=E,S=1260,V={4}:R=F,S=48,V={5}:\";$C$2;$R$14;$C$4;$D294;$B294;T$14)": 627,_x000D_
    "=RIK_AC(\"INF04__;INF04@E=0,S=42,G=0,T=0,P=0:@R=A,S=1260,V={0}:R=B,S=1018,V={1}:R=C,S=1092,V={2}:R=D,S=1014,V={3}:R=E,S=1260,V={4}:\";$C$2;$R$14;$C$4;$D292;$B292)": 628,_x000D_
    "=RIK_AC(\"INF04__;INF04@E=0,S=1076,G=0,T=0,P=0:@R=A,S=1260,V={0}:R=B,S=1018,V={1}:R=C,S=1092,V={2}:R=D,S=1014,V={3}:R=E,S=1260,V={4}:\";$C$2;$R$14;$C$4;$D291;$B291)": 629,_x000D_
    "=RIK_AC(\"INF04__;INF04@E=0,S=1064,G=0,T=0,P=0:@R=A,S=1260,V={0}:R=B,S=1018,V={1}:R=C,S=1092,V={2}:R=D,S=1014,V={3}:R=E,S=1260,V={4}:\";$C$2;$R$14;$C$4;$D289;$B289)": 630,_x000D_
    "=RIK_AC(\"INF04__;INF04@E=0,S=1253,G=0,T=0,P=0:@R=A,S=1260,V={0}:R=B,S=1018,V={1}:R=C,S=1092,V={2}:R=D,S=1014,V={3}:R=E,S=1260,V={4}:\";$C$2;$P$14;$C$4;$D287;$B287)": 631,_x000D_
    "=RIK_AC(\"INF04__;INF04@E=0,S=49,G=0,T=0,P=0:@R=A,S=1260,V={0}:R=B,S=1018,V={1}:R=C,S=1092,V={2}:R=D,S=1014,V={3}:R=E,S=1260,V={4}:R=F,S=48,V={5}:\";$C$2;$R$14;$C$4;$D286;$B286;T$14)": 632,_x000D_
    "=RIK_AC(\"INF04__;INF04@E=0,S=42,G=0,T=0,P=0:@R=A,S=1260,V={0}:R=B,S=1018,V={1}:R=C,S=1092,V={2}:R=D,S=1014,V={3}:R=E,S=1260,V={4}:\";$C$2;$R$14;$C$4;$D284;$B284)": 633,_x000D_
    "=RIK_AC(\"INF04__;INF04@E=0,S=1076,G=0,T=0,P=0:@R=A,S=1260,V={0}:R=B,S=1018,V={1}:R=C,S=1092,V={2}:R=D,S=1014,V={3}:R=E,S=1260,V={4}:\";$C$2;$R$14;$C$4;$D283;$B283)": 634,_x000D_
    "=RIK_AC(\"INF04__;INF04@E=0,S=1064,G=0,T=0,P=0:@R=A,S=1260,V={0}:R=B,S=1018,V={1}:R=C,S=1092,V={2}:R=D,S=1014,V={3}:R=E,S=1260,V={4}:\";$C$2;$R$14;$C$4;$D281;$B281)": 635,_x000D_
    "=RIK_AC(\"INF04__;INF04@E=0,S=1253,G=0,T=0,P=0:@R=A,S=1260,V={0}:R=B,S=1018,V={1}:R=C,S=1092,V={2}:R=D,S=1014,V={3}:R=E,S=1260,V={4}:\";$C$2;$P$14;$C$4;$D279;$B279)": 636,_x000D_
    "=RIK_AC(\"INF04__;INF04@E=0,S=49,G=0,T=0,P=0:@R=A,S=1260,V={0}:R=B,S=1018,V={1}:R=C,S=1092,V={2}:R=D,S=1014,V={3}:R=E,S=1260,V={4}:R=F,S=48,V={5}:\";$C$2;$R$14;$C$4;$D278;$B278;T$14)": 637,_x000D_
    "=RIK_AC(\"INF04__;INF04@E=0,S=42,G=0,T=0,P=0:@R=A,S=1260,V={0}:R=B,S=1018,V={1}:R=C,S=1092,V={2}:R=D,S=1014,V={3}:R=E,S=1260,V={4}:\";$C$2;$R$14;$C$4;$D276;$B276)": 638,_x000D_
    "=RIK_AC(\"INF04__;INF04@E=0,S=1076,G=0,T=0,P=0:@R=A,S=1260,V={0}:R=B,S=1018,V={1}:R=C,S=1092,V={2}:R=D,S=1014,V={3}:R=E,S=1260,V={4}:\";$C$2;$R$14;$C$4;$D275;$B275)": 639,_x000D_
    "=RIK_AC(\"INF04__;INF04@E=0,S=1064,G=0,T=0,P=0:@R=A,S=1260,V={0}:R=B,S=1018,V={1}:R=C,S=1092,V={2}:R=D,S=1014,V={3}:R=E,S=1260,V={4}:\";$C$2;$R$14;$C$4;$D273;$B273)": 640,_x000D_
    "=RIK_AC(\"INF04__;INF04@E=0,S=1253,G=0,T=0,P=0:@R=A,S=1260,V={0}:R=B,S=1018,V={1}:R=C,S=1092,V={2}:R=D,S=1014,V={3}:R=E,S=1260,V={4}:\";$C$2;$P$14;$C$4;$D271;$B271)": 641,_x000D_
    "=RIK_AC(\"INF04__;INF04@E=0,S=49,G=0,T=0,P=0:@R=A,S=1260,V={0}:R=B,S=1018,V={1}:R=C,S=1092,V={2}:R=D,S=1014,V={3}:R=E,S=1260,V={4}:R=F,S=48,V={5}:\";$C$2;$R$14;$C$4;$D270;$B270;T$14)": 642,_x000D_
    "=RIK_AC(\"INF04__;INF04@E=0,S=42,G=0,T=0,P=0:@R=A,S=1260,V={0}:R=B,S=1018,V={1}:R=C,S=1092,V={2}:R=D,S=1014,V={3}:R=E,S=1260,V={4}:\";$C$2;$R$14;$C$4;$D268;$B268)": 643,_x000D_
    "=RIK_AC(\"INF04__;INF04@E=0,S=1076,G=0,T=0,P=0:@R=A,S=1260,V={0}:R=B,S=1018,V={1}:R=C,S=1092,V={2}:R=D,S=1014,V={3}:R=E,S=1260,V={4}:\";$C$2;$R$14;$C$4;$D267;$B267)": 644,_x000D_
    "=RIK_AC(\"INF04__;INF04@E=0,S=1064,G=0,T=0,P=0:@R=A,S=1260,V={0}:R=B,S=1018,V={1}:R=C,S=1092,V={2}:R=D,S=1014,V={3}:R=E,S=1260,V={4}:\";$C$2;$R$14;$C$4;$D265;$B265)": 645,_x000D_
    "=RIK_AC(\"INF04__;INF04@E=0,S=1253,G=0,T=0,P=0:@R=A,S=1260,V={0}:R=B,S=1018,V={1}:R=C,S=1092,V={2}:R=D,S=1014,V={3}:R=E,S=1260,V={4}:\";$C$2;$P$14;$C$4;$D263;$B263)": 646,_x000D_
    "=RIK_AC(\"INF04__;INF04@E=0,S=49,G=0,T=0,P=0:@R=A,S=1260,V={0}:R=B,S=1018,V={1}:R=C,S=1092,V={2}:R=D,S=1014,V={3}:R=E,S=1260,V={4}:R=F,S=48,V={5}:\";$C$2;$R$14;$C$4;$D262;$B262;T$14)": 647,_x000D_
    "=RIK_AC(\"INF04__;INF04@E=0,S=42,G=0,T=0,P=0:@R=A,S=1260,V={0}:R=B,S=1018,V={1}:R=C,S=1092,V={2}:R=D,S=1014,V={3}:R=E,S=1260,V={4}:\";$C$2;$R$14;$C$4;$D260;$B260)": 648,_x000D_
    "=RIK_AC(\"INF04__;INF04@E=0,S=1076,G=0,T=0,P=0:@R=A,S=1260,V={0}:R=B,S=1018,V={1}:R=C,S=1092,V={2}:R=D,S=1014,V={3}:R=E,S=1260,V={4}:\";$C$2;$R$14;$C$4;$D259;$B259)": 649,_x000D_
    "=RIK_AC(\"INF04__;INF04@E=0,S=1064,G=0,T=0,P=0:@R=A,S=1260,V={0}:R=B,S=1018,V={1}:R=C,S=1092,V={2}:R=D,S=1014,V={3}:R=E,S=1260,V={4}:\";$C$2;$R$14;$C$4;$D257;$B257)": 650,_x000D_
    "=RIK_AC(\"INF04__;INF04@E=0,S=1253,G=0,T=0,P=0:@R=A,S=1260,V={0}:R=B,S=1018,V={1}:R=C,S=1092,V={2}:R=D,S=1014,V={3}:R=E,S=1260,V={4}:\";$C$2;$P$14;$C$4;$D255;$B255)": 651,_x000D_
    "=RIK_AC(\"INF04__;INF04@E=0,S=49,G=0,T=0,P=0:@R=A,S=1260,V={0}:R=B,S=1018,V={1}:R=C,S=1092,V={2}:R=D,S=1014,V={3}:R=E,S=1260,V={4}:R=F,S=48,V={5}:\";$C$2;$R$14;$C$4;$D254;$B254;T$14)": 652,_x000D_
    "=RIK_AC(\"INF04__;INF04@E=0,S=1064,G=0,T=0,P=0:@R=A,S=1260,V={0}:R=B,S=1018,V={1}:R=C,S=1092,V={2}:R=D,S=1014,V={3}:R=E,S=1260,V={4}:\";$C$2;$R$14;$C$4;$D363;$B363)": 653,_x000D_
    "=RIK_AC(\"INF04__;INF04@E=0,S=49,G=0,T=0,P=0:@R=A,S=1260,V={0}:R=B,S=1018,V={1}:R=C,S=1092,V={2}:R=D,S=1014,V={3}:R=E,S=1260,V={4}:R=F,S=48,V={5}:\";$C$2;$R$14;$C$4;$D359;$B359;T$14)": 654,_x000D_
    "=RIK_AC(\"INF04__;INF04@E=0,S=1076,G=0,T=0,P=0:@R=A,S=1260,V={0}:R=B,S=1018,V={1}:R=C,S=1092,V={2}:R=D,S=1014,V={3}:R=E,S=1260,V={4}:\";$C$2;$R$14;$C$4;$D358;$B358)": 655,_x000D_
    "=RIK_AC(\"INF04__;INF04@E=0,S=1253,G=0,T=0,P=0:@R=A,S=1260,V={0}:R=B,S=1018,V={1}:R=C,S=1092,V={2}:R=D,S=1014,V={3}:R=E,S=1260,V={4}:\";$C$2;$P$14;$C$4;$D353;$B353)": 656,_x000D_
    "=RIK_AC(\"INF04__;INF04@E=0,S=1253,G=0,T=0,P=0:@R=A,S=1260,V={0}:R=B,S=1018,V={1}:R=C,S=1092,V={2}:R=D,S=1014,V={3}:R=E,S=1260,V={4}:\";$C$2;$P$14;$C$4;$D352;$B352)": 657,_x000D_
    "=RIK_AC(\"INF04__;INF04@E=0,S=1064,G=0,T=0,P=0:@R=A,S=1260,V={0}:R=B,S=1018,V={1}:R=C,S=1092,V={2}:R=D,S=1014,V={3}:R=E,S=1260,V={4}:\";$C$2;$R$14;$C$4;$D351;$B351)": 658,_x000D_
    "=RIK_AC(\"INF04__;INF04@E=0,S=1076,G=0,T=0,P=0:@R=A,S=1260,V={0}:R=B,S=1018,V={1}:R=C,S=1092,V={2}:R=D,S=1014,V={3}:R=E,S=1260,V={4}:\";$C$2;$R$14;$C$4;$D350;$B350)": 659,_x000D_
    "=RIK_AC(\"INF04__;INF04@E=0,S=1253,G=0,T=0,P=0:@R=A,S=1260,V={0}:R=B,S=1018,V={1}:R=C,S=1092,V={2}:R=D,S=1014,V={3}:R=E,S=1260,V={4}:\";$C$2;$P$14;$C$4;$D345;$B345)": 660,_x000D_
    "=RIK_AC(\"INF04__;INF04@E=0,S=42,G=0,T=0,P=0:@R=A,S=1260,V={0}:R=B,S=1018,V={1}:R=C,S=1092,V={2}:R=D,S=1014,V={3}:R=E,S=1260,V={4}:\";$C$2;$R$14;$C$4;$D344;$B344)": 661,_x000D_
    "=RIK_AC(\"INF04__;INF04@E=0,S=1076,G=0,T=0,P=0:@R=A,S=1260,V={0}:R=B,S=1018,V={1}:R=C,S=1092,V={2}:R=D,S=1014,V={3}:R=E,S=1260,V={4}:\";$C$2;$R$14;$C$4;$D343;$B343)": 662,_x000D_
    "=RIK_AC(\"INF04__;INF04@E=0,S=1253,G=0,T=0,P=0:@R=A,S=1260,V={0}:R=B,S=1018,V={1}:R=C,S=1092,V={2}:R=D,S=1014,V={3}:R=E,S=1260,V={4}:\";$C$2;$P$14;$C$4;$D341;$B341)": 663,_x000D_
    "=RIK_AC(\"INF04__;INF04@E=0,S=1064,G=0,T=0,P=0:@R=A,S=1260,V={0}:R=B,S=1018,V={1}:R=C,S=1092,V={2}:R=D,S=1014,V={3}:R=E,S=1260,V={4}:\";$C$2;$R$14;$C$4;$D340;$B340)": 664,_x000D_
    "=RIK_AC(\"INF04__;INF04@E=0,S=49,G=0,T=0,P=0:@R=A,S=1260,V={0}:R=B,S=1018,V={1}:R=C,S=1092,V={2}:R=D,S=1014,V={3}:R=E,S=1260,V={4}:R=F,S=48,V={5}:\";$C$2;$R$14;$C$4;$D339;$B339;T$14)": 665,_x000D_
    "=RIK_AC(\"INF04__;INF04@E=0,S=42,G=0,T=0,P=0:@R=A,S=1260,V={0}:R=B,S=1018,V={1}:R=C,S=1092,V={2}:R=D,S=1014,V={3}:R=E,S=1260,V={4}:\";$C$2;$R$14;$C$4;$D336;$B336)": 666,_x000D_
    "=RIK_AC(\"INF04__;INF04@E=0,S=1076,G=0,T=0,P=0:@R=A,S=1260,V={0}:R=B,S=1018,V={1}:R=C,S=1092,V={2}:R=D,S=1014,V={3}:R=E,S=1260,V={4}:\";$C$2;$R$14;$C$4;$D335;$B335)": 667,_x000D_
    "=RIK_AC(\"INF04__;INF04@E=0,S=1253,G=0,T=0,P=0:@R=A,S=1260,V={0}:R=B,S=1018,V={1}:R=C,S=1092,V={2}:R=D,S=1014,V={3}:R=E,S=1260,V={4}:\";$C$2;$P$14;$C$4;$D333;$B333)": 668,_x000D_
    "=RIK_AC(\"INF04__;INF04@E=0,S=1064,G=0,T=0,P=0:@R=A,S=1260,V={0}:R=B,S=1018,V={1}:R=C,S=1092,V={2}:R=D,S=1014,V={3}:R=E,S=1260,V={4}:\";$C$2;$R$14;$C$4;$D332;$B332)": 669,_x000D_
    "=RIK_AC(\"INF04__;INF04@E=0,S=49,G=0,T=0,P=0:@R=A,S=1260,V={0}:R=B,S=1018,V={1}:R=C,S=1092,V={2}:R=D,S=1014,V={3}:R=E,S=1260,V={4}:R=F,S=48,V={5}:\";$C$2;$R$14;$C$4;$D331;$B331;T$14)": 670,_x000D_
    "=RIK_AC(\"INF04__;INF04@E=0,S=42,G=0,T=0,P=0:@R=A,S=1260,V={0}:R=B,S=1018,V={1}:R=C,S=1092,V={2}:R=D,S=1014,V={3}:R=E,S=1260,V={4}:\";$C$2;$R$14;$C$4;$D329;$B329)": 671,_x000D_
    "=RIK_AC(\"INF04__;INF04@E=0,S=1076,G=0,T=0,P=0:@R=A,S=1260,V={0}:R=B,S=1018,V={1}:R=C,S=1092,V={2}:R=D,S=1014,V={3}:R=E,S=1260,V={4}:\";$C$2;$R$14;$C$4;$D328;$B328)": 672,_x000D_
    "=RIK_AC(\"INF04__;INF04@E=0,S=1064,G=0,T=0,P=0:@R=A,S=1260,V={0}:R=B,S=1018,V={1}:R=C,S=1092,V={2}:R=D,S=1014,V={3}:R=E,S=1260,V={4}:\";$C$2;$R$14;$C$4;$D326;$B326)": 673,_x000D_
    "=RIK_AC(\"INF04__;INF04@E=0,S=1253,G=0,T=0,P=0:@R=A,S=1260,V={0}:R=B,S=1018,V={1}:R=C,S=1092,V={2}:R=D,S=1014,V={3}:R=E,S=1260,V={4}:\";$C$2;$P$14;$C$4;$D324;$B324)": 674,_x000D_
    "=RIK_AC(\"INF04__;INF04@E=0,S=49,G=0,T=0,P=0:@R=A,S=1260,V={0}:R=B,S=1018,V={1}:R=C,S=1092,V={2}:R=D,S=1014,V={3}:R=E,S=1260,V={4}:R=F,S=48,V={5}:\";$C$2;$R$14;$C$4;$D323;$B323;T$14)": 675,_x000D_
    "=RIK_AC(\"INF04__;INF04@E=0,S=42,G=0,T=0,P=0:@R=A,S=1260,V={0}:R=B,S=1018,V={1}:R=C,S=1092,V={2}:R=D,S=1014,V={3}:R=E,S=1260,V={4}:\";$C$2;$R$14;$C$4;$D321;$B321)": 676,_x000D_
    "=RIK_AC(\"INF04__;INF04@E=0,S=1076,G=0,T=0,P=0:@R=A,S=1260,V={0}:R=B,S=1018,V={1}:R=C,S=1092,V={2}:R=D,S=1014,V={3}:R=E,S=1260,V={4}:\";$C$2;$R$14;$C$4;$D320;$B320)": 677,_x000D_
    "=RIK_AC(\"INF04__;INF04@E=0,S=1064,G=0,T=0,P=0:@R=A,S=1260,V={0}:R=B,S=1018,V={1}:R=C,S=1092,V={2}:R=D,S=1014,V={3}:R=E,S=1260,V={4}:\";$C$2;$R$14;$C$4;$D318;$B318)": 678,_x000D_
    "=RIK_AC(\"INF04__;INF04@E=0,S=1253,G=0,T=0,P=0:@R=A,S=1260,V={0}:R=B,S=1018,V={1}:R=C,S=1092,V={2}:R=D,S=1014,V={3}:R=E,S=1260,V={4}:\";$C$2;$P$14;$C$4;$D316;$B316)": 679,_x000D_
    "=RIK_AC(\"INF04__;INF04@E=0,S=49,G=0,T=0,P=0:@R=A,S=1260,V={0}:R=B,S=1018,V={1}:R=C,S=1092,V={2}:R=D,S=1014,V={3}:R=E,S=1260,V={4}:R=F,S=48,V={5}:\";$C$2;$R$14;$C$4;$D315;$B315;T$14)": 680,_x000D_
    "=RIK_AC(\"INF04__;INF04@E=0,S=42,G=0,T=0,P=0:@R=A,S=1260,V={0}:R=B,S=1018,V={1}:R=C,S=1092,V={2}:R=D,S=1014,V={3}:R=E,S=1260,V={4}:\";$C$2;$R$14;$C$4;$D313;$B313)": 681,_x000D_
    "=RIK_AC(\"INF04__;INF04@E=0,S=1076,G=0,T=0,P=0:@R=A,S=1260,V={0}:R=B,S=1018,V={1}:R=C,S=1092,V={2}:R=D,S=1014,V={3}:R=E,S=1260,V={4}:\";$C$2;$R$14;$C$4;$D312;$B312)": 682,_x000D_
    "=RIK_AC(\"INF04__;INF04@E=0,S=1064,G=0,T=0,P=0:@R=A,S=1260,V={0}:R=B,S=1018,V={1}:R=C,S=1092,V={2}:R=D,S=1014,V={3}:R=E,S=1260,V={4}:\";$C$2;$R$14;$C$4;$D310;$B310)": 683,_x000D_
    "=RIK_AC(\"INF04__;INF04@E=0,S=1253,G=0,T=0,P=0:@R=A,S=1260,V={0}:R=B,S=1018,V={1}:R=C,S=1092,V={2}:R=D,S=1014,V={3}:R=E,S=1260,V={4}:\";$C$2;$P$14;$C$4;$D308;$B308)": 684,_x000D_
    "=RIK_AC(\"INF04__;INF04@E=0,S=49,G=0,T=0,P=0:@R=A,S=1260,V={0}:R=B,S=1018,V={1}:R=C,S=1092,V={2}:R=D,S=1014,V={3}:R=E,S=1260,V={4}:R=F,S=48,V={5}:\";$C$2;$R$14;$C$4;$D307;$B307;T$14)": 685,_x000D_
    "=RIK_AC(\"INF04__;INF04@E=0,S=42,G=0,T=0,P=0:@R=A,S=1260,V={0}:R=B,S=1018,V={1}:R=C,S=1092,V={2}:R=D,S=1014,V={3}:R=E,S=1260,V={4}:\";$C$2;$R$14;$C$4;$D305;$B305)": 686,_x000D_
    "=RIK_AC(\"INF04__;INF04@E=0,S=1076,G=0,T=0,P=0:@R=A,S=1260,V={0}:R=B,S=1018,V={1}:R=C,S=1092,V={2}:R=D,S=1014,V={3}:R=E,S=1260,V={4}:\";$C$2;$R$14;$C$4;$D304;$B304)": 687,_x000D_
    "=RIK_AC(\"INF04__;INF04@E=0,S=1064,G=0,T=0,P=0:@R=A,S=1260,V={0}:R=B,S=1018,V={1}:R=C,S=1092,V={2}:R=D,S=1014,V={3}:R=E,S=1260,V={4}:\";$C$2;$R$14;$C$4;$D302;$B302)": 688,_x000D_
    "=RIK_AC(\"INF04__;INF04@E=0,S=1253,G=0,T=0,P=0:@R=A,S=1260,V={0}:R=B,S=1018,V={1}:R=C,S=1092,V={2}:R=D,S=1014,V={3}:R=E,S=1260,V={4}:\";$C$2;$P$14;$C$4;$D300;$B300)": 689,_x000D_
    "=RIK_AC(\"INF04__;INF04@E=0,S=49,G=0,T=0,P=0:@R=A,S=1260,V={0}:R=B,S=1018,V={1}:R=C,S=1092,V={2}:R=D,S=1014,V={3}:R=E,S=1260,V={4}:R=F,S=48,V={5}:\";$C$2;$R$14;$C$4;$D299;$B299;T$14)": 690,_x000D_
    "=RIK_AC(\"INF04__;INF04@E=0,S=42,G=0,T=0,P=0:@R=A,S=1260,V={0}:R=B,S=1018,V={1}:R=C,S=1092,V={2}:R=D,S=1014,V={3}:R=E,S=1260,V={4}:\";$C$2;$R$14;$C$4;$D297;$B297)": 691,_x000D_
    "=RIK_AC(\"INF04__;INF04@E=0,S=1076,G=0,T=0,P=0:@R=A,S=1260,V={0}:R=B,S=1018,V={1}:R=C,S=1092,V={2}:R=D,S=1014,V={3}:R=E,S=1260,V={4}:\";$C$2;$R$14;$C$4;$D296;$B296)": 692,_x000D_
    "=RIK_AC(\"INF04__;INF04@E=0,S=1064,G=0,T=0,P=0:@R=A,S=1260,V={0}:R=B,S=1018,V={1}:R=C,S=1092,V={2}:R=D,S=1014,V={3}:R=E,S=1260,V={4}:\";$C$2;$R$14;$C$4;$D294;$B294)": 693,_x000D_
    "=RIK_AC(\"INF04__;INF04@E=0,S=1253,G=0,T=0,P=0:@R=A,S=1260,V={0}:R=B,S=1018,V={1}:R=C,S=1092,V={2}:R=D,S=1014,V={3}:R=E,S=1260,V={4}:\";$C$2;$P$14;$C$4;$D292;$B292)": 694,_x000D_
    "=RIK_AC(\"INF04__;INF04@E=0,S=49,G=0,T=0,P=0:@R=A,S=1260,V={0}:R=B,S=1018,V={1}:R=C,S=1092,V={2}:R=D,S=1014,V={3}:R=E,S=1260,V={4}:R=F,S=48,V={5}:\";$C$2;$R$14;$C$4;$D291;$B291;T$14)": 695,_x000D_
    "=RIK_AC(\"INF04__;INF04@E=0,S=42,G=0,T=0,P=0:@R=A,S=1260,V={0}:R=B,S=1018,V={1}:R=C,S=1092,V={2}:R=D,S=1014,V={3}:R=E,S=1260,V={4}:\";$C$2;$R$14;$C$4;$D289;$B289)": 696,_x000D_
    "=RIK_AC(\"INF04__;INF04@E=0,S=1076,G=0,T=0,P=0:@R=A,S=1260,V={0}:R=B,S=1018,V={1}:R=C,S=1092,V={2}:R=D,S=1014,V={3}:R=E,S=1260,V={4}:\";$C$2;$R$14;$C$4;$D288;$B288)": 697,_x000D_
    "=RIK_AC(\"INF04__;INF04@E=0,S=1064,G=0,T=0,P=0:@R=A,S=1260,V={0}:R=B,S=1018,V={1}:R=C,S=1092,V={2}:R=D,S=1014,V={3}:R=E,S=1260,V={4}:\";$C$2;$R$14;$C$4;$D286;$B286)": 698,_x000D_
    "=RIK_AC(\"INF04__;INF04@E=0,S=1253,G=0,T=0,P=0:@R=A,S=1260,V={0}:R=B,S=1018,V={1}:R=C,S=1092,V={2}:R=D,S=1014,V={3}:R=E,S=1260,V={4}:\";$C$2;$P$14;$C$4;$D284;$B284)": 699,_x000D_
    "=RIK_AC(\"INF04__;INF04@E=0,S=49,G=0,T=0,P=0:@R=A,S=1260,V={0}:R=B,S=1018,V={1}:R=C,S=1092,V={2}:R=D,S=1014,V={3}:R=E,S=1260,V={4}:R=F,S=48,V={5}:\";$C$2;$R$14;$C$4;$D283;$B283;T$14)": 700,_x000D_
    "=RIK_AC(\"INF04__;INF04@E=0,S=42,G=0,T=0,P=0:@R=A,S=1260,V={0}:R=B,S=1018,V={1}:R=C,S=1092,V={2}:R=D,S=1014,V={3}:R=E,S=1260,V={4}:\";$C$2;$R$14;$C$4;$D281;$B281)": 701,_x000D_
    "=RIK_AC(\"INF04__;INF04@E=0,S=1076,G=0,T=0,P=0:@R=A,S=1260,V={0}:R=B,S=1018,V={1}:R=C,S=1092,V={2}:R=D,S=1014,V={3}:R=E,S=1260,V={4}:\";$C$2;$R$14;$C$4;$D280;$B280)": 702,_x000D_
    "=RIK_AC(\"INF04__;INF04@E=0,S=1064,G=0,T=0,P=0:@R=A,S=1260,V={0}:R=B,S=1018,V={1}:R=C,S=1092,V={2}:R=D,S=1014,V={3}:R=E,S=1260,V={4}:\";$C$2;$R$14;$C$4;$D278;$B278)": 703,_x000D_
    "=RIK_AC(\"INF04__;INF04@E=0,S=1253,G=0,T=0,P=0:@R=A,S=1260,V={0}:R=B,S=1018,V={1}:R=C,S=1092,V={2}:R=D,S=1014,V={3}:R=E,S=1260,V={4}:\";$C$2;$P$14;$C$4;$D276;$B276)": 704,_x000D_
    "=RIK_AC(\"INF04__;INF04@E=0,S=49,G=0,T=0,P=0:@R=A,S=1260,V={0}:R=B,S=1018,V={1}:R=C,S=1092,V={2}:R=D,S=1014,V={3}:R=E,S=1260,V={4}:R=F,S=48,V={5}:\";$C$2;$R$14;$C$4;$D275;$B275;T$14)": 705,_x000D_
    "=RIK_AC(\"INF04__;INF04@E=0,S=42,G=0,T=0,P=0:@R=A,S=1260,V={0}:R=B,S=1018,V={1}:R=C,S=1092,V={2}:R=D,S=1014,V={3}:R=E,S=1260,V={4}:\";$C$2;$R$14;$C$4;$D273;$B273)": 706,_x000D_
    "=RIK_AC(\"INF04__;INF04@E=0,S=1076,G=0,T=0,P=0:@R=A,S=1260,V={0}:R=B,S=1018,V={1}:R=C,S=1092,V={2}:R=D,S=1014,V={3}:R=E,S=1260,V={4}:\";$C$2;$R$14;$C$4;$D272;$B272)": 707,_x000D_
    "=RIK_AC(\"INF04__;INF04@E=0,S=1064,G=0,T=0,P=0:@R=A,S=1260,V={0}:R=B,S=1018,V={1}:R=C,S=1092,V={2}:R=D,S=1014,V={3}:R=E,S=1260,V={4}:\";$C$2;$R$14;$C$4;$D270;$B270)": 708,_x000D_
    "=RIK_AC(\"INF04__;INF04@E=0,S=1253,G=0,T=0,P=0:@R=A,S=1260,V={0}:R=B,S=1018,V={1}:R=C,S=1092,V={2}:R=D,S=1014,V={3}:R=E,S=1260,V={4}:\";$C$2;$P$14;$C$4;$D268;$B268)": 709,_x000D_
    "=RIK_AC(\"INF04__;INF04@E=0,S=49,G=0,T=0,P=0:@R=A,S=1260,V={0}:R=B,S=1018,V={1}:R=C,S=1092,V={2}:R=D,S=1014,V={3}:R=E,S=1260,V={4}:R=F,S=48,V={5}:\";$C$2;$R$14;$C$4;$D267;$B267;T$14)": 710,_x000D_
    "=RIK_AC(\"INF04__;INF04@E=0,S=42,G=0,T=0,P=0:@R=A,S=1260,V={0}:R=B,S=1018,V={1}:R=C,S=1092,V={2}:R=D,S=1014,V={3}:R=E,S=1260,V={4}:\";$C$2;$R$14;$C$4;$D265;$B265)": 711,_x000D_
    "=RIK_AC(\"INF04__;INF04@E=0,S=1076,G=0,T=0,P=0:@R=A,S=1260,V={0}:R=B,S=1018,V={1}:R=C,S=1092,V={2}:R=D,S=1014,V={3}:R=E,S=1260,V={4}:\";$C$2;$R$14;$C$4;$D264;$B264)": 712,_x000D_
    "=RIK_AC(\"INF04__;INF04@E=0,S=1064,G=0,T=0,P=0:@R=A,S=1260,V={0}:R=B,S=1018,V={1}:R=C,S=1092,V={2}:R=D,S=1014,V={3}:R=E,S=1260,V={4}:\";$C$2;$R$14;$C$4;$D262;$B262)": 713,_x000D_
    "=RIK_AC(\"INF04__;INF04@E=0,S=1253,G=0,T=0,P=0:@R=A,S=1260,V={0}:R=B,S=1018,V={1}:R=C,S=1092,V={2}:R=D,S=1014,V={3}:R=E,S=1260,V={4}:\";$C$2;$P$14;$C$4;$D260;$B260)": 714,_x000D_
    "=RIK_AC(\"INF04__;INF04@E=0,S=49,G=0,T=0,P=0:@R=A,S=1260,V={0}:R=B,S=1018,V={1}:R=C,S=1092,V={2}:R=D,S=1014,V={3}:R=E,S=1260,V={4}:R=F,S=48,V={5}:\";$C$2;$R$14;$C$4;$D259;$B259;T$14)": 715,_x000D_
    "=RIK_AC(\"INF04__;INF04@E=0,S=42,G=0,T=0,P=0:@R=A,S=1260,V={0}:R=B,S=1018,V={1}:R=C,S=1092,V={2}:R=D,S=1014,V={3}:R=E,S=1260,V={4}:\";$C$2;$R$14;$C$4;$D257;$B257)": 716,_x000D_
    "=RIK_AC(\"INF04__;INF04@E=0,S=1076,G=0,T=0,P=0:@R=A,S=1260,V={0}:R=B,S=1018,V={1}:R=C,S=1092,V={2}:R=D,S=1014,V={3}:R=E,S=1260,V={4}:\";$C$2;$R$14;$C$4;$D256;$B256)": 717,_x000D_
    "=RIK_AC(\"INF04__;INF04@E=0,S=1064,G=0,T=0,P=0:@R=A,S=1260,V={0}:R=B,S=1018,V={1}:R=C,S=1092,V={2}:R=D,S=1014,V={3}:R=E,S=1260,V={4}:\";$C$2;$R$14;$C$4;$D254;$B254)": 718,_x000D_
    "=RIK_AC(\"INF04__;INF04@E=0,S=1253,G=0,T=0,P=0:@R=A,S=1260,V={0}:R=B,S=1018,V={1}:R=C,S=1092,V={2}:R=D,S=1014,V={3}:R=E,S=1260,V={4}:\";$C$2;$P$14;$C$4;$D252;$B252)": 719,_x000D_
    "=RIK_AC(\"INF04__;INF04@E=0,S=49,G=0,T=0,P=0:@R=A,S=1260,V={0}:R=B,S=1018,V={1}:R=C,S=1092,V={2}:R=D,S=1014,V={3}:R=E,S=1260,V={4}:R=F,S=48,V={5}:\";$C$2;$R$14;$C$4;$D251;$B251;T$14)": 720,_x000D_
    "=RIK_AC(\"INF04__;INF04@E=0,S=42,G=0,T=0,P=0:@R=A,S=1260,V={0}:R=B,S=1018,V={1}:R=C,S=1092,V={2}:R=D,S=1014,V={3}:R=E,S=1260,V={4}:\";$C$2;$R$14;$C$4;$D249;$B249)": 721,_x000D_
    "=RIK_AC(\"INF04__;INF04@E=0,S=1076,G=0,T=0,P=0:@R=A,S=1260,V={0}:R=B,S=1018,V={1}:R=C,S=1092,V={2}:R=D,S=1014,V={3}:R=E,S=1260,V={4}:\";$C$2;$R$14;$C$4;$D248;$B248)": 722,_x000D_
    "=RIK_AC(\"INF04__;INF04@E=0,S=1064,G=0,T=0,P=0:@R=A,S=1260,V={0}:R=B,S=1018,V={1}:R=C,S=1092,V={2}:R=D,S=1014,V={3}:R=E,S=1260,V={4}:\";$C$2;$R$14;$C$4;$D246;$B246)": 723,_x000D_
    "=RIK_AC(\"INF04__;INF04@E=0,S=1076,</t>
  </si>
  <si>
    <t xml:space="preserve">G=0,T=0,P=0:@R=A,S=1260,V={0}:R=B,S=1018,V={1}:R=C,S=1092,V={2}:R=D,S=1014,V={3}:R=E,S=1260,V={4}:\";$C$2;$R$14;$C$4;$D434;$B434)": 724,_x000D_
    "=RIK_AC(\"INF04__;INF04@E=0,S=1064,G=0,T=0,P=0:@R=A,S=1260,V={0}:R=B,S=1018,V={1}:R=C,S=1092,V={2}:R=D,S=1014,V={3}:R=E,S=1260,V={4}:\";$C$2;$R$14;$C$4;$D432;$B432)": 725,_x000D_
    "=RIK_AC(\"INF04__;INF04@E=0,S=1253,G=0,T=0,P=0:@R=A,S=1260,V={0}:R=B,S=1018,V={1}:R=C,S=1092,V={2}:R=D,S=1014,V={3}:R=E,S=1260,V={4}:\";$C$2;$P$14;$C$4;$D430;$B430)": 726,_x000D_
    "=RIK_AC(\"INF04__;INF04@E=0,S=1076,G=0,T=0,P=0:@R=A,S=1260,V={0}:R=B,S=1018,V={1}:R=C,S=1092,V={2}:R=D,S=1014,V={3}:R=E,S=1260,V={4}:\";$C$2;$R$14;$C$4;$D426;$B426)": 727,_x000D_
    "=RIK_AC(\"INF04__;INF04@E=0,S=1064,G=0,T=0,P=0:@R=A,S=1260,V={0}:R=B,S=1018,V={1}:R=C,S=1092,V={2}:R=D,S=1014,V={3}:R=E,S=1260,V={4}:\";$C$2;$R$14;$C$4;$D424;$B424)": 728,_x000D_
    "=RIK_AC(\"INF04__;INF04@E=0,S=1253,G=0,T=0,P=0:@R=A,S=1260,V={0}:R=B,S=1018,V={1}:R=C,S=1092,V={2}:R=D,S=1014,V={3}:R=E,S=1260,V={4}:\";$C$2;$P$14;$C$4;$D422;$B422)": 729,_x000D_
    "=RIK_AC(\"INF04__;INF04@E=0,S=1076,G=0,T=0,P=0:@R=A,S=1260,V={0}:R=B,S=1018,V={1}:R=C,S=1092,V={2}:R=D,S=1014,V={3}:R=E,S=1260,V={4}:\";$C$2;$R$14;$C$4;$D418;$B418)": 730,_x000D_
    "=RIK_AC(\"INF04__;INF04@E=0,S=1064,G=0,T=0,P=0:@R=A,S=1260,V={0}:R=B,S=1018,V={1}:R=C,S=1092,V={2}:R=D,S=1014,V={3}:R=E,S=1260,V={4}:\";$C$2;$R$14;$C$4;$D416;$B416)": 731,_x000D_
    "=RIK_AC(\"INF04__;INF04@E=0,S=1253,G=0,T=0,P=0:@R=A,S=1260,V={0}:R=B,S=1018,V={1}:R=C,S=1092,V={2}:R=D,S=1014,V={3}:R=E,S=1260,V={4}:\";$C$2;$P$14;$C$4;$D414;$B414)": 732,_x000D_
    "=RIK_AC(\"INF04__;INF04@E=0,S=1076,G=0,T=0,P=0:@R=A,S=1260,V={0}:R=B,S=1018,V={1}:R=C,S=1092,V={2}:R=D,S=1014,V={3}:R=E,S=1260,V={4}:\";$C$2;$R$14;$C$4;$D410;$B410)": 733,_x000D_
    "=RIK_AC(\"INF04__;INF04@E=0,S=1064,G=0,T=0,P=0:@R=A,S=1260,V={0}:R=B,S=1018,V={1}:R=C,S=1092,V={2}:R=D,S=1014,V={3}:R=E,S=1260,V={4}:\";$C$2;$R$14;$C$4;$D408;$B408)": 734,_x000D_
    "=RIK_AC(\"INF04__;INF04@E=0,S=1253,G=0,T=0,P=0:@R=A,S=1260,V={0}:R=B,S=1018,V={1}:R=C,S=1092,V={2}:R=D,S=1014,V={3}:R=E,S=1260,V={4}:\";$C$2;$P$14;$C$4;$D406;$B406)": 735,_x000D_
    "=RIK_AC(\"INF04__;INF04@E=0,S=1076,G=0,T=0,P=0:@R=A,S=1260,V={0}:R=B,S=1018,V={1}:R=C,S=1092,V={2}:R=D,S=1014,V={3}:R=E,S=1260,V={4}:\";$C$2;$R$14;$C$4;$D402;$B402)": 736,_x000D_
    "=RIK_AC(\"INF04__;INF04@E=0,S=1064,G=0,T=0,P=0:@R=A,S=1260,V={0}:R=B,S=1018,V={1}:R=C,S=1092,V={2}:R=D,S=1014,V={3}:R=E,S=1260,V={4}:\";$C$2;$R$14;$C$4;$D400;$B400)": 737,_x000D_
    "=RIK_AC(\"INF04__;INF04@E=0,S=1253,G=0,T=0,P=0:@R=A,S=1260,V={0}:R=B,S=1018,V={1}:R=C,S=1092,V={2}:R=D,S=1014,V={3}:R=E,S=1260,V={4}:\";$C$2;$P$14;$C$4;$D398;$B398)": 738,_x000D_
    "=RIK_AC(\"INF04__;INF04@E=0,S=1076,G=0,T=0,P=0:@R=A,S=1260,V={0}:R=B,S=1018,V={1}:R=C,S=1092,V={2}:R=D,S=1014,V={3}:R=E,S=1260,V={4}:\";$C$2;$R$14;$C$4;$D394;$B394)": 739,_x000D_
    "=RIK_AC(\"INF04__;INF04@E=0,S=1064,G=0,T=0,P=0:@R=A,S=1260,V={0}:R=B,S=1018,V={1}:R=C,S=1092,V={2}:R=D,S=1014,V={3}:R=E,S=1260,V={4}:\";$C$2;$R$14;$C$4;$D392;$B392)": 740,_x000D_
    "=RIK_AC(\"INF04__;INF04@E=0,S=1253,G=0,T=0,P=0:@R=A,S=1260,V={0}:R=B,S=1018,V={1}:R=C,S=1092,V={2}:R=D,S=1014,V={3}:R=E,S=1260,V={4}:\";$C$2;$P$14;$C$4;$D390;$B390)": 741,_x000D_
    "=RIK_AC(\"INF04__;INF04@E=0,S=1076,G=0,T=0,P=0:@R=A,S=1260,V={0}:R=B,S=1018,V={1}:R=C,S=1092,V={2}:R=D,S=1014,V={3}:R=E,S=1260,V={4}:\";$C$2;$R$14;$C$4;$D386;$B386)": 742,_x000D_
    "=RIK_AC(\"INF04__;INF04@E=0,S=1064,G=0,T=0,P=0:@R=A,S=1260,V={0}:R=B,S=1018,V={1}:R=C,S=1092,V={2}:R=D,S=1014,V={3}:R=E,S=1260,V={4}:\";$C$2;$R$14;$C$4;$D384;$B384)": 743,_x000D_
    "=RIK_AC(\"INF04__;INF04@E=0,S=1253,G=0,T=0,P=0:@R=A,S=1260,V={0}:R=B,S=1018,V={1}:R=C,S=1092,V={2}:R=D,S=1014,V={3}:R=E,S=1260,V={4}:\";$C$2;$P$14;$C$4;$D382;$B382)": 744,_x000D_
    "=RIK_AC(\"INF04__;INF04@E=0,S=1076,G=0,T=0,P=0:@R=A,S=1260,V={0}:R=B,S=1018,V={1}:R=C,S=1092,V={2}:R=D,S=1014,V={3}:R=E,S=1260,V={4}:\";$C$2;$R$14;$C$4;$D378;$B378)": 745,_x000D_
    "=RIK_AC(\"INF04__;INF04@E=0,S=1064,G=0,T=0,P=0:@R=A,S=1260,V={0}:R=B,S=1018,V={1}:R=C,S=1092,V={2}:R=D,S=1014,V={3}:R=E,S=1260,V={4}:\";$C$2;$R$14;$C$4;$D376;$B376)": 746,_x000D_
    "=RIK_AC(\"INF04__;INF04@E=0,S=1253,G=0,T=0,P=0:@R=A,S=1260,V={0}:R=B,S=1018,V={1}:R=C,S=1092,V={2}:R=D,S=1014,V={3}:R=E,S=1260,V={4}:\";$C$2;$P$14;$C$4;$D374;$B374)": 747,_x000D_
    "=RIK_AC(\"INF04__;INF04@E=0,S=1076,G=0,T=0,P=0:@R=A,S=1260,V={0}:R=B,S=1018,V={1}:R=C,S=1092,V={2}:R=D,S=1014,V={3}:R=E,S=1260,V={4}:\";$C$2;$R$14;$C$4;$D370;$B370)": 748,_x000D_
    "=RIK_AC(\"INF04__;INF04@E=0,S=1064,G=0,T=0,P=0:@R=A,S=1260,V={0}:R=B,S=1018,V={1}:R=C,S=1092,V={2}:R=D,S=1014,V={3}:R=E,S=1260,V={4}:\";$C$2;$R$14;$C$4;$D368;$B368)": 749,_x000D_
    "=RIK_AC(\"INF04__;INF04@E=0,S=42,G=0,T=0,P=0:@R=A,S=1260,V={0}:R=B,S=1018,V={1}:R=C,S=1092,V={2}:R=D,S=1014,V={3}:R=E,S=1260,V={4}:\";$C$2;$R$14;$C$4;$D366;$B366)": 750,_x000D_
    "=RIK_AC(\"INF04__;INF04@E=0,S=42,G=0,T=0,P=0:@R=A,S=1260,V={0}:R=B,S=1018,V={1}:R=C,S=1092,V={2}:R=D,S=1014,V={3}:R=E,S=1260,V={4}:\";$C$2;$R$14;$C$4;$D363;$B363)": 751,_x000D_
    "=RIK_AC(\"INF04__;INF04@E=0,S=49,G=0,T=0,P=0:@R=A,S=1260,V={0}:R=B,S=1018,V={1}:R=C,S=1092,V={2}:R=D,S=1014,V={3}:R=E,S=1260,V={4}:R=F,S=48,V={5}:\";$C$2;$R$14;$C$4;$D360;$B360;T$14)": 752,_x000D_
    "=RIK_AC(\"INF04__;INF04@E=0,S=1064,G=0,T=0,P=0:@R=A,S=1260,V={0}:R=B,S=1018,V={1}:R=C,S=1092,V={2}:R=D,S=1014,V={3}:R=E,S=1260,V={4}:\";$C$2;$R$14;$C$4;$D359;$B359)": 753,_x000D_
    "=RIK_AC(\"INF04__;INF04@E=0,S=1064,G=0,T=0,P=0:@R=A,S=1260,V={0}:R=B,S=1018,V={1}:R=C,S=1092,V={2}:R=D,S=1014,V={3}:R=E,S=1260,V={4}:\";$C$2;$R$14;$C$4;$D358;$B358)": 754,_x000D_
    "=RIK_AC(\"INF04__;INF04@E=0,S=1076,G=0,T=0,P=0:@R=A,S=1260,V={0}:R=B,S=1018,V={1}:R=C,S=1092,V={2}:R=D,S=1014,V={3}:R=E,S=1260,V={4}:\";$C$2;$R$14;$C$4;$D357;$B357)": 755,_x000D_
    "=RIK_AC(\"INF04__;INF04@E=0,S=1076,G=0,T=0,P=0:@R=A,S=1260,V={0}:R=B,S=1018,V={1}:R=C,S=1092,V={2}:R=D,S=1014,V={3}:R=E,S=1260,V={4}:\";$C$2;$R$14;$C$4;$D356;$B356)": 756,_x000D_
    "=RIK_AC(\"INF04__;INF04@E=0,S=42,G=0,T=0,P=0:@R=A,S=1260,V={0}:R=B,S=1018,V={1}:R=C,S=1092,V={2}:R=D,S=1014,V={3}:R=E,S=1260,V={4}:\";$C$2;$R$14;$C$4;$D351;$B351)": 757,_x000D_
    "=RIK_AC(\"INF04__;INF04@E=0,S=1064,G=0,T=0,P=0:@R=A,S=1260,V={0}:R=B,S=1018,V={1}:R=C,S=1092,V={2}:R=D,S=1014,V={3}:R=E,S=1260,V={4}:\";$C$2;$R$14;$C$4;$D350;$B350)": 758,_x000D_
    "=RIK_AC(\"INF04__;INF04@E=0,S=1076,G=0,T=0,P=0:@R=A,S=1260,V={0}:R=B,S=1018,V={1}:R=C,S=1092,V={2}:R=D,S=1014,V={3}:R=E,S=1260,V={4}:\";$C$2;$R$14;$C$4;$D349;$B349)": 759,_x000D_
    "=RIK_AC(\"INF04__;INF04@E=0,S=1076,G=0,T=0,P=0:@R=A,S=1260,V={0}:R=B,S=1018,V={1}:R=C,S=1092,V={2}:R=D,S=1014,V={3}:R=E,S=1260,V={4}:\";$C$2;$R$14;$C$4;$D348;$B348)": 760,_x000D_
    "=RIK_AC(\"INF04__;INF04@E=0,S=1253,G=0,T=0,P=0:@R=A,S=1260,V={0}:R=B,S=1018,V={1}:R=C,S=1092,V={2}:R=D,S=1014,V={3}:R=E,S=1260,V={4}:\";$C$2;$P$14;$C$4;$D344;$B344)": 761,_x000D_
    "=RIK_AC(\"INF04__;INF04@E=0,S=49,G=0,T=0,P=0:@R=A,S=1260,V={0}:R=B,S=1018,V={1}:R=C,S=1092,V={2}:R=D,S=1014,V={3}:R=E,S=1260,V={4}:R=F,S=48,V={5}:\";$C$2;$R$14;$C$4;$D343;$B343;T$14)": 762,_x000D_
    "=RIK_AC(\"INF04__;INF04@E=0,S=1253,G=0,T=0,P=0:@R=A,S=1260,V={0}:R=B,S=1018,V={1}:R=C,S=1092,V={2}:R=D,S=1014,V={3}:R=E,S=1260,V={4}:\";$C$2;$P$14;$C$4;$D340;$B340)": 763,_x000D_
    "=RIK_AC(\"INF04__;INF04@E=0,S=1064,G=0,T=0,P=0:@R=A,S=1260,V={0}:R=B,S=1018,V={1}:R=C,S=1092,V={2}:R=D,S=1014,V={3}:R=E,S=1260,V={4}:\";$C$2;$R$14;$C$4;$D339;$B339)": 764,_x000D_
    "=RIK_AC(\"INF04__;INF04@E=0,S=1253,G=0,T=0,P=0:@R=A,S=1260,V={0}:R=B,S=1018,V={1}:R=C,S=1092,V={2}:R=D,S=1014,V={3}:R=E,S=1260,V={4}:\";$C$2;$P$14;$C$4;$D336;$B336)": 765,_x000D_
    "=RIK_AC(\"INF04__;INF04@E=0,S=49,G=0,T=0,P=0:@R=A,S=1260,V={0}:R=B,S=1018,V={1}:R=C,S=1092,V={2}:R=D,S=1014,V={3}:R=E,S=1260,V={4}:R=F,S=48,V={5}:\";$C$2;$R$14;$C$4;$D335;$B335;T$14)": 766,_x000D_
    "=RIK_AC(\"INF04__;INF04@E=0,S=1253,G=0,T=0,P=0:@R=A,S=1260,V={0}:R=B,S=1018,V={1}:R=C,S=1092,V={2}:R=D,S=1014,V={3}:R=E,S=1260,V={4}:\";$C$2;$P$14;$C$4;$D332;$B332)": 767,_x000D_
    "=RIK_AC(\"INF04__;INF04@E=0,S=1064,G=0,T=0,P=0:@R=A,S=1260,V={0}:R=B,S=1018,V={1}:R=C,S=1092,V={2}:R=D,S=1014,V={3}:R=E,S=1260,V={4}:\";$C$2;$R$14;$C$4;$D331;$B331)": 768,_x000D_
    "=RIK_AC(\"INF04__;INF04@E=0,S=1253,G=0,T=0,P=0:@R=A,S=1260,V={0}:R=B,S=1018,V={1}:R=C,S=1092,V={2}:R=D,S=1014,V={3}:R=E,S=1260,V={4}:\";$C$2;$P$14;$C$4;$D329;$B329)": 769,_x000D_
    "=RIK_AC(\"INF04__;INF04@E=0,S=49,G=0,T=0,P=0:@R=A,S=1260,V={0}:R=B,S=1018,V={1}:R=C,S=1092,V={2}:R=D,S=1014,V={3}:R=E,S=1260,V={4}:R=F,S=48,V={5}:\";$C$2;$R$14;$C$4;$D328;$B328;T$14)": 770,_x000D_
    "=RIK_AC(\"INF04__;INF04@E=0,S=42,G=0,T=0,P=0:@R=A,S=1260,V={0}:R=B,S=1018,V={1}:R=C,S=1092,V={2}:R=D,S=1014,V={3}:R=E,S=1260,V={4}:\";$C$2;$R$14;$C$4;$D326;$B326)": 771,_x000D_
    "=RIK_AC(\"INF04__;INF04@E=0,S=1076,G=0,T=0,P=0:@R=A,S=1260,V={0}:R=B,S=1018,V={1}:R=C,S=1092,V={2}:R=D,S=1014,V={3}:R=E,S=1260,V={4}:\";$C$2;$R$14;$C$4;$D325;$B325)": 772,_x000D_
    "=RIK_AC(\"INF04__;INF04@E=0,S=1064,G=0,T=0,P=0:@R=A,S=1260,V={0}:R=B,S=1018,V={1}:R=C,S=1092,V={2}:R=D,S=1014,V={3}:R=E,S=1260,V={4}:\";$C$2;$R$14;$C$4;$D323;$B323)": 773,_x000D_
    "=RIK_AC(\"INF04__;INF04@E=0,S=1253,G=0,T=0,P=0:@R=A,S=1260,V={0}:R=B,S=1018,V={1}:R=C,S=1092,V={2}:R=D,S=1014,V={3}:R=E,S=1260,V={4}:\";$C$2;$P$14;$C$4;$D321;$B321)": 774,_x000D_
    "=RIK_AC(\"INF04__;INF04@E=0,S=49,G=0,T=0,P=0:@R=A,S=1260,V={0}:R=B,S=1018,V={1}:R=C,S=1092,V={2}:R=D,S=1014,V={3}:R=E,S=1260,V={4}:R=F,S=48,V={5}:\";$C$2;$R$14;$C$4;$D320;$B320;T$14)": 775,_x000D_
    "=RIK_AC(\"INF04__;INF04@E=0,S=42,G=0,T=0,P=0:@R=A,S=1260,V={0}:R=B,S=1018,V={1}:R=C,S=1092,V={2}:R=D,S=1014,V={3}:R=E,S=1260,V={4}:\";$C$2;$R$14;$C$4;$D318;$B318)": 776,_x000D_
    "=RIK_AC(\"INF04__;INF04@E=0,S=1076,G=0,T=0,P=0:@R=A,S=1260,V={0}:R=B,S=1018,V={1}:R=C,S=1092,V={2}:R=D,S=1014,V={3}:R=E,S=1260,V={4}:\";$C$2;$R$14;$C$4;$D317;$B317)": 777,_x000D_
    "=RIK_AC(\"INF04__;INF04@E=0,S=1064,G=0,T=0,P=0:@R=A,S=1260,V={0}:R=B,S=1018,V={1}:R=C,S=1092,V={2}:R=D,S=1014,V={3}:R=E,S=1260,V={4}:\";$C$2;$R$14;$C$4;$D315;$B315)": 778,_x000D_
    "=RIK_AC(\"INF04__;INF04@E=0,S=1253,G=0,T=0,P=0:@R=A,S=1260,V={0}:R=B,S=1018,V={1}:R=C,S=1092,V={2}:R=D,S=1014,V={3}:R=E,S=1260,V={4}:\";$C$2;$P$14;$C$4;$D313;$B313)": 779,_x000D_
    "=RIK_AC(\"INF04__;INF04@E=0,S=49,G=0,T=0,P=0:@R=A,S=1260,V={0}:R=B,S=1018,V={1}:R=C,S=1092,V={2}:R=D,S=1014,V={3}:R=E,S=1260,V={4}:R=F,S=48,V={5}:\";$C$2;$R$14;$C$4;$D312;$B312;T$14)": 780,_x000D_
    "=RIK_AC(\"INF04__;INF04@E=0,S=42,G=0,T=0,P=0:@R=A,S=1260,V={0}:R=B,S=1018,V={1}:R=C,S=1092,V={2}:R=D,S=1014,V={3}:R=E,S=1260,V={4}:\";$C$2;$R$14;$C$4;$D310;$B310)": 781,_x000D_
    "=RIK_AC(\"INF04__;INF04@E=0,S=1076,G=0,T=0,P=0:@R=A,S=1260,V={0}:R=B,S=1018,V={1}:R=C,S=1092,V={2}:R=D,S=1014,V={3}:R=E,S=1260,V={4}:\";$C$2;$R$14;$C$4;$D309;$B309)": 782,_x000D_
    "=RIK_AC(\"INF04__;INF04@E=0,S=1064,G=0,T=0,P=0:@R=A,S=1260,V={0}:R=B,S=1018,V={1}:R=C,S=1092,V={2}:R=D,S=1014,V={3}:R=E,S=1260,V={4}:\";$C$2;$R$14;$C$4;$D307;$B307)": 783,_x000D_
    "=RIK_AC(\"INF04__;INF04@E=0,S=1253,G=0,T=0,P=0:@R=A,S=1260,V={0}:R=B,S=1018,V={1}:R=C,S=1092,V={2}:R=D,S=1014,V={3}:R=E,S=1260,V={4}:\";$C$2;$P$14;$C$4;$D305;$B305)": 784,_x000D_
    "=RIK_AC(\"INF04__;INF04@E=0,S=49,G=0,T=0,P=0:@R=A,S=1260,V={0}:R=B,S=1018,V={1}:R=C,S=1092,V={2}:R=D,S=1014,V={3}:R=E,S=1260,V={4}:R=F,S=48,V={5}:\";$C$2;$R$14;$C$4;$D304;$B304;T$14)": 785,_x000D_
    "=RIK_AC(\"INF04__;INF04@E=0,S=42,G=0,T=0,P=0:@R=A,S=1260,V={0}:R=B,S=1018,V={1}:R=C,S=1092,V={2}:R=D,S=1014,V={3}:R=E,S=1260,V={4}:\";$C$2;$R$14;$C$4;$D302;$B302)": 786,_x000D_
    "=RIK_AC(\"INF04__;INF04@E=0,S=1076,G=0,T=0,P=0:@R=A,S=1260,V={0}:R=B,S=1018,V={1}:R=C,S=1092,V={2}:R=D,S=1014,V={3}:R=E,S=1260,V={4}:\";$C$2;$R$14;$C$4;$D301;$B301)": 787,_x000D_
    "=RIK_AC(\"INF04__;INF04@E=0,S=1064,G=0,T=0,P=0:@R=A,S=1260,V={0}:R=B,S=1018,V={1}:R=C,S=1092,V={2}:R=D,S=1014,V={3}:R=E,S=1260,V={4}:\";$C$2;$R$14;$C$4;$D299;$B299)": 788,_x000D_
    "=RIK_AC(\"INF04__;INF04@E=0,S=1253,G=0,T=0,P=0:@R=A,S=1260,V={0}:R=B,S=1018,V={1}:R=C,S=1092,V={2}:R=D,S=1014,V={3}:R=E,S=1260,V={4}:\";$C$2;$P$14;$C$4;$D297;$B297)": 789,_x000D_
    "=RIK_AC(\"INF04__;INF04@E=0,S=49,G=0,T=0,P=0:@R=A,S=1260,V={0}:R=B,S=1018,V={1}:R=C,S=1092,V={2}:R=D,S=1014,V={3}:R=E,S=1260,V={4}:R=F,S=48,V={5}:\";$C$2;$R$14;$C$4;$D296;$B296;T$14)": 790,_x000D_
    "=RIK_AC(\"INF04__;INF04@E=0,S=42,G=0,T=0,P=0:@R=A,S=1260,V={0}:R=B,S=1018,V={1}:R=C,S=1092,V={2}:R=D,S=1014,V={3}:R=E,S=1260,V={4}:\";$C$2;$R$14;$C$4;$D350;$B350)": 791,_x000D_
    "=RIK_AC(\"INF04__;INF04@E=0,S=49,G=0,T=0,P=0:@R=A,S=1260,V={0}:R=B,S=1018,V={1}:R=C,S=1092,V={2}:R=D,S=1014,V={3}:R=E,S=1260,V={4}:R=F,S=48,V={5}:\";$C$2;$R$14;$C$4;$D348;$B348;T$14)": 792,_x000D_
    "=RIK_AC(\"INF04__;INF04@E=0,S=1064,G=0,T=0,P=0:@R=A,S=1260,V={0}:R=B,S=1018,V={1}:R=C,S=1092,V={2}:R=D,S=1014,V={3}:R=E,S=1260,V={4}:\";$C$2;$R$14;$C$4;$D335;$B335)": 793,_x000D_
    "=RIK_AC(\"INF04__;INF04@E=0,S=1076,G=0,T=0,P=0:@R=A,S=1260,V={0}:R=B,S=1018,V={1}:R=C,S=1092,V={2}:R=D,S=1014,V={3}:R=E,S=1260,V={4}:\";$C$2;$R$14;$C$4;$D293;$B293)": 794,_x000D_
    "=RIK_AC(\"INF04__;INF04@E=0,S=1076,G=0,T=0,P=0:@R=A,S=1260,V={0}:R=B,S=1018,V={1}:R=C,S=1092,V={2}:R=D,S=1014,V={3}:R=E,S=1260,V={4}:\";$C$2;$R$14;$C$4;$D290;$B290)": 795,_x000D_
    "=RIK_AC(\"INF04__;INF04@E=0,S=1076,G=0,T=0,P=0:@R=A,S=1260,V={0}:R=B,S=1018,V={1}:R=C,S=1092,V={2}:R=D,S=1014,V={3}:R=E,S=1260,V={4}:\";$C$2;$R$14;$C$4;$D285;$B285)": 796,_x000D_
    "=RIK_AC(\"INF04__;INF04@E=0,S=49,G=0,T=0,P=0:@R=A,S=1260,V={0}:R=B,S=1018,V={1}:R=C,S=1092,V={2}:R=D,S=1014,V={3}:R=E,S=1260,V={4}:R=F,S=48,V={5}:\";$C$2;$R$14;$C$4;$D284;$B284;T$14)": 797,_x000D_
    "=RIK_AC(\"INF04__;INF04@E=0,S=1253,G=0,T=0,P=0:@R=A,S=1260,V={0}:R=B,S=1018,V={1}:R=C,S=1092,V={2}:R=D,S=1014,V={3}:R=E,S=1260,V={4}:\";$C$2;$P$14;$C$4;$D283;$B283)": 798,_x000D_
    "=RIK_AC(\"INF04__;INF04@E=0,S=42,G=0,T=0,P=0:@R=A,S=1260,V={0}:R=B,S=1018,V={1}:R=C,S=1092,V={2}:R=D,S=1014,V={3}:R=E,S=1260,V={4}:\";$C$2;$R$14;$C$4;$D282;$B282)": 799,_x000D_
    "=RIK_AC(\"INF04__;INF04@E=0,S=1076,G=0,T=0,P=0:@R=A,S=1260,V={0}:R=B,S=1018,V={1}:R=C,S=1092,V={2}:R=D,S=1014,V={3}:R=E,S=1260,V={4}:\";$C$2;$R$14;$C$4;$D277;$B277)": 800,_x000D_
    "=RIK_AC(\"INF04__;INF04@E=0,S=49,G=0,T=0,P=0:@R=A,S=1260,V={0}:R=B,S=1018,V={1}:R=C,S=1092,V={2}:R=D,S=1014,V={3}:R=E,S=1260,V={4}:R=F,S=48,V={5}:\";$C$2;$R$14;$C$4;$D276;$B276;T$14)": 801,_x000D_
    "=RIK_AC(\"INF04__;INF04@E=0,S=1253,G=0,T=0,P=0:@R=A,S=1260,V={0}:R=B,S=1018,V={1}:R=C,S=1092,V={2}:R=D,S=1014,V={3}:R=E,S=1260,V={4}:\";$C$2;$P$14;$C$4;$D275;$B275)": 802,_x000D_
    "=RIK_AC(\"INF04__;INF04@E=0,S=42,G=0,T=0,P=0:@R=A,S=1260,V={0}:R=B,S=1018,V={1}:R=C,S=1092,V={2}:R=D,S=1014,V={3}:R=E,S=1260,V={4}:\";$C$2;$R$14;$C$4;$D274;$B274)": 803,_x000D_
    "=RIK_AC(\"INF04__;INF04@E=0,S=1076,G=0,T=0,P=0:@R=A,S=1260,V={0}:R=B,S=1018,V={1}:R=C,S=1092,V={2}:R=D,S=1014,V={3}:R=E,S=1260,V={4}:\";$C$2;$R$14;$C$4;$D269;$B269)": 804,_x000D_
    "=RIK_AC(\"INF04__;INF04@E=0,S=49,G=0,T=0,P=0:@R=A,S=1260,V={0}:R=B,S=1018,V={1}:R=C,S=1092,V={2}:R=D,S=1014,V={3}:R=E,S=1260,V={4}:R=F,S=48,V={5}:\";$C$2;$R$14;$C$4;$D268;$B268;T$14)": 805,_x000D_
    "=RIK_AC(\"INF04__;INF04@E=0,S=1253,G=0,T=0,P=0:@R=A,S=1260,V={0}:R=B,S=1018,V={1}:R=C,S=1092,V={2}:R=D,S=1014,V={3}:R=E,S=1260,V={4}:\";$C$2;$P$14;$C$4;$D267;$B267)": 806,_x000D_
    "=RIK_AC(\"INF04__;INF04@E=0,S=42,G=0,T=0,P=0:@R=A,S=1260,V={0}:R=B,S=1018,V={1}:R=C,S=1092,V={2}:R=D,S=1014,V={3}:R=E,S=1260,V={4}:\";$C$2;$R$14;$C$4;$D266;$B266)": 807,_x000D_
    "=RIK_AC(\"INF04__;INF04@E=0,S=1076,G=0,T=0,P=0:@R=A,S=1260,V={0}:R=B,S=1018,V={1}:R=C,S=1092,V={2}:R=D,S=1014,V={3}:R=E,S=1260,V={4}:\";$C$2;$R$14;$C$4;$D261;$B261)": 808,_x000D_
    "=RIK_AC(\"INF04__;INF04@E=0,S=49,G=0,T=0,P=0:@R=A,S=1260,V={0}:R=B,S=1018,V={1}:R=C,S=1092,V={2}:R=D,S=1014,V={3}:R=E,S=1260,V={4}:R=F,S=48,V={5}:\";$C$2;$R$14;$C$4;$D260;$B260;T$14)": 809,_x000D_
    "=RIK_AC(\"INF04__;INF04@E=0,S=1253,G=0,T=0,P=0:@R=A,S=1260,V={0}:R=B,S=1018,V={1}:R=C,S=1092,V={2}:R=D,S=1014,V={3}:R=E,S=1260,V={4}:\";$C$2;$P$14;$C$4;$D259;$B259)": 810,_x000D_
    "=RIK_AC(\"INF04__;INF04@E=0,S=42,G=0,T=0,P=0:@R=A,S=1260,V={0}:R=B,S=1018,V={1}:R=C,S=1092,V={2}:R=D,S=1014,V={3}:R=E,S=1260,V={4}:\";$C$2;$R$14;$C$4;$D258;$B258)": 811,_x000D_
    "=RIK_AC(\"INF04__;INF04@E=0,S=1076,G=0,T=0,P=0:@R=A,S=1260,V={0}:R=B,S=1018,V={1}:R=C,S=1092,V={2}:R=D,S=1014,V={3}:R=E,S=1260,V={4}:\";$C$2;$R$14;$C$4;$D253;$B253)": 812,_x000D_
    "=RIK_AC(\"INF04__;INF04@E=0,S=42,G=0,T=0,P=0:@R=A,S=1260,V={0}:R=B,S=1018,V={1}:R=C,S=1092,V={2}:R=D,S=1014,V={3}:R=E,S=1260,V={4}:\";$C$2;$R$14;$C$4;$D250;$B250)": 813,_x000D_
    "=RIK_AC(\"INF04__;INF04@E=0,S=49,G=0,T=0,P=0:@R=A,S=1260,V={0}:R=B,S=1018,V={1}:R=C,S=1092,V={2}:R=D,S=1014,V={3}:R=E,S=1260,V={4}:R=F,S=48,V={5}:\";$C$2;$R$14;$C$4;$D249;$B249;T$14)": 814,_x000D_
    "=RIK_AC(\"INF04__;INF04@E=0,S=1253,G=0,T=0,P=0:@R=A,S=1260,V={0}:R=B,S=1018,V={1}:R=C,S=1092,V={2}:R=D,S=1014,V={3}:R=E,S=1260,V={4}:\";$C$2;$P$14;$C$4;$D246;$B246)": 815,_x000D_
    "=RIK_AC(\"INF04__;INF04@E=0,S=1064,G=0,T=0,P=0:@R=A,S=1260,V={0}:R=B,S=1018,V={1}:R=C,S=1092,V={2}:R=D,S=1014,V={3}:R=E,S=1260,V={4}:\";$C$2;$R$14;$C$4;$D245;$B245)": 816,_x000D_
    "=RIK_AC(\"INF04__;INF04@E=0,S=1253,G=0,T=0,P=0:@R=A,S=1260,V={0}:R=B,S=1018,V={1}:R=C,S=1092,V={2}:R=D,S=1014,V={3}:R=E,S=1260,V={4}:\";$C$2;$P$14;$C$4;$D243;$B243)": 817,_x000D_
    "=RIK_AC(\"INF04__;INF04@E=0,S=49,G=0,T=0,P=0:@R=A,S=1260,V={0}:R=B,S=1018,V={1}:R=C,S=1092,V={2}:R=D,S=1014,V={3}:R=E,S=1260,V={4}:R=F,S=48,V={5}:\";$C$2;$R$14;$C$4;$D242;$B242;T$14)": 818,_x000D_
    "=RIK_AC(\"INF04__;INF04@E=0,S=42,G=0,T=0,P=0:@R=A,S=1260,V={0}:R=B,S=1018,V={1}:R=C,S=1092,V={2}:R=D,S=1014,V={3}:R=E,S=1260,V={4}:\";$C$2;$R$14;$C$4;$D240;$B240)": 819,_x000D_
    "=RIK_AC(\"INF04__;INF04@E=0,S=1076,G=0,T=0,P=0:@R=A,S=1260,V={0}:R=B,S=1018,V={1}:R=C,S=1092,V={2}:R=D,S=1014,V={3}:R=E,S=1260,V={4}:\";$C$2;$R$14;$C$4;$D239;$B239)": 820,_x000D_
    "=RIK_AC(\"INF04__;INF04@E=0,S=1064,G=0,T=0,P=0:@R=A,S=1260,V={0}:R=B,S=1018,V={1}:R=C,S=1092,V={2}:R=D,S=1014,V={3}:R=E,S=1260,V={4}:\";$C$2;$R$14;$C$4;$D237;$B237)": 821,_x000D_
    "=RIK_AC(\"INF04__;INF04@E=0,S=1253,G=0,T=0,P=0:@R=A,S=1260,V={0}:R=B,S=1018,V={1}:R=C,S=1092,V={2}:R=D,S=1014,V={3}:R=E,S=1260,V={4}:\";$C$2;$P$14;$C$4;$D235;$B235)": 822,_x000D_
    "=RIK_AC(\"INF04__;INF04@E=0,S=49,G=0,T=0,P=0:@R=A,S=1260,V={0}:R=B,S=1018,V={1}:R=C,S=1092,V={2}:R=D,S=1014,V={3}:R=E,S=1260,V={4}:R=F,S=48,V={5}:\";$C$2;$R$14;$C$4;$D234;$B234;T$14)": 823,_x000D_
    "=RIK_AC(\"INF04__;INF04@E=0,S=42,G=0,T=0,P=0:@R=A,S=1260,V={0}:R=B,S=1018,V={1}:R=C,S=1092,V={2}:R=D,S=1014,V={3}:R=E,S=1260,V={4}:\";$C$2;$R$14;$C$4;$D232;$B232)": 824,_x000D_
    "=RIK_AC(\"INF04__;INF04@E=0,S=1076,G=0,T=0,P=0:@R=A,S=1260,V={0}:R=B,S=1018,V={1}:R=C,S=1092,V={2}:R=D,S=1014,V={3}:R=E,S=1260,V={4}:\";$C$2;$R$14;$C$4;$D231;$B231)": 825,_x000D_
    "=RIK_AC(\"INF04__;INF04@E=0,S=1064,G=0,T=0,P=0:@R=A,S=1260,V={0}:R=B,S=1018,V={1}:R=C,S=1092,V={2}:R=D,S=1014,V={3}:R=E,S=1260,V={4}:\";$C$2;$R$14;$C$4;$D229;$B229)": 826,_x000D_
    "=RIK_AC(\"INF04__;INF04@E=0,S=1253,G=0,T=0,P=0:@R=A,S=1260,V={0}:R=B,S=1018,V={1}:R=C,S=1092,V={2}:R=D,S=1014,V={3}:R=E,S=1260,V={4}:\";$C$2;$P$14;$C$4;$D227;$B227)": 827,_x000D_
    "=RIK_AC(\"INF04__;INF04@E=0,S=49,G=0,T=0,P=0:@R=A,S=1260,V={0}:R=B,S=1018,V={1}:R=C,S=1092,V={2}:R=D,S=1014,V={3}:R=E,S=1260,V={4}:R=F,S=48,V={5}:\";$C$2;$R$14;$C$4;$D226;$B226;T$14)": 828,_x000D_
    "=RIK_AC(\"INF04__;INF04@E=0,S=42,G=0,T=0,P=0:@R=A,S=1260,V={0}:R=B,S=1018,V={1}:R=C,S=1092,V={2}:R=D,S=1014,V={3}:R=E,S=1260,V={4}:\";$C$2;$R$14;$C$4;$D224;$B224)": 829,_x000D_
    "=RIK_AC(\"INF04__;INF04@E=0,S=1076,G=0,T=0,P=0:@R=A,S=1260,V={0}:R=B,S=1018,V={1}:R=C,S=1092,V={2}:R=D,S=1014,V={3}:R=E,S=1260,V={4}:\";$C$2;$R$14;$C$4;$D223;$B223)": 830,_x000D_
    "=RIK_AC(\"INF04__;INF04@E=0,S=1064,G=0,T=0,P=0:@R=A,S=1260,V={0}:R=B,S=1018,V={1}:R=C,S=1092,V={2}:R=D,S=1014,V={3}:R=E,S=1260,V={4}:\";$C$2;$R$14;$C$4;$D221;$B221)": 831,_x000D_
    "=RIK_AC(\"INF04__;INF04@E=0,S=1253,G=0,T=0,P=0:@R=A,S=1260,V={0}:R=B,S=1018,V={1}:R=C,S=1092,V={2}:R=D,S=1014,V={3}:R=E,S=1260,V={4}:\";$C$2;$P$14;$C$4;$D219;$B219)": 832,_x000D_
    "=RIK_AC(\"INF04__;INF04@E=0,S=49,G=0,T=0,P=0:@R=A,S=1260,V={0}:R=B,S=1018,V={1}:R=C,S=1092,V={2}:R=D,S=1014,V={3}:R=E,S=1260,V={4}:R=F,S=48,V={5}:\";$C$2;$R$14;$C$4;$D218;$B218;T$14)": 833,_x000D_
    "=RIK_AC(\"INF04__;INF04@E=0,S=42,G=0,T=0,P=0:@R=A,S=1260,V={0}:R=B,S=1018,V={1}:R=C,S=1092,V={2}:R=D,S=1014,V={3}:R=E,S=1260,V={4}:\";$C$2;$R$14;$C$4;$D216;$B216)": 834,_x000D_
    "=RIK_AC(\"INF04__;INF04@E=0,S=1076,G=0,T=0,P=0:@R=A,S=1260,V={0}:R=B,S=1018,V={1}:R=C,S=1092,V={2}:R=D,S=1014,V={3}:R=E,S=1260,V={4}:\";$C$2;$R$14;$C$4;$D215;$B215)": 835,_x000D_
    "=RIK_AC(\"INF04__;INF04@E=0,S=1064,G=0,T=0,P=0:@R=A,S=1260,V={0}:R=B,S=1018,V={1}:R=C,S=1092,V={2}:R=D,S=1014,V={3}:R=E,S=1260,V={4}:\";$C$2;$R$14;$C$4;$D213;$B213)": 836,_x000D_
    "=RIK_AC(\"INF04__;INF04@E=0,S=1253,G=0,T=0,P=0:@R=A,S=1260,V={0}:R=B,S=1018,V={1}:R=C,S=1092,V={2}:R=D,S=1014,V={3}:R=E,S=1260,V={4}:\";$C$2;$P$14;$C$4;$D211;$B211)": 837,_x000D_
    "=RIK_AC(\"INF04__;INF04@E=0,S=49,G=0,T=0,P=0:@R=A,S=1260,V={0}:R=B,S=1018,V={1}:R=C,S=1092,V={2}:R=D,S=1014,V={3}:R=E,S=1260,V={4}:R=F,S=48,V={5}:\";$C$2;$R$14;$C$4;$D210;$B210;T$14)": 838,_x000D_
    "=RIK_AC(\"INF04__;INF04@E=0,S=42,G=0,T=0,P=0:@R=A,S=1260,V={0}:R=B,S=1018,V={1}:R=C,S=1092,V={2}:R=D,S=1014,V={3}:R=E,S=1260,V={4}:\";$C$2;$R$14;$C$4;$D208;$B208)": 839,_x000D_
    "=RIK_AC(\"INF04__;INF04@E=0,S=1076,G=0,T=0,P=0:@R=A,S=1260,V={0}:R=B,S=1018,V={1}:R=C,S=1092,V={2}:R=D,S=1014,V={3}:R=E,S=1260,V={4}:\";$C$2;$R$14;$C$4;$D207;$B207)": 840,_x000D_
    "=RIK_AC(\"INF04__;INF04@E=0,S=1064,G=0,T=0,P=0:@R=A,S=1260,V={0}:R=B,S=1018,V={1}:R=C,S=1092,V={2}:R=D,S=1014,V={3}:R=E,S=1260,V={4}:\";$C$2;$R$14;$C$4;$D205;$B205)": 841,_x000D_
    "=RIK_AC(\"INF04__;INF04@E=0,S=1253,G=0,T=0,P=0:@R=A,S=1260,V={0}:R=B,S=1018,V={1}:R=C,S=1092,V={2}:R=D,S=1014,V={3}:R=E,S=1260,V={4}:\";$C$2;$P$14;$C$4;$D203;$B203)": 842,_x000D_
    "=RIK_AC(\"INF04__;INF04@E=0,S=49,G=0,T=0,P=0:@R=A,S=1260,V={0}:R=B,S=1018,V={1}:R=C,S=1092,V={2}:R=D,S=1014,V={3}:R=E,S=1260,V={4}:R=F,S=48,V={5}:\";$C$2;$R$14;$C$4;$D202;$B202;T$14)": 843,_x000D_
    "=RIK_AC(\"INF04__;INF04@E=0,S=42,G=0,T=0,P=0:@R=A,S=1260,V={0}:R=B,S=1018,V={1}:R=C,S=1092,V={2}:R=D,S=1014,V={3}:R=E,S=1260,V={4}:\";$C$2;$R$14;$C$4;$D200;$B200)": 844,_x000D_
    "=RIK_AC(\"INF04__;INF04@E=0,S=1076,G=0,T=0,P=0:@R=A,S=1260,V={0}:R=B,S=1018,V={1}:R=C,S=1092,V={2}:R=D,S=1014,V={3}:R=E,S=1260,V={4}:\";$C$2;$R$14;$C$4;$D199;$B199)": 845,_x000D_
    "=RIK_AC(\"INF04__;INF04@E=0,S=1064,G=0,T=0,P=0:@R=A,S=1260,V={0}:R=B,S=1018,V={1}:R=C,S=1092,V={2}:R=D,S=1014,V={3}:R=E,S=1260,V={4}:\";$C$2;$R$14;$C$4;$D197;$B197)": 846,_x000D_
    "=RIK_AC(\"INF04__;INF04@E=0,S=1253,G=0,T=0,P=0:@R=A,S=1260,V={0}:R=B,S=1018,V={1}:R=C,S=1092,V={2}:R=D,S=1014,V={3}:R=E,S=1260,V={4}:\";$C$2;$P$14;$C$4;$D195;$B195)": 847,_x000D_
    "=RIK_AC(\"INF04__;INF04@E=0,S=49,G=0,T=0,P=0:@R=A,S=1260,V={0}:R=B,S=1018,V={1}:R=C,S=1092,V={2}:R=D,S=1014,V={3}:R=E,S=1260,V={4}:R=F,S=48,V={5}:\";$C$2;$R$14;$C$4;$D194;$B194;T$14)": 848,_x000D_
    "=RIK_AC(\"INF04__;INF04@E=0,S=42,G=0,T=0,P=0:@R=A,S=1260,V={0}:R=B,S=1018,V={1}:R=C,S=1092,V={2}:R=D,S=1014,V={3}:R=E,S=1260,V={4}:\";$C$2;$R$14;$C$4;$D192;$B192)": 849,_x000D_
    "=RIK_AC(\"INF04__;INF04@E=0,S=1076,G=0,T=0,P=0:@R=A,S=1260,V={0}:R=B,S=1018,V={1}:R=C,S=1092,V={2}:R=D,S=1014,V={3}:R=E,S=1260,V={4}:\";$C$2;$R$14;$C$4;$D191;$B191)": 850,_x000D_
    "=RIK_AC(\"INF04__;INF04@E=0,S=1064,G=0,T=0,P=0:@R=A,S=1260,V={0}:R=B,S=1018,V={1}:R=C,S=1092,V={2}:R=D,S=1014,V={3}:R=E,S=1260,V={4}:\";$C$2;$R$14;$C$4;$D189;$B189)": 851,_x000D_
    "=RIK_AC(\"INF04__;INF04@E=0,S=1253,G=0,T=0,P=0:@R=A,S=1260,V={0}:R=B,S=1018,V={1}:R=C,S=1092,V={2}:R=D,S=1014,V={3}:R=E,S=1260,V={4}:\";$C$2;$P$14;$C$4;$D187;$B187)": 852,_x000D_
    "=RIK_AC(\"INF04__;INF04@E=0,S=49,G=0,T=0,P=0:@R=A,S=1260,V={0}:R=B,S=1018,V={1}:R=C,S=1092,V={2}:R=D,S=1014,V={3}:R=E,S=1260,V={4}:R=F,S=48,V={5}:\";$C$2;$R$14;$C$4;$D186;$B186;T$14)": 853,_x000D_
    "=RIK_AC(\"INF04__;INF04@E=0,S=42,G=0,T=0,P=0:@R=A,S=1260,V={0}:R=B,S=1018,V={1}:R=C,S=1092,V={2}:R=D,S=1014,V={3}:R=E,S=1260,V={4}:\";$C$2;$R$14;$C$4;$D339;$B339)": 854,_x000D_
    "=RIK_AC(\"INF04__;INF04@E=0,S=49,G=0,T=0,P=0:@R=A,S=1260,V={0}:R=B,S=1018,V={1}:R=C,S=1092,V={2}:R=D,S=1014,V={3}:R=E,S=1260,V={4}:R=F,S=48,V={5}:\";$C$2;$R$14;$C$4;$D293;$B293;T$14)": 855,_x000D_
    "=RIK_AC(\"INF04__;INF04@E=0,S=42,G=0,T=0,P=0:@R=A,S=1260,V={0}:R=B,S=1018,V={1}:R=C,S=1092,V={2}:R=D,S=1014,V={3}:R=E,S=1260,V={4}:\";$C$2;$R$14;$C$4;$D290;$B290)": 856,_x000D_
    "=RIK_AC(\"INF04__;INF04@E=0,S=49,G=0,T=0,P=0:@R=A,S=1260,V={0}:R=B,S=1018,V={1}:R=C,S=1092,V={2}:R=D,S=1014,V={3}:R=E,S=1260,V={4}:R=F,S=48,V={5}:\";$C$2;$R$14;$C$4;$D285;$B285;T$14)": 857,_x000D_
    "=RIK_AC(\"INF04__;INF04@E=0,S=49,G=0,T=0,P=0:@R=A,S=1260,V={0}:R=B,S=1018,V={1}:R=C,S=1092,V={2}:R=D,S=1014,V={3}:R=E,S=1260,V={4}:R=F,S=48,V={5}:\";$C$2;$R$14;$C$4;$D277;$B277;T$14)": 858,_x000D_
    "=RIK_AC(\"INF04__;INF04@E=0,S=49,G=0,T=0,P=0:@R=A,S=1260,V={0}:R=B,S=1018,V={1}:R=C,S=1092,V={2}:R=D,S=1014,V={3}:R=E,S=1260,V={4}:R=F,S=48,V={5}:\";$C$2;$R$14;$C$4;$D269;$B269;T$14)": 859,_x000D_
    "=RIK_AC(\"INF04__;INF04@E=0,S=49,G=0,T=0,P=0:@R=A,S=1260,V={0}:R=B,S=1018,V={1}:R=C,S=1092,V={2}:R=D,S=1014,V={3}:R=E,S=1260,V={4}:R=F,S=48,V={5}:\";$C$2;$R$14;$C$4;$D261;$B261;T$14)": 860,_x000D_
    "=RIK_AC(\"INF04__;INF04@E=0,S=49,G=0,T=0,P=0:@R=A,S=1260,V={0}:R=B,S=1018,V={1}:R=C,S=1092,V={2}:R=D,S=1014,V={3}:R=E,S=1260,V={4}:R=F,S=48,V={5}:\";$C$2;$R$14;$C$4;$D253;$B253;T$14)": 861,_x000D_
    "=RIK_AC(\"INF04__;INF04@E=0,S=1076,G=0,T=0,P=0:@R=A,S=1260,V={0}:R=B,S=1018,V={1}:R=C,S=1092,V={2}:R=D,S=1014,V={3}:R=E,S=1260,V={4}:\";$C$2;$R$14;$C$4;$D252;$B252)": 862,_x000D_
    "=RIK_AC(\"INF04__;INF04@E=0,S=1253,G=0,T=0,P=0:@R=A,S=1260,V={0}:R=B,S=1018,V={1}:R=C,S=1092,V={2}:R=D,S=1014,V={3}:R=E,S=1260,V={4}:\";$C$2;$P$14;$C$4;$D250;$B250)": 863,_x000D_
    "=RIK_AC(\"INF04__;INF04@E=0,S=1064,G=0,T=0,P=0:@R=A,S=1260,V={0}:R=B,S=1018,V={1}:R=C,S=1092,V={2}:R=D,S=1014,V={3}:R=E,S=1260,V={4}:\";$C$2;$R$14;$C$4;$D249;$B249)": 864,_x000D_
    "=RIK_AC(\"INF04__;INF04@E=0,S=49,G=0,T=0,P=0:@R=A,S=1260,V={0}:R=B,S=1018,V={1}:R=C,S=1092,V={2}:R=D,S=1014,V={3}:R=E,S=1260,V={4}:R=F,S=48,V={5}:\";$C$2;$R$14;$C$4;$D248;$B248;T$14)": 865,_x000D_
    "=RIK_AC(\"INF04__;INF04@E=0,S=42,G=0,T=0,P=0:@R=A,S=1260,V={0}:R=B,S=1018,V={1}:R=C,S=1092,V={2}:R=D,S=1014,V={3}:R=E,S=1260,V={4}:\";$C$2;$R$14;$C$4;$D245;$B245)": 866,_x000D_
    "=RIK_AC(\"INF04__;INF04@E=0,S=1076,G=0,T=0,P=0:@R=A,S=1260,V={0}:R=B,S=1018,V={1}:R=C,S=1092,V={2}:R=D,S=1014,V={3}:R=E,S=1260,V={4}:\";$C$2;$R$14;$C$4;$D244;$B244)": 867,_x000D_
    "=RIK_AC(\"INF04__;INF04@E=0,S=1064,G=0,T=0,P=0:@R=A,S=1260,V={0}:R=B,S=1018,V={1}:R=C,S=1092,V={2}:R=D,S=1014,V={3}:R=E,S=1260,V={4}:\";$C$2;$R$14;$C$4;$D242;$B242)": 868,_x000D_
    "=RIK_AC(\"INF04__;INF04@E=0,S=1253,G=0,T=0,P=0:@R=A,S=1260,V={0}:R=B,S=1018,V={1}:R=C,S=1092,V={2}:R=D,S=1014,V={3}:R=E,S=1260,V={4}:\";$C$2;$P$14;$C$4;$D240;$B240)": 869,_x000D_
    "=RIK_AC(\"INF04__;INF04@E=0,S=49,G=0,T=0,P=0:@R=A,S=1260,V={0}:R=B,S=1018,V={1}:R=C,S=1092,V={2}:R=D,S=1014,V={3}:R=E,S=1260,V={4}:R=F,S=48,V={5}:\";$C$2;$R$14;$C$4;$D239;$B239;T$14)": 870,_x000D_
    "=RIK_AC(\"INF04__;INF04@E=0,S=42,G=0,T=0,P=0:@R=A,S=1260,V={0}:R=B,S=1018,V={1}:R=C,S=1092,V={2}:R=D,S=1014,V={3}:R=E,S=1260,V={4}:\";$C$2;$R$14;$C$4;$D237;$B237)": 871,_x000D_
    "=RIK_AC(\"INF04__;INF04@E=0,S=1076,G=0,T=0,P=0:@R=A,S=1260,V={0}:R=B,S=1018,V={1}:R=C,S=1092,V={2}:R=D,S=1014,V={3}:R=E,S=1260,V={4}:\";$C$2;$R$14;$C$4;$D236;$B236)": 872,_x000D_
    "=RIK_AC(\"INF04__;INF04@E=0,S=1064,G=0,T=0,P=0:@R=A,S=1260,V={0}:R=B,S=1018,V={1}:R=C,S=1092,V={2}:R=D,S=1014,V={3}:R=E,S=1260,V={4}:\";$C$2;$R$14;$C$4;$D234;$B234)": 873,_x000D_
    "=RIK_AC(\"INF04__;INF04@E=0,S=1253,G=0,T=0,P=0:@R=A,S=1260,V={0}:R=B,S=1018,V={1}:R=C,S=1092,V={2}:R=D,S=1014,V={3}:R=E,S=1260,V={4}:\";$C$2;$P$14;$C$4;$D232;$B232)": 874,_x000D_
    "=RIK_AC(\"INF04__;INF04@E=0,S=49,G=0,T=0,P=0:@R=A,S=1260,V={0}:R=B,S=1018,V={1}:R=C,S=1092,V={2}:R=D,S=1014,V={3}:R=E,S=1260,V={4}:R=F,S=48,V={5}:\";$C$2;$R$14;$C$4;$D231;$B231;T$14)": 875,_x000D_
    "=RIK_AC(\"INF04__;INF04@E=0,S=42,G=0,T=0,P=0:@R=A,S=1260,V={0}:R=B,S=1018,V={1}:R=C,S=1092,V={2}:R=D,S=1014,V={3}:R=E,S=1260,V={4}:\";$C$2;$R$14;$C$4;$D229;$B229)": 876,_x000D_
    "=RIK_AC(\"INF04__;INF04@E=0,S=1076,G=0,T=0,P=0:@R=A,S=1260,V={0}:R=B,S=1018,V={1}:R=C,S=1092,V={2}:R=D,S=1014,V={3}:R=E,S=1260,V={4}:\";$C$2;$R$14;$C$4;$D228;$B228)": 877,_x000D_
    "=RIK_AC(\"INF04__;INF04@E=0,S=1064,G=0,T=0,P=0:@R=A,S=1260,V={0}:R=B,S=1018,V={1}:R=C,S=1092,V={2}:R=D,S=1014,V={3}:R=E,S=1260,V={4}:\";$C$2;$R$14;$C$4;$D226;$B226)": 878,_x000D_
    "=RIK_AC(\"INF04__;INF04@E=0,S=1253,G=0,T=0,P=0:@R=A,S=1260,V={0}:R=B,S=1018,V={1}:R=C,S=1092,V={2}:R=D,S=1014,V={3}:R=E,S=1260,V={4}:\";$C$2;$P$14;$C$4;$D224;$B224)": 879,_x000D_
    "=RIK_AC(\"INF04__;INF04@E=0,S=49,G=0,T=0,P=0:@R=A,S=1260,V={0}:R=B,S=1018,V={1}:R=C,S=1092,V={2}:R=D,S=1014,V={3}:R=E,S=1260,V={4}:R=F,S=48,V={5}:\";$C$2;$R$14;$C$4;$D223;$B223;T$14)": 880,_x000D_
    "=RIK_AC(\"INF04__;INF04@E=0,S=42,G=0,T=0,P=0:@R=A,S=1260,V={0}:R=B,S=1018,V={1}:R=C,S=1092,V={2}:R=D,S=1014,V={3}:R=E,S=1260,V={4}:\";$C$2;$R$14;$C$4;$D221;$B221)": 881,_x000D_
    "=RIK_AC(\"INF04__;INF04@E=0,S=1076,G=0,T=0,P=0:@R=A,S=1260,V={0}:R=B,S=1018,V={1}:R=C,S=1092,V={2}:R=D,S=1014,V={3}:R=E,S=1260,V={4}:\";$C$2;$R$14;$C$4;$D220;$B220)": 882,_x000D_
    "=RIK_AC(\"INF04__;INF04@E=0,S=1064,G=0,T=0,P=0:@R=A,S=1260,V={0}:R=B,S=1018,V={1}:R=C,S=1092,V={2}:R=D,S=1014,V={3}:R=E,S=1260,V={4}:\";$C$2;$R$14;$C$4;$D218;$B218)": 883,_x000D_
    "=RIK_AC(\"INF04__;INF04@E=0,S=1253,G=0,T=0,P=0:@R=A,S=1260,V={0}:R=B,S=1018,V={1}:R=C,S=1092,V={2}:R=D,S=1014,V={3}:R=E,S=1260,V={4}:\";$C$2;$P$14;$C$4;$D216;$B216)": 884,_x000D_
    "=RIK_AC(\"INF04__;INF04@E=0,S=49,G=0,T=0,P=0:@R=A,S=1260,V={0}:R=B,S=1018,V={1}:R=C,S=1092,V={2}:R=D,S=1014,V={3}:R=E,S=1260,V={4}:R=F,S=48,V={5}:\";$C$2;$R$14;$C$4;$D215;$B215;T$14)": 885,_x000D_
    "=RIK_AC(\"INF04__;INF04@E=0,S=42,G=0,T=0,P=0:@R=A,S=1260,V={0}:R=B,S=1018,V={1}:R=C,S=1092,V={2}:R=D,S=1014,V={3}:R=E,S=1260,V={4}:\";$C$2;$R$14;$C$4;$D213;$B213)": 886,_x000D_
    "=RIK_AC(\"INF04__;INF04@E=0,S=1076,G=0,T=0,P=0:@R=A,S=1260,V={0}:R=B,S=1018,V={1}:R=C,S=1092,V={2}:R=D,S=1014,V={3}:R=E,S=1260,V={4}:\";$C$2;$R$14;$C$4;$D212;$B212)": 887,_x000D_
    "=RIK_AC(\"INF04__;INF04@E=0,S=1064,G=0,T=0,P=0:@R=A,S=1260,V={0}:R=B,S=1018,V={1}:R=C,S=1092,V={2}:R=D,S=1014,V={3}:R=E,S=1260,V={4}:\";$C$2;$R$14;$C$4;$D210;$B210)": 888,_x000D_
    "=RIK_AC(\"INF04__;INF04@E=0,S=1253,G=0,T=0,P=0:@R=A,S=1260,V={0}:R=B,S=1018,V={1}:R=C,S=1092,V={2}:R=D,S=1014,V={3}:R=E,S=1260,V={4}:\";$C$2;$P$14;$C$4;$D208;$B208)": 889,_x000D_
    "=RIK_AC(\"INF04__;INF04@E=0,S=49,G=0,T=0,P=0:@R=A,S=1260,V={0}:R=B,S=1018,V={1}:R=C,S=1092,V={2}:R=D,S=1014,V={3}:R=E,S=1260,V={4}:R=F,S=48,V={5}:\";$C$2;$R$14;$C$4;$D207;$B207;T$14)": 890,_x000D_
    "=RIK_AC(\"INF04__;INF04@E=0,S=42,G=0,T=0,P=0:@R=A,S=1260,V={0}:R=B,S=1018,V={1}:R=C,S=1092,V={2}:R=D,S=1014,V={3}:R=E,S=1260,V={4}:\";$C$2;$R$14;$C$4;$D205;$B205)": 891,_x000D_
    "=RIK_AC(\"INF04__;INF04@E=0,S=1076,G=0,T=0,P=0:@R=A,S=1260,V={0}:R=B,S=1018,V={1}:R=C,S=1092,V={2}:R=D,S=1014,V={3}:R=E,S=1260,V={4}:\";$C$2;$R$14;$C$4;$D204;$B204)": 892,_x000D_
    "=RIK_AC(\"INF04__;INF04@E=0,S=1064,G=0,T=0,P=0:@R=A,S=1260,V={0}:R=B,S=1018,V={1}:R=C,S=1092,V={2}:R=D,S=1014,V={3}:R=E,S=1260,V={4}:\";$C$2;$R$14;$C$4;$D202;$B202)": 893,_x000D_
    "=RIK_AC(\"INF04__;INF04@E=0,S=1253,G=0,T=0,P=0:@R=A,S=1260,V={0}:R=B,S=1018,V={1}:R=C,S=1092,V={2}:R=D,S=1014,V={3}:R=E,S=1260,V={4}:\";$C$2;$P$14;$C$4;$D200;$B200)": 894,_x000D_
    "=RIK_AC(\"INF04__;INF04@E=0,S=49,G=0,T=0,P=0:@R=A,S=1260,V={0}:R=B,S=1018,V={1}:R=C,S=1092,V={2}:R=D,S=1014,V={3}:R=E,S=1260,V={4}:R=F,S=48,V={5}:\";$C$2;$R$14;$C$4;$D199;$B199;T$14)": 895,_x000D_
    "=RIK_AC(\"INF04__;INF04@E=0,S=42,G=0,T=0,P=0:@R=A,S=1260,V={0}:R=B,S=1018,V={1}:R=C,S=1092,V={2}:R=D,S=1014,V={3}:R=E,S=1260,V={4}:\";$C$2;$R$14;$C$4;$D197;$B197)": 896,_x000D_
    "=RIK_AC(\"INF04__;INF04@E=0,S=1076,G=0,T=0,P=0:@R=A,S=1260,V={0}:R=B,S=1018,V={1}:R=C,S=1092,V={2}:R=D,S=1014,V={3}:R=E,S=1260,V={4}:\";$C$2;$R$14;$C$4;$D196;$B196)": 897,_x000D_
    "=RIK_AC(\"INF04__;INF04@E=0,S=1064,G=0,T=0,P=0:@R=A,S=1260,V={0}:R=B,S=1018,V={1}:R=C,S=1092,V={2}:R=D,S=1014,V={3}:R=E,S=1260,V={4}:\";$C$2;$R$14;$C$4;$D194;$B194)": 898,_x000D_
    "=RIK_AC(\"INF04__;INF04@E=0,S=1253,G=0,T=0,P=0:@R=A,S=1260,V={0}:R=B,S=1018,V={1}:R=C,S=1092,V={2}:R=D,S=1014,V={3}:R=E,S=1260,V={4}:\";$C$2;$P$14;$C$4;$D192;$B192)": 899,_x000D_
    "=RIK_AC(\"INF04__;INF04@E=0,S=49,G=0,T=0,P=0:@R=A,S=1260,V={0}:R=B,S=1018,V={1}:R=C,S=1092,V={2}:R=D,S=1014,V={3}:R=E,S=1260,V={4}:R=F,S=48,V={5}:\";$C$2;$R$14;$C$4;$D191;$B191;T$14)": 900,_x000D_
    "=RIK_AC(\"INF04__;INF04@E=0,S=42,G=0,T=0,P=0:@R=A,S=1260,V={0}:R=B,S=1018,V={1}:R=C,S=1092,V={2}:R=D,S=1014,V={3}:R=E,S=1260,V={4}:\";$C$2;$R$14;$C$4;$D189;$B189)": 901,_x000D_
    "=RIK_AC(\"INF04__;INF04@E=0,S=1076,G=0,T=0,P=0:@R=A,S=1260,V={0}:R=B,S=1018,V={1}:R=C,S=1092,V={2}:R=D,S=1014,V={3}:R=E,S=1260,V={4}:\";$C$2;$R$14;$C$4;$D188;$B188)": 902,_x000D_
    "=RIK_AC(\"INF04__;INF04@E=0,S=1064,G=0,T=0,P=0:@R=A,S=1260,V={0}:R=B,S=1018,V={1}:R=C,S=1092,V={2}:R=D,S=1014,V={3}:R=E,S=1260,V={4}:\";$C$2;$R$14;$C$4;$D186;$B186)": 903,_x000D_
    "=RIK_AC(\"INF04__;INF04@E=0,S=1253,G=0,T=0,P=0:@R=A,S=1260,V={0}:R=B,S=1018,V={1}:R=C,S=1092,V={2}:R=D,S=1014,V={3}:R=E,S=1260,V={4}:\";$C$2;$P$14;$C$4;$D184;$B184)": 904,_x000D_
 </t>
  </si>
  <si>
    <t xml:space="preserve">   "=RIK_AC(\"INF04__;INF04@E=0,S=49,G=0,T=0,P=0:@R=A,S=1260,V={0}:R=B,S=1018,V={1}:R=C,S=1092,V={2}:R=D,S=1014,V={3}:R=E,S=1260,V={4}:R=F,S=48,V={5}:\";$C$2;$R$14;$C$4;$D183;$B183;T$14)": 905,_x000D_
    "=RIK_AC(\"INF04__;INF04@E=0,S=42,G=0,T=0,P=0:@R=A,S=1260,V={0}:R=B,S=1018,V={1}:R=C,S=1092,V={2}:R=D,S=1014,V={3}:R=E,S=1260,V={4}:\";$C$2;$R$14;$C$4;$D181;$B181)": 906,_x000D_
    "=RIK_AC(\"INF04__;INF04@E=0,S=1076,G=0,T=0,P=0:@R=A,S=1260,V={0}:R=B,S=1018,V={1}:R=C,S=1092,V={2}:R=D,S=1014,V={3}:R=E,S=1260,V={4}:\";$C$2;$R$14;$C$4;$D180;$B180)": 907,_x000D_
    "=RIK_AC(\"INF04__;INF04@E=0,S=1064,G=0,T=0,P=0:@R=A,S=1260,V={0}:R=B,S=1018,V={1}:R=C,S=1092,V={2}:R=D,S=1014,V={3}:R=E,S=1260,V={4}:\";$C$2;$R$14;$C$4;$D360;$B360)": 908,_x000D_
    "=RIK_AC(\"INF04__;INF04@E=0,S=42,G=0,T=0,P=0:@R=A,S=1260,V={0}:R=B,S=1018,V={1}:R=C,S=1092,V={2}:R=D,S=1014,V={3}:R=E,S=1260,V={4}:\";$C$2;$R$14;$C$4;$D358;$B358)": 909,_x000D_
    "=RIK_AC(\"INF04__;INF04@E=0,S=49,G=0,T=0,P=0:@R=A,S=1260,V={0}:R=B,S=1018,V={1}:R=C,S=1092,V={2}:R=D,S=1014,V={3}:R=E,S=1260,V={4}:R=F,S=48,V={5}:\";$C$2;$R$14;$C$4;$D356;$B356;T$14)": 910,_x000D_
    "=RIK_AC(\"INF04__;INF04@E=0,S=1064,G=0,T=0,P=0:@R=A,S=1260,V={0}:R=B,S=1018,V={1}:R=C,S=1092,V={2}:R=D,S=1014,V={3}:R=E,S=1260,V={4}:\";$C$2;$R$14;$C$4;$D343;$B343)": 911,_x000D_
    "=RIK_AC(\"INF04__;INF04@E=0,S=1064,G=0,T=0,P=0:@R=A,S=1260,V={0}:R=B,S=1018,V={1}:R=C,S=1092,V={2}:R=D,S=1014,V={3}:R=E,S=1260,V={4}:\";$C$2;$R$14;$C$4;$D291;$B291)": 912,_x000D_
    "=RIK_AC(\"INF04__;INF04@E=0,S=42,G=0,T=0,P=0:@R=A,S=1260,V={0}:R=B,S=1018,V={1}:R=C,S=1092,V={2}:R=D,S=1014,V={3}:R=E,S=1260,V={4}:\";$C$2;$R$14;$C$4;$D286;$B286)": 913,_x000D_
    "=RIK_AC(\"INF04__;INF04@E=0,S=1064,G=0,T=0,P=0:@R=A,S=1260,V={0}:R=B,S=1018,V={1}:R=C,S=1092,V={2}:R=D,S=1014,V={3}:R=E,S=1260,V={4}:\";$C$2;$R$14;$C$4;$D285;$B285)": 914,_x000D_
    "=RIK_AC(\"INF04__;INF04@E=0,S=42,G=0,T=0,P=0:@R=A,S=1260,V={0}:R=B,S=1018,V={1}:R=C,S=1092,V={2}:R=D,S=1014,V={3}:R=E,S=1260,V={4}:\";$C$2;$R$14;$C$4;$D278;$B278)": 915,_x000D_
    "=RIK_AC(\"INF04__;INF04@E=0,S=1064,G=0,T=0,P=0:@R=A,S=1260,V={0}:R=B,S=1018,V={1}:R=C,S=1092,V={2}:R=D,S=1014,V={3}:R=E,S=1260,V={4}:\";$C$2;$R$14;$C$4;$D277;$B277)": 916,_x000D_
    "=RIK_AC(\"INF04__;INF04@E=0,S=42,G=0,T=0,P=0:@R=A,S=1260,V={0}:R=B,S=1018,V={1}:R=C,S=1092,V={2}:R=D,S=1014,V={3}:R=E,S=1260,V={4}:\";$C$2;$R$14;$C$4;$D270;$B270)": 917,_x000D_
    "=RIK_AC(\"INF04__;INF04@E=0,S=1064,G=0,T=0,P=0:@R=A,S=1260,V={0}:R=B,S=1018,V={1}:R=C,S=1092,V={2}:R=D,S=1014,V={3}:R=E,S=1260,V={4}:\";$C$2;$R$14;$C$4;$D269;$B269)": 918,_x000D_
    "=RIK_AC(\"INF04__;INF04@E=0,S=42,G=0,T=0,P=0:@R=A,S=1260,V={0}:R=B,S=1018,V={1}:R=C,S=1092,V={2}:R=D,S=1014,V={3}:R=E,S=1260,V={4}:\";$C$2;$R$14;$C$4;$D262;$B262)": 919,_x000D_
    "=RIK_AC(\"INF04__;INF04@E=0,S=1064,G=0,T=0,P=0:@R=A,S=1260,V={0}:R=B,S=1018,V={1}:R=C,S=1092,V={2}:R=D,S=1014,V={3}:R=E,S=1260,V={4}:\";$C$2;$R$14;$C$4;$D261;$B261)": 920,_x000D_
    "=RIK_AC(\"INF04__;INF04@E=0,S=42,G=0,T=0,P=0:@R=A,S=1260,V={0}:R=B,S=1018,V={1}:R=C,S=1092,V={2}:R=D,S=1014,V={3}:R=E,S=1260,V={4}:\";$C$2;$R$14;$C$4;$D254;$B254)": 921,_x000D_
    "=RIK_AC(\"INF04__;INF04@E=0,S=1064,G=0,T=0,P=0:@R=A,S=1260,V={0}:R=B,S=1018,V={1}:R=C,S=1092,V={2}:R=D,S=1014,V={3}:R=E,S=1260,V={4}:\";$C$2;$R$14;$C$4;$D253;$B253)": 922,_x000D_
    "=RIK_AC(\"INF04__;INF04@E=0,S=49,G=0,T=0,P=0:@R=A,S=1260,V={0}:R=B,S=1018,V={1}:R=C,S=1092,V={2}:R=D,S=1014,V={3}:R=E,S=1260,V={4}:R=F,S=48,V={5}:\";$C$2;$R$14;$C$4;$D252;$B252;T$14)": 923,_x000D_
    "=RIK_AC(\"INF04__;INF04@E=0,S=1253,G=0,T=0,P=0:@R=A,S=1260,V={0}:R=B,S=1018,V={1}:R=C,S=1092,V={2}:R=D,S=1014,V={3}:R=E,S=1260,V={4}:\";$C$2;$P$14;$C$4;$D249;$B249)": 924,_x000D_
    "=RIK_AC(\"INF04__;INF04@E=0,S=1064,G=0,T=0,P=0:@R=A,S=1260,V={0}:R=B,S=1018,V={1}:R=C,S=1092,V={2}:R=D,S=1014,V={3}:R=E,S=1260,V={4}:\";$C$2;$R$14;$C$4;$D248;$B248)": 925,_x000D_
    "=RIK_AC(\"INF04__;INF04@E=0,S=1253,G=0,T=0,P=0:@R=A,S=1260,V={0}:R=B,S=1018,V={1}:R=C,S=1092,V={2}:R=D,S=1014,V={3}:R=E,S=1260,V={4}:\";$C$2;$P$14;$C$4;$D245;$B245)": 926,_x000D_
    "=RIK_AC(\"INF04__;INF04@E=0,S=49,G=0,T=0,P=0:@R=A,S=1260,V={0}:R=B,S=1018,V={1}:R=C,S=1092,V={2}:R=D,S=1014,V={3}:R=E,S=1260,V={4}:R=F,S=48,V={5}:\";$C$2;$R$14;$C$4;$D244;$B244;T$14)": 927,_x000D_
    "=RIK_AC(\"INF04__;INF04@E=0,S=42,G=0,T=0,P=0:@R=A,S=1260,V={0}:R=B,S=1018,V={1}:R=C,S=1092,V={2}:R=D,S=1014,V={3}:R=E,S=1260,V={4}:\";$C$2;$R$14;$C$4;$D242;$B242)": 928,_x000D_
    "=RIK_AC(\"INF04__;INF04@E=0,S=1076,G=0,T=0,P=0:@R=A,S=1260,V={0}:R=B,S=1018,V={1}:R=C,S=1092,V={2}:R=D,S=1014,V={3}:R=E,S=1260,V={4}:\";$C$2;$R$14;$C$4;$D241;$B241)": 929,_x000D_
    "=RIK_AC(\"INF04__;INF04@E=0,S=1064,G=0,T=0,P=0:@R=A,S=1260,V={0}:R=B,S=1018,V={1}:R=C,S=1092,V={2}:R=D,S=1014,V={3}:R=E,S=1260,V={4}:\";$C$2;$R$14;$C$4;$D239;$B239)": 930,_x000D_
    "=RIK_AC(\"INF04__;INF04@E=0,S=1253,G=0,T=0,P=0:@R=A,S=1260,V={0}:R=B,S=1018,V={1}:R=C,S=1092,V={2}:R=D,S=1014,V={3}:R=E,S=1260,V={4}:\";$C$2;$P$14;$C$4;$D237;$B237)": 931,_x000D_
    "=RIK_AC(\"INF04__;INF04@E=0,S=49,G=0,T=0,P=0:@R=A,S=1260,V={0}:R=B,S=1018,V={1}:R=C,S=1092,V={2}:R=D,S=1014,V={3}:R=E,S=1260,V={4}:R=F,S=48,V={5}:\";$C$2;$R$14;$C$4;$D236;$B236;T$14)": 932,_x000D_
    "=RIK_AC(\"INF04__;INF04@E=0,S=42,G=0,T=0,P=0:@R=A,S=1260,V={0}:R=B,S=1018,V={1}:R=C,S=1092,V={2}:R=D,S=1014,V={3}:R=E,S=1260,V={4}:\";$C$2;$R$14;$C$4;$D234;$B234)": 933,_x000D_
    "=RIK_AC(\"INF04__;INF04@E=0,S=1076,G=0,T=0,P=0:@R=A,S=1260,V={0}:R=B,S=1018,V={1}:R=C,S=1092,V={2}:R=D,S=1014,V={3}:R=E,S=1260,V={4}:\";$C$2;$R$14;$C$4;$D233;$B233)": 934,_x000D_
    "=RIK_AC(\"INF04__;INF04@E=0,S=1064,G=0,T=0,P=0:@R=A,S=1260,V={0}:R=B,S=1018,V={1}:R=C,S=1092,V={2}:R=D,S=1014,V={3}:R=E,S=1260,V={4}:\";$C$2;$R$14;$C$4;$D231;$B231)": 935,_x000D_
    "=RIK_AC(\"INF04__;INF04@E=0,S=1253,G=0,T=0,P=0:@R=A,S=1260,V={0}:R=B,S=1018,V={1}:R=C,S=1092,V={2}:R=D,S=1014,V={3}:R=E,S=1260,V={4}:\";$C$2;$P$14;$C$4;$D229;$B229)": 936,_x000D_
    "=RIK_AC(\"INF04__;INF04@E=0,S=49,G=0,T=0,P=0:@R=A,S=1260,V={0}:R=B,S=1018,V={1}:R=C,S=1092,V={2}:R=D,S=1014,V={3}:R=E,S=1260,V={4}:R=F,S=48,V={5}:\";$C$2;$R$14;$C$4;$D228;$B228;T$14)": 937,_x000D_
    "=RIK_AC(\"INF04__;INF04@E=0,S=42,G=0,T=0,P=0:@R=A,S=1260,V={0}:R=B,S=1018,V={1}:R=C,S=1092,V={2}:R=D,S=1014,V={3}:R=E,S=1260,V={4}:\";$C$2;$R$14;$C$4;$D226;$B226)": 938,_x000D_
    "=RIK_AC(\"INF04__;INF04@E=0,S=1076,G=0,T=0,P=0:@R=A,S=1260,V={0}:R=B,S=1018,V={1}:R=C,S=1092,V={2}:R=D,S=1014,V={3}:R=E,S=1260,V={4}:\";$C$2;$R$14;$C$4;$D225;$B225)": 939,_x000D_
    "=RIK_AC(\"INF04__;INF04@E=0,S=1064,G=0,T=0,P=0:@R=A,S=1260,V={0}:R=B,S=1018,V={1}:R=C,S=1092,V={2}:R=D,S=1014,V={3}:R=E,S=1260,V={4}:\";$C$2;$R$14;$C$4;$D223;$B223)": 940,_x000D_
    "=RIK_AC(\"INF04__;INF04@E=0,S=1253,G=0,T=0,P=0:@R=A,S=1260,V={0}:R=B,S=1018,V={1}:R=C,S=1092,V={2}:R=D,S=1014,V={3}:R=E,S=1260,V={4}:\";$C$2;$P$14;$C$4;$D221;$B221)": 941,_x000D_
    "=RIK_AC(\"INF04__;INF04@E=0,S=49,G=0,T=0,P=0:@R=A,S=1260,V={0}:R=B,S=1018,V={1}:R=C,S=1092,V={2}:R=D,S=1014,V={3}:R=E,S=1260,V={4}:R=F,S=48,V={5}:\";$C$2;$R$14;$C$4;$D220;$B220;T$14)": 942,_x000D_
    "=RIK_AC(\"INF04__;INF04@E=0,S=42,G=0,T=0,P=0:@R=A,S=1260,V={0}:R=B,S=1018,V={1}:R=C,S=1092,V={2}:R=D,S=1014,V={3}:R=E,S=1260,V={4}:\";$C$2;$R$14;$C$4;$D218;$B218)": 943,_x000D_
    "=RIK_AC(\"INF04__;INF04@E=0,S=1076,G=0,T=0,P=0:@R=A,S=1260,V={0}:R=B,S=1018,V={1}:R=C,S=1092,V={2}:R=D,S=1014,V={3}:R=E,S=1260,V={4}:\";$C$2;$R$14;$C$4;$D217;$B217)": 944,_x000D_
    "=RIK_AC(\"INF04__;INF04@E=0,S=1064,G=0,T=0,P=0:@R=A,S=1260,V={0}:R=B,S=1018,V={1}:R=C,S=1092,V={2}:R=D,S=1014,V={3}:R=E,S=1260,V={4}:\";$C$2;$R$14;$C$4;$D215;$B215)": 945,_x000D_
    "=RIK_AC(\"INF04__;INF04@E=0,S=1253,G=0,T=0,P=0:@R=A,S=1260,V={0}:R=B,S=1018,V={1}:R=C,S=1092,V={2}:R=D,S=1014,V={3}:R=E,S=1260,V={4}:\";$C$2;$P$14;$C$4;$D213;$B213)": 946,_x000D_
    "=RIK_AC(\"INF04__;INF04@E=0,S=49,G=0,T=0,P=0:@R=A,S=1260,V={0}:R=B,S=1018,V={1}:R=C,S=1092,V={2}:R=D,S=1014,V={3}:R=E,S=1260,V={4}:R=F,S=48,V={5}:\";$C$2;$R$14;$C$4;$D212;$B212;T$14)": 947,_x000D_
    "=RIK_AC(\"INF04__;INF04@E=0,S=42,G=0,T=0,P=0:@R=A,S=1260,V={0}:R=B,S=1018,V={1}:R=C,S=1092,V={2}:R=D,S=1014,V={3}:R=E,S=1260,V={4}:\";$C$2;$R$14;$C$4;$D210;$B210)": 948,_x000D_
    "=RIK_AC(\"INF04__;INF04@E=0,S=1076,G=0,T=0,P=0:@R=A,S=1260,V={0}:R=B,S=1018,V={1}:R=C,S=1092,V={2}:R=D,S=1014,V={3}:R=E,S=1260,V={4}:\";$C$2;$R$14;$C$4;$D209;$B209)": 949,_x000D_
    "=RIK_AC(\"INF04__;INF04@E=0,S=1064,G=0,T=0,P=0:@R=A,S=1260,V={0}:R=B,S=1018,V={1}:R=C,S=1092,V={2}:R=D,S=1014,V={3}:R=E,S=1260,V={4}:\";$C$2;$R$14;$C$4;$D207;$B207)": 950,_x000D_
    "=RIK_AC(\"INF04__;INF04@E=0,S=1253,G=0,T=0,P=0:@R=A,S=1260,V={0}:R=B,S=1018,V={1}:R=C,S=1092,V={2}:R=D,S=1014,V={3}:R=E,S=1260,V={4}:\";$C$2;$P$14;$C$4;$D205;$B205)": 951,_x000D_
    "=RIK_AC(\"INF04__;INF04@E=0,S=49,G=0,T=0,P=0:@R=A,S=1260,V={0}:R=B,S=1018,V={1}:R=C,S=1092,V={2}:R=D,S=1014,V={3}:R=E,S=1260,V={4}:R=F,S=48,V={5}:\";$C$2;$R$14;$C$4;$D204;$B204;T$14)": 952,_x000D_
    "=RIK_AC(\"INF04__;INF04@E=0,S=42,G=0,T=0,P=0:@R=A,S=1260,V={0}:R=B,S=1018,V={1}:R=C,S=1092,V={2}:R=D,S=1014,V={3}:R=E,S=1260,V={4}:\";$C$2;$R$14;$C$4;$D202;$B202)": 953,_x000D_
    "=RIK_AC(\"INF04__;INF04@E=0,S=1076,G=0,T=0,P=0:@R=A,S=1260,V={0}:R=B,S=1018,V={1}:R=C,S=1092,V={2}:R=D,S=1014,V={3}:R=E,S=1260,V={4}:\";$C$2;$R$14;$C$4;$D201;$B201)": 954,_x000D_
    "=RIK_AC(\"INF04__;INF04@E=0,S=1064,G=0,T=0,P=0:@R=A,S=1260,V={0}:R=B,S=1018,V={1}:R=C,S=1092,V={2}:R=D,S=1014,V={3}:R=E,S=1260,V={4}:\";$C$2;$R$14;$C$4;$D199;$B199)": 955,_x000D_
    "=RIK_AC(\"INF04__;INF04@E=0,S=1253,G=0,T=0,P=0:@R=A,S=1260,V={0}:R=B,S=1018,V={1}:R=C,S=1092,V={2}:R=D,S=1014,V={3}:R=E,S=1260,V={4}:\";$C$2;$P$14;$C$4;$D197;$B197)": 956,_x000D_
    "=RIK_AC(\"INF04__;INF04@E=0,S=49,G=0,T=0,P=0:@R=A,S=1260,V={0}:R=B,S=1018,V={1}:R=C,S=1092,V={2}:R=D,S=1014,V={3}:R=E,S=1260,V={4}:R=F,S=48,V={5}:\";$C$2;$R$14;$C$4;$D196;$B196;T$14)": 957,_x000D_
    "=RIK_AC(\"INF04__;INF04@E=0,S=42,G=0,T=0,P=0:@R=A,S=1260,V={0}:R=B,S=1018,V={1}:R=C,S=1092,V={2}:R=D,S=1014,V={3}:R=E,S=1260,V={4}:\";$C$2;$R$14;$C$4;$D194;$B194)": 958,_x000D_
    "=RIK_AC(\"INF04__;INF04@E=0,S=1076,G=0,T=0,P=0:@R=A,S=1260,V={0}:R=B,S=1018,V={1}:R=C,S=1092,V={2}:R=D,S=1014,V={3}:R=E,S=1260,V={4}:\";$C$2;$R$14;$C$4;$D193;$B193)": 959,_x000D_
    "=RIK_AC(\"INF04__;INF04@E=0,S=1064,G=0,T=0,P=0:@R=A,S=1260,V={0}:R=B,S=1018,V={1}:R=C,S=1092,V={2}:R=D,S=1014,V={3}:R=E,S=1260,V={4}:\";$C$2;$R$14;$C$4;$D191;$B191)": 960,_x000D_
    "=RIK_AC(\"INF04__;INF04@E=0,S=1253,G=0,T=0,P=0:@R=A,S=1260,V={0}:R=B,S=1018,V={1}:R=C,S=1092,V={2}:R=D,S=1014,V={3}:R=E,S=1260,V={4}:\";$C$2;$P$14;$C$4;$D189;$B189)": 961,_x000D_
    "=RIK_AC(\"INF04__;INF04@E=0,S=49,G=0,T=0,P=0:@R=A,S=1260,V={0}:R=B,S=1018,V={1}:R=C,S=1092,V={2}:R=D,S=1014,V={3}:R=E,S=1260,V={4}:R=F,S=48,V={5}:\";$C$2;$R$14;$C$4;$D188;$B188;T$14)": 962,_x000D_
    "=RIK_AC(\"INF04__;INF04@E=0,S=42,G=0,T=0,P=0:@R=A,S=1260,V={0}:R=B,S=1018,V={1}:R=C,S=1092,V={2}:R=D,S=1014,V={3}:R=E,S=1260,V={4}:\";$C$2;$R$14;$C$4;$D186;$B186)": 963,_x000D_
    "=RIK_AC(\"INF04__;INF04@E=0,S=1076,G=0,T=0,P=0:@R=A,S=1260,V={0}:R=B,S=1018,V={1}:R=C,S=1092,V={2}:R=D,S=1014,V={3}:R=E,S=1260,V={4}:\";$C$2;$R$14;$C$4;$D185;$B185)": 964,_x000D_
    "=RIK_AC(\"INF04__;INF04@E=0,S=1064,G=0,T=0,P=0:@R=A,S=1260,V={0}:R=B,S=1018,V={1}:R=C,S=1092,V={2}:R=D,S=1014,V={3}:R=E,S=1260,V={4}:\";$C$2;$R$14;$C$4;$D183;$B183)": 965,_x000D_
    "=RIK_AC(\"INF04__;INF04@E=0,S=1253,G=0,T=0,P=0:@R=A,S=1260,V={0}:R=B,S=1018,V={1}:R=C,S=1092,V={2}:R=D,S=1014,V={3}:R=E,S=1260,V={4}:\";$C$2;$P$14;$C$4;$D181;$B181)": 966,_x000D_
    "=RIK_AC(\"INF04__;INF04@E=0,S=49,G=0,T=0,P=0:@R=A,S=1260,V={0}:R=B,S=1018,V={1}:R=C,S=1092,V={2}:R=D,S=1014,V={3}:R=E,S=1260,V={4}:R=F,S=48,V={5}:\";$C$2;$R$14;$C$4;$D180;$B180;T$14)": 967,_x000D_
    "=RIK_AC(\"INF04__;INF04@E=0,S=42,G=0,T=0,P=0:@R=A,S=1260,V={0}:R=B,S=1018,V={1}:R=C,S=1092,V={2}:R=D,S=1014,V={3}:R=E,S=1260,V={4}:\";$C$2;$R$14;$C$4;$D178;$B178)": 968,_x000D_
    "=RIK_AC(\"INF04__;INF04@E=0,S=1076,G=0,T=0,P=0:@R=A,S=1260,V={0}:R=B,S=1018,V={1}:R=C,S=1092,V={2}:R=D,S=1014,V={3}:R=E,S=1260,V={4}:\";$C$2;$R$14;$C$4;$D177;$B177)": 969,_x000D_
    "=RIK_AC(\"INF04__;INF04@E=0,S=1064,G=0,T=0,P=0:@R=A,S=1260,V={0}:R=B,S=1018,V={1}:R=C,S=1092,V={2}:R=D,S=1014,V={3}:R=E,S=1260,V={4}:\";$C$2;$R$14;$C$4;$D175;$B175)": 970,_x000D_
    "=RIK_AC(\"INF04__;INF04@E=0,S=1253,G=0,T=0,P=0:@R=A,S=1260,V={0}:R=B,S=1018,V={1}:R=C,S=1092,V={2}:R=D,S=1014,V={3}:R=E,S=1260,V={4}:\";$C$2;$P$14;$C$4;$D173;$B173)": 971,_x000D_
    "=RIK_AC(\"INF04__;INF04@E=0,S=49,G=0,T=0,P=0:@R=A,S=1260,V={0}:R=B,S=1018,V={1}:R=C,S=1092,V={2}:R=D,S=1014,V={3}:R=E,S=1260,V={4}:R=F,S=48,V={5}:\";$C$2;$R$14;$C$4;$D172;$B172;T$14)": 972,_x000D_
    "=RIK_AC(\"INF04__;INF04@E=0,S=1076,G=0,T=0,P=0:@R=A,S=1260,V={0}:R=B,S=1018,V={1}:R=C,S=1092,V={2}:R=D,S=1014,V={3}:R=E,S=1260,V={4}:\";$C$2;$R$14;$C$4;$D330;$B330)": 973,_x000D_
    "=RIK_AC(\"INF04__;INF04@E=0,S=1064,G=0,T=0,P=0:@R=A,S=1260,V={0}:R=B,S=1018,V={1}:R=C,S=1092,V={2}:R=D,S=1014,V={3}:R=E,S=1260,V={4}:\";$C$2;$R$14;$C$4;$D328;$B328)": 974,_x000D_
    "=RIK_AC(\"INF04__;INF04@E=0,S=1253,G=0,T=0,P=0:@R=A,S=1260,V={0}:R=B,S=1018,V={1}:R=C,S=1092,V={2}:R=D,S=1014,V={3}:R=E,S=1260,V={4}:\";$C$2;$P$14;$C$4;$D326;$B326)": 975,_x000D_
    "=RIK_AC(\"INF04__;INF04@E=0,S=1076,G=0,T=0,P=0:@R=A,S=1260,V={0}:R=B,S=1018,V={1}:R=C,S=1092,V={2}:R=D,S=1014,V={3}:R=E,S=1260,V={4}:\";$C$2;$R$14;$C$4;$D322;$B322)": 976,_x000D_
    "=RIK_AC(\"INF04__;INF04@E=0,S=1064,G=0,T=0,P=0:@R=A,S=1260,V={0}:R=B,S=1018,V={1}:R=C,S=1092,V={2}:R=D,S=1014,V={3}:R=E,S=1260,V={4}:\";$C$2;$R$14;$C$4;$D320;$B320)": 977,_x000D_
    "=RIK_AC(\"INF04__;INF04@E=0,S=1253,G=0,T=0,P=0:@R=A,S=1260,V={0}:R=B,S=1018,V={1}:R=C,S=1092,V={2}:R=D,S=1014,V={3}:R=E,S=1260,V={4}:\";$C$2;$P$14;$C$4;$D318;$B318)": 978,_x000D_
    "=RIK_AC(\"INF04__;INF04@E=0,S=1076,G=0,T=0,P=0:@R=A,S=1260,V={0}:R=B,S=1018,V={1}:R=C,S=1092,V={2}:R=D,S=1014,V={3}:R=E,S=1260,V={4}:\";$C$2;$R$14;$C$4;$D314;$B314)": 979,_x000D_
    "=RIK_AC(\"INF04__;INF04@E=0,S=1064,G=0,T=0,P=0:@R=A,S=1260,V={0}:R=B,S=1018,V={1}:R=C,S=1092,V={2}:R=D,S=1014,V={3}:R=E,S=1260,V={4}:\";$C$2;$R$14;$C$4;$D312;$B312)": 980,_x000D_
    "=RIK_AC(\"INF04__;INF04@E=0,S=1253,G=0,T=0,P=0:@R=A,S=1260,V={0}:R=B,S=1018,V={1}:R=C,S=1092,V={2}:R=D,S=1014,V={3}:R=E,S=1260,V={4}:\";$C$2;$P$14;$C$4;$D310;$B310)": 981,_x000D_
    "=RIK_AC(\"INF04__;INF04@E=0,S=1076,G=0,T=0,P=0:@R=A,S=1260,V={0}:R=B,S=1018,V={1}:R=C,S=1092,V={2}:R=D,S=1014,V={3}:R=E,S=1260,V={4}:\";$C$2;$R$14;$C$4;$D306;$B306)": 982,_x000D_
    "=RIK_AC(\"INF04__;INF04@E=0,S=1064,G=0,T=0,P=0:@R=A,S=1260,V={0}:R=B,S=1018,V={1}:R=C,S=1092,V={2}:R=D,S=1014,V={3}:R=E,S=1260,V={4}:\";$C$2;$R$14;$C$4;$D304;$B304)": 983,_x000D_
    "=RIK_AC(\"INF04__;INF04@E=0,S=1253,G=0,T=0,P=0:@R=A,S=1260,V={0}:R=B,S=1018,V={1}:R=C,S=1092,V={2}:R=D,S=1014,V={3}:R=E,S=1260,V={4}:\";$C$2;$P$14;$C$4;$D302;$B302)": 984,_x000D_
    "=RIK_AC(\"INF04__;INF04@E=0,S=1076,G=0,T=0,P=0:@R=A,S=1260,V={0}:R=B,S=1018,V={1}:R=C,S=1092,V={2}:R=D,S=1014,V={3}:R=E,S=1260,V={4}:\";$C$2;$R$14;$C$4;$D298;$B298)": 985,_x000D_
    "=RIK_AC(\"INF04__;INF04@E=0,S=1064,G=0,T=0,P=0:@R=A,S=1260,V={0}:R=B,S=1018,V={1}:R=C,S=1092,V={2}:R=D,S=1014,V={3}:R=E,S=1260,V={4}:\";$C$2;$R$14;$C$4;$D296;$B296)": 986,_x000D_
    "=RIK_AC(\"INF04__;INF04@E=0,S=42,G=0,T=0,P=0:@R=A,S=1260,V={0}:R=B,S=1018,V={1}:R=C,S=1092,V={2}:R=D,S=1014,V={3}:R=E,S=1260,V={4}:\";$C$2;$R$14;$C$4;$D294;$B294)": 987,_x000D_
    "=RIK_AC(\"INF04__;INF04@E=0,S=42,G=0,T=0,P=0:@R=A,S=1260,V={0}:R=B,S=1018,V={1}:R=C,S=1092,V={2}:R=D,S=1014,V={3}:R=E,S=1260,V={4}:\";$C$2;$R$14;$C$4;$D291;$B291)": 988,_x000D_
    "=RIK_AC(\"INF04__;INF04@E=0,S=49,G=0,T=0,P=0:@R=A,S=1260,V={0}:R=B,S=1018,V={1}:R=C,S=1092,V={2}:R=D,S=1014,V={3}:R=E,S=1260,V={4}:R=F,S=48,V={5}:\";$C$2;$R$14;$C$4;$D288;$B288;T$14)": 989,_x000D_
    "=RIK_AC(\"INF04__;INF04@E=0,S=1076,G=0,T=0,P=0:@R=A,S=1260,V={0}:R=B,S=1018,V={1}:R=C,S=1092,V={2}:R=D,S=1014,V={3}:R=E,S=1260,V={4}:\";$C$2;$R$14;$C$4;$D287;$B287)": 990,_x000D_
    "=RIK_AC(\"INF04__;INF04@E=0,S=1253,G=0,T=0,P=0:@R=A,S=1260,V={0}:R=B,S=1018,V={1}:R=C,S=1092,V={2}:R=D,S=1014,V={3}:R=E,S=1260,V={4}:\";$C$2;$P$14;$C$4;$D286;$B286)": 991,_x000D_
    "=RIK_AC(\"INF04__;INF04@E=0,S=1253,G=0,T=0,P=0:@R=A,S=1260,V={0}:R=B,S=1018,V={1}:R=C,S=1092,V={2}:R=D,S=1014,V={3}:R=E,S=1260,V={4}:\";$C$2;$P$14;$C$4;$D285;$B285)": 992,_x000D_
    "=RIK_AC(\"INF04__;INF04@E=0,S=49,G=0,T=0,P=0:@R=A,S=1260,V={0}:R=B,S=1018,V={1}:R=C,S=1092,V={2}:R=D,S=1014,V={3}:R=E,S=1260,V={4}:R=F,S=48,V={5}:\";$C$2;$R$14;$C$4;$D280;$B280;T$14)": 993,_x000D_
    "=RIK_AC(\"INF04__;INF04@E=0,S=1076,G=0,T=0,P=0:@R=A,S=1260,V={0}:R=B,S=1018,V={1}:R=C,S=1092,V={2}:R=D,S=1014,V={3}:R=E,S=1260,V={4}:\";$C$2;$R$14;$C$4;$D279;$B279)": 994,_x000D_
    "=RIK_AC(\"INF04__;INF04@E=0,S=1253,G=0,T=0,P=0:@R=A,S=1260,V={0}:R=B,S=1018,V={1}:R=C,S=1092,V={2}:R=D,S=1014,V={3}:R=E,S=1260,V={4}:\";$C$2;$P$14;$C$4;$D278;$B278)": 995,_x000D_
    "=RIK_AC(\"INF04__;INF04@E=0,S=1253,G=0,T=0,P=0:@R=A,S=1260,V={0}:R=B,S=1018,V={1}:R=C,S=1092,V={2}:R=D,S=1014,V={3}:R=E,S=1260,V={4}:\";$C$2;$P$14;$C$4;$D277;$B277)": 996,_x000D_
    "=RIK_AC(\"INF04__;INF04@E=0,S=49,G=0,T=0,P=0:@R=A,S=1260,V={0}:R=B,S=1018,V={1}:R=C,S=1092,V={2}:R=D,S=1014,V={3}:R=E,S=1260,V={4}:R=F,S=48,V={5}:\";$C$2;$R$14;$C$4;$D272;$B272;T$14)": 997,_x000D_
    "=RIK_AC(\"INF04__;INF04@E=0,S=1076,G=0,T=0,P=0:@R=A,S=1260,V={0}:R=B,S=1018,V={1}:R=C,S=1092,V={2}:R=D,S=1014,V={3}:R=E,S=1260,V={4}:\";$C$2;$R$14;$C$4;$D271;$B271)": 998,_x000D_
    "=RIK_AC(\"INF04__;INF04@E=0,S=1253,G=0,T=0,P=0:@R=A,S=1260,V={0}:R=B,S=1018,V={1}:R=C,S=1092,V={2}:R=D,S=1014,V={3}:R=E,S=1260,V={4}:\";$C$2;$P$14;$C$4;$D270;$B270)": 999,_x000D_
    "=RIK_AC(\"INF04__;INF04@E=0,S=1253,G=0,T=0,P=0:@R=A,S=1260,V={0}:R=B,S=1018,V={1}:R=C,S=1092,V={2}:R=D,S=1014,V={3}:R=E,S=1260,V={4}:\";$C$2;$P$14;$C$4;$D269;$B269)": 1000,_x000D_
    "=RIK_AC(\"INF04__;INF04@E=0,S=49,G=0,T=0,P=0:@R=A,S=1260,V={0}:R=B,S=1018,V={1}:R=C,S=1092,V={2}:R=D,S=1014,V={3}:R=E,S=1260,V={4}:R=F,S=48,V={5}:\";$C$2;$R$14;$C$4;$D264;$B264;T$14)": 1001,_x000D_
    "=RIK_AC(\"INF04__;INF04@E=0,S=1076,G=0,T=0,P=0:@R=A,S=1260,V={0}:R=B,S=1018,V={1}:R=C,S=1092,V={2}:R=D,S=1014,V={3}:R=E,S=1260,V={4}:\";$C$2;$R$14;$C$4;$D263;$B263)": 1002,_x000D_
    "=RIK_AC(\"INF04__;INF04@E=0,S=1253,G=0,T=0,P=0:@R=A,S=1260,V={0}:R=B,S=1018,V={1}:R=C,S=1092,V={2}:R=D,S=1014,V={3}:R=E,S=1260,V={4}:\";$C$2;$P$14;$C$4;$D262;$B262)": 1003,_x000D_
    "=RIK_AC(\"INF04__;INF04@E=0,S=1253,G=0,T=0,P=0:@R=A,S=1260,V={0}:R=B,S=1018,V={1}:R=C,S=1092,V={2}:R=D,S=1014,V={3}:R=E,S=1260,V={4}:\";$C$2;$P$14;$C$4;$D261;$B261)": 1004,_x000D_
    "=RIK_AC(\"INF04__;INF04@E=0,S=49,G=0,T=0,P=0:@R=A,S=1260,V={0}:R=B,S=1018,V={1}:R=C,S=1092,V={2}:R=D,S=1014,V={3}:R=E,S=1260,V={4}:R=F,S=48,V={5}:\";$C$2;$R$14;$C$4;$D256;$B256;T$14)": 1005,_x000D_
    "=RIK_AC(\"INF04__;INF04@E=0,S=1076,G=0,T=0,P=0:@R=A,S=1260,V={0}:R=B,S=1018,V={1}:R=C,S=1092,V={2}:R=D,S=1014,V={3}:R=E,S=1260,V={4}:\";$C$2;$R$14;$C$4;$D255;$B255)": 1006,_x000D_
    "=RIK_AC(\"INF04__;INF04@E=0,S=1253,G=0,T=0,P=0:@R=A,S=1260,V={0}:R=B,S=1018,V={1}:R=C,S=1092,V={2}:R=D,S=1014,V={3}:R=E,S=1260,V={4}:\";$C$2;$P$14;$C$4;$D254;$B254)": 1007,_x000D_
    "=RIK_AC(\"INF04__;INF04@E=0,S=42,G=0,T=0,P=0:@R=A,S=1260,V={0}:R=B,S=1018,V={1}:R=C,S=1092,V={2}:R=D,S=1014,V={3}:R=E,S=1260,V={4}:\";$C$2;$R$14;$C$4;$D253;$B253)": 1008,_x000D_
    "=RIK_AC(\"INF04__;INF04@E=0,S=1064,G=0,T=0,P=0:@R=A,S=1260,V={0}:R=B,S=1018,V={1}:R=C,S=1092,V={2}:R=D,S=1014,V={3}:R=E,S=1260,V={4}:\";$C$2;$R$14;$C$4;$D252;$B252)": 1009,_x000D_
    "=RIK_AC(\"INF04__;INF04@E=0,S=1076,G=0,T=0,P=0:@R=A,S=1260,V={0}:R=B,S=1018,V={1}:R=C,S=1092,V={2}:R=D,S=1014,V={3}:R=E,S=1260,V={4}:\";$C$2;$R$14;$C$4;$D251;$B251)": 1010,_x000D_
    "=RIK_AC(\"INF04__;INF04@E=0,S=42,G=0,T=0,P=0:@R=A,S=1260,V={0}:R=B,S=1018,V={1}:R=C,S=1092,V={2}:R=D,S=1014,V={3}:R=E,S=1260,V={4}:\";$C$2;$R$14;$C$4;$D248;$B248)": 1011,_x000D_
    "=RIK_AC(\"INF04__;INF04@E=0,S=1076,G=0,T=0,P=0:@R=A,S=1260,V={0}:R=B,S=1018,V={1}:R=C,S=1092,V={2}:R=D,S=1014,V={3}:R=E,S=1260,V={4}:\";$C$2;$R$14;$C$4;$D247;$B247)": 1012,_x000D_
    "=RIK_AC(\"INF04__;INF04@E=0,S=1064,G=0,T=0,P=0:@R=A,S=1260,V={0}:R=B,S=1018,V={1}:R=C,S=1092,V={2}:R=D,S=1014,V={3}:R=E,S=1260,V={4}:\";$C$2;$R$14;$C$4;$D244;$B244)": 1013,_x000D_
    "=RIK_AC(\"INF04__;INF04@E=0,S=1253,G=0,T=0,P=0:@R=A,S=1260,V={0}:R=B,S=1018,V={1}:R=C,S=1092,V={2}:R=D,S=1014,V={3}:R=E,S=1260,V={4}:\";$C$2;$P$14;$C$4;$D242;$B242)": 1014,_x000D_
    "=RIK_AC(\"INF04__;INF04@E=0,S=49,G=0,T=0,P=0:@R=A,S=1260,V={0}:R=B,S=1018,V={1}:R=C,S=1092,V={2}:R=D,S=1014,V={3}:R=E,S=1260,V={4}:R=F,S=48,V={5}:\";$C$2;$R$14;$C$4;$D241;$B241;T$14)": 1015,_x000D_
    "=RIK_AC(\"INF04__;INF04@E=0,S=42,G=0,T=0,P=0:@R=A,S=1260,V={0}:R=B,S=1018,V={1}:R=C,S=1092,V={2}:R=D,S=1014,V={3}:R=E,S=1260,V={4}:\";$C$2;$R$14;$C$4;$D239;$B239)": 1016,_x000D_
    "=RIK_AC(\"INF04__;INF04@E=0,S=1076,G=0,T=0,P=0:@R=A,S=1260,V={0}:R=B,S=1018,V={1}:R=C,S=1092,V={2}:R=D,S=1014,V={3}:R=E,S=1260,V={4}:\";$C$2;$R$14;$C$4;$D238;$B238)": 1017,_x000D_
    "=RIK_AC(\"INF04__;INF04@E=0,S=1064,G=0,T=0,P=0:@R=A,S=1260,V={0}:R=B,S=1018,V={1}:R=C,S=1092,V={2}:R=D,S=1014,V={3}:R=E,S=1260,V={4}:\";$C$2;$R$14;$C$4;$D236;$B236)": 1018,_x000D_
    "=RIK_AC(\"INF04__;INF04@E=0,S=1253,G=0,T=0,P=0:@R=A,S=1260,V={0}:R=B,S=1018,V={1}:R=C,S=1092,V={2}:R=D,S=1014,V={3}:R=E,S=1260,V={4}:\";$C$2;$P$14;$C$4;$D234;$B234)": 1019,_x000D_
    "=RIK_AC(\"INF04__;INF04@E=0,S=49,G=0,T=0,P=0:@R=A,S=1260,V={0}:R=B,S=1018,V={1}:R=C,S=1092,V={2}:R=D,S=1014,V={3}:R=E,S=1260,V={4}:R=F,S=48,V={5}:\";$C$2;$R$14;$C$4;$D233;$B233;T$14)": 1020,_x000D_
    "=RIK_AC(\"INF04__;INF04@E=0,S=42,G=0,T=0,P=0:@R=A,S=1260,V={0}:R=B,S=1018,V={1}:R=C,S=1092,V={2}:R=D,S=1014,V={3}:R=E,S=1260,V={4}:\";$C$2;$R$14;$C$4;$D231;$B231)": 1021,_x000D_
    "=RIK_AC(\"INF04__;INF04@E=0,S=1076,G=0,T=0,P=0:@R=A,S=1260,V={0}:R=B,S=1018,V={1}:R=C,S=1092,V={2}:R=D,S=1014,V={3}:R=E,S=1260,V={4}:\";$C$2;$R$14;$C$4;$D230;$B230)": 1022,_x000D_
    "=RIK_AC(\"INF04__;INF04@E=0,S=1064,G=0,T=0,P=0:@R=A,S=1260,V={0}:R=B,S=1018,V={1}:R=C,S=1092,V={2}:R=D,S=1014,V={3}:R=E,S=1260,V={4}:\";$C$2;$R$14;$C$4;$D228;$B228)": 1023,_x000D_
    "=RIK_AC(\"INF04__;INF04@E=0,S=1253,G=0,T=0,P=0:@R=A,S=1260,V={0}:R=B,S=1018,V={1}:R=C,S=1092,V={2}:R=D,S=1014,V={3}:R=E,S=1260,V={4}:\";$C$2;$P$14;$C$4;$D226;$B226)": 1024,_x000D_
    "=RIK_AC(\"INF04__;INF04@E=0,S=49,G=0,T=0,P=0:@R=A,S=1260,V={0}:R=B,S=1018,V={1}:R=C,S=1092,V={2}:R=D,S=1014,V={3}:R=E,S=1260,V={4}:R=F,S=48,V={5}:\";$C$2;$R$14;$C$4;$D225;$B225;T$14)": 1025,_x000D_
    "=RIK_AC(\"INF04__;INF04@E=0,S=42,G=0,T=0,P=0:@R=A,S=1260,V={0}:R=B,S=1018,V={1}:R=C,S=1092,V={2}:R=D,S=1014,V={3}:R=E,S=1260,V={4}:\";$C$2;$R$14;$C$4;$D223;$B223)": 1026,_x000D_
    "=RIK_AC(\"INF04__;INF04@E=0,S=1076,G=0,T=0,P=0:@R=A,S=1260,V={0}:R=B,S=1018,V={1}:R=C,S=1092,V={2}:R=D,S=1014,V={3}:R=E,S=1260,V={4}:\";$C$2;$R$14;$C$4;$D222;$B222)": 1027,_x000D_
    "=RIK_AC(\"INF04__;INF04@E=0,S=1064,G=0,T=0,P=0:@R=A,S=1260,V={0}:R=B,S=1018,V={1}:R=C,S=1092,V={2}:R=D,S=1014,V={3}:R=E,S=1260,V={4}:\";$C$2;$R$14;$C$4;$D220;$B220)": 1028,_x000D_
    "=RIK_AC(\"INF04__;INF04@E=0,S=1253,G=0,T=0,P=0:@R=A,S=1260,V={0}:R=B,S=1018,V={1}:R=C,S=1092,V={2}:R=D,S=1014,V={3}:R=E,S=1260,V={4}:\";$C$2;$P$14;$C$4;$D218;$B218)": 1029,_x000D_
    "=RIK_AC(\"INF04__;INF04@E=0,S=49,G=0,T=0,P=0:@R=A,S=1260,V={0}:R=B,S=1018,V={1}:R=C,S=1092,V={2}:R=D,S=1014,V={3}:R=E,S=1260,V={4}:R=F,S=48,V={5}:\";$C$2;$R$14;$C$4;$D217;$B217;T$14)": 1030,_x000D_
    "=RIK_AC(\"INF04__;INF04@E=0,S=42,G=0,T=0,P=0:@R=A,S=1260,V={0}:R=B,S=1018,V={1}:R=C,S=1092,V={2}:R=D,S=1014,V={3}:R=E,S=1260,V={4}:\";$C$2;$R$14;$C$4;$D215;$B215)": 1031,_x000D_
    "=RIK_AC(\"INF04__;INF04@E=0,S=1076,G=0,T=0,P=0:@R=A,S=1260,V={0}:R=B,S=1018,V={1}:R=C,S=1092,V={2}:R=D,S=1014,V={3}:R=E,S=1260,V={4}:\";$C$2;$R$14;$C$4;$D214;$B214)": 1032,_x000D_
    "=RIK_AC(\"INF04__;INF04@E=0,S=1064,G=0,T=0,P=0:@R=A,S=1260,V={0}:R=B,S=1018,V={1}:R=C,S=1092,V={2}:R=D,S=1014,V={3}:R=E,S=1260,V={4}:\";$C$2;$R$14;$C$4;$D212;$B212)": 1033,_x000D_
    "=RIK_AC(\"INF04__;INF04@E=0,S=1253,G=0,T=0,P=0:@R=A,S=1260,V={0}:R=B,S=1018,V={1}:R=C,S=1092,V={2}:R=D,S=1014,V={3}:R=E,S=1260,V={4}:\";$C$2;$P$14;$C$4;$D210;$B210)": 1034,_x000D_
    "=RIK_AC(\"INF04__;INF04@E=0,S=49,G=0,T=0,P=0:@R=A,S=1260,V={0}:R=B,S=1018,V={1}:R=C,S=1092,V={2}:R=D,S=1014,V={3}:R=E,S=1260,V={4}:R=F,S=48,V={5}:\";$C$2;$R$14;$C$4;$D209;$B209;T$14)": 1035,_x000D_
    "=RIK_AC(\"INF04__;INF04@E=0,S=42,G=0,T=0,P=0:@R=A,S=1260,V={0}:R=B,S=1018,V={1}:R=C,S=1092,V={2}:R=D,S=1014,V={3}:R=E,S=1260,V={4}:\";$C$2;$R$14;$C$4;$D207;$B207)": 1036,_x000D_
    "=RIK_AC(\"INF04__;INF04@E=0,S=1076,G=0,T=0,P=0:@R=A,S=1260,V={0}:R=B,S=1018,V={1}:R=C,S=1092,V={2}:R=D,S=1014,V={3}:R=E,S=1260,V={4}:\";$C$2;$R$14;$C$4;$D206;$B206)": 1037,_x000D_
    "=RIK_AC(\"INF04__;INF04@E=0,S=1064,G=0,T=0,P=0:@R=A,S=1260,V={0}:R=B,S=1018,V={1}:R=C,S=1092,V={2}:R=D,S=1014,V={3}:R=E,S=1260,V={4}:\";$C$2;$R$14;$C$4;$D204;$B204)": 1038,_x000D_
    "=RIK_AC(\"INF04__;INF04@E=0,S=1253,G=0,T=0,P=0:@R=A,S=1260,V={0}:R=B,S=1018,V={1}:R=C,S=1092,V={2}:R=D,S=1014,V={3}:R=E,S=1260,V={4}:\";$C$2;$P$14;$C$4;$D202;$B202)": 1039,_x000D_
    "=RIK_AC(\"INF04__;INF04@E=0,S=49,G=0,T=0,P=0:@R=A,S=1260,V={0}:R=B,S=1018,V={1}:R=C,S=1092,V={2}:R=D,S=1014,V={3}:R=E,S=1260,V={4}:R=F,S=48,V={5}:\";$C$2;$R$14;$C$4;$D201;$B201;T$14)": 1040,_x000D_
    "=RIK_AC(\"INF04__;INF04@E=0,S=42,G=0,T=0,P=0:@R=A,S=1260,V={0}:R=B,S=1018,V={1}:R=C,S=1092,V={2}:R=D,S=1014,V={3}:R=E,S=1260,V={4}:\";$C$2;$R$14;$C$4;$D199;$B199)": 1041,_x000D_
    "=RIK_AC(\"INF04__;INF04@E=0,S=1076,G=0,T=0,P=0:@R=A,S=1260,V={0}:R=B,S=1018,V={1}:R=C,S=1092,V={2}:R=D,S=1014,V={3}:R=E,S=1260,V={4}:\";$C$2;$R$14;$C$4;$D198;$B198)": 1042,_x000D_
    "=RIK_AC(\"INF04__;INF04@E=0,S=1064,G=0,T=0,P=0:@R=A,S=1260,V={0}:R=B,S=1018,V={1}:R=C,S=1092,V={2}:R=D,S=1014,V={3}:R=E,S=1260,V={4}:\";$C$2;$R$14;$C$4;$D196;$B196)": 1043,_x000D_
    "=RIK_AC(\"INF04__;INF04@E=0,S=1253,G=0,T=0,P=0:@R=A,S=1260,V={0}:R=B,S=1018,V={1}:R=C,S=1092,V={2}:R=D,S=1014,V={3}:R=E,S=1260,V={4}:\";$C$2;$P$14;$C$4;$D194;$B194)": 1044,_x000D_
    "=RIK_AC(\"INF04__;INF04@E=0,S=49,G=0,T=0,P=0:@R=A,S=1260,V={0}:R=B,S=1018,V={1}:R=C,S=1092,V={2}:R=D,S=1014,V={3}:R=E,S=1260,V={4}:R=F,S=48,V={5}:\";$C$2;$R$14;$C$4;$D193;$B193;T$14)": 1045,_x000D_
    "=RIK_AC(\"INF04__;INF04@E=0,S=42,G=0,T=0,P=0:@R=A,S=1260,V={0}:R=B,S=1018,V={1}:R=C,S=1092,V={2}:R=D,S=1014,V={3}:R=E,S=1260,V={4}:\";$C$2;$R$14;$C$4;$D191;$B191)": 1046,_x000D_
    "=RIK_AC(\"INF04__;INF04@E=0,S=1076,G=0,T=0,P=0:@R=A,S=1260,V={0}:R=B,S=1018,V={1}:R=C,S=1092,V={2}:R=D,S=1014,V={3}:R=E,S=1260,V={4}:\";$C$2;$R$14;$C$4;$D190;$B190)": 1047,_x000D_
    "=RIK_AC(\"INF04__;INF04@E=0,S=1064,G=0,T=0,P=0:@R=A,S=1260,V={0}:R=B,S=1018,V={1}:R=C,S=1092,V={2}:R=D,S=1014,V={3}:R=E,S=1260,V={4}:\";$C$2;$R$14;$C$4;$D188;$B188)": 1048,_x000D_
    "=RIK_AC(\"INF04__;INF04@E=0,S=1253,G=0,T=0,P=0:@R=A,S=1260,V={0}:R=B,S=1018,V={1}:R=C,S=1092,V={2}:R=D,S=1014,V={3}:R=E,S=1260,V={4}:\";$C$2;$P$14;$C$4;$D186;$B186)": 1049,_x000D_
    "=RIK_AC(\"INF04__;INF04@E=0,S=49,G=0,T=0,P=0:@R=A,S=1260,V={0}:R=B,S=1018,V={1}:R=C,S=1092,V={2}:R=D,S=1014,V={3}:R=E,S=1260,V={4}:R=F,S=48,V={5}:\";$C$2;$R$14;$C$4;$D185;$B185;T$14)": 1050,_x000D_
    "=RIK_AC(\"INF04__;INF04@E=0,S=42,G=0,T=0,P=0:@R=A,S=1260,V={0}:R=B,S=1018,V={1}:R=C,S=1092,V={2}:R=D,S=1014,V={3}:R=E,S=1260,V={4}:\";$C$2;$R$14;$C$4;$D183;$B183)": 1051,_x000D_
    "=RIK_AC(\"INF04__;INF04@E=0,S=1076,G=0,T=0,P=0:@R=A,S=1260,V={0}:R=B,S=1018,V={1}:R=C,S=1092,V={2}:R=D,S=1014,V={3}:R=E,S=1260,V={4}:\";$C$2;$R$14;$C$4;$D182;$B182)": 1052,_x000D_
    "=RIK_AC(\"INF04__;INF04@E=0,S=1064,G=0,T=0,P=0:@R=A,S=1260,V={0}:R=B,S=1018,V={1}:R=C,S=1092,V={2}:R=D,S=1014,V={3}:R=E,S=1260,V={4}:\";$C$2;$R$14;$C$4;$D180;$B180)": 1053,_x000D_
    "=RIK_AC(\"INF04__;INF04@E=0,S=1253,G=0,T=0,P=0:@R=A,S=1260,V={0}:R=B,S=1018,V={1}:R=C,S=1092,V={2}:R=D,S=1014,V={3}:R=E,S=1260,V={4}:\";$C$2;$P$14;$C$4;$D178;$B178)": 1054,_x000D_
    "=RIK_AC(\"INF04__;INF04@E=0,S=49,G=0,T=0,P=0:@R=A,S=1260,V={0}:R=B,S=1018,V={1}:R=C,S=1092,V={2}:R=D,S=1014,V={3}:R=E,S=1260,V={4}:R=F,S=48,V={5}:\";$C$2;$R$14;$C$4;$D177;$B177;T$14)": 1055,_x000D_
    "=RIK_AC(\"INF04__;INF04@E=0,S=49,G=0,T=0,P=0:@R=A,S=1260,V={0}:R=B,S=1018,V={1}:R=C,S=1092,V={2}:R=D,S=1014,V={3}:R=E,S=1260,V={4}:R=F,S=48,V={5}:\";$C$2;$R$14;$C$4;$D349;$B349;T$14)": 1056,_x000D_
    "=RIK_AC(\"INF04__;INF04@E=0,S=1076,G=0,T=0,P=0:@R=A,S=1260,V={0}:R=B,S=1018,V={1}:R=C,S=1092,V={2}:R=D,S=1014,V={3}:R=E,S=1260,V={4}:\";$C$2;$R$14;$C$4;$D334;$B334)": 1057,_x000D_
    "=RIK_AC(\"INF04__;INF04@E=0,S=1253,G=0,T=0,P=0:@R=A,S=1260,V={0}:R=B,S=1018,V={1}:R=C,S=1092,V={2}:R=D,S=1014,V={3}:R=E,S=1260,V={4}:\";$C$2;$P$14;$C$4;$D294;$B294)": 1058,_x000D_
    "=RIK_AC(\"INF04__;INF04@E=0,S=1064,G=0,T=0,P=0:@R=A,S=1260,V={0}:R=B,S=1018,V={1}:R=C,S=1092,V={2}:R=D,S=1014,V={3}:R=E,S=1260,V={4}:\";$C$2;$R$14;$C$4;$D288;$B288)": 1059,_x000D_
    "=RIK_AC(\"INF04__;INF04@E=0,S=1064,G=0,T=0,P=0:@R=A,S=1260,V={0}:R=B,S=1018,V={1}:R=C,S=1092,V={2}:R=D,S=1014,V={3}:R=E,S=1260,V={4}:\";$C$2;$R$14;$C$4;$D287;$B287)": 1060,_x000D_
    "=RIK_AC(\"INF04__;INF04@E=0,S=1076,G=0,T=0,P=0:@R=A,S=1260,V={0}:R=B,S=1018,V={1}:R=C,S=1092,V={2}:R=D,S=1014,V={3}:R=E,S=1260,V={4}:\";$C$2;$R$14;$C$4;$D281;$B281)": 1061,_x000D_
    "=RIK_AC(\"INF04__;INF04@E=0,S=1064,G=0,T=0,P=0:@R=A,S=1260,V={0}:R=B,S=1018,V={1}:R=C,S=1092,V={2}:R=D,S=1014,V={3}:R=E,S=1260,V={4}:\";$C$2;$R$14;$C$4;$D280;$B280)": 1062,_x000D_
    "=RIK_AC(\"INF04__;INF04@E=0,S=1064,G=0,T=0,P=0:@R=A,S=1260,V={0}:R=B,S=1018,V={1}:R=C,S=1092,V={2}:R=D,S=1014,V={3}:R=E,S=1260,V={4}:\";$C$2;$R$14;$C$4;$D279;$B279)": 1063,_x000D_
    "=RIK_AC(\"INF04__;INF04@E=0,S=1076,G=0,T=0,P=0:@R=A,S=1260,V={0}:R=B,S=1018,V={1}:R=C,S=1092,V={2}:R=D,S=1014,V={3}:R=E,S=1260,V={4}:\";$C$2;$R$14;$C$4;$D273;$B273)": 1064,_x000D_
    "=RIK_AC(\"INF04__;INF04@E=0,S=1064,G=0,T=0,P=0:@R=A,S=1260,V={0}:R=B,S=1018,V={1}:R=C,S=1092,V={2}:R=D,S=1014,V={3}:R=E,S=1260,V={4}:\";$C$2;$R$14;$C$4;$D272;$B272)": 1065,_x000D_
    "=RIK_AC(\"INF04__;INF04@E=0,S=1064,G=0,T=0,P=0:@R=A,S=1260,V={0}:R=B,S=1018,V={1}:R=C,S=1092,V={2}:R=D,S=1014,V={3}:R=E,S=1260,V={4}:\";$C$2;$R$14;$C$4;$D271;$B271)": 1066,_x000D_
    "=RIK_AC(\"INF04__;INF04@E=0,S=1076,G=0,T=0,P=0:@R=A,S=1260,V={0}:R=B,S=1018,V={1}:R=C,S=1092,V={2}:R=D,S=1014,V={3}:R=E,S=1260,V={4}:\";$C$2;$R$14;$C$4;$D265;$B265)": 1067,_x000D_
    "=RIK_AC(\"INF04__;INF04@E=0,S=1064,G=0,T=0,P=0:@R=A,S=1260,V={0}:R=B,S=1018,V={1}:R=C,S=1092,V={2}:R=D,S=1014,V={3}:R=E,S=1260,V={4}:\";$C$2;$R$14;$C$4;$D264;$B264)": 1068,_x000D_
    "=RIK_AC(\"INF04__;INF04@E=0,S=1064,G=0,T=0,P=0:@R=A,S=1260,V={0}:R=B,S=1018,V={1}:R=C,S=1092,V={2}:R=D,S=1014,V={3}:R=E,S=1260,V={4}:\";$C$2;$R$14;$C$4;$D263;$B263)": 1069,_x000D_
    "=RIK_AC(\"INF04__;INF04@E=0,S=1076,G=0,T=0,P=0:@R=A,S=1260,V={0}:R=B,S=1018,V={1}:R=C,S=1092,V={2}:R=D,S=1014,V={3}:R=E,S=1260,V={4}:\";$C$2;$R$14;$C$4;$D257;$B257)": 1070,_x000D_
    "=RIK_AC(\"INF04__;INF04@E=0,S=1064,G=0,T=0,P=0:@R=A,S=1260,V={0}:R=B,S=1018,V={1}:R=C,S=1092,V={2}:R=D,S=1014,V={3}:R=E,S=1260,V={4}:\";$C$2;$R$14;$C$4;$D256;$B256)": 1071,_x000D_
    "=RIK_AC(\"INF04__;INF04@E=0,S=1064,G=0,T=0,P=0:@R=A,S=1260,V={0}:R=B,S=1018,V={1}:R=C,S=1092,V={2}:R=D,S=1014,V={3}:R=E,S=1260,V={4}:\";$C$2;$R$14;$C$4;$D255;$B255)": 1072,_x000D_
    "=RIK_AC(\"INF04__;INF04@E=0,S=1253,G=0,T=0,P=0:@R=A,S=1260,V={0}:R=B,S=1018,V={1}:R=C,S=1092,V={2}:R=D,S=1014,V={3}:R=E,S=1260,V={4}:\";$C$2;$P$14;$C$4;$D253;$B253)": 1073,_x000D_
    "=RIK_AC(\"INF04__;INF04@E=0,S=42,G=0,T=0,P=0:@R=A,S=1260,V={0}:R=B,S=1018,V={1}:R=C,S=1092,V={2}:R=D,S=1014,V={3}:R=E,S=1260,V={4}:\";$C$2;$R$14;$C$4;$D252;$B252)": 1074,_x000D_
    "=RIK_AC(\"INF04__;INF04@E=0,S=1064,G=0,T=0,P=0:@R=A,S=1260,V={0}:R=B,S=1018,V={1}:R=C,S=1092,V={2}:R=D,S=1014,V={3}:R=E,S=1260,V={4}:\";$C$2;$R$14;$C$4;$D251;$B251)": 1075,_x000D_
    "=RIK_AC(\"INF04__;INF04@E=0,S=1253,G=0,T=0,P=0:@R=A,S=1260,V={0}:R=B,S=1018,V={1}:R=C,S=1092,V={2}:R=D,S=1014,V={3}:R=E,S=1260,V={4}:\";$C$2;$P$14;$C$4;$D248;$B248)": 1076,_x000D_
    "=RIK_AC(\"INF04__;INF04@E=0,S=49,G=0,T=0,P=0:@R=A,S=1260,V={0}:R=B,S=1018,V={1}:R=C,S=1092,V={2}:R=D,S=1014,V={3}:R=E,S=1260,V={4}:R=F,S=48,V={5}:\";$C$2;$R$14;$C$4;$D247;$B247;T$14)": 1077,_x000D_
    "=RIK_AC(\"INF04__;INF04@E=0,S=42,G=0,T=0,P=0:@R=A,S=1260,V={0}:R=B,S=1018,V={1}:R=C,S=1092,V={2}:R=D,S=1014,V={3}:R=E,S=1260,V={4}:\";$C$2;$R$14;$C$4;$D244;$B244)": 1078,_x000D_
    "=RIK_AC(\"INF04__;INF04@E=0,S=1076,G=0,T=0,P=0:@R=A,S=1260,V={0}:R=B,S=1018,V={1}:R=C,S=1092,V={2}:R=D,S=1014,V={3}:R=E,S=1260,V={4}:\";$C$2;$R$14;$C$4;$D243;$B243)": 1079,_x000D_
    "=RIK_AC(\"INF04__;INF04@E=0,S=1064,G=0,T=0,P=0:@R=A,S=1260,V={0}:R=B,S=1018,V={1}:R=C,S=1092,V={2}:R=D,S=1014,V={3}:R=E,S=1260,V={4}:\";$C$2;$R$14;$C$4;$D241;$B241)": 1080,_x000D_
    "=RIK_AC(\"INF04__;INF04@E=0,S=1253,G=0,T=0,P=0:@R=A,S=1260,V={0}:R=B,S=1018,V={1}:R=C,S=1092,V={2}:R=D,S=1014,V={3}:R=E,S=1260,V={4}:\";$C$2;$P$14;$C$4;$D239;$B239)": 1081,_x000D_
    "=RIK_AC(\"INF04__;INF04@E=0,S=49,G=0,T=0,P=0:@R=A,S=1260,V={0}:R=B,S=1018,V={1}:R=C,S=1092,V={2}:R=D,S=1014,V={3}:R=E,S=1260,V={4}:R=F,S=48,V={5}:\";$C$2;$R$14;$C$4;$D238;$B238;T$14)": 1082,_x000D_
    "=RIK_AC(\"INF04__;INF04@E=0,S=42,G=0,T=0,P=0:@R=A,S=1260,V={0}:R=B,S=1018,V={1}:R=C,S=1092,V={2}:R=D,S=1014,V={3}:R=E,S=1260,V={4}:\";$C$2;$R$14;$C$4;$D236;$B236)": 1083,_x000D_
    "=RIK_AC(\"INF04__;INF04@E=0,S=1076,G=0,T=0,P=0:@R=A,S=1260,V={0}:R=B,S=1018,V={1}:R=C,S=1092,V={2}:R=D,S=1014,V={3}:R=E,S=1260,V={4}:\";$C$2;$R$14;$C$4;$D235;$B235)": 1084,_x000D_
    "=RIK_AC(\"INF04__;INF04@E=0,S=1064,G=0,T=0,P=0:@R=A,S=1260,V={0}:R=B,S=1018,V={1}:R=C,S=1092,V={2}:R=D,S=1014,V={3}:R=E,S=1260,V={4}:\";$C$2;$R$14;$C$4;$D233;$B</t>
  </si>
  <si>
    <t>233)": 1085,_x000D_
    "=RIK_AC(\"INF04__;INF04@E=0,S=1253,G=0,T=0,P=0:@R=A,S=1260,V={0}:R=B,S=1018,V={1}:R=C,S=1092,V={2}:R=D,S=1014,V={3}:R=E,S=1260,V={4}:\";$C$2;$P$14;$C$4;$D231;$B231)": 1086,_x000D_
    "=RIK_AC(\"INF04__;INF04@E=0,S=49,G=0,T=0,P=0:@R=A,S=1260,V={0}:R=B,S=1018,V={1}:R=C,S=1092,V={2}:R=D,S=1014,V={3}:R=E,S=1260,V={4}:R=F,S=48,V={5}:\";$C$2;$R$14;$C$4;$D230;$B230;T$14)": 1087,_x000D_
    "=RIK_AC(\"INF04__;INF04@E=0,S=42,G=0,T=0,P=0:@R=A,S=1260,V={0}:R=B,S=1018,V={1}:R=C,S=1092,V={2}:R=D,S=1014,V={3}:R=E,S=1260,V={4}:\";$C$2;$R$14;$C$4;$D228;$B228)": 1088,_x000D_
    "=RIK_AC(\"INF04__;INF04@E=0,S=1076,G=0,T=0,P=0:@R=A,S=1260,V={0}:R=B,S=1018,V={1}:R=C,S=1092,V={2}:R=D,S=1014,V={3}:R=E,S=1260,V={4}:\";$C$2;$R$14;$C$4;$D227;$B227)": 1089,_x000D_
    "=RIK_AC(\"INF04__;INF04@E=0,S=1064,G=0,T=0,P=0:@R=A,S=1260,V={0}:R=B,S=1018,V={1}:R=C,S=1092,V={2}:R=D,S=1014,V={3}:R=E,S=1260,V={4}:\";$C$2;$R$14;$C$4;$D225;$B225)": 1090,_x000D_
    "=RIK_AC(\"INF04__;INF04@E=0,S=1253,G=0,T=0,P=0:@R=A,S=1260,V={0}:R=B,S=1018,V={1}:R=C,S=1092,V={2}:R=D,S=1014,V={3}:R=E,S=1260,V={4}:\";$C$2;$P$14;$C$4;$D223;$B223)": 1091,_x000D_
    "=RIK_AC(\"INF04__;INF04@E=0,S=49,G=0,T=0,P=0:@R=A,S=1260,V={0}:R=B,S=1018,V={1}:R=C,S=1092,V={2}:R=D,S=1014,V={3}:R=E,S=1260,V={4}:R=F,S=48,V={5}:\";$C$2;$R$14;$C$4;$D222;$B222;T$14)": 1092,_x000D_
    "=RIK_AC(\"INF04__;INF04@E=0,S=42,G=0,T=0,P=0:@R=A,S=1260,V={0}:R=B,S=1018,V={1}:R=C,S=1092,V={2}:R=D,S=1014,V={3}:R=E,S=1260,V={4}:\";$C$2;$R$14;$C$4;$D220;$B220)": 1093,_x000D_
    "=RIK_AC(\"INF04__;INF04@E=0,S=1076,G=0,T=0,P=0:@R=A,S=1260,V={0}:R=B,S=1018,V={1}:R=C,S=1092,V={2}:R=D,S=1014,V={3}:R=E,S=1260,V={4}:\";$C$2;$R$14;$C$4;$D219;$B219)": 1094,_x000D_
    "=RIK_AC(\"INF04__;INF04@E=0,S=1064,G=0,T=0,P=0:@R=A,S=1260,V={0}:R=B,S=1018,V={1}:R=C,S=1092,V={2}:R=D,S=1014,V={3}:R=E,S=1260,V={4}:\";$C$2;$R$14;$C$4;$D217;$B217)": 1095,_x000D_
    "=RIK_AC(\"INF04__;INF04@E=0,S=1253,G=0,T=0,P=0:@R=A,S=1260,V={0}:R=B,S=1018,V={1}:R=C,S=1092,V={2}:R=D,S=1014,V={3}:R=E,S=1260,V={4}:\";$C$2;$P$14;$C$4;$D215;$B215)": 1096,_x000D_
    "=RIK_AC(\"INF04__;INF04@E=0,S=49,G=0,T=0,P=0:@R=A,S=1260,V={0}:R=B,S=1018,V={1}:R=C,S=1092,V={2}:R=D,S=1014,V={3}:R=E,S=1260,V={4}:R=F,S=48,V={5}:\";$C$2;$R$14;$C$4;$D214;$B214;T$14)": 1097,_x000D_
    "=RIK_AC(\"INF04__;INF04@E=0,S=42,G=0,T=0,P=0:@R=A,S=1260,V={0}:R=B,S=1018,V={1}:R=C,S=1092,V={2}:R=D,S=1014,V={3}:R=E,S=1260,V={4}:\";$C$2;$R$14;$C$4;$D212;$B212)": 1098,_x000D_
    "=RIK_AC(\"INF04__;INF04@E=0,S=1076,G=0,T=0,P=0:@R=A,S=1260,V={0}:R=B,S=1018,V={1}:R=C,S=1092,V={2}:R=D,S=1014,V={3}:R=E,S=1260,V={4}:\";$C$2;$R$14;$C$4;$D211;$B211)": 1099,_x000D_
    "=RIK_AC(\"INF04__;INF04@E=0,S=1064,G=0,T=0,P=0:@R=A,S=1260,V={0}:R=B,S=1018,V={1}:R=C,S=1092,V={2}:R=D,S=1014,V={3}:R=E,S=1260,V={4}:\";$C$2;$R$14;$C$4;$D209;$B209)": 1100,_x000D_
    "=RIK_AC(\"INF04__;INF04@E=0,S=1253,G=0,T=0,P=0:@R=A,S=1260,V={0}:R=B,S=1018,V={1}:R=C,S=1092,V={2}:R=D,S=1014,V={3}:R=E,S=1260,V={4}:\";$C$2;$P$14;$C$4;$D207;$B207)": 1101,_x000D_
    "=RIK_AC(\"INF04__;INF04@E=0,S=49,G=0,T=0,P=0:@R=A,S=1260,V={0}:R=B,S=1018,V={1}:R=C,S=1092,V={2}:R=D,S=1014,V={3}:R=E,S=1260,V={4}:R=F,S=48,V={5}:\";$C$2;$R$14;$C$4;$D206;$B206;T$14)": 1102,_x000D_
    "=RIK_AC(\"INF04__;INF04@E=0,S=42,G=0,T=0,P=0:@R=A,S=1260,V={0}:R=B,S=1018,V={1}:R=C,S=1092,V={2}:R=D,S=1014,V={3}:R=E,S=1260,V={4}:\";$C$2;$R$14;$C$4;$D204;$B204)": 1103,_x000D_
    "=RIK_AC(\"INF04__;INF04@E=0,S=1076,G=0,T=0,P=0:@R=A,S=1260,V={0}:R=B,S=1018,V={1}:R=C,S=1092,V={2}:R=D,S=1014,V={3}:R=E,S=1260,V={4}:\";$C$2;$R$14;$C$4;$D203;$B203)": 1104,_x000D_
    "=RIK_AC(\"INF04__;INF04@E=0,S=1064,G=0,T=0,P=0:@R=A,S=1260,V={0}:R=B,S=1018,V={1}:R=C,S=1092,V={2}:R=D,S=1014,V={3}:R=E,S=1260,V={4}:\";$C$2;$R$14;$C$4;$D201;$B201)": 1105,_x000D_
    "=RIK_AC(\"INF04__;INF04@E=0,S=1253,G=0,T=0,P=0:@R=A,S=1260,V={0}:R=B,S=1018,V={1}:R=C,S=1092,V={2}:R=D,S=1014,V={3}:R=E,S=1260,V={4}:\";$C$2;$P$14;$C$4;$D199;$B199)": 1106,_x000D_
    "=RIK_AC(\"INF04__;INF04@E=0,S=49,G=0,T=0,P=0:@R=A,S=1260,V={0}:R=B,S=1018,V={1}:R=C,S=1092,V={2}:R=D,S=1014,V={3}:R=E,S=1260,V={4}:R=F,S=48,V={5}:\";$C$2;$R$14;$C$4;$D198;$B198;T$14)": 1107,_x000D_
    "=RIK_AC(\"INF04__;INF04@E=0,S=42,G=0,T=0,P=0:@R=A,S=1260,V={0}:R=B,S=1018,V={1}:R=C,S=1092,V={2}:R=D,S=1014,V={3}:R=E,S=1260,V={4}:\";$C$2;$R$14;$C$4;$D196;$B196)": 1108,_x000D_
    "=RIK_AC(\"INF04__;INF04@E=0,S=1076,G=0,T=0,P=0:@R=A,S=1260,V={0}:R=B,S=1018,V={1}:R=C,S=1092,V={2}:R=D,S=1014,V={3}:R=E,S=1260,V={4}:\";$C$2;$R$14;$C$4;$D195;$B195)": 1109,_x000D_
    "=RIK_AC(\"INF04__;INF04@E=0,S=1064,G=0,T=0,P=0:@R=A,S=1260,V={0}:R=B,S=1018,V={1}:R=C,S=1092,V={2}:R=D,S=1014,V={3}:R=E,S=1260,V={4}:\";$C$2;$R$14;$C$4;$D193;$B193)": 1110,_x000D_
    "=RIK_AC(\"INF04__;INF04@E=0,S=1253,G=0,T=0,P=0:@R=A,S=1260,V={0}:R=B,S=1018,V={1}:R=C,S=1092,V={2}:R=D,S=1014,V={3}:R=E,S=1260,V={4}:\";$C$2;$P$14;$C$4;$D191;$B191)": 1111,_x000D_
    "=RIK_AC(\"INF04__;INF04@E=0,S=49,G=0,T=0,P=0:@R=A,S=1260,V={0}:R=B,S=1018,V={1}:R=C,S=1092,V={2}:R=D,S=1014,V={3}:R=E,S=1260,V={4}:R=F,S=48,V={5}:\";$C$2;$R$14;$C$4;$D190;$B190;T$14)": 1112,_x000D_
    "=RIK_AC(\"INF04__;INF04@E=0,S=42,G=0,T=0,P=0:@R=A,S=1260,V={0}:R=B,S=1018,V={1}:R=C,S=1092,V={2}:R=D,S=1014,V={3}:R=E,S=1260,V={4}:\";$C$2;$R$14;$C$4;$D188;$B188)": 1113,_x000D_
    "=RIK_AC(\"INF04__;INF04@E=0,S=1076,G=0,T=0,P=0:@R=A,S=1260,V={0}:R=B,S=1018,V={1}:R=C,S=1092,V={2}:R=D,S=1014,V={3}:R=E,S=1260,V={4}:\";$C$2;$R$14;$C$4;$D187;$B187)": 1114,_x000D_
    "=RIK_AC(\"INF04__;INF04@E=0,S=1064,G=0,T=0,P=0:@R=A,S=1260,V={0}:R=B,S=1018,V={1}:R=C,S=1092,V={2}:R=D,S=1014,V={3}:R=E,S=1260,V={4}:\";$C$2;$R$14;$C$4;$D185;$B185)": 1115,_x000D_
    "=RIK_AC(\"INF04__;INF04@E=0,S=1253,G=0,T=0,P=0:@R=A,S=1260,V={0}:R=B,S=1018,V={1}:R=C,S=1092,V={2}:R=D,S=1014,V={3}:R=E,S=1260,V={4}:\";$C$2;$P$14;$C$4;$D183;$B183)": 1116,_x000D_
    "=RIK_AC(\"INF04__;INF04@E=0,S=49,G=0,T=0,P=0:@R=A,S=1260,V={0}:R=B,S=1018,V={1}:R=C,S=1092,V={2}:R=D,S=1014,V={3}:R=E,S=1260,V={4}:R=F,S=48,V={5}:\";$C$2;$R$14;$C$4;$D182;$B182;T$14)": 1117,_x000D_
    "=RIK_AC(\"INF04__;INF04@E=0,S=1076,G=0,T=0,P=0:@R=A,S=1260,V={0}:R=B,S=1018,V={1}:R=C,S=1092,V={2}:R=D,S=1014,V={3}:R=E,S=1260,V={4}:\";$C$2;$R$14;$C$4;$D338;$B338)": 1118,_x000D_
    "=RIK_AC(\"INF04__;INF04@E=0,S=1076,G=0,T=0,P=0:@R=A,S=1260,V={0}:R=B,S=1018,V={1}:R=C,S=1092,V={2}:R=D,S=1014,V={3}:R=E,S=1260,V={4}:\";$C$2;$R$14;$C$4;$D289;$B289)": 1119,_x000D_
    "=RIK_AC(\"INF04__;INF04@E=0,S=42,G=0,T=0,P=0:@R=A,S=1260,V={0}:R=B,S=1018,V={1}:R=C,S=1092,V={2}:R=D,S=1014,V={3}:R=E,S=1260,V={4}:\";$C$2;$R$14;$C$4;$D288;$B288)": 1120,_x000D_
    "=RIK_AC(\"INF04__;INF04@E=0,S=1253,G=0,T=0,P=0:@R=A,S=1260,V={0}:R=B,S=1018,V={1}:R=C,S=1092,V={2}:R=D,S=1014,V={3}:R=E,S=1260,V={4}:\";$C$2;$P$14;$C$4;$D281;$B281)": 1121,_x000D_
    "=RIK_AC(\"INF04__;INF04@E=0,S=42,G=0,T=0,P=0:@R=A,S=1260,V={0}:R=B,S=1018,V={1}:R=C,S=1092,V={2}:R=D,S=1014,V={3}:R=E,S=1260,V={4}:\";$C$2;$R$14;$C$4;$D280;$B280)": 1122,_x000D_
    "=RIK_AC(\"INF04__;INF04@E=0,S=1253,G=0,T=0,P=0:@R=A,S=1260,V={0}:R=B,S=1018,V={1}:R=C,S=1092,V={2}:R=D,S=1014,V={3}:R=E,S=1260,V={4}:\";$C$2;$P$14;$C$4;$D273;$B273)": 1123,_x000D_
    "=RIK_AC(\"INF04__;INF04@E=0,S=42,G=0,T=0,P=0:@R=A,S=1260,V={0}:R=B,S=1018,V={1}:R=C,S=1092,V={2}:R=D,S=1014,V={3}:R=E,S=1260,V={4}:\";$C$2;$R$14;$C$4;$D272;$B272)": 1124,_x000D_
    "=RIK_AC(\"INF04__;INF04@E=0,S=1253,G=0,T=0,P=0:@R=A,S=1260,V={0}:R=B,S=1018,V={1}:R=C,S=1092,V={2}:R=D,S=1014,V={3}:R=E,S=1260,V={4}:\";$C$2;$P$14;$C$4;$D265;$B265)": 1125,_x000D_
    "=RIK_AC(\"INF04__;INF04@E=0,S=42,G=0,T=0,P=0:@R=A,S=1260,V={0}:R=B,S=1018,V={1}:R=C,S=1092,V={2}:R=D,S=1014,V={3}:R=E,S=1260,V={4}:\";$C$2;$R$14;$C$4;$D264;$B264)": 1126,_x000D_
    "=RIK_AC(\"INF04__;INF04@E=0,S=1253,G=0,T=0,P=0:@R=A,S=1260,V={0}:R=B,S=1018,V={1}:R=C,S=1092,V={2}:R=D,S=1014,V={3}:R=E,S=1260,V={4}:\";$C$2;$P$14;$C$4;$D257;$B257)": 1127,_x000D_
    "=RIK_AC(\"INF04__;INF04@E=0,S=42,G=0,T=0,P=0:@R=A,S=1260,V={0}:R=B,S=1018,V={1}:R=C,S=1092,V={2}:R=D,S=1014,V={3}:R=E,S=1260,V={4}:\";$C$2;$R$14;$C$4;$D256;$B256)": 1128,_x000D_
    "=RIK_AC(\"INF04__;INF04@E=0,S=42,G=0,T=0,P=0:@R=A,S=1260,V={0}:R=B,S=1018,V={1}:R=C,S=1092,V={2}:R=D,S=1014,V={3}:R=E,S=1260,V={4}:\";$C$2;$R$14;$C$4;$D251;$B251)": 1129,_x000D_
    "=RIK_AC(\"INF04__;INF04@E=0,S=1076,G=0,T=0,P=0:@R=A,S=1260,V={0}:R=B,S=1018,V={1}:R=C,S=1092,V={2}:R=D,S=1014,V={3}:R=E,S=1260,V={4}:\";$C$2;$R$14;$C$4;$D250;$B250)": 1130,_x000D_
    "=RIK_AC(\"INF04__;INF04@E=0,S=1064,G=0,T=0,P=0:@R=A,S=1260,V={0}:R=B,S=1018,V={1}:R=C,S=1092,V={2}:R=D,S=1014,V={3}:R=E,S=1260,V={4}:\";$C$2;$R$14;$C$4;$D247;$B247)": 1131,_x000D_
    "=RIK_AC(\"INF04__;INF04@E=0,S=1076,G=0,T=0,P=0:@R=A,S=1260,V={0}:R=B,S=1018,V={1}:R=C,S=1092,V={2}:R=D,S=1014,V={3}:R=E,S=1260,V={4}:\";$C$2;$R$14;$C$4;$D246;$B246)": 1132,_x000D_
    "=RIK_AC(\"INF04__;INF04@E=0,S=1253,G=0,T=0,P=0:@R=A,S=1260,V={0}:R=B,S=1018,V={1}:R=C,S=1092,V={2}:R=D,S=1014,V={3}:R=E,S=1260,V={4}:\";$C$2;$P$14;$C$4;$D244;$B244)": 1133,_x000D_
    "=RIK_AC(\"INF04__;INF04@E=0,S=49,G=0,T=0,P=0:@R=A,S=1260,V={0}:R=B,S=1018,V={1}:R=C,S=1092,V={2}:R=D,S=1014,V={3}:R=E,S=1260,V={4}:R=F,S=48,V={5}:\";$C$2;$R$14;$C$4;$D243;$B243;T$14)": 1134,_x000D_
    "=RIK_AC(\"INF04__;INF04@E=0,S=42,G=0,T=0,P=0:@R=A,S=1260,V={0}:R=B,S=1018,V={1}:R=C,S=1092,V={2}:R=D,S=1014,V={3}:R=E,S=1260,V={4}:\";$C$2;$R$14;$C$4;$D241;$B241)": 1135,_x000D_
    "=RIK_AC(\"INF04__;INF04@E=0,S=1076,G=0,T=0,P=0:@R=A,S=1260,V={0}:R=B,S=1018,V={1}:R=C,S=1092,V={2}:R=D,S=1014,V={3}:R=E,S=1260,V={4}:\";$C$2;$R$14;$C$4;$D240;$B240)": 1136,_x000D_
    "=RIK_AC(\"INF04__;INF04@E=0,S=1064,G=0,T=0,P=0:@R=A,S=1260,V={0}:R=B,S=1018,V={1}:R=C,S=1092,V={2}:R=D,S=1014,V={3}:R=E,S=1260,V={4}:\";$C$2;$R$14;$C$4;$D238;$B238)": 1137,_x000D_
    "=RIK_AC(\"INF04__;INF04@E=0,S=1253,G=0,T=0,P=0:@R=A,S=1260,V={0}:R=B,S=1018,V={1}:R=C,S=1092,V={2}:R=D,S=1014,V={3}:R=E,S=1260,V={4}:\";$C$2;$P$14;$C$4;$D236;$B236)": 1138,_x000D_
    "=RIK_AC(\"INF04__;INF04@E=0,S=49,G=0,T=0,P=0:@R=A,S=1260,V={0}:R=B,S=1018,V={1}:R=C,S=1092,V={2}:R=D,S=1014,V={3}:R=E,S=1260,V={4}:R=F,S=48,V={5}:\";$C$2;$R$14;$C$4;$D235;$B235;T$14)": 1139,_x000D_
    "=RIK_AC(\"INF04__;INF04@E=0,S=42,G=0,T=0,P=0:@R=A,S=1260,V={0}:R=B,S=1018,V={1}:R=C,S=1092,V={2}:R=D,S=1014,V={3}:R=E,S=1260,V={4}:\";$C$2;$R$14;$C$4;$D233;$B233)": 1140,_x000D_
    "=RIK_AC(\"INF04__;INF04@E=0,S=1076,G=0,T=0,P=0:@R=A,S=1260,V={0}:R=B,S=1018,V={1}:R=C,S=1092,V={2}:R=D,S=1014,V={3}:R=E,S=1260,V={4}:\";$C$2;$R$14;$C$4;$D232;$B232)": 1141,_x000D_
    "=RIK_AC(\"INF04__;INF04@E=0,S=1064,G=0,T=0,P=0:@R=A,S=1260,V={0}:R=B,S=1018,V={1}:R=C,S=1092,V={2}:R=D,S=1014,V={3}:R=E,S=1260,V={4}:\";$C$2;$R$14;$C$4;$D230;$B230)": 1142,_x000D_
    "=RIK_AC(\"INF04__;INF04@E=0,S=1253,G=0,T=0,P=0:@R=A,S=1260,V={0}:R=B,S=1018,V={1}:R=C,S=1092,V={2}:R=D,S=1014,V={3}:R=E,S=1260,V={4}:\";$C$2;$P$14;$C$4;$D228;$B228)": 1143,_x000D_
    "=RIK_AC(\"INF04__;INF04@E=0,S=49,G=0,T=0,P=0:@R=A,S=1260,V={0}:R=B,S=1018,V={1}:R=C,S=1092,V={2}:R=D,S=1014,V={3}:R=E,S=1260,V={4}:R=F,S=48,V={5}:\";$C$2;$R$14;$C$4;$D227;$B227;T$14)": 1144,_x000D_
    "=RIK_AC(\"INF04__;INF04@E=0,S=42,G=0,T=0,P=0:@R=A,S=1260,V={0}:R=B,S=1018,V={1}:R=C,S=1092,V={2}:R=D,S=1014,V={3}:R=E,S=1260,V={4}:\";$C$2;$R$14;$C$4;$D225;$B225)": 1145,_x000D_
    "=RIK_AC(\"INF04__;INF04@E=0,S=1076,G=0,T=0,P=0:@R=A,S=1260,V={0}:R=B,S=1018,V={1}:R=C,S=1092,V={2}:R=D,S=1014,V={3}:R=E,S=1260,V={4}:\";$C$2;$R$14;$C$4;$D224;$B224)": 1146,_x000D_
    "=RIK_AC(\"INF04__;INF04@E=0,S=1064,G=0,T=0,P=0:@R=A,S=1260,V={0}:R=B,S=1018,V={1}:R=C,S=1092,V={2}:R=D,S=1014,V={3}:R=E,S=1260,V={4}:\";$C$2;$R$14;$C$4;$D222;$B222)": 1147,_x000D_
    "=RIK_AC(\"INF04__;INF04@E=0,S=1253,G=0,T=0,P=0:@R=A,S=1260,V={0}:R=B,S=1018,V={1}:R=C,S=1092,V={2}:R=D,S=1014,V={3}:R=E,S=1260,V={4}:\";$C$2;$P$14;$C$4;$D220;$B220)": 1148,_x000D_
    "=RIK_AC(\"INF04__;INF04@E=0,S=49,G=0,T=0,P=0:@R=A,S=1260,V={0}:R=B,S=1018,V={1}:R=C,S=1092,V={2}:R=D,S=1014,V={3}:R=E,S=1260,V={4}:R=F,S=48,V={5}:\";$C$2;$R$14;$C$4;$D219;$B219;T$14)": 1149,_x000D_
    "=RIK_AC(\"INF04__;INF04@E=0,S=42,G=0,T=0,P=0:@R=A,S=1260,V={0}:R=B,S=1018,V={1}:R=C,S=1092,V={2}:R=D,S=1014,V={3}:R=E,S=1260,V={4}:\";$C$2;$R$14;$C$4;$D217;$B217)": 1150,_x000D_
    "=RIK_AC(\"INF04__;INF04@E=0,S=1076,G=0,T=0,P=0:@R=A,S=1260,V={0}:R=B,S=1018,V={1}:R=C,S=1092,V={2}:R=D,S=1014,V={3}:R=E,S=1260,V={4}:\";$C$2;$R$14;$C$4;$D216;$B216)": 1151,_x000D_
    "=RIK_AC(\"INF04__;INF04@E=0,S=1064,G=0,T=0,P=0:@R=A,S=1260,V={0}:R=B,S=1018,V={1}:R=C,S=1092,V={2}:R=D,S=1014,V={3}:R=E,S=1260,V={4}:\";$C$2;$R$14;$C$4;$D214;$B214)": 1152,_x000D_
    "=RIK_AC(\"INF04__;INF04@E=0,S=1253,G=0,T=0,P=0:@R=A,S=1260,V={0}:R=B,S=1018,V={1}:R=C,S=1092,V={2}:R=D,S=1014,V={3}:R=E,S=1260,V={4}:\";$C$2;$P$14;$C$4;$D212;$B212)": 1153,_x000D_
    "=RIK_AC(\"INF04__;INF04@E=0,S=49,G=0,T=0,P=0:@R=A,S=1260,V={0}:R=B,S=1018,V={1}:R=C,S=1092,V={2}:R=D,S=1014,V={3}:R=E,S=1260,V={4}:R=F,S=48,V={5}:\";$C$2;$R$14;$C$4;$D211;$B211;T$14)": 1154,_x000D_
    "=RIK_AC(\"INF04__;INF04@E=0,S=42,G=0,T=0,P=0:@R=A,S=1260,V={0}:R=B,S=1018,V={1}:R=C,S=1092,V={2}:R=D,S=1014,V={3}:R=E,S=1260,V={4}:\";$C$2;$R$14;$C$4;$D209;$B209)": 1155,_x000D_
    "=RIK_AC(\"INF04__;INF04@E=0,S=1076,G=0,T=0,P=0:@R=A,S=1260,V={0}:R=B,S=1018,V={1}:R=C,S=1092,V={2}:R=D,S=1014,V={3}:R=E,S=1260,V={4}:\";$C$2;$R$14;$C$4;$D208;$B208)": 1156,_x000D_
    "=RIK_AC(\"INF04__;INF04@E=0,S=42,G=0,T=0,P=0:@R=A,S=1260,V={0}:R=B,S=1018,V={1}:R=C,S=1092,V={2}:R=D,S=1014,V={3}:R=E,S=1260,V={4}:\";$C$2;$R$14;$C$4;$D283;$B283)": 1157,_x000D_
    "=RIK_AC(\"INF04__;INF04@E=0,S=42,G=0,T=0,P=0:@R=A,S=1260,V={0}:R=B,S=1018,V={1}:R=C,S=1092,V={2}:R=D,S=1014,V={3}:R=E,S=1260,V={4}:\";$C$2;$R$14;$C$4;$D275;$B275)": 1158,_x000D_
    "=RIK_AC(\"INF04__;INF04@E=0,S=42,G=0,T=0,P=0:@R=A,S=1260,V={0}:R=B,S=1018,V={1}:R=C,S=1092,V={2}:R=D,S=1014,V={3}:R=E,S=1260,V={4}:\";$C$2;$R$14;$C$4;$D267;$B267)": 1159,_x000D_
    "=RIK_AC(\"INF04__;INF04@E=0,S=42,G=0,T=0,P=0:@R=A,S=1260,V={0}:R=B,S=1018,V={1}:R=C,S=1092,V={2}:R=D,S=1014,V={3}:R=E,S=1260,V={4}:\";$C$2;$R$14;$C$4;$D259;$B259)": 1160,_x000D_
    "=RIK_AC(\"INF04__;INF04@E=0,S=42,G=0,T=0,P=0:@R=A,S=1260,V={0}:R=B,S=1018,V={1}:R=C,S=1092,V={2}:R=D,S=1014,V={3}:R=E,S=1260,V={4}:\";$C$2;$R$14;$C$4;$D246;$B246)": 1161,_x000D_
    "=RIK_AC(\"INF04__;INF04@E=0,S=1253,G=0,T=0,P=0:@R=A,S=1260,V={0}:R=B,S=1018,V={1}:R=C,S=1092,V={2}:R=D,S=1014,V={3}:R=E,S=1260,V={4}:\";$C$2;$P$14;$C$4;$D241;$B241)": 1162,_x000D_
    "=RIK_AC(\"INF04__;INF04@E=0,S=1253,G=0,T=0,P=0:@R=A,S=1260,V={0}:R=B,S=1018,V={1}:R=C,S=1092,V={2}:R=D,S=1014,V={3}:R=E,S=1260,V={4}:\";$C$2;$P$14;$C$4;$D238;$B238)": 1163,_x000D_
    "=RIK_AC(\"INF04__;INF04@E=0,S=1253,G=0,T=0,P=0:@R=A,S=1260,V={0}:R=B,S=1018,V={1}:R=C,S=1092,V={2}:R=D,S=1014,V={3}:R=E,S=1260,V={4}:\";$C$2;$P$14;$C$4;$D233;$B233)": 1164,_x000D_
    "=RIK_AC(\"INF04__;INF04@E=0,S=1253,G=0,T=0,P=0:@R=A,S=1260,V={0}:R=B,S=1018,V={1}:R=C,S=1092,V={2}:R=D,S=1014,V={3}:R=E,S=1260,V={4}:\";$C$2;$P$14;$C$4;$D230;$B230)": 1165,_x000D_
    "=RIK_AC(\"INF04__;INF04@E=0,S=1253,G=0,T=0,P=0:@R=A,S=1260,V={0}:R=B,S=1018,V={1}:R=C,S=1092,V={2}:R=D,S=1014,V={3}:R=E,S=1260,V={4}:\";$C$2;$P$14;$C$4;$D225;$B225)": 1166,_x000D_
    "=RIK_AC(\"INF04__;INF04@E=0,S=1253,G=0,T=0,P=0:@R=A,S=1260,V={0}:R=B,S=1018,V={1}:R=C,S=1092,V={2}:R=D,S=1014,V={3}:R=E,S=1260,V={4}:\";$C$2;$P$14;$C$4;$D222;$B222)": 1167,_x000D_
    "=RIK_AC(\"INF04__;INF04@E=0,S=1253,G=0,T=0,P=0:@R=A,S=1260,V={0}:R=B,S=1018,V={1}:R=C,S=1092,V={2}:R=D,S=1014,V={3}:R=E,S=1260,V={4}:\";$C$2;$P$14;$C$4;$D217;$B217)": 1168,_x000D_
    "=RIK_AC(\"INF04__;INF04@E=0,S=42,G=0,T=0,P=0:@R=A,S=1260,V={0}:R=B,S=1018,V={1}:R=C,S=1092,V={2}:R=D,S=1014,V={3}:R=E,S=1260,V={4}:\";$C$2;$R$14;$C$4;$D214;$B214)": 1169,_x000D_
    "=RIK_AC(\"INF04__;INF04@E=0,S=42,G=0,T=0,P=0:@R=A,S=1260,V={0}:R=B,S=1018,V={1}:R=C,S=1092,V={2}:R=D,S=1014,V={3}:R=E,S=1260,V={4}:\";$C$2;$R$14;$C$4;$D211;$B211)": 1170,_x000D_
    "=RIK_AC(\"INF04__;INF04@E=0,S=1076,G=0,T=0,P=0:@R=A,S=1260,V={0}:R=B,S=1018,V={1}:R=C,S=1092,V={2}:R=D,S=1014,V={3}:R=E,S=1260,V={4}:\";$C$2;$R$14;$C$4;$D205;$B205)": 1171,_x000D_
    "=RIK_AC(\"INF04__;INF04@E=0,S=1253,G=0,T=0,P=0:@R=A,S=1260,V={0}:R=B,S=1018,V={1}:R=C,S=1092,V={2}:R=D,S=1014,V={3}:R=E,S=1260,V={4}:\";$C$2;$P$14;$C$4;$D201;$B201)": 1172,_x000D_
    "=RIK_AC(\"INF04__;INF04@E=0,S=1076,G=0,T=0,P=0:@R=A,S=1260,V={0}:R=B,S=1018,V={1}:R=C,S=1092,V={2}:R=D,S=1014,V={3}:R=E,S=1260,V={4}:\";$C$2;$R$14;$C$4;$D197;$B197)": 1173,_x000D_
    "=RIK_AC(\"INF04__;INF04@E=0,S=1253,G=0,T=0,P=0:@R=A,S=1260,V={0}:R=B,S=1018,V={1}:R=C,S=1092,V={2}:R=D,S=1014,V={3}:R=E,S=1260,V={4}:\";$C$2;$P$14;$C$4;$D193;$B193)": 1174,_x000D_
    "=RIK_AC(\"INF04__;INF04@E=0,S=1076,G=0,T=0,P=0:@R=A,S=1260,V={0}:R=B,S=1018,V={1}:R=C,S=1092,V={2}:R=D,S=1014,V={3}:R=E,S=1260,V={4}:\";$C$2;$R$14;$C$4;$D189;$B189)": 1175,_x000D_
    "=RIK_AC(\"INF04__;INF04@E=0,S=1253,G=0,T=0,P=0:@R=A,S=1260,V={0}:R=B,S=1018,V={1}:R=C,S=1092,V={2}:R=D,S=1014,V={3}:R=E,S=1260,V={4}:\";$C$2;$P$14;$C$4;$D185;$B185)": 1176,_x000D_
    "=RIK_AC(\"INF04__;INF04@E=0,S=42,G=0,T=0,P=0:@R=A,S=1260,V={0}:R=B,S=1018,V={1}:R=C,S=1092,V={2}:R=D,S=1014,V={3}:R=E,S=1260,V={4}:\";$C$2;$R$14;$C$4;$D184;$B184)": 1177,_x000D_
    "=RIK_AC(\"INF04__;INF04@E=0,S=1253,G=0,T=0,P=0:@R=A,S=1260,V={0}:R=B,S=1018,V={1}:R=C,S=1092,V={2}:R=D,S=1014,V={3}:R=E,S=1260,V={4}:\";$C$2;$P$14;$C$4;$D176;$B176)": 1178,_x000D_
    "=RIK_AC(\"INF04__;INF04@E=0,S=42,G=0,T=0,P=0:@R=A,S=1260,V={0}:R=B,S=1018,V={1}:R=C,S=1092,V={2}:R=D,S=1014,V={3}:R=E,S=1260,V={4}:\";$C$2;$R$14;$C$4;$D175;$B175)": 1179,_x000D_
    "=RIK_AC(\"INF04__;INF04@E=0,S=49,G=0,T=0,P=0:@R=A,S=1260,V={0}:R=B,S=1018,V={1}:R=C,S=1092,V={2}:R=D,S=1014,V={3}:R=E,S=1260,V={4}:R=F,S=48,V={5}:\";$C$2;$R$14;$C$4;$D174;$B174;T$14)": 1180,_x000D_
    "=RIK_AC(\"INF04__;INF04@E=0,S=1064,G=0,T=0,P=0:@R=A,S=1260,V={0}:R=B,S=1018,V={1}:R=C,S=1092,V={2}:R=D,S=1014,V={3}:R=E,S=1260,V={4}:\";$C$2;$R$14;$C$4;$D171;$B171)": 1181,_x000D_
    "=RIK_AC(\"INF04__;INF04@E=0,S=1076,G=0,T=0,P=0:@R=A,S=1260,V={0}:R=B,S=1018,V={1}:R=C,S=1092,V={2}:R=D,S=1014,V={3}:R=E,S=1260,V={4}:\";$C$2;$R$14;$C$4;$D170;$B170)": 1182,_x000D_
    "=RIK_AC(\"INF04__;INF04@E=0,S=1064,G=0,T=0,P=0:@R=A,S=1260,V={0}:R=B,S=1018,V={1}:R=C,S=1092,V={2}:R=D,S=1014,V={3}:R=E,S=1260,V={4}:\";$C$2;$R$14;$C$4;$D168;$B168)": 1183,_x000D_
    "=RIK_AC(\"INF04__;INF04@E=0,S=1253,G=0,T=0,P=0:@R=A,S=1260,V={0}:R=B,S=1018,V={1}:R=C,S=1092,V={2}:R=D,S=1014,V={3}:R=E,S=1260,V={4}:\";$C$2;$P$14;$C$4;$D166;$B166)": 1184,_x000D_
    "=RIK_AC(\"INF04__;INF04@E=0,S=49,G=0,T=0,P=0:@R=A,S=1260,V={0}:R=B,S=1018,V={1}:R=C,S=1092,V={2}:R=D,S=1014,V={3}:R=E,S=1260,V={4}:R=F,S=48,V={5}:\";$C$2;$R$14;$C$4;$D165;$B165;T$14)": 1185,_x000D_
    "=RIK_AC(\"INF04__;INF04@E=0,S=42,G=0,T=0,P=0:@R=A,S=1260,V={0}:R=B,S=1018,V={1}:R=C,S=1092,V={2}:R=D,S=1014,V={3}:R=E,S=1260,V={4}:\";$C$2;$R$14;$C$4;$D163;$B163)": 1186,_x000D_
    "=RIK_AC(\"INF04__;INF04@E=0,S=1076,G=0,T=0,P=0:@R=A,S=1260,V={0}:R=B,S=1018,V={1}:R=C,S=1092,V={2}:R=D,S=1014,V={3}:R=E,S=1260,V={4}:\";$C$2;$R$14;$C$4;$D162;$B162)": 1187,_x000D_
    "=RIK_AC(\"INF04__;INF04@E=0,S=1064,G=0,T=0,P=0:@R=A,S=1260,V={0}:R=B,S=1018,V={1}:R=C,S=1092,V={2}:R=D,S=1014,V={3}:R=E,S=1260,V={4}:\";$C$2;$R$14;$C$4;$D160;$B160)": 1188,_x000D_
    "=RIK_AC(\"INF04__;INF04@E=0,S=1253,G=0,T=0,P=0:@R=A,S=1260,V={0}:R=B,S=1018,V={1}:R=C,S=1092,V={2}:R=D,S=1014,V={3}:R=E,S=1260,V={4}:\";$C$2;$P$14;$C$4;$D158;$B158)": 1189,_x000D_
    "=RIK_AC(\"INF04__;INF04@E=0,S=49,G=0,T=0,P=0:@R=A,S=1260,V={0}:R=B,S=1018,V={1}:R=C,S=1092,V={2}:R=D,S=1014,V={3}:R=E,S=1260,V={4}:R=F,S=48,V={5}:\";$C$2;$R$14;$C$4;$D157;$B157;T$14)": 1190,_x000D_
    "=RIK_AC(\"INF04__;INF04@E=0,S=42,G=0,T=0,P=0:@R=A,S=1260,V={0}:R=B,S=1018,V={1}:R=C,S=1092,V={2}:R=D,S=1014,V={3}:R=E,S=1260,V={4}:\";$C$2;$R$14;$C$4;$D155;$B155)": 1191,_x000D_
    "=RIK_AC(\"INF04__;INF04@E=0,S=1076,G=0,T=0,P=0:@R=A,S=1260,V={0}:R=B,S=1018,V={1}:R=C,S=1092,V={2}:R=D,S=1014,V={3}:R=E,S=1260,V={4}:\";$C$2;$R$14;$C$4;$D154;$B154)": 1192,_x000D_
    "=RIK_AC(\"INF04__;INF04@E=0,S=1064,G=0,T=0,P=0:@R=A,S=1260,V={0}:R=B,S=1018,V={1}:R=C,S=1092,V={2}:R=D,S=1014,V={3}:R=E,S=1260,V={4}:\";$C$2;$R$14;$C$4;$D152;$B152)": 1193,_x000D_
    "=RIK_AC(\"INF04__;INF04@E=0,S=1253,G=0,T=0,P=0:@R=A,S=1260,V={0}:R=B,S=1018,V={1}:R=C,S=1092,V={2}:R=D,S=1014,V={3}:R=E,S=1260,V={4}:\";$C$2;$P$14;$C$4;$D150;$B150)": 1194,_x000D_
    "=RIK_AC(\"INF04__;INF04@E=0,S=49,G=0,T=0,P=0:@R=A,S=1260,V={0}:R=B,S=1018,V={1}:R=C,S=1092,V={2}:R=D,S=1014,V={3}:R=E,S=1260,V={4}:R=F,S=48,V={5}:\";$C$2;$R$14;$C$4;$D149;$B149;T$14)": 1195,_x000D_
    "=RIK_AC(\"INF04__;INF04@E=0,S=42,G=0,T=0,P=0:@R=A,S=1260,V={0}:R=B,S=1018,V={1}:R=C,S=1092,V={2}:R=D,S=1014,V={3}:R=E,S=1260,V={4}:\";$C$2;$R$14;$C$4;$D147;$B147)": 1196,_x000D_
    "=RIK_AC(\"INF04__;INF04@E=0,S=1076,G=0,T=0,P=0:@R=A,S=1260,V={0}:R=B,S=1018,V={1}:R=C,S=1092,V={2}:R=D,S=1014,V={3}:R=E,S=1260,V={4}:\";$C$2;$R$14;$C$4;$D146;$B146)": 1197,_x000D_
    "=RIK_AC(\"INF04__;INF04@E=0,S=1064,G=0,T=0,P=0:@R=A,S=1260,V={0}:R=B,S=1018,V={1}:R=C,S=1092,V={2}:R=D,S=1014,V={3}:R=E,S=1260,V={4}:\";$C$2;$R$14;$C$4;$D144;$B144)": 1198,_x000D_
    "=RIK_AC(\"INF04__;INF04@E=0,S=1253,G=0,T=0,P=0:@R=A,S=1260,V={0}:R=B,S=1018,V={1}:R=C,S=1092,V={2}:R=D,S=1014,V={3}:R=E,S=1260,V={4}:\";$C$2;$P$14;$C$4;$D142;$B142)": 1199,_x000D_
    "=RIK_AC(\"INF04__;INF04@E=0,S=49,G=0,T=0,P=0:@R=A,S=1260,V={0}:R=B,S=1018,V={1}:R=C,S=1092,V={2}:R=D,S=1014,V={3}:R=E,S=1260,V={4}:R=F,S=48,V={5}:\";$C$2;$R$14;$C$4;$D141;$B141;T$14)": 1200,_x000D_
    "=RIK_AC(\"INF04__;INF04@E=0,S=42,G=0,T=0,P=0:@R=A,S=1260,V={0}:R=B,S=1018,V={1}:R=C,S=1092,V={2}:R=D,S=1014,V={3}:R=E,S=1260,V={4}:\";$C$2;$R$14;$C$4;$D139;$B139)": 1201,_x000D_
    "=RIK_AC(\"INF04__;INF04@E=0,S=1076,G=0,T=0,P=0:@R=A,S=1260,V={0}:R=B,S=1018,V={1}:R=C,S=1092,V={2}:R=D,S=1014,V={3}:R=E,S=1260,V={4}:\";$C$2;$R$14;$C$4;$D138;$B138)": 1202,_x000D_
    "=RIK_AC(\"INF04__;INF04@E=0,S=1064,G=0,T=0,P=0:@R=A,S=1260,V={0}:R=B,S=1018,V={1}:R=C,S=1092,V={2}:R=D,S=1014,V={3}:R=E,S=1260,V={4}:\";$C$2;$R$14;$C$4;$D136;$B136)": 1203,_x000D_
    "=RIK_AC(\"INF04__;INF04@E=0,S=1253,G=0,T=0,P=0:@R=A,S=1260,V={0}:R=B,S=1018,V={1}:R=C,S=1092,V={2}:R=D,S=1014,V={3}:R=E,S=1260,V={4}:\";$C$2;$P$14;$C$4;$D134;$B134)": 1204,_x000D_
    "=RIK_AC(\"INF04__;INF04@E=0,S=49,G=0,T=0,P=0:@R=A,S=1260,V={0}:R=B,S=1018,V={1}:R=C,S=1092,V={2}:R=D,S=1014,V={3}:R=E,S=1260,V={4}:R=F,S=48,V={5}:\";$C$2;$R$14;$C$4;$D133;$B133;T$14)": 1205,_x000D_
    "=RIK_AC(\"INF04__;INF04@E=0,S=42,G=0,T=0,P=0:@R=A,S=1260,V={0}:R=B,S=1018,V={1}:R=C,S=1092,V={2}:R=D,S=1014,V={3}:R=E,S=1260,V={4}:\";$C$2;$R$14;$C$4;$D131;$B131)": 1206,_x000D_
    "=RIK_AC(\"INF04__;INF04@E=0,S=1076,G=0,T=0,P=0:@R=A,S=1260,V={0}:R=B,S=1018,V={1}:R=C,S=1092,V={2}:R=D,S=1014,V={3}:R=E,S=1260,V={4}:\";$C$2;$R$14;$C$4;$D130;$B130)": 1207,_x000D_
    "=RIK_AC(\"INF04__;INF04@E=0,S=1064,G=0,T=0,P=0:@R=A,S=1260,V={0}:R=B,S=1018,V={1}:R=C,S=1092,V={2}:R=D,S=1014,V={3}:R=E,S=1260,V={4}:\";$C$2;$R$14;$C$4;$D128;$B128)": 1208,_x000D_
    "=RIK_AC(\"INF04__;INF04@E=0,S=1253,G=0,T=0,P=0:@R=A,S=1260,V={0}:R=B,S=1018,V={1}:R=C,S=1092,V={2}:R=D,S=1014,V={3}:R=E,S=1260,V={4}:\";$C$2;$P$14;$C$4;$D126;$B126)": 1209,_x000D_
    "=RIK_AC(\"INF04__;INF04@E=0,S=49,G=0,T=0,P=0:@R=A,S=1260,V={0}:R=B,S=1018,V={1}:R=C,S=1092,V={2}:R=D,S=1014,V={3}:R=E,S=1260,V={4}:R=F,S=48,V={5}:\";$C$2;$R$14;$C$4;$D125;$B125;T$14)": 1210,_x000D_
    "=RIK_AC(\"INF04__;INF04@E=0,S=42,G=0,T=0,P=0:@R=A,S=1260,V={0}:R=B,S=1018,V={1}:R=C,S=1092,V={2}:R=D,S=1014,V={3}:R=E,S=1260,V={4}:\";$C$2;$R$14;$C$4;$D123;$B123)": 1211,_x000D_
    "=RIK_AC(\"INF04__;INF04@E=0,S=1076,G=0,T=0,P=0:@R=A,S=1260,V={0}:R=B,S=1018,V={1}:R=C,S=1092,V={2}:R=D,S=1014,V={3}:R=E,S=1260,V={4}:\";$C$2;$R$14;$C$4;$D122;$B122)": 1212,_x000D_
    "=RIK_AC(\"INF04__;INF04@E=0,S=1064,G=0,T=0,P=0:@R=A,S=1260,V={0}:R=B,S=1018,V={1}:R=C,S=1092,V={2}:R=D,S=1014,V={3}:R=E,S=1260,V={4}:\";$C$2;$R$14;$C$4;$D120;$B120)": 1213,_x000D_
    "=RIK_AC(\"INF04__;INF04@E=0,S=1253,G=0,T=0,P=0:@R=A,S=1260,V={0}:R=B,S=1018,V={1}:R=C,S=1092,V={2}:R=D,S=1014,V={3}:R=E,S=1260,V={4}:\";$C$2;$P$14;$C$4;$D118;$B118)": 1214,_x000D_
    "=RIK_AC(\"INF04__;INF04@E=0,S=49,G=0,T=0,P=0:@R=A,S=1260,V={0}:R=B,S=1018,V={1}:R=C,S=1092,V={2}:R=D,S=1014,V={3}:R=E,S=1260,V={4}:R=F,S=48,V={5}:\";$C$2;$R$14;$C$4;$D117;$B117;T$14)": 1215,_x000D_
    "=RIK_AC(\"INF04__;INF04@E=0,S=42,G=0,T=0,P=0:@R=A,S=1260,V={0}:R=B,S=1018,V={1}:R=C,S=1092,V={2}:R=D,S=1014,V={3}:R=E,S=1260,V={4}:\";$C$2;$R$14;$C$4;$D115;$B115)": 1216,_x000D_
    "=RIK_AC(\"INF04__;INF04@E=0,S=1076,G=0,T=0,P=0:@R=A,S=1260,V={0}:R=B,S=1018,V={1}:R=C,S=1092,V={2}:R=D,S=1014,V={3}:R=E,S=1260,V={4}:\";$C$2;$R$14;$C$4;$D114;$B114)": 1217,_x000D_
    "=RIK_AC(\"INF04__;INF04@E=0,S=1064,G=0,T=0,P=0:@R=A,S=1260,V={0}:R=B,S=1018,V={1}:R=C,S=1092,V={2}:R=D,S=1014,V={3}:R=E,S=1260,V={4}:\";$C$2;$R$14;$C$4;$D112;$B112)": 1218,_x000D_
    "=RIK_AC(\"INF04__;INF04@E=0,S=1253,G=0,T=0,P=0:@R=A,S=1260,V={0}:R=B,S=1018,V={1}:R=C,S=1092,V={2}:R=D,S=1014,V={3}:R=E,S=1260,V={4}:\";$C$2;$P$14;$C$4;$D110;$B110)": 1219,_x000D_
    "=RIK_AC(\"INF04__;INF04@E=0,S=49,G=0,T=0,P=0:@R=A,S=1260,V={0}:R=B,S=1018,V={1}:R=C,S=1092,V={2}:R=D,S=1014,V={3}:R=E,S=1260,V={4}:R=F,S=48,V={5}:\";$C$2;$R$14;$C$4;$D109;$B109;T$14)": 1220,_x000D_
    "=RIK_AC(\"INF04__;INF04@E=0,S=42,G=0,T=0,P=0:@R=A,S=1260,V={0}:R=B,S=1018,V={1}:R=C,S=1092,V={2}:R=D,S=1014,V={3}:R=E,S=1260,V={4}:\";$C$2;$R$14;$C$4;$D107;$B107)": 1221,_x000D_
    "=RIK_AC(\"INF04__;INF04@E=0,S=1076,G=0,T=0,P=0:@R=A,S=1260,V={0}:R=B,S=1018,V={1}:R=C,S=1092,V={2}:R=D,S=1014,V={3}:R=E,S=1260,V={4}:\";$C$2;$R$14;$C$4;$D106;$B106)": 1222,_x000D_
    "=RIK_AC(\"INF04__;INF04@E=0,S=1064,G=0,T=0,P=0:@R=A,S=1260,V={0}:R=B,S=1018,V={1}:R=C,S=1092,V={2}:R=D,S=1014,V={3}:R=E,S=1260,V={4}:\";$C$2;$R$14;$C$4;$D104;$B104)": 1223,_x000D_
    "=RIK_AC(\"INF04__;INF04@E=0,S=1253,G=0,T=0,P=0:@R=A,S=1260,V={0}:R=B,S=1018,V={1}:R=C,S=1092,V={2}:R=D,S=1014,V={3}:R=E,S=1260,V={4}:\";$C$2;$P$14;$C$4;$D102;$B102)": 1224,_x000D_
    "=RIK_AC(\"INF04__;INF04@E=0,S=49,G=0,T=0,P=0:@R=A,S=1260,V={0}:R=B,S=1018,V={1}:R=C,S=1092,V={2}:R=D,S=1014,V={3}:R=E,S=1260,V={4}:R=F,S=48,V={5}:\";$C$2;$R$14;$C$4;$D101;$B101;T$14)": 1225,_x000D_
    "=RIK_AC(\"INF04__;INF04@E=0,S=42,G=0,T=0,P=0:@R=A,S=1260,V={0}:R=B,S=1018,V={1}:R=C,S=1092,V={2}:R=D,S=1014,V={3}:R=E,S=1260,V={4}:\";$C$2;$R$14;$C$4;$D99;$B99)": 1226,_x000D_
    "=RIK_AC(\"INF04__;INF04@E=0,S=1076,G=0,T=0,P=0:@R=A,S=1260,V={0}:R=B,S=1018,V={1}:R=C,S=1092,V={2}:R=D,S=1014,V={3}:R=E,S=1260,V={4}:\";$C$2;$R$14;$C$4;$D98;$B98)": 1227,_x000D_
    "=RIK_AC(\"INF04__;INF04@E=0,S=1064,G=0,T=0,P=0:@R=A,S=1260,V={0}:R=B,S=1018,V={1}:R=C,S=1092,V={2}:R=D,S=1014,V={3}:R=E,S=1260,V={4}:\";$C$2;$R$14;$C$4;$D96;$B96)": 1228,_x000D_
    "=RIK_AC(\"INF04__;INF04@E=0,S=1253,G=0,T=0,P=0:@R=A,S=1260,V={0}:R=B,S=1018,V={1}:R=C,S=1092,V={2}:R=D,S=1014,V={3}:R=E,S=1260,V={4}:\";$C$2;$P$14;$C$4;$D94;$B94)": 1229,_x000D_
    "=RIK_AC(\"INF04__;INF04@E=0,S=49,G=0,T=0,P=0:@R=A,S=1260,V={0}:R=B,S=1018,V={1}:R=C,S=1092,V={2}:R=D,S=1014,V={3}:R=E,S=1260,V={4}:R=F,S=48,V={5}:\";$C$2;$R$14;$C$4;$D93;$B93;T$14)": 1230,_x000D_
    "=RIK_AC(\"INF04__;INF04@E=0,S=42,G=0,T=0,P=0:@R=A,S=1260,V={0}:R=B,S=1018,V={1}:R=C,S=1092,V={2}:R=D,S=1014,V={3}:R=E,S=1260,V={4}:\";$C$2;$R$14;$C$4;$D91;$B91)": 1231,_x000D_
    "=RIK_AC(\"INF04__;INF04@E=0,S=1076,G=0,T=0,P=0:@R=A,S=1260,V={0}:R=B,S=1018,V={1}:R=C,S=1092,V={2}:R=D,S=1014,V={3}:R=E,S=1260,V={4}:\";$C$2;$R$14;$C$4;$D90;$B90)": 1232,_x000D_
    "=RIK_AC(\"INF04__;INF04@E=0,S=1253,G=0,T=0,P=0:@R=A,S=1260,V={0}:R=B,S=1018,V={1}:R=C,S=1092,V={2}:R=D,S=1014,V={3}:R=E,S=1260,V={4}:\";$C$2;$P$14;$C$4;$D289;$B289)": 1233,_x000D_
    "=RIK_AC(\"INF04__;INF04@E=0,S=1253,G=0,T=0,P=0:@R=A,S=1260,V={0}:R=B,S=1018,V={1}:R=C,S=1092,V={2}:R=D,S=1014,V={3}:R=E,S=1260,V={4}:\";$C$2;$P$14;$C$4;$D214;$B214)": 1234,_x000D_
    "=RIK_AC(\"INF04__;INF04@E=0,S=1253,G=0,T=0,P=0:@R=A,S=1260,V={0}:R=B,S=1018,V={1}:R=C,S=1092,V={2}:R=D,S=1014,V={3}:R=E,S=1260,V={4}:\";$C$2;$P$14;$C$4;$D209;$B209)": 1235,_x000D_
    "=RIK_AC(\"INF04__;INF04@E=0,S=1064,G=0,T=0,P=0:@R=A,S=1260,V={0}:R=B,S=1018,V={1}:R=C,S=1092,V={2}:R=D,S=1014,V={3}:R=E,S=1260,V={4}:\";$C$2;$R$14;$C$4;$D206;$B206)": 1236,_x000D_
    "=RIK_AC(\"INF04__;INF04@E=0,S=49,G=0,T=0,P=0:@R=A,S=1260,V={0}:R=B,S=1018,V={1}:R=C,S=1092,V={2}:R=D,S=1014,V={3}:R=E,S=1260,V={4}:R=F,S=48,V={5}:\";$C$2;$R$14;$C$4;$D205;$B205;T$14)": 1237,_x000D_
    "=RIK_AC(\"INF04__;INF04@E=0,S=1064,G=0,T=0,P=0:@R=A,S=1260,V={0}:R=B,S=1018,V={1}:R=C,S=1092,V={2}:R=D,S=1014,V={3}:R=E,S=1260,V={4}:\";$C$2;$R$14;$C$4;$D198;$B198)": 1238,_x000D_
    "=RIK_AC(\"INF04__;INF04@E=0,S=49,G=0,T=0,P=0:@R=A,S=1260,V={0}:R=B,S=1018,V={1}:R=C,S=1092,V={2}:R=D,S=1014,V={3}:R=E,S=1260,V={4}:R=F,S=48,V={5}:\";$C$2;$R$14;$C$4;$D197;$B197;T$14)": 1239,_x000D_
    "=RIK_AC(\"INF04__;INF04@E=0,S=1064,G=0,T=0,P=0:@R=A,S=1260,V={0}:R=B,S=1018,V={1}:R=C,S=1092,V={2}:R=D,S=1014,V={3}:R=E,S=1260,V={4}:\";$C$2;$R$14;$C$4;$D190;$B190)": 1240,_x000D_
    "=RIK_AC(\"INF04__;INF04@E=0,S=49,G=0,T=0,P=0:@R=A,S=1260,V={0}:R=B,S=1018,V={1}:R=C,S=1092,V={2}:R=D,S=1014,V={3}:R=E,S=1260,V={4}:R=F,S=48,V={5}:\";$C$2;$R$14;$C$4;$D189;$B189;T$14)": 1241,_x000D_
    "=RIK_AC(\"INF04__;INF04@E=0,S=1076,G=0,T=0,P=0:@R=A,S=1260,V={0}:R=B,S=1018,V={1}:R=C,S=1092,V={2}:R=D,S=1014,V={3}:R=E,S=1260,V={4}:\";$C$2;$R$14;$C$4;$D179;$B179)": 1242,_x000D_
    "=RIK_AC(\"INF04__;INF04@E=0,S=1253,G=0,T=0,P=0:@R=A,S=1260,V={0}:R=B,S=1018,V={1}:R=C,S=1092,V={2}:R=D,S=1014,V={3}:R=E,S=1260,V={4}:\";$C$2;$P$14;$C$4;$D175;$B175)": 1243,_x000D_
    "=RIK_AC(\"INF04__;INF04@E=0,S=1064,G=0,T=0,P=0:@R=A,S=1260,V={0}:R=B,S=1018,V={1}:R=C,S=1092,V={2}:R=D,S=1014,V={3}:R=E,S=1260,V={4}:\";$C$2;$R$14;$C$4;$D174;$B174)": 1244,_x000D_
    "=RIK_AC(\"INF04__;INF04@E=0,S=42,G=0,T=0,P=0:@R=A,S=1260,V={0}:R=B,S=1018,V={1}:R=C,S=1092,V={2}:R=D,S=1014,V={3}:R=E,S=1260,V={4}:\";$C$2;$R$14;$C$4;$D171;$B171)": 1245,_x000D_
    "=RIK_AC(\"INF04__;INF04@E=0,S=49,G=0,T=0,P=0:@R=A,S=1260,V={0}:R=B,S=1018,V={1}:R=C,S=1092,V={2}:R=D,S=1014,V={3}:R=E,S=1260,V={4}:R=F,S=48,V={5}:\";$C$2;$R$14;$C$4;$D170;$B170;T$14)": 1246,_x000D_
    "=RIK_AC(\"INF04__;INF04@E=0,S=42,G=0,T=0,P=0:@R=A,S=1260,V={0}:R=B,S=1018,V={1}:R=C,S=1092,V={2}:R=D,S=1014,V={3}:R=E,S=1260,V={4}:\";$C$2;$R$14;$C$4;$D168;$B168)": 1247,_x000D_
    "=RIK_AC(\"INF04__;INF04@E=0,S=1076,G=0,T=0,P=0:@R=A,S=1260,V={0}:R=B,S=1018,V={1}:R=C,S=1092,V={2}:R=D,S=1014,V={3}:R=E,S=1260,V={4}:\";$C$2;$R$14;$C$4;$D167;$B167)": 1248,_x000D_
    "=RIK_AC(\"INF04__;INF04@E=0,S=42,G=0,T=0,P=0:@R=A,S=1260,V={0}:R=B,S=1018,V={1}:R=C,S=1092,V={2}:R=D,S=1014,V={3}:R=E,S=1260,V={4}:\";$C$2;$R$14;$C$4;$D323;$B323)": 1249,_x000D_
    "=RIK_AC(\"INF04__;INF04@E=0,S=42,G=0,T=0,P=0:@R=A,S=1260,V={0}:R=B,S=1018,V={1}:R=C,S=1092,V={2}:R=D,S=1014,V={3}:R=E,S=1260,V={4}:\";$C$2;$R$14;$C$4;$D307;$B307)": 1250,_x000D_
    "=RIK_AC(\"INF04__;INF04@E=0,S=1076,G=0,T=0,P=0:@R=A,S=1260,V={0}:R=B,S=1018,V={1}:R=C,S=1092,V={2}:R=D,S=1014,V={3}:R=E,S=1260,V={4}:\";$C$2;$R$14;$C$4;$D249;$B249)": 1251,_x000D_
    "=RIK_AC(\"INF04__;INF04@E=0,S=42,G=0,T=0,P=0:@R=A,S=1260,V={0}:R=B,S=1018,V={1}:R=C,S=1092,V={2}:R=D,S=1014,V={3}:R=E,S=1260,V={4}:\";$C$2;$R$14;$C$4;$D247;$B247)": 1252,_x000D_
    "=RIK_AC(\"INF04__;INF04@E=0,S=42,G=0,T=0,P=0:@R=A,S=1260,V={0}:R=B,S=1018,V={1}:R=C,S=1092,V={2}:R=D,S=1014,V={3}:R=E,S=1260,V={4}:\";$C$2;$R$14;$C$4;$D206;$B206)": 1253,_x000D_
    "=RIK_AC(\"INF04__;INF04@E=0,S=1076,G=0,T=0,P=0:@R=A,S=1260,V={0}:R=B,S=1018,V={1}:R=C,S=1092,V={2}:R=D,S=1014,V={3}:R=E,S=1260,V={4}:\";$C$2;$R$14;$C$4;$D202;$B202)": 1254,_x000D_
    "=RIK_AC(\"INF04__;INF04@E=0,S=42,G=0,T=0,P=0:@R=A,S=1260,V={0}:R=B,S=1018,V={1}:R=C,S=1092,V={2}:R=D,S=1014,V={3}:R=E,S=1260,V={4}:\";$C$2;$R$14;$C$4;$D198;$B198)": 1255,_x000D_
    "=RIK_AC(\"INF04__;INF04@E=0,S=1076,G=0,T=0,P=0:@R=A,S=1260,V={0}:R=B,S=1018,V={1}:R=C,S=1092,V={2}:R=D,S=1014,V={3}:R=E,S=1260,V={4}:\";$C$2;$R$14;$C$4;$D194;$B194)": 1256,_x000D_
    "=RIK_AC(\"INF04__;INF04@E=0,S=49,G=0,T=0,P=0:@R=A,S=1260,V={0}:R=B,S=1018,V={1}:R=C,S=1092,V={2}:R=D,S=1014,V={3}:R=E,S=1260,V={4}:R=F,S=48,V={5}:\";$C$2;$R$14;$C$4;$D325;$B325;T$14)": 1257,_x000D_
    "=RIK_AC(\"INF04__;INF04@E=0,S=49,G=0,T=0,P=0:@R=A,S=1260,V={0}:R=B,S=1018,V={1}:R=C,S=1092,V={2}:R=D,S=1014,V={3}:R=E,S=1260,V={4}:R=F,S=48,V={5}:\";$C$2;$R$14;$C$4;$D309;$B309;T$14)": 1258,_x000D_
    "=RIK_AC(\"INF04__;INF04@E=0,S=1253,G=0,T=0,P=0:@R=A,S=1260,V={0}:R=B,S=1018,V={1}:R=C,S=1092,V={2}:R=D,S=1014,V={3}:R=E,S=1260,V={4}:\";$C$2;$P$14;$C$4;$D247;$B247)": 1259,_x000D_
    "=RIK_AC(\"INF04__;INF04@E=0,S=1253,G=0,T=0,P=0:@R=A,S=1260,V={0}:R=B,S=1018,V={1}:R=C,S=1092,V={2}:R=D,S=1014,V={3}:R=E,S=1260,V={4}:\";$C$2;$P$14;$C$4;$D206;$B206)": 1260,_x000D_
    "=RIK_AC(\"INF04__;INF04@E=0,S=49,G=0,T=0,P=0:@R=A,S=1260,V={0}:R=B,S=1018,V={1}:R=C,S=1092,V={2}:R=D,S=1014,V={3}:R=E,S=1260,V={4}:R=F,S=48,V={5}:\";$C$2;$R$14;$C$4;$D203;$B203;T$14)": 1261,_x000D_
    "=RIK_AC(\"INF04__;INF04@E=0,S=1253,G=0,T=0,P=0:@R=A,S=1260,V={0}:R=B,S=1018,V={1}:R=C,S=1092,V={2}:R=D,S=1014,V={3}:R=E,S=1260,V={4}:\";$C$2;$P$14;$C$4;$D198;$B198)": 1262,_x000D_
    "=RIK_AC(\"INF04__;INF04@E=0,S=49,G=0,T=0,P=0:@R=A,S=1260,V={0}:R=B,S=1018,V={1}:R=C,S=1092,V={2}:R=D,S=1014,V={3}:R=E,S=1260,V={4}:R=F,S=48,V={5}:\";$C$2;$R$14;$C$4;$D195;$B195;T$14)": 1263,_x000D_
    "=RIK_AC(\"INF04__;INF04@E=0,S=1253,G=0,T=0,P=0:@R=A,S=1260,V={0}:R=B,S=1018,V={1}:R=C,S=1092,V={2}:R=D,S=1014,V={3}:R=E,S=1260,V={4}:\";$C$2;$P$14;$C$4;$D190;$B190)": 1264,_x000D_
    "=RIK_AC(\"INF04__;INF04@E=0,S=49,G=0,T=0,P=0:@R=A,S=1260,V={0}:R=B,S=1018,V={1}:R=C,S=1092,V={2}:R=D,S=1014,V={3}:R=E,S=1260,V={4}:R=F,S=48,V={5}:\";$C$2;$R$14;$C$4;$D187;$B187;T$14)": 1265,_x000D_
    "=RIK_AC(\"INF04__;INF04@E=0,S=1064,G=0,T=0,P=0:@R=A,</t>
  </si>
  <si>
    <t>S=1260,V={0}:R=B,S=1018,V={1}:R=C,S=1092,V={2}:R=D,S=1014,V={3}:R=E,S=1260,V={4}:\";$C$2;$R$14;$C$4;$D182;$B182)": 1266,_x000D_
    "=RIK_AC(\"INF04__;INF04@E=0,S=1076,G=0,T=0,P=0:@R=A,S=1260,V={0}:R=B,S=1018,V={1}:R=C,S=1092,V={2}:R=D,S=1014,V={3}:R=E,S=1260,V={4}:\";$C$2;$R$14;$C$4;$D181;$B181)": 1267,_x000D_
    "=RIK_AC(\"INF04__;INF04@E=0,S=1253,G=0,T=0,P=0:@R=A,S=1260,V={0}:R=B,S=1018,V={1}:R=C,S=1092,V={2}:R=D,S=1014,V={3}:R=E,S=1260,V={4}:\";$C$2;$P$14;$C$4;$D180;$B180)": 1268,_x000D_
    "=RIK_AC(\"INF04__;INF04@E=0,S=1064,G=0,T=0,P=0:@R=A,S=1260,V={0}:R=B,S=1018,V={1}:R=C,S=1092,V={2}:R=D,S=1014,V={3}:R=E,S=1260,V={4}:\";$C$2;$R$14;$C$4;$D179;$B179)": 1269,_x000D_
    "=RIK_AC(\"INF04__;INF04@E=0,S=49,G=0,T=0,P=0:@R=A,S=1260,V={0}:R=B,S=1018,V={1}:R=C,S=1092,V={2}:R=D,S=1014,V={3}:R=E,S=1260,V={4}:R=F,S=48,V={5}:\";$C$2;$R$14;$C$4;$D178;$B178;T$14)": 1270,_x000D_
    "=RIK_AC(\"INF04__;INF04@E=0,S=1064,G=0,T=0,P=0:@R=A,S=1260,V={0}:R=B,S=1018,V={1}:R=C,S=1092,V={2}:R=D,S=1014,V={3}:R=E,S=1260,V={4}:\";$C$2;$R$14;$C$4;$D177;$B177)": 1271,_x000D_
    "=RIK_AC(\"INF04__;INF04@E=0,S=1253,G=0,T=0,P=0:@R=A,S=1260,V={0}:R=B,S=1018,V={1}:R=C,S=1092,V={2}:R=D,S=1014,V={3}:R=E,S=1260,V={4}:\";$C$2;$P$14;$C$4;$D174;$B174)": 1272,_x000D_
    "=RIK_AC(\"INF04__;INF04@E=0,S=49,G=0,T=0,P=0:@R=A,S=1260,V={0}:R=B,S=1018,V={1}:R=C,S=1092,V={2}:R=D,S=1014,V={3}:R=E,S=1260,V={4}:R=F,S=48,V={5}:\";$C$2;$R$14;$C$4;$D173;$B173;T$14)": 1273,_x000D_
    "=RIK_AC(\"INF04__;INF04@E=0,S=42,G=0,T=0,P=0:@R=A,S=1260,V={0}:R=B,S=1018,V={1}:R=C,S=1092,V={2}:R=D,S=1014,V={3}:R=E,S=1260,V={4}:\";$C$2;$R$14;$C$4;$D170;$B170)": 1274,_x000D_
    "=RIK_AC(\"INF04__;INF04@E=0,S=1076,G=0,T=0,P=0:@R=A,S=1260,V={0}:R=B,S=1018,V={1}:R=C,S=1092,V={2}:R=D,S=1014,V={3}:R=E,S=1260,V={4}:\";$C$2;$R$14;$C$4;$D169;$B169)": 1275,_x000D_
    "=RIK_AC(\"INF04__;INF04@E=0,S=1064,G=0,T=0,P=0:@R=A,S=1260,V={0}:R=B,S=1018,V={1}:R=C,S=1092,V={2}:R=D,S=1014,V={3}:R=E,S=1260,V={4}:\";$C$2;$R$14;$C$4;$D167;$B167)": 1276,_x000D_
    "=RIK_AC(\"INF04__;INF04@E=0,S=1253,G=0,T=0,P=0:@R=A,S=1260,V={0}:R=B,S=1018,V={1}:R=C,S=1092,V={2}:R=D,S=1014,V={3}:R=E,S=1260,V={4}:\";$C$2;$P$14;$C$4;$D165;$B165)": 1277,_x000D_
    "=RIK_AC(\"INF04__;INF04@E=0,S=49,G=0,T=0,P=0:@R=A,S=1260,V={0}:R=B,S=1018,V={1}:R=C,S=1092,V={2}:R=D,S=1014,V={3}:R=E,S=1260,V={4}:R=F,S=48,V={5}:\";$C$2;$R$14;$C$4;$D164;$B164;T$14)": 1278,_x000D_
    "=RIK_AC(\"INF04__;INF04@E=0,S=42,G=0,T=0,P=0:@R=A,S=1260,V={0}:R=B,S=1018,V={1}:R=C,S=1092,V={2}:R=D,S=1014,V={3}:R=E,S=1260,V={4}:\";$C$2;$R$14;$C$4;$D162;$B162)": 1279,_x000D_
    "=RIK_AC(\"INF04__;INF04@E=0,S=1076,G=0,T=0,P=0:@R=A,S=1260,V={0}:R=B,S=1018,V={1}:R=C,S=1092,V={2}:R=D,S=1014,V={3}:R=E,S=1260,V={4}:\";$C$2;$R$14;$C$4;$D161;$B161)": 1280,_x000D_
    "=RIK_AC(\"INF04__;INF04@E=0,S=1064,G=0,T=0,P=0:@R=A,S=1260,V={0}:R=B,S=1018,V={1}:R=C,S=1092,V={2}:R=D,S=1014,V={3}:R=E,S=1260,V={4}:\";$C$2;$R$14;$C$4;$D159;$B159)": 1281,_x000D_
    "=RIK_AC(\"INF04__;INF04@E=0,S=1253,G=0,T=0,P=0:@R=A,S=1260,V={0}:R=B,S=1018,V={1}:R=C,S=1092,V={2}:R=D,S=1014,V={3}:R=E,S=1260,V={4}:\";$C$2;$P$14;$C$4;$D157;$B157)": 1282,_x000D_
    "=RIK_AC(\"INF04__;INF04@E=0,S=49,G=0,T=0,P=0:@R=A,S=1260,V={0}:R=B,S=1018,V={1}:R=C,S=1092,V={2}:R=D,S=1014,V={3}:R=E,S=1260,V={4}:R=F,S=48,V={5}:\";$C$2;$R$14;$C$4;$D156;$B156;T$14)": 1283,_x000D_
    "=RIK_AC(\"INF04__;INF04@E=0,S=42,G=0,T=0,P=0:@R=A,S=1260,V={0}:R=B,S=1018,V={1}:R=C,S=1092,V={2}:R=D,S=1014,V={3}:R=E,S=1260,V={4}:\";$C$2;$R$14;$C$4;$D154;$B154)": 1284,_x000D_
    "=RIK_AC(\"INF04__;INF04@E=0,S=1076,G=0,T=0,P=0:@R=A,S=1260,V={0}:R=B,S=1018,V={1}:R=C,S=1092,V={2}:R=D,S=1014,V={3}:R=E,S=1260,V={4}:\";$C$2;$R$14;$C$4;$D153;$B153)": 1285,_x000D_
    "=RIK_AC(\"INF04__;INF04@E=0,S=1064,G=0,T=0,P=0:@R=A,S=1260,V={0}:R=B,S=1018,V={1}:R=C,S=1092,V={2}:R=D,S=1014,V={3}:R=E,S=1260,V={4}:\";$C$2;$R$14;$C$4;$D151;$B151)": 1286,_x000D_
    "=RIK_AC(\"INF04__;INF04@E=0,S=1253,G=0,T=0,P=0:@R=A,S=1260,V={0}:R=B,S=1018,V={1}:R=C,S=1092,V={2}:R=D,S=1014,V={3}:R=E,S=1260,V={4}:\";$C$2;$P$14;$C$4;$D149;$B149)": 1287,_x000D_
    "=RIK_AC(\"INF04__;INF04@E=0,S=49,G=0,T=0,P=0:@R=A,S=1260,V={0}:R=B,S=1018,V={1}:R=C,S=1092,V={2}:R=D,S=1014,V={3}:R=E,S=1260,V={4}:R=F,S=48,V={5}:\";$C$2;$R$14;$C$4;$D148;$B148;T$14)": 1288,_x000D_
    "=RIK_AC(\"INF04__;INF04@E=0,S=42,G=0,T=0,P=0:@R=A,S=1260,V={0}:R=B,S=1018,V={1}:R=C,S=1092,V={2}:R=D,S=1014,V={3}:R=E,S=1260,V={4}:\";$C$2;$R$14;$C$4;$D146;$B146)": 1289,_x000D_
    "=RIK_AC(\"INF04__;INF04@E=0,S=1076,G=0,T=0,P=0:@R=A,S=1260,V={0}:R=B,S=1018,V={1}:R=C,S=1092,V={2}:R=D,S=1014,V={3}:R=E,S=1260,V={4}:\";$C$2;$R$14;$C$4;$D145;$B145)": 1290,_x000D_
    "=RIK_AC(\"INF04__;INF04@E=0,S=1064,G=0,T=0,P=0:@R=A,S=1260,V={0}:R=B,S=1018,V={1}:R=C,S=1092,V={2}:R=D,S=1014,V={3}:R=E,S=1260,V={4}:\";$C$2;$R$14;$C$4;$D143;$B143)": 1291,_x000D_
    "=RIK_AC(\"INF04__;INF04@E=0,S=1253,G=0,T=0,P=0:@R=A,S=1260,V={0}:R=B,S=1018,V={1}:R=C,S=1092,V={2}:R=D,S=1014,V={3}:R=E,S=1260,V={4}:\";$C$2;$P$14;$C$4;$D141;$B141)": 1292,_x000D_
    "=RIK_AC(\"INF04__;INF04@E=0,S=49,G=0,T=0,P=0:@R=A,S=1260,V={0}:R=B,S=1018,V={1}:R=C,S=1092,V={2}:R=D,S=1014,V={3}:R=E,S=1260,V={4}:R=F,S=48,V={5}:\";$C$2;$R$14;$C$4;$D140;$B140;T$14)": 1293,_x000D_
    "=RIK_AC(\"INF04__;INF04@E=0,S=42,G=0,T=0,P=0:@R=A,S=1260,V={0}:R=B,S=1018,V={1}:R=C,S=1092,V={2}:R=D,S=1014,V={3}:R=E,S=1260,V={4}:\";$C$2;$R$14;$C$4;$D138;$B138)": 1294,_x000D_
    "=RIK_AC(\"INF04__;INF04@E=0,S=1076,G=0,T=0,P=0:@R=A,S=1260,V={0}:R=B,S=1018,V={1}:R=C,S=1092,V={2}:R=D,S=1014,V={3}:R=E,S=1260,V={4}:\";$C$2;$R$14;$C$4;$D137;$B137)": 1295,_x000D_
    "=RIK_AC(\"INF04__;INF04@E=0,S=1064,G=0,T=0,P=0:@R=A,S=1260,V={0}:R=B,S=1018,V={1}:R=C,S=1092,V={2}:R=D,S=1014,V={3}:R=E,S=1260,V={4}:\";$C$2;$R$14;$C$4;$D135;$B135)": 1296,_x000D_
    "=RIK_AC(\"INF04__;INF04@E=0,S=1253,G=0,T=0,P=0:@R=A,S=1260,V={0}:R=B,S=1018,V={1}:R=C,S=1092,V={2}:R=D,S=1014,V={3}:R=E,S=1260,V={4}:\";$C$2;$P$14;$C$4;$D133;$B133)": 1297,_x000D_
    "=RIK_AC(\"INF04__;INF04@E=0,S=49,G=0,T=0,P=0:@R=A,S=1260,V={0}:R=B,S=1018,V={1}:R=C,S=1092,V={2}:R=D,S=1014,V={3}:R=E,S=1260,V={4}:R=F,S=48,V={5}:\";$C$2;$R$14;$C$4;$D132;$B132;T$14)": 1298,_x000D_
    "=RIK_AC(\"INF04__;INF04@E=0,S=42,G=0,T=0,P=0:@R=A,S=1260,V={0}:R=B,S=1018,V={1}:R=C,S=1092,V={2}:R=D,S=1014,V={3}:R=E,S=1260,V={4}:\";$C$2;$R$14;$C$4;$D130;$B130)": 1299,_x000D_
    "=RIK_AC(\"INF04__;INF04@E=0,S=1076,G=0,T=0,P=0:@R=A,S=1260,V={0}:R=B,S=1018,V={1}:R=C,S=1092,V={2}:R=D,S=1014,V={3}:R=E,S=1260,V={4}:\";$C$2;$R$14;$C$4;$D129;$B129)": 1300,_x000D_
    "=RIK_AC(\"INF04__;INF04@E=0,S=1064,G=0,T=0,P=0:@R=A,S=1260,V={0}:R=B,S=1018,V={1}:R=C,S=1092,V={2}:R=D,S=1014,V={3}:R=E,S=1260,V={4}:\";$C$2;$R$14;$C$4;$D127;$B127)": 1301,_x000D_
    "=RIK_AC(\"INF04__;INF04@E=0,S=1253,G=0,T=0,P=0:@R=A,S=1260,V={0}:R=B,S=1018,V={1}:R=C,S=1092,V={2}:R=D,S=1014,V={3}:R=E,S=1260,V={4}:\";$C$2;$P$14;$C$4;$D125;$B125)": 1302,_x000D_
    "=RIK_AC(\"INF04__;INF04@E=0,S=49,G=0,T=0,P=0:@R=A,S=1260,V={0}:R=B,S=1018,V={1}:R=C,S=1092,V={2}:R=D,S=1014,V={3}:R=E,S=1260,V={4}:R=F,S=48,V={5}:\";$C$2;$R$14;$C$4;$D124;$B124;T$14)": 1303,_x000D_
    "=RIK_AC(\"INF04__;INF04@E=0,S=42,G=0,T=0,P=0:@R=A,S=1260,V={0}:R=B,S=1018,V={1}:R=C,S=1092,V={2}:R=D,S=1014,V={3}:R=E,S=1260,V={4}:\";$C$2;$R$14;$C$4;$D122;$B122)": 1304,_x000D_
    "=RIK_AC(\"INF04__;INF04@E=0,S=1076,G=0,T=0,P=0:@R=A,S=1260,V={0}:R=B,S=1018,V={1}:R=C,S=1092,V={2}:R=D,S=1014,V={3}:R=E,S=1260,V={4}:\";$C$2;$R$14;$C$4;$D121;$B121)": 1305,_x000D_
    "=RIK_AC(\"INF04__;INF04@E=0,S=1064,G=0,T=0,P=0:@R=A,S=1260,V={0}:R=B,S=1018,V={1}:R=C,S=1092,V={2}:R=D,S=1014,V={3}:R=E,S=1260,V={4}:\";$C$2;$R$14;$C$4;$D119;$B119)": 1306,_x000D_
    "=RIK_AC(\"INF04__;INF04@E=0,S=1253,G=0,T=0,P=0:@R=A,S=1260,V={0}:R=B,S=1018,V={1}:R=C,S=1092,V={2}:R=D,S=1014,V={3}:R=E,S=1260,V={4}:\";$C$2;$P$14;$C$4;$D117;$B117)": 1307,_x000D_
    "=RIK_AC(\"INF04__;INF04@E=0,S=49,G=0,T=0,P=0:@R=A,S=1260,V={0}:R=B,S=1018,V={1}:R=C,S=1092,V={2}:R=D,S=1014,V={3}:R=E,S=1260,V={4}:R=F,S=48,V={5}:\";$C$2;$R$14;$C$4;$D116;$B116;T$14)": 1308,_x000D_
    "=RIK_AC(\"INF04__;INF04@E=0,S=42,G=0,T=0,P=0:@R=A,S=1260,V={0}:R=B,S=1018,V={1}:R=C,S=1092,V={2}:R=D,S=1014,V={3}:R=E,S=1260,V={4}:\";$C$2;$R$14;$C$4;$D114;$B114)": 1309,_x000D_
    "=RIK_AC(\"INF04__;INF04@E=0,S=1076,G=0,T=0,P=0:@R=A,S=1260,V={0}:R=B,S=1018,V={1}:R=C,S=1092,V={2}:R=D,S=1014,V={3}:R=E,S=1260,V={4}:\";$C$2;$R$14;$C$4;$D113;$B113)": 1310,_x000D_
    "=RIK_AC(\"INF04__;INF04@E=0,S=1064,G=0,T=0,P=0:@R=A,S=1260,V={0}:R=B,S=1018,V={1}:R=C,S=1092,V={2}:R=D,S=1014,V={3}:R=E,S=1260,V={4}:\";$C$2;$R$14;$C$4;$D111;$B111)": 1311,_x000D_
    "=RIK_AC(\"INF04__;INF04@E=0,S=1253,G=0,T=0,P=0:@R=A,S=1260,V={0}:R=B,S=1018,V={1}:R=C,S=1092,V={2}:R=D,S=1014,V={3}:R=E,S=1260,V={4}:\";$C$2;$P$14;$C$4;$D109;$B109)": 1312,_x000D_
    "=RIK_AC(\"INF04__;INF04@E=0,S=49,G=0,T=0,P=0:@R=A,S=1260,V={0}:R=B,S=1018,V={1}:R=C,S=1092,V={2}:R=D,S=1014,V={3}:R=E,S=1260,V={4}:R=F,S=48,V={5}:\";$C$2;$R$14;$C$4;$D108;$B108;T$14)": 1313,_x000D_
    "=RIK_AC(\"INF04__;INF04@E=0,S=42,G=0,T=0,P=0:@R=A,S=1260,V={0}:R=B,S=1018,V={1}:R=C,S=1092,V={2}:R=D,S=1014,V={3}:R=E,S=1260,V={4}:\";$C$2;$R$14;$C$4;$D106;$B106)": 1314,_x000D_
    "=RIK_AC(\"INF04__;INF04@E=0,S=1076,G=0,T=0,P=0:@R=A,S=1260,V={0}:R=B,S=1018,V={1}:R=C,S=1092,V={2}:R=D,S=1014,V={3}:R=E,S=1260,V={4}:\";$C$2;$R$14;$C$4;$D105;$B105)": 1315,_x000D_
    "=RIK_AC(\"INF04__;INF04@E=0,S=1064,G=0,T=0,P=0:@R=A,S=1260,V={0}:R=B,S=1018,V={1}:R=C,S=1092,V={2}:R=D,S=1014,V={3}:R=E,S=1260,V={4}:\";$C$2;$R$14;$C$4;$D103;$B103)": 1316,_x000D_
    "=RIK_AC(\"INF04__;INF04@E=0,S=1253,G=0,T=0,P=0:@R=A,S=1260,V={0}:R=B,S=1018,V={1}:R=C,S=1092,V={2}:R=D,S=1014,V={3}:R=E,S=1260,V={4}:\";$C$2;$P$14;$C$4;$D101;$B101)": 1317,_x000D_
    "=RIK_AC(\"INF04__;INF04@E=0,S=49,G=0,T=0,P=0:@R=A,S=1260,V={0}:R=B,S=1018,V={1}:R=C,S=1092,V={2}:R=D,S=1014,V={3}:R=E,S=1260,V={4}:R=F,S=48,V={5}:\";$C$2;$R$14;$C$4;$D100;$B100;T$14)": 1318,_x000D_
    "=RIK_AC(\"INF04__;INF04@E=0,S=49,G=0,T=0,P=0:@R=A,S=1260,V={0}:R=B,S=1018,V={1}:R=C,S=1092,V={2}:R=D,S=1014,V={3}:R=E,S=1260,V={4}:R=F,S=48,V={5}:\";$C$2;$R$14;$C$4;$D357;$B357;T$14)": 1319,_x000D_
    "=RIK_AC(\"INF04__;INF04@E=0,S=1076,G=0,T=0,P=0:@R=A,S=1260,V={0}:R=B,S=1018,V={1}:R=C,S=1092,V={2}:R=D,S=1014,V={3}:R=E,S=1260,V={4}:\";$C$2;$R$14;$C$4;$D342;$B342)": 1320,_x000D_
    "=RIK_AC(\"INF04__;INF04@E=0,S=1076,G=0,T=0,P=0:@R=A,S=1260,V={0}:R=B,S=1018,V={1}:R=C,S=1092,V={2}:R=D,S=1014,V={3}:R=E,S=1260,V={4}:\";$C$2;$R$14;$C$4;$D282;$B282)": 1321,_x000D_
    "=RIK_AC(\"INF04__;INF04@E=0,S=1076,G=0,T=0,P=0:@R=A,S=1260,V={0}:R=B,S=1018,V={1}:R=C,S=1092,V={2}:R=D,S=1014,V={3}:R=E,S=1260,V={4}:\";$C$2;$R$14;$C$4;$D274;$B274)": 1322,_x000D_
    "=RIK_AC(\"INF04__;INF04@E=0,S=1076,G=0,T=0,P=0:@R=A,S=1260,V={0}:R=B,S=1018,V={1}:R=C,S=1092,V={2}:R=D,S=1014,V={3}:R=E,S=1260,V={4}:\";$C$2;$R$14;$C$4;$D266;$B266)": 1323,_x000D_
    "=RIK_AC(\"INF04__;INF04@E=0,S=1076,G=0,T=0,P=0:@R=A,S=1260,V={0}:R=B,S=1018,V={1}:R=C,S=1092,V={2}:R=D,S=1014,V={3}:R=E,S=1260,V={4}:\";$C$2;$R$14;$C$4;$D258;$B258)": 1324,_x000D_
    "=RIK_AC(\"INF04__;INF04@E=0,S=49,G=0,T=0,P=0:@R=A,S=1260,V={0}:R=B,S=1018,V={1}:R=C,S=1092,V={2}:R=D,S=1014,V={3}:R=E,S=1260,V={4}:R=F,S=48,V={5}:\";$C$2;$R$14;$C$4;$D250;$B250;T$14)": 1325,_x000D_
    "=RIK_AC(\"INF04__;INF04@E=0,S=1076,G=0,T=0,P=0:@R=A,S=1260,V={0}:R=B,S=1018,V={1}:R=C,S=1092,V={2}:R=D,S=1014,V={3}:R=E,S=1260,V={4}:\";$C$2;$R$14;$C$4;$D245;$B245)": 1326,_x000D_
    "=RIK_AC(\"INF04__;INF04@E=0,S=1076,G=0,T=0,P=0:@R=A,S=1260,V={0}:R=B,S=1018,V={1}:R=C,S=1092,V={2}:R=D,S=1014,V={3}:R=E,S=1260,V={4}:\";$C$2;$R$14;$C$4;$D242;$B242)": 1327,_x000D_
    "=RIK_AC(\"INF04__;INF04@E=0,S=1076,G=0,T=0,P=0:@R=A,S=1260,V={0}:R=B,S=1018,V={1}:R=C,S=1092,V={2}:R=D,S=1014,V={3}:R=E,S=1260,V={4}:\";$C$2;$R$14;$C$4;$D237;$B237)": 1328,_x000D_
    "=RIK_AC(\"INF04__;INF04@E=0,S=1076,G=0,T=0,P=0:@R=A,S=1260,V={0}:R=B,S=1018,V={1}:R=C,S=1092,V={2}:R=D,S=1014,V={3}:R=E,S=1260,V={4}:\";$C$2;$R$14;$C$4;$D234;$B234)": 1329,_x000D_
    "=RIK_AC(\"INF04__;INF04@E=0,S=1076,G=0,T=0,P=0:@R=A,S=1260,V={0}:R=B,S=1018,V={1}:R=C,S=1092,V={2}:R=D,S=1014,V={3}:R=E,S=1260,V={4}:\";$C$2;$R$14;$C$4;$D229;$B229)": 1330,_x000D_
    "=RIK_AC(\"INF04__;INF04@E=0,S=1076,G=0,T=0,P=0:@R=A,S=1260,V={0}:R=B,S=1018,V={1}:R=C,S=1092,V={2}:R=D,S=1014,V={3}:R=E,S=1260,V={4}:\";$C$2;$R$14;$C$4;$D226;$B226)": 1331,_x000D_
    "=RIK_AC(\"INF04__;INF04@E=0,S=1076,G=0,T=0,P=0:@R=A,S=1260,V={0}:R=B,S=1018,V={1}:R=C,S=1092,V={2}:R=D,S=1014,V={3}:R=E,S=1260,V={4}:\";$C$2;$R$14;$C$4;$D221;$B221)": 1332,_x000D_
    "=RIK_AC(\"INF04__;INF04@E=0,S=1076,G=0,T=0,P=0:@R=A,S=1260,V={0}:R=B,S=1018,V={1}:R=C,S=1092,V={2}:R=D,S=1014,V={3}:R=E,S=1260,V={4}:\";$C$2;$R$14;$C$4;$D218;$B218)": 1333,_x000D_
    "=RIK_AC(\"INF04__;INF04@E=0,S=1064,G=0,T=0,P=0:@R=A,S=1260,V={0}:R=B,S=1018,V={1}:R=C,S=1092,V={2}:R=D,S=1014,V={3}:R=E,S=1260,V={4}:\";$C$2;$R$14;$C$4;$D203;$B203)": 1334,_x000D_
    "=RIK_AC(\"INF04__;INF04@E=0,S=1064,G=0,T=0,P=0:@R=A,S=1260,V={0}:R=B,S=1018,V={1}:R=C,S=1092,V={2}:R=D,S=1014,V={3}:R=E,S=1260,V={4}:\";$C$2;$R$14;$C$4;$D195;$B195)": 1335,_x000D_
    "=RIK_AC(\"INF04__;INF04@E=0,S=1064,G=0,T=0,P=0:@R=A,S=1260,V={0}:R=B,S=1018,V={1}:R=C,S=1092,V={2}:R=D,S=1014,V={3}:R=E,S=1260,V={4}:\";$C$2;$R$14;$C$4;$D187;$B187)": 1336,_x000D_
    "=RIK_AC(\"INF04__;INF04@E=0,S=42,G=0,T=0,P=0:@R=A,S=1260,V={0}:R=B,S=1018,V={1}:R=C,S=1092,V={2}:R=D,S=1014,V={3}:R=E,S=1260,V={4}:\";$C$2;$R$14;$C$4;$D182;$B182)": 1337,_x000D_
    "=RIK_AC(\"INF04__;INF04@E=0,S=49,G=0,T=0,P=0:@R=A,S=1260,V={0}:R=B,S=1018,V={1}:R=C,S=1092,V={2}:R=D,S=1014,V={3}:R=E,S=1260,V={4}:R=F,S=48,V={5}:\";$C$2;$R$14;$C$4;$D181;$B181;T$14)": 1338,_x000D_
    "=RIK_AC(\"INF04__;INF04@E=0,S=42,G=0,T=0,P=0:@R=A,S=1260,V={0}:R=B,S=1018,V={1}:R=C,S=1092,V={2}:R=D,S=1014,V={3}:R=E,S=1260,V={4}:\";$C$2;$R$14;$C$4;$D179;$B179)": 1339,_x000D_
    "=RIK_AC(\"INF04__;INF04@E=0,S=1064,G=0,T=0,P=0:@R=A,S=1260,V={0}:R=B,S=1018,V={1}:R=C,S=1092,V={2}:R=D,S=1014,V={3}:R=E,S=1260,V={4}:\";$C$2;$R$14;$C$4;$D178;$B178)": 1340,_x000D_
    "=RIK_AC(\"INF04__;INF04@E=0,S=42,G=0,T=0,P=0:@R=A,S=1260,V={0}:R=B,S=1018,V={1}:R=C,S=1092,V={2}:R=D,S=1014,V={3}:R=E,S=1260,V={4}:\";$C$2;$R$14;$C$4;$D177;$B177)": 1341,_x000D_
    "=RIK_AC(\"INF04__;INF04@E=0,S=1076,G=0,T=0,P=0:@R=A,S=1260,V={0}:R=B,S=1018,V={1}:R=C,S=1092,V={2}:R=D,S=1014,V={3}:R=E,S=1260,V={4}:\";$C$2;$R$14;$C$4;$D176;$B176)": 1342,_x000D_
    "=RIK_AC(\"INF04__;INF04@E=0,S=1064,G=0,T=0,P=0:@R=A,S=1260,V={0}:R=B,S=1018,V={1}:R=C,S=1092,V={2}:R=D,S=1014,V={3}:R=E,S=1260,V={4}:\";$C$2;$R$14;$C$4;$D173;$B173)": 1343,_x000D_
    "=RIK_AC(\"INF04__;INF04@E=0,S=1076,G=0,T=0,P=0:@R=A,S=1260,V={0}:R=B,S=1018,V={1}:R=C,S=1092,V={2}:R=D,S=1014,V={3}:R=E,S=1260,V={4}:\";$C$2;$R$14;$C$4;$D172;$B172)": 1344,_x000D_
    "=RIK_AC(\"INF04__;INF04@E=0,S=1253,G=0,T=0,P=0:@R=A,S=1260,V={0}:R=B,S=1018,V={1}:R=C,S=1092,V={2}:R=D,S=1014,V={3}:R=E,S=1260,V={4}:\";$C$2;$P$14;$C$4;$D170;$B170)": 1345,_x000D_
    "=RIK_AC(\"INF04__;INF04@E=0,S=49,G=0,T=0,P=0:@R=A,S=1260,V={0}:R=B,S=1018,V={1}:R=C,S=1092,V={2}:R=D,S=1014,V={3}:R=E,S=1260,V={4}:R=F,S=48,V={5}:\";$C$2;$R$14;$C$4;$D169;$B169;T$14)": 1346,_x000D_
    "=RIK_AC(\"INF04__;INF04@E=0,S=42,G=0,T=0,P=0:@R=A,S=1260,V={0}:R=B,S=1018,V={1}:R=C,S=1092,V={2}:R=D,S=1014,V={3}:R=E,S=1260,V={4}:\";$C$2;$R$14;$C$4;$D167;$B167)": 1347,_x000D_
    "=RIK_AC(\"INF04__;INF04@E=0,S=1076,G=0,T=0,P=0:@R=A,S=1260,V={0}:R=B,S=1018,V={1}:R=C,S=1092,V={2}:R=D,S=1014,V={3}:R=E,S=1260,V={4}:\";$C$2;$R$14;$C$4;$D166;$B166)": 1348,_x000D_
    "=RIK_AC(\"INF04__;INF04@E=0,S=1064,G=0,T=0,P=0:@R=A,S=1260,V={0}:R=B,S=1018,V={1}:R=C,S=1092,V={2}:R=D,S=1014,V={3}:R=E,S=1260,V={4}:\";$C$2;$R$14;$C$4;$D164;$B164)": 1349,_x000D_
    "=RIK_AC(\"INF04__;INF04@E=0,S=1253,G=0,T=0,P=0:@R=A,S=1260,V={0}:R=B,S=1018,V={1}:R=C,S=1092,V={2}:R=D,S=1014,V={3}:R=E,S=1260,V={4}:\";$C$2;$P$14;$C$4;$D162;$B162)": 1350,_x000D_
    "=RIK_AC(\"INF04__;INF04@E=0,S=49,G=0,T=0,P=0:@R=A,S=1260,V={0}:R=B,S=1018,V={1}:R=C,S=1092,V={2}:R=D,S=1014,V={3}:R=E,S=1260,V={4}:R=F,S=48,V={5}:\";$C$2;$R$14;$C$4;$D161;$B161;T$14)": 1351,_x000D_
    "=RIK_AC(\"INF04__;INF04@E=0,S=42,G=0,T=0,P=0:@R=A,S=1260,V={0}:R=B,S=1018,V={1}:R=C,S=1092,V={2}:R=D,S=1014,V={3}:R=E,S=1260,V={4}:\";$C$2;$R$14;$C$4;$D159;$B159)": 1352,_x000D_
    "=RIK_AC(\"INF04__;INF04@E=0,S=1076,G=0,T=0,P=0:@R=A,S=1260,V={0}:R=B,S=1018,V={1}:R=C,S=1092,V={2}:R=D,S=1014,V={3}:R=E,S=1260,V={4}:\";$C$2;$R$14;$C$4;$D158;$B158)": 1353,_x000D_
    "=RIK_AC(\"INF04__;INF04@E=0,S=1064,G=0,T=0,P=0:@R=A,S=1260,V={0}:R=B,S=1018,V={1}:R=C,S=1092,V={2}:R=D,S=1014,V={3}:R=E,S=1260,V={4}:\";$C$2;$R$14;$C$4;$D156;$B156)": 1354,_x000D_
    "=RIK_AC(\"INF04__;INF04@E=0,S=1253,G=0,T=0,P=0:@R=A,S=1260,V={0}:R=B,S=1018,V={1}:R=C,S=1092,V={2}:R=D,S=1014,V={3}:R=E,S=1260,V={4}:\";$C$2;$P$14;$C$4;$D154;$B154)": 1355,_x000D_
    "=RIK_AC(\"INF04__;INF04@E=0,S=49,G=0,T=0,P=0:@R=A,S=1260,V={0}:R=B,S=1018,V={1}:R=C,S=1092,V={2}:R=D,S=1014,V={3}:R=E,S=1260,V={4}:R=F,S=48,V={5}:\";$C$2;$R$14;$C$4;$D153;$B153;T$14)": 1356,_x000D_
    "=RIK_AC(\"INF04__;INF04@E=0,S=42,G=0,T=0,P=0:@R=A,S=1260,V={0}:R=B,S=1018,V={1}:R=C,S=1092,V={2}:R=D,S=1014,V={3}:R=E,S=1260,V={4}:\";$C$2;$R$14;$C$4;$D151;$B151)": 1357,_x000D_
    "=RIK_AC(\"INF04__;INF04@E=0,S=1076,G=0,T=0,P=0:@R=A,S=1260,V={0}:R=B,S=1018,V={1}:R=C,S=1092,V={2}:R=D,S=1014,V={3}:R=E,S=1260,V={4}:\";$C$2;$R$14;$C$4;$D150;$B150)": 1358,_x000D_
    "=RIK_AC(\"INF04__;INF04@E=0,S=1064,G=0,T=0,P=0:@R=A,S=1260,V={0}:R=B,S=1018,V={1}:R=C,S=1092,V={2}:R=D,S=1014,V={3}:R=E,S=1260,V={4}:\";$C$2;$R$14;$C$4;$D148;$B148)": 1359,_x000D_
    "=RIK_AC(\"INF04__;INF04@E=0,S=1253,G=0,T=0,P=0:@R=A,S=1260,V={0}:R=B,S=1018,V={1}:R=C,S=1092,V={2}:R=D,S=1014,V={3}:R=E,S=1260,V={4}:\";$C$2;$P$14;$C$4;$D146;$B146)": 1360,_x000D_
    "=RIK_AC(\"INF04__;INF04@E=0,S=49,G=0,T=0,P=0:@R=A,S=1260,V={0}:R=B,S=1018,V={1}:R=C,S=1092,V={2}:R=D,S=1014,V={3}:R=E,S=1260,V={4}:R=F,S=48,V={5}:\";$C$2;$R$14;$C$4;$D145;$B145;T$14)": 1361,_x000D_
    "=RIK_AC(\"INF04__;INF04@E=0,S=42,G=0,T=0,P=0:@R=A,S=1260,V={0}:R=B,S=1018,V={1}:R=C,S=1092,V={2}:R=D,S=1014,V={3}:R=E,S=1260,V={4}:\";$C$2;$R$14;$C$4;$D143;$B143)": 1362,_x000D_
    "=RIK_AC(\"INF04__;INF04@E=0,S=1076,G=0,T=0,P=0:@R=A,S=1260,V={0}:R=B,S=1018,V={1}:R=C,S=1092,V={2}:R=D,S=1014,V={3}:R=E,S=1260,V={4}:\";$C$2;$R$14;$C$4;$D142;$B142)": 1363,_x000D_
    "=RIK_AC(\"INF04__;INF04@E=0,S=1064,G=0,T=0,P=0:@R=A,S=1260,V={0}:R=B,S=1018,V={1}:R=C,S=1092,V={2}:R=D,S=1014,V={3}:R=E,S=1260,V={4}:\";$C$2;$R$14;$C$4;$D140;$B140)": 1364,_x000D_
    "=RIK_AC(\"INF04__;INF04@E=0,S=1253,G=0,T=0,P=0:@R=A,S=1260,V={0}:R=B,S=1018,V={1}:R=C,S=1092,V={2}:R=D,S=1014,V={3}:R=E,S=1260,V={4}:\";$C$2;$P$14;$C$4;$D138;$B138)": 1365,_x000D_
    "=RIK_AC(\"INF04__;INF04@E=0,S=49,G=0,T=0,P=0:@R=A,S=1260,V={0}:R=B,S=1018,V={1}:R=C,S=1092,V={2}:R=D,S=1014,V={3}:R=E,S=1260,V={4}:R=F,S=48,V={5}:\";$C$2;$R$14;$C$4;$D137;$B137;T$14)": 1366,_x000D_
    "=RIK_AC(\"INF04__;INF04@E=0,S=42,G=0,T=0,P=0:@R=A,S=1260,V={0}:R=B,S=1018,V={1}:R=C,S=1092,V={2}:R=D,S=1014,V={3}:R=E,S=1260,V={4}:\";$C$2;$R$14;$C$4;$D135;$B135)": 1367,_x000D_
    "=RIK_AC(\"INF04__;INF04@E=0,S=1076,G=0,T=0,P=0:@R=A,S=1260,V={0}:R=B,S=1018,V={1}:R=C,S=1092,V={2}:R=D,S=1014,V={3}:R=E,S=1260,V={4}:\";$C$2;$R$14;$C$4;$D134;$B134)": 1368,_x000D_
    "=RIK_AC(\"INF04__;INF04@E=0,S=1064,G=0,T=0,P=0:@R=A,S=1260,V={0}:R=B,S=1018,V={1}:R=C,S=1092,V={2}:R=D,S=1014,V={3}:R=E,S=1260,V={4}:\";$C$2;$R$14;$C$4;$D132;$B132)": 1369,_x000D_
    "=RIK_AC(\"INF04__;INF04@E=0,S=1253,G=0,T=0,P=0:@R=A,S=1260,V={0}:R=B,S=1018,V={1}:R=C,S=1092,V={2}:R=D,S=1014,V={3}:R=E,S=1260,V={4}:\";$C$2;$P$14;$C$4;$D130;$B130)": 1370,_x000D_
    "=RIK_AC(\"INF04__;INF04@E=0,S=49,G=0,T=0,P=0:@R=A,S=1260,V={0}:R=B,S=1018,V={1}:R=C,S=1092,V={2}:R=D,S=1014,V={3}:R=E,S=1260,V={4}:R=F,S=48,V={5}:\";$C$2;$R$14;$C$4;$D129;$B129;T$14)": 1371,_x000D_
    "=RIK_AC(\"INF04__;INF04@E=0,S=42,G=0,T=0,P=0:@R=A,S=1260,V={0}:R=B,S=1018,V={1}:R=C,S=1092,V={2}:R=D,S=1014,V={3}:R=E,S=1260,V={4}:\";$C$2;$R$14;$C$4;$D127;$B127)": 1372,_x000D_
    "=RIK_AC(\"INF04__;INF04@E=0,S=1076,G=0,T=0,P=0:@R=A,S=1260,V={0}:R=B,S=1018,V={1}:R=C,S=1092,V={2}:R=D,S=1014,V={3}:R=E,S=1260,V={4}:\";$C$2;$R$14;$C$4;$D126;$B126)": 1373,_x000D_
    "=RIK_AC(\"INF04__;INF04@E=0,S=1064,G=0,T=0,P=0:@R=A,S=1260,V={0}:R=B,S=1018,V={1}:R=C,S=1092,V={2}:R=D,S=1014,V={3}:R=E,S=1260,V={4}:\";$C$2;$R$14;$C$4;$D124;$B124)": 1374,_x000D_
    "=RIK_AC(\"INF04__;INF04@E=0,S=1253,G=0,T=0,P=0:@R=A,S=1260,V={0}:R=B,S=1018,V={1}:R=C,S=1092,V={2}:R=D,S=1014,V={3}:R=E,S=1260,V={4}:\";$C$2;$P$14;$C$4;$D122;$B122)": 1375,_x000D_
    "=RIK_AC(\"INF04__;INF04@E=0,S=49,G=0,T=0,P=0:@R=A,S=1260,V={0}:R=B,S=1018,V={1}:R=C,S=1092,V={2}:R=D,S=1014,V={3}:R=E,S=1260,V={4}:R=F,S=48,V={5}:\";$C$2;$R$14;$C$4;$D121;$B121;T$14)": 1376,_x000D_
    "=RIK_AC(\"INF04__;INF04@E=0,S=42,G=0,T=0,P=0:@R=A,S=1260,V={0}:R=B,S=1018,V={1}:R=C,S=1092,V={2}:R=D,S=1014,V={3}:R=E,S=1260,V={4}:\";$C$2;$R$14;$C$4;$D119;$B119)": 1377,_x000D_
    "=RIK_AC(\"INF04__;INF04@E=0,S=1076,G=0,T=0,P=0:@R=A,S=1260,V={0}:R=B,S=1018,V={1}:R=C,S=1092,V={2}:R=D,S=1014,V={3}:R=E,S=1260,V={4}:\";$C$2;$R$14;$C$4;$D118;$B118)": 1378,_x000D_
    "=RIK_AC(\"INF04__;INF04@E=0,S=1064,G=0,T=0,P=0:@R=A,S=1260,V={0}:R=B,S=1018,V={1}:R=C,S=1092,V={2}:R=D,S=1014,V={3}:R=E,S=1260,V={4}:\";$C$2;$R$14;$C$4;$D116;$B116)": 1379,_x000D_
    "=RIK_AC(\"INF04__;INF04@E=0,S=1253,G=0,T=0,P=0:@R=A,S=1260,V={0}:R=B,S=1018,V={1}:R=C,S=1092,V={2}:R=D,S=1014,V={3}:R=E,S=1260,V={4}:\";$C$2;$P$14;$C$4;$D114;$B114)": 1380,_x000D_
    "=RIK_AC(\"INF04__;INF04@E=0,S=49,G=0,T=0,P=0:@R=A,S=1260,V={0}:R=B,S=1018,V={1}:R=C,S=1092,V={2}:R=D,S=1014,V={3}:R=E,S=1260,V={4}:R=F,S=48,V={5}:\";$C$2;$R$14;$C$4;$D113;$B113;T$14)": 1381,_x000D_
    "=RIK_AC(\"INF04__;INF04@E=0,S=42,G=0,T=0,P=0:@R=A,S=1260,V={0}:R=B,S=1018,V={1}:R=C,S=1092,V={2}:R=D,S=1014,V={3}:R=E,S=1260,V={4}:\";$C$2;$R$14;$C$4;$D111;$B111)": 1382,_x000D_
    "=RIK_AC(\"INF04__;INF04@E=0,S=1076,G=0,T=0,P=0:@R=A,S=1260,V={0}:R=B,S=1018,V={1}:R=C,S=1092,V={2}:R=D,S=1014,V={3}:R=E,S=1260,V={4}:\";$C$2;$R$14;$C$4;$D110;$B110)": 1383,_x000D_
    "=RIK_AC(\"INF04__;INF04@E=0,S=1064,G=0,T=0,P=0:@R=A,S=1260,V={0}:R=B,S=1018,V={1}:R=C,S=1092,V={2}:R=D,S=1014,V={3}:R=E,S=1260,V={4}:\";$C$2;$R$14;$C$4;$D108;$B108)": 1384,_x000D_
    "=RIK_AC(\"INF04__;INF04@E=0,S=1253,G=0,T=0,P=0:@R=A,S=1260,V={0}:R=B,S=1018,V={1}:R=C,S=1092,V={2}:R=D,S=1014,V={3}:R=E,S=1260,V={4}:\";$C$2;$P$14;$C$4;$D106;$B106)": 1385,_x000D_
    "=RIK_AC(\"INF04__;INF04@E=0,S=49,G=0,T=0,P=0:@R=A,S=1260,V={0}:R=B,S=1018,V={1}:R=C,S=1092,V={2}:R=D,S=1014,V={3}:R=E,S=1260,V={4}:R=F,S=48,V={5}:\";$C$2;$R$14;$C$4;$D105;$B105;T$14)": 1386,_x000D_
    "=RIK_AC(\"INF04__;INF04@E=0,S=42,G=0,T=0,P=0:@R=A,S=1260,V={0}:R=B,S=1018,V={1}:R=C,S=1092,V={2}:R=D,S=1014,V={3}:R=E,S=1260,V={4}:\";$C$2;$R$14;$C$4;$D359;$B359)": 1387,_x000D_
    "=RIK_AC(\"INF04__;INF04@E=0,S=49,G=0,T=0,P=0:@R=A,S=1260,V={0}:R=B,S=1018,V={1}:R=C,S=1092,V={2}:R=D,S=1014,V={3}:R=E,S=1260,V={4}:R=F,S=48,V={5}:\";$C$2;$R$14;$C$4;$D282;$B282;T$14)": 1388,_x000D_
    "=RIK_AC(\"INF04__;INF04@E=0,S=49,G=0,T=0,P=0:@R=A,S=1260,V={0}:R=B,S=1018,V={1}:R=C,S=1092,V={2}:R=D,S=1014,V={3}:R=E,S=1260,V={4}:R=F,S=48,V={5}:\";$C$2;$R$14;$C$4;$D274;$B274;T$14)": 1389,_x000D_
    "=RIK_AC(\"INF04__;INF04@E=0,S=49,G=0,T=0,P=0:@R=A,S=1260,V={0}:R=B,S=1018,V={1}:R=C,S=1092,V={2}:R=D,S=1014,V={3}:R=E,S=1260,V={4}:R=F,S=48,V={5}:\";$C$2;$R$14;$C$4;$D266;$B266;T$14)": 1390,_x000D_
    "=RIK_AC(\"INF04__;INF04@E=0,S=49,G=0,T=0,P=0:@R=A,S=1260,V={0}:R=B,S=1018,V={1}:R=C,S=1092,V={2}:R=D,S=1014,V={3}:R=E,S=1260,V={4}:R=F,S=48,V={5}:\";$C$2;$R$14;$C$4;$D258;$B258;T$14)": 1391,_x000D_
    "=RIK_AC(\"INF04__;INF04@E=0,S=1064,G=0,T=0,P=0:@R=A,S=1260,V={0}:R=B,S=1018,V={1}:R=C,S=1092,V={2}:R=D,S=1014,V={3}:R=E,S=1260,V={4}:\";$C$2;$R$14;$C$4;$D250;$B250)": 1392,_x000D_
    "=RIK_AC(\"INF04__;INF04@E=0,S=49,G=0,T=0,P=0:@R=A,S=1260,V={0}:R=B,S=1018,V={1}:R=C,S=1092,V={2}:R=D,S=1014,V={3}:R=E,S=1260,V={4}:R=F,S=48,V={5}:\";$C$2;$R$14;$C$4;$D245;$B245;T$14)": 1393,_x000D_
    "=RIK_AC(\"INF04__;INF04@E=0,S=49,G=0,T=0,P=0:@R=A,S=1260,V={0}:R=B,S=1018,V={1}:R=C,S=1092,V={2}:R=D,S=1014,V={3}:R=E,S=1260,V={4}:R=F,S=48,V={5}:\";$C$2;$R$14;$C$4;$D240;$B240;T$14)": 1394,_x000D_
    "=RIK_AC(\"INF04__;INF04@E=0,S=49,G=0,T=0,P=0:@R=A,S=1260,V={0}:R=B,S=1018,V={1}:R=C,S=1092,V={2}:R=D,S=1014,V={3}:R=E,S=1260,V={4}:R=F,S=48,V={5}:\";$C$2;$R$14;$C$4;$D237;$B237;T$14)": 1395,_x000D_
    "=RIK_AC(\"INF04__;INF04@E=0,S=49,G=0,T=0,P=0:@R=A,S=1260,V={0}:R=B,S=1018,V={1}:R=C,S=1092,V={2}:R=D,S=1014,V={3}:R=E,S=1260,V={4}:R=F,S=48,V={5}:\";$C$2;$R$14;$C$4;$D232;$B232;T$14)": 1396,_x000D_
    "=RIK_AC(\"INF04__;INF04@E=0,S=49,G=0,T=0,P=0:@R=A,S=1260,V={0}:R=B,S=1018,V={1}:R=C,S=1092,V={2}:R=D,S=1014,V={3}:R=E,S=1260,V={4}:R=F,S=48,V={5}:\";$C$2;$R$14;$C$4;$D229;$B229;T$14)": 1397,_x000D_
    "=RIK_AC(\"INF04__;INF04@E=0,S=49,G=0,T=0,P=0:@R=A,S=1260,V={0}:R=B,S=1018,V={1}:R=C,S=1092,V={2}:R=D,S=1014,V={3}:R=E,S=1260,V={4}:R=F,S=48,V={5}:\";$C$2;$R$14;$C$4;$D224;$B224;T$14)": 1398,_x000D_
    "=RIK_AC(\"INF04__;INF04@E=0,S=49,G=0,T=0,P=0:@R=A,S=1260,V={0}:R=B,S=1018,V={1}:R=C,S=1092,V={2}:R=D,S=1014,V={3}:R=E,S=1260,V={4}:R=F,S=48,V={5}:\";$C$2;$R$14;$C$4;$D221;$B221;T$14)": 1399,_x000D_
    "=RIK_AC(\"INF04__;INF04@E=0,S=1076,G=0,T=0,P=0:@R=A,S=1260,V={0}:R=B,S=1018,V={1}:R=C,S=1092,V={2}:R=D,S=1014,V={3}:R=E,S=1260,V={4}:\";$C$2;$R$14;$C$4;$D213;$B213)": 1400,_x000D_
    "=RIK_AC(\"INF04__;INF04@E=0,S=1076,G=0,T=0,P=0:@R=A,S=1260,V={0}:R=B,S=1018,V={1}:R=C,S=1092,V={2}:R=D,S=1014,V={3}:R=E,S=1260,V={4}:\";$C$2;$R$14;$C$4;$D210;$B210)": 1401,_x000D_
    "=RIK_AC(\"INF04__;INF04@E=0,S=1253,G=0,T=0,P=0:@R=A,S=1260,V={0}:R=B,S=1018,V={1}:R=C,S=1092,V={2}:R=D,S=1014,V={3}:R=E,S=1260,V={4}:\";$C$2;$P$14;$C$4;$D204;$B204)": 1402,_x000D_
    "=RIK_AC(\"INF04__;INF04@E=0,S=42,G=0,T=0,P=0:@R=A,S=1260,V={0}:R=B,S=1018,V={1}:R=C,S=1092,V={2}:R=D,S=1014,V={3}:R=E,S=1260,V={4}:\";$C$2;$R$14;$C$4;$D203;$B203)": 1403,_x000D_
    "=RIK_AC(\"INF04__;INF04@E=0,S=1076,G=0,T=0,P=0:@R=A,S=1260,V={0}:R=B,S=1018,V={1}:R=C,S=1092,V={2}:R=D,S=1014,V={3}:R=E,S=1260,V={4}:\";$C$2;$R$14;$C$4;$D200;$B200)": 1404,_x000D_
    "=RIK_AC(\"INF04__;INF04@E=0,S=1253,G=0,T=0,P=0:@R=A,S=1260,V={0}:R=B,S=1018,V={1}:R=C,S=1092,V={2}:R=D,S=1014,V={3}:R=E,S=1260,V={4}:\";$C$2;$P$14;$C$4;$D196;$B196)": 1405,_x000D_
    "=RIK_AC(\"INF04__;INF04@E=0,S=42,G=0,T=0,P=0:@R=A,S=1260,V={0}:R=B,S=1018,V={1}:R=C,S=1092,V={2}:R=D,S=1014,V={3}:R=E,S=1260,V={4}:\";$C$2;$R$14;$C$4;$D195;$B195)": 1406,_x000D_
    "=RIK_AC(\"INF04__;INF04@E=0,S=1076,G=0,T=0,P=0:@R=A,S=1260,V={0}:R=B,S=1018,V={1}:R=C,S=1092,V={2}:R=D,S=1014,V={3}:R=E,S=1260,V={4}:\";$C$2;$R$14;$C$4;$D192;$B192)": 1407,_x000D_
    "=RIK_AC(\"INF04__;INF04@E=0,S=1253,G=0,T=0,P=0:@R=A,S=1260,V={0}:R=B,S=1018,V={1}:R=C,S=1092,V={2}:R=D,S=1014,V={3}:R=E,S=1260,V={4}:\";$C$2;$P$14;$C$4;$D188;$B188)": 1408,_x000D_
    "=RIK_AC(\"INF04__;INF04@E=0,S=42,G=0,T=0,P=0:@R=A,S=1260,V={0}:R=B,S=1018,V={1}:R=C,S=1092,V={2}:R=D,S=1014,V={3}:R=E,S=1260,V={4}:\";$C$2;$R$14;$C$4;$D187;$B187)": 1409,_x000D_
    "=RIK_AC(\"INF04__;INF04@E=0,S=1076,G=0,T=0,P=0:@R=A,S=1260,V={0}:R=B,S=1018,V={1}:R=C,S=1092,V={2}:R=D,S=1014,V={3}:R=E,S=1260,V={4}:\";$C$2;$R$14;$C$4;$D184;$B184)": 1410,_x000D_
    "=RIK_AC(\"INF04__;INF04@E=0,S=1076,G=0,T=0,P=0:@R=A,S=1260,V={0}:R=B,S=1018,V={1}:R=C,S=1092,V={2}:R=D,S=1014,V={3}:R=E,S=1260,V={4}:\";$C$2;$R$14;$C$4;$D183;$B183)": 1411,_x000D_
    "=RIK_AC(\"INF04__;INF04@E=0,S=1253,G=0,T=0,P=0:@R=A,S=1260,V={0}:R=B,S=1018,V={1}:R=C,S=1092,V={2}:R=D,S=1014,V={3}:R=E,S=1260,V={4}:\";$C$2;$P$14;$C$4;$D182;$B182)": 1412,_x000D_
    "=RIK_AC(\"INF04__;INF04@E=0,S=1064,G=0,T=0,P=0:@R=A,S=1260,V={0}:R=B,S=1018,V={1}:R=C,S=1092,V={2}:R=D,S=1014,V={3}:R=E,S=1260,V={4}:\";$C$2;$R$14;$C$4;$D181;$B181)": 1413,_x000D_
    "=RIK_AC(\"INF04__;INF04@E=0,S=1253,G=0,T=0,P=0:@R=A,S=1260,V={0}:R=B,S=1018,V={1}:R=C,S=1092,V={2}:R=D,S=1014,V={3}:R=E,S=1260,V={4}:\";$C$2;$P$14;$C$4;$D179;$B179)": 1414,_x000D_
    "=RIK_AC(\"INF04__;INF04@E=0,S=1253,G=0,T=0,P=0:@R=A,S=1260,V={0}:R=B,S=1018,V={1}:R=C,S=1092,V={2}:R=D,S=1014,V={3}:R=E,S=1260,V={4}:\";$C$2;$P$14;$C$4;$D177;$B177)": 1415,_x000D_
    "=RIK_AC(\"INF04__;INF04@E=0,S=49,G=0,T=0,P=0:@R=A,S=1260,V={0}:R=B,S=1018,V={1}:R=C,S=1092,V={2}:R=D,S=1014,V={3}:R=E,S=1260,V={4}:R=F,S=48,V={5}:\";$C$2;$R$14;$C$4;$D176;$B176;T$14)": 1416,_x000D_
    "=RIK_AC(\"INF04__;INF04@E=0,S=42,G=0,T=0,P=0:@R=A,S=1260,V={0}:R=B,S=1018,V={1}:R=C,S=1092,V={2}:R=D,S=1014,V={3}:R=E,S=1260,V={4}:\";$C$2;$R$14;$C$4;$D173;$B173)": 1417,_x000D_
    "=RIK_AC(\"INF04__;INF04@E=0,S=1064,G=0,T=0,P=0:@R=A,S=1260,V={0}:R=B,S=1018,V={1}:R=C,S=1092,V={2}:R=D,S=1014,V={3}:R=E,S=1260,V={4}:\";$C$2;$R$14;$C$4;$D172;$B172)": 1418,_x000D_
    "=RIK_AC(\"INF04__;INF04@E=0,S=1064,G=0,T=0,P=0:@R=A,S=1260,V={0}:R=B,S=1018,V={1}:R=C,S=1092,V={2}:R=D,S=1014,V={3}:R=E,S=1260,V={4}:\";$C$2;$R$14;$C$4;$D169;$B169)": 1419,_x000D_
    "=RIK_AC(\"INF04__;INF04@E=0,S=1253,G=0,T=0,P=0:@R=A,S=1260,V={0}:R=B,S=1018,V={1}:R=C,S=1092,V={2}:R=D,S=1014,V={3}:R=E,S=1260,V={4}:\";$C$2;$P$14;$C$4;$D167;$B167)": 1420,_x000D_
    "=RIK_AC(\"INF04__;INF04@E=0,S=49,G=0,T=0,P=0:@R=A,S=1260,V={0}:R=B,S=1018,V={1}:R=C,S=1092,V={2}:R=D,S=1014,V={3}:R=E,S=1260,V={4}:R=F,S=48,V={5}:\";$C$2;$R$14;$C$4;$D166;$B166;T$14)": 1421,_x000D_
    "=RIK_AC(\"INF04__;INF04@E=0,S=42,G=0,T=0,P=0:@R=A,S=1260,V={0}:R=B,S=1018,V={1}:R=C,S=1092,V={2}:R=D,S=1014,V={3}:R=E,S=1260,V={4}:\";$C$2;$R$14;$C$4;$D164;$B164)": 1422,_x000D_
    "=RIK_AC(\"INF04__;INF04@E=0,S=1076,G=0,T=0,P=0:@R=A,S=1260,V={0}:R=B,S=1018,V={1}:R=C,S=1092,V={2}:R=D,S=1014,V={3}:R=E,S=1260,V={4}:\";$C$2;$R$14;$C$4;$D163;$B163)": 1423,_x000D_
    "=RIK_AC(\"INF04__;INF04@E=0,S=1064,G=0,T=0,P=0:@R=A,S=1260,V={0}:R=B,S=1018,V={1}:R=C,S=1092,V={2}:R=D,S=1014,V={3}:R=E,S=1260,V={4}:\";$C$2;$R$14;$C$4;$D161;$B161)": 1424,_x000D_
    "=RIK_AC(\"INF04__;INF04@E=0,S=1253,G=0,T=0,P=0:@R=A,S=1260,V={0}:R=B,S=1018,V={1}:R=C,S=1092,V={2}:R=D,S=1014,V={3}:R=E,S=1260,V={4}:\";$C$2;$P$14;$C$4;$D159;$B159)": 1425,_x000D_
    "=RIK_AC(\"INF04__;INF04@E=0,S=49,G=0,T=0,P=0:@R=A,S=1260,V={0}:R=B,S=1018,V={1}:R=C,S=1092,V={2}:R=D,S=1014,V={3}:R=E,S=1260,V={4}:R=F,S=48,V={5}:\";$C$2;$R$14;$C$4;$D158;$B158;T$14)": 1426,_x000D_
    "=RIK_AC(\"INF04__;INF04@E=0,S=42,G=0,T=0,P=0:@R=A,S=1260,V={0}:R=B,S=1018,V={1}:R=C,S=1092,V={2}:R=D,S=1014,V={3}:R=E,S=1260,V={4}:\";$C$2;$R$14;$C$4;$D156;$B156)": 1427,_x000D_
    "=RIK_AC(\"INF04__;INF04@E=0,S=1076,G=0,T=0,P=0:@R=A,S=1260,V={0}:R=B,S=1018,V={1}:R=C,S=1092,V={2}:R=D,S=1014,V={3}:R=E,S=1260,V={4}:\";$C$2;$R$14;$C$4;$D155;$B155)": 1428,_x000D_
    "=RIK_AC(\"INF04__;INF04@E=0,S=1064,G=0,T=0,P=0:@R=A,S=1260,V={0}:R=B,S=1018,V={1}:R=C,S=1092,V={2}:R=D,S=1014,V={3}:R=E,S=1260,V={4}:\";$C$2;$R$14;$C$4;$D153;$B153)": 1429,_x000D_
    "=RIK_AC(\"INF04__;INF04@E=0,S=1253,G=0,T=0,P=0:@R=A,S=1260,V={0}:R=B,S=1018,V={1}:R=C,S=1092,V={2}:R=D,S=1014,V={3}:R=E,S=1260,V={4}:\";$C$2;$P$14;$C$4;$D151;$B151)": 1430,_x000D_
    "=RIK_AC(\"INF04__;INF04@E=0,S=49,G=0,T=0,P=0:@R=A,S=1260,V={0}:R=B,S=1018,V={1}:R=C,S=1092,V={2}:R=D,S=1014,V={3}:R=E,S=1260,V={4}:R=F,S=48,V={5}:\";$C$2;$R$14;$C$4;$D150;$B150;T$14)": 1431,_x000D_
    "=RIK_AC(\"INF04__;INF04@E=0,S=42,G=0,T=0,P=0:@R=A,S=1260,V={0}:R=B,S=1018,V={1}:R=C,S=1092,V={2}:R=D,S=1014,V={3}:R=E,S=1260,V={4}:\";$C$2;$R$14;$C$4;$D148;$B148)": 1432,_x000D_
    "=RIK_AC(\"INF04__;INF04@E=0,S=1076,G=0,T=0,P=0:@R=A,S=1260,V={0}:R=B,S=1018,V={1}:R=C,S=1092,V={2}:R=D,S=1014,V={3}:R=E,S=1260,V={4}:\";$C$2;$R$14;$C$4;$D147;$B147)": 1433,_x000D_
    "=RIK_AC(\"INF04__;INF04@E=0,S=1064,G=0,T=0,P=0:@R=A,S=1260,V={0}:R=B,S=1018,V={1}:R=C,S=1092,V={2}:R=D,S=1014,V={3}:R=E,S=1260,V={4}:\";$C$2;$R$14;$C$4;$D145;$B145)": 1434,_x000D_
    "=RIK_AC(\"INF04__;INF04@E=0,S=1253,G=0,T=0,P=0:@R=A,S=1260,V={0}:R=B,S=1018,V={1}:R=C,S=1092,V={2}:R=D,S=1014,V={3}:R=E,S=1260,V={4}:\";$C$2;$P$14;$C$4;$D143;$B143)": 1435,_x000D_
    "=RIK_AC(\"INF04__;INF04@E=0,S=49,G=0,T=0,P=0:@R=A,S=1260,V={0}:R=B,S=1018,V={1}:R=C,S=1092,V={2}:R=D,S=1014,V={3}:R=E,S=1260,V={4}:R=F,S=48,V={5}:\";$C$2;$R$14;$C$4;$D142;$B142;T$14)": 1436,_x000D_
    "=RIK_AC(\"INF04__;INF04@E=0,S=42,G=0,T=0,P=0:@R=A,S=1260,V={0}:R=B,S=1018,V={1}:R=C,S=1092,V={2}:R=D,S=1014,V={3}:R=E,S=1260,V={4}:\";$C$2;$R$14;$C$4;$D140;$B140)": 1437,_x000D_
    "=RIK_AC(\"INF04__;INF04@E=0,S=1076,G=0,T=0,P=0:@R=A,S=1260,V={0}:R=B,S=1018,V={1}:R=C,S=1092,V={2}:R=D,S=1014,V={3}:R=E,S=1260,V={4}:\";$C$2;$R$14;$C$4;$D139;$B139)": 1438,_x000D_
    "=RIK_AC(\"INF04__;INF04@E=0,S=1064,G=0,T=0,P=0:@R=A,S=1260,V={0}:R=B,S=1018,V={1}:R=C,S=1092,V={2}:R=D,S=1014,V={3}:R=E,S=1260,V={4}:\";$C$2;$R$14;$C$4;$D137;$B137)": 1439,_x000D_
    "=RIK_AC(\"INF04__;INF04@E=0,S=1253,G=0,T=0,P=0:@R=A,S=1260,V={0}:R=B,S=1018,V={1}:R=C,S=1092,V={2}:R=D,S=1014,V={3}:R=E,S=1260,V={4}:\";$C$2;$P$14;$C$4;$D135;$B135)": 1440,_x000D_
    "=RIK_AC(\"INF04__;INF04@E=0,S=49,G=0,T=0,P=0:@R=A,S=1260,V={0}:R=B,S=1018,V={1}:R=C,S=1092,V={2}:R=D,S=1014,V={3}:R=E,S=1260,V={4}:R=F,S=48,V={5}:\";$C$2;$R$14;$C$4;$D134;$B134;T$14)": 1441,_x000D_
    "=RIK_AC(\"INF04__;INF04@E=0,S=42,G=0,T=0,P=0:@R=A,S=1260,V={0}:R=B,S=1018,V={1}:R=C,S=1092,V={2}:R=D,S=1014,V={3}:R=E,S=1260,V={4}:\";$C$2;$R$14;$C$4;$D132;$B132)": 1442,_x000D_
    "=RIK_AC(\"INF04__;INF04@E=0,S=1076,G=0,T=0,P=0:@R=A,S=1260,V={0}:R=B,S=1018,V={1}:R=C,S=1092,V={2}:R=D,S=1014,V={3}:R=E,S=1260,V={4}:\";$C$2;$R$14;$C$4;$D131;$B131)": 1443,_x000D_
    "=RIK_AC(\"INF04__;INF04@E=0,S=1064,G=0,T=0,P=0:@R=A,S=1260,V={0}:R=B,S=1018,V={1}:R=C,S=1092,V={2}:R=D,S=1014,V={3}:R=E,S=1260,V={4}:\";$C$2;$R$14;$C$4;$D129;$B129)": 1444,_x000D_
    "=RIK_AC(\"INF04__;INF04@E=0,S=1253,G=0,T=0,P=0:@R=A,S=1260,V={0}:R=B,S=1018,V={1}:R=C,S=1092,V={2}:R=D,S=1014,V={3}:R=</t>
  </si>
  <si>
    <t>E,S=1260,V={4}:\";$C$2;$P$14;$C$4;$D127;$B127)": 1445,_x000D_
    "=RIK_AC(\"INF04__;INF04@E=0,S=49,G=0,T=0,P=0:@R=A,S=1260,V={0}:R=B,S=1018,V={1}:R=C,S=1092,V={2}:R=D,S=1014,V={3}:R=E,S=1260,V={4}:R=F,S=48,V={5}:\";$C$2;$R$14;$C$4;$D126;$B126;T$14)": 1446,_x000D_
    "=RIK_AC(\"INF04__;INF04@E=0,S=42,G=0,T=0,P=0:@R=A,S=1260,V={0}:R=B,S=1018,V={1}:R=C,S=1092,V={2}:R=D,S=1014,V={3}:R=E,S=1260,V={4}:\";$C$2;$R$14;$C$4;$D124;$B124)": 1447,_x000D_
    "=RIK_AC(\"INF04__;INF04@E=0,S=1076,G=0,T=0,P=0:@R=A,S=1260,V={0}:R=B,S=1018,V={1}:R=C,S=1092,V={2}:R=D,S=1014,V={3}:R=E,S=1260,V={4}:\";$C$2;$R$14;$C$4;$D123;$B123)": 1448,_x000D_
    "=RIK_AC(\"INF04__;INF04@E=0,S=1064,G=0,T=0,P=0:@R=A,S=1260,V={0}:R=B,S=1018,V={1}:R=C,S=1092,V={2}:R=D,S=1014,V={3}:R=E,S=1260,V={4}:\";$C$2;$R$14;$C$4;$D121;$B121)": 1449,_x000D_
    "=RIK_AC(\"INF04__;INF04@E=0,S=1253,G=0,T=0,P=0:@R=A,S=1260,V={0}:R=B,S=1018,V={1}:R=C,S=1092,V={2}:R=D,S=1014,V={3}:R=E,S=1260,V={4}:\";$C$2;$P$14;$C$4;$D119;$B119)": 1450,_x000D_
    "=RIK_AC(\"INF04__;INF04@E=0,S=49,G=0,T=0,P=0:@R=A,S=1260,V={0}:R=B,S=1018,V={1}:R=C,S=1092,V={2}:R=D,S=1014,V={3}:R=E,S=1260,V={4}:R=F,S=48,V={5}:\";$C$2;$R$14;$C$4;$D118;$B118;T$14)": 1451,_x000D_
    "=RIK_AC(\"INF04__;INF04@E=0,S=42,G=0,T=0,P=0:@R=A,S=1260,V={0}:R=B,S=1018,V={1}:R=C,S=1092,V={2}:R=D,S=1014,V={3}:R=E,S=1260,V={4}:\";$C$2;$R$14;$C$4;$D116;$B116)": 1452,_x000D_
    "=RIK_AC(\"INF04__;INF04@E=0,S=1076,G=0,T=0,P=0:@R=A,S=1260,V={0}:R=B,S=1018,V={1}:R=C,S=1092,V={2}:R=D,S=1014,V={3}:R=E,S=1260,V={4}:\";$C$2;$R$14;$C$4;$D115;$B115)": 1453,_x000D_
    "=RIK_AC(\"INF04__;INF04@E=0,S=1064,G=0,T=0,P=0:@R=A,S=1260,V={0}:R=B,S=1018,V={1}:R=C,S=1092,V={2}:R=D,S=1014,V={3}:R=E,S=1260,V={4}:\";$C$2;$R$14;$C$4;$D113;$B113)": 1454,_x000D_
    "=RIK_AC(\"INF04__;INF04@E=0,S=1253,G=0,T=0,P=0:@R=A,S=1260,V={0}:R=B,S=1018,V={1}:R=C,S=1092,V={2}:R=D,S=1014,V={3}:R=E,S=1260,V={4}:\";$C$2;$P$14;$C$4;$D111;$B111)": 1455,_x000D_
    "=RIK_AC(\"INF04__;INF04@E=0,S=49,G=0,T=0,P=0:@R=A,S=1260,V={0}:R=B,S=1018,V={1}:R=C,S=1092,V={2}:R=D,S=1014,V={3}:R=E,S=1260,V={4}:R=F,S=48,V={5}:\";$C$2;$R$14;$C$4;$D110;$B110;T$14)": 1456,_x000D_
    "=RIK_AC(\"INF04__;INF04@E=0,S=1253,G=0,T=0,P=0:@R=A,S=1260,V={0}:R=B,S=1018,V={1}:R=C,S=1092,V={2}:R=D,S=1014,V={3}:R=E,S=1260,V={4}:\";$C$2;$P$14;$C$4;$D366;$B366)": 1457,_x000D_
    "=RIK_AC(\"INF04__;INF04@E=0,S=49,G=0,T=0,P=0:@R=A,S=1260,V={0}:R=B,S=1018,V={1}:R=C,S=1092,V={2}:R=D,S=1014,V={3}:R=E,S=1260,V={4}:R=F,S=48,V={5}:\";$C$2;$R$14;$C$4;$D317;$B317;T$14)": 1458,_x000D_
    "=RIK_AC(\"INF04__;INF04@E=0,S=49,G=0,T=0,P=0:@R=A,S=1260,V={0}:R=B,S=1018,V={1}:R=C,S=1092,V={2}:R=D,S=1014,V={3}:R=E,S=1260,V={4}:R=F,S=48,V={5}:\";$C$2;$R$14;$C$4;$D301;$B301;T$14)": 1459,_x000D_
    "=RIK_AC(\"INF04__;INF04@E=0,S=1064,G=0,T=0,P=0:@R=A,S=1260,V={0}:R=B,S=1018,V={1}:R=C,S=1092,V={2}:R=D,S=1014,V={3}:R=E,S=1260,V={4}:\";$C$2;$R$14;$C$4;$D283;$B283)": 1460,_x000D_
    "=RIK_AC(\"INF04__;INF04@E=0,S=1064,G=0,T=0,P=0:@R=A,S=1260,V={0}:R=B,S=1018,V={1}:R=C,S=1092,V={2}:R=D,S=1014,V={3}:R=E,S=1260,V={4}:\";$C$2;$R$14;$C$4;$D275;$B275)": 1461,_x000D_
    "=RIK_AC(\"INF04__;INF04@E=0,S=1064,G=0,T=0,P=0:@R=A,S=1260,V={0}:R=B,S=1018,V={1}:R=C,S=1092,V={2}:R=D,S=1014,V={3}:R=E,S=1260,V={4}:\";$C$2;$R$14;$C$4;$D267;$B267)": 1462,_x000D_
    "=RIK_AC(\"INF04__;INF04@E=0,S=1064,G=0,T=0,P=0:@R=A,S=1260,V={0}:R=B,S=1018,V={1}:R=C,S=1092,V={2}:R=D,S=1014,V={3}:R=E,S=1260,V={4}:\";$C$2;$R$14;$C$4;$D259;$B259)": 1463,_x000D_
    "=RIK_AC(\"INF04__;INF04@E=0,S=1253,G=0,T=0,P=0:@R=A,S=1260,V={0}:R=B,S=1018,V={1}:R=C,S=1092,V={2}:R=D,S=1014,V={3}:R=E,S=1260,V={4}:\";$C$2;$P$14;$C$4;$D251;$B251)": 1464,_x000D_
    "=RIK_AC(\"INF04__;INF04@E=0,S=49,G=0,T=0,P=0:@R=A,S=1260,V={0}:R=B,S=1018,V={1}:R=C,S=1092,V={2}:R=D,S=1014,V={3}:R=E,S=1260,V={4}:R=F,S=48,V={5}:\";$C$2;$R$14;$C$4;$D246;$B246;T$14)": 1465,_x000D_
    "=RIK_AC(\"INF04__;INF04@E=0,S=42,G=0,T=0,P=0:@R=A,S=1260,V={0}:R=B,S=1018,V={1}:R=C,S=1092,V={2}:R=D,S=1014,V={3}:R=E,S=1260,V={4}:\";$C$2;$R$14;$C$4;$D243;$B243)": 1466,_x000D_
    "=RIK_AC(\"INF04__;INF04@E=0,S=42,G=0,T=0,P=0:@R=A,S=1260,V={0}:R=B,S=1018,V={1}:R=C,S=1092,V={2}:R=D,S=1014,V={3}:R=E,S=1260,V={4}:\";$C$2;$R$14;$C$4;$D238;$B238)": 1467,_x000D_
    "=RIK_AC(\"INF04__;INF04@E=0,S=42,G=0,T=0,P=0:@R=A,S=1260,V={0}:R=B,S=1018,V={1}:R=C,S=1092,V={2}:R=D,S=1014,V={3}:R=E,S=1260,V={4}:\";$C$2;$R$14;$C$4;$D235;$B235)": 1468,_x000D_
    "=RIK_AC(\"INF04__;INF04@E=0,S=42,G=0,T=0,P=0:@R=A,S=1260,V={0}:R=B,S=1018,V={1}:R=C,S=1092,V={2}:R=D,S=1014,V={3}:R=E,S=1260,V={4}:\";$C$2;$R$14;$C$4;$D230;$B230)": 1469,_x000D_
    "=RIK_AC(\"INF04__;INF04@E=0,S=42,G=0,T=0,P=0:@R=A,S=1260,V={0}:R=B,S=1018,V={1}:R=C,S=1092,V={2}:R=D,S=1014,V={3}:R=E,S=1260,V={4}:\";$C$2;$R$14;$C$4;$D227;$B227)": 1470,_x000D_
    "=RIK_AC(\"INF04__;INF04@E=0,S=42,G=0,T=0,P=0:@R=A,S=1260,V={0}:R=B,S=1018,V={1}:R=C,S=1092,V={2}:R=D,S=1014,V={3}:R=E,S=1260,V={4}:\";$C$2;$R$14;$C$4;$D222;$B222)": 1471,_x000D_
    "=RIK_AC(\"INF04__;INF04@E=0,S=42,G=0,T=0,P=0:@R=A,S=1260,V={0}:R=B,S=1018,V={1}:R=C,S=1092,V={2}:R=D,S=1014,V={3}:R=E,S=1260,V={4}:\";$C$2;$R$14;$C$4;$D219;$B219)": 1472,_x000D_
    "=RIK_AC(\"INF04__;INF04@E=0,S=1064,G=0,T=0,P=0:@R=A,S=1260,V={0}:R=B,S=1018,V={1}:R=C,S=1092,V={2}:R=D,S=1014,V={3}:R=E,S=1260,V={4}:\";$C$2;$R$14;$C$4;$D216;$B216)": 1473,_x000D_
    "=RIK_AC(\"INF04__;INF04@E=0,S=1064,G=0,T=0,P=0:@R=A,S=1260,V={0}:R=B,S=1018,V={1}:R=C,S=1092,V={2}:R=D,S=1014,V={3}:R=E,S=1260,V={4}:\";$C$2;$R$14;$C$4;$D211;$B211)": 1474,_x000D_
    "=RIK_AC(\"INF04__;INF04@E=0,S=1064,G=0,T=0,P=0:@R=A,S=1260,V={0}:R=B,S=1018,V={1}:R=C,S=1092,V={2}:R=D,S=1014,V={3}:R=E,S=1260,V={4}:\";$C$2;$R$14;$C$4;$D208;$B208)": 1475,_x000D_
    "=RIK_AC(\"INF04__;INF04@E=0,S=42,G=0,T=0,P=0:@R=A,S=1260,V={0}:R=B,S=1018,V={1}:R=C,S=1092,V={2}:R=D,S=1014,V={3}:R=E,S=1260,V={4}:\";$C$2;$R$14;$C$4;$D331;$B331)": 1476,_x000D_
    "=RIK_AC(\"INF04__;INF04@E=0,S=1064,G=0,T=0,P=0:@R=A,S=1260,V={0}:R=B,S=1018,V={1}:R=C,S=1092,V={2}:R=D,S=1014,V={3}:R=E,S=1260,V={4}:\";$C$2;$R$14;$C$4;$D224;$B224)": 1477,_x000D_
    "=RIK_AC(\"INF04__;INF04@E=0,S=1064,G=0,T=0,P=0:@R=A,S=1260,V={0}:R=B,S=1018,V={1}:R=C,S=1092,V={2}:R=D,S=1014,V={3}:R=E,S=1260,V={4}:\";$C$2;$R$14;$C$4;$D219;$B219)": 1478,_x000D_
    "=RIK_AC(\"INF04__;INF04@E=0,S=49,G=0,T=0,P=0:@R=A,S=1260,V={0}:R=B,S=1018,V={1}:R=C,S=1092,V={2}:R=D,S=1014,V={3}:R=E,S=1260,V={4}:R=F,S=48,V={5}:\";$C$2;$R$14;$C$4;$D200;$B200;T$14)": 1479,_x000D_
    "=RIK_AC(\"INF04__;INF04@E=0,S=42,G=0,T=0,P=0:@R=A,S=1260,V={0}:R=B,S=1018,V={1}:R=C,S=1092,V={2}:R=D,S=1014,V={3}:R=E,S=1260,V={4}:\";$C$2;$R$14;$C$4;$D180;$B180)": 1480,_x000D_
    "=RIK_AC(\"INF04__;INF04@E=0,S=1076,G=0,T=0,P=0:@R=A,S=1260,V={0}:R=B,S=1018,V={1}:R=C,S=1092,V={2}:R=D,S=1014,V={3}:R=E,S=1260,V={4}:\";$C$2;$R$14;$C$4;$D178;$B178)": 1481,_x000D_
    "=RIK_AC(\"INF04__;INF04@E=0,S=1076,G=0,T=0,P=0:@R=A,S=1260,V={0}:R=B,S=1018,V={1}:R=C,S=1092,V={2}:R=D,S=1014,V={3}:R=E,S=1260,V={4}:\";$C$2;$R$14;$C$4;$D175;$B175)": 1482,_x000D_
    "=RIK_AC(\"INF04__;INF04@E=0,S=1253,G=0,T=0,P=0:@R=A,S=1260,V={0}:R=B,S=1018,V={1}:R=C,S=1092,V={2}:R=D,S=1014,V={3}:R=E,S=1260,V={4}:\";$C$2;$P$14;$C$4;$D171;$B171)": 1483,_x000D_
    "=RIK_AC(\"INF04__;INF04@E=0,S=1076,G=0,T=0,P=0:@R=A,S=1260,V={0}:R=B,S=1018,V={1}:R=C,S=1092,V={2}:R=D,S=1014,V={3}:R=E,S=1260,V={4}:\";$C$2;$R$14;$C$4;$D168;$B168)": 1484,_x000D_
    "=RIK_AC(\"INF04__;INF04@E=0,S=49,G=0,T=0,P=0:@R=A,S=1260,V={0}:R=B,S=1018,V={1}:R=C,S=1092,V={2}:R=D,S=1014,V={3}:R=E,S=1260,V={4}:R=F,S=48,V={5}:\";$C$2;$R$14;$C$4;$D163;$B163;T$14)": 1485,_x000D_
    "=RIK_AC(\"INF04__;INF04@E=0,S=49,G=0,T=0,P=0:@R=A,S=1260,V={0}:R=B,S=1018,V={1}:R=C,S=1092,V={2}:R=D,S=1014,V={3}:R=E,S=1260,V={4}:R=F,S=48,V={5}:\";$C$2;$R$14;$C$4;$D162;$B162;T$14)": 1486,_x000D_
    "=RIK_AC(\"INF04__;INF04@E=0,S=1253,G=0,T=0,P=0:@R=A,S=1260,V={0}:R=B,S=1018,V={1}:R=C,S=1092,V={2}:R=D,S=1014,V={3}:R=E,S=1260,V={4}:\";$C$2;$P$14;$C$4;$D161;$B161)": 1487,_x000D_
    "=RIK_AC(\"INF04__;INF04@E=0,S=1253,G=0,T=0,P=0:@R=A,S=1260,V={0}:R=B,S=1018,V={1}:R=C,S=1092,V={2}:R=D,S=1014,V={3}:R=E,S=1260,V={4}:\";$C$2;$P$14;$C$4;$D160;$B160)": 1488,_x000D_
    "=RIK_AC(\"INF04__;INF04@E=0,S=49,G=0,T=0,P=0:@R=A,S=1260,V={0}:R=B,S=1018,V={1}:R=C,S=1092,V={2}:R=D,S=1014,V={3}:R=E,S=1260,V={4}:R=F,S=48,V={5}:\";$C$2;$R$14;$C$4;$D155;$B155;T$14)": 1489,_x000D_
    "=RIK_AC(\"INF04__;INF04@E=0,S=49,G=0,T=0,P=0:@R=A,S=1260,V={0}:R=B,S=1018,V={1}:R=C,S=1092,V={2}:R=D,S=1014,V={3}:R=E,S=1260,V={4}:R=F,S=48,V={5}:\";$C$2;$R$14;$C$4;$D154;$B154;T$14)": 1490,_x000D_
    "=RIK_AC(\"INF04__;INF04@E=0,S=1253,G=0,T=0,P=0:@R=A,S=1260,V={0}:R=B,S=1018,V={1}:R=C,S=1092,V={2}:R=D,S=1014,V={3}:R=E,S=1260,V={4}:\";$C$2;$P$14;$C$4;$D153;$B153)": 1491,_x000D_
    "=RIK_AC(\"INF04__;INF04@E=0,S=1253,G=0,T=0,P=0:@R=A,S=1260,V={0}:R=B,S=1018,V={1}:R=C,S=1092,V={2}:R=D,S=1014,V={3}:R=E,S=1260,V={4}:\";$C$2;$P$14;$C$4;$D152;$B152)": 1492,_x000D_
    "=RIK_AC(\"INF04__;INF04@E=0,S=49,G=0,T=0,P=0:@R=A,S=1260,V={0}:R=B,S=1018,V={1}:R=C,S=1092,V={2}:R=D,S=1014,V={3}:R=E,S=1260,V={4}:R=F,S=48,V={5}:\";$C$2;$R$14;$C$4;$D147;$B147;T$14)": 1493,_x000D_
    "=RIK_AC(\"INF04__;INF04@E=0,S=49,G=0,T=0,P=0:@R=A,S=1260,V={0}:R=B,S=1018,V={1}:R=C,S=1092,V={2}:R=D,S=1014,V={3}:R=E,S=1260,V={4}:R=F,S=48,V={5}:\";$C$2;$R$14;$C$4;$D146;$B146;T$14)": 1494,_x000D_
    "=RIK_AC(\"INF04__;INF04@E=0,S=1253,G=0,T=0,P=0:@R=A,S=1260,V={0}:R=B,S=1018,V={1}:R=C,S=1092,V={2}:R=D,S=1014,V={3}:R=E,S=1260,V={4}:\";$C$2;$P$14;$C$4;$D145;$B145)": 1495,_x000D_
    "=RIK_AC(\"INF04__;INF04@E=0,S=1253,G=0,T=0,P=0:@R=A,S=1260,V={0}:R=B,S=1018,V={1}:R=C,S=1092,V={2}:R=D,S=1014,V={3}:R=E,S=1260,V={4}:\";$C$2;$P$14;$C$4;$D144;$B144)": 1496,_x000D_
    "=RIK_AC(\"INF04__;INF04@E=0,S=49,G=0,T=0,P=0:@R=A,S=1260,V={0}:R=B,S=1018,V={1}:R=C,S=1092,V={2}:R=D,S=1014,V={3}:R=E,S=1260,V={4}:R=F,S=48,V={5}:\";$C$2;$R$14;$C$4;$D139;$B139;T$14)": 1497,_x000D_
    "=RIK_AC(\"INF04__;INF04@E=0,S=49,G=0,T=0,P=0:@R=A,S=1260,V={0}:R=B,S=1018,V={1}:R=C,S=1092,V={2}:R=D,S=1014,V={3}:R=E,S=1260,V={4}:R=F,S=48,V={5}:\";$C$2;$R$14;$C$4;$D138;$B138;T$14)": 1498,_x000D_
    "=RIK_AC(\"INF04__;INF04@E=0,S=1253,G=0,T=0,P=0:@R=A,S=1260,V={0}:R=B,S=1018,V={1}:R=C,S=1092,V={2}:R=D,S=1014,V={3}:R=E,S=1260,V={4}:\";$C$2;$P$14;$C$4;$D137;$B137)": 1499,_x000D_
    "=RIK_AC(\"INF04__;INF04@E=0,S=1253,G=0,T=0,P=0:@R=A,S=1260,V={0}:R=B,S=1018,V={1}:R=C,S=1092,V={2}:R=D,S=1014,V={3}:R=E,S=1260,V={4}:\";$C$2;$P$14;$C$4;$D136;$B136)": 1500,_x000D_
    "=RIK_AC(\"INF04__;INF04@E=0,S=49,G=0,T=0,P=0:@R=A,S=1260,V={0}:R=B,S=1018,V={1}:R=C,S=1092,V={2}:R=D,S=1014,V={3}:R=E,S=1260,V={4}:R=F,S=48,V={5}:\";$C$2;$R$14;$C$4;$D131;$B131;T$14)": 1501,_x000D_
    "=RIK_AC(\"INF04__;INF04@E=0,S=49,G=0,T=0,P=0:@R=A,S=1260,V={0}:R=B,S=1018,V={1}:R=C,S=1092,V={2}:R=D,S=1014,V={3}:R=E,S=1260,V={4}:R=F,S=48,V={5}:\";$C$2;$R$14;$C$4;$D130;$B130;T$14)": 1502,_x000D_
    "=RIK_AC(\"INF04__;INF04@E=0,S=1253,G=0,T=0,P=0:@R=A,S=1260,V={0}:R=B,S=1018,V={1}:R=C,S=1092,V={2}:R=D,S=1014,V={3}:R=E,S=1260,V={4}:\";$C$2;$P$14;$C$4;$D129;$B129)": 1503,_x000D_
    "=RIK_AC(\"INF04__;INF04@E=0,S=1253,G=0,T=0,P=0:@R=A,S=1260,V={0}:R=B,S=1018,V={1}:R=C,S=1092,V={2}:R=D,S=1014,V={3}:R=E,S=1260,V={4}:\";$C$2;$P$14;$C$4;$D128;$B128)": 1504,_x000D_
    "=RIK_AC(\"INF04__;INF04@E=0,S=49,G=0,T=0,P=0:@R=A,S=1260,V={0}:R=B,S=1018,V={1}:R=C,S=1092,V={2}:R=D,S=1014,V={3}:R=E,S=1260,V={4}:R=F,S=48,V={5}:\";$C$2;$R$14;$C$4;$D123;$B123;T$14)": 1505,_x000D_
    "=RIK_AC(\"INF04__;INF04@E=0,S=49,G=0,T=0,P=0:@R=A,S=1260,V={0}:R=B,S=1018,V={1}:R=C,S=1092,V={2}:R=D,S=1014,V={3}:R=E,S=1260,V={4}:R=F,S=48,V={5}:\";$C$2;$R$14;$C$4;$D122;$B122;T$14)": 1506,_x000D_
    "=RIK_AC(\"INF04__;INF04@E=0,S=1253,G=0,T=0,P=0:@R=A,S=1260,V={0}:R=B,S=1018,V={1}:R=C,S=1092,V={2}:R=D,S=1014,V={3}:R=E,S=1260,V={4}:\";$C$2;$P$14;$C$4;$D121;$B121)": 1507,_x000D_
    "=RIK_AC(\"INF04__;INF04@E=0,S=1253,G=0,T=0,P=0:@R=A,S=1260,V={0}:R=B,S=1018,V={1}:R=C,S=1092,V={2}:R=D,S=1014,V={3}:R=E,S=1260,V={4}:\";$C$2;$P$14;$C$4;$D120;$B120)": 1508,_x000D_
    "=RIK_AC(\"INF04__;INF04@E=0,S=49,G=0,T=0,P=0:@R=A,S=1260,V={0}:R=B,S=1018,V={1}:R=C,S=1092,V={2}:R=D,S=1014,V={3}:R=E,S=1260,V={4}:R=F,S=48,V={5}:\";$C$2;$R$14;$C$4;$D115;$B115;T$14)": 1509,_x000D_
    "=RIK_AC(\"INF04__;INF04@E=0,S=49,G=0,T=0,P=0:@R=A,S=1260,V={0}:R=B,S=1018,V={1}:R=C,S=1092,V={2}:R=D,S=1014,V={3}:R=E,S=1260,V={4}:R=F,S=48,V={5}:\";$C$2;$R$14;$C$4;$D114;$B114;T$14)": 1510,_x000D_
    "=RIK_AC(\"INF04__;INF04@E=0,S=1253,G=0,T=0,P=0:@R=A,S=1260,V={0}:R=B,S=1018,V={1}:R=C,S=1092,V={2}:R=D,S=1014,V={3}:R=E,S=1260,V={4}:\";$C$2;$P$14;$C$4;$D113;$B113)": 1511,_x000D_
    "=RIK_AC(\"INF04__;INF04@E=0,S=1253,G=0,T=0,P=0:@R=A,S=1260,V={0}:R=B,S=1018,V={1}:R=C,S=1092,V={2}:R=D,S=1014,V={3}:R=E,S=1260,V={4}:\";$C$2;$P$14;$C$4;$D112;$B112)": 1512,_x000D_
    "=RIK_AC(\"INF04__;INF04@E=0,S=1253,G=0,T=0,P=0:@R=A,S=1260,V={0}:R=B,S=1018,V={1}:R=C,S=1092,V={2}:R=D,S=1014,V={3}:R=E,S=1260,V={4}:\";$C$2;$P$14;$C$4;$D100;$B100)": 1513,_x000D_
    "=RIK_AC(\"INF04__;INF04@E=0,S=1064,G=0,T=0,P=0:@R=A,S=1260,V={0}:R=B,S=1018,V={1}:R=C,S=1092,V={2}:R=D,S=1014,V={3}:R=E,S=1260,V={4}:\";$C$2;$R$14;$C$4;$D99;$B99)": 1514,_x000D_
    "=RIK_AC(\"INF04__;INF04@E=0,S=1064,G=0,T=0,P=0:@R=A,S=1260,V={0}:R=B,S=1018,V={1}:R=C,S=1092,V={2}:R=D,S=1014,V={3}:R=E,S=1260,V={4}:\";$C$2;$R$14;$C$4;$D98;$B98)": 1515,_x000D_
    "=RIK_AC(\"INF04__;INF04@E=0,S=1253,G=0,T=0,P=0:@R=A,S=1260,V={0}:R=B,S=1018,V={1}:R=C,S=1092,V={2}:R=D,S=1014,V={3}:R=E,S=1260,V={4}:\";$C$2;$P$14;$C$4;$D95;$B95)": 1516,_x000D_
    "=RIK_AC(\"INF04__;INF04@E=0,S=49,G=0,T=0,P=0:@R=A,S=1260,V={0}:R=B,S=1018,V={1}:R=C,S=1092,V={2}:R=D,S=1014,V={3}:R=E,S=1260,V={4}:R=F,S=48,V={5}:\";$C$2;$R$14;$C$4;$D94;$B94;T$14)": 1517,_x000D_
    "=RIK_AC(\"INF04__;INF04@E=0,S=1253,G=0,T=0,P=0:@R=A,S=1260,V={0}:R=B,S=1018,V={1}:R=C,S=1092,V={2}:R=D,S=1014,V={3}:R=E,S=1260,V={4}:\";$C$2;$P$14;$C$4;$D91;$B91)": 1518,_x000D_
    "=RIK_AC(\"INF04__;INF04@E=0,S=1064,G=0,T=0,P=0:@R=A,S=1260,V={0}:R=B,S=1018,V={1}:R=C,S=1092,V={2}:R=D,S=1014,V={3}:R=E,S=1260,V={4}:\";$C$2;$R$14;$C$4;$D90;$B90)": 1519,_x000D_
    "=RIK_AC(\"INF04__;INF04@E=0,S=1253,G=0,T=0,P=0:@R=A,S=1260,V={0}:R=B,S=1018,V={1}:R=C,S=1092,V={2}:R=D,S=1014,V={3}:R=E,S=1260,V={4}:\";$C$2;$P$14;$C$4;$D88;$B88)": 1520,_x000D_
    "=RIK_AC(\"INF04__;INF04@E=0,S=49,G=0,T=0,P=0:@R=A,S=1260,V={0}:R=B,S=1018,V={1}:R=C,S=1092,V={2}:R=D,S=1014,V={3}:R=E,S=1260,V={4}:R=F,S=48,V={5}:\";$C$2;$R$14;$C$4;$D87;$B87;T$14)": 1521,_x000D_
    "=RIK_AC(\"INF04__;INF04@E=0,S=42,G=0,T=0,P=0:@R=A,S=1260,V={0}:R=B,S=1018,V={1}:R=C,S=1092,V={2}:R=D,S=1014,V={3}:R=E,S=1260,V={4}:\";$C$2;$R$14;$C$4;$D85;$B85)": 1522,_x000D_
    "=RIK_AC(\"INF04__;INF04@E=0,S=1076,G=0,T=0,P=0:@R=A,S=1260,V={0}:R=B,S=1018,V={1}:R=C,S=1092,V={2}:R=D,S=1014,V={3}:R=E,S=1260,V={4}:\";$C$2;$R$14;$C$4;$D84;$B84)": 1523,_x000D_
    "=RIK_AC(\"INF04__;INF04@E=0,S=1064,G=0,T=0,P=0:@R=A,S=1260,V={0}:R=B,S=1018,V={1}:R=C,S=1092,V={2}:R=D,S=1014,V={3}:R=E,S=1260,V={4}:\";$C$2;$R$14;$C$4;$D82;$B82)": 1524,_x000D_
    "=RIK_AC(\"INF04__;INF04@E=0,S=1253,G=0,T=0,P=0:@R=A,S=1260,V={0}:R=B,S=1018,V={1}:R=C,S=1092,V={2}:R=D,S=1014,V={3}:R=E,S=1260,V={4}:\";$C$2;$P$14;$C$4;$D80;$B80)": 1525,_x000D_
    "=RIK_AC(\"INF04__;INF04@E=0,S=49,G=0,T=0,P=0:@R=A,S=1260,V={0}:R=B,S=1018,V={1}:R=C,S=1092,V={2}:R=D,S=1014,V={3}:R=E,S=1260,V={4}:R=F,S=48,V={5}:\";$C$2;$R$14;$C$4;$D79;$B79;T$14)": 1526,_x000D_
    "=RIK_AC(\"INF04__;INF04@E=0,S=42,G=0,T=0,P=0:@R=A,S=1260,V={0}:R=B,S=1018,V={1}:R=C,S=1092,V={2}:R=D,S=1014,V={3}:R=E,S=1260,V={4}:\";$C$2;$R$14;$C$4;$D77;$B77)": 1527,_x000D_
    "=RIK_AC(\"INF04__;INF04@E=0,S=1076,G=0,T=0,P=0:@R=A,S=1260,V={0}:R=B,S=1018,V={1}:R=C,S=1092,V={2}:R=D,S=1014,V={3}:R=E,S=1260,V={4}:\";$C$2;$R$14;$C$4;$D76;$B76)": 1528,_x000D_
    "=RIK_AC(\"INF04__;INF04@E=0,S=1064,G=0,T=0,P=0:@R=A,S=1260,V={0}:R=B,S=1018,V={1}:R=C,S=1092,V={2}:R=D,S=1014,V={3}:R=E,S=1260,V={4}:\";$C$2;$R$14;$C$4;$D74;$B74)": 1529,_x000D_
    "=RIK_AC(\"INF04__;INF04@E=0,S=1253,G=0,T=0,P=0:@R=A,S=1260,V={0}:R=B,S=1018,V={1}:R=C,S=1092,V={2}:R=D,S=1014,V={3}:R=E,S=1260,V={4}:\";$C$2;$P$14;$C$4;$D72;$B72)": 1530,_x000D_
    "=RIK_AC(\"INF04__;INF04@E=0,S=49,G=0,T=0,P=0:@R=A,S=1260,V={0}:R=B,S=1018,V={1}:R=C,S=1092,V={2}:R=D,S=1014,V={3}:R=E,S=1260,V={4}:R=F,S=48,V={5}:\";$C$2;$R$14;$C$4;$D71;$B71;T$14)": 1531,_x000D_
    "=RIK_AC(\"INF04__;INF04@E=0,S=42,G=0,T=0,P=0:@R=A,S=1260,V={0}:R=B,S=1018,V={1}:R=C,S=1092,V={2}:R=D,S=1014,V={3}:R=E,S=1260,V={4}:\";$C$2;$R$14;$C$4;$D69;$B69)": 1532,_x000D_
    "=RIK_AC(\"INF04__;INF04@E=0,S=1076,G=0,T=0,P=0:@R=A,S=1260,V={0}:R=B,S=1018,V={1}:R=C,S=1092,V={2}:R=D,S=1014,V={3}:R=E,S=1260,V={4}:\";$C$2;$R$14;$C$4;$D68;$B68)": 1533,_x000D_
    "=RIK_AC(\"INF04__;INF04@E=0,S=1064,G=0,T=0,P=0:@R=A,S=1260,V={0}:R=B,S=1018,V={1}:R=C,S=1092,V={2}:R=D,S=1014,V={3}:R=E,S=1260,V={4}:\";$C$2;$R$14;$C$4;$D66;$B66)": 1534,_x000D_
    "=RIK_AC(\"INF04__;INF04@E=0,S=1253,G=0,T=0,P=0:@R=A,S=1260,V={0}:R=B,S=1018,V={1}:R=C,S=1092,V={2}:R=D,S=1014,V={3}:R=E,S=1260,V={4}:\";$C$2;$P$14;$C$4;$D64;$B64)": 1535,_x000D_
    "=RIK_AC(\"INF04__;INF04@E=0,S=49,G=0,T=0,P=0:@R=A,S=1260,V={0}:R=B,S=1018,V={1}:R=C,S=1092,V={2}:R=D,S=1014,V={3}:R=E,S=1260,V={4}:R=F,S=48,V={5}:\";$C$2;$R$14;$C$4;$D63;$B63;T$14)": 1536,_x000D_
    "=RIK_AC(\"INF04__;INF04@E=0,S=42,G=0,T=0,P=0:@R=A,S=1260,V={0}:R=B,S=1018,V={1}:R=C,S=1092,V={2}:R=D,S=1014,V={3}:R=E,S=1260,V={4}:\";$C$2;$R$14;$C$4;$D61;$B61)": 1537,_x000D_
    "=RIK_AC(\"INF04__;INF04@E=0,S=1076,G=0,T=0,P=0:@R=A,S=1260,V={0}:R=B,S=1018,V={1}:R=C,S=1092,V={2}:R=D,S=1014,V={3}:R=E,S=1260,V={4}:\";$C$2;$R$14;$C$4;$D60;$B60)": 1538,_x000D_
    "=RIK_AC(\"INF04__;INF04@E=0,S=1064,G=0,T=0,P=0:@R=A,S=1260,V={0}:R=B,S=1018,V={1}:R=C,S=1092,V={2}:R=D,S=1014,V={3}:R=E,S=1260,V={4}:\";$C$2;$R$14;$C$4;$D58;$B58)": 1539,_x000D_
    "=RIK_AC(\"INF04__;INF04@E=0,S=1253,G=0,T=0,P=0:@R=A,S=1260,V={0}:R=B,S=1018,V={1}:R=C,S=1092,V={2}:R=D,S=1014,V={3}:R=E,S=1260,V={4}:\";$C$2;$P$14;$C$4;$D56;$B56)": 1540,_x000D_
    "=RIK_AC(\"INF04__;INF04@E=0,S=49,G=0,T=0,P=0:@R=A,S=1260,V={0}:R=B,S=1018,V={1}:R=C,S=1092,V={2}:R=D,S=1014,V={3}:R=E,S=1260,V={4}:R=F,S=48,V={5}:\";$C$2;$R$14;$C$4;$D55;$B55;T$14)": 1541,_x000D_
    "=RIK_AC(\"INF04__;INF04@E=0,S=42,G=0,T=0,P=0:@R=A,S=1260,V={0}:R=B,S=1018,V={1}:R=C,S=1092,V={2}:R=D,S=1014,V={3}:R=E,S=1260,V={4}:\";$C$2;$R$14;$C$4;$D53;$B53)": 1542,_x000D_
    "=RIK_AC(\"INF04__;INF04@E=0,S=1076,G=0,T=0,P=0:@R=A,S=1260,V={0}:R=B,S=1018,V={1}:R=C,S=1092,V={2}:R=D,S=1014,V={3}:R=E,S=1260,V={4}:\";$C$2;$R$14;$C$4;$D52;$B52)": 1543,_x000D_
    "=RIK_AC(\"INF04__;INF04@E=0,S=1064,G=0,T=0,P=0:@R=A,S=1260,V={0}:R=B,S=1018,V={1}:R=C,S=1092,V={2}:R=D,S=1014,V={3}:R=E,S=1260,V={4}:\";$C$2;$R$14;$C$4;$D50;$B50)": 1544,_x000D_
    "=RIK_AC(\"INF04__;INF04@E=0,S=1253,G=0,T=0,P=0:@R=A,S=1260,V={0}:R=B,S=1018,V={1}:R=C,S=1092,V={2}:R=D,S=1014,V={3}:R=E,S=1260,V={4}:\";$C$2;$P$14;$C$4;$D48;$B48)": 1545,_x000D_
    "=RIK_AC(\"INF04__;INF04@E=0,S=49,G=0,T=0,P=0:@R=A,S=1260,V={0}:R=B,S=1018,V={1}:R=C,S=1092,V={2}:R=D,S=1014,V={3}:R=E,S=1260,V={4}:R=F,S=48,V={5}:\";$C$2;$R$14;$C$4;$D47;$B47;T$14)": 1546,_x000D_
    "=RIK_AC(\"INF04__;INF04@E=0,S=42,G=0,T=0,P=0:@R=A,S=1260,V={0}:R=B,S=1018,V={1}:R=C,S=1092,V={2}:R=D,S=1014,V={3}:R=E,S=1260,V={4}:\";$C$2;$R$14;$C$4;$D45;$B45)": 1547,_x000D_
    "=RIK_AC(\"INF04__;INF04@E=0,S=1076,G=0,T=0,P=0:@R=A,S=1260,V={0}:R=B,S=1018,V={1}:R=C,S=1092,V={2}:R=D,S=1014,V={3}:R=E,S=1260,V={4}:\";$C$2;$R$14;$C$4;$D44;$B44)": 1548,_x000D_
    "=RIK_AC(\"INF04__;INF04@E=0,S=1064,G=0,T=0,P=0:@R=A,S=1260,V={0}:R=B,S=1018,V={1}:R=C,S=1092,V={2}:R=D,S=1014,V={3}:R=E,S=1260,V={4}:\";$C$2;$R$14;$C$4;$D42;$B42)": 1549,_x000D_
    "=RIK_AC(\"INF04__;INF04@E=0,S=1253,G=0,T=0,P=0:@R=A,S=1260,V={0}:R=B,S=1018,V={1}:R=C,S=1092,V={2}:R=D,S=1014,V={3}:R=E,S=1260,V={4}:\";$C$2;$P$14;$C$4;$D40;$B40)": 1550,_x000D_
    "=RIK_AC(\"INF04__;INF04@E=0,S=49,G=0,T=0,P=0:@R=A,S=1260,V={0}:R=B,S=1018,V={1}:R=C,S=1092,V={2}:R=D,S=1014,V={3}:R=E,S=1260,V={4}:R=F,S=48,V={5}:\";$C$2;$R$14;$C$4;$D39;$B39;T$14)": 1551,_x000D_
    "=RIK_AC(\"INF04__;INF04@E=0,S=42,G=0,T=0,P=0:@R=A,S=1260,V={0}:R=B,S=1018,V={1}:R=C,S=1092,V={2}:R=D,S=1014,V={3}:R=E,S=1260,V={4}:\";$C$2;$R$14;$C$4;$D37;$B37)": 1552,_x000D_
    "=RIK_AC(\"INF04__;INF04@E=0,S=1076,G=0,T=0,P=0:@R=A,S=1260,V={0}:R=B,S=1018,V={1}:R=C,S=1092,V={2}:R=D,S=1014,V={3}:R=E,S=1260,V={4}:\";$C$2;$R$14;$C$4;$D36;$B36)": 1553,_x000D_
    "=RIK_AC(\"INF04__;INF04@E=0,S=1064,G=0,T=0,P=0:@R=A,S=1260,V={0}:R=B,S=1018,V={1}:R=C,S=1092,V={2}:R=D,S=1014,V={3}:R=E,S=1260,V={4}:\";$C$2;$R$14;$C$4;$D34;$B34)": 1554,_x000D_
    "=RIK_AC(\"INF04__;INF04@E=0,S=1253,G=0,T=0,P=0:@R=A,S=1260,V={0}:R=B,S=1018,V={1}:R=C,S=1092,V={2}:R=D,S=1014,V={3}:R=E,S=1260,V={4}:\";$C$2;$P$14;$C$4;$D32;$B32)": 1555,_x000D_
    "=RIK_AC(\"INF04__;INF04@E=0,S=49,G=0,T=0,P=0:@R=A,S=1260,V={0}:R=B,S=1018,V={1}:R=C,S=1092,V={2}:R=D,S=1014,V={3}:R=E,S=1260,V={4}:R=F,S=48,V={5}:\";$C$2;$R$14;$C$4;$D31;$B31;T$14)": 1556,_x000D_
    "=RIK_AC(\"INF04__;INF04@E=0,S=42,G=0,T=0,P=0:@R=A,S=1260,V={0}:R=B,S=1018,V={1}:R=C,S=1092,V={2}:R=D,S=1014,V={3}:R=E,S=1260,V={4}:\";$C$2;$R$14;$C$4;$D29;$B29)": 1557,_x000D_
    "=RIK_AC(\"INF04__;INF04@E=0,S=1076,G=0,T=0,P=0:@R=A,S=1260,V={0}:R=B,S=1018,V={1}:R=C,S=1092,V={2}:R=D,S=1014,V={3}:R=E,S=1260,V={4}:\";$C$2;$R$14;$C$4;$D28;$B28)": 1558,_x000D_
    "=RIK_AC(\"INF04__;INF04@E=0,S=1064,G=0,T=0,P=0:@R=A,S=1260,V={0}:R=B,S=1018,V={1}:R=C,S=1092,V={2}:R=D,S=1014,V={3}:R=E,S=1260,V={4}:\";$C$2;$R$14;$C$4;$D26;$B26)": 1559,_x000D_
    "=RIK_AC(\"INF04__;INF04@E=0,S=1253,G=0,T=0,P=0:@R=A,S=1260,V={0}:R=B,S=1018,V={1}:R=C,S=1092,V={2}:R=D,S=1014,V={3}:R=E,S=1260,V={4}:\";$C$2;$P$14;$C$4;$D24;$B24)": 1560,_x000D_
    "=RIK_AC(\"INF04__;INF04@E=0,S=49,G=0,T=0,P=0:@R=A,S=1260,V={0}:R=B,S=1018,V={1}:R=C,S=1092,V={2}:R=D,S=1014,V={3}:R=E,S=1260,V={4}:R=F,S=48,V={5}:\";$C$2;$R$14;$C$4;$D23;$B23;T$14)": 1561,_x000D_
    "=RIK_AC(\"INF04__;INF04@E=0,S=42,G=0,T=0,P=0:@R=A,S=1260,V={0}:R=B,S=1018,V={1}:R=C,S=1092,V={2}:R=D,S=1014,V={3}:R=E,S=1260,V={4}:\";$C$2;$R$14;$C$4;$D21;$B21)": 1562,_x000D_
    "=RIK_AC(\"INF04__;INF04@E=0,S=1076,G=0,T=0,P=0:@R=A,S=1260,V={0}:R=B,S=1018,V={1}:R=C,S=1092,V={2}:R=D,S=1014,V={3}:R=E,S=1260,V={4}:\";$C$2;$R$14;$C$4;$D20;$B20)": 1563,_x000D_
    "=RIK_AC(\"INF04__;INF04@E=0,S=1064,G=0,T=0,P=0:@R=A,S=1260,V={0}:R=B,S=1018,V={1}:R=C,S=1092,V={2}:R=D,S=1014,V={3}:R=E,S=1260,V={4}:\";$C$2;$R$14;$C$4;$D18;$B18)": 1564,_x000D_
    "=RIK_AC(\"INF04__;INF04@E=0,S=42,G=0,T=0,P=0:@R=A,S=1260,V={0}:R=B,S=1018,V={1}:R=C,S=1092,V={2}:R=D,S=1014,V={3}:R=E,S=1260,V={4}:\";$C$2;$R$14;$C$4;$D42;$B42)": 1565,_x000D_
    "=RIK_AC(\"INF04__;INF04@E=0,S=1076,G=0,T=0,P=0:@R=A,S=1260,V={0}:R=B,S=1018,V={1}:R=C,S=1092,V={2}:R=D,S=1014,V={3}:R=E,S=1260,V={4}:\";$C$2;$R$14;$C$4;$D41;$B41)": 1566,_x000D_
    "=RIK_AC(\"INF04__;INF04@E=0,S=1064,G=0,T=0,P=0:@R=A,S=1260,V={0}:R=B,S=1018,V={1}:R=C,S=1092,V={2}:R=D,S=1014,V={3}:R=E,S=1260,V={4}:\";$C$2;$R$14;$C$4;$D39;$B39)": 1567,_x000D_
    "=RIK_AC(\"INF04__;INF04@E=0,S=1253,G=0,T=0,P=0:@R=A,S=1260,V={0}:R=B,S=1018,V={1}:R=C,S=1092,V={2}:R=D,S=1014,V={3}:R=E,S=1260,V={4}:\";$C$2;$P$14;$C$4;$D37;$B37)": 1568,_x000D_
    "=RIK_AC(\"INF04__;INF04@E=0,S=49,G=0,T=0,P=0:@R=A,S=1260,V={0}:R=B,S=1018,V={1}:R=C,S=1092,V={2}:R=D,S=1014,V={3}:R=E,S=1260,V={4}:R=F,S=48,V={5}:\";$C$2;$R$14;$C$4;$D36;$B36;T$14)": 1569,_x000D_
    "=RIK_AC(\"INF04__;INF04@E=0,S=42,G=0,T=0,P=0:@R=A,S=1260,V={0}:R=B,S=1018,V={1}:R=C,S=1092,V={2}:R=D,S=1014,V={3}:R=E,S=1260,V={4}:\";$C$2;$R$14;$C$4;$D315;$B315)": 1570,_x000D_
    "=RIK_AC(\"INF04__;INF04@E=0,S=1064,G=0,T=0,P=0:@R=A,S=1260,V={0}:R=B,S=1018,V={1}:R=C,S=1092,V={2}:R=D,S=1014,V={3}:R=E,S=1260,V={4}:\";$C$2;$R$14;$C$4;$D200;$B200)": 1571,_x000D_
    "=RIK_AC(\"INF04__;INF04@E=0,S=49,G=0,T=0,P=0:@R=A,S=1260,V={0}:R=B,S=1018,V={1}:R=C,S=1092,V={2}:R=D,S=1014,V={3}:R=E,S=1260,V={4}:R=F,S=48,V={5}:\";$C$2;$R$14;$C$4;$D175;$B175;T$14)": 1572,_x000D_
    "=RIK_AC(\"INF04__;INF04@E=0,S=42,G=0,T=0,P=0:@R=A,S=1260,V={0}:R=B,S=1018,V={1}:R=C,S=1092,V={2}:R=D,S=1014,V={3}:R=E,S=1260,V={4}:\";$C$2;$R$14;$C$4;$D172;$B172)": 1573,_x000D_
    "=RIK_AC(\"INF04__;INF04@E=0,S=49,G=0,T=0,P=0:@R=A,S=1260,V={0}:R=B,S=1018,V={1}:R=C,S=1092,V={2}:R=D,S=1014,V={3}:R=E,S=1260,V={4}:R=F,S=48,V={5}:\";$C$2;$R$14;$C$4;$D168;$B168;T$14)": 1574,_x000D_
    "=RIK_AC(\"INF04__;INF04@E=0,S=1064,G=0,T=0,P=0:@R=A,S=1260,V={0}:R=B,S=1018,V={1}:R=C,S=1092,V={2}:R=D,S=1014,V={3}:R=E,S=1260,V={4}:\";$C$2;$R$14;$C$4;$D163;$B163)": 1575,_x000D_
    "=RIK_AC(\"INF04__;INF04@E=0,S=1064,G=0,T=0,P=0:@R=A,S=1260,V={0}:R=B,S=1018,V={1}:R=C,S=1092,V={2}:R=D,S=1014,V={3}:R=E,S=1260,V={4}:\";$C$2;$R$14;$C$4;$D162;$B162)": 1576,_x000D_
    "=RIK_AC(\"INF04__;INF04@E=0,S=1064,G=0,T=0,P=0:@R=A,S=1260,V={0}:R=B,S=1018,V={1}:R=C,S=1092,V={2}:R=D,S=1014,V={3}:R=E,S=1260,V={4}:\";$C$2;$R$14;$C$4;$D155;$B155)": 1577,_x000D_
    "=RIK_AC(\"INF04__;INF04@E=0,S=1064,G=0,T=0,P=0:@R=A,S=1260,V={0}:R=B,S=1018,V={1}:R=C,S=1092,V={2}:R=D,S=1014,V={3}:R=E,S=1260,V={4}:\";$C$2;$R$14;$C$4;$D154;$B154)": 1578,_x000D_
    "=RIK_AC(\"INF04__;INF04@E=0,S=1064,G=0,T=0,P=0:@R=A,S=1260,V={0}:R=B,S=1018,V={1}:R=C,S=1092,V={2}:R=D,S=1014,V={3}:R=E,S=1260,V={4}:\";$C$2;$R$14;$C$4;$D147;$B147)": 1579,_x000D_
    "=RIK_AC(\"INF04__;INF04@E=0,S=1064,G=0,T=0,P=0:@R=A,S=1260,V={0}:R=B,S=1018,V={1}:R=C,S=1092,V={2}:R=D,S=1014,V={3}:R=E,S=1260,V={4}:\";$C$2;$R$14;$C$4;$D146;$B146)": 1580,_x000D_
    "=RIK_AC(\"INF04__;INF04@E=0,S=1064,G=0,T=0,P=0:@R=A,S=1260,V={0}:R=B,S=1018,V={1}:R=C,S=1092,V={2}:R=D,S=1014,V={3}:R=E,S=1260,V={4}:\";$C$2;$R$14;$C$4;$D139;$B139)": 1581,_x000D_
    "=RIK_AC(\"INF04__;INF04@E=0,S=1064,G=0,T=0,P=0:@R=A,S=1260,V={0}:R=B,S=1018,V={1}:R=C,S=1092,V={2}:R=D,S=1014,V={3}:R=E,S=1260,V={4}:\";$C$2;$R$14;$C$4;$D138;$B138)": 1582,_x000D_
    "=RIK_AC(\"INF04__;INF04@E=0,S=1064,G=0,T=0,P=0:@R=A,S=1260,V={0}:R=B,S=1018,V={1}:R=C,S=1092,V={2}:R=D,S=1014,V={3}:R=E,S=1260,V={4}:\";$C$2;$R$14;$C$4;$D131;$B131)": 1583,_x000D_
    "=RIK_AC(\"INF04__;INF04@E=0,S=1064,G=0,T=0,P=0:@R=A,S=1260,V={0}:R=B,S=1018,V={1}:R=C,S=1092,V={2}:R=D,S=1014,V={3}:R=E,S=1260,V={4}:\";$C$2;$R$14;$C$4;$D130;$B130)": 1584,_x000D_
    "=RIK_AC(\"INF04__;INF04@E=0,S=1064,G=0,T=0,P=0:@R=A,S=1260,V={0}:R=B,S=1018,V={1}:R=C,S=1092,V={2}:R=D,S=1014,V={3}:R=E,S=1260,V={4}:\";$C$2;$R$14;$C$4;$D123;$B123)": 1585,_x000D_
    "=RIK_AC(\"INF04__;INF04@E=0,S=1064,G=0,T=0,P=0:@R=A,S=1260,V={0}:R=B,S=1018,V={1}:R=C,S=1092,V={2}:R=D,S=1014,V={3}:R=E,S=1260,V={4}:\";$C$2;$R$14;$C$4;$D122;$B122)": 1586,_x000D_
    "=RIK_AC(\"INF04__;INF04@E=0,S=1064,G=0,T=0,P=0:@R=A,S=1260,V={0}:R=B,S=1018,V={1}:R=C,S=1092,V={2}:R=D,S=1014,V={3}:R=E,S=1260,V={4}:\";$C$2;$R$14;$C$4;$D115;$B115)": 1587,_x000D_
    "=RIK_AC(\"INF04__;INF04@E=0,S=1064,G=0,T=0,P=0:@R=A,S=1260,V={0}:R=B,S=1018,V={1}:R=C,S=1092,V={2}:R=D,S=1014,V={3}:R=E,S=1260,V={4}:\";$C$2;$R$14;$C$4;$D114;$B114)": 1588,_x000D_
    "=RIK_AC(\"INF04__;INF04@E=0,S=1076,G=0,T=0,P=0:@R=A,S=1260,V={0}:R=B,S=1018,V={1}:R=C,S=1092,V={2}:R=D,S=1014,V={3}:R=E,S=1260,V={4}:\";$C$2;$R$14;$C$4;$D107;$B107)": 1589,_x000D_
    "=RIK_AC(\"INF04__;INF04@E=0,S=1076,G=0,T=0,P=0:@R=A,S=1260,V={0}:R=B,S=1018,V={1}:R=C,S=1092,V={2}:R=D,S=1014,V={3}:R=E,S=1260,V={4}:\";$C$2;$R$14;$C$4;$D103;$B103)": 1590,_x000D_
    "=RIK_AC(\"INF04__;INF04@E=0,S=1253,G=0,T=0,P=0:@R=A,S=1260,V={0}:R=B,S=1018,V={1}:R=C,S=1092,V={2}:R=D,S=1014,V={3}:R=E,S=1260,V={4}:\";$C$2;$P$14;$C$4;$D99;$B99)": 1591,_x000D_
    "=RIK_AC(\"INF04__;INF04@E=0,S=42,G=0,T=0,P=0:@R=A,S=1260,V={0}:R=B,S=1018,V={1}:R=C,S=1092,V={2}:R=D,S=1014,V={3}:R=E,S=1260,V={4}:\";$C$2;$R$14;$C$4;$D98;$B98)": 1592,_x000D_
    "=RIK_AC(\"INF04__;INF04@E=0,S=1076,G=0,T=0,P=0:@R=A,S=1260,V={0}:R=B,S=1018,V={1}:R=C,S=1092,V={2}:R=D,S=1014,V={3}:R=E,S=1260,V={4}:\";$C$2;$R$14;$C$4;$D97;$B97)": 1593,_x000D_
    "=RIK_AC(\"INF04__;INF04@E=0,S=1064,G=0,T=0,P=0:@R=A,S=1260,V={0}:R=B,S=1018,V={1}:R=C,S=1092,V={2}:R=D,S=1014,V={3}:R=E,S=1260,V={4}:\";$C$2;$R$14;$C$4;$D94;$B94)": 1594,_x000D_
    "=RIK_AC(\"INF04__;INF04@E=0,S=1076,G=0,T=0,P=0:@R=A,S=1260,V={0}:R=B,S=1018,V={1}:R=C,S=1092,V={2}:R=D,S=1014,V={3}:R=E,S=1260,V={4}:\";$C$2;$R$14;$C$4;$D93;$B93)": 1595,_x000D_
    "=RIK_AC(\"INF04__;INF04@E=0,S=42,G=0,T=0,P=0:@R=A,S=1260,V={0}:R=B,S=1018,V={1}:R=C,S=1092,V={2}:R=D,S=1014,V={3}:R=E,S=1260,V={4}:\";$C$2;$R$14;$C$4;$D90;$B90)": 1596,_x000D_
    "=RIK_AC(\"INF04__;INF04@E=0,S=1076,G=0,T=0,P=0:@R=A,S=1260,V={0}:R=B,S=1018,V={1}:R=C,S=1092,V={2}:R=D,S=1014,V={3}:R=E,S=1260,V={4}:\";$C$2;$R$14;$C$4;$D89;$B89)": 1597,_x000D_
    "=RIK_AC(\"INF04__;INF04@E=0,S=1064,G=0,T=0,P=0:@R=A,S=1260,V={0}:R=B,S=1018,V={1}:R=C,S=1092,V={2}:R=D,S=1014,V={3}:R=E,S=1260,V={4}:\";$C$2;$R$14;$C$4;$D87;$B87)": 1598,_x000D_
    "=RIK_AC(\"INF04__;INF04@E=0,S=1253,G=0,T=0,P=0:@R=A,S=1260,V={0}:R=B,S=1018,V={1}:R=C,S=1092,V={2}:R=D,S=1014,V={3}:R=E,S=1260,V={4}:\";$C$2;$P$14;$C$4;$D85;$B85)": 1599,_x000D_
    "=RIK_AC(\"INF04__;INF04@E=0,S=49,G=0,T=0,P=0:@R=A,S=1260,V={0}:R=B,S=1018,V={1}:R=C,S=1092,V={2}:R=D,S=1014,V={3}:R=E,S=1260,V={4}:R=F,S=48,V={5}:\";$C$2;$R$14;$C$4;$D84;$B84;T$14)": 1600,_x000D_
    "=RIK_AC(\"INF04__;INF04@E=0,S=42,G=0,T=0,P=0:@R=A,S=1260,V={0}:R=B,S=1018,V={1}:R=C,S=1092,V={2}:R=D,S=1014,V={3}:R=E,S=1260,V={4}:\";$C$2;$R$14;$C$4;$D82;$B82)": 1601,_x000D_
    "=RIK_AC(\"INF04__;INF04@E=0,S=1076,G=0,T=0,P=0:@R=A,S=1260,V={0}:R=B,S=1018,V={1}:R=C,S=1092,V={2}:R=D,S=1014,V={3}:R=E,S=1260,V={4}:\";$C$2;$R$14;$C$4;$D81;$B81)": 1602,_x000D_
    "=RIK_AC(\"INF04__;INF04@E=0,S=1064,G=0,T=0,P=0:@R=A,S=1260,V={0}:R=B,S=1018,V={1}:R=C,S=1092,V={2}:R=D,S=1014,V={3}:R=E,S=1260,V={4}:\";$C$2;$R$14;$C$4;$D79;$B79)": 1603,_x000D_
    "=RIK_AC(\"INF04__;INF04@E=0,S=1253,G=0,T=0,P=0:@R=A,S=1260,V={0}:R=B,S=1018,V={1}:R=C,S=1092,V={2}:R=D,S=1014,V={3}:R=E,S=1260,V={4}:\";$C$2;$P$14;$C$4;$D77;$B77)": 1604,_x000D_
    "=RIK_AC(\"INF04__;INF04@E=0,S=49,G=0,T=0,P=0:@R=A,S=1260,V={0}:R=B,S=1018,V={1}:R=C,S=1092,V={2}:R=D,S=1014,V={3}:R=E,S=1260,V={4}:R=F,S=48,V={5}:\";$C$2;$R$14;$C$4;$D76;$B76;T$14)": 1605,_x000D_
    "=RIK_AC(\"INF04__;INF04@E=0,S=42,G=0,T=0,P=0:@R=A,S=1260,V={0}:R=B,S=1018,V={1}:R=C,S=1092,V={2}:R=D,S=1014,V={3}:R=E,S=1260,V={4}:\";$C$2;$R$14;$C$4;$D74;$B74)": 1606,_x000D_
    "=RIK_AC(\"INF04__;INF04@E=0,S=1076,G=0,T=0,P=0:@R=A,S=1260,V={0}:R=B,S=1018,V={1}:R=C,S=1092,V={2}:R=D,S=1014,V={3}:R=E,S=1260,V={4}:\";$C$2;$R$14;$C$4;$D73;$B73)": 1607,_x000D_
    "=RIK_AC(\"INF04__;INF04@E=0,S=1064,G=0,T=0,P=0:@R=A,S=1260,V={0}:R=B,S=1018,V={1}:R=C,S=1092,V={2}:R=D,S=1014,V={3}:R=E,S=1260,V={4}:\";$C$2;$R$14;$C$4;$D71;$B71)": 1608,_x000D_
    "=RIK_AC(\"INF04__;INF04@E=0,S=1253,G=0,T=0,P=0:@R=A,S=1260,V={0}:R=B,S=1018,V={1}:R=C,S=1092,V={2}:R=D,S=1014,V={3}:R=E,S=1260,V={4}:\";$C$2;$P$14;$C$4;$D69;$B69)": 1609,_x000D_
    "=RIK_AC(\"INF04__;INF04@E=0,S=49,G=0,T=0,P=0:@R=A,S=1260,V={0}:R=B,S=1018,V={1}:R=C,S=1092,V={2}:R=D,S=1014,V={3}:R=E,S=1260,V={4}:R=F,S=48,V={5}:\";$C$2;$R$14;$C$4;$D68;$B68;T$14)": 1610,_x000D_
    "=RIK_AC(\"INF04__;INF04@E=0,S=42,G=0,T=0,P=0:@R=A,S=1260,V={0}:R=B,S=1018,V={1}:R=C,S=1092,V={2}:R=D,S=1014,V={3}:R=E,S=1260,V={4}:\";$C$2;$R$14;$C$4;$D66;$B66)": 1611,_x000D_
    "=RIK_AC(\"INF04__;INF04@E=0,S=1076,G=0,T=0,P=0:@R=A,S=1260,V={0}:R=B,S=1018,V={1}:R=C,S=1092,V={2}:R=D,S=1014,V={3}:R=E,S=1260,V={4}:\";$C$2;$R$14;$C$4;$D65;$B65)": 1612,_x000D_
    "=RIK_AC(\"INF04__;INF04@E=0,S=1064,G=0,T=0,P=0:@R=A,S=1260,V={0}:R=B,S=1018,V={1}:R=C,S=1092,V={2}:R=D,S=1014,V={3}:R=E,S=1260,V={4}:\";$C$2;$R$14;$C$4;$D63;$B63)": 1613,_x000D_
    "=RIK_AC(\"INF04__;INF04@E=0,S=1253,G=0,T=0,P=0:@R=A,S=1260,V={0}:R=B,S=1018,V={1}:R=C,S=1092,V={2}:R=D,S=1014,V={3}:R=E,S=1260,V={4}:\";$C$2;$P$14;$C$4;$D61;$B61)": 1614,_x000D_
    "=RIK_AC(\"INF04__;INF04@E=0,S=49,G=0,T=0,P=0:@R=A,S=1260,V={0}:R=B,S=1018,V={1}:R=C,S=1092,V={2}:R=D,S=1014,V={3}:R=E,S=1260,V={4}:R=F,S=48,V={5}:\";$C$2;$R$14;$C$4;$D60;$B60;T$14)": 1615,_x000D_
    "=RIK_AC(\"INF04__;INF04@E=0,S=42,G=0,T=0,P=0:@R=A,S=1260,V={0}:R=B,S=1018,V={1}:R=C,S=1092,V={2}:R=D,S=1014,V={3}:R=E,S=1260,V={4}:\";$C$2;$R$14;$C$4;$D58;$B58)": 1616,_x000D_
    "=RIK_AC(\"INF04__;INF04@E=0,S=1076,G=0,T=0,P=0:@R=A,S=1260,V={0}:R=B,S=1018,V={1}:R=C,S=1092,V={2}:R=D,S=1014,V={3}:R=E,S=1260,V={4}:\";$C$2;$R$14;$C$4;$D57;$B57)": 1617,_x000D_
    "=RIK_AC(\"INF04__;INF04@E=0,S=1064,G=0,T=0,P=0:@R=A,S=1260,V={0}:R=B,S=1018,V={1}:R=C,S=1092,V={2}:R=D,S=1014,V={3}:R=E,S=1260,V={4}:\";$C$2;$R$14;$C$4;$D55;$B55)": 1618,_x000D_
    "=RIK_AC(\"INF04__;INF04@E=0,S=1253,G=0,T=0,P=0:@R=A,S=1260,V={0}:R=B,S=1018,V={1}:R=C,S=1092,V={2}:R=D,S=1014,V={3}:R=E,S=1260,V={4}:\";$C$2;$P$14;$C$4;$D53;$B53)": 1619,_x000D_
    "=RIK_AC(\"INF04__;INF04@E=0,S=49,G=0,T=0,P=0:@R=A,S=1260,V={0}:R=B,S=1018,V={1}:R=C,S=1092,V={2}:R=D,S=1014,V={3}:R=E,S=1260,V={4}:R=F,S=48,V={5}:\";$C$2;$R$14;$C$4;$D52;$B52;T$14)": 1620,_x000D_
    "=RIK_AC(\"INF04__;INF04@E=0,S=42,G=0,T=0,P=0:@R=A,S=1260,V={0}:R=B,S=1018,V={1}:R=C,S=1092,V={2}:R=D,S=1014,V={3}:R=E,S=1260,V={4}:\";$C$2;$R$14;$C$4;$D50;$B50)": 1621,_x000D_
    "=RIK_AC(\"INF04__;INF04@E=0,S=1076,G=0,T=0,P=0:@R=A,S=1260,V={0}:R=B,S=1018,V={1}:R=C,S=1092,V={2}:R=D,S=1014,V={3}:R=E,S=1260,V={4}:\";$C$2;$R$14;$C$4;$D49;$B49)": 1622,_x000D_
    "=RIK_AC(\"INF04__;INF04@E=0,S=1064,G=0,T=0,P=0:@R=A,S=1260,V={0}:R=B,S=1018,V={1}:R=C,S=1092,V={2}:R=D,S=1014,V={3}:R=E,S=1260,V={4}:\";$C$2;$R$14;$C$4;$D47;$B47)": 1623,_x000D_
    "=RIK_AC(\"INF04__;INF04@E=0,S=1253,G=0,T=0,P=0:@R=A,S=1260,V={0}:R=B,S=1018,V={1}:R=C,S=1092,V={2}:R=D,S=1014,V={3}:R=E,S=1260,V={4}:\";$C$2;$P$14;$C$4;$D45;$B45)": 1624,_x000D_
    "=RIK_AC(\"INF04__;INF04@E=0,S=49,G=0,T=0,P=0:@R=A,S=1260,V={0}:R=B,S=1018,V={1}:R=C,S=1092,V={2}:R=D,S=1014,V={3}:R=E,S=1260,V={4}:R=F,S=48,V={5}:\";$C$2;$R$14;$C$4;$D44;$B44;T$14)": 1625,_x000D_
    "=RIK_AC(</t>
  </si>
  <si>
    <t>\"INF04__;INF04@E=0,S=42,G=0,T=0,P=0:@R=A,S=1260,V={0}:R=B,S=1018,V={1}:R=C,S=1092,V={2}:R=D,S=1014,V={3}:R=E,S=1260,V={4}:\";$C$2;$R$14;$C$4;$D299;$B299)": 1626,_x000D_
    "=RIK_AC(\"INF04__;INF04@E=0,S=1064,G=0,T=0,P=0:@R=A,S=1260,V={0}:R=B,S=1018,V={1}:R=C,S=1092,V={2}:R=D,S=1014,V={3}:R=E,S=1260,V={4}:\";$C$2;$R$14;$C$4;$D243;$B243)": 1627,_x000D_
    "=RIK_AC(\"INF04__;INF04@E=0,S=42,G=0,T=0,P=0:@R=A,S=1260,V={0}:R=B,S=1018,V={1}:R=C,S=1092,V={2}:R=D,S=1014,V={3}:R=E,S=1260,V={4}:\";$C$2;$R$14;$C$4;$D193;$B193)": 1628,_x000D_
    "=RIK_AC(\"INF04__;INF04@E=0,S=42,G=0,T=0,P=0:@R=A,S=1260,V={0}:R=B,S=1018,V={1}:R=C,S=1092,V={2}:R=D,S=1014,V={3}:R=E,S=1260,V={4}:\";$C$2;$R$14;$C$4;$D185;$B185)": 1629,_x000D_
    "=RIK_AC(\"INF04__;INF04@E=0,S=1253,G=0,T=0,P=0:@R=A,S=1260,V={0}:R=B,S=1018,V={1}:R=C,S=1092,V={2}:R=D,S=1014,V={3}:R=E,S=1260,V={4}:\";$C$2;$P$14;$C$4;$D172;$B172)": 1630,_x000D_
    "=RIK_AC(\"INF04__;INF04@E=0,S=1253,G=0,T=0,P=0:@R=A,S=1260,V={0}:R=B,S=1018,V={1}:R=C,S=1092,V={2}:R=D,S=1014,V={3}:R=E,S=1260,V={4}:\";$C$2;$P$14;$C$4;$D168;$B168)": 1631,_x000D_
    "=RIK_AC(\"INF04__;INF04@E=0,S=1076,G=0,T=0,P=0:@R=A,S=1260,V={0}:R=B,S=1018,V={1}:R=C,S=1092,V={2}:R=D,S=1014,V={3}:R=E,S=1260,V={4}:\";$C$2;$R$14;$C$4;$D164;$B164)": 1632,_x000D_
    "=RIK_AC(\"INF04__;INF04@E=0,S=1253,G=0,T=0,P=0:@R=A,S=1260,V={0}:R=B,S=1018,V={1}:R=C,S=1092,V={2}:R=D,S=1014,V={3}:R=E,S=1260,V={4}:\";$C$2;$P$14;$C$4;$D163;$B163)": 1633,_x000D_
    "=RIK_AC(\"INF04__;INF04@E=0,S=1076,G=0,T=0,P=0:@R=A,S=1260,V={0}:R=B,S=1018,V={1}:R=C,S=1092,V={2}:R=D,S=1014,V={3}:R=E,S=1260,V={4}:\";$C$2;$R$14;$C$4;$D156;$B156)": 1634,_x000D_
    "=RIK_AC(\"INF04__;INF04@E=0,S=1253,G=0,T=0,P=0:@R=A,S=1260,V={0}:R=B,S=1018,V={1}:R=C,S=1092,V={2}:R=D,S=1014,V={3}:R=E,S=1260,V={4}:\";$C$2;$P$14;$C$4;$D155;$B155)": 1635,_x000D_
    "=RIK_AC(\"INF04__;INF04@E=0,S=1076,G=0,T=0,P=0:@R=A,S=1260,V={0}:R=B,S=1018,V={1}:R=C,S=1092,V={2}:R=D,S=1014,V={3}:R=E,S=1260,V={4}:\";$C$2;$R$14;$C$4;$D148;$B148)": 1636,_x000D_
    "=RIK_AC(\"INF04__;INF04@E=0,S=1253,G=0,T=0,P=0:@R=A,S=1260,V={0}:R=B,S=1018,V={1}:R=C,S=1092,V={2}:R=D,S=1014,V={3}:R=E,S=1260,V={4}:\";$C$2;$P$14;$C$4;$D147;$B147)": 1637,_x000D_
    "=RIK_AC(\"INF04__;INF04@E=0,S=1076,G=0,T=0,P=0:@R=A,S=1260,V={0}:R=B,S=1018,V={1}:R=C,S=1092,V={2}:R=D,S=1014,V={3}:R=E,S=1260,V={4}:\";$C$2;$R$14;$C$4;$D140;$B140)": 1638,_x000D_
    "=RIK_AC(\"INF04__;INF04@E=0,S=1253,G=0,T=0,P=0:@R=A,S=1260,V={0}:R=B,S=1018,V={1}:R=C,S=1092,V={2}:R=D,S=1014,V={3}:R=E,S=1260,V={4}:\";$C$2;$P$14;$C$4;$D139;$B139)": 1639,_x000D_
    "=RIK_AC(\"INF04__;INF04@E=0,S=1076,G=0,T=0,P=0:@R=A,S=1260,V={0}:R=B,S=1018,V={1}:R=C,S=1092,V={2}:R=D,S=1014,V={3}:R=E,S=1260,V={4}:\";$C$2;$R$14;$C$4;$D132;$B132)": 1640,_x000D_
    "=RIK_AC(\"INF04__;INF04@E=0,S=1253,G=0,T=0,P=0:@R=A,S=1260,V={0}:R=B,S=1018,V={1}:R=C,S=1092,V={2}:R=D,S=1014,V={3}:R=E,S=1260,V={4}:\";$C$2;$P$14;$C$4;$D131;$B131)": 1641,_x000D_
    "=RIK_AC(\"INF04__;INF04@E=0,S=1076,G=0,T=0,P=0:@R=A,S=1260,V={0}:R=B,S=1018,V={1}:R=C,S=1092,V={2}:R=D,S=1014,V={3}:R=E,S=1260,V={4}:\";$C$2;$R$14;$C$4;$D124;$B124)": 1642,_x000D_
    "=RIK_AC(\"INF04__;INF04@E=0,S=1253,G=0,T=0,P=0:@R=A,S=1260,V={0}:R=B,S=1018,V={1}:R=C,S=1092,V={2}:R=D,S=1014,V={3}:R=E,S=1260,V={4}:\";$C$2;$P$14;$C$4;$D123;$B123)": 1643,_x000D_
    "=RIK_AC(\"INF04__;INF04@E=0,S=1076,G=0,T=0,P=0:@R=A,S=1260,V={0}:R=B,S=1018,V={1}:R=C,S=1092,V={2}:R=D,S=1014,V={3}:R=E,S=1260,V={4}:\";$C$2;$R$14;$C$4;$D116;$B116)": 1644,_x000D_
    "=RIK_AC(\"INF04__;INF04@E=0,S=1253,G=0,T=0,P=0:@R=A,S=1260,V={0}:R=B,S=1018,V={1}:R=C,S=1092,V={2}:R=D,S=1014,V={3}:R=E,S=1260,V={4}:\";$C$2;$P$14;$C$4;$D115;$B115)": 1645,_x000D_
    "=RIK_AC(\"INF04__;INF04@E=0,S=1076,G=0,T=0,P=0:@R=A,S=1260,V={0}:R=B,S=1018,V={1}:R=C,S=1092,V={2}:R=D,S=1014,V={3}:R=E,S=1260,V={4}:\";$C$2;$R$14;$C$4;$D108;$B108)": 1646,_x000D_
    "=RIK_AC(\"INF04__;INF04@E=0,S=49,G=0,T=0,P=0:@R=A,S=1260,V={0}:R=B,S=1018,V={1}:R=C,S=1092,V={2}:R=D,S=1014,V={3}:R=E,S=1260,V={4}:R=F,S=48,V={5}:\";$C$2;$R$14;$C$4;$D107;$B107;T$14)": 1647,_x000D_
    "=RIK_AC(\"INF04__;INF04@E=0,S=49,G=0,T=0,P=0:@R=A,S=1260,V={0}:R=B,S=1018,V={1}:R=C,S=1092,V={2}:R=D,S=1014,V={3}:R=E,S=1260,V={4}:R=F,S=48,V={5}:\";$C$2;$R$14;$C$4;$D106;$B106;T$14)": 1648,_x000D_
    "=RIK_AC(\"INF04__;INF04@E=0,S=1064,G=0,T=0,P=0:@R=A,S=1260,V={0}:R=B,S=1018,V={1}:R=C,S=1092,V={2}:R=D,S=1014,V={3}:R=E,S=1260,V={4}:\";$C$2;$R$14;$C$4;$D105;$B105)": 1649,_x000D_
    "=RIK_AC(\"INF04__;INF04@E=0,S=1076,G=0,T=0,P=0:@R=A,S=1260,V={0}:R=B,S=1018,V={1}:R=C,S=1092,V={2}:R=D,S=1014,V={3}:R=E,S=1260,V={4}:\";$C$2;$R$14;$C$4;$D104;$B104)": 1650,_x000D_
    "=RIK_AC(\"INF04__;INF04@E=0,S=49,G=0,T=0,P=0:@R=A,S=1260,V={0}:R=B,S=1018,V={1}:R=C,S=1092,V={2}:R=D,S=1014,V={3}:R=E,S=1260,V={4}:R=F,S=48,V={5}:\";$C$2;$R$14;$C$4;$D103;$B103;T$14)": 1651,_x000D_
    "=RIK_AC(\"INF04__;INF04@E=0,S=1076,G=0,T=0,P=0:@R=A,S=1260,V={0}:R=B,S=1018,V={1}:R=C,S=1092,V={2}:R=D,S=1014,V={3}:R=E,S=1260,V={4}:\";$C$2;$R$14;$C$4;$D102;$B102)": 1652,_x000D_
    "=RIK_AC(\"INF04__;INF04@E=0,S=1253,G=0,T=0,P=0:@R=A,S=1260,V={0}:R=B,S=1018,V={1}:R=C,S=1092,V={2}:R=D,S=1014,V={3}:R=E,S=1260,V={4}:\";$C$2;$P$14;$C$4;$D98;$B98)": 1653,_x000D_
    "=RIK_AC(\"INF04__;INF04@E=0,S=49,G=0,T=0,P=0:@R=A,S=1260,V={0}:R=B,S=1018,V={1}:R=C,S=1092,V={2}:R=D,S=1014,V={3}:R=E,S=1260,V={4}:R=F,S=48,V={5}:\";$C$2;$R$14;$C$4;$D97;$B97;T$14)": 1654,_x000D_
    "=RIK_AC(\"INF04__;INF04@E=0,S=42,G=0,T=0,P=0:@R=A,S=1260,V={0}:R=B,S=1018,V={1}:R=C,S=1092,V={2}:R=D,S=1014,V={3}:R=E,S=1260,V={4}:\";$C$2;$R$14;$C$4;$D94;$B94)": 1655,_x000D_
    "=RIK_AC(\"INF04__;INF04@E=0,S=1064,G=0,T=0,P=0:@R=A,S=1260,V={0}:R=B,S=1018,V={1}:R=C,S=1092,V={2}:R=D,S=1014,V={3}:R=E,S=1260,V={4}:\";$C$2;$R$14;$C$4;$D93;$B93)": 1656,_x000D_
    "=RIK_AC(\"INF04__;INF04@E=0,S=1253,G=0,T=0,P=0:@R=A,S=1260,V={0}:R=B,S=1018,V={1}:R=C,S=1092,V={2}:R=D,S=1014,V={3}:R=E,S=1260,V={4}:\";$C$2;$P$14;$C$4;$D90;$B90)": 1657,_x000D_
    "=RIK_AC(\"INF04__;INF04@E=0,S=49,G=0,T=0,P=0:@R=A,S=1260,V={0}:R=B,S=1018,V={1}:R=C,S=1092,V={2}:R=D,S=1014,V={3}:R=E,S=1260,V={4}:R=F,S=48,V={5}:\";$C$2;$R$14;$C$4;$D89;$B89;T$14)": 1658,_x000D_
    "=RIK_AC(\"INF04__;INF04@E=0,S=42,G=0,T=0,P=0:@R=A,S=1260,V={0}:R=B,S=1018,V={1}:R=C,S=1092,V={2}:R=D,S=1014,V={3}:R=E,S=1260,V={4}:\";$C$2;$R$14;$C$4;$D87;$B87)": 1659,_x000D_
    "=RIK_AC(\"INF04__;INF04@E=0,S=1076,G=0,T=0,P=0:@R=A,S=1260,V={0}:R=B,S=1018,V={1}:R=C,S=1092,V={2}:R=D,S=1014,V={3}:R=E,S=1260,V={4}:\";$C$2;$R$14;$C$4;$D86;$B86)": 1660,_x000D_
    "=RIK_AC(\"INF04__;INF04@E=0,S=1064,G=0,T=0,P=0:@R=A,S=1260,V={0}:R=B,S=1018,V={1}:R=C,S=1092,V={2}:R=D,S=1014,V={3}:R=E,S=1260,V={4}:\";$C$2;$R$14;$C$4;$D84;$B84)": 1661,_x000D_
    "=RIK_AC(\"INF04__;INF04@E=0,S=1253,G=0,T=0,P=0:@R=A,S=1260,V={0}:R=B,S=1018,V={1}:R=C,S=1092,V={2}:R=D,S=1014,V={3}:R=E,S=1260,V={4}:\";$C$2;$P$14;$C$4;$D82;$B82)": 1662,_x000D_
    "=RIK_AC(\"INF04__;INF04@E=0,S=49,G=0,T=0,P=0:@R=A,S=1260,V={0}:R=B,S=1018,V={1}:R=C,S=1092,V={2}:R=D,S=1014,V={3}:R=E,S=1260,V={4}:R=F,S=48,V={5}:\";$C$2;$R$14;$C$4;$D81;$B81;T$14)": 1663,_x000D_
    "=RIK_AC(\"INF04__;INF04@E=0,S=42,G=0,T=0,P=0:@R=A,S=1260,V={0}:R=B,S=1018,V={1}:R=C,S=1092,V={2}:R=D,S=1014,V={3}:R=E,S=1260,V={4}:\";$C$2;$R$14;$C$4;$D79;$B79)": 1664,_x000D_
    "=RIK_AC(\"INF04__;INF04@E=0,S=1076,G=0,T=0,P=0:@R=A,S=1260,V={0}:R=B,S=1018,V={1}:R=C,S=1092,V={2}:R=D,S=1014,V={3}:R=E,S=1260,V={4}:\";$C$2;$R$14;$C$4;$D78;$B78)": 1665,_x000D_
    "=RIK_AC(\"INF04__;INF04@E=0,S=1064,G=0,T=0,P=0:@R=A,S=1260,V={0}:R=B,S=1018,V={1}:R=C,S=1092,V={2}:R=D,S=1014,V={3}:R=E,S=1260,V={4}:\";$C$2;$R$14;$C$4;$D76;$B76)": 1666,_x000D_
    "=RIK_AC(\"INF04__;INF04@E=0,S=1253,G=0,T=0,P=0:@R=A,S=1260,V={0}:R=B,S=1018,V={1}:R=C,S=1092,V={2}:R=D,S=1014,V={3}:R=E,S=1260,V={4}:\";$C$2;$P$14;$C$4;$D74;$B74)": 1667,_x000D_
    "=RIK_AC(\"INF04__;INF04@E=0,S=49,G=0,T=0,P=0:@R=A,S=1260,V={0}:R=B,S=1018,V={1}:R=C,S=1092,V={2}:R=D,S=1014,V={3}:R=E,S=1260,V={4}:R=F,S=48,V={5}:\";$C$2;$R$14;$C$4;$D73;$B73;T$14)": 1668,_x000D_
    "=RIK_AC(\"INF04__;INF04@E=0,S=42,G=0,T=0,P=0:@R=A,S=1260,V={0}:R=B,S=1018,V={1}:R=C,S=1092,V={2}:R=D,S=1014,V={3}:R=E,S=1260,V={4}:\";$C$2;$R$14;$C$4;$D71;$B71)": 1669,_x000D_
    "=RIK_AC(\"INF04__;INF04@E=0,S=1076,G=0,T=0,P=0:@R=A,S=1260,V={0}:R=B,S=1018,V={1}:R=C,S=1092,V={2}:R=D,S=1014,V={3}:R=E,S=1260,V={4}:\";$C$2;$R$14;$C$4;$D70;$B70)": 1670,_x000D_
    "=RIK_AC(\"INF04__;INF04@E=0,S=1064,G=0,T=0,P=0:@R=A,S=1260,V={0}:R=B,S=1018,V={1}:R=C,S=1092,V={2}:R=D,S=1014,V={3}:R=E,S=1260,V={4}:\";$C$2;$R$14;$C$4;$D68;$B68)": 1671,_x000D_
    "=RIK_AC(\"INF04__;INF04@E=0,S=1253,G=0,T=0,P=0:@R=A,S=1260,V={0}:R=B,S=1018,V={1}:R=C,S=1092,V={2}:R=D,S=1014,V={3}:R=E,S=1260,V={4}:\";$C$2;$P$14;$C$4;$D66;$B66)": 1672,_x000D_
    "=RIK_AC(\"INF04__;INF04@E=0,S=49,G=0,T=0,P=0:@R=A,S=1260,V={0}:R=B,S=1018,V={1}:R=C,S=1092,V={2}:R=D,S=1014,V={3}:R=E,S=1260,V={4}:R=F,S=48,V={5}:\";$C$2;$R$14;$C$4;$D65;$B65;T$14)": 1673,_x000D_
    "=RIK_AC(\"INF04__;INF04@E=0,S=42,G=0,T=0,P=0:@R=A,S=1260,V={0}:R=B,S=1018,V={1}:R=C,S=1092,V={2}:R=D,S=1014,V={3}:R=E,S=1260,V={4}:\";$C$2;$R$14;$C$4;$D63;$B63)": 1674,_x000D_
    "=RIK_AC(\"INF04__;INF04@E=0,S=1076,G=0,T=0,P=0:@R=A,S=1260,V={0}:R=B,S=1018,V={1}:R=C,S=1092,V={2}:R=D,S=1014,V={3}:R=E,S=1260,V={4}:\";$C$2;$R$14;$C$4;$D62;$B62)": 1675,_x000D_
    "=RIK_AC(\"INF04__;INF04@E=0,S=1064,G=0,T=0,P=0:@R=A,S=1260,V={0}:R=B,S=1018,V={1}:R=C,S=1092,V={2}:R=D,S=1014,V={3}:R=E,S=1260,V={4}:\";$C$2;$R$14;$C$4;$D60;$B60)": 1676,_x000D_
    "=RIK_AC(\"INF04__;INF04@E=0,S=1253,G=0,T=0,P=0:@R=A,S=1260,V={0}:R=B,S=1018,V={1}:R=C,S=1092,V={2}:R=D,S=1014,V={3}:R=E,S=1260,V={4}:\";$C$2;$P$14;$C$4;$D58;$B58)": 1677,_x000D_
    "=RIK_AC(\"INF04__;INF04@E=0,S=49,G=0,T=0,P=0:@R=A,S=1260,V={0}:R=B,S=1018,V={1}:R=C,S=1092,V={2}:R=D,S=1014,V={3}:R=E,S=1260,V={4}:R=F,S=48,V={5}:\";$C$2;$R$14;$C$4;$D57;$B57;T$14)": 1678,_x000D_
    "=RIK_AC(\"INF04__;INF04@E=0,S=42,G=0,T=0,P=0:@R=A,S=1260,V={0}:R=B,S=1018,V={1}:R=C,S=1092,V={2}:R=D,S=1014,V={3}:R=E,S=1260,V={4}:\";$C$2;$R$14;$C$4;$D55;$B55)": 1679,_x000D_
    "=RIK_AC(\"INF04__;INF04@E=0,S=1076,G=0,T=0,P=0:@R=A,S=1260,V={0}:R=B,S=1018,V={1}:R=C,S=1092,V={2}:R=D,S=1014,V={3}:R=E,S=1260,V={4}:\";$C$2;$R$14;$C$4;$D54;$B54)": 1680,_x000D_
    "=RIK_AC(\"INF04__;INF04@E=0,S=1064,G=0,T=0,P=0:@R=A,S=1260,V={0}:R=B,S=1018,V={1}:R=C,S=1092,V={2}:R=D,S=1014,V={3}:R=E,S=1260,V={4}:\";$C$2;$R$14;$C$4;$D52;$B52)": 1681,_x000D_
    "=RIK_AC(\"INF04__;INF04@E=0,S=1253,G=0,T=0,P=0:@R=A,S=1260,V={0}:R=B,S=1018,V={1}:R=C,S=1092,V={2}:R=D,S=1014,V={3}:R=E,S=1260,V={4}:\";$C$2;$P$14;$C$4;$D50;$B50)": 1682,_x000D_
    "=RIK_AC(\"INF04__;INF04@E=0,S=49,G=0,T=0,P=0:@R=A,S=1260,V={0}:R=B,S=1018,V={1}:R=C,S=1092,V={2}:R=D,S=1014,V={3}:R=E,S=1260,V={4}:R=F,S=48,V={5}:\";$C$2;$R$14;$C$4;$D49;$B49;T$14)": 1683,_x000D_
    "=RIK_AC(\"INF04__;INF04@E=0,S=42,G=0,T=0,P=0:@R=A,S=1260,V={0}:R=B,S=1018,V={1}:R=C,S=1092,V={2}:R=D,S=1014,V={3}:R=E,S=1260,V={4}:\";$C$2;$R$14;$C$4;$D47;$B47)": 1684,_x000D_
    "=RIK_AC(\"INF04__;INF04@E=0,S=1076,G=0,T=0,P=0:@R=A,S=1260,V={0}:R=B,S=1018,V={1}:R=C,S=1092,V={2}:R=D,S=1014,V={3}:R=E,S=1260,V={4}:\";$C$2;$R$14;$C$4;$D46;$B46)": 1685,_x000D_
    "=RIK_AC(\"INF04__;INF04@E=0,S=1064,G=0,T=0,P=0:@R=A,S=1260,V={0}:R=B,S=1018,V={1}:R=C,S=1092,V={2}:R=D,S=1014,V={3}:R=E,S=1260,V={4}:\";$C$2;$R$14;$C$4;$D44;$B44)": 1686,_x000D_
    "=RIK_AC(\"INF04__;INF04@E=0,S=1253,G=0,T=0,P=0:@R=A,S=1260,V={0}:R=B,S=1018,V={1}:R=C,S=1092,V={2}:R=D,S=1014,V={3}:R=E,S=1260,V={4}:\";$C$2;$P$14;$C$4;$D42;$B42)": 1687,_x000D_
    "=RIK_AC(\"INF04__;INF04@E=0,S=49,G=0,T=0,P=0:@R=A,S=1260,V={0}:R=B,S=1018,V={1}:R=C,S=1092,V={2}:R=D,S=1014,V={3}:R=E,S=1260,V={4}:R=F,S=48,V={5}:\";$C$2;$R$14;$C$4;$D41;$B41;T$14)": 1688,_x000D_
    "=RIK_AC(\"INF04__;INF04@E=0,S=49,G=0,T=0,P=0:@R=A,S=1260,V={0}:R=B,S=1018,V={1}:R=C,S=1092,V={2}:R=D,S=1014,V={3}:R=E,S=1260,V={4}:R=F,S=48,V={5}:\";$C$2;$R$14;$C$4;$D216;$B216;T$14)": 1689,_x000D_
    "=RIK_AC(\"INF04__;INF04@E=0,S=1064,G=0,T=0,P=0:@R=A,S=1260,V={0}:R=B,S=1018,V={1}:R=C,S=1092,V={2}:R=D,S=1014,V={3}:R=E,S=1260,V={4}:\";$C$2;$R$14;$C$4;$D176;$B176)": 1690,_x000D_
    "=RIK_AC(\"INF04__;INF04@E=0,S=1076,G=0,T=0,P=0:@R=A,S=1260,V={0}:R=B,S=1018,V={1}:R=C,S=1092,V={2}:R=D,S=1014,V={3}:R=E,S=1260,V={4}:\";$C$2;$R$14;$C$4;$D173;$B173)": 1691,_x000D_
    "=RIK_AC(\"INF04__;INF04@E=0,S=42,G=0,T=0,P=0:@R=A,S=1260,V={0}:R=B,S=1018,V={1}:R=C,S=1092,V={2}:R=D,S=1014,V={3}:R=E,S=1260,V={4}:\";$C$2;$R$14;$C$4;$D169;$B169)": 1692,_x000D_
    "=RIK_AC(\"INF04__;INF04@E=0,S=1076,G=0,T=0,P=0:@R=A,S=1260,V={0}:R=B,S=1018,V={1}:R=C,S=1092,V={2}:R=D,S=1014,V={3}:R=E,S=1260,V={4}:\";$C$2;$R$14;$C$4;$D165;$B165)": 1693,_x000D_
    "=RIK_AC(\"INF04__;INF04@E=0,S=1253,G=0,T=0,P=0:@R=A,S=1260,V={0}:R=B,S=1018,V={1}:R=C,S=1092,V={2}:R=D,S=1014,V={3}:R=E,S=1260,V={4}:\";$C$2;$P$14;$C$4;$D164;$B164)": 1694,_x000D_
    "=RIK_AC(\"INF04__;INF04@E=0,S=1064,G=0,T=0,P=0:@R=A,S=1260,V={0}:R=B,S=1018,V={1}:R=C,S=1092,V={2}:R=D,S=1014,V={3}:R=E,S=1260,V={4}:\";$C$2;$R$14;$C$4;$D158;$B158)": 1695,_x000D_
    "=RIK_AC(\"INF04__;INF04@E=0,S=1076,G=0,T=0,P=0:@R=A,S=1260,V={0}:R=B,S=1018,V={1}:R=C,S=1092,V={2}:R=D,S=1014,V={3}:R=E,S=1260,V={4}:\";$C$2;$R$14;$C$4;$D157;$B157)": 1696,_x000D_
    "=RIK_AC(\"INF04__;INF04@E=0,S=1253,G=0,T=0,P=0:@R=A,S=1260,V={0}:R=B,S=1018,V={1}:R=C,S=1092,V={2}:R=D,S=1014,V={3}:R=E,S=1260,V={4}:\";$C$2;$P$14;$C$4;$D156;$B156)": 1697,_x000D_
    "=RIK_AC(\"INF04__;INF04@E=0,S=1064,G=0,T=0,P=0:@R=A,S=1260,V={0}:R=B,S=1018,V={1}:R=C,S=1092,V={2}:R=D,S=1014,V={3}:R=E,S=1260,V={4}:\";$C$2;$R$14;$C$4;$D150;$B150)": 1698,_x000D_
    "=RIK_AC(\"INF04__;INF04@E=0,S=1076,G=0,T=0,P=0:@R=A,S=1260,V={0}:R=B,S=1018,V={1}:R=C,S=1092,V={2}:R=D,S=1014,V={3}:R=E,S=1260,V={4}:\";$C$2;$R$14;$C$4;$D149;$B149)": 1699,_x000D_
    "=RIK_AC(\"INF04__;INF04@E=0,S=1253,G=0,T=0,P=0:@R=A,S=1260,V={0}:R=B,S=1018,V={1}:R=C,S=1092,V={2}:R=D,S=1014,V={3}:R=E,S=1260,V={4}:\";$C$2;$P$14;$C$4;$D148;$B148)": 1700,_x000D_
    "=RIK_AC(\"INF04__;INF04@E=0,S=1064,G=0,T=0,P=0:@R=A,S=1260,V={0}:R=B,S=1018,V={1}:R=C,S=1092,V={2}:R=D,S=1014,V={3}:R=E,S=1260,V={4}:\";$C$2;$R$14;$C$4;$D142;$B142)": 1701,_x000D_
    "=RIK_AC(\"INF04__;INF04@E=0,S=1076,G=0,T=0,P=0:@R=A,S=1260,V={0}:R=B,S=1018,V={1}:R=C,S=1092,V={2}:R=D,S=1014,V={3}:R=E,S=1260,V={4}:\";$C$2;$R$14;$C$4;$D141;$B141)": 1702,_x000D_
    "=RIK_AC(\"INF04__;INF04@E=0,S=1253,G=0,T=0,P=0:@R=A,S=1260,V={0}:R=B,S=1018,V={1}:R=C,S=1092,V={2}:R=D,S=1014,V={3}:R=E,S=1260,V={4}:\";$C$2;$P$14;$C$4;$D140;$B140)": 1703,_x000D_
    "=RIK_AC(\"INF04__;INF04@E=0,S=1064,G=0,T=0,P=0:@R=A,S=1260,V={0}:R=B,S=1018,V={1}:R=C,S=1092,V={2}:R=D,S=1014,V={3}:R=E,S=1260,V={4}:\";$C$2;$R$14;$C$4;$D134;$B134)": 1704,_x000D_
    "=RIK_AC(\"INF04__;INF04@E=0,S=1076,G=0,T=0,P=0:@R=A,S=1260,V={0}:R=B,S=1018,V={1}:R=C,S=1092,V={2}:R=D,S=1014,V={3}:R=E,S=1260,V={4}:\";$C$2;$R$14;$C$4;$D133;$B133)": 1705,_x000D_
    "=RIK_AC(\"INF04__;INF04@E=0,S=1253,G=0,T=0,P=0:@R=A,S=1260,V={0}:R=B,S=1018,V={1}:R=C,S=1092,V={2}:R=D,S=1014,V={3}:R=E,S=1260,V={4}:\";$C$2;$P$14;$C$4;$D132;$B132)": 1706,_x000D_
    "=RIK_AC(\"INF04__;INF04@E=0,S=1064,G=0,T=0,P=0:@R=A,S=1260,V={0}:R=B,S=1018,V={1}:R=C,S=1092,V={2}:R=D,S=1014,V={3}:R=E,S=1260,V={4}:\";$C$2;$R$14;$C$4;$D126;$B126)": 1707,_x000D_
    "=RIK_AC(\"INF04__;INF04@E=0,S=1076,G=0,T=0,P=0:@R=A,S=1260,V={0}:R=B,S=1018,V={1}:R=C,S=1092,V={2}:R=D,S=1014,V={3}:R=E,S=1260,V={4}:\";$C$2;$R$14;$C$4;$D125;$B125)": 1708,_x000D_
    "=RIK_AC(\"INF04__;INF04@E=0,S=1253,G=0,T=0,P=0:@R=A,S=1260,V={0}:R=B,S=1018,V={1}:R=C,S=1092,V={2}:R=D,S=1014,V={3}:R=E,S=1260,V={4}:\";$C$2;$P$14;$C$4;$D124;$B124)": 1709,_x000D_
    "=RIK_AC(\"INF04__;INF04@E=0,S=1064,G=0,T=0,P=0:@R=A,S=1260,V={0}:R=B,S=1018,V={1}:R=C,S=1092,V={2}:R=D,S=1014,V={3}:R=E,S=1260,V={4}:\";$C$2;$R$14;$C$4;$D118;$B118)": 1710,_x000D_
    "=RIK_AC(\"INF04__;INF04@E=0,S=1076,G=0,T=0,P=0:@R=A,S=1260,V={0}:R=B,S=1018,V={1}:R=C,S=1092,V={2}:R=D,S=1014,V={3}:R=E,S=1260,V={4}:\";$C$2;$R$14;$C$4;$D117;$B117)": 1711,_x000D_
    "=RIK_AC(\"INF04__;INF04@E=0,S=1253,G=0,T=0,P=0:@R=A,S=1260,V={0}:R=B,S=1018,V={1}:R=C,S=1092,V={2}:R=D,S=1014,V={3}:R=E,S=1260,V={4}:\";$C$2;$P$14;$C$4;$D116;$B116)": 1712,_x000D_
    "=RIK_AC(\"INF04__;INF04@E=0,S=1064,G=0,T=0,P=0:@R=A,S=1260,V={0}:R=B,S=1018,V={1}:R=C,S=1092,V={2}:R=D,S=1014,V={3}:R=E,S=1260,V={4}:\";$C$2;$R$14;$C$4;$D110;$B110)": 1713,_x000D_
    "=RIK_AC(\"INF04__;INF04@E=0,S=1076,G=0,T=0,P=0:@R=A,S=1260,V={0}:R=B,S=1018,V={1}:R=C,S=1092,V={2}:R=D,S=1014,V={3}:R=E,S=1260,V={4}:\";$C$2;$R$14;$C$4;$D109;$B109)": 1714,_x000D_
    "=RIK_AC(\"INF04__;INF04@E=0,S=42,G=0,T=0,P=0:@R=A,S=1260,V={0}:R=B,S=1018,V={1}:R=C,S=1092,V={2}:R=D,S=1014,V={3}:R=E,S=1260,V={4}:\";$C$2;$R$14;$C$4;$D108;$B108)": 1715,_x000D_
    "=RIK_AC(\"INF04__;INF04@E=0,S=1064,G=0,T=0,P=0:@R=A,S=1260,V={0}:R=B,S=1018,V={1}:R=C,S=1092,V={2}:R=D,S=1014,V={3}:R=E,S=1260,V={4}:\";$C$2;$R$14;$C$4;$D107;$B107)": 1716,_x000D_
    "=RIK_AC(\"INF04__;INF04@E=0,S=1064,G=0,T=0,P=0:@R=A,S=1260,V={0}:R=B,S=1018,V={1}:R=C,S=1092,V={2}:R=D,S=1014,V={3}:R=E,S=1260,V={4}:\";$C$2;$R$14;$C$4;$D106;$B106)": 1717,_x000D_
    "=RIK_AC(\"INF04__;INF04@E=0,S=42,G=0,T=0,P=0:@R=A,S=1260,V={0}:R=B,S=1018,V={1}:R=C,S=1092,V={2}:R=D,S=1014,V={3}:R=E,S=1260,V={4}:\";$C$2;$R$14;$C$4;$D105;$B105)": 1718,_x000D_
    "=RIK_AC(\"INF04__;INF04@E=0,S=49,G=0,T=0,P=0:@R=A,S=1260,V={0}:R=B,S=1018,V={1}:R=C,S=1092,V={2}:R=D,S=1014,V={3}:R=E,S=1260,V={4}:R=F,S=48,V={5}:\";$C$2;$R$14;$C$4;$D104;$B104;T$14)": 1719,_x000D_
    "=RIK_AC(\"INF04__;INF04@E=0,S=42,G=0,T=0,P=0:@R=A,S=1260,V={0}:R=B,S=1018,V={1}:R=C,S=1092,V={2}:R=D,S=1014,V={3}:R=E,S=1260,V={4}:\";$C$2;$R$14;$C$4;$D103;$B103)": 1720,_x000D_
    "=RIK_AC(\"INF04__;INF04@E=0,S=49,G=0,T=0,P=0:@R=A,S=1260,V={0}:R=B,S=1018,V={1}:R=C,S=1092,V={2}:R=D,S=1014,V={3}:R=E,S=1260,V={4}:R=F,S=48,V={5}:\";$C$2;$R$14;$C$4;$D102;$B102;T$14)": 1721,_x000D_
    "=RIK_AC(\"INF04__;INF04@E=0,S=1064,G=0,T=0,P=0:@R=A,S=1260,V={0}:R=B,S=1018,V={1}:R=C,S=1092,V={2}:R=D,S=1014,V={3}:R=E,S=1260,V={4}:\";$C$2;$R$14;$C$4;$D97;$B97)": 1722,_x000D_
    "=RIK_AC(\"INF04__;INF04@E=0,S=1076,G=0,T=0,P=0:@R=A,S=1260,V={0}:R=B,S=1018,V={1}:R=C,S=1092,V={2}:R=D,S=1014,V={3}:R=E,S=1260,V={4}:\";$C$2;$R$14;$C$4;$D96;$B96)": 1723,_x000D_
    "=RIK_AC(\"INF04__;INF04@E=0,S=42,G=0,T=0,P=0:@R=A,S=1260,V={0}:R=B,S=1018,V={1}:R=C,S=1092,V={2}:R=D,S=1014,V={3}:R=E,S=1260,V={4}:\";$C$2;$R$14;$C$4;$D93;$B93)": 1724,_x000D_
    "=RIK_AC(\"INF04__;INF04@E=0,S=1076,G=0,T=0,P=0:@R=A,S=1260,V={0}:R=B,S=1018,V={1}:R=C,S=1092,V={2}:R=D,S=1014,V={3}:R=E,S=1260,V={4}:\";$C$2;$R$14;$C$4;$D92;$B92)": 1725,_x000D_
    "=RIK_AC(\"INF04__;INF04@E=0,S=1064,G=0,T=0,P=0:@R=A,S=1260,V={0}:R=B,S=1018,V={1}:R=C,S=1092,V={2}:R=D,S=1014,V={3}:R=E,S=1260,V={4}:\";$C$2;$R$14;$C$4;$D89;$B89)": 1726,_x000D_
    "=RIK_AC(\"INF04__;INF04@E=0,S=1253,G=0,T=0,P=0:@R=A,S=1260,V={0}:R=B,S=1018,V={1}:R=C,S=1092,V={2}:R=D,S=1014,V={3}:R=E,S=1260,V={4}:\";$C$2;$P$14;$C$4;$D87;$B87)": 1727,_x000D_
    "=RIK_AC(\"INF04__;INF04@E=0,S=49,G=0,T=0,P=0:@R=A,S=1260,V={0}:R=B,S=1018,V={1}:R=C,S=1092,V={2}:R=D,S=1014,V={3}:R=E,S=1260,V={4}:R=F,S=48,V={5}:\";$C$2;$R$14;$C$4;$D86;$B86;T$14)": 1728,_x000D_
    "=RIK_AC(\"INF04__;INF04@E=0,S=42,G=0,T=0,P=0:@R=A,S=1260,V={0}:R=B,S=1018,V={1}:R=C,S=1092,V={2}:R=D,S=1014,V={3}:R=E,S=1260,V={4}:\";$C$2;$R$14;$C$4;$D84;$B84)": 1729,_x000D_
    "=RIK_AC(\"INF04__;INF04@E=0,S=1076,G=0,T=0,P=0:@R=A,S=1260,V={0}:R=B,S=1018,V={1}:R=C,S=1092,V={2}:R=D,S=1014,V={3}:R=E,S=1260,V={4}:\";$C$2;$R$14;$C$4;$D83;$B83)": 1730,_x000D_
    "=RIK_AC(\"INF04__;INF04@E=0,S=1064,G=0,T=0,P=0:@R=A,S=1260,V={0}:R=B,S=1018,V={1}:R=C,S=1092,V={2}:R=D,S=1014,V={3}:R=E,S=1260,V={4}:\";$C$2;$R$14;$C$4;$D81;$B81)": 1731,_x000D_
    "=RIK_AC(\"INF04__;INF04@E=0,S=1253,G=0,T=0,P=0:@R=A,S=1260,V={0}:R=B,S=1018,V={1}:R=C,S=1092,V={2}:R=D,S=1014,V={3}:R=E,S=1260,V={4}:\";$C$2;$P$14;$C$4;$D79;$B79)": 1732,_x000D_
    "=RIK_AC(\"INF04__;INF04@E=0,S=49,G=0,T=0,P=0:@R=A,S=1260,V={0}:R=B,S=1018,V={1}:R=C,S=1092,V={2}:R=D,S=1014,V={3}:R=E,S=1260,V={4}:R=F,S=48,V={5}:\";$C$2;$R$14;$C$4;$D78;$B78;T$14)": 1733,_x000D_
    "=RIK_AC(\"INF04__;INF04@E=0,S=42,G=0,T=0,P=0:@R=A,S=1260,V={0}:R=B,S=1018,V={1}:R=C,S=1092,V={2}:R=D,S=1014,V={3}:R=E,S=1260,V={4}:\";$C$2;$R$14;$C$4;$D76;$B76)": 1734,_x000D_
    "=RIK_AC(\"INF04__;INF04@E=0,S=1076,G=0,T=0,P=0:@R=A,S=1260,V={0}:R=B,S=1018,V={1}:R=C,S=1092,V={2}:R=D,S=1014,V={3}:R=E,S=1260,V={4}:\";$C$2;$R$14;$C$4;$D75;$B75)": 1735,_x000D_
    "=RIK_AC(\"INF04__;INF04@E=0,S=1064,G=0,T=0,P=0:@R=A,S=1260,V={0}:R=B,S=1018,V={1}:R=C,S=1092,V={2}:R=D,S=1014,V={3}:R=E,S=1260,V={4}:\";$C$2;$R$14;$C$4;$D73;$B73)": 1736,_x000D_
    "=RIK_AC(\"INF04__;INF04@E=0,S=1253,G=0,T=0,P=0:@R=A,S=1260,V={0}:R=B,S=1018,V={1}:R=C,S=1092,V={2}:R=D,S=1014,V={3}:R=E,S=1260,V={4}:\";$C$2;$P$14;$C$4;$D71;$B71)": 1737,_x000D_
    "=RIK_AC(\"INF04__;INF04@E=0,S=49,G=0,T=0,P=0:@R=A,S=1260,V={0}:R=B,S=1018,V={1}:R=C,S=1092,V={2}:R=D,S=1014,V={3}:R=E,S=1260,V={4}:R=F,S=48,V={5}:\";$C$2;$R$14;$C$4;$D70;$B70;T$14)": 1738,_x000D_
    "=RIK_AC(\"INF04__;INF04@E=0,S=42,G=0,T=0,P=0:@R=A,S=1260,V={0}:R=B,S=1018,V={1}:R=C,S=1092,V={2}:R=D,S=1014,V={3}:R=E,S=1260,V={4}:\";$C$2;$R$14;$C$4;$D68;$B68)": 1739,_x000D_
    "=RIK_AC(\"INF04__;INF04@E=0,S=1076,G=0,T=0,P=0:@R=A,S=1260,V={0}:R=B,S=1018,V={1}:R=C,S=1092,V={2}:R=D,S=1014,V={3}:R=E,S=1260,V={4}:\";$C$2;$R$14;$C$4;$D67;$B67)": 1740,_x000D_
    "=RIK_AC(\"INF04__;INF04@E=0,S=1064,G=0,T=0,P=0:@R=A,S=1260,V={0}:R=B,S=1018,V={1}:R=C,S=1092,V={2}:R=D,S=1014,V={3}:R=E,S=1260,V={4}:\";$C$2;$R$14;$C$4;$D65;$B65)": 1741,_x000D_
    "=RIK_AC(\"INF04__;INF04@E=0,S=1253,G=0,T=0,P=0:@R=A,S=1260,V={0}:R=B,S=1018,V={1}:R=C,S=1092,V={2}:R=D,S=1014,V={3}:R=E,S=1260,V={4}:\";$C$2;$P$14;$C$4;$D63;$B63)": 1742,_x000D_
    "=RIK_AC(\"INF04__;INF04@E=0,S=49,G=0,T=0,P=0:@R=A,S=1260,V={0}:R=B,S=1018,V={1}:R=C,S=1092,V={2}:R=D,S=1014,V={3}:R=E,S=1260,V={4}:R=F,S=48,V={5}:\";$C$2;$R$14;$C$4;$D62;$B62;T$14)": 1743,_x000D_
    "=RIK_AC(\"INF04__;INF04@E=0,S=42,G=0,T=0,P=0:@R=A,S=1260,V={0}:R=B,S=1018,V={1}:R=C,S=1092,V={2}:R=D,S=1014,V={3}:R=E,S=1260,V={4}:\";$C$2;$R$14;$C$4;$D60;$B60)": 1744,_x000D_
    "=RIK_AC(\"INF04__;INF04@E=0,S=1076,G=0,T=0,P=0:@R=A,S=1260,V={0}:R=B,S=1018,V={1}:R=C,S=1092,V={2}:R=D,S=1014,V={3}:R=E,S=1260,V={4}:\";$C$2;$R$14;$C$4;$D59;$B59)": 1745,_x000D_
    "=RIK_AC(\"INF04__;INF04@E=0,S=1064,G=0,T=0,P=0:@R=A,S=1260,V={0}:R=B,S=1018,V={1}:R=C,S=1092,V={2}:R=D,S=1014,V={3}:R=E,S=1260,V={4}:\";$C$2;$R$14;$C$4;$D57;$B57)": 1746,_x000D_
    "=RIK_AC(\"INF04__;INF04@E=0,S=1253,G=0,T=0,P=0:@R=A,S=1260,V={0}:R=B,S=1018,V={1}:R=C,S=1092,V={2}:R=D,S=1014,V={3}:R=E,S=1260,V={4}:\";$C$2;$P$14;$C$4;$D55;$B55)": 1747,_x000D_
    "=RIK_AC(\"INF04__;INF04@E=0,S=49,G=0,T=0,P=0:@R=A,S=1260,V={0}:R=B,S=1018,V={1}:R=C,S=1092,V={2}:R=D,S=1014,V={3}:R=E,S=1260,V={4}:R=F,S=48,V={5}:\";$C$2;$R$14;$C$4;$D54;$B54;T$14)": 1748,_x000D_
    "=RIK_AC(\"INF04__;INF04@E=0,S=42,G=0,T=0,P=0:@R=A,S=1260,V={0}:R=B,S=1018,V={1}:R=C,S=1092,V={2}:R=D,S=1014,V={3}:R=E,S=1260,V={4}:\";$C$2;$R$14;$C$4;$D52;$B52)": 1749,_x000D_
    "=RIK_AC(\"INF04__;INF04@E=0,S=1076,G=0,T=0,P=0:@R=A,S=1260,V={0}:R=B,S=1018,V={1}:R=C,S=1092,V={2}:R=D,S=1014,V={3}:R=E,S=1260,V={4}:\";$C$2;$R$14;$C$4;$D51;$B51)": 1750,_x000D_
    "=RIK_AC(\"INF04__;INF04@E=0,S=1064,G=0,T=0,P=0:@R=A,S=1260,V={0}:R=B,S=1018,V={1}:R=C,S=1092,V={2}:R=D,S=1014,V={3}:R=E,S=1260,V={4}:\";$C$2;$R$14;$C$4;$D49;$B49)": 1751,_x000D_
    "=RIK_AC(\"INF04__;INF04@E=0,S=1253,G=0,T=0,P=0:@R=A,S=1260,V={0}:R=B,S=1018,V={1}:R=C,S=1092,V={2}:R=D,S=1014,V={3}:R=E,S=1260,V={4}:\";$C$2;$P$14;$C$4;$D47;$B47)": 1752,_x000D_
    "=RIK_AC(\"INF04__;INF04@E=0,S=49,G=0,T=0,P=0:@R=A,S=1260,V={0}:R=B,S=1018,V={1}:R=C,S=1092,V={2}:R=D,S=1014,V={3}:R=E,S=1260,V={4}:R=F,S=48,V={5}:\";$C$2;$R$14;$C$4;$D46;$B46;T$14)": 1753,_x000D_
    "=RIK_AC(\"INF04__;INF04@E=0,S=42,G=0,T=0,P=0:@R=A,S=1260,V={0}:R=B,S=1018,V={1}:R=C,S=1092,V={2}:R=D,S=1014,V={3}:R=E,S=1260,V={4}:\";$C$2;$R$14;$C$4;$D44;$B44)": 1754,_x000D_
    "=RIK_AC(\"INF04__;INF04@E=0,S=1076,G=0,T=0,P=0:@R=A,S=1260,V={0}:R=B,S=1018,V={1}:R=C,S=1092,V={2}:R=D,S=1014,V={3}:R=E,S=1260,V={4}:\";$C$2;$R$14;$C$4;$D43;$B43)": 1755,_x000D_
    "=RIK_AC(\"INF04__;INF04@E=0,S=1064,G=0,T=0,P=0:@R=A,S=1260,V={0}:R=B,S=1018,V={1}:R=C,S=1092,V={2}:R=D,S=1014,V={3}:R=E,S=1260,V={4}:\";$C$2;$R$14;$C$4;$D41;$B41)": 1756,_x000D_
    "=RIK_AC(\"INF04__;INF04@E=0,S=1253,G=0,T=0,P=0:@R=A,S=1260,V={0}:R=B,S=1018,V={1}:R=C,S=1092,V={2}:R=D,S=1014,V={3}:R=E,S=1260,V={4}:\";$C$2;$P$14;$C$4;$D39;$B39)": 1757,_x000D_
    "=RIK_AC(\"INF04__;INF04@E=0,S=49,G=0,T=0,P=0:@R=A,S=1260,V={0}:R=B,S=1018,V={1}:R=C,S=1092,V={2}:R=D,S=1014,V={3}:R=E,S=1260,V={4}:R=F,S=48,V={5}:\";$C$2;$R$14;$C$4;$D38;$B38;T$14)": 1758,_x000D_
    "=RIK_AC(\"INF04__;INF04@E=0,S=42,G=0,T=0,P=0:@R=A,S=1260,V={0}:R=B,S=1018,V={1}:R=C,S=1092,V={2}:R=D,S=1014,V={3}:R=E,S=1260,V={4}:\";$C$2;$R$14;$C$4;$D36;$B36)": 1759,_x000D_
    "=RIK_AC(\"INF04__;INF04@E=0,S=1076,G=0,T=0,P=0:@R=A,S=1260,V={0}:R=B,S=1018,V={1}:R=C,S=1092,V={2}:R=D,S=1014,V={3}:R=E,S=1260,V={4}:\";$C$2;$R$14;$C$4;$D35;$B35)": 1760,_x000D_
    "=RIK_AC(\"INF04__;INF04@E=0,S=1064,G=0,T=0,P=0:@R=A,S=1260,V={0}:R=B,S=1018,V={1}:R=C,S=1092,V={2}:R=D,S=1014,V={3}:R=E,S=1260,V={4}:\";$C$2;$R$14;$C$4;$D33;$B33)": 1761,_x000D_
    "=RIK_AC(\"INF04__;INF04@E=0,S=1253,G=0,T=0,P=0:@R=A,S=1260,V={0}:R=B,S=1018,V={1}:R=C,S=1092,V={2}:R=D,S=1014,V={3}:R=E,S=1260,V={4}:\";$C$2;$P$14;$C$4;$D31;$B31)": 1762,_x000D_
    "=RIK_AC(\"INF04__;INF04@E=0,S=49,G=0,T=0,P=0:@R=A,S=1260,V={0}:R=B,S=1018,V={1}:R=C,S=1092,V={2}:R=D,S=1014,V={3}:R=E,S=1260,V={4}:R=F,S=48,V={5}:\";$C$2;$R$14;$C$4;$D30;$B30;T$14)": 1763,_x000D_
    "=RIK_AC(\"INF04__;INF04@E=0,S=42,G=0,T=0,P=0:@R=A,S=1260,V={0}:R=B,S=1018,V={1}:R=C,S=1092,V={2}:R=D,S=1014,V={3}:R=E,S=1260,V={4}:\";$C$2;$R$14;$C$4;$D28;$B28)": 1764,_x000D_
    "=RIK_AC(\"INF04__;INF04@E=0,S=1076,G=0,T=0,P=0:@R=A,S=1260,V={0}:R=B,S=1018,V={1}:R=C,S=1092,V={2}:R=D,S=1014,V={3}:R=E,S=1260,V={4}:\";$C$2;$R$14;$C$4;$D27;$B27)": 1765,_x000D_
    "=RIK_AC(\"INF04__;INF04@E=0,S=1064,G=0,T=0,P=0:@R=A,S=1260,V={0}:R=B,S=1018,V={1}:R=C,S=1092,V={2}:R=D,S=1014,V={3}:R=E,S=1260,V={4}:\";$C$2;$R$14;$C$4;$D25;$B25)": 1766,_x000D_
    "=RIK_AC(\"INF04__;INF04@E=0,S=1253,G=0,T=0,P=0:@R=A,S=1260,V={0}:R=B,S=1018,V={1}:R=C,S=1092,V={2}:R=D,S=1014,V={3}:R=E,S=1260,V={4}:\";$C$2;$P$14;$C$4;$D23;$B23)": 1767,_x000D_
    "=RIK_AC(\"INF04__;INF04@E=0,S=49,G=0,T=0,P=0:@R=A,S=1260,V={0}:R=B,S=1018,V={1}:R=C,S=1092,V={2}:R=D,S=1014,V={3}:R=E,S=1260,V={4}:R=F,S=48,V={5}:\";$C$2;$R$14;$C$4;$D22;$B22;T$14)": 1768,_x000D_
    "=RIK_AC(\"INF04__;INF04@E=0,S=42,G=0,T=0,P=0:@R=A,S=1260,V={0}:R=B,S=1018,V={1}:R=C,S=1092,V={2}:R=D,S=1014,V={3}:R=E,S=1260,V={4}:\";$C$2;$R$14;$C$4;$D20;$B20)": 1769,_x000D_
    "=RIK_AC(\"INF04__;INF04@E=0,S=1076,G=0,T=0,P=0:@R=A,S=1260,V={0}:R=B,S=1018,V={1}:R=C,S=1092,V={2}:R=D,S=1014,V={3}:R=E,S=1260,V={4}:\";$C$2;$R$14;$C$4;$D19;$B19)": 1770,_x000D_
    "=RIK_AC(\"INF04__;INF04@E=0,S=1064,G=0,T=0,P=0:@R=A,S=1260,V={0}:R=B,S=1018,V={1}:R=C,S=1092,V={2}:R=D,S=1014,V={3}:R=E,S=1260,V={4}:\";$C$2;$R$14;$C$4;$D17;$B17)": 1771,_x000D_
    "=RIK_AC(\"INF04__;INF04@E=0,S=42,G=0,T=0,P=0:@R=A,S=1260,V={0}:R=B,S=1018,V={1}:R=C,S=1092,V={2}:R=D,S=1014,V={3}:R=E,S=1260,V={4}:\";$C$2;$R$14;$C$4;$D41;$B41)": 1772,_x000D_
    "=RIK_AC(\"INF04__;INF04@E=0,S=1076,G=0,T=0,P=0:@R=A,S=1260,V={0}:R=B,S=1018,V={1}:R=C,S=1092,V={2}:R=D,S=1014,V={3}:R=E,S=1260,V={4}:\";$C$2;$R$14;$C$4;$D40;$B40)": 1773,_x000D_
    "=RIK_AC(\"INF04__;INF04@E=0,S=1064,G=0,T=0,P=0:@R=A,S=1260,V={0}:R=B,S=1018,V={1}:R=C,S=1092,V={2}:R=D,S=1014,V={3}:R=E,S=1260,V={4}:\";$C$2;$R$14;$C$4;$D38;$B38)": 1774,_x000D_
    "=RIK_AC(\"INF04__;INF04@E=0,S=1253,G=0,T=0,P=0:@R=A,S=1260,V={0}:R=B,S=1018,V={1}:R=C,S=1092,V={2}:R=D,S=1014,V={3}:R=E,S=1260,V={4}:\";$C$2;$P$14;$C$4;$D36;$B36)": 1775,_x000D_
    "=RIK_AC(\"INF04__;INF04@E=0,S=49,G=0,T=0,P=0:@R=A,S=1260,V={0}:R=B,S=1018,V={1}:R=C,S=1092,V={2}:R=D,S=1014,V={3}:R=E,S=1260,V={4}:R=F,S=48,V={5}:\";$C$2;$R$14;$C$4;$D35;$B35;T$14)": 1776,_x000D_
    "=RIK_AC(\"INF04__;INF04@E=0,S=42,G=0,T=0,P=0:@R=A,S=1260,V={0}:R=B,S=1018,V={1}:R=C,S=1092,V={2}:R=D,S=1014,V={3}:R=E,S=1260,V={4}:\";$C$2;$R$14;$C$4;$D33;$B33)": 1777,_x000D_
    "=RIK_AC(\"INF04__;INF04@E=0,S=1076,G=0,T=0,P=0:@R=A,S=1260,V={0}:R=B,S=1018,V={1}:R=C,S=1092,V={2}:R=D,S=1014,V={3}:R=E,S=1260,V={4}:\";$C$2;$R$14;$C$4;$D32;$B32)": 1778,_x000D_
    "=RIK_AC(\"INF04__;INF04@E=0,S=1064,G=0,T=0,P=0:@R=A,S=1260,V={0}:R=B,S=1018,V={1}:R=C,S=1092,V={2}:R=D,S=1014,V={3}:R=E,S=1260,V={4}:\";$C$2;$R$14;$C$4;$D30;$B30)": 1779,_x000D_
    "=RIK_AC(\"INF04__;INF04@E=0,S=1253,G=0,T=0,P=0:@R=A,S=1260,V={0}:R=B,S=1018,V={1}:R=C,S=1092,V={2}:R=D,S=1014,V={3}:R=E,S=1260,V={4}:\";$C$2;$P$14;$C$4;$D28;$B28)": 1780,_x000D_
    "=RIK_AC(\"INF04__;INF04@E=0,S=49,G=0,T=0,P=0:@R=A,S=1260,V={0}:R=B,S=1018,V={1}:R=C,S=1092,V={2}:R=D,S=1014,V={3}:R=E,S=1260,V={4}:R=F,S=48,V={5}:\";$C$2;$R$14;$C$4;$D27;$B27;T$14)": 1781,_x000D_
    "=RIK_AC(\"INF04__;INF04@E=0,S=42,G=0,T=0,P=0:@R=A,S=1260,V={0}:R=B,S=1018,V={1}:R=C,S=1092,V={2}:R=D,S=1014,V={3}:R=E,S=1260,V={4}:\";$C$2;$R$14;$C$4;$D25;$B25)": 1782,_x000D_
    "=RIK_AC(\"INF04__;INF04@E=0,S=1076,G=0,T=0,P=0:@R=A,S=1260,V={0}:R=B,S=1018,V={1}:R=C,S=1092,V={2}:R=D,S=1014,V={3}:R=E,S=1260,V={4}:\";$C$2;$R$14;$C$4;$D24;$B24)": 1783,_x000D_
    "=RIK_AC(\"INF04__;INF04@E=0,S=1064,G=0,T=0,P=0:@R=A,S=1260,V={0}:R=B,S=1018,V={1}:R=C,S=1092,V={2}:R=D,S=1014,V={3}:R=E,S=1260,V={4}:\";$C$2;$R$14;$C$4;$D240;$B240)": 1784,_x000D_
    "=RIK_AC(\"INF04__;INF04@E=0,S=1064,G=0,T=0,P=0:@R=A,S=1260,V={0}:R=B,S=1018,V={1}:R=C,S=1092,V={2}:R=D,S=1014,V={3}:R=E,S=1260,V={4}:\";$C$2;$R$14;$C$4;$D235;$B235)": 1785,_x000D_
    "=RIK_AC(\"INF04__;INF04@E=0,S=42,G=0,T=0,P=0:@R=A,S=1260,V={0}:R=B,S=1018,V={1}:R=C,S=1092,V={2}:R=D,S=1014,V={3}:R=E,S=1260,V={4}:\";$C$2;$R$14;$C$4;$D201;$B201)": 1786,_x000D_
    "=RIK_AC(\"INF04__;INF04@E=0,S=49,G=0,T=0,P=0:@R=A,S=1260,V={0}:R=B,S=1018,V={1}:R=C,S=1092,V={2}:R=D,S=1014,V={3}:R=E,S=1260,V={4}:R=F,S=48,V={5}:\";$C$2;$R$14;$C$4;$D179;$B179;T$14)": 1787,_x000D_
    "=RIK_AC(\"INF04__;INF04@E=0,S=42,G=0,T=0,P=0:@R=A,S=1260,V={0}:R=B,S=1018,V={1}:R=C,S=1092,V={2}:R=D,S=1014,V={3}:R=E,S=1260,V={4}:\";$C$2;$R$14;$C$4;$D176;$B176)": 1788,_x000D_
    "=RIK_AC(\"INF04__;INF04@E=0,S=1253,G=0,T=0,P=0:@R=A,S=1260,V={0}:R=B,S=1018,V={1}:R=C,S=1092,V={2}:R=D,S=1014,V={3}:R=E,S=1260,V={4}:\";$C$2;$P$14;$C$4;$D169;$B169)": 1789,_x000D_
    "=RIK_AC(\"INF04__;INF04@E=0,S=1064,G=0,T=0,P=0:@R=A,S=1260,V={0}:R=B,S=1018,V={1}:R=C,S=1092,V={2}:R=D,S=1014,V={3}:R=E,S=1260,V={4}:\";$C$2;$R$14;$C$4;$D166;$B166)": 1790,_x000D_
    "=RIK_AC(\"INF04__;INF04@E=0,S=1064,G=0,T=0,P=0:@R=A,S=1260,V={0}:R=B,S=1018,V={1}:R=C,S=1092,V={2}:R=D,S=1014,V={3}:R=E,S=1260,V={4}:\";$C$2;$R$14;$C$4;$D165;$B165)": 1791,_x000D_
    "=RIK_AC(\"INF04__;INF04@E=0,S=1076,G=0,T=0,P=0:@R=A,S=1260,V={0}:R=B,S=1018,V={1}:R=C,S=1092,V={2}:R=D,S=1014,V={3}:R=E,S=1260,V={4}:\";$C$2;$R$14;$C$4;$D159;$B159)": 1792,_x000D_
    "=RIK_AC(\"INF04__;INF04@E=0,S=42,G=0,T=0,P=0:@R=A,S=1260,V={0}:R=B,S=1018,V={1}:R=C,S=1092,V={2}:R=D,S=1014,V={3}:R=E,S=1260,V={4}:\";$C$2;$R$14;$C$4;$D158;$B158)": 1793,_x000D_
    "=RIK_AC(\"INF04__;INF04@E=0,S=1064,G=0,T=0,P=0:@R=A,S=1260,V={0}:R=B,S=1018,V={1}:R=C,S=1092,V={2}:R=D,S=1014,V={3}:R=E,S=1260,V={4}:\";$C$2;$R$14;$C$4;$D157;$B157)": 1794,_x000D_
    "=RIK_AC(\"INF04__;INF04@E=0,S=1076,G=0,T=0,P=0:@R=A,S=1260,V={0}:R=B,S=1018,V={1}:R=C,S=1092,V={2}:R=D,S=1014,V={3}:R=E,S=1260,V={4}:\";$C$2;$R$14;$C$4;$D151;$B151)": 1795,_x000D_
    "=RIK_AC(\"INF04__;INF04@E=0,S=42,G=0,T=0,P=0:@R=A,S=1260,V={0}:R=B,S=1018,V={1}:R=C,S=1092,V={2}:R=D,S=1014,V={3}:R=E,S=1260,V={4}:\";$C$2;$R$14;$C$4;$D150;$B150)": 1796,_x000D_
    "=RIK_AC(\"INF04__;INF04@E=0,S=1064,G=0,T=0,P=0:@R=A,S=1260,V={0}:R=B,S=1018,V={1}:R=C,S=1092,V={2}:R=D,S=1014,V={3}:R=E,S=1260,V={4}:\";$C$2;$R$14;$C$4;$D149;$B149)": 1797,_x000D_
    "=RIK_AC(\"INF04__;INF04@E=0,S=1076,G=0,T=0,P=0:@R=A,S=1260,V={0}:R=B,S=1018,V={1}:R=C,S=1092,V={2}:R=D,S=1014,V={3}:R=E,S=1260,V={4}:\";$C$2;$R$14;$C$4;$D143;$B143)": 1798,_x000D_
    "=RIK_AC(\"INF04__;INF04@E=0,S=42,G=0,T=0,P=0:@R=A,S=1260,V={0}:R=B,S=1018,V={1}:R=C,S=1092,V={2}:R=D,S=1014,V={3}:R=E,S=1260,V={4}:\";$C$2;$R$14;$C$4;$D142;$B142)": 1799,_x000D_
    "=RIK_AC(\"INF04__;INF04@E=0,S=1064,G=0,T=0,P=0:@R=A,S=1260,V={0}:R=B,S=1018,V={1}:R=C,S=1092,V={2}:R=D,S=1014,V={3}:R=E,S=1260,V={4}:\";$C$2;$R$14;$C$4;$D141;$B141)": 1800,_x000D_
    "=RIK_AC(\"INF04__;INF04@E=0,S=1076,G=0,T=0,P=0:@R=A,S=1260,V={0}:R=B,S=1018,V={1}:R=C,S=1092,V={2}:R=D,S=1014,V={3}:R=E,S=1260,V={4}:\";$C$2;$R$14;$C$4;$D135;$B135)": 1801,_x000D_
    "=RIK_AC(\"INF04__;INF04@E=0,S=42,G=0,T=0,P=0:@R=A,S=1260,V={0}:R=B,S=1018,V={1}:R=C,S=1092,V={2}:R=D,S=1014,V={3}:R=E,S=1260,V={4}:\";$C$2;$R$14;$C$4;$D134;$B134)": 1802,_x000D_
    "=RIK_AC(\"INF04__;INF04@E=0,S=1064,G=0,T=0,P=0:@R=A,S=1260,V={0}:R=B,S=1018,V={1}:R=C,S=1092,V={2}:R=D,S=1014,V={3}:R=E,S=1260,V={4}:\";$C$2;$R$14;$C$4;$D133;$B133)": 1803,_x000D_
    "=RIK_AC(\"INF04__;INF04@E=0,S=1076,G=0,T=0,P=0:@R=A,S=1260,V={0}:R=B,S=1018,V={1}:R=C,S=1092,V={2}:R=D,S=1014,V={3}:R=E,S=1260,V={4}:\";$C$2;$R$14;$C$4;$D127;$B127)": 1804,_x000D_
    "=RIK_AC(\"INF04__;INF04@E=0,S=42,G=0,T=0,P=0:@R=A,S=1260,V={0}:R=B,S=1018,V={1}:R=C,S=1092,V={2}:R=D,S=1014,V={3}:R=E,S=1260,V={4}:\";$C$2;$R$14;$C$4;$D126;$B126)": 1805,_x000D_
    "=RIK_AC(\"INF04__;INF04@E=0,S=1064,G=0,T=0,P=0:@R=A,S=1260,V={0}:R=B,S=1018,V={1}:R=C,S=1092,V={2}:R=D,S=1014,V={3}:R=E,S=1260,V={4}:\";$C$2;$R$14;$C$4;$D125;$B125)": 1806,_x000D_
    "=RIK_AC(\"INF04__;INF04@E=0,S=1076,G=0,T=0,P=0:@R=A,S=1260,V={0}:R=B,S=1018,V={1}:R=C,S=1092,V={2}:R=D,S=1014,V={3}:R=E,S=1260,V={4}:\";$C$2;$R$14;$C$4;$D119;$B119)": 1807,</t>
  </si>
  <si>
    <t>_x000D_
    "=RIK_AC(\"INF04__;INF04@E=0,S=42,G=0,T=0,P=0:@R=A,S=1260,V={0}:R=B,S=1018,V={1}:R=C,S=1092,V={2}:R=D,S=1014,V={3}:R=E,S=1260,V={4}:\";$C$2;$R$14;$C$4;$D118;$B118)": 1808,_x000D_
    "=RIK_AC(\"INF04__;INF04@E=0,S=1064,G=0,T=0,P=0:@R=A,S=1260,V={0}:R=B,S=1018,V={1}:R=C,S=1092,V={2}:R=D,S=1014,V={3}:R=E,S=1260,V={4}:\";$C$2;$R$14;$C$4;$D117;$B117)": 1809,_x000D_
    "=RIK_AC(\"INF04__;INF04@E=0,S=1076,G=0,T=0,P=0:@R=A,S=1260,V={0}:R=B,S=1018,V={1}:R=C,S=1092,V={2}:R=D,S=1014,V={3}:R=E,S=1260,V={4}:\";$C$2;$R$14;$C$4;$D111;$B111)": 1810,_x000D_
    "=RIK_AC(\"INF04__;INF04@E=0,S=42,G=0,T=0,P=0:@R=A,S=1260,V={0}:R=B,S=1018,V={1}:R=C,S=1092,V={2}:R=D,S=1014,V={3}:R=E,S=1260,V={4}:\";$C$2;$R$14;$C$4;$D110;$B110)": 1811,_x000D_
    "=RIK_AC(\"INF04__;INF04@E=0,S=1064,G=0,T=0,P=0:@R=A,S=1260,V={0}:R=B,S=1018,V={1}:R=C,S=1092,V={2}:R=D,S=1014,V={3}:R=E,S=1260,V={4}:\";$C$2;$R$14;$C$4;$D109;$B109)": 1812,_x000D_
    "=RIK_AC(\"INF04__;INF04@E=0,S=1253,G=0,T=0,P=0:@R=A,S=1260,V={0}:R=B,S=1018,V={1}:R=C,S=1092,V={2}:R=D,S=1014,V={3}:R=E,S=1260,V={4}:\";$C$2;$P$14;$C$4;$D108;$B108)": 1813,_x000D_
    "=RIK_AC(\"INF04__;INF04@E=0,S=1253,G=0,T=0,P=0:@R=A,S=1260,V={0}:R=B,S=1018,V={1}:R=C,S=1092,V={2}:R=D,S=1014,V={3}:R=E,S=1260,V={4}:\";$C$2;$P$14;$C$4;$D107;$B107)": 1814,_x000D_
    "=RIK_AC(\"INF04__;INF04@E=0,S=1253,G=0,T=0,P=0:@R=A,S=1260,V={0}:R=B,S=1018,V={1}:R=C,S=1092,V={2}:R=D,S=1014,V={3}:R=E,S=1260,V={4}:\";$C$2;$P$14;$C$4;$D105;$B105)": 1815,_x000D_
    "=RIK_AC(\"INF04__;INF04@E=0,S=42,G=0,T=0,P=0:@R=A,S=1260,V={0}:R=B,S=1018,V={1}:R=C,S=1092,V={2}:R=D,S=1014,V={3}:R=E,S=1260,V={4}:\";$C$2;$R$14;$C$4;$D104;$B104)": 1816,_x000D_
    "=RIK_AC(\"INF04__;INF04@E=0,S=1253,G=0,T=0,P=0:@R=A,S=1260,V={0}:R=B,S=1018,V={1}:R=C,S=1092,V={2}:R=D,S=1014,V={3}:R=E,S=1260,V={4}:\";$C$2;$P$14;$C$4;$D103;$B103)": 1817,_x000D_
    "=RIK_AC(\"INF04__;INF04@E=0,S=1064,G=0,T=0,P=0:@R=A,S=1260,V={0}:R=B,S=1018,V={1}:R=C,S=1092,V={2}:R=D,S=1014,V={3}:R=E,S=1260,V={4}:\";$C$2;$R$14;$C$4;$D102;$B102)": 1818,_x000D_
    "=RIK_AC(\"INF04__;INF04@E=0,S=1076,G=0,T=0,P=0:@R=A,S=1260,V={0}:R=B,S=1018,V={1}:R=C,S=1092,V={2}:R=D,S=1014,V={3}:R=E,S=1260,V={4}:\";$C$2;$R$14;$C$4;$D101;$B101)": 1819,_x000D_
    "=RIK_AC(\"INF04__;INF04@E=0,S=42,G=0,T=0,P=0:@R=A,S=1260,V={0}:R=B,S=1018,V={1}:R=C,S=1092,V={2}:R=D,S=1014,V={3}:R=E,S=1260,V={4}:\";$C$2;$R$14;$C$4;$D97;$B97)": 1820,_x000D_
    "=RIK_AC(\"INF04__;INF04@E=0,S=49,G=0,T=0,P=0:@R=A,S=1260,V={0}:R=B,S=1018,V={1}:R=C,S=1092,V={2}:R=D,S=1014,V={3}:R=E,S=1260,V={4}:R=F,S=48,V={5}:\";$C$2;$R$14;$C$4;$D96;$B96;T$14)": 1821,_x000D_
    "=RIK_AC(\"INF04__;INF04@E=0,S=1076,G=0,T=0,P=0:@R=A,S=1260,V={0}:R=B,S=1018,V={1}:R=C,S=1092,V={2}:R=D,S=1014,V={3}:R=E,S=1260,V={4}:\";$C$2;$R$14;$C$4;$D95;$B95)": 1822,_x000D_
    "=RIK_AC(\"INF04__;INF04@E=0,S=1253,G=0,T=0,P=0:@R=A,S=1260,V={0}:R=B,S=1018,V={1}:R=C,S=1092,V={2}:R=D,S=1014,V={3}:R=E,S=1260,V={4}:\";$C$2;$P$14;$C$4;$D93;$B93)": 1823,_x000D_
    "=RIK_AC(\"INF04__;INF04@E=0,S=49,G=0,T=0,P=0:@R=A,S=1260,V={0}:R=B,S=1018,V={1}:R=C,S=1092,V={2}:R=D,S=1014,V={3}:R=E,S=1260,V={4}:R=F,S=48,V={5}:\";$C$2;$R$14;$C$4;$D92;$B92;T$14)": 1824,_x000D_
    "=RIK_AC(\"INF04__;INF04@E=0,S=42,G=0,T=0,P=0:@R=A,S=1260,V={0}:R=B,S=1018,V={1}:R=C,S=1092,V={2}:R=D,S=1014,V={3}:R=E,S=1260,V={4}:\";$C$2;$R$14;$C$4;$D89;$B89)": 1825,_x000D_
    "=RIK_AC(\"INF04__;INF04@E=0,S=1076,G=0,T=0,P=0:@R=A,S=1260,V={0}:R=B,S=1018,V={1}:R=C,S=1092,V={2}:R=D,S=1014,V={3}:R=E,S=1260,V={4}:\";$C$2;$R$14;$C$4;$D88;$B88)": 1826,_x000D_
    "=RIK_AC(\"INF04__;INF04@E=0,S=1064,G=0,T=0,P=0:@R=A,S=1260,V={0}:R=B,S=1018,V={1}:R=C,S=1092,V={2}:R=D,S=1014,V={3}:R=E,S=1260,V={4}:\";$C$2;$R$14;$C$4;$D86;$B86)": 1827,_x000D_
    "=RIK_AC(\"INF04__;INF04@E=0,S=1253,G=0,T=0,P=0:@R=A,S=1260,V={0}:R=B,S=1018,V={1}:R=C,S=1092,V={2}:R=D,S=1014,V={3}:R=E,S=1260,V={4}:\";$C$2;$P$14;$C$4;$D84;$B84)": 1828,_x000D_
    "=RIK_AC(\"INF04__;INF04@E=0,S=49,G=0,T=0,P=0:@R=A,S=1260,V={0}:R=B,S=1018,V={1}:R=C,S=1092,V={2}:R=D,S=1014,V={3}:R=E,S=1260,V={4}:R=F,S=48,V={5}:\";$C$2;$R$14;$C$4;$D83;$B83;T$14)": 1829,_x000D_
    "=RIK_AC(\"INF04__;INF04@E=0,S=42,G=0,T=0,P=0:@R=A,S=1260,V={0}:R=B,S=1018,V={1}:R=C,S=1092,V={2}:R=D,S=1014,V={3}:R=E,S=1260,V={4}:\";$C$2;$R$14;$C$4;$D81;$B81)": 1830,_x000D_
    "=RIK_AC(\"INF04__;INF04@E=0,S=1076,G=0,T=0,P=0:@R=A,S=1260,V={0}:R=B,S=1018,V={1}:R=C,S=1092,V={2}:R=D,S=1014,V={3}:R=E,S=1260,V={4}:\";$C$2;$R$14;$C$4;$D80;$B80)": 1831,_x000D_
    "=RIK_AC(\"INF04__;INF04@E=0,S=1064,G=0,T=0,P=0:@R=A,S=1260,V={0}:R=B,S=1018,V={1}:R=C,S=1092,V={2}:R=D,S=1014,V={3}:R=E,S=1260,V={4}:\";$C$2;$R$14;$C$4;$D78;$B78)": 1832,_x000D_
    "=RIK_AC(\"INF04__;INF04@E=0,S=1253,G=0,T=0,P=0:@R=A,S=1260,V={0}:R=B,S=1018,V={1}:R=C,S=1092,V={2}:R=D,S=1014,V={3}:R=E,S=1260,V={4}:\";$C$2;$P$14;$C$4;$D76;$B76)": 1833,_x000D_
    "=RIK_AC(\"INF04__;INF04@E=0,S=49,G=0,T=0,P=0:@R=A,S=1260,V={0}:R=B,S=1018,V={1}:R=C,S=1092,V={2}:R=D,S=1014,V={3}:R=E,S=1260,V={4}:R=F,S=48,V={5}:\";$C$2;$R$14;$C$4;$D75;$B75;T$14)": 1834,_x000D_
    "=RIK_AC(\"INF04__;INF04@E=0,S=42,G=0,T=0,P=0:@R=A,S=1260,V={0}:R=B,S=1018,V={1}:R=C,S=1092,V={2}:R=D,S=1014,V={3}:R=E,S=1260,V={4}:\";$C$2;$R$14;$C$4;$D73;$B73)": 1835,_x000D_
    "=RIK_AC(\"INF04__;INF04@E=0,S=1076,G=0,T=0,P=0:@R=A,S=1260,V={0}:R=B,S=1018,V={1}:R=C,S=1092,V={2}:R=D,S=1014,V={3}:R=E,S=1260,V={4}:\";$C$2;$R$14;$C$4;$D72;$B72)": 1836,_x000D_
    "=RIK_AC(\"INF04__;INF04@E=0,S=1064,G=0,T=0,P=0:@R=A,S=1260,V={0}:R=B,S=1018,V={1}:R=C,S=1092,V={2}:R=D,S=1014,V={3}:R=E,S=1260,V={4}:\";$C$2;$R$14;$C$4;$D70;$B70)": 1837,_x000D_
    "=RIK_AC(\"INF04__;INF04@E=0,S=1253,G=0,T=0,P=0:@R=A,S=1260,V={0}:R=B,S=1018,V={1}:R=C,S=1092,V={2}:R=D,S=1014,V={3}:R=E,S=1260,V={4}:\";$C$2;$P$14;$C$4;$D68;$B68)": 1838,_x000D_
    "=RIK_AC(\"INF04__;INF04@E=0,S=49,G=0,T=0,P=0:@R=A,S=1260,V={0}:R=B,S=1018,V={1}:R=C,S=1092,V={2}:R=D,S=1014,V={3}:R=E,S=1260,V={4}:R=F,S=48,V={5}:\";$C$2;$R$14;$C$4;$D67;$B67;T$14)": 1839,_x000D_
    "=RIK_AC(\"INF04__;INF04@E=0,S=42,G=0,T=0,P=0:@R=A,S=1260,V={0}:R=B,S=1018,V={1}:R=C,S=1092,V={2}:R=D,S=1014,V={3}:R=E,S=1260,V={4}:\";$C$2;$R$14;$C$4;$D65;$B65)": 1840,_x000D_
    "=RIK_AC(\"INF04__;INF04@E=0,S=1076,G=0,T=0,P=0:@R=A,S=1260,V={0}:R=B,S=1018,V={1}:R=C,S=1092,V={2}:R=D,S=1014,V={3}:R=E,S=1260,V={4}:\";$C$2;$R$14;$C$4;$D64;$B64)": 1841,_x000D_
    "=RIK_AC(\"INF04__;INF04@E=0,S=1064,G=0,T=0,P=0:@R=A,S=1260,V={0}:R=B,S=1018,V={1}:R=C,S=1092,V={2}:R=D,S=1014,V={3}:R=E,S=1260,V={4}:\";$C$2;$R$14;$C$4;$D62;$B62)": 1842,_x000D_
    "=RIK_AC(\"INF04__;INF04@E=0,S=1253,G=0,T=0,P=0:@R=A,S=1260,V={0}:R=B,S=1018,V={1}:R=C,S=1092,V={2}:R=D,S=1014,V={3}:R=E,S=1260,V={4}:\";$C$2;$P$14;$C$4;$D60;$B60)": 1843,_x000D_
    "=RIK_AC(\"INF04__;INF04@E=0,S=49,G=0,T=0,P=0:@R=A,S=1260,V={0}:R=B,S=1018,V={1}:R=C,S=1092,V={2}:R=D,S=1014,V={3}:R=E,S=1260,V={4}:R=F,S=48,V={5}:\";$C$2;$R$14;$C$4;$D59;$B59;T$14)": 1844,_x000D_
    "=RIK_AC(\"INF04__;INF04@E=0,S=42,G=0,T=0,P=0:@R=A,S=1260,V={0}:R=B,S=1018,V={1}:R=C,S=1092,V={2}:R=D,S=1014,V={3}:R=E,S=1260,V={4}:\";$C$2;$R$14;$C$4;$D57;$B57)": 1845,_x000D_
    "=RIK_AC(\"INF04__;INF04@E=0,S=1076,G=0,T=0,P=0:@R=A,S=1260,V={0}:R=B,S=1018,V={1}:R=C,S=1092,V={2}:R=D,S=1014,V={3}:R=E,S=1260,V={4}:\";$C$2;$R$14;$C$4;$D56;$B56)": 1846,_x000D_
    "=RIK_AC(\"INF04__;INF04@E=0,S=1064,G=0,T=0,P=0:@R=A,S=1260,V={0}:R=B,S=1018,V={1}:R=C,S=1092,V={2}:R=D,S=1014,V={3}:R=E,S=1260,V={4}:\";$C$2;$R$14;$C$4;$D54;$B54)": 1847,_x000D_
    "=RIK_AC(\"INF04__;INF04@E=0,S=1253,G=0,T=0,P=0:@R=A,S=1260,V={0}:R=B,S=1018,V={1}:R=C,S=1092,V={2}:R=D,S=1014,V={3}:R=E,S=1260,V={4}:\";$C$2;$P$14;$C$4;$D52;$B52)": 1848,_x000D_
    "=RIK_AC(\"INF04__;INF04@E=0,S=49,G=0,T=0,P=0:@R=A,S=1260,V={0}:R=B,S=1018,V={1}:R=C,S=1092,V={2}:R=D,S=1014,V={3}:R=E,S=1260,V={4}:R=F,S=48,V={5}:\";$C$2;$R$14;$C$4;$D51;$B51;T$14)": 1849,_x000D_
    "=RIK_AC(\"INF04__;INF04@E=0,S=42,G=0,T=0,P=0:@R=A,S=1260,V={0}:R=B,S=1018,V={1}:R=C,S=1092,V={2}:R=D,S=1014,V={3}:R=E,S=1260,V={4}:\";$C$2;$R$14;$C$4;$D49;$B49)": 1850,_x000D_
    "=RIK_AC(\"INF04__;INF04@E=0,S=1076,G=0,T=0,P=0:@R=A,S=1260,V={0}:R=B,S=1018,V={1}:R=C,S=1092,V={2}:R=D,S=1014,V={3}:R=E,S=1260,V={4}:\";$C$2;$R$14;$C$4;$D48;$B48)": 1851,_x000D_
    "=RIK_AC(\"INF04__;INF04@E=0,S=1064,G=0,T=0,P=0:@R=A,S=1260,V={0}:R=B,S=1018,V={1}:R=C,S=1092,V={2}:R=D,S=1014,V={3}:R=E,S=1260,V={4}:\";$C$2;$R$14;$C$4;$D46;$B46)": 1852,_x000D_
    "=RIK_AC(\"INF04__;INF04@E=0,S=1253,G=0,T=0,P=0:@R=A,S=1260,V={0}:R=B,S=1018,V={1}:R=C,S=1092,V={2}:R=D,S=1014,V={3}:R=E,S=1260,V={4}:\";$C$2;$P$14;$C$4;$D44;$B44)": 1853,_x000D_
    "=RIK_AC(\"INF04__;INF04@E=0,S=49,G=0,T=0,P=0:@R=A,S=1260,V={0}:R=B,S=1018,V={1}:R=C,S=1092,V={2}:R=D,S=1014,V={3}:R=E,S=1260,V={4}:R=F,S=48,V={5}:\";$C$2;$R$14;$C$4;$D43;$B43;T$14)": 1854,_x000D_
    "=RIK_AC(\"INF04__;INF04@E=0,S=49,G=0,T=0,P=0:@R=A,S=1260,V={0}:R=B,S=1018,V={1}:R=C,S=1092,V={2}:R=D,S=1014,V={3}:R=E,S=1260,V={4}:R=F,S=48,V={5}:\";$C$2;$R$14;$C$4;$D213;$B213;T$14)": 1855,_x000D_
    "=RIK_AC(\"INF04__;INF04@E=0,S=49,G=0,T=0,P=0:@R=A,S=1260,V={0}:R=B,S=1018,V={1}:R=C,S=1092,V={2}:R=D,S=1014,V={3}:R=E,S=1260,V={4}:R=F,S=48,V={5}:\";$C$2;$R$14;$C$4;$D208;$B208;T$14)": 1856,_x000D_
    "=RIK_AC(\"INF04__;INF04@E=0,S=1064,G=0,T=0,P=0:@R=A,S=1260,V={0}:R=B,S=1018,V={1}:R=C,S=1092,V={2}:R=D,S=1014,V={3}:R=E,S=1260,V={4}:\";$C$2;$R$14;$C$4;$D170;$B170)": 1857,_x000D_
    "=RIK_AC(\"INF04__;INF04@E=0,S=42,G=0,T=0,P=0:@R=A,S=1260,V={0}:R=B,S=1018,V={1}:R=C,S=1092,V={2}:R=D,S=1014,V={3}:R=E,S=1260,V={4}:\";$C$2;$R$14;$C$4;$D166;$B166)": 1858,_x000D_
    "=RIK_AC(\"INF04__;INF04@E=0,S=42,G=0,T=0,P=0:@R=A,S=1260,V={0}:R=B,S=1018,V={1}:R=C,S=1092,V={2}:R=D,S=1014,V={3}:R=E,S=1260,V={4}:\";$C$2;$R$14;$C$4;$D165;$B165)": 1859,_x000D_
    "=RIK_AC(\"INF04__;INF04@E=0,S=1076,G=0,T=0,P=0:@R=A,S=1260,V={0}:R=B,S=1018,V={1}:R=C,S=1092,V={2}:R=D,S=1014,V={3}:R=E,S=1260,V={4}:\";$C$2;$R$14;$C$4;$D160;$B160)": 1860,_x000D_
    "=RIK_AC(\"INF04__;INF04@E=0,S=49,G=0,T=0,P=0:@R=A,S=1260,V={0}:R=B,S=1018,V={1}:R=C,S=1092,V={2}:R=D,S=1014,V={3}:R=E,S=1260,V={4}:R=F,S=48,V={5}:\";$C$2;$R$14;$C$4;$D159;$B159;T$14)": 1861,_x000D_
    "=RIK_AC(\"INF04__;INF04@E=0,S=42,G=0,T=0,P=0:@R=A,S=1260,V={0}:R=B,S=1018,V={1}:R=C,S=1092,V={2}:R=D,S=1014,V={3}:R=E,S=1260,V={4}:\";$C$2;$R$14;$C$4;$D157;$B157)": 1862,_x000D_
    "=RIK_AC(\"INF04__;INF04@E=0,S=1076,G=0,T=0,P=0:@R=A,S=1260,V={0}:R=B,S=1018,V={1}:R=C,S=1092,V={2}:R=D,S=1014,V={3}:R=E,S=1260,V={4}:\";$C$2;$R$14;$C$4;$D152;$B152)": 1863,_x000D_
    "=RIK_AC(\"INF04__;INF04@E=0,S=49,G=0,T=0,P=0:@R=A,S=1260,V={0}:R=B,S=1018,V={1}:R=C,S=1092,V={2}:R=D,S=1014,V={3}:R=E,S=1260,V={4}:R=F,S=48,V={5}:\";$C$2;$R$14;$C$4;$D151;$B151;T$14)": 1864,_x000D_
    "=RIK_AC(\"INF04__;INF04@E=0,S=42,G=0,T=0,P=0:@R=A,S=1260,V={0}:R=B,S=1018,V={1}:R=C,S=1092,V={2}:R=D,S=1014,V={3}:R=E,S=1260,V={4}:\";$C$2;$R$14;$C$4;$D149;$B149)": 1865,_x000D_
    "=RIK_AC(\"INF04__;INF04@E=0,S=1076,G=0,T=0,P=0:@R=A,S=1260,V={0}:R=B,S=1018,V={1}:R=C,S=1092,V={2}:R=D,S=1014,V={3}:R=E,S=1260,V={4}:\";$C$2;$R$14;$C$4;$D144;$B144)": 1866,_x000D_
    "=RIK_AC(\"INF04__;INF04@E=0,S=49,G=0,T=0,P=0:@R=A,S=1260,V={0}:R=B,S=1018,V={1}:R=C,S=1092,V={2}:R=D,S=1014,V={3}:R=E,S=1260,V={4}:R=F,S=48,V={5}:\";$C$2;$R$14;$C$4;$D143;$B143;T$14)": 1867,_x000D_
    "=RIK_AC(\"INF04__;INF04@E=0,S=42,G=0,T=0,P=0:@R=A,S=1260,V={0}:R=B,S=1018,V={1}:R=C,S=1092,V={2}:R=D,S=1014,V={3}:R=E,S=1260,V={4}:\";$C$2;$R$14;$C$4;$D141;$B141)": 1868,_x000D_
    "=RIK_AC(\"INF04__;INF04@E=0,S=1076,G=0,T=0,P=0:@R=A,S=1260,V={0}:R=B,S=1018,V={1}:R=C,S=1092,V={2}:R=D,S=1014,V={3}:R=E,S=1260,V={4}:\";$C$2;$R$14;$C$4;$D136;$B136)": 1869,_x000D_
    "=RIK_AC(\"INF04__;INF04@E=0,S=49,G=0,T=0,P=0:@R=A,S=1260,V={0}:R=B,S=1018,V={1}:R=C,S=1092,V={2}:R=D,S=1014,V={3}:R=E,S=1260,V={4}:R=F,S=48,V={5}:\";$C$2;$R$14;$C$4;$D135;$B135;T$14)": 1870,_x000D_
    "=RIK_AC(\"INF04__;INF04@E=0,S=42,G=0,T=0,P=0:@R=A,S=1260,V={0}:R=B,S=1018,V={1}:R=C,S=1092,V={2}:R=D,S=1014,V={3}:R=E,S=1260,V={4}:\";$C$2;$R$14;$C$4;$D133;$B133)": 1871,_x000D_
    "=RIK_AC(\"INF04__;INF04@E=0,S=1076,G=0,T=0,P=0:@R=A,S=1260,V={0}:R=B,S=1018,V={1}:R=C,S=1092,V={2}:R=D,S=1014,V={3}:R=E,S=1260,V={4}:\";$C$2;$R$14;$C$4;$D128;$B128)": 1872,_x000D_
    "=RIK_AC(\"INF04__;INF04@E=0,S=49,G=0,T=0,P=0:@R=A,S=1260,V={0}:R=B,S=1018,V={1}:R=C,S=1092,V={2}:R=D,S=1014,V={3}:R=E,S=1260,V={4}:R=F,S=48,V={5}:\";$C$2;$R$14;$C$4;$D127;$B127;T$14)": 1873,_x000D_
    "=RIK_AC(\"INF04__;INF04@E=0,S=42,G=0,T=0,P=0:@R=A,S=1260,V={0}:R=B,S=1018,V={1}:R=C,S=1092,V={2}:R=D,S=1014,V={3}:R=E,S=1260,V={4}:\";$C$2;$R$14;$C$4;$D125;$B125)": 1874,_x000D_
    "=RIK_AC(\"INF04__;INF04@E=0,S=1076,G=0,T=0,P=0:@R=A,S=1260,V={0}:R=B,S=1018,V={1}:R=C,S=1092,V={2}:R=D,S=1014,V={3}:R=E,S=1260,V={4}:\";$C$2;$R$14;$C$4;$D120;$B120)": 1875,_x000D_
    "=RIK_AC(\"INF04__;INF04@E=0,S=49,G=0,T=0,P=0:@R=A,S=1260,V={0}:R=B,S=1018,V={1}:R=C,S=1092,V={2}:R=D,S=1014,V={3}:R=E,S=1260,V={4}:R=F,S=48,V={5}:\";$C$2;$R$14;$C$4;$D119;$B119;T$14)": 1876,_x000D_
    "=RIK_AC(\"INF04__;INF04@E=0,S=42,G=0,T=0,P=0:@R=A,S=1260,V={0}:R=B,S=1018,V={1}:R=C,S=1092,V={2}:R=D,S=1014,V={3}:R=E,S=1260,V={4}:\";$C$2;$R$14;$C$4;$D117;$B117)": 1877,_x000D_
    "=RIK_AC(\"INF04__;INF04@E=0,S=1076,G=0,T=0,P=0:@R=A,S=1260,V={0}:R=B,S=1018,V={1}:R=C,S=1092,V={2}:R=D,S=1014,V={3}:R=E,S=1260,V={4}:\";$C$2;$R$14;$C$4;$D112;$B112)": 1878,_x000D_
    "=RIK_AC(\"INF04__;INF04@E=0,S=49,G=0,T=0,P=0:@R=A,S=1260,V={0}:R=B,S=1018,V={1}:R=C,S=1092,V={2}:R=D,S=1014,V={3}:R=E,S=1260,V={4}:R=F,S=48,V={5}:\";$C$2;$R$14;$C$4;$D111;$B111;T$14)": 1879,_x000D_
    "=RIK_AC(\"INF04__;INF04@E=0,S=42,G=0,T=0,P=0:@R=A,S=1260,V={0}:R=B,S=1018,V={1}:R=C,S=1092,V={2}:R=D,S=1014,V={3}:R=E,S=1260,V={4}:\";$C$2;$R$14;$C$4;$D109;$B109)": 1880,_x000D_
    "=RIK_AC(\"INF04__;INF04@E=0,S=1253,G=0,T=0,P=0:@R=A,S=1260,V={0}:R=B,S=1018,V={1}:R=C,S=1092,V={2}:R=D,S=1014,V={3}:R=E,S=1260,V={4}:\";$C$2;$P$14;$C$4;$D104;$B104)": 1881,_x000D_
    "=RIK_AC(\"INF04__;INF04@E=0,S=42,G=0,T=0,P=0:@R=A,S=1260,V={0}:R=B,S=1018,V={1}:R=C,S=1092,V={2}:R=D,S=1014,V={3}:R=E,S=1260,V={4}:\";$C$2;$R$14;$C$4;$D102;$B102)": 1882,_x000D_
    "=RIK_AC(\"INF04__;INF04@E=0,S=1064,G=0,T=0,P=0:@R=A,S=1260,V={0}:R=B,S=1018,V={1}:R=C,S=1092,V={2}:R=D,S=1014,V={3}:R=E,S=1260,V={4}:\";$C$2;$R$14;$C$4;$D101;$B101)": 1883,_x000D_
    "=RIK_AC(\"INF04__;INF04@E=0,S=1076,G=0,T=0,P=0:@R=A,S=1260,V={0}:R=B,S=1018,V={1}:R=C,S=1092,V={2}:R=D,S=1014,V={3}:R=E,S=1260,V={4}:\";$C$2;$R$14;$C$4;$D100;$B100)": 1884,_x000D_
    "=RIK_AC(\"INF04__;INF04@E=0,S=1253,G=0,T=0,P=0:@R=A,S=1260,V={0}:R=B,S=1018,V={1}:R=C,S=1092,V={2}:R=D,S=1014,V={3}:R=E,S=1260,V={4}:\";$C$2;$P$14;$C$4;$D97;$B97)": 1885,_x000D_
    "=RIK_AC(\"INF04__;INF04@E=0,S=42,G=0,T=0,P=0:@R=A,S=1260,V={0}:R=B,S=1018,V={1}:R=C,S=1092,V={2}:R=D,S=1014,V={3}:R=E,S=1260,V={4}:\";$C$2;$R$14;$C$4;$D96;$B96)": 1886,_x000D_
    "=RIK_AC(\"INF04__;INF04@E=0,S=49,G=0,T=0,P=0:@R=A,S=1260,V={0}:R=B,S=1018,V={1}:R=C,S=1092,V={2}:R=D,S=1014,V={3}:R=E,S=1260,V={4}:R=F,S=48,V={5}:\";$C$2;$R$14;$C$4;$D95;$B95;T$14)": 1887,_x000D_
    "=RIK_AC(\"INF04__;INF04@E=0,S=1064,G=0,T=0,P=0:@R=A,S=1260,V={0}:R=B,S=1018,V={1}:R=C,S=1092,V={2}:R=D,S=1014,V={3}:R=E,S=1260,V={4}:\";$C$2;$R$14;$C$4;$D92;$B92)": 1888,_x000D_
    "=RIK_AC(\"INF04__;INF04@E=0,S=1076,G=0,T=0,P=0:@R=A,S=1260,V={0}:R=B,S=1018,V={1}:R=C,S=1092,V={2}:R=D,S=1014,V={3}:R=E,S=1260,V={4}:\";$C$2;$R$14;$C$4;$D91;$B91)": 1889,_x000D_
    "=RIK_AC(\"INF04__;INF04@E=0,S=1253,G=0,T=0,P=0:@R=A,S=1260,V={0}:R=B,S=1018,V={1}:R=C,S=1092,V={2}:R=D,S=1014,V={3}:R=E,S=1260,V={4}:\";$C$2;$P$14;$C$4;$D89;$B89)": 1890,_x000D_
    "=RIK_AC(\"INF04__;INF04@E=0,S=49,G=0,T=0,P=0:@R=A,S=1260,V={0}:R=B,S=1018,V={1}:R=C,S=1092,V={2}:R=D,S=1014,V={3}:R=E,S=1260,V={4}:R=F,S=48,V={5}:\";$C$2;$R$14;$C$4;$D88;$B88;T$14)": 1891,_x000D_
    "=RIK_AC(\"INF04__;INF04@E=0,S=42,G=0,T=0,P=0:@R=A,S=1260,V={0}:R=B,S=1018,V={1}:R=C,S=1092,V={2}:R=D,S=1014,V={3}:R=E,S=1260,V={4}:\";$C$2;$R$14;$C$4;$D86;$B86)": 1892,_x000D_
    "=RIK_AC(\"INF04__;INF04@E=0,S=1076,G=0,T=0,P=0:@R=A,S=1260,V={0}:R=B,S=1018,V={1}:R=C,S=1092,V={2}:R=D,S=1014,V={3}:R=E,S=1260,V={4}:\";$C$2;$R$14;$C$4;$D85;$B85)": 1893,_x000D_
    "=RIK_AC(\"INF04__;INF04@E=0,S=1064,G=0,T=0,P=0:@R=A,S=1260,V={0}:R=B,S=1018,V={1}:R=C,S=1092,V={2}:R=D,S=1014,V={3}:R=E,S=1260,V={4}:\";$C$2;$R$14;$C$4;$D83;$B83)": 1894,_x000D_
    "=RIK_AC(\"INF04__;INF04@E=0,S=1253,G=0,T=0,P=0:@R=A,S=1260,V={0}:R=B,S=1018,V={1}:R=C,S=1092,V={2}:R=D,S=1014,V={3}:R=E,S=1260,V={4}:\";$C$2;$P$14;$C$4;$D81;$B81)": 1895,_x000D_
    "=RIK_AC(\"INF04__;INF04@E=0,S=49,G=0,T=0,P=0:@R=A,S=1260,V={0}:R=B,S=1018,V={1}:R=C,S=1092,V={2}:R=D,S=1014,V={3}:R=E,S=1260,V={4}:R=F,S=48,V={5}:\";$C$2;$R$14;$C$4;$D80;$B80;T$14)": 1896,_x000D_
    "=RIK_AC(\"INF04__;INF04@E=0,S=42,G=0,T=0,P=0:@R=A,S=1260,V={0}:R=B,S=1018,V={1}:R=C,S=1092,V={2}:R=D,S=1014,V={3}:R=E,S=1260,V={4}:\";$C$2;$R$14;$C$4;$D78;$B78)": 1897,_x000D_
    "=RIK_AC(\"INF04__;INF04@E=0,S=1076,G=0,T=0,P=0:@R=A,S=1260,V={0}:R=B,S=1018,V={1}:R=C,S=1092,V={2}:R=D,S=1014,V={3}:R=E,S=1260,V={4}:\";$C$2;$R$14;$C$4;$D77;$B77)": 1898,_x000D_
    "=RIK_AC(\"INF04__;INF04@E=0,S=1064,G=0,T=0,P=0:@R=A,S=1260,V={0}:R=B,S=1018,V={1}:R=C,S=1092,V={2}:R=D,S=1014,V={3}:R=E,S=1260,V={4}:\";$C$2;$R$14;$C$4;$D75;$B75)": 1899,_x000D_
    "=RIK_AC(\"INF04__;INF04@E=0,S=1253,G=0,T=0,P=0:@R=A,S=1260,V={0}:R=B,S=1018,V={1}:R=C,S=1092,V={2}:R=D,S=1014,V={3}:R=E,S=1260,V={4}:\";$C$2;$P$14;$C$4;$D73;$B73)": 1900,_x000D_
    "=RIK_AC(\"INF04__;INF04@E=0,S=49,G=0,T=0,P=0:@R=A,S=1260,V={0}:R=B,S=1018,V={1}:R=C,S=1092,V={2}:R=D,S=1014,V={3}:R=E,S=1260,V={4}:R=F,S=48,V={5}:\";$C$2;$R$14;$C$4;$D72;$B72;T$14)": 1901,_x000D_
    "=RIK_AC(\"INF04__;INF04@E=0,S=42,G=0,T=0,P=0:@R=A,S=1260,V={0}:R=B,S=1018,V={1}:R=C,S=1092,V={2}:R=D,S=1014,V={3}:R=E,S=1260,V={4}:\";$C$2;$R$14;$C$4;$D70;$B70)": 1902,_x000D_
    "=RIK_AC(\"INF04__;INF04@E=0,S=1076,G=0,T=0,P=0:@R=A,S=1260,V={0}:R=B,S=1018,V={1}:R=C,S=1092,V={2}:R=D,S=1014,V={3}:R=E,S=1260,V={4}:\";$C$2;$R$14;$C$4;$D69;$B69)": 1903,_x000D_
    "=RIK_AC(\"INF04__;INF04@E=0,S=1064,G=0,T=0,P=0:@R=A,S=1260,V={0}:R=B,S=1018,V={1}:R=C,S=1092,V={2}:R=D,S=1014,V={3}:R=E,S=1260,V={4}:\";$C$2;$R$14;$C$4;$D67;$B67)": 1904,_x000D_
    "=RIK_AC(\"INF04__;INF04@E=0,S=1253,G=0,T=0,P=0:@R=A,S=1260,V={0}:R=B,S=1018,V={1}:R=C,S=1092,V={2}:R=D,S=1014,V={3}:R=E,S=1260,V={4}:\";$C$2;$P$14;$C$4;$D65;$B65)": 1905,_x000D_
    "=RIK_AC(\"INF04__;INF04@E=0,S=49,G=0,T=0,P=0:@R=A,S=1260,V={0}:R=B,S=1018,V={1}:R=C,S=1092,V={2}:R=D,S=1014,V={3}:R=E,S=1260,V={4}:R=F,S=48,V={5}:\";$C$2;$R$14;$C$4;$D64;$B64;T$14)": 1906,_x000D_
    "=RIK_AC(\"INF04__;INF04@E=0,S=42,G=0,T=0,P=0:@R=A,S=1260,V={0}:R=B,S=1018,V={1}:R=C,S=1092,V={2}:R=D,S=1014,V={3}:R=E,S=1260,V={4}:\";$C$2;$R$14;$C$4;$D62;$B62)": 1907,_x000D_
    "=RIK_AC(\"INF04__;INF04@E=0,S=1076,G=0,T=0,P=0:@R=A,S=1260,V={0}:R=B,S=1018,V={1}:R=C,S=1092,V={2}:R=D,S=1014,V={3}:R=E,S=1260,V={4}:\";$C$2;$R$14;$C$4;$D61;$B61)": 1908,_x000D_
    "=RIK_AC(\"INF04__;INF04@E=0,S=1064,G=0,T=0,P=0:@R=A,S=1260,V={0}:R=B,S=1018,V={1}:R=C,S=1092,V={2}:R=D,S=1014,V={3}:R=E,S=1260,V={4}:\";$C$2;$R$14;$C$4;$D59;$B59)": 1909,_x000D_
    "=RIK_AC(\"INF04__;INF04@E=0,S=1253,G=0,T=0,P=0:@R=A,S=1260,V={0}:R=B,S=1018,V={1}:R=C,S=1092,V={2}:R=D,S=1014,V={3}:R=E,S=1260,V={4}:\";$C$2;$P$14;$C$4;$D57;$B57)": 1910,_x000D_
    "=RIK_AC(\"INF04__;INF04@E=0,S=49,G=0,T=0,P=0:@R=A,S=1260,V={0}:R=B,S=1018,V={1}:R=C,S=1092,V={2}:R=D,S=1014,V={3}:R=E,S=1260,V={4}:R=F,S=48,V={5}:\";$C$2;$R$14;$C$4;$D56;$B56;T$14)": 1911,_x000D_
    "=RIK_AC(\"INF04__;INF04@E=0,S=42,G=0,T=0,P=0:@R=A,S=1260,V={0}:R=B,S=1018,V={1}:R=C,S=1092,V={2}:R=D,S=1014,V={3}:R=E,S=1260,V={4}:\";$C$2;$R$14;$C$4;$D54;$B54)": 1912,_x000D_
    "=RIK_AC(\"INF04__;INF04@E=0,S=1076,G=0,T=0,P=0:@R=A,S=1260,V={0}:R=B,S=1018,V={1}:R=C,S=1092,V={2}:R=D,S=1014,V={3}:R=E,S=1260,V={4}:\";$C$2;$R$14;$C$4;$D53;$B53)": 1913,_x000D_
    "=RIK_AC(\"INF04__;INF04@E=0,S=1064,G=0,T=0,P=0:@R=A,S=1260,V={0}:R=B,S=1018,V={1}:R=C,S=1092,V={2}:R=D,S=1014,V={3}:R=E,S=1260,V={4}:\";$C$2;$R$14;$C$4;$D51;$B51)": 1914,_x000D_
    "=RIK_AC(\"INF04__;INF04@E=0,S=1253,G=0,T=0,P=0:@R=A,S=1260,V={0}:R=B,S=1018,V={1}:R=C,S=1092,V={2}:R=D,S=1014,V={3}:R=E,S=1260,V={4}:\";$C$2;$P$14;$C$4;$D49;$B49)": 1915,_x000D_
    "=RIK_AC(\"INF04__;INF04@E=0,S=49,G=0,T=0,P=0:@R=A,S=1260,V={0}:R=B,S=1018,V={1}:R=C,S=1092,V={2}:R=D,S=1014,V={3}:R=E,S=1260,V={4}:R=F,S=48,V={5}:\";$C$2;$R$14;$C$4;$D48;$B48;T$14)": 1916,_x000D_
    "=RIK_AC(\"INF04__;INF04@E=0,S=42,G=0,T=0,P=0:@R=A,S=1260,V={0}:R=B,S=1018,V={1}:R=C,S=1092,V={2}:R=D,S=1014,V={3}:R=E,S=1260,V={4}:\";$C$2;$R$14;$C$4;$D46;$B46)": 1917,_x000D_
    "=RIK_AC(\"INF04__;INF04@E=0,S=1076,G=0,T=0,P=0:@R=A,S=1260,V={0}:R=B,S=1018,V={1}:R=C,S=1092,V={2}:R=D,S=1014,V={3}:R=E,S=1260,V={4}:\";$C$2;$R$14;$C$4;$D45;$B45)": 1918,_x000D_
    "=RIK_AC(\"INF04__;INF04@E=0,S=1064,G=0,T=0,P=0:@R=A,S=1260,V={0}:R=B,S=1018,V={1}:R=C,S=1092,V={2}:R=D,S=1014,V={3}:R=E,S=1260,V={4}:\";$C$2;$R$14;$C$4;$D43;$B43)": 1919,_x000D_
    "=RIK_AC(\"INF04__;INF04@E=0,S=1253,G=0,T=0,P=0:@R=A,S=1260,V={0}:R=B,S=1018,V={1}:R=C,S=1092,V={2}:R=D,S=1014,V={3}:R=E,S=1260,V={4}:\";$C$2;$P$14;$C$4;$D41;$B41)": 1920,_x000D_
    "=RIK_AC(\"INF04__;INF04@E=0,S=49,G=0,T=0,P=0:@R=A,S=1260,V={0}:R=B,S=1018,V={1}:R=C,S=1092,V={2}:R=D,S=1014,V={3}:R=E,S=1260,V={4}:R=F,S=48,V={5}:\";$C$2;$R$14;$C$4;$D40;$B40;T$14)": 1921,_x000D_
    "=RIK_AC(\"INF04__;INF04@E=0,S=42,G=0,T=0,P=0:@R=A,S=1260,V={0}:R=B,S=1018,V={1}:R=C,S=1092,V={2}:R=D,S=1014,V={3}:R=E,S=1260,V={4}:\";$C$2;$R$14;$C$4;$D38;$B38)": 1922,_x000D_
    "=RIK_AC(\"INF04__;INF04@E=0,S=1076,G=0,T=0,P=0:@R=A,S=1260,V={0}:R=B,S=1018,V={1}:R=C,S=1092,V={2}:R=D,S=1014,V={3}:R=E,S=1260,V={4}:\";$C$2;$R$14;$C$4;$D37;$B37)": 1923,_x000D_
    "=RIK_AC(\"INF04__;INF04@E=0,S=1064,G=0,T=0,P=0:@R=A,S=1260,V={0}:R=B,S=1018,V={1}:R=C,S=1092,V={2}:R=D,S=1014,V={3}:R=E,S=1260,V={4}:\";$C$2;$R$14;$C$4;$D232;$B232)": 1924,_x000D_
    "=RIK_AC(\"INF04__;INF04@E=0,S=1064,G=0,T=0,P=0:@R=A,S=1260,V={0}:R=B,S=1018,V={1}:R=C,S=1092,V={2}:R=D,S=1014,V={3}:R=E,S=1260,V={4}:\";$C$2;$R$14;$C$4;$D227;$B227)": 1925,_x000D_
    "=RIK_AC(\"INF04__;INF04@E=0,S=49,G=0,T=0,P=0:@R=A,S=1260,V={0}:R=B,S=1018,V={1}:R=C,S=1092,V={2}:R=D,S=1014,V={3}:R=E,S=1260,V={4}:R=F,S=48,V={5}:\";$C$2;$R$14;$C$4;$D192;$B192;T$14)": 1926,_x000D_
    "=RIK_AC(\"INF04__;INF04@E=0,S=42,G=0,T=0,P=0:@R=A,S=1260,V={0}:R=B,S=1018,V={1}:R=C,S=1092,V={2}:R=D,S=1014,V={3}:R=E,S=1260,V={4}:\";$C$2;$R$14;$C$4;$D190;$B190)": 1927,_x000D_
    "=RIK_AC(\"INF04__;INF04@E=0,S=1076,G=0,T=0,P=0:@R=A,S=1260,V={0}:R=B,S=1018,V={1}:R=C,S=1092,V={2}:R=D,S=1014,V={3}:R=E,S=1260,V={4}:\";$C$2;$R$14;$C$4;$D186;$B186)": 1928,_x000D_
    "=RIK_AC(\"INF04__;INF04@E=0,S=49,G=0,T=0,P=0:@R=A,S=1260,V={0}:R=B,S=1018,V={1}:R=C,S=1092,V={2}:R=D,S=1014,V={3}:R=E,S=1260,V={4}:R=F,S=48,V={5}:\";$C$2;$R$14;$C$4;$D184;$B184;T$14)": 1929,_x000D_
    "=RIK_AC(\"INF04__;INF04@E=0,S=1076,G=0,T=0,P=0:@R=A,S=1260,V={0}:R=B,S=1018,V={1}:R=C,S=1092,V={2}:R=D,S=1014,V={3}:R=E,S=1260,V={4}:\";$C$2;$R$14;$C$4;$D174;$B174)": 1930,_x000D_
    "=RIK_AC(\"INF04__;INF04@E=0,S=1076,G=0,T=0,P=0:@R=A,S=1260,V={0}:R=B,S=1018,V={1}:R=C,S=1092,V={2}:R=D,S=1014,V={3}:R=E,S=1260,V={4}:\";$C$2;$R$14;$C$4;$D171;$B171)": 1931,_x000D_
    "=RIK_AC(\"INF04__;INF04@E=0,S=49,G=0,T=0,P=0:@R=A,S=1260,V={0}:R=B,S=1018,V={1}:R=C,S=1092,V={2}:R=D,S=1014,V={3}:R=E,S=1260,V={4}:R=F,S=48,V={5}:\";$C$2;$R$14;$C$4;$D167;$B167;T$14)": 1932,_x000D_
    "=RIK_AC(\"INF04__;INF04@E=0,S=49,G=0,T=0,P=0:@R=A,S=1260,V={0}:R=B,S=1018,V={1}:R=C,S=1092,V={2}:R=D,S=1014,V={3}:R=E,S=1260,V={4}:R=F,S=48,V={5}:\";$C$2;$R$14;$C$4;$D160;$B160;T$14)": 1933,_x000D_
    "=RIK_AC(\"INF04__;INF04@E=0,S=49,G=0,T=0,P=0:@R=A,S=1260,V={0}:R=B,S=1018,V={1}:R=C,S=1092,V={2}:R=D,S=1014,V={3}:R=E,S=1260,V={4}:R=F,S=48,V={5}:\";$C$2;$R$14;$C$4;$D152;$B152;T$14)": 1934,_x000D_
    "=RIK_AC(\"INF04__;INF04@E=0,S=49,G=0,T=0,P=0:@R=A,S=1260,V={0}:R=B,S=1018,V={1}:R=C,S=1092,V={2}:R=D,S=1014,V={3}:R=E,S=1260,V={4}:R=F,S=48,V={5}:\";$C$2;$R$14;$C$4;$D144;$B144;T$14)": 1935,_x000D_
    "=RIK_AC(\"INF04__;INF04@E=0,S=49,G=0,T=0,P=0:@R=A,S=1260,V={0}:R=B,S=1018,V={1}:R=C,S=1092,V={2}:R=D,S=1014,V={3}:R=E,S=1260,V={4}:R=F,S=48,V={5}:\";$C$2;$R$14;$C$4;$D136;$B136;T$14)": 1936,_x000D_
    "=RIK_AC(\"INF04__;INF04@E=0,S=49,G=0,T=0,P=0:@R=A,S=1260,V={0}:R=B,S=1018,V={1}:R=C,S=1092,V={2}:R=D,S=1014,V={3}:R=E,S=1260,V={4}:R=F,S=48,V={5}:\";$C$2;$R$14;$C$4;$D128;$B128;T$14)": 1937,_x000D_
    "=RIK_AC(\"INF04__;INF04@E=0,S=49,G=0,T=0,P=0:@R=A,S=1260,V={0}:R=B,S=1018,V={1}:R=C,S=1092,V={2}:R=D,S=1014,V={3}:R=E,S=1260,V={4}:R=F,S=48,V={5}:\";$C$2;$R$14;$C$4;$D120;$B120;T$14)": 1938,_x000D_
    "=RIK_AC(\"INF04__;INF04@E=0,S=49,G=0,T=0,P=0:@R=A,S=1260,V={0}:R=B,S=1018,V={1}:R=C,S=1092,V={2}:R=D,S=1014,V={3}:R=E,S=1260,V={4}:R=F,S=48,V={5}:\";$C$2;$R$14;$C$4;$D112;$B112;T$14)": 1939,_x000D_
    "=RIK_AC(\"INF04__;INF04@E=0,S=42,G=0,T=0,P=0:@R=A,S=1260,V={0}:R=B,S=1018,V={1}:R=C,S=1092,V={2}:R=D,S=1014,V={3}:R=E,S=1260,V={4}:\";$C$2;$R$14;$C$4;$D101;$B101)": 1940,_x000D_
    "=RIK_AC(\"INF04__;INF04@E=0,S=1064,G=0,T=0,P=0:@R=A,S=1260,V={0}:R=B,S=1018,V={1}:R=C,S=1092,V={2}:R=D,S=1014,V={3}:R=E,S=1260,V={4}:\";$C$2;$R$14;$C$4;$D100;$B100)": 1941,_x000D_
    "=RIK_AC(\"INF04__;INF04@E=0,S=1076,G=0,T=0,P=0:@R=A,S=1260,V={0}:R=B,S=1018,V={1}:R=C,S=1092,V={2}:R=D,S=1014,V={3}:R=E,S=1260,V={4}:\";$C$2;$R$14;$C$4;$D99;$B99)": 1942,_x000D_
    "=RIK_AC(\"INF04__;INF04@E=0,S=1253,G=0,T=0,P=0:@R=A,S=1260,V={0}:R=B,S=1018,V={1}:R=C,S=1092,V={2}:R=D,S=1014,V={3}:R=E,S=1260,V={4}:\";$C$2;$P$14;$C$4;$D96;$B96)": 1943,_x000D_
    "=RIK_AC(\"INF04__;INF04@E=0,S=1064,G=0,T=0,P=0:@R=A,S=1260,V={0}:R=B,S=1018,V={1}:R=C,S=1092,V={2}:R=D,S=1014,V={3}:R=E,S=1260,V={4}:\";$C$2;$R$14;$C$4;$D95;$B95)": 1944,_x000D_
    "=RIK_AC(\"INF04__;INF04@E=0,S=42,G=0,T=0,P=0:@R=A,S=1260,V={0}:R=B,S=1018,V={1}:R=C,S=1092,V={2}:R=D,S=1014,V={3}:R=E,S=1260,V={4}:\";$C$2;$R$14;$C$4;$D92;$B92)": 1945,_x000D_
    "=RIK_AC(\"INF04__;INF04@E=0,S=49,G=0,T=0,P=0:@R=A,S=1260,V={0}:R=B,S=1018,V={1}:R=C,S=1092,V={2}:R=D,S=1014,V={3}:R=E,S=1260,V={4}:R=F,S=48,V={5}:\";$C$2;$R$14;$C$4;$D91;$B91;T$14)": 1946,_x000D_
    "=RIK_AC(\"INF04__;INF04@E=0,S=1064,G=0,T=0,P=0:@R=A,S=1260,V={0}:R=B,S=1018,V={1}:R=C,S=1092,V={2}:R=D,S=1014,V={3}:R=E,S=1260,V={4}:\";$C$2;$R$14;$C$4;$D88;$B88)": 1947,_x000D_
    "=RIK_AC(\"INF04__;INF04@E=0,S=1253,G=0,T=0,P=0:@R=A,S=1260,V={0}:R=B,S=1018,V={1}:R=C,S=1092,V={2}:R=D,S=1014,V={3}:R=E,S=1260,V={4}:\";$C$2;$P$14;$C$4;$D86;$B86)": 1948,_x000D_
    "=RIK_AC(\"INF04__;INF04@E=0,S=49,G=0,T=0,P=0:@R=A,S=1260,V={0}:R=B,S=1018,V={1}:R=C,S=1092,V={2}:R=D,S=1014,V={3}:R=E,S=1260,V={4}:R=F,S=48,V={5}:\";$C$2;$R$14;$C$4;$D85;$B85;T$14)": 1949,_x000D_
    "=RIK_AC(\"INF04__;INF04@E=0,S=42,G=0,T=0,P=0:@R=A,S=1260,V={0}:R=B,S=1018,V={1}:R=C,S=1092,V={2}:R=D,S=1014,V={3}:R=E,S=1260,V={4}:\";$C$2;$R$14;$C$4;$D83;$B83)": 1950,_x000D_
    "=RIK_AC(\"INF04__;INF04@E=0,S=1076,G=0,T=0,P=0:@R=A,S=1260,V={0}:R=B,S=1018,V={1}:R=C,S=1092,V={2}:R=D,S=1014,V={3}:R=E,S=1260,V={4}:\";$C$2;$R$14;$C$4;$D82;$B82)": 1951,_x000D_
    "=RIK_AC(\"INF04__;INF04@E=0,S=1064,G=0,T=0,P=0:@R=A,S=1260,V={0}:R=B,S=1018,V={1}:R=C,S=1092,V={2}:R=D,S=1014,V={3}:R=E,S=1260,V={4}:\";$C$2;$R$14;$C$4;$D80;$B80)": 1952,_x000D_
    "=RIK_AC(\"INF04__;INF04@E=0,S=1253,G=0,T=0,P=0:@R=A,S=1260,V={0}:R=B,S=1018,V={1}:R=C,S=1092,V={2}:R=D,S=1014,V={3}:R=E,S=1260,V={4}:\";$C$2;$P$14;$C$4;$D78;$B78)": 1953,_x000D_
    "=RIK_AC(\"INF04__;INF04@E=0,S=49,G=0,T=0,P=0:@R=A,S=1260,V={0}:R=B,S=1018,V={1}:R=C,S=1092,V={2}:R=D,S=1014,V={3}:R=E,S=1260,V={4}:R=F,S=48,V={5}:\";$C$2;$R$14;$C$4;$D77;$B77;T$14)": 1954,_x000D_
    "=RIK_AC(\"INF04__;INF04@E=0,S=49,G=0,T=0,P=0:@R=A,S=1260,V={0}:R=B,S=1018,V={1}:R=C,S=1092,V={2}:R=D,S=1014,V={3}:R=E,S=1260,V={4}:R=F,S=48,V={5}:\";$C$2;$R$14;$C$4;$D171;$B171;T$14)": 1955,_x000D_
    "=RIK_AC(\"INF04__;INF04@E=0,S=42,G=0,T=0,P=0:@R=A,S=1260,V={0}:R=B,S=1018,V={1}:R=C,S=1092,V={2}:R=D,S=1014,V={3}:R=E,S=1260,V={4}:\";$C$2;$R$14;$C$4;$D95;$B95)": 1956,_x000D_
    "=RIK_AC(\"INF04__;INF04@E=0,S=1253,G=0,T=0,P=0:@R=A,S=1260,V={0}:R=B,S=1018,V={1}:R=C,S=1092,V={2}:R=D,S=1014,V={3}:R=E,S=1260,V={4}:\";$C$2;$P$14;$C$4;$D75;$B75)": 1957,_x000D_
    "=RIK_AC(\"INF04__;INF04@E=0,S=1253,G=0,T=0,P=0:@R=A,S=1260,V={0}:R=B,S=1018,V={1}:R=C,S=1092,V={2}:R=D,S=1014,V={3}:R=E,S=1260,V={4}:\";$C$2;$P$14;$C$4;$D70;$B70)": 1958,_x000D_
    "=RIK_AC(\"INF04__;INF04@E=0,S=1253,G=0,T=0,P=0:@R=A,S=1260,V={0}:R=B,S=1018,V={1}:R=C,S=1092,V={2}:R=D,S=1014,V={3}:R=E,S=1260,V={4}:\";$C$2;$P$14;$C$4;$D67;$B67)": 1959,_x000D_
    "=RIK_AC(\"INF04__;INF04@E=0,S=1253,G=0,T=0,P=0:@R=A,S=1260,V={0}:R=B,S=1018,V={1}:R=C,S=1092,V={2}:R=D,S=1014,V={3}:R=E,S=1260,V={4}:\";$C$2;$P$14;$C$4;$D62;$B62)": 1960,_x000D_
    "=RIK_AC(\"INF04__;INF04@E=0,S=1253,G=0,T=0,P=0:@R=A,S=1260,V={0}:R=B,S=1018,V={1}:R=C,S=1092,V={2}:R=D,S=1014,V={3}:R=E,S=1260,V={4}:\";$C$2;$P$14;$C$4;$D59;$B59)": 1961,_x000D_
    "=RIK_AC(\"INF04__;INF04@E=0,S=1253,G=0,T=0,P=0:@R=A,S=1260,V={0}:R=B,S=1018,V={1}:R=C,S=1092,V={2}:R=D,S=1014,V={3}:R=E,S=1260,V={4}:\";$C$2;$P$14;$C$4;$D54;$B54)": 1962,_x000D_
    "=RIK_AC(\"INF04__;INF04@E=0,S=1253,G=0,T=0,P=0:@R=A,S=1260,V={0}:R=B,S=1018,V={1}:R=C,S=1092,V={2}:R=D,S=1014,V={3}:R=E,S=1260,V={4}:\";$C$2;$P$14;$C$4;$D51;$B51)": 1963,_x000D_
    "=RIK_AC(\"INF04__;INF04@E=0,S=1253,G=0,T=0,P=0:@R=A,S=1260,V={0}:R=B,S=1018,V={1}:R=C,S=1092,V={2}:R=D,S=1014,V={3}:R=E,S=1260,V={4}:\";$C$2;$P$14;$C$4;$D46;$B46)": 1964,_x000D_
    "=RIK_AC(\"INF04__;INF04@E=0,S=1253,G=0,T=0,P=0:@R=A,S=1260,V={0}:R=B,S=1018,V={1}:R=C,S=1092,V={2}:R=D,S=1014,V={3}:R=E,S=1260,V={4}:\";$C$2;$P$14;$C$4;$D43;$B43)": 1965,_x000D_
    "=RIK_AC(\"INF04__;INF04@E=0,S=42,G=0,T=0,P=0:@R=A,S=1260,V={0}:R=B,S=1018,V={1}:R=C,S=1092,V={2}:R=D,S=1014,V={3}:R=E,S=1260,V={4}:\";$C$2;$R$14;$C$4;$D40;$B40)": 1966,_x000D_
    "=RIK_AC(\"INF04__;INF04@E=0,S=49,G=0,T=0,P=0:@R=A,S=1260,V={0}:R=B,S=1018,V={1}:R=C,S=1092,V={2}:R=D,S=1014,V={3}:R=E,S=1260,V={4}:R=F,S=48,V={5}:\";$C$2;$R$14;$C$4;$D37;$B37;T$14)": 1967,_x000D_
    "=RIK_AC(\"INF04__;INF04@E=0,S=1253,G=0,T=0,P=0:@R=A,S=1260,V={0}:R=B,S=1018,V={1}:R=C,S=1092,V={2}:R=D,S=1014,V={3}:R=E,S=1260,V={4}:\";$C$2;$P$14;$C$4;$D22;$B22)": 1968,_x000D_
    "=RIK_AC(\"INF04__;INF04@E=0,S=1064,G=0,T=0,P=0:@R=A,S=1260,V={0}:R=B,S=1018,V={1}:R=C,S=1092,V={2}:R=D,S=1014,V={3}:R=E,S=1260,V={4}:\";$C$2;$R$14;$C$4;$D21;$B21)": 1969,_x000D_
    "=RIK_AC(\"INF04__;INF04@E=0,S=1064,G=0,T=0,P=0:@R=A,S=1260,V={0}:R=B,S=1018,V={1}:R=C,S=1092,V={2}:R=D,S=1014,V={3}:R=E,S=1260,V={4}:\";$C$2;$R$14;$C$4;$D20;$B20)": 1970,_x000D_
    "=RIK_AC(\"INF04__;INF04@E=0,S=49,G=0,T=0,P=0:@R=A,S=1260,V={0}:R=B,S=1018,V={1}:R=C,S=1092,V={2}:R=D,S=1014,V={3}:R=E,S=1260,V={4}:R=F,S=48,V={5}:\";$C$2;$R$14;$C$4;$D19;$B19;T$14)": 1971,_x000D_
    "=RIK_AC(\"INF04__;INF04@E=0,S=49,G=0,T=0,P=0:@R=A,S=1260,V={0}:R=B,S=1018,V={1}:R=C,S=1092,V={2}:R=D,S=1014,V={3}:R=E,S=1260,V={4}:R=F,S=48,V={5}:\";$C$2;$R$14;$C$4;$D99;$B99;T$14)": 1972,_x000D_
    "=RIK_AC(\"INF04__;INF04@E=0,S=42,G=0,T=0,P=0:@R=A,S=1260,V={0}:R=B,S=1018,V={1}:R=C,S=1092,V={2}:R=D,S=1014,V={3}:R=E,S=1260,V={4}:\";$C$2;$R$14;$C$4;$D161;$B161)": 1973,_x000D_
    "=RIK_AC(\"INF04__;INF04@E=0,S=42,G=0,T=0,P=0:@R=A,S=1260,V={0}:R=B,S=1018,V={1}:R=C,S=1092,V={2}:R=D,S=1014,V={3}:R=E,S=1260,V={4}:\";$C$2;$R$14;$C$4;$D152;$B152)": 1974,_x000D_
    "=RIK_AC(\"INF04__;INF04@E=0,S=42,G=0,T=0,P=0:@R=A,S=1260,V={0}:R=B,S=1018,V={1}:R=C,S=1092,V={2}:R=D,S=1014,V={3}:R=E,S=1260,V={4}:\";$C$2;$R$14;$C$4;$D145;$B145)": 1975,_x000D_
    "=RIK_AC(\"INF04__;INF04@E=0,S=42,G=0,T=0,P=0:@R=A,S=1260,V={0}:R=B,S=1018,V={1}:R=C,S=1092,V={2}:R=D,S=1014,V={3}:R=E,S=1260,V={4}:\";$C$2;$R$14;$C$4;$D136;$B136)": 1976,_x000D_
    "=RIK_AC(\"INF04__;INF04@E=0,S=42,G=0,T=0,P=0:@R=A,S=1260,V={0}:R=B,S=1018,V={1}:R=C,S=1092,V={2}:R=D,S=1014,V={3}:R=E,S=1260,V={4}:\";$C$2;$R$14;$C$4;$D129;$B129)": 1977,_x000D_
    "=RIK_AC(\"INF04__;INF04@E=0,S=42,G=0,T=0,P=0:@R=A,S=1260,V={0}:R=B,S=1018,V={1}:R=C,S=1092,V={2}:R=D,S=1014,V={3}:R=E,S=1260,V={4}:\";$C$2;$R$14;$C$4;$D120;$B120)": 1978,_x000D_
    "=RIK_AC(\"INF04__;INF04@E=0,S=42,G=0,T=0,P=0:@R=A,S=1260,V={0}:R=B,S=1018,V={1}:R=C,S=1092,V={2}:R=D,S=1014,V={3}:R=E,S=1260,V={4}:\";$C$2;$R$14;$C$4;$D113;$B113)": 1979,_x000D_
    "=RIK_AC(\"INF04__;INF04@E=0,S=1064,G=0,T=0,P=0:@R=A,S=1260,V={0}:R=B,S=1018,V={1}:R=C,S=1092,V={2}:R=D,S=1014,V={3}:R=E,S=1260,V={4}:\";$C$2;$R$14;$C$4;$D37;$B37)": 1980,_x000D_
    "=RIK_AC(\"INF04__;INF04@E=0,S=1076,G=0,T=0,P=0:@R=A,S=1260,V={0}:R=B,S=1018,V={1}:R=C,S=1092,V={2}:R=D,S=1014,V={3}:R=E,S=1260,V={4}:\";$C$2;$R$14;$C$4;$D38;$B38)": 1981,_x000D_
    "=RIK_AC(\"INF04__;INF04@E=0,S=42,G=0,T=0,P=0:@R=A,S=1260,V={0}:R=B,S=1018,V={1}:R=C,S=1092,V={2}:R=D,S=1014,V={3}:R=E,S=1260,V={4}:\";$C$2;$R$14;$C$4;$D19;$B19)": 1982,_x000D_
    "=RIK_AC(\"INF04__;INF04@E=0,S=49,G=0,T=0,P=0:@R=A,S=1260,V={0}:R=B,S=1018,V={1}:R=C,S=1092,V={2}:R=D,S=1014,V={3}:R=E,S=1260,V={4}:R=F,S=48,V={5}:\";$C$2;$R$14;$C$4;$D18;$B18;T$14)": 1983,_x000D_
    "=RIK_AC(\"INF04__;INF04@E=0,S=49,G=0,T=0,P=0:@R=A,S=1260,V={0}:R=B,S=1018,V={1}:R=C,S=1092,V={2}:R=D,S=1014,V={3}:R=E,S=1260,V={4}:R=F,S=48,V={5}:\";$C$2;$R$14;$C$4;$D17;$B17;T$14)": 1984,_x000D_
    "=RIK_AC(\"INF04__;INF04@E=0,S=1253,G=0,T=0,P=0:@R=A,S=1260,V={0}:R=B,S=1018,V={1}:R=C,S=1092,V={2}:R=D,S=1014,V={3}:R=E,S=1260,V={4}:\";$C$2;$P$14;$C$4;$D19;$B19)": 1985,_x000D_
    "=RIK_AC(\"INF04__;INF04@E=0,S=42,G=0,T=0,P=0:@R=A,S=1260,V={0}:R=B,S=1018,V={1}:R=C,S=1092,V={2}:R=D,S=1014,V={3}:R=E,S=1260,V={4}:\";$C$2;$R$14;$C$4;$D18;$B18)": 1986,_x000D_
    "=RIK_AC(\"INF04__;INF04@E=0,S=42,G=0,T=0,P=0:@R=A,S=1260,V={0}:R=B,S=1018,V={1}:R=C,S=1092,V={2}:R=D,S=1014,V={3}:R=E,S=1260,V={4}:\";$C$2;$R$14;$C$4;$D17;$B17)": 1987,_x000D_
    "=RIK_AC(\"INF04__;INF04@E=0,S=1064,G=0,T=0,P=0:@R=A,S=1260,V</t>
  </si>
  <si>
    <t>={0}:R=B,S=1018,V={1}:R=C,S=1092,V={2}:R=D,S=1014,V={3}:R=E,S=1260,V={4}:\";$C$2;$R$14;$C$4;$D184;$B184)": 1988,_x000D_
    "=RIK_AC(\"INF04__;INF04@E=0,S=42,G=0,T=0,P=0:@R=A,S=1260,V={0}:R=B,S=1018,V={1}:R=C,S=1092,V={2}:R=D,S=1014,V={3}:R=E,S=1260,V={4}:\";$C$2;$R$14;$C$4;$D174;$B174)": 1989,_x000D_
    "=RIK_AC(\"INF04__;INF04@E=0,S=1064,G=0,T=0,P=0:@R=A,S=1260,V={0}:R=B,S=1018,V={1}:R=C,S=1092,V={2}:R=D,S=1014,V={3}:R=E,S=1260,V={4}:\";$C$2;$R$14;$C$4;$D72;$B72)": 1990,_x000D_
    "=RIK_AC(\"INF04__;INF04@E=0,S=1064,G=0,T=0,P=0:@R=A,S=1260,V={0}:R=B,S=1018,V={1}:R=C,S=1092,V={2}:R=D,S=1014,V={3}:R=E,S=1260,V={4}:\";$C$2;$R$14;$C$4;$D69;$B69)": 1991,_x000D_
    "=RIK_AC(\"INF04__;INF04@E=0,S=1064,G=0,T=0,P=0:@R=A,S=1260,V={0}:R=B,S=1018,V={1}:R=C,S=1092,V={2}:R=D,S=1014,V={3}:R=E,S=1260,V={4}:\";$C$2;$R$14;$C$4;$D64;$B64)": 1992,_x000D_
    "=RIK_AC(\"INF04__;INF04@E=0,S=1064,G=0,T=0,P=0:@R=A,S=1260,V={0}:R=B,S=1018,V={1}:R=C,S=1092,V={2}:R=D,S=1014,V={3}:R=E,S=1260,V={4}:\";$C$2;$R$14;$C$4;$D61;$B61)": 1993,_x000D_
    "=RIK_AC(\"INF04__;INF04@E=0,S=1064,G=0,T=0,P=0:@R=A,S=1260,V={0}:R=B,S=1018,V={1}:R=C,S=1092,V={2}:R=D,S=1014,V={3}:R=E,S=1260,V={4}:\";$C$2;$R$14;$C$4;$D56;$B56)": 1994,_x000D_
    "=RIK_AC(\"INF04__;INF04@E=0,S=1064,G=0,T=0,P=0:@R=A,S=1260,V={0}:R=B,S=1018,V={1}:R=C,S=1092,V={2}:R=D,S=1014,V={3}:R=E,S=1260,V={4}:\";$C$2;$R$14;$C$4;$D53;$B53)": 1995,_x000D_
    "=RIK_AC(\"INF04__;INF04@E=0,S=1064,G=0,T=0,P=0:@R=A,S=1260,V={0}:R=B,S=1018,V={1}:R=C,S=1092,V={2}:R=D,S=1014,V={3}:R=E,S=1260,V={4}:\";$C$2;$R$14;$C$4;$D48;$B48)": 1996,_x000D_
    "=RIK_AC(\"INF04__;INF04@E=0,S=1064,G=0,T=0,P=0:@R=A,S=1260,V={0}:R=B,S=1018,V={1}:R=C,S=1092,V={2}:R=D,S=1014,V={3}:R=E,S=1260,V={4}:\";$C$2;$R$14;$C$4;$D45;$B45)": 1997,_x000D_
    "=RIK_AC(\"INF04__;INF04@E=0,S=49,G=0,T=0,P=0:@R=A,S=1260,V={0}:R=B,S=1018,V={1}:R=C,S=1092,V={2}:R=D,S=1014,V={3}:R=E,S=1260,V={4}:R=F,S=48,V={5}:\";$C$2;$R$14;$C$4;$D42;$B42;T$14)": 1998,_x000D_
    "=RIK_AC(\"INF04__;INF04@E=0,S=42,G=0,T=0,P=0:@R=A,S=1260,V={0}:R=B,S=1018,V={1}:R=C,S=1092,V={2}:R=D,S=1014,V={3}:R=E,S=1260,V={4}:\";$C$2;$R$14;$C$4;$D39;$B39)": 1999,_x000D_
    "=RIK_AC(\"INF04__;INF04@E=0,S=42,G=0,T=0,P=0:@R=A,S=1260,V={0}:R=B,S=1018,V={1}:R=C,S=1092,V={2}:R=D,S=1014,V={3}:R=E,S=1260,V={4}:\";$C$2;$R$14;$C$4;$D35;$B35)": 2000,_x000D_
    "=RIK_AC(\"INF04__;INF04@E=0,S=42,G=0,T=0,P=0:@R=A,S=1260,V={0}:R=B,S=1018,V={1}:R=C,S=1092,V={2}:R=D,S=1014,V={3}:R=E,S=1260,V={4}:\";$C$2;$R$14;$C$4;$D34;$B34)": 2001,_x000D_
    "=RIK_AC(\"INF04__;INF04@E=0,S=1253,G=0,T=0,P=0:@R=A,S=1260,V={0}:R=B,S=1018,V={1}:R=C,S=1092,V={2}:R=D,S=1014,V={3}:R=E,S=1260,V={4}:\";$C$2;$P$14;$C$4;$D92;$B92)": 2002,_x000D_
    "=RIK_AC(\"INF04__;INF04@E=0,S=49,G=0,T=0,P=0:@R=A,S=1260,V={0}:R=B,S=1018,V={1}:R=C,S=1092,V={2}:R=D,S=1014,V={3}:R=E,S=1260,V={4}:R=F,S=48,V={5}:\";$C$2;$R$14;$C$4;$D90;$B90;T$14)": 2003,_x000D_
    "=RIK_AC(\"INF04__;INF04@E=0,S=42,G=0,T=0,P=0:@R=A,S=1260,V={0}:R=B,S=1018,V={1}:R=C,S=1092,V={2}:R=D,S=1014,V={3}:R=E,S=1260,V={4}:\";$C$2;$R$14;$C$4;$D88;$B88)": 2004,_x000D_
    "=RIK_AC(\"INF04__;INF04@E=0,S=49,G=0,T=0,P=0:@R=A,S=1260,V={0}:R=B,S=1018,V={1}:R=C,S=1092,V={2}:R=D,S=1014,V={3}:R=E,S=1260,V={4}:R=F,S=48,V={5}:\";$C$2;$R$14;$C$4;$D82;$B82;T$14)": 2005,_x000D_
    "=RIK_AC(\"INF04__;INF04@E=0,S=42,G=0,T=0,P=0:@R=A,S=1260,V={0}:R=B,S=1018,V={1}:R=C,S=1092,V={2}:R=D,S=1014,V={3}:R=E,S=1260,V={4}:\";$C$2;$R$14;$C$4;$D80;$B80)": 2006,_x000D_
    "=RIK_AC(\"INF04__;INF04@E=0,S=1253,G=0,T=0,P=0:@R=A,S=1260,V={0}:R=B,S=1018,V={1}:R=C,S=1092,V={2}:R=D,S=1014,V={3}:R=E,S=1260,V={4}:\";$C$2;$P$14;$C$4;$D38;$B38)": 2007,_x000D_
    "=RIK_AC(\"INF04__;INF04@E=0,S=1076,G=0,T=0,P=0:@R=A,S=1260,V={0}:R=B,S=1018,V={1}:R=C,S=1092,V={2}:R=D,S=1014,V={3}:R=E,S=1260,V={4}:\";$C$2;$R$14;$C$4;$D33;$B33)": 2008,_x000D_
    "=RIK_AC(\"INF04__;INF04@E=0,S=49,G=0,T=0,P=0:@R=A,S=1260,V={0}:R=B,S=1018,V={1}:R=C,S=1092,V={2}:R=D,S=1014,V={3}:R=E,S=1260,V={4}:R=F,S=48,V={5}:\";$C$2;$R$14;$C$4;$D32;$B32;T$14)": 2009,_x000D_
    "=RIK_AC(\"INF04__;INF04@E=0,S=1076,G=0,T=0,P=0:@R=A,S=1260,V={0}:R=B,S=1018,V={1}:R=C,S=1092,V={2}:R=D,S=1014,V={3}:R=E,S=1260,V={4}:\";$C$2;$R$14;$C$4;$D29;$B29)": 2010,_x000D_
    "=RIK_AC(\"INF04__;INF04@E=0,S=1076,G=0,T=0,P=0:@R=A,S=1260,V={0}:R=B,S=1018,V={1}:R=C,S=1092,V={2}:R=D,S=1014,V={3}:R=E,S=1260,V={4}:\";$C$2;$R$14;$C$4;$D25;$B25)": 2011,_x000D_
    "=RIK_AC(\"INF04__;INF04@E=0,S=49,G=0,T=0,P=0:@R=A,S=1260,V={0}:R=B,S=1018,V={1}:R=C,S=1092,V={2}:R=D,S=1014,V={3}:R=E,S=1260,V={4}:R=F,S=48,V={5}:\";$C$2;$R$14;$C$4;$D24;$B24;T$14)": 2012,_x000D_
    "=RIK_AC(\"INF04__;INF04@E=0,S=1253,G=0,T=0,P=0:@R=A,S=1260,V={0}:R=B,S=1018,V={1}:R=C,S=1092,V={2}:R=D,S=1014,V={3}:R=E,S=1260,V={4}:\";$C$2;$P$14;$C$4;$D26;$B26)": 2013,_x000D_
    "=RIK_AC(\"INF04__;INF04@E=0,S=42,G=0,T=0,P=0:@R=A,S=1260,V={0}:R=B,S=1018,V={1}:R=C,S=1092,V={2}:R=D,S=1014,V={3}:R=E,S=1260,V={4}:\";$C$2;$R$14;$C$4;$D22;$B22)": 2014,_x000D_
    "=RIK_AC(\"INF04__;INF04@E=0,S=49,G=0,T=0,P=0:@R=A,S=1260,V={0}:R=B,S=1018,V={1}:R=C,S=1092,V={2}:R=D,S=1014,V={3}:R=E,S=1260,V={4}:R=F,S=48,V={5}:\";$C$2;$R$14;$C$4;$D21;$B21;T$14)": 2015,_x000D_
    "=RIK_AC(\"INF04__;INF04@E=0,S=49,G=0,T=0,P=0:@R=A,S=1260,V={0}:R=B,S=1018,V={1}:R=C,S=1092,V={2}:R=D,S=1014,V={3}:R=E,S=1260,V={4}:R=F,S=48,V={5}:\";$C$2;$R$14;$C$4;$D20;$B20;T$14)": 2016,_x000D_
    "=RIK_AC(\"INF04__;INF04@E=0,S=1253,G=0,T=0,P=0:@R=A,S=1260,V={0}:R=B,S=1018,V={1}:R=C,S=1092,V={2}:R=D,S=1014,V={3}:R=E,S=1260,V={4}:\";$C$2;$P$14;$C$4;$D21;$B21)": 2017,_x000D_
    "=RIK_AC(\"INF04__;INF04@E=0,S=1253,G=0,T=0,P=0:@R=A,S=1260,V={0}:R=B,S=1018,V={1}:R=C,S=1092,V={2}:R=D,S=1014,V={3}:R=E,S=1260,V={4}:\";$C$2;$P$14;$C$4;$D20;$B20)": 2018,_x000D_
    "=RIK_AC(\"INF04__;INF04@E=0,S=1064,G=0,T=0,P=0:@R=A,S=1260,V={0}:R=B,S=1018,V={1}:R=C,S=1092,V={2}:R=D,S=1014,V={3}:R=E,S=1260,V={4}:\";$C$2;$R$14;$C$4;$D19;$B19)": 2019,_x000D_
    "=RIK_AC(\"INF04__;INF04@E=0,S=1076,G=0,T=0,P=0:@R=A,S=1260,V={0}:R=B,S=1018,V={1}:R=C,S=1092,V={2}:R=D,S=1014,V={3}:R=E,S=1260,V={4}:\";$C$2;$R$14;$C$4;$D18;$B18)": 2020,_x000D_
    "=RIK_AC(\"INF04__;INF04@E=0,S=1064,G=0,T=0,P=0:@R=A,S=1260,V={0}:R=B,S=1018,V={1}:R=C,S=1092,V={2}:R=D,S=1014,V={3}:R=E,S=1260,V={4}:\";$C$2;$R$14;$C$4;$D192;$B192)": 2021,_x000D_
    "=RIK_AC(\"INF04__;INF04@E=0,S=1076,G=0,T=0,P=0:@R=A,S=1260,V={0}:R=B,S=1018,V={1}:R=C,S=1092,V={2}:R=D,S=1014,V={3}:R=E,S=1260,V={4}:\";$C$2;$R$14;$C$4;$D94;$B94)": 2022,_x000D_
    "=RIK_AC(\"INF04__;INF04@E=0,S=1076,G=0,T=0,P=0:@R=A,S=1260,V={0}:R=B,S=1018,V={1}:R=C,S=1092,V={2}:R=D,S=1014,V={3}:R=E,S=1260,V={4}:\";$C$2;$R$14;$C$4;$D74;$B74)": 2023,_x000D_
    "=RIK_AC(\"INF04__;INF04@E=0,S=1076,G=0,T=0,P=0:@R=A,S=1260,V={0}:R=B,S=1018,V={1}:R=C,S=1092,V={2}:R=D,S=1014,V={3}:R=E,S=1260,V={4}:\";$C$2;$R$14;$C$4;$D71;$B71)": 2024,_x000D_
    "=RIK_AC(\"INF04__;INF04@E=0,S=1076,G=0,T=0,P=0:@R=A,S=1260,V={0}:R=B,S=1018,V={1}:R=C,S=1092,V={2}:R=D,S=1014,V={3}:R=E,S=1260,V={4}:\";$C$2;$R$14;$C$4;$D66;$B66)": 2025,_x000D_
    "=RIK_AC(\"INF04__;INF04@E=0,S=1076,G=0,T=0,P=0:@R=A,S=1260,V={0}:R=B,S=1018,V={1}:R=C,S=1092,V={2}:R=D,S=1014,V={3}:R=E,S=1260,V={4}:\";$C$2;$R$14;$C$4;$D63;$B63)": 2026,_x000D_
    "=RIK_AC(\"INF04__;INF04@E=0,S=1076,G=0,T=0,P=0:@R=A,S=1260,V={0}:R=B,S=1018,V={1}:R=C,S=1092,V={2}:R=D,S=1014,V={3}:R=E,S=1260,V={4}:\";$C$2;$R$14;$C$4;$D58;$B58)": 2027,_x000D_
    "=RIK_AC(\"INF04__;INF04@E=0,S=1076,G=0,T=0,P=0:@R=A,S=1260,V={0}:R=B,S=1018,V={1}:R=C,S=1092,V={2}:R=D,S=1014,V={3}:R=E,S=1260,V={4}:\";$C$2;$R$14;$C$4;$D55;$B55)": 2028,_x000D_
    "=RIK_AC(\"INF04__;INF04@E=0,S=1076,G=0,T=0,P=0:@R=A,S=1260,V={0}:R=B,S=1018,V={1}:R=C,S=1092,V={2}:R=D,S=1014,V={3}:R=E,S=1260,V={4}:\";$C$2;$R$14;$C$4;$D50;$B50)": 2029,_x000D_
    "=RIK_AC(\"INF04__;INF04@E=0,S=1076,G=0,T=0,P=0:@R=A,S=1260,V={0}:R=B,S=1018,V={1}:R=C,S=1092,V={2}:R=D,S=1014,V={3}:R=E,S=1260,V={4}:\";$C$2;$R$14;$C$4;$D47;$B47)": 2030,_x000D_
    "=RIK_AC(\"INF04__;INF04@E=0,S=1076,G=0,T=0,P=0:@R=A,S=1260,V={0}:R=B,S=1018,V={1}:R=C,S=1092,V={2}:R=D,S=1014,V={3}:R=E,S=1260,V={4}:\";$C$2;$R$14;$C$4;$D34;$B34)": 2031,_x000D_
    "=RIK_AC(\"INF04__;INF04@E=0,S=49,G=0,T=0,P=0:@R=A,S=1260,V={0}:R=B,S=1018,V={1}:R=C,S=1092,V={2}:R=D,S=1014,V={3}:R=E,S=1260,V={4}:R=F,S=48,V={5}:\";$C$2;$R$14;$C$4;$D33;$B33;T$14)": 2032,_x000D_
    "=RIK_AC(\"INF04__;INF04@E=0,S=1064,G=0,T=0,P=0:@R=A,S=1260,V={0}:R=B,S=1018,V={1}:R=C,S=1092,V={2}:R=D,S=1014,V={3}:R=E,S=1260,V={4}:\";$C$2;$R$14;$C$4;$D32;$B32)": 2033,_x000D_
    "=RIK_AC(\"INF04__;INF04@E=0,S=1076,G=0,T=0,P=0:@R=A,S=1260,V={0}:R=B,S=1018,V={1}:R=C,S=1092,V={2}:R=D,S=1014,V={3}:R=E,S=1260,V={4}:\";$C$2;$R$14;$C$4;$D31;$B31)": 2034,_x000D_
    "=RIK_AC(\"INF04__;INF04@E=0,S=1076,G=0,T=0,P=0:@R=A,S=1260,V={0}:R=B,S=1018,V={1}:R=C,S=1092,V={2}:R=D,S=1014,V={3}:R=E,S=1260,V={4}:\";$C$2;$R$14;$C$4;$D30;$B30)": 2035,_x000D_
    "=RIK_AC(\"INF04__;INF04@E=0,S=49,G=0,T=0,P=0:@R=A,S=1260,V={0}:R=B,S=1018,V={1}:R=C,S=1092,V={2}:R=D,S=1014,V={3}:R=E,S=1260,V={4}:R=F,S=48,V={5}:\";$C$2;$R$14;$C$4;$D29;$B29;T$14)": 2036,_x000D_
    "=RIK_AC(\"INF04__;INF04@E=0,S=49,G=0,T=0,P=0:@R=A,S=1260,V={0}:R=B,S=1018,V={1}:R=C,S=1092,V={2}:R=D,S=1014,V={3}:R=E,S=1260,V={4}:R=F,S=48,V={5}:\";$C$2;$R$14;$C$4;$D28;$B28;T$14)": 2037,_x000D_
    "=RIK_AC(\"INF04__;INF04@E=0,S=1064,G=0,T=0,P=0:@R=A,S=1260,V={0}:R=B,S=1018,V={1}:R=C,S=1092,V={2}:R=D,S=1014,V={3}:R=E,S=1260,V={4}:\";$C$2;$R$14;$C$4;$D27;$B27)": 2038,_x000D_
    "=RIK_AC(\"INF04__;INF04@E=0,S=1076,G=0,T=0,P=0:@R=A,S=1260,V={0}:R=B,S=1018,V={1}:R=C,S=1092,V={2}:R=D,S=1014,V={3}:R=E,S=1260,V={4}:\";$C$2;$R$14;$C$4;$D26;$B26)": 2039,_x000D_
    "=RIK_AC(\"INF04__;INF04@E=0,S=49,G=0,T=0,P=0:@R=A,S=1260,V={0}:R=B,S=1018,V={1}:R=C,S=1092,V={2}:R=D,S=1014,V={3}:R=E,S=1260,V={4}:R=F,S=48,V={5}:\";$C$2;$R$14;$C$4;$D25;$B25;T$14)": 2040,_x000D_
    "=RIK_AC(\"INF04__;INF04@E=0,S=1064,G=0,T=0,P=0:@R=A,S=1260,V={0}:R=B,S=1018,V={1}:R=C,S=1092,V={2}:R=D,S=1014,V={3}:R=E,S=1260,V={4}:\";$C$2;$R$14;$C$4;$D24;$B24)": 2041,_x000D_
    "=RIK_AC(\"INF04__;INF04@E=0,S=1076,G=0,T=0,P=0:@R=A,S=1260,V={0}:R=B,S=1018,V={1}:R=C,S=1092,V={2}:R=D,S=1014,V={3}:R=E,S=1260,V={4}:\";$C$2;$R$14;$C$4;$D23;$B23)": 2042,_x000D_
    "=RIK_AC(\"INF04__;INF04@E=0,S=1253,G=0,T=0,P=0:@R=A,S=1260,V={0}:R=B,S=1018,V={1}:R=C,S=1092,V={2}:R=D,S=1014,V={3}:R=E,S=1260,V={4}:\";$C$2;$P$14;$C$4;$D18;$B18)": 2043,_x000D_
    "=RIK_AC(\"INF04__;INF04@E=0,S=1253,G=0,T=0,P=0:@R=A,S=1260,V={0}:R=B,S=1018,V={1}:R=C,S=1092,V={2}:R=D,S=1014,V={3}:R=E,S=1260,V={4}:\";$C$2;$P$14;$C$4;$D17;$B17)": 2044,_x000D_
    "=RIK_AC(\"INF04__;INF04@E=0,S=42,G=0,T=0,P=0:@R=A,S=1260,V={0}:R=B,S=1018,V={1}:R=C,S=1092,V={2}:R=D,S=1014,V={3}:R=E,S=1260,V={4}:\";$C$2;$R$14;$C$4;$D160;$B160)": 2045,_x000D_
    "=RIK_AC(\"INF04__;INF04@E=0,S=42,G=0,T=0,P=0:@R=A,S=1260,V={0}:R=B,S=1018,V={1}:R=C,S=1092,V={2}:R=D,S=1014,V={3}:R=E,S=1260,V={4}:\";$C$2;$R$14;$C$4;$D153;$B153)": 2046,_x000D_
    "=RIK_AC(\"INF04__;INF04@E=0,S=42,G=0,T=0,P=0:@R=A,S=1260,V={0}:R=B,S=1018,V={1}:R=C,S=1092,V={2}:R=D,S=1014,V={3}:R=E,S=1260,V={4}:\";$C$2;$R$14;$C$4;$D137;$B137)": 2047,_x000D_
    "=RIK_AC(\"INF04__;INF04@E=0,S=42,G=0,T=0,P=0:@R=A,S=1260,V={0}:R=B,S=1018,V={1}:R=C,S=1092,V={2}:R=D,S=1014,V={3}:R=E,S=1260,V={4}:\";$C$2;$R$14;$C$4;$D100;$B100)": 2048,_x000D_
    "=RIK_AC(\"INF04__;INF04@E=0,S=49,G=0,T=0,P=0:@R=A,S=1260,V={0}:R=B,S=1018,V={1}:R=C,S=1092,V={2}:R=D,S=1014,V={3}:R=E,S=1260,V={4}:R=F,S=48,V={5}:\";$C$2;$R$14;$C$4;$D98;$B98;T$14)": 2049,_x000D_
    "=RIK_AC(\"INF04__;INF04@E=0,S=1076,G=0,T=0,P=0:@R=A,S=1260,V={0}:R=B,S=1018,V={1}:R=C,S=1092,V={2}:R=D,S=1014,V={3}:R=E,S=1260,V={4}:\";$C$2;$R$14;$C$4;$D42;$B42)": 2050,_x000D_
    "=RIK_AC(\"INF04__;INF04@E=0,S=42,G=0,T=0,P=0:@R=A,S=1260,V={0}:R=B,S=1018,V={1}:R=C,S=1092,V={2}:R=D,S=1014,V={3}:R=E,S=1260,V={4}:\";$C$2;$R$14;$C$4;$D31;$B31)": 2051,_x000D_
    "=RIK_AC(\"INF04__;INF04@E=0,S=1253,G=0,T=0,P=0:@R=A,S=1260,V={0}:R=B,S=1018,V={1}:R=C,S=1092,V={2}:R=D,S=1014,V={3}:R=E,S=1260,V={4}:\";$C$2;$P$14;$C$4;$D30;$B30)": 2052,_x000D_
    "=RIK_AC(\"INF04__;INF04@E=0,S=1253,G=0,T=0,P=0:@R=A,S=1260,V={0}:R=B,S=1018,V={1}:R=C,S=1092,V={2}:R=D,S=1014,V={3}:R=E,S=1260,V={4}:\";$C$2;$P$14;$C$4;$D29;$B29)": 2053,_x000D_
    "=RIK_AC(\"INF04__;INF04@E=0,S=1253,G=0,T=0,P=0:@R=A,S=1260,V={0}:R=B,S=1018,V={1}:R=C,S=1092,V={2}:R=D,S=1014,V={3}:R=E,S=1260,V={4}:\";$C$2;$P$14;$C$4;$D27;$B27)": 2054,_x000D_
    "=RIK_AC(\"INF04__;INF04@E=0,S=42,G=0,T=0,P=0:@R=A,S=1260,V={0}:R=B,S=1018,V={1}:R=C,S=1092,V={2}:R=D,S=1014,V={3}:R=E,S=1260,V={4}:\";$C$2;$R$14;$C$4;$D26;$B26)": 2055,_x000D_
    "=RIK_AC(\"INF04__;INF04@E=0,S=42,G=0,T=0,P=0:@R=A,S=1260,V={0}:R=B,S=1018,V={1}:R=C,S=1092,V={2}:R=D,S=1014,V={3}:R=E,S=1260,V={4}:\";$C$2;$R$14;$C$4;$D144;$B144)": 2056,_x000D_
    "=RIK_AC(\"INF04__;INF04@E=0,S=42,G=0,T=0,P=0:@R=A,S=1260,V={0}:R=B,S=1018,V={1}:R=C,S=1092,V={2}:R=D,S=1014,V={3}:R=E,S=1260,V={4}:\";$C$2;$R$14;$C$4;$D128;$B128)": 2057,_x000D_
    "=RIK_AC(\"INF04__;INF04@E=0,S=42,G=0,T=0,P=0:@R=A,S=1260,V={0}:R=B,S=1018,V={1}:R=C,S=1092,V={2}:R=D,S=1014,V={3}:R=E,S=1260,V={4}:\";$C$2;$R$14;$C$4;$D121;$B121)": 2058,_x000D_
    "=RIK_AC(\"INF04__;INF04@E=0,S=42,G=0,T=0,P=0:@R=A,S=1260,V={0}:R=B,S=1018,V={1}:R=C,S=1092,V={2}:R=D,S=1014,V={3}:R=E,S=1260,V={4}:\";$C$2;$R$14;$C$4;$D112;$B112)": 2059,_x000D_
    "=RIK_AC(\"INF04__;INF04@E=0,S=49,G=0,T=0,P=0:@R=A,S=1260,V={0}:R=B,S=1018,V={1}:R=C,S=1092,V={2}:R=D,S=1014,V={3}:R=E,S=1260,V={4}:R=F,S=48,V={5}:\";$C$2;$R$14;$C$4;$D74;$B74;T$14)": 2060,_x000D_
    "=RIK_AC(\"INF04__;INF04@E=0,S=49,G=0,T=0,P=0:@R=A,S=1260,V={0}:R=B,S=1018,V={1}:R=C,S=1092,V={2}:R=D,S=1014,V={3}:R=E,S=1260,V={4}:R=F,S=48,V={5}:\";$C$2;$R$14;$C$4;$D69;$B69;T$14)": 2061,_x000D_
    "=RIK_AC(\"INF04__;INF04@E=0,S=49,G=0,T=0,P=0:@R=A,S=1260,V={0}:R=B,S=1018,V={1}:R=C,S=1092,V={2}:R=D,S=1014,V={3}:R=E,S=1260,V={4}:R=F,S=48,V={5}:\";$C$2;$R$14;$C$4;$D66;$B66;T$14)": 2062,_x000D_
    "=RIK_AC(\"INF04__;INF04@E=0,S=49,G=0,T=0,P=0:@R=A,S=1260,V={0}:R=B,S=1018,V={1}:R=C,S=1092,V={2}:R=D,S=1014,V={3}:R=E,S=1260,V={4}:R=F,S=48,V={5}:\";$C$2;$R$14;$C$4;$D61;$B61;T$14)": 2063,_x000D_
    "=RIK_AC(\"INF04__;INF04@E=0,S=49,G=0,T=0,P=0:@R=A,S=1260,V={0}:R=B,S=1018,V={1}:R=C,S=1092,V={2}:R=D,S=1014,V={3}:R=E,S=1260,V={4}:R=F,S=48,V={5}:\";$C$2;$R$14;$C$4;$D58;$B58;T$14)": 2064,_x000D_
    "=RIK_AC(\"INF04__;INF04@E=0,S=49,G=0,T=0,P=0:@R=A,S=1260,V={0}:R=B,S=1018,V={1}:R=C,S=1092,V={2}:R=D,S=1014,V={3}:R=E,S=1260,V={4}:R=F,S=48,V={5}:\";$C$2;$R$14;$C$4;$D53;$B53;T$14)": 2065,_x000D_
    "=RIK_AC(\"INF04__;INF04@E=0,S=49,G=0,T=0,P=0:@R=A,S=1260,V={0}:R=B,S=1018,V={1}:R=C,S=1092,V={2}:R=D,S=1014,V={3}:R=E,S=1260,V={4}:R=F,S=48,V={5}:\";$C$2;$R$14;$C$4;$D50;$B50;T$14)": 2066,_x000D_
    "=RIK_AC(\"INF04__;INF04@E=0,S=49,G=0,T=0,P=0:@R=A,S=1260,V={0}:R=B,S=1018,V={1}:R=C,S=1092,V={2}:R=D,S=1014,V={3}:R=E,S=1260,V={4}:R=F,S=48,V={5}:\";$C$2;$R$14;$C$4;$D45;$B45;T$14)": 2067,_x000D_
    "=RIK_AC(\"INF04__;INF04@E=0,S=1076,G=0,T=0,P=0:@R=A,S=1260,V={0}:R=B,S=1018,V={1}:R=C,S=1092,V={2}:R=D,S=1014,V={3}:R=E,S=1260,V={4}:\";$C$2;$R$14;$C$4;$D39;$B39)": 2068,_x000D_
    "=RIK_AC(\"INF04__;INF04@E=0,S=1064,G=0,T=0,P=0:@R=A,S=1260,V={0}:R=B,S=1018,V={1}:R=C,S=1092,V={2}:R=D,S=1014,V={3}:R=E,S=1260,V={4}:\";$C$2;$R$14;$C$4;$D35;$B35)": 2069,_x000D_
    "=RIK_AC(\"INF04__;INF04@E=0,S=49,G=0,T=0,P=0:@R=A,S=1260,V={0}:R=B,S=1018,V={1}:R=C,S=1092,V={2}:R=D,S=1014,V={3}:R=E,S=1260,V={4}:R=F,S=48,V={5}:\";$C$2;$R$14;$C$4;$D34;$B34;T$14)": 2070,_x000D_
    "=RIK_AC(\"INF04__;INF04@E=0,S=1253,G=0,T=0,P=0:@R=A,S=1260,V={0}:R=B,S=1018,V={1}:R=C,S=1092,V={2}:R=D,S=1014,V={3}:R=E,S=1260,V={4}:\";$C$2;$P$14;$C$4;$D33;$B33)": 2071,_x000D_
    "=RIK_AC(\"INF04__;INF04@E=0,S=42,G=0,T=0,P=0:@R=A,S=1260,V={0}:R=B,S=1018,V={1}:R=C,S=1092,V={2}:R=D,S=1014,V={3}:R=E,S=1260,V={4}:\";$C$2;$R$14;$C$4;$D32;$B32)": 2072,_x000D_
    "=RIK_AC(\"INF04__;INF04@E=0,S=1064,G=0,T=0,P=0:@R=A,S=1260,V={0}:R=B,S=1018,V={1}:R=C,S=1092,V={2}:R=D,S=1014,V={3}:R=E,S=1260,V={4}:\";$C$2;$R$14;$C$4;$D31;$B31)": 2073,_x000D_
    "=RIK_AC(\"INF04__;INF04@E=0,S=42,G=0,T=0,P=0:@R=A,S=1260,V={0}:R=B,S=1018,V={1}:R=C,S=1092,V={2}:R=D,S=1014,V={3}:R=E,S=1260,V={4}:\";$C$2;$R$14;$C$4;$D30;$B30)": 2074,_x000D_
    "=RIK_AC(\"INF04__;INF04@E=0,S=1064,G=0,T=0,P=0:@R=A,S=1260,V={0}:R=B,S=1018,V={1}:R=C,S=1092,V={2}:R=D,S=1014,V={3}:R=E,S=1260,V={4}:\";$C$2;$R$14;$C$4;$D29;$B29)": 2075,_x000D_
    "=RIK_AC(\"INF04__;INF04@E=0,S=1064,G=0,T=0,P=0:@R=A,S=1260,V={0}:R=B,S=1018,V={1}:R=C,S=1092,V={2}:R=D,S=1014,V={3}:R=E,S=1260,V={4}:\";$C$2;$R$14;$C$4;$D28;$B28)": 2076,_x000D_
    "=RIK_AC(\"INF04__;INF04@E=0,S=42,G=0,T=0,P=0:@R=A,S=1260,V={0}:R=B,S=1018,V={1}:R=C,S=1092,V={2}:R=D,S=1014,V={3}:R=E,S=1260,V={4}:\";$C$2;$R$14;$C$4;$D27;$B27)": 2077,_x000D_
    "=RIK_AC(\"INF04__;INF04@E=0,S=49,G=0,T=0,P=0:@R=A,S=1260,V={0}:R=B,S=1018,V={1}:R=C,S=1092,V={2}:R=D,S=1014,V={3}:R=E,S=1260,V={4}:R=F,S=48,V={5}:\";$C$2;$R$14;$C$4;$D26;$B26;T$14)": 2078,_x000D_
    "=RIK_AC(\"INF04__;INF04@E=0,S=1253,G=0,T=0,P=0:@R=A,S=1260,V={0}:R=B,S=1018,V={1}:R=C,S=1092,V={2}:R=D,S=1014,V={3}:R=E,S=1260,V={4}:\";$C$2;$P$14;$C$4;$D25;$B25)": 2079,_x000D_
    "=RIK_AC(\"INF04__;INF04@E=0,S=42,G=0,T=0,P=0:@R=A,S=1260,V={0}:R=B,S=1018,V={1}:R=C,S=1092,V={2}:R=D,S=1014,V={3}:R=E,S=1260,V={4}:\";$C$2;$R$14;$C$4;$D24;$B24)": 2080,_x000D_
    "=RIK_AC(\"INF04__;INF04@E=0,S=1064,G=0,T=0,P=0:@R=A,S=1260,V={0}:R=B,S=1018,V={1}:R=C,S=1092,V={2}:R=D,S=1014,V={3}:R=E,S=1260,V={4}:\";$C$2;$R$14;$C$4;$D23;$B23)": 2081,_x000D_
    "=RIK_AC(\"INF04__;INF04@E=0,S=1076,G=0,T=0,P=0:@R=A,S=1260,V={0}:R=B,S=1018,V={1}:R=C,S=1092,V={2}:R=D,S=1014,V={3}:R=E,S=1260,V={4}:\";$C$2;$R$14;$C$4;$D22;$B22)": 2082,_x000D_
    "=RIK_AC(\"INF04__;INF04@E=0,S=42,G=0,T=0,P=0:@R=A,S=1260,V={0}:R=B,S=1018,V={1}:R=C,S=1092,V={2}:R=D,S=1014,V={3}:R=E,S=1260,V={4}:\";$C$2;$R$14;$C$4;$D23;$B23)": 2083,_x000D_
    "=RIK_AC(\"INF04__;INF04@E=0,S=1064,G=0,T=0,P=0:@R=A,S=1260,V={0}:R=B,S=1018,V={1}:R=C,S=1092,V={2}:R=D,S=1014,V={3}:R=E,S=1260,V={4}:\";$C$2;$R$14;$C$4;$D22;$B22)": 2084,_x000D_
    "=RIK_AC(\"INF04__;INF04@E=0,S=1076,G=0,T=0,P=0:@R=A,S=1260,V={0}:R=B,S=1018,V={1}:R=C,S=1092,V={2}:R=D,S=1014,V={3}:R=E,S=1260,V={4}:\";$C$2;$R$14;$C$4;$D21;$B21)": 2085,_x000D_
    "=RIK_AC(\"INF04__;INF04@E=0,S=1064,G=0,T=0,P=0:@R=A,S=1260,V={0}:R=B,S=1018,V={1}:R=C,S=1092,V={2}:R=D,S=1014,V={3}:R=E,S=1260,V={4}:\";$C$2;$R$14;$C$4;$D91;$B91)": 2086,_x000D_
    "=RIK_AC(\"INF04__;INF04@E=0,S=1076,G=0,T=0,P=0:@R=A,S=1260,V={0}:R=B,S=1018,V={1}:R=C,S=1092,V={2}:R=D,S=1014,V={3}:R=E,S=1260,V={4}:\";$C$2;$R$14;$C$4;$D87;$B87)": 2087,_x000D_
    "=RIK_AC(\"INF04__;INF04@E=0,S=1064,G=0,T=0,P=0:@R=A,S=1260,V={0}:R=B,S=1018,V={1}:R=C,S=1092,V={2}:R=D,S=1014,V={3}:R=E,S=1260,V={4}:\";$C$2;$R$14;$C$4;$D85;$B85)": 2088,_x000D_
    "=RIK_AC(\"INF04__;INF04@E=0,S=1253,G=0,T=0,P=0:@R=A,S=1260,V={0}:R=B,S=1018,V={1}:R=C,S=1092,V={2}:R=D,S=1014,V={3}:R=E,S=1260,V={4}:\";$C$2;$P$14;$C$4;$D83;$B83)": 2089,_x000D_
    "=RIK_AC(\"INF04__;INF04@E=0,S=1076,G=0,T=0,P=0:@R=A,S=1260,V={0}:R=B,S=1018,V={1}:R=C,S=1092,V={2}:R=D,S=1014,V={3}:R=E,S=1260,V={4}:\";$C$2;$R$14;$C$4;$D79;$B79)": 2090,_x000D_
    "=RIK_AC(\"INF04__;INF04@E=0,S=1064,G=0,T=0,P=0:@R=A,S=1260,V={0}:R=B,S=1018,V={1}:R=C,S=1092,V={2}:R=D,S=1014,V={3}:R=E,S=1260,V={4}:\";$C$2;$R$14;$C$4;$D77;$B77)": 2091,_x000D_
    "=RIK_AC(\"INF04__;INF04@E=0,S=42,G=0,T=0,P=0:@R=A,S=1260,V={0}:R=B,S=1018,V={1}:R=C,S=1092,V={2}:R=D,S=1014,V={3}:R=E,S=1260,V={4}:\";$C$2;$R$14;$C$4;$D75;$B75)": 2092,_x000D_
    "=RIK_AC(\"INF04__;INF04@E=0,S=42,G=0,T=0,P=0:@R=A,S=1260,V={0}:R=B,S=1018,V={1}:R=C,S=1092,V={2}:R=D,S=1014,V={3}:R=E,S=1260,V={4}:\";$C$2;$R$14;$C$4;$D72;$B72)": 2093,_x000D_
    "=RIK_AC(\"INF04__;INF04@E=0,S=42,G=0,T=0,P=0:@R=A,S=1260,V={0}:R=B,S=1018,V={1}:R=C,S=1092,V={2}:R=D,S=1014,V={3}:R=E,S=1260,V={4}:\";$C$2;$R$14;$C$4;$D67;$B67)": 2094,_x000D_
    "=RIK_AC(\"INF04__;INF04@E=0,S=42,G=0,T=0,P=0:@R=A,S=1260,V={0}:R=B,S=1018,V={1}:R=C,S=1092,V={2}:R=D,S=1014,V={3}:R=E,S=1260,V={4}:\";$C$2;$R$14;$C$4;$D64;$B64)": 2095,_x000D_
    "=RIK_AC(\"INF04__;INF04@E=0,S=42,G=0,T=0,P=0:@R=A,S=1260,V={0}:R=B,S=1018,V={1}:R=C,S=1092,V={2}:R=D,S=1014,V={3}:R=E,S=1260,V={4}:\";$C$2;$R$14;$C$4;$D59;$B59)": 2096,_x000D_
    "=RIK_AC(\"INF04__;INF04@E=0,S=42,G=0,T=0,P=0:@R=A,S=1260,V={0}:R=B,S=1018,V={1}:R=C,S=1092,V={2}:R=D,S=1014,V={3}:R=E,S=1260,V={4}:\";$C$2;$R$14;$C$4;$D56;$B56)": 2097,_x000D_
    "=RIK_AC(\"INF04__;INF04@E=0,S=42,G=0,T=0,P=0:@R=A,S=1260,V={0}:R=B,S=1018,V={1}:R=C,S=1092,V={2}:R=D,S=1014,V={3}:R=E,S=1260,V={4}:\";$C$2;$R$14;$C$4;$D51;$B51)": 2098,_x000D_
    "=RIK_AC(\"INF04__;INF04@E=0,S=42,G=0,T=0,P=0:@R=A,S=1260,V={0}:R=B,S=1018,V={1}:R=C,S=1092,V={2}:R=D,S=1014,V={3}:R=E,S=1260,V={4}:\";$C$2;$R$14;$C$4;$D48;$B48)": 2099,_x000D_
    "=RIK_AC(\"INF04__;INF04@E=0,S=42,G=0,T=0,P=0:@R=A,S=1260,V={0}:R=B,S=1018,V={1}:R=C,S=1092,V={2}:R=D,S=1014,V={3}:R=E,S=1260,V={4}:\";$C$2;$R$14;$C$4;$D43;$B43)": 2100,_x000D_
    "=RIK_AC(\"INF04__;INF04@E=0,S=1064,G=0,T=0,P=0:@R=A,S=1260,V={0}:R=B,S=1018,V={1}:R=C,S=1092,V={2}:R=D,S=1014,V={3}:R=E,S=1260,V={4}:\";$C$2;$R$14;$C$4;$D40;$B40)": 2101,_x000D_
    "=RIK_AC(\"INF04__;INF04@E=0,S=1064,G=0,T=0,P=0:@R=A,S=1260,V={0}:R=B,S=1018,V={1}:R=C,S=1092,V={2}:R=D,S=1014,V={3}:R=E,S=1260,V={4}:\";$C$2;$R$14;$C$4;$D36;$B36)": 2102,_x000D_
    "=RIK_AC(\"INF04__;INF04@E=0,S=1253,G=0,T=0,P=0:@R=A,S=1260,V={0}:R=B,S=1018,V={1}:R=C,S=1092,V={2}:R=D,S=1014,V={3}:R=E,S=1260,V={4}:\";$C$2;$P$14;$C$4;$D35;$B35)": 2103,_x000D_
    "=RIK_AC(\"INF04__;INF04@E=0,S=1253,G=0,T=0,P=0:@R=A,S=1260,V={0}:R=B,S=1018,V={1}:R=C,S=1092,V={2}:R=D,S=1014,V={3}:R=E,S=1260,V={4}:\";$C$2;$P$14;$C$4;$D34;$B34)": 2104,_x000D_
    "=RIK_AC(\"INF04__;INF04@E=0,S=1076,G=0,T=0,P=0:@R=A,S=1260,V={0}:R=B,S=1018,V={1}:R=C,S=1092,V={2}:R=D,S=1014,V={3}:R=E,S=1260,V={4}:\";$C$2;$R$14;$C$4;$D17;$B17)": 2105,_x000D_
    "=RIK_AC(\"INF04__;INF04@E=0,S=49,G=0,T=0,P=0:@R=A,S=1260,V={0}:R=B,S=1018,V={1}:R=C,S=1092,V={2}:R=D,S=1014,V={3}:R=E,S=1260,V={4}:R=F,S=48,V={5}:\";$C$2;$R$14;$C$4;$D24;$B24;V$14)": 2106,_x000D_
    "=RIK_AC(\"INF04__;INF04@E=0,S=49,G=0,T=0,P=0:@R=A,S=1260,V={0}:R=B,S=1018,V={1}:R=C,S=1092,V={2}:R=D,S=1014,V={3}:R=E,S=1260,V={4}:R=F,S=48,V={5}:\";$C$2;$R$14;$C$4;$D32;$B32;V$14)": 2107,_x000D_
    "=RIK_AC(\"INF04__;INF04@E=0,S=49,G=0,T=0,P=0:@R=A,S=1260,V={0}:R=B,S=1018,V={1}:R=C,S=1092,V={2}:R=D,S=1014,V={3}:R=E,S=1260,V={4}:R=F,S=48,V={5}:\";$C$2;$R$14;$C$4;$D40;$B40;V$14)": 2108,_x000D_
    "=RIK_AC(\"INF04__;INF04@E=0,S=49,G=0,T=0,P=0:@R=A,S=1260,V={0}:R=B,S=1018,V={1}:R=C,S=1092,V={2}:R=D,S=1014,V={3}:R=E,S=1260,V={4}:R=F,S=48,V={5}:\";$C$2;$R$14;$C$4;$D48;$B48;V$14)": 2109,_x000D_
    "=RIK_AC(\"INF04__;INF04@E=0,S=49,G=0,T=0,P=0:@R=A,S=1260,V={0}:R=B,S=1018,V={1}:R=C,S=1092,V={2}:R=D,S=1014,V={3}:R=E,S=1260,V={4}:R=F,S=48,V={5}:\";$C$2;$R$14;$C$4;$D56;$B56;V$14)": 2110,_x000D_
    "=RIK_AC(\"INF04__;INF04@E=0,S=49,G=0,T=0,P=0:@R=A,S=1260,V={0}:R=B,S=1018,V={1}:R=C,S=1092,V={2}:R=D,S=1014,V={3}:R=E,S=1260,V={4}:R=F,S=48,V={5}:\";$C$2;$R$14;$C$4;$D64;$B64;V$14)": 2111,_x000D_
    "=RIK_AC(\"INF04__;INF04@E=0,S=49,G=0,T=0,P=0:@R=A,S=1260,V={0}:R=B,S=1018,V={1}:R=C,S=1092,V={2}:R=D,S=1014,V={3}:R=E,S=1260,V={4}:R=F,S=48,V={5}:\";$C$2;$R$14;$C$4;$D72;$B72;V$14)": 2112,_x000D_
    "=RIK_AC(\"INF04__;INF04@E=0,S=49,G=0,T=0,P=0:@R=A,S=1260,V={0}:R=B,S=1018,V={1}:R=C,S=1092,V={2}:R=D,S=1014,V={3}:R=E,S=1260,V={4}:R=F,S=48,V={5}:\";$C$2;$R$14;$C$4;$D80;$B80;V$14)": 2113,_x000D_
    "=RIK_AC(\"INF04__;INF04@E=0,S=49,G=0,T=0,P=0:@R=A,S=1260,V={0}:R=B,S=1018,V={1}:R=C,S=1092,V={2}:R=D,S=1014,V={3}:R=E,S=1260,V={4}:R=F,S=48,V={5}:\";$C$2;$R$14;$C$4;$D25;$B25;V$14)": 2114,_x000D_
    "=RIK_AC(\"INF04__;INF04@E=0,S=49,G=0,T=0,P=0:@R=A,S=1260,V={0}:R=B,S=1018,V={1}:R=C,S=1092,V={2}:R=D,S=1014,V={3}:R=E,S=1260,V={4}:R=F,S=48,V={5}:\";$C$2;$R$14;$C$4;$D33;$B33;V$14)": 2115,_x000D_
    "=RIK_AC(\"INF04__;INF04@E=0,S=49,G=0,T=0,P=0:@R=A,S=1260,V={0}:R=B,S=1018,V={1}:R=C,S=1092,V={2}:R=D,S=1014,V={3}:R=E,S=1260,V={4}:R=F,S=48,V={5}:\";$C$2;$R$14;$C$4;$D41;$B41;V$14)": 2116,_x000D_
    "=RIK_AC(\"INF04__;INF04@E=0,S=49,G=0,T=0,P=0:@R=A,S=1260,V={0}:R=B,S=1018,V={1}:R=C,S=1092,V={2}:R=D,S=1014,V={3}:R=E,S=1260,V={4}:R=F,S=48,V={5}:\";$C$2;$R$14;$C$4;$D49;$B49;V$14)": 2117,_x000D_
    "=RIK_AC(\"INF04__;INF04@E=0,S=49,G=0,T=0,P=0:@R=A,S=1260,V={0}:R=B,S=1018,V={1}:R=C,S=1092,V={2}:R=D,S=1014,V={3}:R=E,S=1260,V={4}:R=F,S=48,V={5}:\";$C$2;$R$14;$C$4;$D57;$B57;V$14)": 2118,_x000D_
    "=RIK_AC(\"INF04__;INF04@E=0,S=49,G=0,T=0,P=0:@R=A,S=1260,V={0}:R=B,S=1018,V={1}:R=C,S=1092,V={2}:R=D,S=1014,V={3}:R=E,S=1260,V={4}:R=F,S=48,V={5}:\";$C$2;$R$14;$C$4;$D65;$B65;V$14)": 2119,_x000D_
    "=RIK_AC(\"INF04__;INF04@E=0,S=49,G=0,T=0,P=0:@R=A,S=1260,V={0}:R=B,S=1018,V={1}:R=C,S=1092,V={2}:R=D,S=1014,V={3}:R=E,S=1260,V={4}:R=F,S=48,V={5}:\";$C$2;$R$14;$C$4;$D73;$B73;V$14)": 2120,_x000D_
    "=RIK_AC(\"INF04__;INF04@E=0,S=49,G=0,T=0,P=0:@R=A,S=1260,V={0}:R=B,S=1018,V={1}:R=C,S=1092,V={2}:R=D,S=1014,V={3}:R=E,S=1260,V={4}:R=F,S=48,V={5}:\";$C$2;$R$14;$C$4;$D81;$B81;V$14)": 2121,_x000D_
    "=RIK_AC(\"INF04__;INF04@E=0,S=49,G=0,T=0,P=0:@R=A,S=1260,V={0}:R=B,S=1018,V={1}:R=C,S=1092,V={2}:R=D,S=1014,V={3}:R=E,S=1260,V={4}:R=F,S=48,V={5}:\";$C$2;$R$14;$C$4;$D89;$B89;V$14)": 2122,_x000D_
    "=RIK_AC(\"INF04__;INF04@E=0,S=49,G=0,T=0,P=0:@R=A,S=1260,V={0}:R=B,S=1018,V={1}:R=C,S=1092,V={2}:R=D,S=1014,V={3}:R=E,S=1260,V={4}:R=F,S=48,V={5}:\";$C$2;$R$14;$C$4;$D97;$B97;V$14)": 2123,_x000D_
    "=RIK_AC(\"INF04__;INF04@E=0,S=49,G=0,T=0,P=0:@R=A,S=1260,V={0}:R=B,S=1018,V={1}:R=C,S=1092,V={2}:R=D,S=1014,V={3}:R=E,S=1260,V={4}:R=F,S=48,V={5}:\";$C$2;$R$14;$C$4;$D105;$B105;V$14)": 2124,_x000D_
    "=RIK_AC(\"INF04__;INF04@E=0,S=49,G=0,T=0,P=0:@R=A,S=1260,V={0}:R=B,S=1018,V={1}:R=C,S=1092,V={2}:R=D,S=1014,V={3}:R=E,S=1260,V={4}:R=F,S=48,V={5}:\";$C$2;$R$14;$C$4;$D113;$B113;V$14)": 2125,_x000D_
    "=RIK_AC(\"INF04__;INF04@E=0,S=49,G=0,T=0,P=0:@R=A,S=1260,V={0}:R=B,S=1018,V={1}:R=C,S=1092,V={2}:R=D,S=1014,V={3}:R=E,S=1260,V={4}:R=F,S=48,V={5}:\";$C$2;$R$14;$C$4;$D121;$B121;V$14)": 2126,_x000D_
    "=RIK_AC(\"INF04__;INF04@E=0,S=49,G=0,T=0,P=0:@R=A,S=1260,V={0}:R=B,S=1018,V={1}:R=C,S=1092,V={2}:R=D,S=1014,V={3}:R=E,S=1260,V={4}:R=F,S=48,V={5}:\";$C$2;$R$14;$C$4;$D129;$B129;V$14)": 2127,_x000D_
    "=RIK_AC(\"INF04__;INF04@E=0,S=49,G=0,T=0,P=0:@R=A,S=1260,V={0}:R=B,S=1018,V={1}:R=C,S=1092,V={2}:R=D,S=1014,V={3}:R=E,S=1260,V={4}:R=F,S=48,V={5}:\";$C$2;$R$14;$C$4;$D137;$B137;V$14)": 2128,_x000D_
    "=RIK_AC(\"INF04__;INF04@E=0,S=49,G=0,T=0,P=0:@R=A,S=1260,V={0}:R=B,S=1018,V={1}:R=C,S=1092,V={2}:R=D,S=1014,V={3}:R=E,S=1260,V={4}:R=F,S=48,V={5}:\";$C$2;$R$14;$C$4;$D145;$B145;V$14)": 2129,_x000D_
    "=RIK_AC(\"INF04__;INF04@E=0,S=49,G=0,T=0,P=0:@R=A,S=1260,V={0}:R=B,S=1018,V={1}:R=C,S=1092,V={2}:R=D,S=1014,V={3}:R=E,S=1260,V={4}:R=F,S=48,V={5}:\";$C$2;$R$14;$C$4;$D153;$B153;V$14)": 2130,_x000D_
    "=RIK_AC(\"INF04__;INF04@E=0,S=49,G=0,T=0,P=0:@R=A,S=1260,V={0}:R=B,S=1018,V={1}:R=C,S=1092,V={2}:R=D,S=1014,V={3}:R=E,S=1260,V={4}:R=F,S=48,V={5}:\";$C$2;$R$14;$C$4;$D161;$B161;V$14)": 2131,_x000D_
    "=RIK_AC(\"INF04__;INF04@E=0,S=49,G=0,T=0,P=0:@R=A,S=1260,V={0}:R=B,S=1018,V={1}:R=C,S=1092,V={2}:R=D,S=1014,V={3}:R=E,S=1260,V={4}:R=F,S=48,V={5}:\";$C$2;$R$14;$C$4;$D18;$B18;V$14)": 2132,_x000D_
    "=RIK_AC(\"INF04__;INF04@E=0,S=49,G=0,T=0,P=0:@R=A,S=1260,V={0}:R=B,S=1018,V={1}:R=C,S=1092,V={2}:R=D,S=1014,V={3}:R=E,S=1260,V={4}:R=F,S=48,V={5}:\";$C$2;$R$14;$C$4;$D26;$B26;V$14)": 2133,_x000D_
    "=RIK_AC(\"INF04__;INF04@E=0,S=49,G=0,T=0,P=0:@R=A,S=1260,V={0}:R=B,S=1018,V={1}:R=C,S=1092,V={2}:R=D,S=1014,V={3}:R=E,S=1260,V={4}:R=F,S=48,V={5}:\";$C$2;$R$14;$C$4;$D34;$B34;V$14)": 2134,_x000D_
    "=RIK_AC(\"INF04__;INF04@E=0,S=49,G=0,T=0,P=0:@R=A,S=1260,V={0}:R=B,S=1018,V={1}:R=C,S=1092,V={2}:R=D,S=1014,V={3}:R=E,S=1260,V={4}:R=F,S=48,V={5}:\";$C$2;$R$14;$C$4;$D42;$B42;V$14)": 2135,_x000D_
    "=RIK_AC(\"INF04__;INF04@E=0,S=49,G=0,T=0,P=0:@R=A,S=1260,V={0}:R=B,S=1018,V={1}:R=C,S=1092,V={2}:R=D,S=1014,V={3}:R=E,S=1260,V={4}:R=F,S=48,V={5}:\";$C$2;$R$14;$C$4;$D50;$B50;V$14)": 2136,_x000D_
    "=RIK_AC(\"INF04__;INF04@E=0,S=49,G=0,T=0,P=0:@R=A,S=1260,V={0}:R=B,S=1018,V={1}:R=C,S=1092,V={2}:R=D,S=1014,V={3}:R=E,S=1260,V={4}:R=F,S=48,V={5}:\";$C$2;$R$14;$C$4;$D58;$B58;V$14)": 2137,_x000D_
    "=RIK_AC(\"INF04__;INF04@E=0,S=49,G=0,T=0,P=0:@R=A,S=1260,V={0}:R=B,S=1018,V={1}:R=C,S=1092,V={2}:R=D,S=1014,V={3}:R=E,S=1260,V={4}:R=F,S=48,V={5}:\";$C$2;$R$14;$C$4;$D66;$B66;V$14)": 2138,_x000D_
    "=RIK_AC(\"INF04__;INF04@E=0,S=49,G=0,T=0,P=0:@R=A,S=1260,V={0}:R=B,S=1018,V={1}:R=C,S=1092,V={2}:R=D,S=1014,V={3}:R=E,S=1260,V={4}:R=F,S=48,V={5}:\";$C$2;$R$14;$C$4;$D74;$B74;V$14)": 2139,_x000D_
    "=RIK_AC(\"INF04__;INF04@E=0,S=49,G=0,T=0,P=0:@R=A,S=1260,V={0}:R=B,S=1018,V={1}:R=C,S=1092,V={2}:R=D,S=1014,V={3}:R=E,S=1260,V={4}:R=F,S=48,V={5}:\";$C$2;$R$14;$C$4;$D82;$B82;V$14)": 2140,_x000D_
    "=RIK_AC(\"INF04__;INF04@E=0,S=49,G=0,T=0,P=0:@R=A,S=1260,V={0}:R=B,S=1018,V={1}:R=C,S=1092,V={2}:R=D,S=1014,V={3}:R=E,S=1260,V={4}:R=F,S=48,V={5}:\";$C$2;$R$14;$C$4;$D90;$B90;V$14)": 2141,_x000D_
    "=RIK_AC(\"INF04__;INF04@E=0,S=49,G=0,T=0,P=0:@R=A,S=1260,V={0}:R=B,S=1018,V={1}:R=C,S=1092,V={2}:R=D,S=1014,V={3}:R=E,S=1260,V={4}:R=F,S=48,V={5}:\";$C$2;$R$14;$C$4;$D98;$B98;V$14)": 2142,_x000D_
    "=RIK_AC(\"INF04__;INF04@E=0,S=49,G=0,T=0,P=0:@R=A,S=1260,V={0}:R=B,S=1018,V={1}:R=C,S=1092,V={2}:R=D,S=1014,V={3}:R=E,S=1260,V={4}:R=F,S=48,V={5}:\";$C$2;$R$14;$C$4;$D106;$B106;V$14)": 2143,_x000D_
    "=RIK_AC(\"INF04__;INF04@E=0,S=49,G=0,T=0,P=0:@R=A,S=1260,V={0}:R=B,S=1018,V={1}:R=C,S=1092,V={2}:R=D,S=1014,V={3}:R=E,S=1260,V={4}:R=F,S=48,V={5}:\";$C$2;$R$14;$C$4;$D114;$B114;V$14)": 2144,_x000D_
    "=RIK_AC(\"INF04__;INF04@E=0,S=49,G=0,T=0,P=0:@R=A,S=1260,V={0}:R=B,S=1018,V={1}:R=C,S=1092,V={2}:R=D,S=1014,V={3}:R=E,S=1260,V={4}:R=F,S=48,V={5}:\";$C$2;$R$14;$C$4;$D122;$B122;V$14)": 2145,_x000D_
    "=RIK_AC(\"INF04__;INF04@E=0,S=49,G=0,T=0,P=0:@R=A,S=1260,V={0}:R=B,S=1018,V={1}:R=C,S=1092,V={2}:R=D,S=1014,V={3}:R=E,S=1260,V={4}:R=F,S=48,V={5}:\";$C$2;$R$14;$C$4;$D19;$B19;V$14)": 2146,_x000D_
    "=RIK_AC(\"INF04__;INF04@E=0,S=49,G=0,T=0,P=0:@R=A,S=1260,V={0}:R=B,S=1018,V={1}:R=C,S=1092,V={2}:R=D,S=1014,V={3}:R=E,S=1260,V={4}:R=F,S=48,V={5}:\";$C$2;$R$14;$C$4;$D27;$B27;V$14)": 2147,_x000D_
    "=RIK_AC(\"INF04__;INF04@E=0,S=49,G=0,T=0,P=0:@R=A,S=1260,V={0}:R=B,S=1018,V={1}:R=C,S=1092,V={2}:R=D,S=1014,V={3}:R=E,S=1260,V={4}:R=F,S=48,V={5}:\";$C$2;$R$14;$C$4;$D35;$B35;V$14)": 2148,_x000D_
    "=RIK_AC(\"INF04__;INF04@E=0,S=49,G=0,T=0,P=0:@R=A,S=1260,V={0}:R=B,S=1018,V={1}:R=C,S=1092,V={2}:R=D,S=1014,V={3}:R=E,S=1260,V={4}:R=F,S=48,V={5}:\";$C$2;$R$14;$C$4;$D43;$B43;V$14)": 2149,_x000D_
    "=RIK_AC(\"INF04__;INF04@E=0,S=49,G=0,T=0,P=0:@R=A,S=1260,V={0}:R=B,S=1018,V={1}:R=C,S=1092,V={2}:R=D,S=1014,V={3}:R=E,S=1260,V={4}:R=F,S=48,V={5}:\";$C$2;$R$14;$C$4;$D51;$B51;V$14)": 2150,_x000D_
    "=RIK_AC(\"INF04__;INF04@E=0,S=49,G=0,T=0,P=0:@R=A,S=1260,V={0}:R=B,S=1018,V={1}:R=C,S=1092,V={2}:R=D,S=1014,V={3}:R=E,S=1260,V={4}:R=F,S=48,V={5}:\";$C$2;$R$14;$C$4;$D59;$B59;V$14)": 2151,_x000D_
    "=RIK_AC(\"INF04__;INF04@E=0,S=49,G=0,T=0,P=0:@R=A,S=1260,V={0}:R=B,S=1018,V={1}:R=C,S=1092,V={2}:R=D,S=1014,V={3}:R=E,S=1260,V={4}:R=F,S=48,V={5}:\";$C$2;$R$14;$C$4;$D67;$B67;V$14)": 2152,_x000D_
    "=RIK_AC(\"INF04__;INF04@E=0,S=49,G=0,T=0,P=0:@R=A,S=1260,V={0}:R=B,S=1018,V={1}:R=C,S=1092,V={2}:R=D,S=1014,V={3}:R=E,S=1260,V={4}:R=F,S=48,V={5}:\";$C$2;$R$14;$C$4;$D75;$B75;V$14)": 2153,_x000D_
    "=RIK_AC(\"INF04__;INF04@E=0,S=49,G=0,T=0,P=0:@R=A,S=1260,V={0}:R=B,S=1018,V={1}:R=C,S=1092,V={2}:R=D,S=1014,V={3}:R=E,S=1260,V={4}:R=F,S=48,V={5}:\";$C$2;$R$14;$C$4;$D83;$B83;V$14)": 2154,_x000D_
    "=RIK_AC(\"INF04__;INF04@E=0,S=49,G=0,T=0,P=0:@R=A,S=1260,V={0}:R=B,S=1018,V={1}:R=C,S=1092,V={2}:R=D,S=1014,V={3}:R=E,S=1260,V={4}:R=F,S=48,V={5}:\";$C$2;$R$14;$C$4;$D91;$B91;V$14)": 2155,_x000D_
    "=RIK_AC(\"INF04__;INF04@E=0,S=49,G=0,T=0,P=0:@R=A,S=1260,V={0}:R=B,S=1018,V={1}:R=C,S=1092,V={2}:R=D,S=1014,V={3}:R=E,S=1260,V={4}:R=F,S=48,V={5}:\";$C$2;$R$14;$C$4;$D99;$B99;V$14)": 2156,_x000D_
    "=RIK_AC(\"INF04__;INF04@E=0,S=49,G=0,T=0,P=0:@R=A,S=1260,V={0}:R=B,S=1018,V={1}:R=C,S=1092,V={2}:R=D,S=1014,V={3}:R=E,S=1260,V={4}:R=F,S=48,V={5}:\";$C$2;$R$14;$C$4;$D22;$B22;V$14)": 2157,_x000D_
    "=RIK_AC(\"INF04__;INF04@E=0,S=49,G=0,T=0,P=0:@R=A,S=1260,V={0}:R=B,S=1018,V={1}:R=C,S=1092,V={2}:R=D,S=1014,V={3}:R=E,S=1260,V={4}:R=F,S=48,V={5}:\";$C$2;$R$14;$C$4;$D38;$B38;V$14)": 2158,_x000D_
    "=RIK_AC(\"INF04__;INF04@E=0,S=49,G=0,T=0,P=0:@R=A,S=1260,V={0}:R=B,S=1018,V={1}:R=C,S=1092,V={2}:R=D,S=1014,V={3}:R=E,S=1260,V={4}:R=F,S=48,V={5}:\";$C$2;$R$14;$C$4;$D54;$B54;V$14)": 2159,_x000D_
    "=RIK_AC(\"INF04__;INF04@E=0,S=49,G=0,T=0,P=0:@R=A,S=1260,V={0}:R=B,S=1018,V={1}:R=C,S=1092,V={2}:R=D,S=1014,V={3}:R=E,S=1260,V={4}:R=F,S=48,V={5}:\";$C$2;$R$14;$C$4;$D70;$B70;V$14)": 2160,_x000D_
    "=RIK_AC(\"INF04__;INF04@E=0,S=49,G=0,T=0,P=0:@R=A,S=1260,V={0}:R=B,S=1018,V={1}:R=C,S=1092,V={2}:R=D,S=1014,V={3}:R=E,S=1260,V={4}:R=F,S=48,V={5}:\";$C$2;$R$14;$C$4;$D86;$B86;V$14)": 2161,_x000D_
    "=RIK_AC(\"INF04__;INF04@E=0,S=49,G=0,T=0,P=0:@R=A,S=1260,V={0}:R=B,S=1018,V={1}:R=C,S=1092,V={2}:R=D,S=1014,V={3}:R=E,S=1260,V={4}:R=F,S=48,V={5}:\";$C$2;$R$14;$C$4;$D100;$B100;V$14)": 2162,_x000D_
    "=RIK_AC(\"INF04__;INF04@E=0,S=49,G=0,T=0,P=0:@R=A,S=1260,V={0}:R=B,S=1018,V={1}:R=C,S=1092,V={2}:R=D,S=1014,V={3}:R=E,S=1260,V={4}:R=F,S=48,V={5}:\";$C$2;$R$14;$C$4;$D110;$B110;V$14)": 2163,_x000D_
    "=RIK_AC(\"INF04__;INF04@E=0,S=49,G=0,T=0,P=0:@R=A,S=1260,V={0}:R=B,S=1018,V={1}:R=C,S=1092,V={2}:R=D,S=1014,V={3}:R=E,S=1260,V={4}:R=F,S=48,V={5}:\";$C$2;$R$14;$C$4;$D120;$B120;V$14)": 2164,_x000D_
    "=RIK_AC(\"INF04__;INF04@E=0,S=49,G=0,T=0,P=0:@R=A,S=</t>
  </si>
  <si>
    <t>1260,V={0}:R=B,S=1018,V={1}:R=C,S=1092,V={2}:R=D,S=1014,V={3}:R=E,S=1260,V={4}:R=F,S=48,V={5}:\";$C$2;$R$14;$C$4;$D131;$B131;V$14)": 2165,_x000D_
    "=RIK_AC(\"INF04__;INF04@E=0,S=49,G=0,T=0,P=0:@R=A,S=1260,V={0}:R=B,S=1018,V={1}:R=C,S=1092,V={2}:R=D,S=1014,V={3}:R=E,S=1260,V={4}:R=F,S=48,V={5}:\";$C$2;$R$14;$C$4;$D140;$B140;V$14)": 2166,_x000D_
    "=RIK_AC(\"INF04__;INF04@E=0,S=49,G=0,T=0,P=0:@R=A,S=1260,V={0}:R=B,S=1018,V={1}:R=C,S=1092,V={2}:R=D,S=1014,V={3}:R=E,S=1260,V={4}:R=F,S=48,V={5}:\";$C$2;$R$14;$C$4;$D149;$B149;V$14)": 2167,_x000D_
    "=RIK_AC(\"INF04__;INF04@E=0,S=49,G=0,T=0,P=0:@R=A,S=1260,V={0}:R=B,S=1018,V={1}:R=C,S=1092,V={2}:R=D,S=1014,V={3}:R=E,S=1260,V={4}:R=F,S=48,V={5}:\";$C$2;$R$14;$C$4;$D158;$B158;V$14)": 2168,_x000D_
    "=RIK_AC(\"INF04__;INF04@E=0,S=49,G=0,T=0,P=0:@R=A,S=1260,V={0}:R=B,S=1018,V={1}:R=C,S=1092,V={2}:R=D,S=1014,V={3}:R=E,S=1260,V={4}:R=F,S=48,V={5}:\";$C$2;$R$14;$C$4;$D167;$B167;V$14)": 2169,_x000D_
    "=RIK_AC(\"INF04__;INF04@E=0,S=49,G=0,T=0,P=0:@R=A,S=1260,V={0}:R=B,S=1018,V={1}:R=C,S=1092,V={2}:R=D,S=1014,V={3}:R=E,S=1260,V={4}:R=F,S=48,V={5}:\";$C$2;$R$14;$C$4;$D175;$B175;V$14)": 2170,_x000D_
    "=RIK_AC(\"INF04__;INF04@E=0,S=49,G=0,T=0,P=0:@R=A,S=1260,V={0}:R=B,S=1018,V={1}:R=C,S=1092,V={2}:R=D,S=1014,V={3}:R=E,S=1260,V={4}:R=F,S=48,V={5}:\";$C$2;$R$14;$C$4;$D183;$B183;V$14)": 2171,_x000D_
    "=RIK_AC(\"INF04__;INF04@E=0,S=49,G=0,T=0,P=0:@R=A,S=1260,V={0}:R=B,S=1018,V={1}:R=C,S=1092,V={2}:R=D,S=1014,V={3}:R=E,S=1260,V={4}:R=F,S=48,V={5}:\";$C$2;$R$14;$C$4;$D191;$B191;V$14)": 2172,_x000D_
    "=RIK_AC(\"INF04__;INF04@E=0,S=49,G=0,T=0,P=0:@R=A,S=1260,V={0}:R=B,S=1018,V={1}:R=C,S=1092,V={2}:R=D,S=1014,V={3}:R=E,S=1260,V={4}:R=F,S=48,V={5}:\";$C$2;$R$14;$C$4;$D199;$B199;V$14)": 2173,_x000D_
    "=RIK_AC(\"INF04__;INF04@E=0,S=49,G=0,T=0,P=0:@R=A,S=1260,V={0}:R=B,S=1018,V={1}:R=C,S=1092,V={2}:R=D,S=1014,V={3}:R=E,S=1260,V={4}:R=F,S=48,V={5}:\";$C$2;$R$14;$C$4;$D207;$B207;V$14)": 2174,_x000D_
    "=RIK_AC(\"INF04__;INF04@E=0,S=49,G=0,T=0,P=0:@R=A,S=1260,V={0}:R=B,S=1018,V={1}:R=C,S=1092,V={2}:R=D,S=1014,V={3}:R=E,S=1260,V={4}:R=F,S=48,V={5}:\";$C$2;$R$14;$C$4;$D215;$B215;V$14)": 2175,_x000D_
    "=RIK_AC(\"INF04__;INF04@E=0,S=49,G=0,T=0,P=0:@R=A,S=1260,V={0}:R=B,S=1018,V={1}:R=C,S=1092,V={2}:R=D,S=1014,V={3}:R=E,S=1260,V={4}:R=F,S=48,V={5}:\";$C$2;$R$14;$C$4;$D223;$B223;V$14)": 2176,_x000D_
    "=RIK_AC(\"INF04__;INF04@E=0,S=49,G=0,T=0,P=0:@R=A,S=1260,V={0}:R=B,S=1018,V={1}:R=C,S=1092,V={2}:R=D,S=1014,V={3}:R=E,S=1260,V={4}:R=F,S=48,V={5}:\";$C$2;$R$14;$C$4;$D231;$B231;V$14)": 2177,_x000D_
    "=RIK_AC(\"INF04__;INF04@E=0,S=49,G=0,T=0,P=0:@R=A,S=1260,V={0}:R=B,S=1018,V={1}:R=C,S=1092,V={2}:R=D,S=1014,V={3}:R=E,S=1260,V={4}:R=F,S=48,V={5}:\";$C$2;$R$14;$C$4;$D239;$B239;V$14)": 2178,_x000D_
    "=RIK_AC(\"INF04__;INF04@E=0,S=49,G=0,T=0,P=0:@R=A,S=1260,V={0}:R=B,S=1018,V={1}:R=C,S=1092,V={2}:R=D,S=1014,V={3}:R=E,S=1260,V={4}:R=F,S=48,V={5}:\";$C$2;$R$14;$C$4;$D247;$B247;V$14)": 2179,_x000D_
    "=RIK_AC(\"INF04__;INF04@E=0,S=49,G=0,T=0,P=0:@R=A,S=1260,V={0}:R=B,S=1018,V={1}:R=C,S=1092,V={2}:R=D,S=1014,V={3}:R=E,S=1260,V={4}:R=F,S=48,V={5}:\";$C$2;$R$14;$C$4;$D255;$B255;V$14)": 2180,_x000D_
    "=RIK_AC(\"INF04__;INF04@E=0,S=49,G=0,T=0,P=0:@R=A,S=1260,V={0}:R=B,S=1018,V={1}:R=C,S=1092,V={2}:R=D,S=1014,V={3}:R=E,S=1260,V={4}:R=F,S=48,V={5}:\";$C$2;$R$14;$C$4;$D263;$B263;V$14)": 2181,_x000D_
    "=RIK_AC(\"INF04__;INF04@E=0,S=49,G=0,T=0,P=0:@R=A,S=1260,V={0}:R=B,S=1018,V={1}:R=C,S=1092,V={2}:R=D,S=1014,V={3}:R=E,S=1260,V={4}:R=F,S=48,V={5}:\";$C$2;$R$14;$C$4;$D271;$B271;V$14)": 2182,_x000D_
    "=RIK_AC(\"INF04__;INF04@E=0,S=49,G=0,T=0,P=0:@R=A,S=1260,V={0}:R=B,S=1018,V={1}:R=C,S=1092,V={2}:R=D,S=1014,V={3}:R=E,S=1260,V={4}:R=F,S=48,V={5}:\";$C$2;$R$14;$C$4;$D279;$B279;V$14)": 2183,_x000D_
    "=RIK_AC(\"INF04__;INF04@E=0,S=49,G=0,T=0,P=0:@R=A,S=1260,V={0}:R=B,S=1018,V={1}:R=C,S=1092,V={2}:R=D,S=1014,V={3}:R=E,S=1260,V={4}:R=F,S=48,V={5}:\";$C$2;$R$14;$C$4;$D287;$B287;V$14)": 2184,_x000D_
    "=RIK_AC(\"INF04__;INF04@E=0,S=49,G=0,T=0,P=0:@R=A,S=1260,V={0}:R=B,S=1018,V={1}:R=C,S=1092,V={2}:R=D,S=1014,V={3}:R=E,S=1260,V={4}:R=F,S=48,V={5}:\";$C$2;$R$14;$C$4;$D295;$B295;V$14)": 2185,_x000D_
    "=RIK_AC(\"INF04__;INF04@E=0,S=49,G=0,T=0,P=0:@R=A,S=1260,V={0}:R=B,S=1018,V={1}:R=C,S=1092,V={2}:R=D,S=1014,V={3}:R=E,S=1260,V={4}:R=F,S=48,V={5}:\";$C$2;$R$14;$C$4;$D303;$B303;V$14)": 2186,_x000D_
    "=RIK_AC(\"INF04__;INF04@E=0,S=49,G=0,T=0,P=0:@R=A,S=1260,V={0}:R=B,S=1018,V={1}:R=C,S=1092,V={2}:R=D,S=1014,V={3}:R=E,S=1260,V={4}:R=F,S=48,V={5}:\";$C$2;$R$14;$C$4;$D311;$B311;V$14)": 2187,_x000D_
    "=RIK_AC(\"INF04__;INF04@E=0,S=49,G=0,T=0,P=0:@R=A,S=1260,V={0}:R=B,S=1018,V={1}:R=C,S=1092,V={2}:R=D,S=1014,V={3}:R=E,S=1260,V={4}:R=F,S=48,V={5}:\";$C$2;$R$14;$C$4;$D319;$B319;V$14)": 2188,_x000D_
    "=RIK_AC(\"INF04__;INF04@E=0,S=49,G=0,T=0,P=0:@R=A,S=1260,V={0}:R=B,S=1018,V={1}:R=C,S=1092,V={2}:R=D,S=1014,V={3}:R=E,S=1260,V={4}:R=F,S=48,V={5}:\";$C$2;$R$14;$C$4;$D327;$B327;V$14)": 2189,_x000D_
    "=RIK_AC(\"INF04__;INF04@E=0,S=49,G=0,T=0,P=0:@R=A,S=1260,V={0}:R=B,S=1018,V={1}:R=C,S=1092,V={2}:R=D,S=1014,V={3}:R=E,S=1260,V={4}:R=F,S=48,V={5}:\";$C$2;$R$14;$C$4;$D335;$B335;V$14)": 2190,_x000D_
    "=RIK_AC(\"INF04__;INF04@E=0,S=49,G=0,T=0,P=0:@R=A,S=1260,V={0}:R=B,S=1018,V={1}:R=C,S=1092,V={2}:R=D,S=1014,V={3}:R=E,S=1260,V={4}:R=F,S=48,V={5}:\";$C$2;$R$14;$C$4;$D343;$B343;V$14)": 2191,_x000D_
    "=RIK_AC(\"INF04__;INF04@E=0,S=49,G=0,T=0,P=0:@R=A,S=1260,V={0}:R=B,S=1018,V={1}:R=C,S=1092,V={2}:R=D,S=1014,V={3}:R=E,S=1260,V={4}:R=F,S=48,V={5}:\";$C$2;$R$14;$C$4;$D351;$B351;V$14)": 2192,_x000D_
    "=RIK_AC(\"INF04__;INF04@E=0,S=49,G=0,T=0,P=0:@R=A,S=1260,V={0}:R=B,S=1018,V={1}:R=C,S=1092,V={2}:R=D,S=1014,V={3}:R=E,S=1260,V={4}:R=F,S=48,V={5}:\";$C$2;$R$14;$C$4;$D359;$B359;V$14)": 2193,_x000D_
    "=RIK_AC(\"INF04__;INF04@E=0,S=49,G=0,T=0,P=0:@R=A,S=1260,V={0}:R=B,S=1018,V={1}:R=C,S=1092,V={2}:R=D,S=1014,V={3}:R=E,S=1260,V={4}:R=F,S=48,V={5}:\";$C$2;$R$14;$C$4;$D367;$B367;V$14)": 2194,_x000D_
    "=RIK_AC(\"INF04__;INF04@E=0,S=49,G=0,T=0,P=0:@R=A,S=1260,V={0}:R=B,S=1018,V={1}:R=C,S=1092,V={2}:R=D,S=1014,V={3}:R=E,S=1260,V={4}:R=F,S=48,V={5}:\";$C$2;$R$14;$C$4;$D375;$B375;V$14)": 2195,_x000D_
    "=RIK_AC(\"INF04__;INF04@E=0,S=49,G=0,T=0,P=0:@R=A,S=1260,V={0}:R=B,S=1018,V={1}:R=C,S=1092,V={2}:R=D,S=1014,V={3}:R=E,S=1260,V={4}:R=F,S=48,V={5}:\";$C$2;$R$14;$C$4;$D383;$B383;V$14)": 2196,_x000D_
    "=RIK_AC(\"INF04__;INF04@E=0,S=49,G=0,T=0,P=0:@R=A,S=1260,V={0}:R=B,S=1018,V={1}:R=C,S=1092,V={2}:R=D,S=1014,V={3}:R=E,S=1260,V={4}:R=F,S=48,V={5}:\";$C$2;$R$14;$C$4;$D391;$B391;V$14)": 2197,_x000D_
    "=RIK_AC(\"INF04__;INF04@E=0,S=49,G=0,T=0,P=0:@R=A,S=1260,V={0}:R=B,S=1018,V={1}:R=C,S=1092,V={2}:R=D,S=1014,V={3}:R=E,S=1260,V={4}:R=F,S=48,V={5}:\";$C$2;$R$14;$C$4;$D399;$B399;V$14)": 2198,_x000D_
    "=RIK_AC(\"INF04__;INF04@E=0,S=49,G=0,T=0,P=0:@R=A,S=1260,V={0}:R=B,S=1018,V={1}:R=C,S=1092,V={2}:R=D,S=1014,V={3}:R=E,S=1260,V={4}:R=F,S=48,V={5}:\";$C$2;$R$14;$C$4;$D407;$B407;V$14)": 2199,_x000D_
    "=RIK_AC(\"INF04__;INF04@E=0,S=49,G=0,T=0,P=0:@R=A,S=1260,V={0}:R=B,S=1018,V={1}:R=C,S=1092,V={2}:R=D,S=1014,V={3}:R=E,S=1260,V={4}:R=F,S=48,V={5}:\";$C$2;$R$14;$C$4;$D415;$B415;V$14)": 2200,_x000D_
    "=RIK_AC(\"INF04__;INF04@E=0,S=49,G=0,T=0,P=0:@R=A,S=1260,V={0}:R=B,S=1018,V={1}:R=C,S=1092,V={2}:R=D,S=1014,V={3}:R=E,S=1260,V={4}:R=F,S=48,V={5}:\";$C$2;$R$14;$C$4;$D423;$B423;V$14)": 2201,_x000D_
    "=RIK_AC(\"INF04__;INF04@E=0,S=49,G=0,T=0,P=0:@R=A,S=1260,V={0}:R=B,S=1018,V={1}:R=C,S=1092,V={2}:R=D,S=1014,V={3}:R=E,S=1260,V={4}:R=F,S=48,V={5}:\";$C$2;$R$14;$C$4;$D431;$B431;V$14)": 2202,_x000D_
    "=RIK_AC(\"INF04__;INF04@E=0,S=49,G=0,T=0,P=0:@R=A,S=1260,V={0}:R=B,S=1018,V={1}:R=C,S=1092,V={2}:R=D,S=1014,V={3}:R=E,S=1260,V={4}:R=F,S=48,V={5}:\";$C$2;$R$14;$C$4;$D23;$B23;V$14)": 2203,_x000D_
    "=RIK_AC(\"INF04__;INF04@E=0,S=49,G=0,T=0,P=0:@R=A,S=1260,V={0}:R=B,S=1018,V={1}:R=C,S=1092,V={2}:R=D,S=1014,V={3}:R=E,S=1260,V={4}:R=F,S=48,V={5}:\";$C$2;$R$14;$C$4;$D39;$B39;V$14)": 2204,_x000D_
    "=RIK_AC(\"INF04__;INF04@E=0,S=49,G=0,T=0,P=0:@R=A,S=1260,V={0}:R=B,S=1018,V={1}:R=C,S=1092,V={2}:R=D,S=1014,V={3}:R=E,S=1260,V={4}:R=F,S=48,V={5}:\";$C$2;$R$14;$C$4;$D55;$B55;V$14)": 2205,_x000D_
    "=RIK_AC(\"INF04__;INF04@E=0,S=49,G=0,T=0,P=0:@R=A,S=1260,V={0}:R=B,S=1018,V={1}:R=C,S=1092,V={2}:R=D,S=1014,V={3}:R=E,S=1260,V={4}:R=F,S=48,V={5}:\";$C$2;$R$14;$C$4;$D71;$B71;V$14)": 2206,_x000D_
    "=RIK_AC(\"INF04__;INF04@E=0,S=49,G=0,T=0,P=0:@R=A,S=1260,V={0}:R=B,S=1018,V={1}:R=C,S=1092,V={2}:R=D,S=1014,V={3}:R=E,S=1260,V={4}:R=F,S=48,V={5}:\";$C$2;$R$14;$C$4;$D87;$B87;V$14)": 2207,_x000D_
    "=RIK_AC(\"INF04__;INF04@E=0,S=49,G=0,T=0,P=0:@R=A,S=1260,V={0}:R=B,S=1018,V={1}:R=C,S=1092,V={2}:R=D,S=1014,V={3}:R=E,S=1260,V={4}:R=F,S=48,V={5}:\";$C$2;$R$14;$C$4;$D101;$B101;V$14)": 2208,_x000D_
    "=RIK_AC(\"INF04__;INF04@E=0,S=49,G=0,T=0,P=0:@R=A,S=1260,V={0}:R=B,S=1018,V={1}:R=C,S=1092,V={2}:R=D,S=1014,V={3}:R=E,S=1260,V={4}:R=F,S=48,V={5}:\";$C$2;$R$14;$C$4;$D111;$B111;V$14)": 2209,_x000D_
    "=RIK_AC(\"INF04__;INF04@E=0,S=49,G=0,T=0,P=0:@R=A,S=1260,V={0}:R=B,S=1018,V={1}:R=C,S=1092,V={2}:R=D,S=1014,V={3}:R=E,S=1260,V={4}:R=F,S=48,V={5}:\";$C$2;$R$14;$C$4;$D123;$B123;V$14)": 2210,_x000D_
    "=RIK_AC(\"INF04__;INF04@E=0,S=49,G=0,T=0,P=0:@R=A,S=1260,V={0}:R=B,S=1018,V={1}:R=C,S=1092,V={2}:R=D,S=1014,V={3}:R=E,S=1260,V={4}:R=F,S=48,V={5}:\";$C$2;$R$14;$C$4;$D132;$B132;V$14)": 2211,_x000D_
    "=RIK_AC(\"INF04__;INF04@E=0,S=49,G=0,T=0,P=0:@R=A,S=1260,V={0}:R=B,S=1018,V={1}:R=C,S=1092,V={2}:R=D,S=1014,V={3}:R=E,S=1260,V={4}:R=F,S=48,V={5}:\";$C$2;$R$14;$C$4;$D141;$B141;V$14)": 2212,_x000D_
    "=RIK_AC(\"INF04__;INF04@E=0,S=49,G=0,T=0,P=0:@R=A,S=1260,V={0}:R=B,S=1018,V={1}:R=C,S=1092,V={2}:R=D,S=1014,V={3}:R=E,S=1260,V={4}:R=F,S=48,V={5}:\";$C$2;$R$14;$C$4;$D150;$B150;V$14)": 2213,_x000D_
    "=RIK_AC(\"INF04__;INF04@E=0,S=49,G=0,T=0,P=0:@R=A,S=1260,V={0}:R=B,S=1018,V={1}:R=C,S=1092,V={2}:R=D,S=1014,V={3}:R=E,S=1260,V={4}:R=F,S=48,V={5}:\";$C$2;$R$14;$C$4;$D159;$B159;V$14)": 2214,_x000D_
    "=RIK_AC(\"INF04__;INF04@E=0,S=49,G=0,T=0,P=0:@R=A,S=1260,V={0}:R=B,S=1018,V={1}:R=C,S=1092,V={2}:R=D,S=1014,V={3}:R=E,S=1260,V={4}:R=F,S=48,V={5}:\";$C$2;$R$14;$C$4;$D168;$B168;V$14)": 2215,_x000D_
    "=RIK_AC(\"INF04__;INF04@E=0,S=49,G=0,T=0,P=0:@R=A,S=1260,V={0}:R=B,S=1018,V={1}:R=C,S=1092,V={2}:R=D,S=1014,V={3}:R=E,S=1260,V={4}:R=F,S=48,V={5}:\";$C$2;$R$14;$C$4;$D176;$B176;V$14)": 2216,_x000D_
    "=RIK_AC(\"INF04__;INF04@E=0,S=49,G=0,T=0,P=0:@R=A,S=1260,V={0}:R=B,S=1018,V={1}:R=C,S=1092,V={2}:R=D,S=1014,V={3}:R=E,S=1260,V={4}:R=F,S=48,V={5}:\";$C$2;$R$14;$C$4;$D184;$B184;V$14)": 2217,_x000D_
    "=RIK_AC(\"INF04__;INF04@E=0,S=49,G=0,T=0,P=0:@R=A,S=1260,V={0}:R=B,S=1018,V={1}:R=C,S=1092,V={2}:R=D,S=1014,V={3}:R=E,S=1260,V={4}:R=F,S=48,V={5}:\";$C$2;$R$14;$C$4;$D192;$B192;V$14)": 2218,_x000D_
    "=RIK_AC(\"INF04__;INF04@E=0,S=49,G=0,T=0,P=0:@R=A,S=1260,V={0}:R=B,S=1018,V={1}:R=C,S=1092,V={2}:R=D,S=1014,V={3}:R=E,S=1260,V={4}:R=F,S=48,V={5}:\";$C$2;$R$14;$C$4;$D200;$B200;V$14)": 2219,_x000D_
    "=RIK_AC(\"INF04__;INF04@E=0,S=49,G=0,T=0,P=0:@R=A,S=1260,V={0}:R=B,S=1018,V={1}:R=C,S=1092,V={2}:R=D,S=1014,V={3}:R=E,S=1260,V={4}:R=F,S=48,V={5}:\";$C$2;$R$14;$C$4;$D208;$B208;V$14)": 2220,_x000D_
    "=RIK_AC(\"INF04__;INF04@E=0,S=49,G=0,T=0,P=0:@R=A,S=1260,V={0}:R=B,S=1018,V={1}:R=C,S=1092,V={2}:R=D,S=1014,V={3}:R=E,S=1260,V={4}:R=F,S=48,V={5}:\";$C$2;$R$14;$C$4;$D216;$B216;V$14)": 2221,_x000D_
    "=RIK_AC(\"INF04__;INF04@E=0,S=49,G=0,T=0,P=0:@R=A,S=1260,V={0}:R=B,S=1018,V={1}:R=C,S=1092,V={2}:R=D,S=1014,V={3}:R=E,S=1260,V={4}:R=F,S=48,V={5}:\";$C$2;$R$14;$C$4;$D224;$B224;V$14)": 2222,_x000D_
    "=RIK_AC(\"INF04__;INF04@E=0,S=49,G=0,T=0,P=0:@R=A,S=1260,V={0}:R=B,S=1018,V={1}:R=C,S=1092,V={2}:R=D,S=1014,V={3}:R=E,S=1260,V={4}:R=F,S=48,V={5}:\";$C$2;$R$14;$C$4;$D232;$B232;V$14)": 2223,_x000D_
    "=RIK_AC(\"INF04__;INF04@E=0,S=49,G=0,T=0,P=0:@R=A,S=1260,V={0}:R=B,S=1018,V={1}:R=C,S=1092,V={2}:R=D,S=1014,V={3}:R=E,S=1260,V={4}:R=F,S=48,V={5}:\";$C$2;$R$14;$C$4;$D240;$B240;V$14)": 2224,_x000D_
    "=RIK_AC(\"INF04__;INF04@E=0,S=49,G=0,T=0,P=0:@R=A,S=1260,V={0}:R=B,S=1018,V={1}:R=C,S=1092,V={2}:R=D,S=1014,V={3}:R=E,S=1260,V={4}:R=F,S=48,V={5}:\";$C$2;$R$14;$C$4;$D248;$B248;V$14)": 2225,_x000D_
    "=RIK_AC(\"INF04__;INF04@E=0,S=49,G=0,T=0,P=0:@R=A,S=1260,V={0}:R=B,S=1018,V={1}:R=C,S=1092,V={2}:R=D,S=1014,V={3}:R=E,S=1260,V={4}:R=F,S=48,V={5}:\";$C$2;$R$14;$C$4;$D256;$B256;V$14)": 2226,_x000D_
    "=RIK_AC(\"INF04__;INF04@E=0,S=49,G=0,T=0,P=0:@R=A,S=1260,V={0}:R=B,S=1018,V={1}:R=C,S=1092,V={2}:R=D,S=1014,V={3}:R=E,S=1260,V={4}:R=F,S=48,V={5}:\";$C$2;$R$14;$C$4;$D264;$B264;V$14)": 2227,_x000D_
    "=RIK_AC(\"INF04__;INF04@E=0,S=49,G=0,T=0,P=0:@R=A,S=1260,V={0}:R=B,S=1018,V={1}:R=C,S=1092,V={2}:R=D,S=1014,V={3}:R=E,S=1260,V={4}:R=F,S=48,V={5}:\";$C$2;$R$14;$C$4;$D272;$B272;V$14)": 2228,_x000D_
    "=RIK_AC(\"INF04__;INF04@E=0,S=49,G=0,T=0,P=0:@R=A,S=1260,V={0}:R=B,S=1018,V={1}:R=C,S=1092,V={2}:R=D,S=1014,V={3}:R=E,S=1260,V={4}:R=F,S=48,V={5}:\";$C$2;$R$14;$C$4;$D280;$B280;V$14)": 2229,_x000D_
    "=RIK_AC(\"INF04__;INF04@E=0,S=49,G=0,T=0,P=0:@R=A,S=1260,V={0}:R=B,S=1018,V={1}:R=C,S=1092,V={2}:R=D,S=1014,V={3}:R=E,S=1260,V={4}:R=F,S=48,V={5}:\";$C$2;$R$14;$C$4;$D288;$B288;V$14)": 2230,_x000D_
    "=RIK_AC(\"INF04__;INF04@E=0,S=49,G=0,T=0,P=0:@R=A,S=1260,V={0}:R=B,S=1018,V={1}:R=C,S=1092,V={2}:R=D,S=1014,V={3}:R=E,S=1260,V={4}:R=F,S=48,V={5}:\";$C$2;$R$14;$C$4;$D296;$B296;V$14)": 2231,_x000D_
    "=RIK_AC(\"INF04__;INF04@E=0,S=49,G=0,T=0,P=0:@R=A,S=1260,V={0}:R=B,S=1018,V={1}:R=C,S=1092,V={2}:R=D,S=1014,V={3}:R=E,S=1260,V={4}:R=F,S=48,V={5}:\";$C$2;$R$14;$C$4;$D304;$B304;V$14)": 2232,_x000D_
    "=RIK_AC(\"INF04__;INF04@E=0,S=49,G=0,T=0,P=0:@R=A,S=1260,V={0}:R=B,S=1018,V={1}:R=C,S=1092,V={2}:R=D,S=1014,V={3}:R=E,S=1260,V={4}:R=F,S=48,V={5}:\";$C$2;$R$14;$C$4;$D312;$B312;V$14)": 2233,_x000D_
    "=RIK_AC(\"INF04__;INF04@E=0,S=49,G=0,T=0,P=0:@R=A,S=1260,V={0}:R=B,S=1018,V={1}:R=C,S=1092,V={2}:R=D,S=1014,V={3}:R=E,S=1260,V={4}:R=F,S=48,V={5}:\";$C$2;$R$14;$C$4;$D320;$B320;V$14)": 2234,_x000D_
    "=RIK_AC(\"INF04__;INF04@E=0,S=49,G=0,T=0,P=0:@R=A,S=1260,V={0}:R=B,S=1018,V={1}:R=C,S=1092,V={2}:R=D,S=1014,V={3}:R=E,S=1260,V={4}:R=F,S=48,V={5}:\";$C$2;$R$14;$C$4;$D328;$B328;V$14)": 2235,_x000D_
    "=RIK_AC(\"INF04__;INF04@E=0,S=49,G=0,T=0,P=0:@R=A,S=1260,V={0}:R=B,S=1018,V={1}:R=C,S=1092,V={2}:R=D,S=1014,V={3}:R=E,S=1260,V={4}:R=F,S=48,V={5}:\";$C$2;$R$14;$C$4;$D336;$B336;V$14)": 2236,_x000D_
    "=RIK_AC(\"INF04__;INF04@E=0,S=49,G=0,T=0,P=0:@R=A,S=1260,V={0}:R=B,S=1018,V={1}:R=C,S=1092,V={2}:R=D,S=1014,V={3}:R=E,S=1260,V={4}:R=F,S=48,V={5}:\";$C$2;$R$14;$C$4;$D344;$B344;V$14)": 2237,_x000D_
    "=RIK_AC(\"INF04__;INF04@E=0,S=49,G=0,T=0,P=0:@R=A,S=1260,V={0}:R=B,S=1018,V={1}:R=C,S=1092,V={2}:R=D,S=1014,V={3}:R=E,S=1260,V={4}:R=F,S=48,V={5}:\";$C$2;$R$14;$C$4;$D352;$B352;V$14)": 2238,_x000D_
    "=RIK_AC(\"INF04__;INF04@E=0,S=49,G=0,T=0,P=0:@R=A,S=1260,V={0}:R=B,S=1018,V={1}:R=C,S=1092,V={2}:R=D,S=1014,V={3}:R=E,S=1260,V={4}:R=F,S=48,V={5}:\";$C$2;$R$14;$C$4;$D360;$B360;V$14)": 2239,_x000D_
    "=RIK_AC(\"INF04__;INF04@E=0,S=49,G=0,T=0,P=0:@R=A,S=1260,V={0}:R=B,S=1018,V={1}:R=C,S=1092,V={2}:R=D,S=1014,V={3}:R=E,S=1260,V={4}:R=F,S=48,V={5}:\";$C$2;$R$14;$C$4;$D368;$B368;V$14)": 2240,_x000D_
    "=RIK_AC(\"INF04__;INF04@E=0,S=49,G=0,T=0,P=0:@R=A,S=1260,V={0}:R=B,S=1018,V={1}:R=C,S=1092,V={2}:R=D,S=1014,V={3}:R=E,S=1260,V={4}:R=F,S=48,V={5}:\";$C$2;$R$14;$C$4;$D376;$B376;V$14)": 2241,_x000D_
    "=RIK_AC(\"INF04__;INF04@E=0,S=49,G=0,T=0,P=0:@R=A,S=1260,V={0}:R=B,S=1018,V={1}:R=C,S=1092,V={2}:R=D,S=1014,V={3}:R=E,S=1260,V={4}:R=F,S=48,V={5}:\";$C$2;$R$14;$C$4;$D384;$B384;V$14)": 2242,_x000D_
    "=RIK_AC(\"INF04__;INF04@E=0,S=49,G=0,T=0,P=0:@R=A,S=1260,V={0}:R=B,S=1018,V={1}:R=C,S=1092,V={2}:R=D,S=1014,V={3}:R=E,S=1260,V={4}:R=F,S=48,V={5}:\";$C$2;$R$14;$C$4;$D392;$B392;V$14)": 2243,_x000D_
    "=RIK_AC(\"INF04__;INF04@E=0,S=49,G=0,T=0,P=0:@R=A,S=1260,V={0}:R=B,S=1018,V={1}:R=C,S=1092,V={2}:R=D,S=1014,V={3}:R=E,S=1260,V={4}:R=F,S=48,V={5}:\";$C$2;$R$14;$C$4;$D400;$B400;V$14)": 2244,_x000D_
    "=RIK_AC(\"INF04__;INF04@E=0,S=49,G=0,T=0,P=0:@R=A,S=1260,V={0}:R=B,S=1018,V={1}:R=C,S=1092,V={2}:R=D,S=1014,V={3}:R=E,S=1260,V={4}:R=F,S=48,V={5}:\";$C$2;$R$14;$C$4;$D408;$B408;V$14)": 2245,_x000D_
    "=RIK_AC(\"INF04__;INF04@E=0,S=49,G=0,T=0,P=0:@R=A,S=1260,V={0}:R=B,S=1018,V={1}:R=C,S=1092,V={2}:R=D,S=1014,V={3}:R=E,S=1260,V={4}:R=F,S=48,V={5}:\";$C$2;$R$14;$C$4;$D416;$B416;V$14)": 2246,_x000D_
    "=RIK_AC(\"INF04__;INF04@E=0,S=49,G=0,T=0,P=0:@R=A,S=1260,V={0}:R=B,S=1018,V={1}:R=C,S=1092,V={2}:R=D,S=1014,V={3}:R=E,S=1260,V={4}:R=F,S=48,V={5}:\";$C$2;$R$14;$C$4;$D424;$B424;V$14)": 2247,_x000D_
    "=RIK_AC(\"INF04__;INF04@E=0,S=49,G=0,T=0,P=0:@R=A,S=1260,V={0}:R=B,S=1018,V={1}:R=C,S=1092,V={2}:R=D,S=1014,V={3}:R=E,S=1260,V={4}:R=F,S=48,V={5}:\";$C$2;$R$14;$C$4;$D432;$B432;V$14)": 2248,_x000D_
    "=RIK_AC(\"INF04__;INF04@E=0,S=49,G=0,T=0,P=0:@R=A,S=1260,V={0}:R=B,S=1018,V={1}:R=C,S=1092,V={2}:R=D,S=1014,V={3}:R=E,S=1260,V={4}:R=F,S=48,V={5}:\";$C$2;$R$14;$C$4;$D28;$B28;V$14)": 2249,_x000D_
    "=RIK_AC(\"INF04__;INF04@E=0,S=49,G=0,T=0,P=0:@R=A,S=1260,V={0}:R=B,S=1018,V={1}:R=C,S=1092,V={2}:R=D,S=1014,V={3}:R=E,S=1260,V={4}:R=F,S=48,V={5}:\";$C$2;$R$14;$C$4;$D44;$B44;V$14)": 2250,_x000D_
    "=RIK_AC(\"INF04__;INF04@E=0,S=49,G=0,T=0,P=0:@R=A,S=1260,V={0}:R=B,S=1018,V={1}:R=C,S=1092,V={2}:R=D,S=1014,V={3}:R=E,S=1260,V={4}:R=F,S=48,V={5}:\";$C$2;$R$14;$C$4;$D60;$B60;V$14)": 2251,_x000D_
    "=RIK_AC(\"INF04__;INF04@E=0,S=49,G=0,T=0,P=0:@R=A,S=1260,V={0}:R=B,S=1018,V={1}:R=C,S=1092,V={2}:R=D,S=1014,V={3}:R=E,S=1260,V={4}:R=F,S=48,V={5}:\";$C$2;$R$14;$C$4;$D76;$B76;V$14)": 2252,_x000D_
    "=RIK_AC(\"INF04__;INF04@E=0,S=49,G=0,T=0,P=0:@R=A,S=1260,V={0}:R=B,S=1018,V={1}:R=C,S=1092,V={2}:R=D,S=1014,V={3}:R=E,S=1260,V={4}:R=F,S=48,V={5}:\";$C$2;$R$14;$C$4;$D88;$B88;V$14)": 2253,_x000D_
    "=RIK_AC(\"INF04__;INF04@E=0,S=49,G=0,T=0,P=0:@R=A,S=1260,V={0}:R=B,S=1018,V={1}:R=C,S=1092,V={2}:R=D,S=1014,V={3}:R=E,S=1260,V={4}:R=F,S=48,V={5}:\";$C$2;$R$14;$C$4;$D102;$B102;V$14)": 2254,_x000D_
    "=RIK_AC(\"INF04__;INF04@E=0,S=49,G=0,T=0,P=0:@R=A,S=1260,V={0}:R=B,S=1018,V={1}:R=C,S=1092,V={2}:R=D,S=1014,V={3}:R=E,S=1260,V={4}:R=F,S=48,V={5}:\";$C$2;$R$14;$C$4;$D112;$B112;V$14)": 2255,_x000D_
    "=RIK_AC(\"INF04__;INF04@E=0,S=49,G=0,T=0,P=0:@R=A,S=1260,V={0}:R=B,S=1018,V={1}:R=C,S=1092,V={2}:R=D,S=1014,V={3}:R=E,S=1260,V={4}:R=F,S=48,V={5}:\";$C$2;$R$14;$C$4;$D124;$B124;V$14)": 2256,_x000D_
    "=RIK_AC(\"INF04__;INF04@E=0,S=49,G=0,T=0,P=0:@R=A,S=1260,V={0}:R=B,S=1018,V={1}:R=C,S=1092,V={2}:R=D,S=1014,V={3}:R=E,S=1260,V={4}:R=F,S=48,V={5}:\";$C$2;$R$14;$C$4;$D133;$B133;V$14)": 2257,_x000D_
    "=RIK_AC(\"INF04__;INF04@E=0,S=49,G=0,T=0,P=0:@R=A,S=1260,V={0}:R=B,S=1018,V={1}:R=C,S=1092,V={2}:R=D,S=1014,V={3}:R=E,S=1260,V={4}:R=F,S=48,V={5}:\";$C$2;$R$14;$C$4;$D142;$B142;V$14)": 2258,_x000D_
    "=RIK_AC(\"INF04__;INF04@E=0,S=49,G=0,T=0,P=0:@R=A,S=1260,V={0}:R=B,S=1018,V={1}:R=C,S=1092,V={2}:R=D,S=1014,V={3}:R=E,S=1260,V={4}:R=F,S=48,V={5}:\";$C$2;$R$14;$C$4;$D151;$B151;V$14)": 2259,_x000D_
    "=RIK_AC(\"INF04__;INF04@E=0,S=49,G=0,T=0,P=0:@R=A,S=1260,V={0}:R=B,S=1018,V={1}:R=C,S=1092,V={2}:R=D,S=1014,V={3}:R=E,S=1260,V={4}:R=F,S=48,V={5}:\";$C$2;$R$14;$C$4;$D160;$B160;V$14)": 2260,_x000D_
    "=RIK_AC(\"INF04__;INF04@E=0,S=49,G=0,T=0,P=0:@R=A,S=1260,V={0}:R=B,S=1018,V={1}:R=C,S=1092,V={2}:R=D,S=1014,V={3}:R=E,S=1260,V={4}:R=F,S=48,V={5}:\";$C$2;$R$14;$C$4;$D169;$B169;V$14)": 2261,_x000D_
    "=RIK_AC(\"INF04__;INF04@E=0,S=49,G=0,T=0,P=0:@R=A,S=1260,V={0}:R=B,S=1018,V={1}:R=C,S=1092,V={2}:R=D,S=1014,V={3}:R=E,S=1260,V={4}:R=F,S=48,V={5}:\";$C$2;$R$14;$C$4;$D177;$B177;V$14)": 2262,_x000D_
    "=RIK_AC(\"INF04__;INF04@E=0,S=49,G=0,T=0,P=0:@R=A,S=1260,V={0}:R=B,S=1018,V={1}:R=C,S=1092,V={2}:R=D,S=1014,V={3}:R=E,S=1260,V={4}:R=F,S=48,V={5}:\";$C$2;$R$14;$C$4;$D185;$B185;V$14)": 2263,_x000D_
    "=RIK_AC(\"INF04__;INF04@E=0,S=49,G=0,T=0,P=0:@R=A,S=1260,V={0}:R=B,S=1018,V={1}:R=C,S=1092,V={2}:R=D,S=1014,V={3}:R=E,S=1260,V={4}:R=F,S=48,V={5}:\";$C$2;$R$14;$C$4;$D193;$B193;V$14)": 2264,_x000D_
    "=RIK_AC(\"INF04__;INF04@E=0,S=49,G=0,T=0,P=0:@R=A,S=1260,V={0}:R=B,S=1018,V={1}:R=C,S=1092,V={2}:R=D,S=1014,V={3}:R=E,S=1260,V={4}:R=F,S=48,V={5}:\";$C$2;$R$14;$C$4;$D201;$B201;V$14)": 2265,_x000D_
    "=RIK_AC(\"INF04__;INF04@E=0,S=49,G=0,T=0,P=0:@R=A,S=1260,V={0}:R=B,S=1018,V={1}:R=C,S=1092,V={2}:R=D,S=1014,V={3}:R=E,S=1260,V={4}:R=F,S=48,V={5}:\";$C$2;$R$14;$C$4;$D209;$B209;V$14)": 2266,_x000D_
    "=RIK_AC(\"INF04__;INF04@E=0,S=49,G=0,T=0,P=0:@R=A,S=1260,V={0}:R=B,S=1018,V={1}:R=C,S=1092,V={2}:R=D,S=1014,V={3}:R=E,S=1260,V={4}:R=F,S=48,V={5}:\";$C$2;$R$14;$C$4;$D217;$B217;V$14)": 2267,_x000D_
    "=RIK_AC(\"INF04__;INF04@E=0,S=49,G=0,T=0,P=0:@R=A,S=1260,V={0}:R=B,S=1018,V={1}:R=C,S=1092,V={2}:R=D,S=1014,V={3}:R=E,S=1260,V={4}:R=F,S=48,V={5}:\";$C$2;$R$14;$C$4;$D225;$B225;V$14)": 2268,_x000D_
    "=RIK_AC(\"INF04__;INF04@E=0,S=49,G=0,T=0,P=0:@R=A,S=1260,V={0}:R=B,S=1018,V={1}:R=C,S=1092,V={2}:R=D,S=1014,V={3}:R=E,S=1260,V={4}:R=F,S=48,V={5}:\";$C$2;$R$14;$C$4;$D233;$B233;V$14)": 2269,_x000D_
    "=RIK_AC(\"INF04__;INF04@E=0,S=49,G=0,T=0,P=0:@R=A,S=1260,V={0}:R=B,S=1018,V={1}:R=C,S=1092,V={2}:R=D,S=1014,V={3}:R=E,S=1260,V={4}:R=F,S=48,V={5}:\";$C$2;$R$14;$C$4;$D241;$B241;V$14)": 2270,_x000D_
    "=RIK_AC(\"INF04__;INF04@E=0,S=49,G=0,T=0,P=0:@R=A,S=1260,V={0}:R=B,S=1018,V={1}:R=C,S=1092,V={2}:R=D,S=1014,V={3}:R=E,S=1260,V={4}:R=F,S=48,V={5}:\";$C$2;$R$14;$C$4;$D249;$B249;V$14)": 2271,_x000D_
    "=RIK_AC(\"INF04__;INF04@E=0,S=49,G=0,T=0,P=0:@R=A,S=1260,V={0}:R=B,S=1018,V={1}:R=C,S=1092,V={2}:R=D,S=1014,V={3}:R=E,S=1260,V={4}:R=F,S=48,V={5}:\";$C$2;$R$14;$C$4;$D257;$B257;V$14)": 2272,_x000D_
    "=RIK_AC(\"INF04__;INF04@E=0,S=49,G=0,T=0,P=0:@R=A,S=1260,V={0}:R=B,S=1018,V={1}:R=C,S=1092,V={2}:R=D,S=1014,V={3}:R=E,S=1260,V={4}:R=F,S=48,V={5}:\";$C$2;$R$14;$C$4;$D265;$B265;V$14)": 2273,_x000D_
    "=RIK_AC(\"INF04__;INF04@E=0,S=49,G=0,T=0,P=0:@R=A,S=1260,V={0}:R=B,S=1018,V={1}:R=C,S=1092,V={2}:R=D,S=1014,V={3}:R=E,S=1260,V={4}:R=F,S=48,V={5}:\";$C$2;$R$14;$C$4;$D273;$B273;V$14)": 2274,_x000D_
    "=RIK_AC(\"INF04__;INF04@E=0,S=49,G=0,T=0,P=0:@R=A,S=1260,V={0}:R=B,S=1018,V={1}:R=C,S=1092,V={2}:R=D,S=1014,V={3}:R=E,S=1260,V={4}:R=F,S=48,V={5}:\";$C$2;$R$14;$C$4;$D281;$B281;V$14)": 2275,_x000D_
    "=RIK_AC(\"INF04__;INF04@E=0,S=49,G=0,T=0,P=0:@R=A,S=1260,V={0}:R=B,S=1018,V={1}:R=C,S=1092,V={2}:R=D,S=1014,V={3}:R=E,S=1260,V={4}:R=F,S=48,V={5}:\";$C$2;$R$14;$C$4;$D289;$B289;V$14)": 2276,_x000D_
    "=RIK_AC(\"INF04__;INF04@E=0,S=49,G=0,T=0,P=0:@R=A,S=1260,V={0}:R=B,S=1018,V={1}:R=C,S=1092,V={2}:R=D,S=1014,V={3}:R=E,S=1260,V={4}:R=F,S=48,V={5}:\";$C$2;$R$14;$C$4;$D297;$B297;V$14)": 2277,_x000D_
    "=RIK_AC(\"INF04__;INF04@E=0,S=49,G=0,T=0,P=0:@R=A,S=1260,V={0}:R=B,S=1018,V={1}:R=C,S=1092,V={2}:R=D,S=1014,V={3}:R=E,S=1260,V={4}:R=F,S=48,V={5}:\";$C$2;$R$14;$C$4;$D305;$B305;V$14)": 2278,_x000D_
    "=RIK_AC(\"INF04__;INF04@E=0,S=49,G=0,T=0,P=0:@R=A,S=1260,V={0}:R=B,S=1018,V={1}:R=C,S=1092,V={2}:R=D,S=1014,V={3}:R=E,S=1260,V={4}:R=F,S=48,V={5}:\";$C$2;$R$14;$C$4;$D313;$B313;V$14)": 2279,_x000D_
    "=RIK_AC(\"INF04__;INF04@E=0,S=49,G=0,T=0,P=0:@R=A,S=1260,V={0}:R=B,S=1018,V={1}:R=C,S=1092,V={2}:R=D,S=1014,V={3}:R=E,S=1260,V={4}:R=F,S=48,V={5}:\";$C$2;$R$14;$C$4;$D321;$B321;V$14)": 2280,_x000D_
    "=RIK_AC(\"INF04__;INF04@E=0,S=49,G=0,T=0,P=0:@R=A,S=1260,V={0}:R=B,S=1018,V={1}:R=C,S=1092,V={2}:R=D,S=1014,V={3}:R=E,S=1260,V={4}:R=F,S=48,V={5}:\";$C$2;$R$14;$C$4;$D329;$B329;V$14)": 2281,_x000D_
    "=RIK_AC(\"INF04__;INF04@E=0,S=49,G=0,T=0,P=0:@R=A,S=1260,V={0}:R=B,S=1018,V={1}:R=C,S=1092,V={2}:R=D,S=1014,V={3}:R=E,S=1260,V={4}:R=F,S=48,V={5}:\";$C$2;$R$14;$C$4;$D337;$B337;V$14)": 2282,_x000D_
    "=RIK_AC(\"INF04__;INF04@E=0,S=49,G=0,T=0,P=0:@R=A,S=1260,V={0}:R=B,S=1018,V={1}:R=C,S=1092,V={2}:R=D,S=1014,V={3}:R=E,S=1260,V={4}:R=F,S=48,V={5}:\";$C$2;$R$14;$C$4;$D345;$B345;V$14)": 2283,_x000D_
    "=RIK_AC(\"INF04__;INF04@E=0,S=49,G=0,T=0,P=0:@R=A,S=1260,V={0}:R=B,S=1018,V={1}:R=C,S=1092,V={2}:R=D,S=1014,V={3}:R=E,S=1260,V={4}:R=F,S=48,V={5}:\";$C$2;$R$14;$C$4;$D353;$B353;V$14)": 2284,_x000D_
    "=RIK_AC(\"INF04__;INF04@E=0,S=49,G=0,T=0,P=0:@R=A,S=1260,V={0}:R=B,S=1018,V={1}:R=C,S=1092,V={2}:R=D,S=1014,V={3}:R=E,S=1260,V={4}:R=F,S=48,V={5}:\";$C$2;$R$14;$C$4;$D361;$B361;V$14)": 2285,_x000D_
    "=RIK_AC(\"INF04__;INF04@E=0,S=49,G=0,T=0,P=0:@R=A,S=1260,V={0}:R=B,S=1018,V={1}:R=C,S=1092,V={2}:R=D,S=1014,V={3}:R=E,S=1260,V={4}:R=F,S=48,V={5}:\";$C$2;$R$14;$C$4;$D369;$B369;V$14)": 2286,_x000D_
    "=RIK_AC(\"INF04__;INF04@E=0,S=49,G=0,T=0,P=0:@R=A,S=1260,V={0}:R=B,S=1018,V={1}:R=C,S=1092,V={2}:R=D,S=1014,V={3}:R=E,S=1260,V={4}:R=F,S=48,V={5}:\";$C$2;$R$14;$C$4;$D377;$B377;V$14)": 2287,_x000D_
    "=RIK_AC(\"INF04__;INF04@E=0,S=49,G=0,T=0,P=0:@R=A,S=1260,V={0}:R=B,S=1018,V={1}:R=C,S=1092,V={2}:R=D,S=1014,V={3}:R=E,S=1260,V={4}:R=F,S=48,V={5}:\";$C$2;$R$14;$C$4;$D385;$B385;V$14)": 2288,_x000D_
    "=RIK_AC(\"INF04__;INF04@E=0,S=49,G=0,T=0,P=0:@R=A,S=1260,V={0}:R=B,S=1018,V={1}:R=C,S=1092,V={2}:R=D,S=1014,V={3}:R=E,S=1260,V={4}:R=F,S=48,V={5}:\";$C$2;$R$14;$C$4;$D393;$B393;V$14)": 2289,_x000D_
    "=RIK_AC(\"INF04__;INF04@E=0,S=49,G=0,T=0,P=0:@R=A,S=1260,V={0}:R=B,S=1018,V={1}:R=C,S=1092,V={2}:R=D,S=1014,V={3}:R=E,S=1260,V={4}:R=F,S=48,V={5}:\";$C$2;$R$14;$C$4;$D401;$B401;V$14)": 2290,_x000D_
    "=RIK_AC(\"INF04__;INF04@E=0,S=49,G=0,T=0,P=0:@R=A,S=1260,V={0}:R=B,S=1018,V={1}:R=C,S=1092,V={2}:R=D,S=1014,V={3}:R=E,S=1260,V={4}:R=F,S=48,V={5}:\";$C$2;$R$14;$C$4;$D409;$B409;V$14)": 2291,_x000D_
    "=RIK_AC(\"INF04__;INF04@E=0,S=49,G=0,T=0,P=0:@R=A,S=1260,V={0}:R=B,S=1018,V={1}:R=C,S=1092,V={2}:R=D,S=1014,V={3}:R=E,S=1260,V={4}:R=F,S=48,V={5}:\";$C$2;$R$14;$C$4;$D417;$B417;V$14)": 2292,_x000D_
    "=RIK_AC(\"INF04__;INF04@E=0,S=49,G=0,T=0,P=0:@R=A,S=1260,V={0}:R=B,S=1018,V={1}:R=C,S=1092,V={2}:R=D,S=1014,V={3}:R=E,S=1260,V={4}:R=F,S=48,V={5}:\";$C$2;$R$14;$C$4;$D425;$B425;V$14)": 2293,_x000D_
    "=RIK_AC(\"INF04__;INF04@E=0,S=49,G=0,T=0,P=0:@R=A,S=1260,V={0}:R=B,S=1018,V={1}:R=C,S=1092,V={2}:R=D,S=1014,V={3}:R=E,S=1260,V={4}:R=F,S=48,V={5}:\";$C$2;$R$14;$C$4;$D433;$B433;V$14)": 2294,_x000D_
    "=RIK_AC(\"INF04__;INF04@E=0,S=49,G=0,T=0,P=0:@R=A,S=1260,V={0}:R=B,S=1018,V={1}:R=C,S=1092,V={2}:R=D,S=1014,V={3}:R=E,S=1260,V={4}:R=F,S=48,V={5}:\";$C$2;$R$14;$C$4;$D29;$B29;V$14)": 2295,_x000D_
    "=RIK_AC(\"INF04__;INF04@E=0,S=49,G=0,T=0,P=0:@R=A,S=1260,V={0}:R=B,S=1018,V={1}:R=C,S=1092,V={2}:R=D,S=1014,V={3}:R=E,S=1260,V={4}:R=F,S=48,V={5}:\";$C$2;$R$14;$C$4;$D45;$B45;V$14)": 2296,_x000D_
    "=RIK_AC(\"INF04__;INF04@E=0,S=49,G=0,T=0,P=0:@R=A,S=1260,V={0}:R=B,S=1018,V={1}:R=C,S=1092,V={2}:R=D,S=1014,V={3}:R=E,S=1260,V={4}:R=F,S=48,V={5}:\";$C$2;$R$14;$C$4;$D61;$B61;V$14)": 2297,_x000D_
    "=RIK_AC(\"INF04__;INF04@E=0,S=49,G=0,T=0,P=0:@R=A,S=1260,V={0}:R=B,S=1018,V={1}:R=C,S=1092,V={2}:R=D,S=1014,V={3}:R=E,S=1260,V={4}:R=F,S=48,V={5}:\";$C$2;$R$14;$C$4;$D77;$B77;V$14)": 2298,_x000D_
    "=RIK_AC(\"INF04__;INF04@E=0,S=49,G=0,T=0,P=0:@R=A,S=1260,V={0}:R=B,S=1018,V={1}:R=C,S=1092,V={2}:R=D,S=1014,V={3}:R=E,S=1260,V={4}:R=F,S=48,V={5}:\";$C$2;$R$14;$C$4;$D92;$B92;V$14)": 2299,_x000D_
    "=RIK_AC(\"INF04__;INF04@E=0,S=49,G=0,T=0,P=0:@R=A,S=1260,V={0}:R=B,S=1018,V={1}:R=C,S=1092,V={2}:R=D,S=1014,V={3}:R=E,S=1260,V={4}:R=F,S=48,V={5}:\";$C$2;$R$14;$C$4;$D103;$B103;V$14)": 2300,_x000D_
    "=RIK_AC(\"INF04__;INF04@E=0,S=49,G=0,T=0,P=0:@R=A,S=1260,V={0}:R=B,S=1018,V={1}:R=C,S=1092,V={2}:R=D,S=1014,V={3}:R=E,S=1260,V={4}:R=F,S=48,V={5}:\";$C$2;$R$14;$C$4;$D115;$B115;V$14)": 2301,_x000D_
    "=RIK_AC(\"INF04__;INF04@E=0,S=49,G=0,T=0,P=0:@R=A,S=1260,V={0}:R=B,S=1018,V={1}:R=C,S=1092,V={2}:R=D,S=1014,V={3}:R=E,S=1260,V={4}:R=F,S=48,V={5}:\";$C$2;$R$14;$C$4;$D125;$B125;V$14)": 2302,_x000D_
    "=RIK_AC(\"INF04__;INF04@E=0,S=49,G=0,T=0,P=0:@R=A,S=1260,V={0}:R=B,S=1018,V={1}:R=C,S=1092,V={2}:R=D,S=1014,V={3}:R=E,S=1260,V={4}:R=F,S=48,V={5}:\";$C$2;$R$14;$C$4;$D134;$B134;V$14)": 2303,_x000D_
    "=RIK_AC(\"INF04__;INF04@E=0,S=49,G=0,T=0,P=0:@R=A,S=1260,V={0}:R=B,S=1018,V={1}:R=C,S=1092,V={2}:R=D,S=1014,V={3}:R=E,S=1260,V={4}:R=F,S=48,V={5}:\";$C$2;$R$14;$C$4;$D143;$B143;V$14)": 2304,_x000D_
    "=RIK_AC(\"INF04__;INF04@E=0,S=49,G=0,T=0,P=0:@R=A,S=1260,V={0}:R=B,S=1018,V={1}:R=C,S=1092,V={2}:R=D,S=1014,V={3}:R=E,S=1260,V={4}:R=F,S=48,V={5}:\";$C$2;$R$14;$C$4;$D152;$B152;V$14)": 2305,_x000D_
    "=RIK_AC(\"INF04__;INF04@E=0,S=49,G=0,T=0,P=0:@R=A,S=1260,V={0}:R=B,S=1018,V={1}:R=C,S=1092,V={2}:R=D,S=1014,V={3}:R=E,S=1260,V={4}:R=F,S=48,V={5}:\";$C$2;$R$14;$C$4;$D162;$B162;V$14)": 2306,_x000D_
    "=RIK_AC(\"INF04__;INF04@E=0,S=49,G=0,T=0,P=0:@R=A,S=1260,V={0}:R=B,S=1018,V={1}:R=C,S=1092,V={2}:R=D,S=1014,V={3}:R=E,S=1260,V={4}:R=F,S=48,V={5}:\";$C$2;$R$14;$C$4;$D170;$B170;V$14)": 2307,_x000D_
    "=RIK_AC(\"INF04__;INF04@E=0,S=49,G=0,T=0,P=0:@R=A,S=1260,V={0}:R=B,S=1018,V={1}:R=C,S=1092,V={2}:R=D,S=1014,V={3}:R=E,S=1260,V={4}:R=F,S=48,V={5}:\";$C$2;$R$14;$C$4;$D178;$B178;V$14)": 2308,_x000D_
    "=RIK_AC(\"INF04__;INF04@E=0,S=49,G=0,T=0,P=0:@R=A,S=1260,V={0}:R=B,S=1018,V={1}:R=C,S=1092,V={2}:R=D,S=1014,V={3}:R=E,S=1260,V={4}:R=F,S=48,V={5}:\";$C$2;$R$14;$C$4;$D186;$B186;V$14)": 2309,_x000D_
    "=RIK_AC(\"INF04__;INF04@E=0,S=49,G=0,T=0,P=0:@R=A,S=1260,V={0}:R=B,S=1018,V={1}:R=C,S=1092,V={2}:R=D,S=1014,V={3}:R=E,S=1260,V={4}:R=F,S=48,V={5}:\";$C$2;$R$14;$C$4;$D194;$B194;V$14)": 2310,_x000D_
    "=RIK_AC(\"INF04__;INF04@E=0,S=49,G=0,T=0,P=0:@R=A,S=1260,V={0}:R=B,S=1018,V={1}:R=C,S=1092,V={2}:R=D,S=1014,V={3}:R=E,S=1260,V={4}:R=F,S=48,V={5}:\";$C$2;$R$14;$C$4;$D202;$B202;V$14)": 2311,_x000D_
    "=RIK_AC(\"INF04__;INF04@E=0,S=49,G=0,T=0,P=0:@R=A,S=1260,V={0}:R=B,S=1018,V={1}:R=C,S=1092,V={2}:R=D,S=1014,V={3}:R=E,S=1260,V={4}:R=F,S=48,V={5}:\";$C$2;$R$14;$C$4;$D210;$B210;V$14)": 2312,_x000D_
    "=RIK_AC(\"INF04__;INF04@E=0,S=49,G=0,T=0,P=0:@R=A,S=1260,V={0}:R=B,S=1018,V={1}:R=C,S=1092,V={2}:R=D,S=1014,V={3}:R=E,S=1260,V={4}:R=F,S=48,V={5}:\";$C$2;$R$14;$C$4;$D218;$B218;V$14)": 2313,_x000D_
    "=RIK_AC(\"INF04__;INF04@E=0,S=49,G=0,T=0,P=0:@R=A,S=1260,V={0}:R=B,S=1018,V={1}:R=C,S=1092,V={2}:R=D,S=1014,V={3}:R=E,S=1260,V={4}:R=F,S=48,V={5}:\";$C$2;$R$14;$C$4;$D226;$B226;V$14)": 2314,_x000D_
    "=RIK_AC(\"INF04__;INF04@E=0,S=49,G=0,T=0,P=0:@R=A,S=1260,V={0}:R=B,S=1018,V={1}:R=C,S=1092,V={2}:R=D,S=1014,V={3}:R=E,S=1260,V={4}:R=F,S=48,V={5}:\";$C$2;$R$14;$C$4;$D234;$B234;V$14)": 2315,_x000D_
    "=RIK_AC(\"INF04__;INF04@E=0,S=49,G=0,T=0,P=0:@R=A,S=1260,V={0}:R=B,S=1018,V={1}:R=C,S=1092,V={2}:R=D,S=1014,V={3}:R=E,S=1260,V={4}:R=F,S=48,V={5}:\";$C$2;$R$14;$C$4;$D242;$B242;V$14)": 2316,_x000D_
    "=RIK_AC(\"INF04__;INF04@E=0,S=49,G=0,T=0,P=0:@R=A,S=1260,V={0}:R=B,S=1018,V={1}:R=C,S=1092,V={2}:R=D,S=1014,V={3}:R=E,S=1260,V={4}:R=F,S=48,V={5}:\";$C$2;$R$14;$C$4;$D250;$B250;V$14)": 2317,_x000D_
    "=RIK_AC(\"INF04__;INF04@E=0,S=49,G=0,T=0,P=0:@R=A,S=1260,V={0}:R=B,S=1018,V={1}:R=C,S=1092,V={2}:R=D,S=1014,V={3}:R=E,S=1260,V={4}:R=F,S=48,V={5}:\";$C$2;$R$14;$C$4;$D258;$B258;V$14)": 2318,_x000D_
    "=RIK_AC(\"INF04__;INF04@E=0,S=49,G=0,T=0,P=0:@R=A,S=1260,V={0}:R=B,S=1018,V={1}:R=C,S=1092,V={2}:R=D,S=1014,V={3}:R=E,S=1260,V={4}:R=F,S=48,V={5}:\";$C$2;$R$14;$C$4;$D266;$B266;V$14)": 2319,_x000D_
    "=RIK_AC(\"INF04__;INF04@E=0,S=49,G=0,T=0,P=0:@R=A,S=1260,V={0}:R=B,S=1018,V={1}:R=C,S=1092,V={2}:R=D,S=1014,V={3}:R=E,S=1260,V={4}:R=F,S=48,V={5}:\";$C$2;$R$14;$C$4;$D274;$B274;V$14)": 2320,_x000D_
    "=RIK_AC(\"INF04__;INF04@E=0,S=49,G=0,T=0,P=0:@R=A,S=1260,V={0}:R=B,S=1018,V={1}:R=C,S=1092,V={2}:R=D,S=1014,V={3}:R=E,S=1260,V={4}:R=F,S=48,V={5}:\";$C$2;$R$14;$C$4;$D282;$B282;V$14)": 2321,_x000D_
    "=RIK_AC(\"INF04__;INF04@E=0,S=49,G=0,T=0,P=0:@R=A,S=1260,V={0}:R=B,S=1018,V={1}:R=C,S=1092,V={2}:R=D,S=1014,V={3}:R=E,S=1260,V={4}:R=F,S=48,V={5}:\";$C$2;$R$14;$C$4;$D290;$B290;V$14)": 2322,_x000D_
    "=RIK_AC(\"INF04__;INF04@E=0,S=49,G=0,T=0,P=0:@R=A,S=1260,V={0}:R=B,S=1018,V={1}:R=C,S=1092,V={2}:R=D,S=1014,V={3}:R=E,S=1260,V={4}:R=F,S=48,V={5}:\";$C$2;$R$14;$C$4;$D298;$B298;V$14)": 2323,_x000D_
    "=RIK_AC(\"INF04__;INF04@E=0,S=49,G=0,T=0,P=0:@R=A,S=1260,V={0}:R=B,S=1018,V={1}:R=C,S=1092,V={2}:R=D,S=1014,V={3}:R=E,S=1260,V={4}:R=F,S=48,V={5}:\";$C$2;$R$14;$C$4;$D306;$B306;V$14)": 2324,_x000D_
    "=RIK_AC(\"INF04__;INF04@E=0,S=49,G=0,T=0,P=0:@R=A,S=1260,V={0}:R=B,S=1018,V={1}:R=C,S=1092,V={2}:R=D,S=1014,V={3}:R=E,S=1260,V={4}:R=F,S=48,V={5}:\";$C$2;$R$14;$C$4;$D314;$B314;V$14)": 2325,_x000D_
    "=RIK_AC(\"INF04__;INF04@E=0,S=49,G=0,T=0,P=0:@R=A,S=1260,V={0}:R=B,S=1018,V={1}:R=C,S=1092,V={2}:R=D,S=1014,V={3}:R=E,S=1260,V={4}:R=F,S=48,V={5}:\";$C$2;$R$14;$C$4;$D322;$B322;V$14)": 2326,_x000D_
    "=RIK_AC(\"INF04__;INF04@E=0,S=49,G=0,T=0,P=0:@R=A,S=1260,V={0}:R=B,S=1018,V={1}:R=C,S=1092,V={2}:R=D,S=1014,V={3}:R=E,S=1260,V={4}:R=F,S=48,V={5}:\";$C$2;$R$14;$C$4;$D330;$B330;V$14)": 2327,_x000D_
    "=RIK_AC(\"INF04__;INF04@E=0,S=49,G=0,T=0,P=0:@R=A,S=1260,V={0}:R=B,S=1018,V={1}:R=C,S=1092,V={2}:R=D,S=1014,V={3}:R=E,S=1260,V={4}:R=F,S=48,V={5}:\";$C$2;$R$14;$C$4;$D338;$B338;V$14)": 2328,_x000D_
    "=RIK_AC(\"INF04__;INF04@E=0,S=49,G=0,T=0,P=0:@R=A,S=1260,V={0}:R=B,S=1018,V={1}:R=C,S=1092,V={2}:R=D,S=1014,V={3}:R=E,S=1260,V={4}:R=F,S=48,V={5}:\";$C$2;$R$14;$C$4;$D346;$B346;V$14)": 2329,_x000D_
    "=RIK_AC(\"INF04__;INF04@E=0,S=49,G=0,T=0,P=0:@R=A,S=1260,V={0}:R=B,S=1018,V={1}:R=C,S=1092,V={2}:R=D,S=1014,V={3}:R=E,S=1260,V={4}:R=F,S=48,V={5}:\";$C$2;$R$14;$C$4;$D354;$B354;V$14)": 2330,_x000D_
    "=RIK_AC(\"INF04__;INF04@E=0,S=49,G=0,T=0,P=0:@R=A,S=1260,V={0}:R=B,S=1018,V={1}:R=C,S=1092,V={2}:R=D,S=1014,V={3}:R=E,S=1260,V={4}:R=F,S=48,V={5}:\</t>
  </si>
  <si>
    <t>";$C$2;$R$14;$C$4;$D362;$B362;V$14)": 2331,_x000D_
    "=RIK_AC(\"INF04__;INF04@E=0,S=49,G=0,T=0,P=0:@R=A,S=1260,V={0}:R=B,S=1018,V={1}:R=C,S=1092,V={2}:R=D,S=1014,V={3}:R=E,S=1260,V={4}:R=F,S=48,V={5}:\";$C$2;$R$14;$C$4;$D370;$B370;V$14)": 2332,_x000D_
    "=RIK_AC(\"INF04__;INF04@E=0,S=49,G=0,T=0,P=0:@R=A,S=1260,V={0}:R=B,S=1018,V={1}:R=C,S=1092,V={2}:R=D,S=1014,V={3}:R=E,S=1260,V={4}:R=F,S=48,V={5}:\";$C$2;$R$14;$C$4;$D378;$B378;V$14)": 2333,_x000D_
    "=RIK_AC(\"INF04__;INF04@E=0,S=49,G=0,T=0,P=0:@R=A,S=1260,V={0}:R=B,S=1018,V={1}:R=C,S=1092,V={2}:R=D,S=1014,V={3}:R=E,S=1260,V={4}:R=F,S=48,V={5}:\";$C$2;$R$14;$C$4;$D386;$B386;V$14)": 2334,_x000D_
    "=RIK_AC(\"INF04__;INF04@E=0,S=49,G=0,T=0,P=0:@R=A,S=1260,V={0}:R=B,S=1018,V={1}:R=C,S=1092,V={2}:R=D,S=1014,V={3}:R=E,S=1260,V={4}:R=F,S=48,V={5}:\";$C$2;$R$14;$C$4;$D394;$B394;V$14)": 2335,_x000D_
    "=RIK_AC(\"INF04__;INF04@E=0,S=49,G=0,T=0,P=0:@R=A,S=1260,V={0}:R=B,S=1018,V={1}:R=C,S=1092,V={2}:R=D,S=1014,V={3}:R=E,S=1260,V={4}:R=F,S=48,V={5}:\";$C$2;$R$14;$C$4;$D402;$B402;V$14)": 2336,_x000D_
    "=RIK_AC(\"INF04__;INF04@E=0,S=49,G=0,T=0,P=0:@R=A,S=1260,V={0}:R=B,S=1018,V={1}:R=C,S=1092,V={2}:R=D,S=1014,V={3}:R=E,S=1260,V={4}:R=F,S=48,V={5}:\";$C$2;$R$14;$C$4;$D410;$B410;V$14)": 2337,_x000D_
    "=RIK_AC(\"INF04__;INF04@E=0,S=49,G=0,T=0,P=0:@R=A,S=1260,V={0}:R=B,S=1018,V={1}:R=C,S=1092,V={2}:R=D,S=1014,V={3}:R=E,S=1260,V={4}:R=F,S=48,V={5}:\";$C$2;$R$14;$C$4;$D418;$B418;V$14)": 2338,_x000D_
    "=RIK_AC(\"INF04__;INF04@E=0,S=49,G=0,T=0,P=0:@R=A,S=1260,V={0}:R=B,S=1018,V={1}:R=C,S=1092,V={2}:R=D,S=1014,V={3}:R=E,S=1260,V={4}:R=F,S=48,V={5}:\";$C$2;$R$14;$C$4;$D426;$B426;V$14)": 2339,_x000D_
    "=RIK_AC(\"INF04__;INF04@E=0,S=49,G=0,T=0,P=0:@R=A,S=1260,V={0}:R=B,S=1018,V={1}:R=C,S=1092,V={2}:R=D,S=1014,V={3}:R=E,S=1260,V={4}:R=F,S=48,V={5}:\";$C$2;$R$14;$C$4;$D434;$B434;V$14)": 2340,_x000D_
    "=RIK_AC(\"INF04__;INF04@E=0,S=49,G=0,T=0,P=0:@R=A,S=1260,V={0}:R=B,S=1018,V={1}:R=C,S=1092,V={2}:R=D,S=1014,V={3}:R=E,S=1260,V={4}:R=F,S=48,V={5}:\";$C$2;$R$14;$C$4;$D30;$B30;V$14)": 2341,_x000D_
    "=RIK_AC(\"INF04__;INF04@E=0,S=49,G=0,T=0,P=0:@R=A,S=1260,V={0}:R=B,S=1018,V={1}:R=C,S=1092,V={2}:R=D,S=1014,V={3}:R=E,S=1260,V={4}:R=F,S=48,V={5}:\";$C$2;$R$14;$C$4;$D46;$B46;V$14)": 2342,_x000D_
    "=RIK_AC(\"INF04__;INF04@E=0,S=49,G=0,T=0,P=0:@R=A,S=1260,V={0}:R=B,S=1018,V={1}:R=C,S=1092,V={2}:R=D,S=1014,V={3}:R=E,S=1260,V={4}:R=F,S=48,V={5}:\";$C$2;$R$14;$C$4;$D62;$B62;V$14)": 2343,_x000D_
    "=RIK_AC(\"INF04__;INF04@E=0,S=49,G=0,T=0,P=0:@R=A,S=1260,V={0}:R=B,S=1018,V={1}:R=C,S=1092,V={2}:R=D,S=1014,V={3}:R=E,S=1260,V={4}:R=F,S=48,V={5}:\";$C$2;$R$14;$C$4;$D78;$B78;V$14)": 2344,_x000D_
    "=RIK_AC(\"INF04__;INF04@E=0,S=49,G=0,T=0,P=0:@R=A,S=1260,V={0}:R=B,S=1018,V={1}:R=C,S=1092,V={2}:R=D,S=1014,V={3}:R=E,S=1260,V={4}:R=F,S=48,V={5}:\";$C$2;$R$14;$C$4;$D93;$B93;V$14)": 2345,_x000D_
    "=RIK_AC(\"INF04__;INF04@E=0,S=49,G=0,T=0,P=0:@R=A,S=1260,V={0}:R=B,S=1018,V={1}:R=C,S=1092,V={2}:R=D,S=1014,V={3}:R=E,S=1260,V={4}:R=F,S=48,V={5}:\";$C$2;$R$14;$C$4;$D104;$B104;V$14)": 2346,_x000D_
    "=RIK_AC(\"INF04__;INF04@E=0,S=49,G=0,T=0,P=0:@R=A,S=1260,V={0}:R=B,S=1018,V={1}:R=C,S=1092,V={2}:R=D,S=1014,V={3}:R=E,S=1260,V={4}:R=F,S=48,V={5}:\";$C$2;$R$14;$C$4;$D116;$B116;V$14)": 2347,_x000D_
    "=RIK_AC(\"INF04__;INF04@E=0,S=49,G=0,T=0,P=0:@R=A,S=1260,V={0}:R=B,S=1018,V={1}:R=C,S=1092,V={2}:R=D,S=1014,V={3}:R=E,S=1260,V={4}:R=F,S=48,V={5}:\";$C$2;$R$14;$C$4;$D126;$B126;V$14)": 2348,_x000D_
    "=RIK_AC(\"INF04__;INF04@E=0,S=49,G=0,T=0,P=0:@R=A,S=1260,V={0}:R=B,S=1018,V={1}:R=C,S=1092,V={2}:R=D,S=1014,V={3}:R=E,S=1260,V={4}:R=F,S=48,V={5}:\";$C$2;$R$14;$C$4;$D135;$B135;V$14)": 2349,_x000D_
    "=RIK_AC(\"INF04__;INF04@E=0,S=49,G=0,T=0,P=0:@R=A,S=1260,V={0}:R=B,S=1018,V={1}:R=C,S=1092,V={2}:R=D,S=1014,V={3}:R=E,S=1260,V={4}:R=F,S=48,V={5}:\";$C$2;$R$14;$C$4;$D144;$B144;V$14)": 2350,_x000D_
    "=RIK_AC(\"INF04__;INF04@E=0,S=49,G=0,T=0,P=0:@R=A,S=1260,V={0}:R=B,S=1018,V={1}:R=C,S=1092,V={2}:R=D,S=1014,V={3}:R=E,S=1260,V={4}:R=F,S=48,V={5}:\";$C$2;$R$14;$C$4;$D154;$B154;V$14)": 2351,_x000D_
    "=RIK_AC(\"INF04__;INF04@E=0,S=49,G=0,T=0,P=0:@R=A,S=1260,V={0}:R=B,S=1018,V={1}:R=C,S=1092,V={2}:R=D,S=1014,V={3}:R=E,S=1260,V={4}:R=F,S=48,V={5}:\";$C$2;$R$14;$C$4;$D163;$B163;V$14)": 2352,_x000D_
    "=RIK_AC(\"INF04__;INF04@E=0,S=49,G=0,T=0,P=0:@R=A,S=1260,V={0}:R=B,S=1018,V={1}:R=C,S=1092,V={2}:R=D,S=1014,V={3}:R=E,S=1260,V={4}:R=F,S=48,V={5}:\";$C$2;$R$14;$C$4;$D171;$B171;V$14)": 2353,_x000D_
    "=RIK_AC(\"INF04__;INF04@E=0,S=49,G=0,T=0,P=0:@R=A,S=1260,V={0}:R=B,S=1018,V={1}:R=C,S=1092,V={2}:R=D,S=1014,V={3}:R=E,S=1260,V={4}:R=F,S=48,V={5}:\";$C$2;$R$14;$C$4;$D179;$B179;V$14)": 2354,_x000D_
    "=RIK_AC(\"INF04__;INF04@E=0,S=49,G=0,T=0,P=0:@R=A,S=1260,V={0}:R=B,S=1018,V={1}:R=C,S=1092,V={2}:R=D,S=1014,V={3}:R=E,S=1260,V={4}:R=F,S=48,V={5}:\";$C$2;$R$14;$C$4;$D187;$B187;V$14)": 2355,_x000D_
    "=RIK_AC(\"INF04__;INF04@E=0,S=49,G=0,T=0,P=0:@R=A,S=1260,V={0}:R=B,S=1018,V={1}:R=C,S=1092,V={2}:R=D,S=1014,V={3}:R=E,S=1260,V={4}:R=F,S=48,V={5}:\";$C$2;$R$14;$C$4;$D195;$B195;V$14)": 2356,_x000D_
    "=RIK_AC(\"INF04__;INF04@E=0,S=49,G=0,T=0,P=0:@R=A,S=1260,V={0}:R=B,S=1018,V={1}:R=C,S=1092,V={2}:R=D,S=1014,V={3}:R=E,S=1260,V={4}:R=F,S=48,V={5}:\";$C$2;$R$14;$C$4;$D203;$B203;V$14)": 2357,_x000D_
    "=RIK_AC(\"INF04__;INF04@E=0,S=49,G=0,T=0,P=0:@R=A,S=1260,V={0}:R=B,S=1018,V={1}:R=C,S=1092,V={2}:R=D,S=1014,V={3}:R=E,S=1260,V={4}:R=F,S=48,V={5}:\";$C$2;$R$14;$C$4;$D211;$B211;V$14)": 2358,_x000D_
    "=RIK_AC(\"INF04__;INF04@E=0,S=49,G=0,T=0,P=0:@R=A,S=1260,V={0}:R=B,S=1018,V={1}:R=C,S=1092,V={2}:R=D,S=1014,V={3}:R=E,S=1260,V={4}:R=F,S=48,V={5}:\";$C$2;$R$14;$C$4;$D219;$B219;V$14)": 2359,_x000D_
    "=RIK_AC(\"INF04__;INF04@E=0,S=49,G=0,T=0,P=0:@R=A,S=1260,V={0}:R=B,S=1018,V={1}:R=C,S=1092,V={2}:R=D,S=1014,V={3}:R=E,S=1260,V={4}:R=F,S=48,V={5}:\";$C$2;$R$14;$C$4;$D227;$B227;V$14)": 2360,_x000D_
    "=RIK_AC(\"INF04__;INF04@E=0,S=49,G=0,T=0,P=0:@R=A,S=1260,V={0}:R=B,S=1018,V={1}:R=C,S=1092,V={2}:R=D,S=1014,V={3}:R=E,S=1260,V={4}:R=F,S=48,V={5}:\";$C$2;$R$14;$C$4;$D235;$B235;V$14)": 2361,_x000D_
    "=RIK_AC(\"INF04__;INF04@E=0,S=49,G=0,T=0,P=0:@R=A,S=1260,V={0}:R=B,S=1018,V={1}:R=C,S=1092,V={2}:R=D,S=1014,V={3}:R=E,S=1260,V={4}:R=F,S=48,V={5}:\";$C$2;$R$14;$C$4;$D243;$B243;V$14)": 2362,_x000D_
    "=RIK_AC(\"INF04__;INF04@E=0,S=49,G=0,T=0,P=0:@R=A,S=1260,V={0}:R=B,S=1018,V={1}:R=C,S=1092,V={2}:R=D,S=1014,V={3}:R=E,S=1260,V={4}:R=F,S=48,V={5}:\";$C$2;$R$14;$C$4;$D251;$B251;V$14)": 2363,_x000D_
    "=RIK_AC(\"INF04__;INF04@E=0,S=49,G=0,T=0,P=0:@R=A,S=1260,V={0}:R=B,S=1018,V={1}:R=C,S=1092,V={2}:R=D,S=1014,V={3}:R=E,S=1260,V={4}:R=F,S=48,V={5}:\";$C$2;$R$14;$C$4;$D259;$B259;V$14)": 2364,_x000D_
    "=RIK_AC(\"INF04__;INF04@E=0,S=49,G=0,T=0,P=0:@R=A,S=1260,V={0}:R=B,S=1018,V={1}:R=C,S=1092,V={2}:R=D,S=1014,V={3}:R=E,S=1260,V={4}:R=F,S=48,V={5}:\";$C$2;$R$14;$C$4;$D267;$B267;V$14)": 2365,_x000D_
    "=RIK_AC(\"INF04__;INF04@E=0,S=49,G=0,T=0,P=0:@R=A,S=1260,V={0}:R=B,S=1018,V={1}:R=C,S=1092,V={2}:R=D,S=1014,V={3}:R=E,S=1260,V={4}:R=F,S=48,V={5}:\";$C$2;$R$14;$C$4;$D275;$B275;V$14)": 2366,_x000D_
    "=RIK_AC(\"INF04__;INF04@E=0,S=49,G=0,T=0,P=0:@R=A,S=1260,V={0}:R=B,S=1018,V={1}:R=C,S=1092,V={2}:R=D,S=1014,V={3}:R=E,S=1260,V={4}:R=F,S=48,V={5}:\";$C$2;$R$14;$C$4;$D283;$B283;V$14)": 2367,_x000D_
    "=RIK_AC(\"INF04__;INF04@E=0,S=49,G=0,T=0,P=0:@R=A,S=1260,V={0}:R=B,S=1018,V={1}:R=C,S=1092,V={2}:R=D,S=1014,V={3}:R=E,S=1260,V={4}:R=F,S=48,V={5}:\";$C$2;$R$14;$C$4;$D291;$B291;V$14)": 2368,_x000D_
    "=RIK_AC(\"INF04__;INF04@E=0,S=49,G=0,T=0,P=0:@R=A,S=1260,V={0}:R=B,S=1018,V={1}:R=C,S=1092,V={2}:R=D,S=1014,V={3}:R=E,S=1260,V={4}:R=F,S=48,V={5}:\";$C$2;$R$14;$C$4;$D299;$B299;V$14)": 2369,_x000D_
    "=RIK_AC(\"INF04__;INF04@E=0,S=49,G=0,T=0,P=0:@R=A,S=1260,V={0}:R=B,S=1018,V={1}:R=C,S=1092,V={2}:R=D,S=1014,V={3}:R=E,S=1260,V={4}:R=F,S=48,V={5}:\";$C$2;$R$14;$C$4;$D307;$B307;V$14)": 2370,_x000D_
    "=RIK_AC(\"INF04__;INF04@E=0,S=49,G=0,T=0,P=0:@R=A,S=1260,V={0}:R=B,S=1018,V={1}:R=C,S=1092,V={2}:R=D,S=1014,V={3}:R=E,S=1260,V={4}:R=F,S=48,V={5}:\";$C$2;$R$14;$C$4;$D315;$B315;V$14)": 2371,_x000D_
    "=RIK_AC(\"INF04__;INF04@E=0,S=49,G=0,T=0,P=0:@R=A,S=1260,V={0}:R=B,S=1018,V={1}:R=C,S=1092,V={2}:R=D,S=1014,V={3}:R=E,S=1260,V={4}:R=F,S=48,V={5}:\";$C$2;$R$14;$C$4;$D323;$B323;V$14)": 2372,_x000D_
    "=RIK_AC(\"INF04__;INF04@E=0,S=49,G=0,T=0,P=0:@R=A,S=1260,V={0}:R=B,S=1018,V={1}:R=C,S=1092,V={2}:R=D,S=1014,V={3}:R=E,S=1260,V={4}:R=F,S=48,V={5}:\";$C$2;$R$14;$C$4;$D331;$B331;V$14)": 2373,_x000D_
    "=RIK_AC(\"INF04__;INF04@E=0,S=49,G=0,T=0,P=0:@R=A,S=1260,V={0}:R=B,S=1018,V={1}:R=C,S=1092,V={2}:R=D,S=1014,V={3}:R=E,S=1260,V={4}:R=F,S=48,V={5}:\";$C$2;$R$14;$C$4;$D339;$B339;V$14)": 2374,_x000D_
    "=RIK_AC(\"INF04__;INF04@E=0,S=49,G=0,T=0,P=0:@R=A,S=1260,V={0}:R=B,S=1018,V={1}:R=C,S=1092,V={2}:R=D,S=1014,V={3}:R=E,S=1260,V={4}:R=F,S=48,V={5}:\";$C$2;$R$14;$C$4;$D347;$B347;V$14)": 2375,_x000D_
    "=RIK_AC(\"INF04__;INF04@E=0,S=49,G=0,T=0,P=0:@R=A,S=1260,V={0}:R=B,S=1018,V={1}:R=C,S=1092,V={2}:R=D,S=1014,V={3}:R=E,S=1260,V={4}:R=F,S=48,V={5}:\";$C$2;$R$14;$C$4;$D355;$B355;V$14)": 2376,_x000D_
    "=RIK_AC(\"INF04__;INF04@E=0,S=49,G=0,T=0,P=0:@R=A,S=1260,V={0}:R=B,S=1018,V={1}:R=C,S=1092,V={2}:R=D,S=1014,V={3}:R=E,S=1260,V={4}:R=F,S=48,V={5}:\";$C$2;$R$14;$C$4;$D363;$B363;V$14)": 2377,_x000D_
    "=RIK_AC(\"INF04__;INF04@E=0,S=49,G=0,T=0,P=0:@R=A,S=1260,V={0}:R=B,S=1018,V={1}:R=C,S=1092,V={2}:R=D,S=1014,V={3}:R=E,S=1260,V={4}:R=F,S=48,V={5}:\";$C$2;$R$14;$C$4;$D371;$B371;V$14)": 2378,_x000D_
    "=RIK_AC(\"INF04__;INF04@E=0,S=49,G=0,T=0,P=0:@R=A,S=1260,V={0}:R=B,S=1018,V={1}:R=C,S=1092,V={2}:R=D,S=1014,V={3}:R=E,S=1260,V={4}:R=F,S=48,V={5}:\";$C$2;$R$14;$C$4;$D379;$B379;V$14)": 2379,_x000D_
    "=RIK_AC(\"INF04__;INF04@E=0,S=49,G=0,T=0,P=0:@R=A,S=1260,V={0}:R=B,S=1018,V={1}:R=C,S=1092,V={2}:R=D,S=1014,V={3}:R=E,S=1260,V={4}:R=F,S=48,V={5}:\";$C$2;$R$14;$C$4;$D31;$B31;V$14)": 2380,_x000D_
    "=RIK_AC(\"INF04__;INF04@E=0,S=49,G=0,T=0,P=0:@R=A,S=1260,V={0}:R=B,S=1018,V={1}:R=C,S=1092,V={2}:R=D,S=1014,V={3}:R=E,S=1260,V={4}:R=F,S=48,V={5}:\";$C$2;$R$14;$C$4;$D47;$B47;V$14)": 2381,_x000D_
    "=RIK_AC(\"INF04__;INF04@E=0,S=49,G=0,T=0,P=0:@R=A,S=1260,V={0}:R=B,S=1018,V={1}:R=C,S=1092,V={2}:R=D,S=1014,V={3}:R=E,S=1260,V={4}:R=F,S=48,V={5}:\";$C$2;$R$14;$C$4;$D63;$B63;V$14)": 2382,_x000D_
    "=RIK_AC(\"INF04__;INF04@E=0,S=49,G=0,T=0,P=0:@R=A,S=1260,V={0}:R=B,S=1018,V={1}:R=C,S=1092,V={2}:R=D,S=1014,V={3}:R=E,S=1260,V={4}:R=F,S=48,V={5}:\";$C$2;$R$14;$C$4;$D79;$B79;V$14)": 2383,_x000D_
    "=RIK_AC(\"INF04__;INF04@E=0,S=49,G=0,T=0,P=0:@R=A,S=1260,V={0}:R=B,S=1018,V={1}:R=C,S=1092,V={2}:R=D,S=1014,V={3}:R=E,S=1260,V={4}:R=F,S=48,V={5}:\";$C$2;$R$14;$C$4;$D94;$B94;V$14)": 2384,_x000D_
    "=RIK_AC(\"INF04__;INF04@E=0,S=49,G=0,T=0,P=0:@R=A,S=1260,V={0}:R=B,S=1018,V={1}:R=C,S=1092,V={2}:R=D,S=1014,V={3}:R=E,S=1260,V={4}:R=F,S=48,V={5}:\";$C$2;$R$14;$C$4;$D107;$B107;V$14)": 2385,_x000D_
    "=RIK_AC(\"INF04__;INF04@E=0,S=49,G=0,T=0,P=0:@R=A,S=1260,V={0}:R=B,S=1018,V={1}:R=C,S=1092,V={2}:R=D,S=1014,V={3}:R=E,S=1260,V={4}:R=F,S=48,V={5}:\";$C$2;$R$14;$C$4;$D117;$B117;V$14)": 2386,_x000D_
    "=RIK_AC(\"INF04__;INF04@E=0,S=49,G=0,T=0,P=0:@R=A,S=1260,V={0}:R=B,S=1018,V={1}:R=C,S=1092,V={2}:R=D,S=1014,V={3}:R=E,S=1260,V={4}:R=F,S=48,V={5}:\";$C$2;$R$14;$C$4;$D127;$B127;V$14)": 2387,_x000D_
    "=RIK_AC(\"INF04__;INF04@E=0,S=49,G=0,T=0,P=0:@R=A,S=1260,V={0}:R=B,S=1018,V={1}:R=C,S=1092,V={2}:R=D,S=1014,V={3}:R=E,S=1260,V={4}:R=F,S=48,V={5}:\";$C$2;$R$14;$C$4;$D136;$B136;V$14)": 2388,_x000D_
    "=RIK_AC(\"INF04__;INF04@E=0,S=49,G=0,T=0,P=0:@R=A,S=1260,V={0}:R=B,S=1018,V={1}:R=C,S=1092,V={2}:R=D,S=1014,V={3}:R=E,S=1260,V={4}:R=F,S=48,V={5}:\";$C$2;$R$14;$C$4;$D146;$B146;V$14)": 2389,_x000D_
    "=RIK_AC(\"INF04__;INF04@E=0,S=49,G=0,T=0,P=0:@R=A,S=1260,V={0}:R=B,S=1018,V={1}:R=C,S=1092,V={2}:R=D,S=1014,V={3}:R=E,S=1260,V={4}:R=F,S=48,V={5}:\";$C$2;$R$14;$C$4;$D155;$B155;V$14)": 2390,_x000D_
    "=RIK_AC(\"INF04__;INF04@E=0,S=49,G=0,T=0,P=0:@R=A,S=1260,V={0}:R=B,S=1018,V={1}:R=C,S=1092,V={2}:R=D,S=1014,V={3}:R=E,S=1260,V={4}:R=F,S=48,V={5}:\";$C$2;$R$14;$C$4;$D164;$B164;V$14)": 2391,_x000D_
    "=RIK_AC(\"INF04__;INF04@E=0,S=49,G=0,T=0,P=0:@R=A,S=1260,V={0}:R=B,S=1018,V={1}:R=C,S=1092,V={2}:R=D,S=1014,V={3}:R=E,S=1260,V={4}:R=F,S=48,V={5}:\";$C$2;$R$14;$C$4;$D172;$B172;V$14)": 2392,_x000D_
    "=RIK_AC(\"INF04__;INF04@E=0,S=49,G=0,T=0,P=0:@R=A,S=1260,V={0}:R=B,S=1018,V={1}:R=C,S=1092,V={2}:R=D,S=1014,V={3}:R=E,S=1260,V={4}:R=F,S=48,V={5}:\";$C$2;$R$14;$C$4;$D180;$B180;V$14)": 2393,_x000D_
    "=RIK_AC(\"INF04__;INF04@E=0,S=49,G=0,T=0,P=0:@R=A,S=1260,V={0}:R=B,S=1018,V={1}:R=C,S=1092,V={2}:R=D,S=1014,V={3}:R=E,S=1260,V={4}:R=F,S=48,V={5}:\";$C$2;$R$14;$C$4;$D188;$B188;V$14)": 2394,_x000D_
    "=RIK_AC(\"INF04__;INF04@E=0,S=49,G=0,T=0,P=0:@R=A,S=1260,V={0}:R=B,S=1018,V={1}:R=C,S=1092,V={2}:R=D,S=1014,V={3}:R=E,S=1260,V={4}:R=F,S=48,V={5}:\";$C$2;$R$14;$C$4;$D196;$B196;V$14)": 2395,_x000D_
    "=RIK_AC(\"INF04__;INF04@E=0,S=49,G=0,T=0,P=0:@R=A,S=1260,V={0}:R=B,S=1018,V={1}:R=C,S=1092,V={2}:R=D,S=1014,V={3}:R=E,S=1260,V={4}:R=F,S=48,V={5}:\";$C$2;$R$14;$C$4;$D204;$B204;V$14)": 2396,_x000D_
    "=RIK_AC(\"INF04__;INF04@E=0,S=49,G=0,T=0,P=0:@R=A,S=1260,V={0}:R=B,S=1018,V={1}:R=C,S=1092,V={2}:R=D,S=1014,V={3}:R=E,S=1260,V={4}:R=F,S=48,V={5}:\";$C$2;$R$14;$C$4;$D212;$B212;V$14)": 2397,_x000D_
    "=RIK_AC(\"INF04__;INF04@E=0,S=49,G=0,T=0,P=0:@R=A,S=1260,V={0}:R=B,S=1018,V={1}:R=C,S=1092,V={2}:R=D,S=1014,V={3}:R=E,S=1260,V={4}:R=F,S=48,V={5}:\";$C$2;$R$14;$C$4;$D220;$B220;V$14)": 2398,_x000D_
    "=RIK_AC(\"INF04__;INF04@E=0,S=49,G=0,T=0,P=0:@R=A,S=1260,V={0}:R=B,S=1018,V={1}:R=C,S=1092,V={2}:R=D,S=1014,V={3}:R=E,S=1260,V={4}:R=F,S=48,V={5}:\";$C$2;$R$14;$C$4;$D228;$B228;V$14)": 2399,_x000D_
    "=RIK_AC(\"INF04__;INF04@E=0,S=49,G=0,T=0,P=0:@R=A,S=1260,V={0}:R=B,S=1018,V={1}:R=C,S=1092,V={2}:R=D,S=1014,V={3}:R=E,S=1260,V={4}:R=F,S=48,V={5}:\";$C$2;$R$14;$C$4;$D236;$B236;V$14)": 2400,_x000D_
    "=RIK_AC(\"INF04__;INF04@E=0,S=49,G=0,T=0,P=0:@R=A,S=1260,V={0}:R=B,S=1018,V={1}:R=C,S=1092,V={2}:R=D,S=1014,V={3}:R=E,S=1260,V={4}:R=F,S=48,V={5}:\";$C$2;$R$14;$C$4;$D244;$B244;V$14)": 2401,_x000D_
    "=RIK_AC(\"INF04__;INF04@E=0,S=49,G=0,T=0,P=0:@R=A,S=1260,V={0}:R=B,S=1018,V={1}:R=C,S=1092,V={2}:R=D,S=1014,V={3}:R=E,S=1260,V={4}:R=F,S=48,V={5}:\";$C$2;$R$14;$C$4;$D252;$B252;V$14)": 2402,_x000D_
    "=RIK_AC(\"INF04__;INF04@E=0,S=49,G=0,T=0,P=0:@R=A,S=1260,V={0}:R=B,S=1018,V={1}:R=C,S=1092,V={2}:R=D,S=1014,V={3}:R=E,S=1260,V={4}:R=F,S=48,V={5}:\";$C$2;$R$14;$C$4;$D260;$B260;V$14)": 2403,_x000D_
    "=RIK_AC(\"INF04__;INF04@E=0,S=49,G=0,T=0,P=0:@R=A,S=1260,V={0}:R=B,S=1018,V={1}:R=C,S=1092,V={2}:R=D,S=1014,V={3}:R=E,S=1260,V={4}:R=F,S=48,V={5}:\";$C$2;$R$14;$C$4;$D268;$B268;V$14)": 2404,_x000D_
    "=RIK_AC(\"INF04__;INF04@E=0,S=49,G=0,T=0,P=0:@R=A,S=1260,V={0}:R=B,S=1018,V={1}:R=C,S=1092,V={2}:R=D,S=1014,V={3}:R=E,S=1260,V={4}:R=F,S=48,V={5}:\";$C$2;$R$14;$C$4;$D276;$B276;V$14)": 2405,_x000D_
    "=RIK_AC(\"INF04__;INF04@E=0,S=49,G=0,T=0,P=0:@R=A,S=1260,V={0}:R=B,S=1018,V={1}:R=C,S=1092,V={2}:R=D,S=1014,V={3}:R=E,S=1260,V={4}:R=F,S=48,V={5}:\";$C$2;$R$14;$C$4;$D284;$B284;V$14)": 2406,_x000D_
    "=RIK_AC(\"INF04__;INF04@E=0,S=49,G=0,T=0,P=0:@R=A,S=1260,V={0}:R=B,S=1018,V={1}:R=C,S=1092,V={2}:R=D,S=1014,V={3}:R=E,S=1260,V={4}:R=F,S=48,V={5}:\";$C$2;$R$14;$C$4;$D292;$B292;V$14)": 2407,_x000D_
    "=RIK_AC(\"INF04__;INF04@E=0,S=49,G=0,T=0,P=0:@R=A,S=1260,V={0}:R=B,S=1018,V={1}:R=C,S=1092,V={2}:R=D,S=1014,V={3}:R=E,S=1260,V={4}:R=F,S=48,V={5}:\";$C$2;$R$14;$C$4;$D300;$B300;V$14)": 2408,_x000D_
    "=RIK_AC(\"INF04__;INF04@E=0,S=49,G=0,T=0,P=0:@R=A,S=1260,V={0}:R=B,S=1018,V={1}:R=C,S=1092,V={2}:R=D,S=1014,V={3}:R=E,S=1260,V={4}:R=F,S=48,V={5}:\";$C$2;$R$14;$C$4;$D308;$B308;V$14)": 2409,_x000D_
    "=RIK_AC(\"INF04__;INF04@E=0,S=49,G=0,T=0,P=0:@R=A,S=1260,V={0}:R=B,S=1018,V={1}:R=C,S=1092,V={2}:R=D,S=1014,V={3}:R=E,S=1260,V={4}:R=F,S=48,V={5}:\";$C$2;$R$14;$C$4;$D316;$B316;V$14)": 2410,_x000D_
    "=RIK_AC(\"INF04__;INF04@E=0,S=49,G=0,T=0,P=0:@R=A,S=1260,V={0}:R=B,S=1018,V={1}:R=C,S=1092,V={2}:R=D,S=1014,V={3}:R=E,S=1260,V={4}:R=F,S=48,V={5}:\";$C$2;$R$14;$C$4;$D324;$B324;V$14)": 2411,_x000D_
    "=RIK_AC(\"INF04__;INF04@E=0,S=49,G=0,T=0,P=0:@R=A,S=1260,V={0}:R=B,S=1018,V={1}:R=C,S=1092,V={2}:R=D,S=1014,V={3}:R=E,S=1260,V={4}:R=F,S=48,V={5}:\";$C$2;$R$14;$C$4;$D332;$B332;V$14)": 2412,_x000D_
    "=RIK_AC(\"INF04__;INF04@E=0,S=49,G=0,T=0,P=0:@R=A,S=1260,V={0}:R=B,S=1018,V={1}:R=C,S=1092,V={2}:R=D,S=1014,V={3}:R=E,S=1260,V={4}:R=F,S=48,V={5}:\";$C$2;$R$14;$C$4;$D340;$B340;V$14)": 2413,_x000D_
    "=RIK_AC(\"INF04__;INF04@E=0,S=49,G=0,T=0,P=0:@R=A,S=1260,V={0}:R=B,S=1018,V={1}:R=C,S=1092,V={2}:R=D,S=1014,V={3}:R=E,S=1260,V={4}:R=F,S=48,V={5}:\";$C$2;$R$14;$C$4;$D348;$B348;V$14)": 2414,_x000D_
    "=RIK_AC(\"INF04__;INF04@E=0,S=49,G=0,T=0,P=0:@R=A,S=1260,V={0}:R=B,S=1018,V={1}:R=C,S=1092,V={2}:R=D,S=1014,V={3}:R=E,S=1260,V={4}:R=F,S=48,V={5}:\";$C$2;$R$14;$C$4;$D356;$B356;V$14)": 2415,_x000D_
    "=RIK_AC(\"INF04__;INF04@E=0,S=49,G=0,T=0,P=0:@R=A,S=1260,V={0}:R=B,S=1018,V={1}:R=C,S=1092,V={2}:R=D,S=1014,V={3}:R=E,S=1260,V={4}:R=F,S=48,V={5}:\";$C$2;$R$14;$C$4;$D364;$B364;V$14)": 2416,_x000D_
    "=RIK_AC(\"INF04__;INF04@E=0,S=49,G=0,T=0,P=0:@R=A,S=1260,V={0}:R=B,S=1018,V={1}:R=C,S=1092,V={2}:R=D,S=1014,V={3}:R=E,S=1260,V={4}:R=F,S=48,V={5}:\";$C$2;$R$14;$C$4;$D372;$B372;V$14)": 2417,_x000D_
    "=RIK_AC(\"INF04__;INF04@E=0,S=49,G=0,T=0,P=0:@R=A,S=1260,V={0}:R=B,S=1018,V={1}:R=C,S=1092,V={2}:R=D,S=1014,V={3}:R=E,S=1260,V={4}:R=F,S=48,V={5}:\";$C$2;$R$14;$C$4;$D380;$B380;V$14)": 2418,_x000D_
    "=RIK_AC(\"INF04__;INF04@E=0,S=49,G=0,T=0,P=0:@R=A,S=1260,V={0}:R=B,S=1018,V={1}:R=C,S=1092,V={2}:R=D,S=1014,V={3}:R=E,S=1260,V={4}:R=F,S=48,V={5}:\";$C$2;$R$14;$C$4;$D388;$B388;V$14)": 2419,_x000D_
    "=RIK_AC(\"INF04__;INF04@E=0,S=49,G=0,T=0,P=0:@R=A,S=1260,V={0}:R=B,S=1018,V={1}:R=C,S=1092,V={2}:R=D,S=1014,V={3}:R=E,S=1260,V={4}:R=F,S=48,V={5}:\";$C$2;$R$14;$C$4;$D396;$B396;V$14)": 2420,_x000D_
    "=RIK_AC(\"INF04__;INF04@E=0,S=49,G=0,T=0,P=0:@R=A,S=1260,V={0}:R=B,S=1018,V={1}:R=C,S=1092,V={2}:R=D,S=1014,V={3}:R=E,S=1260,V={4}:R=F,S=48,V={5}:\";$C$2;$R$14;$C$4;$D404;$B404;V$14)": 2421,_x000D_
    "=RIK_AC(\"INF04__;INF04@E=0,S=49,G=0,T=0,P=0:@R=A,S=1260,V={0}:R=B,S=1018,V={1}:R=C,S=1092,V={2}:R=D,S=1014,V={3}:R=E,S=1260,V={4}:R=F,S=48,V={5}:\";$C$2;$R$14;$C$4;$D412;$B412;V$14)": 2422,_x000D_
    "=RIK_AC(\"INF04__;INF04@E=0,S=49,G=0,T=0,P=0:@R=A,S=1260,V={0}:R=B,S=1018,V={1}:R=C,S=1092,V={2}:R=D,S=1014,V={3}:R=E,S=1260,V={4}:R=F,S=48,V={5}:\";$C$2;$R$14;$C$4;$D420;$B420;V$14)": 2423,_x000D_
    "=RIK_AC(\"INF04__;INF04@E=0,S=49,G=0,T=0,P=0:@R=A,S=1260,V={0}:R=B,S=1018,V={1}:R=C,S=1092,V={2}:R=D,S=1014,V={3}:R=E,S=1260,V={4}:R=F,S=48,V={5}:\";$C$2;$R$14;$C$4;$D428;$B428;V$14)": 2424,_x000D_
    "=RIK_AC(\"INF04__;INF04@E=0,S=49,G=0,T=0,P=0:@R=A,S=1260,V={0}:R=B,S=1018,V={1}:R=C,S=1092,V={2}:R=D,S=1014,V={3}:R=E,S=1260,V={4}:R=F,S=48,V={5}:\";$C$2;$R$14;$C$4;$D436;$B436;V$14)": 2425,_x000D_
    "=RIK_AC(\"INF04__;INF04@E=0,S=49,G=0,T=0,P=0:@R=A,S=1260,V={0}:R=B,S=1018,V={1}:R=C,S=1092,V={2}:R=D,S=1014,V={3}:R=E,S=1260,V={4}:R=F,S=48,V={5}:\";$C$2;$R$14;$C$4;$D20;$B20;V$14)": 2426,_x000D_
    "=RIK_AC(\"INF04__;INF04@E=0,S=49,G=0,T=0,P=0:@R=A,S=1260,V={0}:R=B,S=1018,V={1}:R=C,S=1092,V={2}:R=D,S=1014,V={3}:R=E,S=1260,V={4}:R=F,S=48,V={5}:\";$C$2;$R$14;$C$4;$D36;$B36;V$14)": 2427,_x000D_
    "=RIK_AC(\"INF04__;INF04@E=0,S=49,G=0,T=0,P=0:@R=A,S=1260,V={0}:R=B,S=1018,V={1}:R=C,S=1092,V={2}:R=D,S=1014,V={3}:R=E,S=1260,V={4}:R=F,S=48,V={5}:\";$C$2;$R$14;$C$4;$D52;$B52;V$14)": 2428,_x000D_
    "=RIK_AC(\"INF04__;INF04@E=0,S=49,G=0,T=0,P=0:@R=A,S=1260,V={0}:R=B,S=1018,V={1}:R=C,S=1092,V={2}:R=D,S=1014,V={3}:R=E,S=1260,V={4}:R=F,S=48,V={5}:\";$C$2;$R$14;$C$4;$D68;$B68;V$14)": 2429,_x000D_
    "=RIK_AC(\"INF04__;INF04@E=0,S=49,G=0,T=0,P=0:@R=A,S=1260,V={0}:R=B,S=1018,V={1}:R=C,S=1092,V={2}:R=D,S=1014,V={3}:R=E,S=1260,V={4}:R=F,S=48,V={5}:\";$C$2;$R$14;$C$4;$D84;$B84;V$14)": 2430,_x000D_
    "=RIK_AC(\"INF04__;INF04@E=0,S=49,G=0,T=0,P=0:@R=A,S=1260,V={0}:R=B,S=1018,V={1}:R=C,S=1092,V={2}:R=D,S=1014,V={3}:R=E,S=1260,V={4}:R=F,S=48,V={5}:\";$C$2;$R$14;$C$4;$D95;$B95;V$14)": 2431,_x000D_
    "=RIK_AC(\"INF04__;INF04@E=0,S=49,G=0,T=0,P=0:@R=A,S=1260,V={0}:R=B,S=1018,V={1}:R=C,S=1092,V={2}:R=D,S=1014,V={3}:R=E,S=1260,V={4}:R=F,S=48,V={5}:\";$C$2;$R$14;$C$4;$D108;$B108;V$14)": 2432,_x000D_
    "=RIK_AC(\"INF04__;INF04@E=0,S=49,G=0,T=0,P=0:@R=A,S=1260,V={0}:R=B,S=1018,V={1}:R=C,S=1092,V={2}:R=D,S=1014,V={3}:R=E,S=1260,V={4}:R=F,S=48,V={5}:\";$C$2;$R$14;$C$4;$D118;$B118;V$14)": 2433,_x000D_
    "=RIK_AC(\"INF04__;INF04@E=0,S=49,G=0,T=0,P=0:@R=A,S=1260,V={0}:R=B,S=1018,V={1}:R=C,S=1092,V={2}:R=D,S=1014,V={3}:R=E,S=1260,V={4}:R=F,S=48,V={5}:\";$C$2;$R$14;$C$4;$D128;$B128;V$14)": 2434,_x000D_
    "=RIK_AC(\"INF04__;INF04@E=0,S=49,G=0,T=0,P=0:@R=A,S=1260,V={0}:R=B,S=1018,V={1}:R=C,S=1092,V={2}:R=D,S=1014,V={3}:R=E,S=1260,V={4}:R=F,S=48,V={5}:\";$C$2;$R$14;$C$4;$D138;$B138;V$14)": 2435,_x000D_
    "=RIK_AC(\"INF04__;INF04@E=0,S=49,G=0,T=0,P=0:@R=A,S=1260,V={0}:R=B,S=1018,V={1}:R=C,S=1092,V={2}:R=D,S=1014,V={3}:R=E,S=1260,V={4}:R=F,S=48,V={5}:\";$C$2;$R$14;$C$4;$D147;$B147;V$14)": 2436,_x000D_
    "=RIK_AC(\"INF04__;INF04@E=0,S=49,G=0,T=0,P=0:@R=A,S=1260,V={0}:R=B,S=1018,V={1}:R=C,S=1092,V={2}:R=D,S=1014,V={3}:R=E,S=1260,V={4}:R=F,S=48,V={5}:\";$C$2;$R$14;$C$4;$D156;$B156;V$14)": 2437,_x000D_
    "=RIK_AC(\"INF04__;INF04@E=0,S=49,G=0,T=0,P=0:@R=A,S=1260,V={0}:R=B,S=1018,V={1}:R=C,S=1092,V={2}:R=D,S=1014,V={3}:R=E,S=1260,V={4}:R=F,S=48,V={5}:\";$C$2;$R$14;$C$4;$D165;$B165;V$14)": 2438,_x000D_
    "=RIK_AC(\"INF04__;INF04@E=0,S=49,G=0,T=0,P=0:@R=A,S=1260,V={0}:R=B,S=1018,V={1}:R=C,S=1092,V={2}:R=D,S=1014,V={3}:R=E,S=1260,V={4}:R=F,S=48,V={5}:\";$C$2;$R$14;$C$4;$D173;$B173;V$14)": 2439,_x000D_
    "=RIK_AC(\"INF04__;INF04@E=0,S=49,G=0,T=0,P=0:@R=A,S=1260,V={0}:R=B,S=1018,V={1}:R=C,S=1092,V={2}:R=D,S=1014,V={3}:R=E,S=1260,V={4}:R=F,S=48,V={5}:\";$C$2;$R$14;$C$4;$D181;$B181;V$14)": 2440,_x000D_
    "=RIK_AC(\"INF04__;INF04@E=0,S=49,G=0,T=0,P=0:@R=A,S=1260,V={0}:R=B,S=1018,V={1}:R=C,S=1092,V={2}:R=D,S=1014,V={3}:R=E,S=1260,V={4}:R=F,S=48,V={5}:\";$C$2;$R$14;$C$4;$D189;$B189;V$14)": 2441,_x000D_
    "=RIK_AC(\"INF04__;INF04@E=0,S=49,G=0,T=0,P=0:@R=A,S=1260,V={0}:R=B,S=1018,V={1}:R=C,S=1092,V={2}:R=D,S=1014,V={3}:R=E,S=1260,V={4}:R=F,S=48,V={5}:\";$C$2;$R$14;$C$4;$D197;$B197;V$14)": 2442,_x000D_
    "=RIK_AC(\"INF04__;INF04@E=0,S=49,G=0,T=0,P=0:@R=A,S=1260,V={0}:R=B,S=1018,V={1}:R=C,S=1092,V={2}:R=D,S=1014,V={3}:R=E,S=1260,V={4}:R=F,S=48,V={5}:\";$C$2;$R$14;$C$4;$D205;$B205;V$14)": 2443,_x000D_
    "=RIK_AC(\"INF04__;INF04@E=0,S=49,G=0,T=0,P=0:@R=A,S=1260,V={0}:R=B,S=1018,V={1}:R=C,S=1092,V={2}:R=D,S=1014,V={3}:R=E,S=1260,V={4}:R=F,S=48,V={5}:\";$C$2;$R$14;$C$4;$D213;$B213;V$14)": 2444,_x000D_
    "=RIK_AC(\"INF04__;INF04@E=0,S=49,G=0,T=0,P=0:@R=A,S=1260,V={0}:R=B,S=1018,V={1}:R=C,S=1092,V={2}:R=D,S=1014,V={3}:R=E,S=1260,V={4}:R=F,S=48,V={5}:\";$C$2;$R$14;$C$4;$D221;$B221;V$14)": 2445,_x000D_
    "=RIK_AC(\"INF04__;INF04@E=0,S=49,G=0,T=0,P=0:@R=A,S=1260,V={0}:R=B,S=1018,V={1}:R=C,S=1092,V={2}:R=D,S=1014,V={3}:R=E,S=1260,V={4}:R=F,S=48,V={5}:\";$C$2;$R$14;$C$4;$D229;$B229;V$14)": 2446,_x000D_
    "=RIK_AC(\"INF04__;INF04@E=0,S=49,G=0,T=0,P=0:@R=A,S=1260,V={0}:R=B,S=1018,V={1}:R=C,S=1092,V={2}:R=D,S=1014,V={3}:R=E,S=1260,V={4}:R=F,S=48,V={5}:\";$C$2;$R$14;$C$4;$D237;$B237;V$14)": 2447,_x000D_
    "=RIK_AC(\"INF04__;INF04@E=0,S=49,G=0,T=0,P=0:@R=A,S=1260,V={0}:R=B,S=1018,V={1}:R=C,S=1092,V={2}:R=D,S=1014,V={3}:R=E,S=1260,V={4}:R=F,S=48,V={5}:\";$C$2;$R$14;$C$4;$D245;$B245;V$14)": 2448,_x000D_
    "=RIK_AC(\"INF04__;INF04@E=0,S=49,G=0,T=0,P=0:@R=A,S=1260,V={0}:R=B,S=1018,V={1}:R=C,S=1092,V={2}:R=D,S=1014,V={3}:R=E,S=1260,V={4}:R=F,S=48,V={5}:\";$C$2;$R$14;$C$4;$D253;$B253;V$14)": 2449,_x000D_
    "=RIK_AC(\"INF04__;INF04@E=0,S=49,G=0,T=0,P=0:@R=A,S=1260,V={0}:R=B,S=1018,V={1}:R=C,S=1092,V={2}:R=D,S=1014,V={3}:R=E,S=1260,V={4}:R=F,S=48,V={5}:\";$C$2;$R$14;$C$4;$D261;$B261;V$14)": 2450,_x000D_
    "=RIK_AC(\"INF04__;INF04@E=0,S=49,G=0,T=0,P=0:@R=A,S=1260,V={0}:R=B,S=1018,V={1}:R=C,S=1092,V={2}:R=D,S=1014,V={3}:R=E,S=1260,V={4}:R=F,S=48,V={5}:\";$C$2;$R$14;$C$4;$D269;$B269;V$14)": 2451,_x000D_
    "=RIK_AC(\"INF04__;INF04@E=0,S=49,G=0,T=0,P=0:@R=A,S=1260,V={0}:R=B,S=1018,V={1}:R=C,S=1092,V={2}:R=D,S=1014,V={3}:R=E,S=1260,V={4}:R=F,S=48,V={5}:\";$C$2;$R$14;$C$4;$D277;$B277;V$14)": 2452,_x000D_
    "=RIK_AC(\"INF04__;INF04@E=0,S=49,G=0,T=0,P=0:@R=A,S=1260,V={0}:R=B,S=1018,V={1}:R=C,S=1092,V={2}:R=D,S=1014,V={3}:R=E,S=1260,V={4}:R=F,S=48,V={5}:\";$C$2;$R$14;$C$4;$D285;$B285;V$14)": 2453,_x000D_
    "=RIK_AC(\"INF04__;INF04@E=0,S=49,G=0,T=0,P=0:@R=A,S=1260,V={0}:R=B,S=1018,V={1}:R=C,S=1092,V={2}:R=D,S=1014,V={3}:R=E,S=1260,V={4}:R=F,S=48,V={5}:\";$C$2;$R$14;$C$4;$D293;$B293;V$14)": 2454,_x000D_
    "=RIK_AC(\"INF04__;INF04@E=0,S=49,G=0,T=0,P=0:@R=A,S=1260,V={0}:R=B,S=1018,V={1}:R=C,S=1092,V={2}:R=D,S=1014,V={3}:R=E,S=1260,V={4}:R=F,S=48,V={5}:\";$C$2;$R$14;$C$4;$D301;$B301;V$14)": 2455,_x000D_
    "=RIK_AC(\"INF04__;INF04@E=0,S=49,G=0,T=0,P=0:@R=A,S=1260,V={0}:R=B,S=1018,V={1}:R=C,S=1092,V={2}:R=D,S=1014,V={3}:R=E,S=1260,V={4}:R=F,S=48,V={5}:\";$C$2;$R$14;$C$4;$D309;$B309;V$14)": 2456,_x000D_
    "=RIK_AC(\"INF04__;INF04@E=0,S=49,G=0,T=0,P=0:@R=A,S=1260,V={0}:R=B,S=1018,V={1}:R=C,S=1092,V={2}:R=D,S=1014,V={3}:R=E,S=1260,V={4}:R=F,S=48,V={5}:\";$C$2;$R$14;$C$4;$D317;$B317;V$14)": 2457,_x000D_
    "=RIK_AC(\"INF04__;INF04@E=0,S=49,G=0,T=0,P=0:@R=A,S=1260,V={0}:R=B,S=1018,V={1}:R=C,S=1092,V={2}:R=D,S=1014,V={3}:R=E,S=1260,V={4}:R=F,S=48,V={5}:\";$C$2;$R$14;$C$4;$D325;$B325;V$14)": 2458,_x000D_
    "=RIK_AC(\"INF04__;INF04@E=0,S=49,G=0,T=0,P=0:@R=A,S=1260,V={0}:R=B,S=1018,V={1}:R=C,S=1092,V={2}:R=D,S=1014,V={3}:R=E,S=1260,V={4}:R=F,S=48,V={5}:\";$C$2;$R$14;$C$4;$D333;$B333;V$14)": 2459,_x000D_
    "=RIK_AC(\"INF04__;INF04@E=0,S=49,G=0,T=0,P=0:@R=A,S=1260,V={0}:R=B,S=1018,V={1}:R=C,S=1092,V={2}:R=D,S=1014,V={3}:R=E,S=1260,V={4}:R=F,S=48,V={5}:\";$C$2;$R$14;$C$4;$D341;$B341;V$14)": 2460,_x000D_
    "=RIK_AC(\"INF04__;INF04@E=0,S=49,G=0,T=0,P=0:@R=A,S=1260,V={0}:R=B,S=1018,V={1}:R=C,S=1092,V={2}:R=D,S=1014,V={3}:R=E,S=1260,V={4}:R=F,S=48,V={5}:\";$C$2;$R$14;$C$4;$D349;$B349;V$14)": 2461,_x000D_
    "=RIK_AC(\"INF04__;INF04@E=0,S=49,G=0,T=0,P=0:@R=A,S=1260,V={0}:R=B,S=1018,V={1}:R=C,S=1092,V={2}:R=D,S=1014,V={3}:R=E,S=1260,V={4}:R=F,S=48,V={5}:\";$C$2;$R$14;$C$4;$D357;$B357;V$14)": 2462,_x000D_
    "=RIK_AC(\"INF04__;INF04@E=0,S=49,G=0,T=0,P=0:@R=A,S=1260,V={0}:R=B,S=1018,V={1}:R=C,S=1092,V={2}:R=D,S=1014,V={3}:R=E,S=1260,V={4}:R=F,S=48,V={5}:\";$C$2;$R$14;$C$4;$D365;$B365;V$14)": 2463,_x000D_
    "=RIK_AC(\"INF04__;INF04@E=0,S=49,G=0,T=0,P=0:@R=A,S=1260,V={0}:R=B,S=1018,V={1}:R=C,S=1092,V={2}:R=D,S=1014,V={3}:R=E,S=1260,V={4}:R=F,S=48,V={5}:\";$C$2;$R$14;$C$4;$D373;$B373;V$14)": 2464,_x000D_
    "=RIK_AC(\"INF04__;INF04@E=0,S=49,G=0,T=0,P=0:@R=A,S=1260,V={0}:R=B,S=1018,V={1}:R=C,S=1092,V={2}:R=D,S=1014,V={3}:R=E,S=1260,V={4}:R=F,S=48,V={5}:\";$C$2;$R$14;$C$4;$D381;$B381;V$14)": 2465,_x000D_
    "=RIK_AC(\"INF04__;INF04@E=0,S=49,G=0,T=0,P=0:@R=A,S=1260,V={0}:R=B,S=1018,V={1}:R=C,S=1092,V={2}:R=D,S=1014,V={3}:R=E,S=1260,V={4}:R=F,S=48,V={5}:\";$C$2;$R$14;$C$4;$D389;$B389;V$14)": 2466,_x000D_
    "=RIK_AC(\"INF04__;INF04@E=0,S=49,G=0,T=0,P=0:@R=A,S=1260,V={0}:R=B,S=1018,V={1}:R=C,S=1092,V={2}:R=D,S=1014,V={3}:R=E,S=1260,V={4}:R=F,S=48,V={5}:\";$C$2;$R$14;$C$4;$D397;$B397;V$14)": 2467,_x000D_
    "=RIK_AC(\"INF04__;INF04@E=0,S=49,G=0,T=0,P=0:@R=A,S=1260,V={0}:R=B,S=1018,V={1}:R=C,S=1092,V={2}:R=D,S=1014,V={3}:R=E,S=1260,V={4}:R=F,S=48,V={5}:\";$C$2;$R$14;$C$4;$D405;$B405;V$14)": 2468,_x000D_
    "=RIK_AC(\"INF04__;INF04@E=0,S=49,G=0,T=0,P=0:@R=A,S=1260,V={0}:R=B,S=1018,V={1}:R=C,S=1092,V={2}:R=D,S=1014,V={3}:R=E,S=1260,V={4}:R=F,S=48,V={5}:\";$C$2;$R$14;$C$4;$D413;$B413;V$14)": 2469,_x000D_
    "=RIK_AC(\"INF04__;INF04@E=0,S=49,G=0,T=0,P=0:@R=A,S=1260,V={0}:R=B,S=1018,V={1}:R=C,S=1092,V={2}:R=D,S=1014,V={3}:R=E,S=1260,V={4}:R=F,S=48,V={5}:\";$C$2;$R$14;$C$4;$D421;$B421;V$14)": 2470,_x000D_
    "=RIK_AC(\"INF04__;INF04@E=0,S=49,G=0,T=0,P=0:@R=A,S=1260,V={0}:R=B,S=1018,V={1}:R=C,S=1092,V={2}:R=D,S=1014,V={3}:R=E,S=1260,V={4}:R=F,S=48,V={5}:\";$C$2;$R$14;$C$4;$D429;$B429;V$14)": 2471,_x000D_
    "=RIK_AC(\"INF04__;INF04@E=0,S=49,G=0,T=0,P=0:@R=A,S=1260,V={0}:R=B,S=1018,V={1}:R=C,S=1092,V={2}:R=D,S=1014,V={3}:R=E,S=1260,V={4}:R=F,S=48,V={5}:\";$C$2;$R$14;$C$4;$D437;$B437;V$14)": 2472,_x000D_
    "=RIK_AC(\"INF04__;INF04@E=0,S=49,G=0,T=0,P=0:@R=A,S=1260,V={0}:R=B,S=1018,V={1}:R=C,S=1092,V={2}:R=D,S=1014,V={3}:R=E,S=1260,V={4}:R=F,S=48,V={5}:\";$C$2;$R$14;$C$4;$D21;$B21;V$14)": 2473,_x000D_
    "=RIK_AC(\"INF04__;INF04@E=0,S=49,G=0,T=0,P=0:@R=A,S=1260,V={0}:R=B,S=1018,V={1}:R=C,S=1092,V={2}:R=D,S=1014,V={3}:R=E,S=1260,V={4}:R=F,S=48,V={5}:\";$C$2;$R$14;$C$4;$D37;$B37;V$14)": 2474,_x000D_
    "=RIK_AC(\"INF04__;INF04@E=0,S=49,G=0,T=0,P=0:@R=A,S=1260,V={0}:R=B,S=1018,V={1}:R=C,S=1092,V={2}:R=D,S=1014,V={3}:R=E,S=1260,V={4}:R=F,S=48,V={5}:\";$C$2;$R$14;$C$4;$D53;$B53;V$14)": 2475,_x000D_
    "=RIK_AC(\"INF04__;INF04@E=0,S=49,G=0,T=0,P=0:@R=A,S=1260,V={0}:R=B,S=1018,V={1}:R=C,S=1092,V={2}:R=D,S=1014,V={3}:R=E,S=1260,V={4}:R=F,S=48,V={5}:\";$C$2;$R$14;$C$4;$D69;$B69;V$14)": 2476,_x000D_
    "=RIK_AC(\"INF04__;INF04@E=0,S=49,G=0,T=0,P=0:@R=A,S=1260,V={0}:R=B,S=1018,V={1}:R=C,S=1092,V={2}:R=D,S=1014,V={3}:R=E,S=1260,V={4}:R=F,S=48,V={5}:\";$C$2;$R$14;$C$4;$D85;$B85;V$14)": 2477,_x000D_
    "=RIK_AC(\"INF04__;INF04@E=0,S=49,G=0,T=0,P=0:@R=A,S=1260,V={0}:R=B,S=1018,V={1}:R=C,S=1092,V={2}:R=D,S=1014,V={3}:R=E,S=1260,V={4}:R=F,S=48,V={5}:\";$C$2;$R$14;$C$4;$D96;$B96;V$14)": 2478,_x000D_
    "=RIK_AC(\"INF04__;INF04@E=0,S=49,G=0,T=0,P=0:@R=A,S=1260,V={0}:R=B,S=1018,V={1}:R=C,S=1092,V={2}:R=D,S=1014,V={3}:R=E,S=1260,V={4}:R=F,S=48,V={5}:\";$C$2;$R$14;$C$4;$D109;$B109;V$14)": 2479,_x000D_
    "=RIK_AC(\"INF04__;INF04@E=0,S=49,G=0,T=0,P=0:@R=A,S=1260,V={0}:R=B,S=1018,V={1}:R=C,S=1092,V={2}:R=D,S=1014,V={3}:R=E,S=1260,V={4}:R=F,S=48,V={5}:\";$C$2;$R$14;$C$4;$D119;$B119;V$14)": 2480,_x000D_
    "=RIK_AC(\"INF04__;INF04@E=0,S=49,G=0,T=0,P=0:@R=A,S=1260,V={0}:R=B,S=1018,V={1}:R=C,S=1092,V={2}:R=D,S=1014,V={3}:R=E,S=1260,V={4}:R=F,S=48,V={5}:\";$C$2;$R$14;$C$4;$D130;$B130;V$14)": 2481,_x000D_
    "=RIK_AC(\"INF04__;INF04@E=0,S=49,G=0,T=0,P=0:@R=A,S=1260,V={0}:R=B,S=1018,V={1}:R=C,S=1092,V={2}:R=D,S=1014,V={3}:R=E,S=1260,V={4}:R=F,S=48,V={5}:\";$C$2;$R$14;$C$4;$D139;$B139;V$14)": 2482,_x000D_
    "=RIK_AC(\"INF04__;INF04@E=0,S=49,G=0,T=0,P=0:@R=A,S=1260,V={0}:R=B,S=1018,V={1}:R=C,S=1092,V={2}:R=D,S=1014,V={3}:R=E,S=1260,V={4}:R=F,S=48,V={5}:\";$C$2;$R$14;$C$4;$D148;$B148;V$14)": 2483,_x000D_
    "=RIK_AC(\"INF04__;INF04@E=0,S=49,G=0,T=0,P=0:@R=A,S=1260,V={0}:R=B,S=1018,V={1}:R=C,S=1092,V={2}:R=D,S=1014,V={3}:R=E,S=1260,V={4}:R=F,S=48,V={5}:\";$C$2;$R$14;$C$4;$D157;$B157;V$14)": 2484,_x000D_
    "=RIK_AC(\"INF04__;INF04@E=0,S=49,G=0,T=0,P=0:@R=A,S=1260,V={0}:R=B,S=1018,V={1}:R=C,S=1092,V={2}:R=D,S=1014,V={3}:R=E,S=1260,V={4}:R=F,S=48,V={5}:\";$C$2;$R$14;$C$4;$D166;$B166;V$14)": 2485,_x000D_
    "=RIK_AC(\"INF04__;INF04@E=0,S=49,G=0,T=0,P=0:@R=A,S=1260,V={0}:R=B,S=1018,V={1}:R=C,S=1092,V={2}:R=D,S=1014,V={3}:R=E,S=1260,V={4}:R=F,S=48,V={5}:\";$C$2;$R$14;$C$4;$D174;$B174;V$14)": 2486,_x000D_
    "=RIK_AC(\"INF04__;INF04@E=0,S=49,G=0,T=0,P=0:@R=A,S=1260,V={0}:R=B,S=1018,V={1}:R=C,S=1092,V={2}:R=D,S=1014,V={3}:R=E,S=1260,V={4}:R=F,S=48,V={5}:\";$C$2;$R$14;$C$4;$D182;$B182;V$14)": 2487,_x000D_
    "=RIK_AC(\"INF04__;INF04@E=0,S=49,G=0,T=0,P=0:@R=A,S=1260,V={0}:R=B,S=1018,V={1}:R=C,S=1092,V={2}:R=D,S=1014,V={3}:R=E,S=1260,V={4}:R=F,S=48,V={5}:\";$C$2;$R$14;$C$4;$D190;$B190;V$14)": 2488,_x000D_
    "=RIK_AC(\"INF04__;INF04@E=0,S=49,G=0,T=0,P=0:@R=A,S=1260,V={0}:R=B,S=1018,V={1}:R=C,S=1092,V={2}:R=D,S=1014,V={3}:R=E,S=1260,V={4}:R=F,S=48,V={5}:\";$C$2;$R$14;$C$4;$D198;$B198;V$14)": 2489,_x000D_
    "=RIK_AC(\"INF04__;INF04@E=0,S=49,G=0,T=0,P=0:@R=A,S=1260,V={0}:R=B,S=1018,V={1}:R=C,S=1092,V={2}:R=D,S=1014,V={3}:R=E,S=1260,V={4}:R=F,S=48,V={5}:\";$C$2;$R$14;$C$4;$D206;$B206;V$14)": 2490,_x000D_
    "=RIK_AC(\"INF04__;INF04@E=0,S=49,G=0,T=0,P=0:@R=A,S=1260,V={0}:R=B,S=1018,V={1}:R=C,S=1092,V={2}:R=D,S=1014,V={3}:R=E,S=1260,V={4}:R=F,S=48,V={5}:\";$C$2;$R$14;$C$4;$D214;$B214;V$14)": 2491,_x000D_
    "=RIK_AC(\"INF04__;INF04@E=0,S=49,G=0,T=0,P=0:@R=A,S=1260,V={0}:R=B,S=1018,V={1}:R=C,S=1092,V={2}:R=D,S=1014,V={3}:R=E,S=1260,V={4}:R=F,S=48,V={5}:\";$C$2;$R$14;$C$4;$D222;$B222;V$14)": 2492,_x000D_
    "=RIK_AC(\"INF04__;INF04@E=0,S=49,G=0,T=0,P=0:@R=A,S=1260,V={0}:R=B,S=1018,V={1}:R=C,S=1092,V={2}:R=D,S=1014,V={3}:R=E,S=1260,V={4}:R=F,S=48,V={5}:\";$C$2;$R$14;$C$4;$D230;$B230;V$14)": 2493,_x000D_
    "=RIK_AC(\"INF04__;INF04@E=0,S=49,G=0,T=0,P=0:@R=A,S=1260,V={0}:R=B,S=1018,V={1}:R=C,S=1092,V={2}:R=D,S=1014,V={3}:R=E,S=1260,V={4}:R=F,S=48,V={5}:\";$C$2;$R$14;$C$4;$D238;$B238;V$14)": 2494,_x000D_
    "=RIK_AC(\"INF04__;INF04@E=0,S=49,G=0,T=0,P=0:@R=A,S=1260,V={0}:R=B,S=1018,V={1}:R=C,S=1092,V={2}:R=D,S=1014,V={3}:R=E,S=1260,V={4}:R=F,S=48,V={5}:\";$C$2;$R$14;$C$4;$D246;$B246;V$14)": 2495,_x000D_
    "=RIK_AC(\"INF04__;INF04@E=0,S=49,G=0,T=0,P=0:@R=A,S=1260,V={0}:R=B,S=1018,V={1}:R=C,S=1092,V={2}:R=D,S=1014,V={3}:R=E,S=1260,V={4}:R=F,S=48,V={5}:\";$C$2;$R$14;$C$4;$D254;$B254;V$14)": 2496,_x000D_
    "=RIK_AC(\"INF04__;INF04@E=0,S=49,G=0,T=0,P=0:@R=A,S=1260,V={0}:R=B,S=1018,V={1}:R=C,S=1092,V={2}:R=D,S=1014,V={3}:R=E,S=1260,V={4}:R=F,S=48,V={5}:\";$C$2;$R$14;$C$4;$D262;$B262;V$14)": 2497,_x000D_
    "=RIK_AC(\"INF04__;INF04@E=0,S=49,G=0,T=0,P=0:@R=A,S=1260,V=</t>
  </si>
  <si>
    <t>{0}:R=B,S=1018,V={1}:R=C,S=1092,V={2}:R=D,S=1014,V={3}:R=E,S=1260,V={4}:R=F,S=48,V={5}:\";$C$2;$R$14;$C$4;$D270;$B270;V$14)": 2498,_x000D_
    "=RIK_AC(\"INF04__;INF04@E=0,S=49,G=0,T=0,P=0:@R=A,S=1260,V={0}:R=B,S=1018,V={1}:R=C,S=1092,V={2}:R=D,S=1014,V={3}:R=E,S=1260,V={4}:R=F,S=48,V={5}:\";$C$2;$R$14;$C$4;$D278;$B278;V$14)": 2499,_x000D_
    "=RIK_AC(\"INF04__;INF04@E=0,S=49,G=0,T=0,P=0:@R=A,S=1260,V={0}:R=B,S=1018,V={1}:R=C,S=1092,V={2}:R=D,S=1014,V={3}:R=E,S=1260,V={4}:R=F,S=48,V={5}:\";$C$2;$R$14;$C$4;$D286;$B286;V$14)": 2500,_x000D_
    "=RIK_AC(\"INF04__;INF04@E=0,S=49,G=0,T=0,P=0:@R=A,S=1260,V={0}:R=B,S=1018,V={1}:R=C,S=1092,V={2}:R=D,S=1014,V={3}:R=E,S=1260,V={4}:R=F,S=48,V={5}:\";$C$2;$R$14;$C$4;$D294;$B294;V$14)": 2501,_x000D_
    "=RIK_AC(\"INF04__;INF04@E=0,S=49,G=0,T=0,P=0:@R=A,S=1260,V={0}:R=B,S=1018,V={1}:R=C,S=1092,V={2}:R=D,S=1014,V={3}:R=E,S=1260,V={4}:R=F,S=48,V={5}:\";$C$2;$R$14;$C$4;$D358;$B358;V$14)": 2502,_x000D_
    "=RIK_AC(\"INF04__;INF04@E=0,S=49,G=0,T=0,P=0:@R=A,S=1260,V={0}:R=B,S=1018,V={1}:R=C,S=1092,V={2}:R=D,S=1014,V={3}:R=E,S=1260,V={4}:R=F,S=48,V={5}:\";$C$2;$R$14;$C$4;$D403;$B403;V$14)": 2503,_x000D_
    "=RIK_AC(\"INF04__;INF04@E=0,S=49,G=0,T=0,P=0:@R=A,S=1260,V={0}:R=B,S=1018,V={1}:R=C,S=1092,V={2}:R=D,S=1014,V={3}:R=E,S=1260,V={4}:R=F,S=48,V={5}:\";$C$2;$R$14;$C$4;$D435;$B435;V$14)": 2504,_x000D_
    "=RIK_AC(\"INF04__;INF04@E=0,S=49,G=0,T=0,P=0:@R=A,S=1260,V={0}:R=B,S=1018,V={1}:R=C,S=1092,V={2}:R=D,S=1014,V={3}:R=E,S=1260,V={4}:R=F,S=48,V={5}:\";$C$2;$R$14;$C$4;$D302;$B302;V$14)": 2505,_x000D_
    "=RIK_AC(\"INF04__;INF04@E=0,S=49,G=0,T=0,P=0:@R=A,S=1260,V={0}:R=B,S=1018,V={1}:R=C,S=1092,V={2}:R=D,S=1014,V={3}:R=E,S=1260,V={4}:R=F,S=48,V={5}:\";$C$2;$R$14;$C$4;$D366;$B366;V$14)": 2506,_x000D_
    "=RIK_AC(\"INF04__;INF04@E=0,S=49,G=0,T=0,P=0:@R=A,S=1260,V={0}:R=B,S=1018,V={1}:R=C,S=1092,V={2}:R=D,S=1014,V={3}:R=E,S=1260,V={4}:R=F,S=48,V={5}:\";$C$2;$R$14;$C$4;$D406;$B406;V$14)": 2507,_x000D_
    "=RIK_AC(\"INF04__;INF04@E=0,S=49,G=0,T=0,P=0:@R=A,S=1260,V={0}:R=B,S=1018,V={1}:R=C,S=1092,V={2}:R=D,S=1014,V={3}:R=E,S=1260,V={4}:R=F,S=48,V={5}:\";$C$2;$R$14;$C$4;$D310;$B310;V$14)": 2508,_x000D_
    "=RIK_AC(\"INF04__;INF04@E=0,S=49,G=0,T=0,P=0:@R=A,S=1260,V={0}:R=B,S=1018,V={1}:R=C,S=1092,V={2}:R=D,S=1014,V={3}:R=E,S=1260,V={4}:R=F,S=48,V={5}:\";$C$2;$R$14;$C$4;$D374;$B374;V$14)": 2509,_x000D_
    "=RIK_AC(\"INF04__;INF04@E=0,S=49,G=0,T=0,P=0:@R=A,S=1260,V={0}:R=B,S=1018,V={1}:R=C,S=1092,V={2}:R=D,S=1014,V={3}:R=E,S=1260,V={4}:R=F,S=48,V={5}:\";$C$2;$R$14;$C$4;$D411;$B411;V$14)": 2510,_x000D_
    "=RIK_AC(\"INF04__;INF04@E=0,S=49,G=0,T=0,P=0:@R=A,S=1260,V={0}:R=B,S=1018,V={1}:R=C,S=1092,V={2}:R=D,S=1014,V={3}:R=E,S=1260,V={4}:R=F,S=48,V={5}:\";$C$2;$R$14;$C$4;$D318;$B318;V$14)": 2511,_x000D_
    "=RIK_AC(\"INF04__;INF04@E=0,S=49,G=0,T=0,P=0:@R=A,S=1260,V={0}:R=B,S=1018,V={1}:R=C,S=1092,V={2}:R=D,S=1014,V={3}:R=E,S=1260,V={4}:R=F,S=48,V={5}:\";$C$2;$R$14;$C$4;$D382;$B382;V$14)": 2512,_x000D_
    "=RIK_AC(\"INF04__;INF04@E=0,S=49,G=0,T=0,P=0:@R=A,S=1260,V={0}:R=B,S=1018,V={1}:R=C,S=1092,V={2}:R=D,S=1014,V={3}:R=E,S=1260,V={4}:R=F,S=48,V={5}:\";$C$2;$R$14;$C$4;$D414;$B414;V$14)": 2513,_x000D_
    "=RIK_AC(\"INF04__;INF04@E=0,S=49,G=0,T=0,P=0:@R=A,S=1260,V={0}:R=B,S=1018,V={1}:R=C,S=1092,V={2}:R=D,S=1014,V={3}:R=E,S=1260,V={4}:R=F,S=48,V={5}:\";$C$2;$R$14;$C$4;$D326;$B326;V$14)": 2514,_x000D_
    "=RIK_AC(\"INF04__;INF04@E=0,S=49,G=0,T=0,P=0:@R=A,S=1260,V={0}:R=B,S=1018,V={1}:R=C,S=1092,V={2}:R=D,S=1014,V={3}:R=E,S=1260,V={4}:R=F,S=48,V={5}:\";$C$2;$R$14;$C$4;$D387;$B387;V$14)": 2515,_x000D_
    "=RIK_AC(\"INF04__;INF04@E=0,S=49,G=0,T=0,P=0:@R=A,S=1260,V={0}:R=B,S=1018,V={1}:R=C,S=1092,V={2}:R=D,S=1014,V={3}:R=E,S=1260,V={4}:R=F,S=48,V={5}:\";$C$2;$R$14;$C$4;$D419;$B419;V$14)": 2516,_x000D_
    "=RIK_AC(\"INF04__;INF04@E=0,S=49,G=0,T=0,P=0:@R=A,S=1260,V={0}:R=B,S=1018,V={1}:R=C,S=1092,V={2}:R=D,S=1014,V={3}:R=E,S=1260,V={4}:R=F,S=48,V={5}:\";$C$2;$R$14;$C$4;$D334;$B334;V$14)": 2517,_x000D_
    "=RIK_AC(\"INF04__;INF04@E=0,S=49,G=0,T=0,P=0:@R=A,S=1260,V={0}:R=B,S=1018,V={1}:R=C,S=1092,V={2}:R=D,S=1014,V={3}:R=E,S=1260,V={4}:R=F,S=48,V={5}:\";$C$2;$R$14;$C$4;$D390;$B390;V$14)": 2518,_x000D_
    "=RIK_AC(\"INF04__;INF04@E=0,S=49,G=0,T=0,P=0:@R=A,S=1260,V={0}:R=B,S=1018,V={1}:R=C,S=1092,V={2}:R=D,S=1014,V={3}:R=E,S=1260,V={4}:R=F,S=48,V={5}:\";$C$2;$R$14;$C$4;$D422;$B422;V$14)": 2519,_x000D_
    "=RIK_AC(\"INF04__;INF04@E=0,S=49,G=0,T=0,P=0:@R=A,S=1260,V={0}:R=B,S=1018,V={1}:R=C,S=1092,V={2}:R=D,S=1014,V={3}:R=E,S=1260,V={4}:R=F,S=48,V={5}:\";$C$2;$R$14;$C$4;$D342;$B342;V$14)": 2520,_x000D_
    "=RIK_AC(\"INF04__;INF04@E=0,S=49,G=0,T=0,P=0:@R=A,S=1260,V={0}:R=B,S=1018,V={1}:R=C,S=1092,V={2}:R=D,S=1014,V={3}:R=E,S=1260,V={4}:R=F,S=48,V={5}:\";$C$2;$R$14;$C$4;$D395;$B395;V$14)": 2521,_x000D_
    "=RIK_AC(\"INF04__;INF04@E=0,S=49,G=0,T=0,P=0:@R=A,S=1260,V={0}:R=B,S=1018,V={1}:R=C,S=1092,V={2}:R=D,S=1014,V={3}:R=E,S=1260,V={4}:R=F,S=48,V={5}:\";$C$2;$R$14;$C$4;$D427;$B427;V$14)": 2522,_x000D_
    "=RIK_AC(\"INF04__;INF04@E=0,S=49,G=0,T=0,P=0:@R=A,S=1260,V={0}:R=B,S=1018,V={1}:R=C,S=1092,V={2}:R=D,S=1014,V={3}:R=E,S=1260,V={4}:R=F,S=48,V={5}:\";$C$2;$R$14;$C$4;$D350;$B350;V$14)": 2523,_x000D_
    "=RIK_AC(\"INF04__;INF04@E=0,S=49,G=0,T=0,P=0:@R=A,S=1260,V={0}:R=B,S=1018,V={1}:R=C,S=1092,V={2}:R=D,S=1014,V={3}:R=E,S=1260,V={4}:R=F,S=48,V={5}:\";$C$2;$R$14;$C$4;$D398;$B398;V$14)": 2524,_x000D_
    "=RIK_AC(\"INF04__;INF04@E=0,S=49,G=0,T=0,P=0:@R=A,S=1260,V={0}:R=B,S=1018,V={1}:R=C,S=1092,V={2}:R=D,S=1014,V={3}:R=E,S=1260,V={4}:R=F,S=48,V={5}:\";$C$2;$R$14;$C$4;$D430;$B430;V$14)": 2525,_x000D_
    "=RIK_AC(\"INF04__;INF04@E=0,S=49,G=0,T=0,P=0:@R=A,S=1260,V={0}:R=B,S=1018,V={1}:R=C,S=1092,V={2}:R=D,S=1014,V={3}:R=E,S=1260,V={4}:R=F,S=48,V={5}:\";$C$2;$R$14;$C$4;$D17;$B17;V$14)": 2526,_x000D_
    "=RIK_AC(\"INF04__;INF04@E=0,S=42,G=0,T=0,P=0:@R=A,S=1260,V={0}:R=B,S=1018,V={1}:R=C,S=1092,V={2}:R=D,S=1014,V={3}:R=E,S=1260,V={4}:\";$C$2;$U$14;$C$4;$D23;$B23)": 2527,_x000D_
    "=RIK_AC(\"INF04__;INF04@E=0,S=42,G=0,T=0,P=0:@R=A,S=1260,V={0}:R=B,S=1018,V={1}:R=C,S=1092,V={2}:R=D,S=1014,V={3}:R=E,S=1260,V={4}:\";$C$2;$U$14;$C$4;$D31;$B31)": 2528,_x000D_
    "=RIK_AC(\"INF04__;INF04@E=0,S=42,G=0,T=0,P=0:@R=A,S=1260,V={0}:R=B,S=1018,V={1}:R=C,S=1092,V={2}:R=D,S=1014,V={3}:R=E,S=1260,V={4}:\";$C$2;$U$14;$C$4;$D39;$B39)": 2529,_x000D_
    "=RIK_AC(\"INF04__;INF04@E=0,S=42,G=0,T=0,P=0:@R=A,S=1260,V={0}:R=B,S=1018,V={1}:R=C,S=1092,V={2}:R=D,S=1014,V={3}:R=E,S=1260,V={4}:\";$C$2;$U$14;$C$4;$D47;$B47)": 2530,_x000D_
    "=RIK_AC(\"INF04__;INF04@E=0,S=42,G=0,T=0,P=0:@R=A,S=1260,V={0}:R=B,S=1018,V={1}:R=C,S=1092,V={2}:R=D,S=1014,V={3}:R=E,S=1260,V={4}:\";$C$2;$U$14;$C$4;$D55;$B55)": 2531,_x000D_
    "=RIK_AC(\"INF04__;INF04@E=0,S=42,G=0,T=0,P=0:@R=A,S=1260,V={0}:R=B,S=1018,V={1}:R=C,S=1092,V={2}:R=D,S=1014,V={3}:R=E,S=1260,V={4}:\";$C$2;$U$14;$C$4;$D63;$B63)": 2532,_x000D_
    "=RIK_AC(\"INF04__;INF04@E=0,S=42,G=0,T=0,P=0:@R=A,S=1260,V={0}:R=B,S=1018,V={1}:R=C,S=1092,V={2}:R=D,S=1014,V={3}:R=E,S=1260,V={4}:\";$C$2;$U$14;$C$4;$D71;$B71)": 2533,_x000D_
    "=RIK_AC(\"INF04__;INF04@E=0,S=42,G=0,T=0,P=0:@R=A,S=1260,V={0}:R=B,S=1018,V={1}:R=C,S=1092,V={2}:R=D,S=1014,V={3}:R=E,S=1260,V={4}:\";$C$2;$U$14;$C$4;$D79;$B79)": 2534,_x000D_
    "=RIK_AC(\"INF04__;INF04@E=0,S=42,G=0,T=0,P=0:@R=A,S=1260,V={0}:R=B,S=1018,V={1}:R=C,S=1092,V={2}:R=D,S=1014,V={3}:R=E,S=1260,V={4}:\";$C$2;$U$14;$C$4;$D87;$B87)": 2535,_x000D_
    "=RIK_AC(\"INF04__;INF04@E=0,S=42,G=0,T=0,P=0:@R=A,S=1260,V={0}:R=B,S=1018,V={1}:R=C,S=1092,V={2}:R=D,S=1014,V={3}:R=E,S=1260,V={4}:\";$C$2;$U$14;$C$4;$D95;$B95)": 2536,_x000D_
    "=RIK_AC(\"INF04__;INF04@E=0,S=42,G=0,T=0,P=0:@R=A,S=1260,V={0}:R=B,S=1018,V={1}:R=C,S=1092,V={2}:R=D,S=1014,V={3}:R=E,S=1260,V={4}:\";$C$2;$U$14;$C$4;$D103;$B103)": 2537,_x000D_
    "=RIK_AC(\"INF04__;INF04@E=0,S=42,G=0,T=0,P=0:@R=A,S=1260,V={0}:R=B,S=1018,V={1}:R=C,S=1092,V={2}:R=D,S=1014,V={3}:R=E,S=1260,V={4}:\";$C$2;$U$14;$C$4;$D111;$B111)": 2538,_x000D_
    "=RIK_AC(\"INF04__;INF04@E=0,S=42,G=0,T=0,P=0:@R=A,S=1260,V={0}:R=B,S=1018,V={1}:R=C,S=1092,V={2}:R=D,S=1014,V={3}:R=E,S=1260,V={4}:\";$C$2;$U$14;$C$4;$D119;$B119)": 2539,_x000D_
    "=RIK_AC(\"INF04__;INF04@E=0,S=42,G=0,T=0,P=0:@R=A,S=1260,V={0}:R=B,S=1018,V={1}:R=C,S=1092,V={2}:R=D,S=1014,V={3}:R=E,S=1260,V={4}:\";$C$2;$U$14;$C$4;$D127;$B127)": 2540,_x000D_
    "=RIK_AC(\"INF04__;INF04@E=0,S=42,G=0,T=0,P=0:@R=A,S=1260,V={0}:R=B,S=1018,V={1}:R=C,S=1092,V={2}:R=D,S=1014,V={3}:R=E,S=1260,V={4}:\";$C$2;$U$14;$C$4;$D135;$B135)": 2541,_x000D_
    "=RIK_AC(\"INF04__;INF04@E=0,S=42,G=0,T=0,P=0:@R=A,S=1260,V={0}:R=B,S=1018,V={1}:R=C,S=1092,V={2}:R=D,S=1014,V={3}:R=E,S=1260,V={4}:\";$C$2;$U$14;$C$4;$D143;$B143)": 2542,_x000D_
    "=RIK_AC(\"INF04__;INF04@E=0,S=42,G=0,T=0,P=0:@R=A,S=1260,V={0}:R=B,S=1018,V={1}:R=C,S=1092,V={2}:R=D,S=1014,V={3}:R=E,S=1260,V={4}:\";$C$2;$U$14;$C$4;$D151;$B151)": 2543,_x000D_
    "=RIK_AC(\"INF04__;INF04@E=0,S=42,G=0,T=0,P=0:@R=A,S=1260,V={0}:R=B,S=1018,V={1}:R=C,S=1092,V={2}:R=D,S=1014,V={3}:R=E,S=1260,V={4}:\";$C$2;$U$14;$C$4;$D159;$B159)": 2544,_x000D_
    "=RIK_AC(\"INF04__;INF04@E=0,S=42,G=0,T=0,P=0:@R=A,S=1260,V={0}:R=B,S=1018,V={1}:R=C,S=1092,V={2}:R=D,S=1014,V={3}:R=E,S=1260,V={4}:\";$C$2;$U$14;$C$4;$D167;$B167)": 2545,_x000D_
    "=RIK_AC(\"INF04__;INF04@E=0,S=42,G=0,T=0,P=0:@R=A,S=1260,V={0}:R=B,S=1018,V={1}:R=C,S=1092,V={2}:R=D,S=1014,V={3}:R=E,S=1260,V={4}:\";$C$2;$U$14;$C$4;$D175;$B175)": 2546,_x000D_
    "=RIK_AC(\"INF04__;INF04@E=0,S=42,G=0,T=0,P=0:@R=A,S=1260,V={0}:R=B,S=1018,V={1}:R=C,S=1092,V={2}:R=D,S=1014,V={3}:R=E,S=1260,V={4}:\";$C$2;$U$14;$C$4;$D183;$B183)": 2547,_x000D_
    "=RIK_AC(\"INF04__;INF04@E=0,S=42,G=0,T=0,P=0:@R=A,S=1260,V={0}:R=B,S=1018,V={1}:R=C,S=1092,V={2}:R=D,S=1014,V={3}:R=E,S=1260,V={4}:\";$C$2;$U$14;$C$4;$D191;$B191)": 2548,_x000D_
    "=RIK_AC(\"INF04__;INF04@E=0,S=42,G=0,T=0,P=0:@R=A,S=1260,V={0}:R=B,S=1018,V={1}:R=C,S=1092,V={2}:R=D,S=1014,V={3}:R=E,S=1260,V={4}:\";$C$2;$U$14;$C$4;$D199;$B199)": 2549,_x000D_
    "=RIK_AC(\"INF04__;INF04@E=0,S=42,G=0,T=0,P=0:@R=A,S=1260,V={0}:R=B,S=1018,V={1}:R=C,S=1092,V={2}:R=D,S=1014,V={3}:R=E,S=1260,V={4}:\";$C$2;$U$14;$C$4;$D207;$B207)": 2550,_x000D_
    "=RIK_AC(\"INF04__;INF04@E=0,S=42,G=0,T=0,P=0:@R=A,S=1260,V={0}:R=B,S=1018,V={1}:R=C,S=1092,V={2}:R=D,S=1014,V={3}:R=E,S=1260,V={4}:\";$C$2;$U$14;$C$4;$D215;$B215)": 2551,_x000D_
    "=RIK_AC(\"INF04__;INF04@E=0,S=42,G=0,T=0,P=0:@R=A,S=1260,V={0}:R=B,S=1018,V={1}:R=C,S=1092,V={2}:R=D,S=1014,V={3}:R=E,S=1260,V={4}:\";$C$2;$U$14;$C$4;$D223;$B223)": 2552,_x000D_
    "=RIK_AC(\"INF04__;INF04@E=0,S=42,G=0,T=0,P=0:@R=A,S=1260,V={0}:R=B,S=1018,V={1}:R=C,S=1092,V={2}:R=D,S=1014,V={3}:R=E,S=1260,V={4}:\";$C$2;$U$14;$C$4;$D231;$B231)": 2553,_x000D_
    "=RIK_AC(\"INF04__;INF04@E=0,S=42,G=0,T=0,P=0:@R=A,S=1260,V={0}:R=B,S=1018,V={1}:R=C,S=1092,V={2}:R=D,S=1014,V={3}:R=E,S=1260,V={4}:\";$C$2;$U$14;$C$4;$D239;$B239)": 2554,_x000D_
    "=RIK_AC(\"INF04__;INF04@E=0,S=42,G=0,T=0,P=0:@R=A,S=1260,V={0}:R=B,S=1018,V={1}:R=C,S=1092,V={2}:R=D,S=1014,V={3}:R=E,S=1260,V={4}:\";$C$2;$U$14;$C$4;$D247;$B247)": 2555,_x000D_
    "=RIK_AC(\"INF04__;INF04@E=0,S=42,G=0,T=0,P=0:@R=A,S=1260,V={0}:R=B,S=1018,V={1}:R=C,S=1092,V={2}:R=D,S=1014,V={3}:R=E,S=1260,V={4}:\";$C$2;$U$14;$C$4;$D255;$B255)": 2556,_x000D_
    "=RIK_AC(\"INF04__;INF04@E=0,S=42,G=0,T=0,P=0:@R=A,S=1260,V={0}:R=B,S=1018,V={1}:R=C,S=1092,V={2}:R=D,S=1014,V={3}:R=E,S=1260,V={4}:\";$C$2;$U$14;$C$4;$D263;$B263)": 2557,_x000D_
    "=RIK_AC(\"INF04__;INF04@E=0,S=42,G=0,T=0,P=0:@R=A,S=1260,V={0}:R=B,S=1018,V={1}:R=C,S=1092,V={2}:R=D,S=1014,V={3}:R=E,S=1260,V={4}:\";$C$2;$U$14;$C$4;$D271;$B271)": 2558,_x000D_
    "=RIK_AC(\"INF04__;INF04@E=0,S=42,G=0,T=0,P=0:@R=A,S=1260,V={0}:R=B,S=1018,V={1}:R=C,S=1092,V={2}:R=D,S=1014,V={3}:R=E,S=1260,V={4}:\";$C$2;$U$14;$C$4;$D279;$B279)": 2559,_x000D_
    "=RIK_AC(\"INF04__;INF04@E=0,S=42,G=0,T=0,P=0:@R=A,S=1260,V={0}:R=B,S=1018,V={1}:R=C,S=1092,V={2}:R=D,S=1014,V={3}:R=E,S=1260,V={4}:\";$C$2;$U$14;$C$4;$D287;$B287)": 2560,_x000D_
    "=RIK_AC(\"INF04__;INF04@E=0,S=42,G=0,T=0,P=0:@R=A,S=1260,V={0}:R=B,S=1018,V={1}:R=C,S=1092,V={2}:R=D,S=1014,V={3}:R=E,S=1260,V={4}:\";$C$2;$U$14;$C$4;$D295;$B295)": 2561,_x000D_
    "=RIK_AC(\"INF04__;INF04@E=0,S=42,G=0,T=0,P=0:@R=A,S=1260,V={0}:R=B,S=1018,V={1}:R=C,S=1092,V={2}:R=D,S=1014,V={3}:R=E,S=1260,V={4}:\";$C$2;$U$14;$C$4;$D303;$B303)": 2562,_x000D_
    "=RIK_AC(\"INF04__;INF04@E=0,S=42,G=0,T=0,P=0:@R=A,S=1260,V={0}:R=B,S=1018,V={1}:R=C,S=1092,V={2}:R=D,S=1014,V={3}:R=E,S=1260,V={4}:\";$C$2;$U$14;$C$4;$D311;$B311)": 2563,_x000D_
    "=RIK_AC(\"INF04__;INF04@E=0,S=42,G=0,T=0,P=0:@R=A,S=1260,V={0}:R=B,S=1018,V={1}:R=C,S=1092,V={2}:R=D,S=1014,V={3}:R=E,S=1260,V={4}:\";$C$2;$U$14;$C$4;$D319;$B319)": 2564,_x000D_
    "=RIK_AC(\"INF04__;INF04@E=0,S=42,G=0,T=0,P=0:@R=A,S=1260,V={0}:R=B,S=1018,V={1}:R=C,S=1092,V={2}:R=D,S=1014,V={3}:R=E,S=1260,V={4}:\";$C$2;$U$14;$C$4;$D327;$B327)": 2565,_x000D_
    "=RIK_AC(\"INF04__;INF04@E=0,S=42,G=0,T=0,P=0:@R=A,S=1260,V={0}:R=B,S=1018,V={1}:R=C,S=1092,V={2}:R=D,S=1014,V={3}:R=E,S=1260,V={4}:\";$C$2;$U$14;$C$4;$D335;$B335)": 2566,_x000D_
    "=RIK_AC(\"INF04__;INF04@E=0,S=42,G=0,T=0,P=0:@R=A,S=1260,V={0}:R=B,S=1018,V={1}:R=C,S=1092,V={2}:R=D,S=1014,V={3}:R=E,S=1260,V={4}:\";$C$2;$U$14;$C$4;$D343;$B343)": 2567,_x000D_
    "=RIK_AC(\"INF04__;INF04@E=0,S=42,G=0,T=0,P=0:@R=A,S=1260,V={0}:R=B,S=1018,V={1}:R=C,S=1092,V={2}:R=D,S=1014,V={3}:R=E,S=1260,V={4}:\";$C$2;$U$14;$C$4;$D351;$B351)": 2568,_x000D_
    "=RIK_AC(\"INF04__;INF04@E=0,S=42,G=0,T=0,P=0:@R=A,S=1260,V={0}:R=B,S=1018,V={1}:R=C,S=1092,V={2}:R=D,S=1014,V={3}:R=E,S=1260,V={4}:\";$C$2;$U$14;$C$4;$D359;$B359)": 2569,_x000D_
    "=RIK_AC(\"INF04__;INF04@E=0,S=42,G=0,T=0,P=0:@R=A,S=1260,V={0}:R=B,S=1018,V={1}:R=C,S=1092,V={2}:R=D,S=1014,V={3}:R=E,S=1260,V={4}:\";$C$2;$U$14;$C$4;$D367;$B367)": 2570,_x000D_
    "=RIK_AC(\"INF04__;INF04@E=0,S=42,G=0,T=0,P=0:@R=A,S=1260,V={0}:R=B,S=1018,V={1}:R=C,S=1092,V={2}:R=D,S=1014,V={3}:R=E,S=1260,V={4}:\";$C$2;$U$14;$C$4;$D375;$B375)": 2571,_x000D_
    "=RIK_AC(\"INF04__;INF04@E=0,S=42,G=0,T=0,P=0:@R=A,S=1260,V={0}:R=B,S=1018,V={1}:R=C,S=1092,V={2}:R=D,S=1014,V={3}:R=E,S=1260,V={4}:\";$C$2;$U$14;$C$4;$D383;$B383)": 2572,_x000D_
    "=RIK_AC(\"INF04__;INF04@E=0,S=42,G=0,T=0,P=0:@R=A,S=1260,V={0}:R=B,S=1018,V={1}:R=C,S=1092,V={2}:R=D,S=1014,V={3}:R=E,S=1260,V={4}:\";$C$2;$U$14;$C$4;$D391;$B391)": 2573,_x000D_
    "=RIK_AC(\"INF04__;INF04@E=0,S=42,G=0,T=0,P=0:@R=A,S=1260,V={0}:R=B,S=1018,V={1}:R=C,S=1092,V={2}:R=D,S=1014,V={3}:R=E,S=1260,V={4}:\";$C$2;$U$14;$C$4;$D399;$B399)": 2574,_x000D_
    "=RIK_AC(\"INF04__;INF04@E=0,S=42,G=0,T=0,P=0:@R=A,S=1260,V={0}:R=B,S=1018,V={1}:R=C,S=1092,V={2}:R=D,S=1014,V={3}:R=E,S=1260,V={4}:\";$C$2;$U$14;$C$4;$D407;$B407)": 2575,_x000D_
    "=RIK_AC(\"INF04__;INF04@E=0,S=42,G=0,T=0,P=0:@R=A,S=1260,V={0}:R=B,S=1018,V={1}:R=C,S=1092,V={2}:R=D,S=1014,V={3}:R=E,S=1260,V={4}:\";$C$2;$U$14;$C$4;$D415;$B415)": 2576,_x000D_
    "=RIK_AC(\"INF04__;INF04@E=0,S=42,G=0,T=0,P=0:@R=A,S=1260,V={0}:R=B,S=1018,V={1}:R=C,S=1092,V={2}:R=D,S=1014,V={3}:R=E,S=1260,V={4}:\";$C$2;$U$14;$C$4;$D423;$B423)": 2577,_x000D_
    "=RIK_AC(\"INF04__;INF04@E=0,S=42,G=0,T=0,P=0:@R=A,S=1260,V={0}:R=B,S=1018,V={1}:R=C,S=1092,V={2}:R=D,S=1014,V={3}:R=E,S=1260,V={4}:\";$C$2;$U$14;$C$4;$D431;$B431)": 2578,_x000D_
    "=RIK_AC(\"INF04__;INF04@E=0,S=1064,G=0,T=0,P=0:@R=A,S=1260,V={0}:R=B,S=1018,V={1}:R=C,S=1092,V={2}:R=D,S=1014,V={3}:R=E,S=1260,V={4}:\";$C$2;$U$14;$C$4;$D19;$B19)": 2579,_x000D_
    "=RIK_AC(\"INF04__;INF04@E=0,S=1064,G=0,T=0,P=0:@R=A,S=1260,V={0}:R=B,S=1018,V={1}:R=C,S=1092,V={2}:R=D,S=1014,V={3}:R=E,S=1260,V={4}:\";$C$2;$U$14;$C$4;$D27;$B27)": 2580,_x000D_
    "=RIK_AC(\"INF04__;INF04@E=0,S=1064,G=0,T=0,P=0:@R=A,S=1260,V={0}:R=B,S=1018,V={1}:R=C,S=1092,V={2}:R=D,S=1014,V={3}:R=E,S=1260,V={4}:\";$C$2;$U$14;$C$4;$D35;$B35)": 2581,_x000D_
    "=RIK_AC(\"INF04__;INF04@E=0,S=1064,G=0,T=0,P=0:@R=A,S=1260,V={0}:R=B,S=1018,V={1}:R=C,S=1092,V={2}:R=D,S=1014,V={3}:R=E,S=1260,V={4}:\";$C$2;$U$14;$C$4;$D43;$B43)": 2582,_x000D_
    "=RIK_AC(\"INF04__;INF04@E=0,S=42,G=0,T=0,P=0:@R=A,S=1260,V={0}:R=B,S=1018,V={1}:R=C,S=1092,V={2}:R=D,S=1014,V={3}:R=E,S=1260,V={4}:\";$C$2;$U$14;$C$4;$D24;$B24)": 2583,_x000D_
    "=RIK_AC(\"INF04__;INF04@E=0,S=42,G=0,T=0,P=0:@R=A,S=1260,V={0}:R=B,S=1018,V={1}:R=C,S=1092,V={2}:R=D,S=1014,V={3}:R=E,S=1260,V={4}:\";$C$2;$U$14;$C$4;$D32;$B32)": 2584,_x000D_
    "=RIK_AC(\"INF04__;INF04@E=0,S=42,G=0,T=0,P=0:@R=A,S=1260,V={0}:R=B,S=1018,V={1}:R=C,S=1092,V={2}:R=D,S=1014,V={3}:R=E,S=1260,V={4}:\";$C$2;$U$14;$C$4;$D40;$B40)": 2585,_x000D_
    "=RIK_AC(\"INF04__;INF04@E=0,S=42,G=0,T=0,P=0:@R=A,S=1260,V={0}:R=B,S=1018,V={1}:R=C,S=1092,V={2}:R=D,S=1014,V={3}:R=E,S=1260,V={4}:\";$C$2;$U$14;$C$4;$D48;$B48)": 2586,_x000D_
    "=RIK_AC(\"INF04__;INF04@E=0,S=42,G=0,T=0,P=0:@R=A,S=1260,V={0}:R=B,S=1018,V={1}:R=C,S=1092,V={2}:R=D,S=1014,V={3}:R=E,S=1260,V={4}:\";$C$2;$U$14;$C$4;$D56;$B56)": 2587,_x000D_
    "=RIK_AC(\"INF04__;INF04@E=0,S=42,G=0,T=0,P=0:@R=A,S=1260,V={0}:R=B,S=1018,V={1}:R=C,S=1092,V={2}:R=D,S=1014,V={3}:R=E,S=1260,V={4}:\";$C$2;$U$14;$C$4;$D64;$B64)": 2588,_x000D_
    "=RIK_AC(\"INF04__;INF04@E=0,S=42,G=0,T=0,P=0:@R=A,S=1260,V={0}:R=B,S=1018,V={1}:R=C,S=1092,V={2}:R=D,S=1014,V={3}:R=E,S=1260,V={4}:\";$C$2;$U$14;$C$4;$D72;$B72)": 2589,_x000D_
    "=RIK_AC(\"INF04__;INF04@E=0,S=42,G=0,T=0,P=0:@R=A,S=1260,V={0}:R=B,S=1018,V={1}:R=C,S=1092,V={2}:R=D,S=1014,V={3}:R=E,S=1260,V={4}:\";$C$2;$U$14;$C$4;$D80;$B80)": 2590,_x000D_
    "=RIK_AC(\"INF04__;INF04@E=0,S=42,G=0,T=0,P=0:@R=A,S=1260,V={0}:R=B,S=1018,V={1}:R=C,S=1092,V={2}:R=D,S=1014,V={3}:R=E,S=1260,V={4}:\";$C$2;$U$14;$C$4;$D88;$B88)": 2591,_x000D_
    "=RIK_AC(\"INF04__;INF04@E=0,S=42,G=0,T=0,P=0:@R=A,S=1260,V={0}:R=B,S=1018,V={1}:R=C,S=1092,V={2}:R=D,S=1014,V={3}:R=E,S=1260,V={4}:\";$C$2;$U$14;$C$4;$D96;$B96)": 2592,_x000D_
    "=RIK_AC(\"INF04__;INF04@E=0,S=42,G=0,T=0,P=0:@R=A,S=1260,V={0}:R=B,S=1018,V={1}:R=C,S=1092,V={2}:R=D,S=1014,V={3}:R=E,S=1260,V={4}:\";$C$2;$U$14;$C$4;$D104;$B104)": 2593,_x000D_
    "=RIK_AC(\"INF04__;INF04@E=0,S=42,G=0,T=0,P=0:@R=A,S=1260,V={0}:R=B,S=1018,V={1}:R=C,S=1092,V={2}:R=D,S=1014,V={3}:R=E,S=1260,V={4}:\";$C$2;$U$14;$C$4;$D112;$B112)": 2594,_x000D_
    "=RIK_AC(\"INF04__;INF04@E=0,S=42,G=0,T=0,P=0:@R=A,S=1260,V={0}:R=B,S=1018,V={1}:R=C,S=1092,V={2}:R=D,S=1014,V={3}:R=E,S=1260,V={4}:\";$C$2;$U$14;$C$4;$D120;$B120)": 2595,_x000D_
    "=RIK_AC(\"INF04__;INF04@E=0,S=42,G=0,T=0,P=0:@R=A,S=1260,V={0}:R=B,S=1018,V={1}:R=C,S=1092,V={2}:R=D,S=1014,V={3}:R=E,S=1260,V={4}:\";$C$2;$U$14;$C$4;$D128;$B128)": 2596,_x000D_
    "=RIK_AC(\"INF04__;INF04@E=0,S=42,G=0,T=0,P=0:@R=A,S=1260,V={0}:R=B,S=1018,V={1}:R=C,S=1092,V={2}:R=D,S=1014,V={3}:R=E,S=1260,V={4}:\";$C$2;$U$14;$C$4;$D136;$B136)": 2597,_x000D_
    "=RIK_AC(\"INF04__;INF04@E=0,S=42,G=0,T=0,P=0:@R=A,S=1260,V={0}:R=B,S=1018,V={1}:R=C,S=1092,V={2}:R=D,S=1014,V={3}:R=E,S=1260,V={4}:\";$C$2;$U$14;$C$4;$D144;$B144)": 2598,_x000D_
    "=RIK_AC(\"INF04__;INF04@E=0,S=42,G=0,T=0,P=0:@R=A,S=1260,V={0}:R=B,S=1018,V={1}:R=C,S=1092,V={2}:R=D,S=1014,V={3}:R=E,S=1260,V={4}:\";$C$2;$U$14;$C$4;$D152;$B152)": 2599,_x000D_
    "=RIK_AC(\"INF04__;INF04@E=0,S=42,G=0,T=0,P=0:@R=A,S=1260,V={0}:R=B,S=1018,V={1}:R=C,S=1092,V={2}:R=D,S=1014,V={3}:R=E,S=1260,V={4}:\";$C$2;$U$14;$C$4;$D160;$B160)": 2600,_x000D_
    "=RIK_AC(\"INF04__;INF04@E=0,S=42,G=0,T=0,P=0:@R=A,S=1260,V={0}:R=B,S=1018,V={1}:R=C,S=1092,V={2}:R=D,S=1014,V={3}:R=E,S=1260,V={4}:\";$C$2;$U$14;$C$4;$D168;$B168)": 2601,_x000D_
    "=RIK_AC(\"INF04__;INF04@E=0,S=42,G=0,T=0,P=0:@R=A,S=1260,V={0}:R=B,S=1018,V={1}:R=C,S=1092,V={2}:R=D,S=1014,V={3}:R=E,S=1260,V={4}:\";$C$2;$U$14;$C$4;$D176;$B176)": 2602,_x000D_
    "=RIK_AC(\"INF04__;INF04@E=0,S=42,G=0,T=0,P=0:@R=A,S=1260,V={0}:R=B,S=1018,V={1}:R=C,S=1092,V={2}:R=D,S=1014,V={3}:R=E,S=1260,V={4}:\";$C$2;$U$14;$C$4;$D184;$B184)": 2603,_x000D_
    "=RIK_AC(\"INF04__;INF04@E=0,S=42,G=0,T=0,P=0:@R=A,S=1260,V={0}:R=B,S=1018,V={1}:R=C,S=1092,V={2}:R=D,S=1014,V={3}:R=E,S=1260,V={4}:\";$C$2;$U$14;$C$4;$D192;$B192)": 2604,_x000D_
    "=RIK_AC(\"INF04__;INF04@E=0,S=42,G=0,T=0,P=0:@R=A,S=1260,V={0}:R=B,S=1018,V={1}:R=C,S=1092,V={2}:R=D,S=1014,V={3}:R=E,S=1260,V={4}:\";$C$2;$U$14;$C$4;$D200;$B200)": 2605,_x000D_
    "=RIK_AC(\"INF04__;INF04@E=0,S=42,G=0,T=0,P=0:@R=A,S=1260,V={0}:R=B,S=1018,V={1}:R=C,S=1092,V={2}:R=D,S=1014,V={3}:R=E,S=1260,V={4}:\";$C$2;$U$14;$C$4;$D208;$B208)": 2606,_x000D_
    "=RIK_AC(\"INF04__;INF04@E=0,S=42,G=0,T=0,P=0:@R=A,S=1260,V={0}:R=B,S=1018,V={1}:R=C,S=1092,V={2}:R=D,S=1014,V={3}:R=E,S=1260,V={4}:\";$C$2;$U$14;$C$4;$D216;$B216)": 2607,_x000D_
    "=RIK_AC(\"INF04__;INF04@E=0,S=42,G=0,T=0,P=0:@R=A,S=1260,V={0}:R=B,S=1018,V={1}:R=C,S=1092,V={2}:R=D,S=1014,V={3}:R=E,S=1260,V={4}:\";$C$2;$U$14;$C$4;$D224;$B224)": 2608,_x000D_
    "=RIK_AC(\"INF04__;INF04@E=0,S=42,G=0,T=0,P=0:@R=A,S=1260,V={0}:R=B,S=1018,V={1}:R=C,S=1092,V={2}:R=D,S=1014,V={3}:R=E,S=1260,V={4}:\";$C$2;$U$14;$C$4;$D232;$B232)": 2609,_x000D_
    "=RIK_AC(\"INF04__;INF04@E=0,S=42,G=0,T=0,P=0:@R=A,S=1260,V={0}:R=B,S=1018,V={1}:R=C,S=1092,V={2}:R=D,S=1014,V={3}:R=E,S=1260,V={4}:\";$C$2;$U$14;$C$4;$D240;$B240)": 2610,_x000D_
    "=RIK_AC(\"INF04__;INF04@E=0,S=42,G=0,T=0,P=0:@R=A,S=1260,V={0}:R=B,S=1018,V={1}:R=C,S=1092,V={2}:R=D,S=1014,V={3}:R=E,S=1260,V={4}:\";$C$2;$U$14;$C$4;$D248;$B248)": 2611,_x000D_
    "=RIK_AC(\"INF04__;INF04@E=0,S=42,G=0,T=0,P=0:@R=A,S=1260,V={0}:R=B,S=1018,V={1}:R=C,S=1092,V={2}:R=D,S=1014,V={3}:R=E,S=1260,V={4}:\";$C$2;$U$14;$C$4;$D256;$B256)": 2612,_x000D_
    "=RIK_AC(\"INF04__;INF04@E=0,S=42,G=0,T=0,P=0:@R=A,S=1260,V={0}:R=B,S=1018,V={1}:R=C,S=1092,V={2}:R=D,S=1014,V={3}:R=E,S=1260,V={4}:\";$C$2;$U$14;$C$4;$D264;$B264)": 2613,_x000D_
    "=RIK_AC(\"INF04__;INF04@E=0,S=42,G=0,T=0,P=0:@R=A,S=1260,V={0}:R=B,S=1018,V={1}:R=C,S=1092,V={2}:R=D,S=1014,V={3}:R=E,S=1260,V={4}:\";$C$2;$U$14;$C$4;$D272;$B272)": 2614,_x000D_
    "=RIK_AC(\"INF04__;INF04@E=0,S=42,G=0,T=0,P=0:@R=A,S=1260,V={0}:R=B,S=1018,V={1}:R=C,S=1092,V={2}:R=D,S=1014,V={3}:R=E,S=1260,V={4}:\";$C$2;$U$14;$C$4;$D280;$B280)": 2615,_x000D_
    "=RIK_AC(\"INF04__;INF04@E=0,S=42,G=0,T=0,P=0:@R=A,S=1260,V={0}:R=B,S=1018,V={1}:R=C,S=1092,V={2}:R=D,S=1014,V={3}:R=E,S=1260,V={4}:\";$C$2;$U$14;$C$4;$D288;$B288)": 2616,_x000D_
    "=RIK_AC(\"INF04__;INF04@E=0,S=42,G=0,T=0,P=0:@R=A,S=1260,V={0}:R=B,S=1018,V={1}:R=C,S=1092,V={2}:R=D,S=1014,V={3}:R=E,S=1260,V={4}:\";$C$2;$U$14;$C$4;$D296;$B296)": 2617,_x000D_
    "=RIK_AC(\"INF04__;INF04@E=0,S=42,G=0,T=0,P=0:@R=A,S=1260,V={0}:R=B,S=1018,V={1}:R=C,S=1092,V={2}:R=D,S=1014,V={3}:R=E,S=1260,V={4}:\";$C$2;$U$14;$C$4;$D304;$B304)": 2618,_x000D_
    "=RIK_AC(\"INF04__;INF04@E=0,S=42,G=0,T=0,P=0:@R=A,S=1260,V={0}:R=B,S=1018,V={1}:R=C,S=1092,V={2}:R=D,S=1014,V={3}:R=E,S=1260,V={4}:\";$C$2;$U$14;$C$4;$D312;$B312)": 2619,_x000D_
    "=RIK_AC(\"INF04__;INF04@E=0,S=42,G=0,T=0,P=0:@R=A,S=1260,V={0}:R=B,S=1018,V={1}:R=C,S=1092,V={2}:R=D,S=1014,V={3}:R=E,S=1260,V={4}:\";$C$2;$U$14;$C$4;$D320;$B320)": 2620,_x000D_
    "=RIK_AC(\"INF04__;INF04@E=0,S=42,G=0,T=0,P=0:@R=A,S=1260,V={0}:R=B,S=1018,V={1}:R=C,S=1092,V={2}:R=D,S=1014,V={3}:R=E,S=1260,V={4}:\";$C$2;$U$14;$C$4;$D328;$B328)": 2621,_x000D_
    "=RIK_AC(\"INF04__;INF04@E=0,S=42,G=0,T=0,P=0:@R=A,S=1260,V={0}:R=B,S=1018,V={1}:R=C,S=1092,V={2}:R=D,S=1014,V={3}:R=E,S=1260,V={4}:\";$C$2;$U$14;$C$4;$D336;$B336)": 2622,_x000D_
    "=RIK_AC(\"INF04__;INF04@E=0,S=42,G=0,T=0,P=0:@R=A,S=1260,V={0}:R=B,S=1018,V={1}:R=C,S=1092,V={2}:R=D,S=1014,V={3}:R=E,S=1260,V={4}:\";$C$2;$U$14;$C$4;$D344;$B344)": 2623,_x000D_
    "=RIK_AC(\"INF04__;INF04@E=0,S=42,G=0,T=0,P=0:@R=A,S=1260,V={0}:R=B,S=1018,V={1}:R=C,S=1092,V={2}:R=D,S=1014,V={3}:R=E,S=1260,V={4}:\";$C$2;$U$14;$C$4;$D352;$B352)": 2624,_x000D_
    "=RIK_AC(\"INF04__;INF04@E=0,S=42,G=0,T=0,P=0:@R=A,S=1260,V={0}:R=B,S=1018,V={1}:R=C,S=1092,V={2}:R=D,S=1014,V={3}:R=E,S=1260,V={4}:\";$C$2;$U$14;$C$4;$D360;$B360)": 2625,_x000D_
    "=RIK_AC(\"INF04__;INF04@E=0,S=42,G=0,T=0,P=0:@R=A,S=1260,V={0}:R=B,S=1018,V={1}:R=C,S=1092,V={2}:R=D,S=1014,V={3}:R=E,S=1260,V={4}:\";$C$2;$U$14;$C$4;$D368;$B368)": 2626,_x000D_
    "=RIK_AC(\"INF04__;INF04@E=0,S=42,G=0,T=0,P=0:@R=A,S=1260,V={0}:R=B,S=1018,V={1}:R=C,S=1092,V={2}:R=D,S=1014,V={3}:R=E,S=1260,V={4}:\";$C$2;$U$14;$C$4;$D376;$B376)": 2627,_x000D_
    "=RIK_AC(\"INF04__;INF04@E=0,S=42,G=0,T=0,P=0:@R=A,S=1260,V={0}:R=B,S=1018,V={1}:R=C,S=1092,V={2}:R=D,S=1014,V={3}:R=E,S=1260,V={4}:\";$C$2;$U$14;$C$4;$D384;$B384)": 2628,_x000D_
    "=RIK_AC(\"INF04__;INF04@E=0,S=42,G=0,T=0,P=0:@R=A,S=1260,V={0}:R=B,S=1018,V={1}:R=C,S=1092,V={2}:R=D,S=1014,V={3}:R=E,S=1260,V={4}:\";$C$2;$U$14;$C$4;$D392;$B392)": 2629,_x000D_
    "=RIK_AC(\"INF04__;INF04@E=0,S=42,G=0,T=0,P=0:@R=A,S=1260,V={0}:R=B,S=1018,V={1}:R=C,S=1092,V={2}:R=D,S=1014,V={3}:R=E,S=1260,V={4}:\";$C$2;$U$14;$C$4;$D400;$B400)": 2630,_x000D_
    "=RIK_AC(\"INF04__;INF04@E=0,S=42,G=0,T=0,P=0:@R=A,S=1260,V={0}:R=B,S=1018,V={1}:R=C,S=1092,V={2}:R=D,S=1014,V={3}:R=E,S=1260,V={4}:\";$C$2;$U$14;$C$4;$D408;$B408)": 2631,_x000D_
    "=RIK_AC(\"INF04__;INF04@E=0,S=42,G=0,T=0,P=0:@R=A,S=1260,V={0}:R=B,S=1018,V={1}:R=C,S=1092,V={2}:R=D,S=1014,V={3}:R=E,S=1260,V={4}:\";$C$2;$U$14;$C$4;$D416;$B416)": 2632,_x000D_
    "=RIK_AC(\"INF04__;INF04@E=0,S=42,G=0,T=0,P=0:@R=A,S=1260,V={0}:R=B,S=1018,V={1}:R=C,S=1092,V={2}:R=D,S=1014,V={3}:R=E,S=1260,V={4}:\";$C$2;$U$14;$C$4;$D424;$B424)": 2633,_x000D_
    "=RIK_AC(\"INF04__;INF04@E=0,S=42,G=0,T=0,P=0:@R=A,S=1260,V={0}:R=B,S=1018,V={1}:R=C,S=1092,V={2}:R=D,S=1014,V={3}:R=E,S=1260,V={4}:\";$C$2;$U$14;$C$4;$D432;$B432)": 2634,_x000D_
    "=RIK_AC(\"INF04__;INF04@E=0,S=1064,G=0,T=0,P=0:@R=A,S=1260,V={0}:R=B,S=1018,V={1}:R=C,S=1092,V={2}:R=D,S=1014,V={3}:R=E,S=1260,V={4}:\";$C$2;$U$14;$C$4;$D20;$B20)": 2635,_x000D_
    "=RIK_AC(\"INF04__;INF04@E=0,S=1064,G=0,T=0,P=0:@R=A,S=1260,V={0}:R=B,S=1018,V={1}:R=C,S=1092,V={2}:R=D,S=1014,V={3}:R=E,S=1260,V={4}:\";$C$2;$U$14;$C$4;$D28;$B28)": 2636,_x000D_
    "=RIK_AC(\"INF04__;INF04@E=0,S=1064,G=0,T=0,P=0:@R=A,S=1260,V={0}:R=B,S=1018,V={1}:R=C,S=1092,V={2}:R=D,S=1014,V={3}:R=E,S=1260,V={4}:\";$C$2;$U$14;$C$4;$D36;$B36)": 2637,_x000D_
    "=RIK_AC(\"INF04__;INF04@E=0,S=1064,G=0,T=0,P=0:@R=A,S=1260,V={0}:R=B,S=1018,V={1}:R=C,S=1092,V={2}:R=D,S=1014,V={3}:R=E,S=1260,V={4}:\";$C$2;$U$14;$C$4;$D44;$B44)": 2638,_x000D_
    "=RIK_AC(\"INF04__;INF04@E=0,S=42,G=0,T=0,P=0:@R=A,S=1260,V={0}:R=B,S=1018,V={1}:R=C,S=1092,V={2}:R=D,S=1014,V={3}:R=E,S=1260,V={4}:\";$C$2;$U$14;$C$4;$D18;$B18)": 2639,_x000D_
    "=RIK_AC(\"INF04__;INF04@E=0,S=42,G=0,T=0,P=0:@R=A,S=1260,V={0}:R=B,S=1018,V={1}:R=C,S=1092,V={2}:R=D,S=1014,V={3}:R=E,S=1260,V={4}:\";$C$2;$U$14;$C$4;$D26;$B26)": 2640,_x000D_
    "=RIK_AC(\"INF04__;INF04@E=0,S=42,G=0,T=0,P=0:@R=A,S=1260,V={0}:R=B,S=1018,V={1}:R=C,S=1092,V={2}:R=D,S=1014,V={3}:R=E,S=1260,V={4}:\";$C$2;$U$14;$C$4;$D34;$B34)": 2641,_x000D_
    "=RIK_AC(\"INF04__;INF04@E=0,S=42,G=0,T=0,P=0:@R=A,S=1260,V={0}:R=B,S=1018,V={1}:R=C,S=1092,V={2}:R=D,S=1014,V={3}:R=E,S=1260,V={4}:\";$C$2;$U$14;$C$4;$D42;$B42)": 2642,_x000D_
    "=RIK_AC(\"INF04__;INF04@E=0,S=42,G=0,T=0,P=0:@R=A,S=1260,V={0}:R=B,S=1018,V={1}:R=C,S=1092,V={2}:R=D,S=1014,V={3}:R=E,S=1260,V={4}:\";$C$2;$U$14;$C$4;$D50;$B50)": 2643,_x000D_
    "=RIK_AC(\"INF04__;INF04@E=0,S=42,G=0,T=0,P=0:@R=A,S=1260,V={0}:R=B,S=1018,V={1}:R=C,S=1092,V={2}:R=D,S=1014,V={3}:R=E,S=1260,V={4}:\";$C$2;$U$14;$C$4;$D58;$B58)": 2644,_x000D_
    "=RIK_AC(\"INF04__;INF04@E=0,S=42,G=0,T=0,P=0:@R=A,S=1260,V={0}:R=B,S=1018,V={1}:R=C,S=1092,V={2}:R=D,S=1014,V={3}:R=E,S=1260,V={4}:\";$C$2;$U$14;$C$4;$D66;$B66)": 2645,_x000D_
    "=RIK_AC(\"INF04__;INF04@E=0,S=42,G=0,T=0,P=0:@R=A,S=1260,V={0}:R=B,S=1018,V={1}:R=C,S=1092,V={2}:R=D,S=1014,V={3}:R=E,S=1260,V={4}:\";$C$2;$U$14;$C$4;$D74;$B74)": 2646,_x000D_
    "=RIK_AC(\"INF04__;INF04@E=0,S=42,G=0,T=0,P=0:@R=A,S=1260,V={0}:R=B,S=1018,V={1}:R=C,S=1092,V={2}:R=D,S=1014,V={3}:R=E,S=1260,V={4}:\";$C$2;$U$14;$C$4;$D82;$B82)": 2647,_x000D_
    "=RIK_AC(\"INF04__;INF04@E=0,S=42,G=0,T=0,P=0:@R=A,S=1260,V={0}:R=B,S=1018,V={1}:R=C,S=1092,V={2}:R=D,S=1014,V={3}:R=E,S=1260,V={4}:\";$C$2;$U$14;$C$4;$D90;$B90)": 2648,_x000D_
    "=RIK_AC(\"INF04__;INF04@E=0,S=42,G=0,T=0,P=0:@R=A,S=1260,V={0}:R=B,S=1018,V={1}:R=C,S=1092,V={2}:R=D,S=1014,V={3}:R=E,S=1260,V={4}:\";$C$2;$U$14;$C$4;$D98;$B98)": 2649,_x000D_
    "=RIK_AC(\"INF04__;INF04@E=0,S=42,G=0,T=0,P=0:@R=A,S=1260,V={0}:R=B,S=1018,V={1}:R=C,S=1092,V={2}:R=D,S=1014,V={3}:R=E,S=1260,V={4}:\";$C$2;$U$14;$C$4;$D106;$B106)": 2650,_x000D_
    "=RIK_AC(\"INF04__;INF04@E=0,S=42,G=0,T=0,P=0:@R=A,S=1260,V={0}:R=B,S=1018,V={1}:R=C,S=1092,V={2}:R=D,S=1014,V={3}:R=E,S=1260,V={4}:\";$C$2;$U$14;$C$4;$D114;$B114)": 2651,_x000D_
    "=RIK_AC(\"INF04__;INF04@E=0,S=42,G=0,T=0,P=0:@R=A,S=1260,V={0}:R=B,S=1018,V={1}:R=C,S=1092,V={2}:R=D,S=1014,V={3}:R=E,S=1260,V={4}:\";$C$2;$U$14;$C$4;$D122;$B122)": 2652,_x000D_
    "=RIK_AC(\"INF04__;INF04@E=0,S=42,G=0,T=0,P=0:@R=A,S=1260,V={0}:R=B,S=1018,V={1}:R=C,S=1092,V={2}:R=D,S=1014,V={3}:R=E,S=1260,V={4}:\";$C$2;$U$14;$C$4;$D130;$B130)": 2653,_x000D_
    "=RIK_AC(\"INF04__;INF04@E=0,S=42,G=0,T=0,P=0:@R=A,S=1260,V={0}:R=B,S=1018,V={1}:R=C,S=1092,V={2}:R=D,S=1014,V={3}:R=E,S=1260,V={4}:\";$C$2;$U$14;$C$4;$D138;$B138)": 2654,_x000D_
    "=RIK_AC(\"INF04__;INF04@E=0,S=42,G=0,T=0,P=0:@R=A,S=1260,V={0}:R=B,S=1018,V={1}:R=C,S=1092,V={2}:R=D,S=1014,V={3}:R=E,S=1260,V={4}:\";$C$2;$U$14;$C$4;$D146;$B146)": 2655,_x000D_
    "=RIK_AC(\"INF04__;INF04@E=0,S=42,G=0,T=0,P=0:@R=A,S=1260,V={0}:R=B,S=1018,V={1}:R=C,S=1092,V={2}:R=D,S=1014,V={3}:R=E,S=1260,V={4}:\";$C$2;$U$14;$C$4;$D154;$B154)": 2656,_x000D_
    "=RIK_AC(\"INF04__;INF04@E=0,S=42,G=0,T=0,P=0:@R=A,S=1260,V={0}:R=B,S=1018,V={1}:R=C,S=1092,V={2}:R=D,S=1014,V={3}:R=E,S=1260,V={4}:\";$C$2;$U$14;$C$4;$D162;$B162)": 2657,_x000D_
    "=RIK_AC(\"INF04__;INF04@E=0,S=42,G=0,T=0,P=0:@R=A,S=1260,V={0}:R=B,S=1018,V={1}:R=C,S=1092,V={2}:R=D,S=1014,V={3}:R=E,S=1260,V={4}:\";$C$2;$U$14;$C$4;$D170;$B170)": 2658,_x000D_
    "=RIK_AC(\"INF04__;INF04@E=0,S=42,G=0,T=0,P=0:@R=A,S=1260,V={0}:R=B,S=1018,V={1}:R=C,S=1092,V={2}:R=D,S=1014,V={3}:R=E,S=1260,V={4}:\";$C$2;$U$14;$C$4;$D178;$B178)": 2659,_x000D_
    "=RIK_AC(\"INF04__;INF04@E=0,S=42,G=0,T=0,P=0:@R=A,S=1260,V={0}:R=B,S=1018,V={1}:R=C,S=1092,V={2}:R=D,S=1014,V={3}:R=E,S=1260,V={4}:\";$C$2;$U$14;$C$4;$D186;$B186)": 2660,_x000D_
    "=RIK_AC(\"INF04__;INF04@E=0,S=42,G=0,T=0,P=0:@R=A,S=1260,V={0}:R=B,S=1018,V={1}:R=C,S=1092,V={2}:R=D,S=1014,V={3}:R=E,S=1260,V={4}:\";$C$2;$U$14;$C$4;$D194;$B194)": 2661,_x000D_
    "=RIK_AC(\"INF04__;INF04@E=0,S=42,G=0,T=0,P=0:@R=A,S=1260,V={0}:R=B,S=1018,V={1}:R=C,S=1092,V={2}:R=D,S=1014,V={3}:R=E,S=1260,V={4}:\";$C$2;$U$14;$C$4;$D202;$B202)": 2662,_x000D_
    "=RIK_AC(\"INF04__;INF04@E=0,S=42,G=0,T=0,P=0:@R=A,S=1260,V={0}:R=B,S=1018,V={1}:R=C,S=1092,V={2}:R=D,S=1014,V={3}:R=E,S=1260,V={4}:\";$C$2;$U$14;$C$4;$D210;$B210)": 2663,_x000D_
    "=RIK_AC(\"INF04__;INF04@E=0,S=42,G=0,T=0,P=0:@R=A,S=1260,V={0}:R=B,S=1018,V={1}:R=C,S=1092,V={2}:R=D,S=1014,V={3}:R=E,S=1260,V={4}:\";$C$2;$U$14;$C$4;$D218;$B218)": 2664,_x000D_
    "=RIK_AC(\"INF04__;INF04@E=0,S=42,G=0,T=0,P=0:@R=A,S=1260,V={0}:R=B,S=1018,V={1}:R=C,S=1092,V={2}:R=D,S=1014,V={3}:R=E,S=1260,V={4}:\";$C$2;$U$14;$C$4;$D226;$B226)": 2665,_x000D_
    "=RIK_AC(\"INF04__;INF04@E=0,S=42,G=0,T=0,P=0:@R=A,S=1260,V={0}:R=B,S=1018,V={1}:R=C,S=1092,V={2}:R=D,S=1014,V={3}:R=E,S=1260,V={4}:\";$C$2;$U$14;$C$4;$D234;$B234)": 2666,_x000D_
    "=RIK_AC(\"INF04__;INF04@E=0,S=42,G=0,T=0,P=0:@R=A,S=1260,V={0}:R=B,S=1018,V={1}:R=C,S=1092,V={2}:R=D,S=1014,V={3}:R=E,S=1260,V={4}:\";$C$2;$U$14;$C$4;$D242;$B242)": 2667,_x000D_
    "=RIK_AC(\"INF04__;INF04@E=0,S=42,G=0,T=0,P=0:@R=A,S=1260,V={0}:R=B,S=1018,V={1}:R=C,S=1092,V={2}:R=D,S=1014,V={3}:R=E,S=1260,V={4}:\";$C$2;$U$14;$C$4;$D250;$B250)": 2668,_x000D_
    "=RIK_AC(\"INF04__;INF04@E=0,S=42,G=0,T=0,P=0:@R=A,S=1260,V={0}:R=B,S=1018,V={1}:R=C,S=1092,V={2}:R=D,S=1014,V={3}:R=E,S=1260,V={4}:\";$C$2;$U$14;$C$4;$D258;$B258)": 2669,_x000D_
    "=RIK_AC(\"INF04__;INF04@E=0,S=42,G=0,T=0,P=0:@R=A,S=1260,V={0}:R=B,S=1018,V={1}:R=C,S=1092,V={2}:R=D,S=1014,V={3}:R=E,S=1260,V={4}:\";$C$2;$U$14;$C$4;$D266;$B266)": 2670,_x000D_
    "=RIK_AC(\"INF04__;INF04@E=0,S=42,G=0,T=0,P=0:@R=A,S=1260,V={0}:R=B,S=1018,V={1}:R=C,S=1092,V={2}:R=D,S=1014,V={3}:R=E,S=1260,V={4}:\";$C$2;$U$14;$C$4;$D274;$B274)": 2671,_x000D_
    "=RIK_AC(\"INF04__;INF04@E=0,S=42,G=0,T=0,P=0:@R=A,S=1260,V={0}:R=B,S=1018,V={1}:R=C,S=1092,V={2}:R=D,S=1014,V={3}:R=E,S=1260,V={4}:\";$C$2;$U$14;$C$4;$D282;$B282)": 2672,_x000D_
    "=RIK_AC(\"INF04__;INF04@E=0,S=42,G=0,T=0,P=0:@R=A,S=1260,V={0}:R=B,S=1018,V={1}:R=C,S=1092,V={2}:R=D,S=1014,V={3}:R=E,S=1260,V={4}:\";$C$2;$U$14;$C$4;$D290;$B290)": 2673,_x000D_
    "=RIK_AC(\"INF04__;INF04@E=0,S=42,G=0,T=0,P=0:@R=A,S=1260,V={0}:R=B,S=1018,V={1}:R=C,S=1092,V={2}:R=D,S=1014,V={3}:R=E,S=1260,V={4}:\";$C$2;$U$14;$C$4;$D298;$B298)": 2674,_x000D_
    "=RIK_AC(\"INF04__;INF04@E=0,S=42,G=0,T=0,P=0:@R=A,S=1260,V={0}:R=B,S=1018,V={1}:R=C,S=1092,V={2}:R=D,S=1014,V={3}:R=E,S=1260,V={4}:\";$C$2;$U$14;$C$4;$D306;$B306)": 2675,_x000D_
    "=RIK_AC(\"INF04__;INF04@E=0,S=42,G=0,T=0,P=0:@R=A,S=1260,V={0}:R=B,S=1018,V={1}:R=C,S=1092,V={2}:R=D,S=1014,V={3}:R=E,S=1260,V={4}:\";$C$2;$U$14;$C$4;$D314;$B314)": 2676,_x000D_
    "=RIK_AC(\"INF04__;INF04@E=0,S=42,G=0,T=0,P=0:@R=A,S=1260,V={0}:R=B,S=1018,V={1}:R=C,S=1092,V={2}:R=D,S=1014,V={3}:R=E,S=1260,V={4}:\";$C$2;$U$14;$C$4;$D322;$B322)": 2677,_x000D_
    "=RIK_AC(\"INF04__;INF04@E=0,S=42,G=0,T=0,P=0:@R=A,S=1260,V={0}:R=B,S=1018,V={1}:R=C,S=1092,V={2}:R=D,S=1014,V={3}:R=E,S=1260,V={4}:\";$C$2;$U$14;$C$4;$D330;$B330)": 2678,_x000D_
    "=RIK_AC(\"INF04__;INF04@E=0,S=42,G=0,T=0,P=0:@R=A,S=1260,V={0}:R=B,S=1018,V={1}:R=C,S=1092,V={2}:R=D,S=1014,V={3}:R=E,S=1260,V={4}:\";$C$2;$U$14;$C$4;$D338;$B338)": 2679,_x000D_
    "=RIK_AC(\"INF04__;INF04@E=0,S=42,G=0,T=0,P=0:@R=A,S=1260,V={0}:R=B,S=1018,V={1}:R=C,S=1092,V={2}</t>
  </si>
  <si>
    <t>:R=D,S=1014,V={3}:R=E,S=1260,V={4}:\";$C$2;$U$14;$C$4;$D346;$B346)": 2680,_x000D_
    "=RIK_AC(\"INF04__;INF04@E=0,S=42,G=0,T=0,P=0:@R=A,S=1260,V={0}:R=B,S=1018,V={1}:R=C,S=1092,V={2}:R=D,S=1014,V={3}:R=E,S=1260,V={4}:\";$C$2;$U$14;$C$4;$D354;$B354)": 2681,_x000D_
    "=RIK_AC(\"INF04__;INF04@E=0,S=42,G=0,T=0,P=0:@R=A,S=1260,V={0}:R=B,S=1018,V={1}:R=C,S=1092,V={2}:R=D,S=1014,V={3}:R=E,S=1260,V={4}:\";$C$2;$U$14;$C$4;$D362;$B362)": 2682,_x000D_
    "=RIK_AC(\"INF04__;INF04@E=0,S=42,G=0,T=0,P=0:@R=A,S=1260,V={0}:R=B,S=1018,V={1}:R=C,S=1092,V={2}:R=D,S=1014,V={3}:R=E,S=1260,V={4}:\";$C$2;$U$14;$C$4;$D370;$B370)": 2683,_x000D_
    "=RIK_AC(\"INF04__;INF04@E=0,S=42,G=0,T=0,P=0:@R=A,S=1260,V={0}:R=B,S=1018,V={1}:R=C,S=1092,V={2}:R=D,S=1014,V={3}:R=E,S=1260,V={4}:\";$C$2;$U$14;$C$4;$D378;$B378)": 2684,_x000D_
    "=RIK_AC(\"INF04__;INF04@E=0,S=42,G=0,T=0,P=0:@R=A,S=1260,V={0}:R=B,S=1018,V={1}:R=C,S=1092,V={2}:R=D,S=1014,V={3}:R=E,S=1260,V={4}:\";$C$2;$U$14;$C$4;$D386;$B386)": 2685,_x000D_
    "=RIK_AC(\"INF04__;INF04@E=0,S=42,G=0,T=0,P=0:@R=A,S=1260,V={0}:R=B,S=1018,V={1}:R=C,S=1092,V={2}:R=D,S=1014,V={3}:R=E,S=1260,V={4}:\";$C$2;$U$14;$C$4;$D394;$B394)": 2686,_x000D_
    "=RIK_AC(\"INF04__;INF04@E=0,S=42,G=0,T=0,P=0:@R=A,S=1260,V={0}:R=B,S=1018,V={1}:R=C,S=1092,V={2}:R=D,S=1014,V={3}:R=E,S=1260,V={4}:\";$C$2;$U$14;$C$4;$D402;$B402)": 2687,_x000D_
    "=RIK_AC(\"INF04__;INF04@E=0,S=42,G=0,T=0,P=0:@R=A,S=1260,V={0}:R=B,S=1018,V={1}:R=C,S=1092,V={2}:R=D,S=1014,V={3}:R=E,S=1260,V={4}:\";$C$2;$U$14;$C$4;$D410;$B410)": 2688,_x000D_
    "=RIK_AC(\"INF04__;INF04@E=0,S=42,G=0,T=0,P=0:@R=A,S=1260,V={0}:R=B,S=1018,V={1}:R=C,S=1092,V={2}:R=D,S=1014,V={3}:R=E,S=1260,V={4}:\";$C$2;$U$14;$C$4;$D418;$B418)": 2689,_x000D_
    "=RIK_AC(\"INF04__;INF04@E=0,S=42,G=0,T=0,P=0:@R=A,S=1260,V={0}:R=B,S=1018,V={1}:R=C,S=1092,V={2}:R=D,S=1014,V={3}:R=E,S=1260,V={4}:\";$C$2;$U$14;$C$4;$D426;$B426)": 2690,_x000D_
    "=RIK_AC(\"INF04__;INF04@E=0,S=42,G=0,T=0,P=0:@R=A,S=1260,V={0}:R=B,S=1018,V={1}:R=C,S=1092,V={2}:R=D,S=1014,V={3}:R=E,S=1260,V={4}:\";$C$2;$U$14;$C$4;$D434;$B434)": 2691,_x000D_
    "=RIK_AC(\"INF04__;INF04@E=0,S=1064,G=0,T=0,P=0:@R=A,S=1260,V={0}:R=B,S=1018,V={1}:R=C,S=1092,V={2}:R=D,S=1014,V={3}:R=E,S=1260,V={4}:\";$C$2;$U$14;$C$4;$D22;$B22)": 2692,_x000D_
    "=RIK_AC(\"INF04__;INF04@E=0,S=1064,G=0,T=0,P=0:@R=A,S=1260,V={0}:R=B,S=1018,V={1}:R=C,S=1092,V={2}:R=D,S=1014,V={3}:R=E,S=1260,V={4}:\";$C$2;$U$14;$C$4;$D30;$B30)": 2693,_x000D_
    "=RIK_AC(\"INF04__;INF04@E=0,S=1064,G=0,T=0,P=0:@R=A,S=1260,V={0}:R=B,S=1018,V={1}:R=C,S=1092,V={2}:R=D,S=1014,V={3}:R=E,S=1260,V={4}:\";$C$2;$U$14;$C$4;$D38;$B38)": 2694,_x000D_
    "=RIK_AC(\"INF04__;INF04@E=0,S=1064,G=0,T=0,P=0:@R=A,S=1260,V={0}:R=B,S=1018,V={1}:R=C,S=1092,V={2}:R=D,S=1014,V={3}:R=E,S=1260,V={4}:\";$C$2;$U$14;$C$4;$D46;$B46)": 2695,_x000D_
    "=RIK_AC(\"INF04__;INF04@E=0,S=1064,G=0,T=0,P=0:@R=A,S=1260,V={0}:R=B,S=1018,V={1}:R=C,S=1092,V={2}:R=D,S=1014,V={3}:R=E,S=1260,V={4}:\";$C$2;$U$14;$C$4;$D54;$B54)": 2696,_x000D_
    "=RIK_AC(\"INF04__;INF04@E=0,S=1064,G=0,T=0,P=0:@R=A,S=1260,V={0}:R=B,S=1018,V={1}:R=C,S=1092,V={2}:R=D,S=1014,V={3}:R=E,S=1260,V={4}:\";$C$2;$U$14;$C$4;$D62;$B62)": 2697,_x000D_
    "=RIK_AC(\"INF04__;INF04@E=0,S=1064,G=0,T=0,P=0:@R=A,S=1260,V={0}:R=B,S=1018,V={1}:R=C,S=1092,V={2}:R=D,S=1014,V={3}:R=E,S=1260,V={4}:\";$C$2;$U$14;$C$4;$D70;$B70)": 2698,_x000D_
    "=RIK_AC(\"INF04__;INF04@E=0,S=1064,G=0,T=0,P=0:@R=A,S=1260,V={0}:R=B,S=1018,V={1}:R=C,S=1092,V={2}:R=D,S=1014,V={3}:R=E,S=1260,V={4}:\";$C$2;$U$14;$C$4;$D78;$B78)": 2699,_x000D_
    "=RIK_AC(\"INF04__;INF04@E=0,S=1064,G=0,T=0,P=0:@R=A,S=1260,V={0}:R=B,S=1018,V={1}:R=C,S=1092,V={2}:R=D,S=1014,V={3}:R=E,S=1260,V={4}:\";$C$2;$U$14;$C$4;$D86;$B86)": 2700,_x000D_
    "=RIK_AC(\"INF04__;INF04@E=0,S=1064,G=0,T=0,P=0:@R=A,S=1260,V={0}:R=B,S=1018,V={1}:R=C,S=1092,V={2}:R=D,S=1014,V={3}:R=E,S=1260,V={4}:\";$C$2;$U$14;$C$4;$D94;$B94)": 2701,_x000D_
    "=RIK_AC(\"INF04__;INF04@E=0,S=1064,G=0,T=0,P=0:@R=A,S=1260,V={0}:R=B,S=1018,V={1}:R=C,S=1092,V={2}:R=D,S=1014,V={3}:R=E,S=1260,V={4}:\";$C$2;$U$14;$C$4;$D102;$B102)": 2702,_x000D_
    "=RIK_AC(\"INF04__;INF04@E=0,S=1064,G=0,T=0,P=0:@R=A,S=1260,V={0}:R=B,S=1018,V={1}:R=C,S=1092,V={2}:R=D,S=1014,V={3}:R=E,S=1260,V={4}:\";$C$2;$U$14;$C$4;$D110;$B110)": 2703,_x000D_
    "=RIK_AC(\"INF04__;INF04@E=0,S=1064,G=0,T=0,P=0:@R=A,S=1260,V={0}:R=B,S=1018,V={1}:R=C,S=1092,V={2}:R=D,S=1014,V={3}:R=E,S=1260,V={4}:\";$C$2;$U$14;$C$4;$D118;$B118)": 2704,_x000D_
    "=RIK_AC(\"INF04__;INF04@E=0,S=1064,G=0,T=0,P=0:@R=A,S=1260,V={0}:R=B,S=1018,V={1}:R=C,S=1092,V={2}:R=D,S=1014,V={3}:R=E,S=1260,V={4}:\";$C$2;$U$14;$C$4;$D126;$B126)": 2705,_x000D_
    "=RIK_AC(\"INF04__;INF04@E=0,S=1064,G=0,T=0,P=0:@R=A,S=1260,V={0}:R=B,S=1018,V={1}:R=C,S=1092,V={2}:R=D,S=1014,V={3}:R=E,S=1260,V={4}:\";$C$2;$U$14;$C$4;$D134;$B134)": 2706,_x000D_
    "=RIK_AC(\"INF04__;INF04@E=0,S=1064,G=0,T=0,P=0:@R=A,S=1260,V={0}:R=B,S=1018,V={1}:R=C,S=1092,V={2}:R=D,S=1014,V={3}:R=E,S=1260,V={4}:\";$C$2;$U$14;$C$4;$D142;$B142)": 2707,_x000D_
    "=RIK_AC(\"INF04__;INF04@E=0,S=1064,G=0,T=0,P=0:@R=A,S=1260,V={0}:R=B,S=1018,V={1}:R=C,S=1092,V={2}:R=D,S=1014,V={3}:R=E,S=1260,V={4}:\";$C$2;$U$14;$C$4;$D150;$B150)": 2708,_x000D_
    "=RIK_AC(\"INF04__;INF04@E=0,S=1064,G=0,T=0,P=0:@R=A,S=1260,V={0}:R=B,S=1018,V={1}:R=C,S=1092,V={2}:R=D,S=1014,V={3}:R=E,S=1260,V={4}:\";$C$2;$U$14;$C$4;$D158;$B158)": 2709,_x000D_
    "=RIK_AC(\"INF04__;INF04@E=0,S=1064,G=0,T=0,P=0:@R=A,S=1260,V={0}:R=B,S=1018,V={1}:R=C,S=1092,V={2}:R=D,S=1014,V={3}:R=E,S=1260,V={4}:\";$C$2;$U$14;$C$4;$D166;$B166)": 2710,_x000D_
    "=RIK_AC(\"INF04__;INF04@E=0,S=1064,G=0,T=0,P=0:@R=A,S=1260,V={0}:R=B,S=1018,V={1}:R=C,S=1092,V={2}:R=D,S=1014,V={3}:R=E,S=1260,V={4}:\";$C$2;$U$14;$C$4;$D174;$B174)": 2711,_x000D_
    "=RIK_AC(\"INF04__;INF04@E=0,S=1064,G=0,T=0,P=0:@R=A,S=1260,V={0}:R=B,S=1018,V={1}:R=C,S=1092,V={2}:R=D,S=1014,V={3}:R=E,S=1260,V={4}:\";$C$2;$U$14;$C$4;$D182;$B182)": 2712,_x000D_
    "=RIK_AC(\"INF04__;INF04@E=0,S=1064,G=0,T=0,P=0:@R=A,S=1260,V={0}:R=B,S=1018,V={1}:R=C,S=1092,V={2}:R=D,S=1014,V={3}:R=E,S=1260,V={4}:\";$C$2;$U$14;$C$4;$D190;$B190)": 2713,_x000D_
    "=RIK_AC(\"INF04__;INF04@E=0,S=42,G=0,T=0,P=0:@R=A,S=1260,V={0}:R=B,S=1018,V={1}:R=C,S=1092,V={2}:R=D,S=1014,V={3}:R=E,S=1260,V={4}:\";$C$2;$U$14;$C$4;$D25;$B25)": 2714,_x000D_
    "=RIK_AC(\"INF04__;INF04@E=0,S=42,G=0,T=0,P=0:@R=A,S=1260,V={0}:R=B,S=1018,V={1}:R=C,S=1092,V={2}:R=D,S=1014,V={3}:R=E,S=1260,V={4}:\";$C$2;$U$14;$C$4;$D37;$B37)": 2715,_x000D_
    "=RIK_AC(\"INF04__;INF04@E=0,S=42,G=0,T=0,P=0:@R=A,S=1260,V={0}:R=B,S=1018,V={1}:R=C,S=1092,V={2}:R=D,S=1014,V={3}:R=E,S=1260,V={4}:\";$C$2;$U$14;$C$4;$D51;$B51)": 2716,_x000D_
    "=RIK_AC(\"INF04__;INF04@E=0,S=42,G=0,T=0,P=0:@R=A,S=1260,V={0}:R=B,S=1018,V={1}:R=C,S=1092,V={2}:R=D,S=1014,V={3}:R=E,S=1260,V={4}:\";$C$2;$U$14;$C$4;$D62;$B62)": 2717,_x000D_
    "=RIK_AC(\"INF04__;INF04@E=0,S=42,G=0,T=0,P=0:@R=A,S=1260,V={0}:R=B,S=1018,V={1}:R=C,S=1092,V={2}:R=D,S=1014,V={3}:R=E,S=1260,V={4}:\";$C$2;$U$14;$C$4;$D76;$B76)": 2718,_x000D_
    "=RIK_AC(\"INF04__;INF04@E=0,S=42,G=0,T=0,P=0:@R=A,S=1260,V={0}:R=B,S=1018,V={1}:R=C,S=1092,V={2}:R=D,S=1014,V={3}:R=E,S=1260,V={4}:\";$C$2;$U$14;$C$4;$D89;$B89)": 2719,_x000D_
    "=RIK_AC(\"INF04__;INF04@E=0,S=42,G=0,T=0,P=0:@R=A,S=1260,V={0}:R=B,S=1018,V={1}:R=C,S=1092,V={2}:R=D,S=1014,V={3}:R=E,S=1260,V={4}:\";$C$2;$U$14;$C$4;$D101;$B101)": 2720,_x000D_
    "=RIK_AC(\"INF04__;INF04@E=0,S=42,G=0,T=0,P=0:@R=A,S=1260,V={0}:R=B,S=1018,V={1}:R=C,S=1092,V={2}:R=D,S=1014,V={3}:R=E,S=1260,V={4}:\";$C$2;$U$14;$C$4;$D115;$B115)": 2721,_x000D_
    "=RIK_AC(\"INF04__;INF04@E=0,S=42,G=0,T=0,P=0:@R=A,S=1260,V={0}:R=B,S=1018,V={1}:R=C,S=1092,V={2}:R=D,S=1014,V={3}:R=E,S=1260,V={4}:\";$C$2;$U$14;$C$4;$D126;$B126)": 2722,_x000D_
    "=RIK_AC(\"INF04__;INF04@E=0,S=42,G=0,T=0,P=0:@R=A,S=1260,V={0}:R=B,S=1018,V={1}:R=C,S=1092,V={2}:R=D,S=1014,V={3}:R=E,S=1260,V={4}:\";$C$2;$U$14;$C$4;$D140;$B140)": 2723,_x000D_
    "=RIK_AC(\"INF04__;INF04@E=0,S=42,G=0,T=0,P=0:@R=A,S=1260,V={0}:R=B,S=1018,V={1}:R=C,S=1092,V={2}:R=D,S=1014,V={3}:R=E,S=1260,V={4}:\";$C$2;$U$14;$C$4;$D153;$B153)": 2724,_x000D_
    "=RIK_AC(\"INF04__;INF04@E=0,S=42,G=0,T=0,P=0:@R=A,S=1260,V={0}:R=B,S=1018,V={1}:R=C,S=1092,V={2}:R=D,S=1014,V={3}:R=E,S=1260,V={4}:\";$C$2;$U$14;$C$4;$D165;$B165)": 2725,_x000D_
    "=RIK_AC(\"INF04__;INF04@E=0,S=42,G=0,T=0,P=0:@R=A,S=1260,V={0}:R=B,S=1018,V={1}:R=C,S=1092,V={2}:R=D,S=1014,V={3}:R=E,S=1260,V={4}:\";$C$2;$U$14;$C$4;$D179;$B179)": 2726,_x000D_
    "=RIK_AC(\"INF04__;INF04@E=0,S=42,G=0,T=0,P=0:@R=A,S=1260,V={0}:R=B,S=1018,V={1}:R=C,S=1092,V={2}:R=D,S=1014,V={3}:R=E,S=1260,V={4}:\";$C$2;$U$14;$C$4;$D190;$B190)": 2727,_x000D_
    "=RIK_AC(\"INF04__;INF04@E=0,S=42,G=0,T=0,P=0:@R=A,S=1260,V={0}:R=B,S=1018,V={1}:R=C,S=1092,V={2}:R=D,S=1014,V={3}:R=E,S=1260,V={4}:\";$C$2;$U$14;$C$4;$D204;$B204)": 2728,_x000D_
    "=RIK_AC(\"INF04__;INF04@E=0,S=42,G=0,T=0,P=0:@R=A,S=1260,V={0}:R=B,S=1018,V={1}:R=C,S=1092,V={2}:R=D,S=1014,V={3}:R=E,S=1260,V={4}:\";$C$2;$U$14;$C$4;$D217;$B217)": 2729,_x000D_
    "=RIK_AC(\"INF04__;INF04@E=0,S=42,G=0,T=0,P=0:@R=A,S=1260,V={0}:R=B,S=1018,V={1}:R=C,S=1092,V={2}:R=D,S=1014,V={3}:R=E,S=1260,V={4}:\";$C$2;$U$14;$C$4;$D229;$B229)": 2730,_x000D_
    "=RIK_AC(\"INF04__;INF04@E=0,S=42,G=0,T=0,P=0:@R=A,S=1260,V={0}:R=B,S=1018,V={1}:R=C,S=1092,V={2}:R=D,S=1014,V={3}:R=E,S=1260,V={4}:\";$C$2;$U$14;$C$4;$D243;$B243)": 2731,_x000D_
    "=RIK_AC(\"INF04__;INF04@E=0,S=42,G=0,T=0,P=0:@R=A,S=1260,V={0}:R=B,S=1018,V={1}:R=C,S=1092,V={2}:R=D,S=1014,V={3}:R=E,S=1260,V={4}:\";$C$2;$U$14;$C$4;$D254;$B254)": 2732,_x000D_
    "=RIK_AC(\"INF04__;INF04@E=0,S=42,G=0,T=0,P=0:@R=A,S=1260,V={0}:R=B,S=1018,V={1}:R=C,S=1092,V={2}:R=D,S=1014,V={3}:R=E,S=1260,V={4}:\";$C$2;$U$14;$C$4;$D268;$B268)": 2733,_x000D_
    "=RIK_AC(\"INF04__;INF04@E=0,S=42,G=0,T=0,P=0:@R=A,S=1260,V={0}:R=B,S=1018,V={1}:R=C,S=1092,V={2}:R=D,S=1014,V={3}:R=E,S=1260,V={4}:\";$C$2;$U$14;$C$4;$D281;$B281)": 2734,_x000D_
    "=RIK_AC(\"INF04__;INF04@E=0,S=42,G=0,T=0,P=0:@R=A,S=1260,V={0}:R=B,S=1018,V={1}:R=C,S=1092,V={2}:R=D,S=1014,V={3}:R=E,S=1260,V={4}:\";$C$2;$U$14;$C$4;$D293;$B293)": 2735,_x000D_
    "=RIK_AC(\"INF04__;INF04@E=0,S=42,G=0,T=0,P=0:@R=A,S=1260,V={0}:R=B,S=1018,V={1}:R=C,S=1092,V={2}:R=D,S=1014,V={3}:R=E,S=1260,V={4}:\";$C$2;$U$14;$C$4;$D307;$B307)": 2736,_x000D_
    "=RIK_AC(\"INF04__;INF04@E=0,S=42,G=0,T=0,P=0:@R=A,S=1260,V={0}:R=B,S=1018,V={1}:R=C,S=1092,V={2}:R=D,S=1014,V={3}:R=E,S=1260,V={4}:\";$C$2;$U$14;$C$4;$D318;$B318)": 2737,_x000D_
    "=RIK_AC(\"INF04__;INF04@E=0,S=42,G=0,T=0,P=0:@R=A,S=1260,V={0}:R=B,S=1018,V={1}:R=C,S=1092,V={2}:R=D,S=1014,V={3}:R=E,S=1260,V={4}:\";$C$2;$U$14;$C$4;$D332;$B332)": 2738,_x000D_
    "=RIK_AC(\"INF04__;INF04@E=0,S=42,G=0,T=0,P=0:@R=A,S=1260,V={0}:R=B,S=1018,V={1}:R=C,S=1092,V={2}:R=D,S=1014,V={3}:R=E,S=1260,V={4}:\";$C$2;$U$14;$C$4;$D345;$B345)": 2739,_x000D_
    "=RIK_AC(\"INF04__;INF04@E=0,S=42,G=0,T=0,P=0:@R=A,S=1260,V={0}:R=B,S=1018,V={1}:R=C,S=1092,V={2}:R=D,S=1014,V={3}:R=E,S=1260,V={4}:\";$C$2;$U$14;$C$4;$D357;$B357)": 2740,_x000D_
    "=RIK_AC(\"INF04__;INF04@E=0,S=42,G=0,T=0,P=0:@R=A,S=1260,V={0}:R=B,S=1018,V={1}:R=C,S=1092,V={2}:R=D,S=1014,V={3}:R=E,S=1260,V={4}:\";$C$2;$U$14;$C$4;$D371;$B371)": 2741,_x000D_
    "=RIK_AC(\"INF04__;INF04@E=0,S=42,G=0,T=0,P=0:@R=A,S=1260,V={0}:R=B,S=1018,V={1}:R=C,S=1092,V={2}:R=D,S=1014,V={3}:R=E,S=1260,V={4}:\";$C$2;$U$14;$C$4;$D382;$B382)": 2742,_x000D_
    "=RIK_AC(\"INF04__;INF04@E=0,S=42,G=0,T=0,P=0:@R=A,S=1260,V={0}:R=B,S=1018,V={1}:R=C,S=1092,V={2}:R=D,S=1014,V={3}:R=E,S=1260,V={4}:\";$C$2;$U$14;$C$4;$D396;$B396)": 2743,_x000D_
    "=RIK_AC(\"INF04__;INF04@E=0,S=42,G=0,T=0,P=0:@R=A,S=1260,V={0}:R=B,S=1018,V={1}:R=C,S=1092,V={2}:R=D,S=1014,V={3}:R=E,S=1260,V={4}:\";$C$2;$U$14;$C$4;$D409;$B409)": 2744,_x000D_
    "=RIK_AC(\"INF04__;INF04@E=0,S=42,G=0,T=0,P=0:@R=A,S=1260,V={0}:R=B,S=1018,V={1}:R=C,S=1092,V={2}:R=D,S=1014,V={3}:R=E,S=1260,V={4}:\";$C$2;$U$14;$C$4;$D421;$B421)": 2745,_x000D_
    "=RIK_AC(\"INF04__;INF04@E=0,S=42,G=0,T=0,P=0:@R=A,S=1260,V={0}:R=B,S=1018,V={1}:R=C,S=1092,V={2}:R=D,S=1014,V={3}:R=E,S=1260,V={4}:\";$C$2;$U$14;$C$4;$D435;$B435)": 2746,_x000D_
    "=RIK_AC(\"INF04__;INF04@E=0,S=1064,G=0,T=0,P=0:@R=A,S=1260,V={0}:R=B,S=1018,V={1}:R=C,S=1092,V={2}:R=D,S=1014,V={3}:R=E,S=1260,V={4}:\";$C$2;$U$14;$C$4;$D26;$B26)": 2747,_x000D_
    "=RIK_AC(\"INF04__;INF04@E=0,S=1064,G=0,T=0,P=0:@R=A,S=1260,V={0}:R=B,S=1018,V={1}:R=C,S=1092,V={2}:R=D,S=1014,V={3}:R=E,S=1260,V={4}:\";$C$2;$U$14;$C$4;$D40;$B40)": 2748,_x000D_
    "=RIK_AC(\"INF04__;INF04@E=0,S=1064,G=0,T=0,P=0:@R=A,S=1260,V={0}:R=B,S=1018,V={1}:R=C,S=1092,V={2}:R=D,S=1014,V={3}:R=E,S=1260,V={4}:\";$C$2;$U$14;$C$4;$D51;$B51)": 2749,_x000D_
    "=RIK_AC(\"INF04__;INF04@E=0,S=1064,G=0,T=0,P=0:@R=A,S=1260,V={0}:R=B,S=1018,V={1}:R=C,S=1092,V={2}:R=D,S=1014,V={3}:R=E,S=1260,V={4}:\";$C$2;$U$14;$C$4;$D60;$B60)": 2750,_x000D_
    "=RIK_AC(\"INF04__;INF04@E=0,S=1064,G=0,T=0,P=0:@R=A,S=1260,V={0}:R=B,S=1018,V={1}:R=C,S=1092,V={2}:R=D,S=1014,V={3}:R=E,S=1260,V={4}:\";$C$2;$U$14;$C$4;$D69;$B69)": 2751,_x000D_
    "=RIK_AC(\"INF04__;INF04@E=0,S=1064,G=0,T=0,P=0:@R=A,S=1260,V={0}:R=B,S=1018,V={1}:R=C,S=1092,V={2}:R=D,S=1014,V={3}:R=E,S=1260,V={4}:\";$C$2;$U$14;$C$4;$D79;$B79)": 2752,_x000D_
    "=RIK_AC(\"INF04__;INF04@E=0,S=1064,G=0,T=0,P=0:@R=A,S=1260,V={0}:R=B,S=1018,V={1}:R=C,S=1092,V={2}:R=D,S=1014,V={3}:R=E,S=1260,V={4}:\";$C$2;$U$14;$C$4;$D88;$B88)": 2753,_x000D_
    "=RIK_AC(\"INF04__;INF04@E=0,S=1064,G=0,T=0,P=0:@R=A,S=1260,V={0}:R=B,S=1018,V={1}:R=C,S=1092,V={2}:R=D,S=1014,V={3}:R=E,S=1260,V={4}:\";$C$2;$U$14;$C$4;$D97;$B97)": 2754,_x000D_
    "=RIK_AC(\"INF04__;INF04@E=0,S=1064,G=0,T=0,P=0:@R=A,S=1260,V={0}:R=B,S=1018,V={1}:R=C,S=1092,V={2}:R=D,S=1014,V={3}:R=E,S=1260,V={4}:\";$C$2;$U$14;$C$4;$D106;$B106)": 2755,_x000D_
    "=RIK_AC(\"INF04__;INF04@E=0,S=1064,G=0,T=0,P=0:@R=A,S=1260,V={0}:R=B,S=1018,V={1}:R=C,S=1092,V={2}:R=D,S=1014,V={3}:R=E,S=1260,V={4}:\";$C$2;$U$14;$C$4;$D115;$B115)": 2756,_x000D_
    "=RIK_AC(\"INF04__;INF04@E=0,S=1064,G=0,T=0,P=0:@R=A,S=1260,V={0}:R=B,S=1018,V={1}:R=C,S=1092,V={2}:R=D,S=1014,V={3}:R=E,S=1260,V={4}:\";$C$2;$U$14;$C$4;$D124;$B124)": 2757,_x000D_
    "=RIK_AC(\"INF04__;INF04@E=0,S=1064,G=0,T=0,P=0:@R=A,S=1260,V={0}:R=B,S=1018,V={1}:R=C,S=1092,V={2}:R=D,S=1014,V={3}:R=E,S=1260,V={4}:\";$C$2;$U$14;$C$4;$D133;$B133)": 2758,_x000D_
    "=RIK_AC(\"INF04__;INF04@E=0,S=1064,G=0,T=0,P=0:@R=A,S=1260,V={0}:R=B,S=1018,V={1}:R=C,S=1092,V={2}:R=D,S=1014,V={3}:R=E,S=1260,V={4}:\";$C$2;$U$14;$C$4;$D143;$B143)": 2759,_x000D_
    "=RIK_AC(\"INF04__;INF04@E=0,S=1064,G=0,T=0,P=0:@R=A,S=1260,V={0}:R=B,S=1018,V={1}:R=C,S=1092,V={2}:R=D,S=1014,V={3}:R=E,S=1260,V={4}:\";$C$2;$U$14;$C$4;$D152;$B152)": 2760,_x000D_
    "=RIK_AC(\"INF04__;INF04@E=0,S=1064,G=0,T=0,P=0:@R=A,S=1260,V={0}:R=B,S=1018,V={1}:R=C,S=1092,V={2}:R=D,S=1014,V={3}:R=E,S=1260,V={4}:\";$C$2;$U$14;$C$4;$D161;$B161)": 2761,_x000D_
    "=RIK_AC(\"INF04__;INF04@E=0,S=1064,G=0,T=0,P=0:@R=A,S=1260,V={0}:R=B,S=1018,V={1}:R=C,S=1092,V={2}:R=D,S=1014,V={3}:R=E,S=1260,V={4}:\";$C$2;$U$14;$C$4;$D170;$B170)": 2762,_x000D_
    "=RIK_AC(\"INF04__;INF04@E=0,S=1064,G=0,T=0,P=0:@R=A,S=1260,V={0}:R=B,S=1018,V={1}:R=C,S=1092,V={2}:R=D,S=1014,V={3}:R=E,S=1260,V={4}:\";$C$2;$U$14;$C$4;$D179;$B179)": 2763,_x000D_
    "=RIK_AC(\"INF04__;INF04@E=0,S=1064,G=0,T=0,P=0:@R=A,S=1260,V={0}:R=B,S=1018,V={1}:R=C,S=1092,V={2}:R=D,S=1014,V={3}:R=E,S=1260,V={4}:\";$C$2;$U$14;$C$4;$D188;$B188)": 2764,_x000D_
    "=RIK_AC(\"INF04__;INF04@E=0,S=1064,G=0,T=0,P=0:@R=A,S=1260,V={0}:R=B,S=1018,V={1}:R=C,S=1092,V={2}:R=D,S=1014,V={3}:R=E,S=1260,V={4}:\";$C$2;$U$14;$C$4;$D197;$B197)": 2765,_x000D_
    "=RIK_AC(\"INF04__;INF04@E=0,S=1064,G=0,T=0,P=0:@R=A,S=1260,V={0}:R=B,S=1018,V={1}:R=C,S=1092,V={2}:R=D,S=1014,V={3}:R=E,S=1260,V={4}:\";$C$2;$U$14;$C$4;$D205;$B205)": 2766,_x000D_
    "=RIK_AC(\"INF04__;INF04@E=0,S=1064,G=0,T=0,P=0:@R=A,S=1260,V={0}:R=B,S=1018,V={1}:R=C,S=1092,V={2}:R=D,S=1014,V={3}:R=E,S=1260,V={4}:\";$C$2;$U$14;$C$4;$D213;$B213)": 2767,_x000D_
    "=RIK_AC(\"INF04__;INF04@E=0,S=1064,G=0,T=0,P=0:@R=A,S=1260,V={0}:R=B,S=1018,V={1}:R=C,S=1092,V={2}:R=D,S=1014,V={3}:R=E,S=1260,V={4}:\";$C$2;$U$14;$C$4;$D221;$B221)": 2768,_x000D_
    "=RIK_AC(\"INF04__;INF04@E=0,S=1064,G=0,T=0,P=0:@R=A,S=1260,V={0}:R=B,S=1018,V={1}:R=C,S=1092,V={2}:R=D,S=1014,V={3}:R=E,S=1260,V={4}:\";$C$2;$U$14;$C$4;$D229;$B229)": 2769,_x000D_
    "=RIK_AC(\"INF04__;INF04@E=0,S=1064,G=0,T=0,P=0:@R=A,S=1260,V={0}:R=B,S=1018,V={1}:R=C,S=1092,V={2}:R=D,S=1014,V={3}:R=E,S=1260,V={4}:\";$C$2;$U$14;$C$4;$D237;$B237)": 2770,_x000D_
    "=RIK_AC(\"INF04__;INF04@E=0,S=1064,G=0,T=0,P=0:@R=A,S=1260,V={0}:R=B,S=1018,V={1}:R=C,S=1092,V={2}:R=D,S=1014,V={3}:R=E,S=1260,V={4}:\";$C$2;$U$14;$C$4;$D245;$B245)": 2771,_x000D_
    "=RIK_AC(\"INF04__;INF04@E=0,S=1064,G=0,T=0,P=0:@R=A,S=1260,V={0}:R=B,S=1018,V={1}:R=C,S=1092,V={2}:R=D,S=1014,V={3}:R=E,S=1260,V={4}:\";$C$2;$U$14;$C$4;$D253;$B253)": 2772,_x000D_
    "=RIK_AC(\"INF04__;INF04@E=0,S=1064,G=0,T=0,P=0:@R=A,S=1260,V={0}:R=B,S=1018,V={1}:R=C,S=1092,V={2}:R=D,S=1014,V={3}:R=E,S=1260,V={4}:\";$C$2;$U$14;$C$4;$D261;$B261)": 2773,_x000D_
    "=RIK_AC(\"INF04__;INF04@E=0,S=1064,G=0,T=0,P=0:@R=A,S=1260,V={0}:R=B,S=1018,V={1}:R=C,S=1092,V={2}:R=D,S=1014,V={3}:R=E,S=1260,V={4}:\";$C$2;$U$14;$C$4;$D269;$B269)": 2774,_x000D_
    "=RIK_AC(\"INF04__;INF04@E=0,S=1064,G=0,T=0,P=0:@R=A,S=1260,V={0}:R=B,S=1018,V={1}:R=C,S=1092,V={2}:R=D,S=1014,V={3}:R=E,S=1260,V={4}:\";$C$2;$U$14;$C$4;$D277;$B277)": 2775,_x000D_
    "=RIK_AC(\"INF04__;INF04@E=0,S=1064,G=0,T=0,P=0:@R=A,S=1260,V={0}:R=B,S=1018,V={1}:R=C,S=1092,V={2}:R=D,S=1014,V={3}:R=E,S=1260,V={4}:\";$C$2;$U$14;$C$4;$D285;$B285)": 2776,_x000D_
    "=RIK_AC(\"INF04__;INF04@E=0,S=1064,G=0,T=0,P=0:@R=A,S=1260,V={0}:R=B,S=1018,V={1}:R=C,S=1092,V={2}:R=D,S=1014,V={3}:R=E,S=1260,V={4}:\";$C$2;$U$14;$C$4;$D293;$B293)": 2777,_x000D_
    "=RIK_AC(\"INF04__;INF04@E=0,S=1064,G=0,T=0,P=0:@R=A,S=1260,V={0}:R=B,S=1018,V={1}:R=C,S=1092,V={2}:R=D,S=1014,V={3}:R=E,S=1260,V={4}:\";$C$2;$U$14;$C$4;$D301;$B301)": 2778,_x000D_
    "=RIK_AC(\"INF04__;INF04@E=0,S=1064,G=0,T=0,P=0:@R=A,S=1260,V={0}:R=B,S=1018,V={1}:R=C,S=1092,V={2}:R=D,S=1014,V={3}:R=E,S=1260,V={4}:\";$C$2;$U$14;$C$4;$D309;$B309)": 2779,_x000D_
    "=RIK_AC(\"INF04__;INF04@E=0,S=1064,G=0,T=0,P=0:@R=A,S=1260,V={0}:R=B,S=1018,V={1}:R=C,S=1092,V={2}:R=D,S=1014,V={3}:R=E,S=1260,V={4}:\";$C$2;$U$14;$C$4;$D317;$B317)": 2780,_x000D_
    "=RIK_AC(\"INF04__;INF04@E=0,S=1064,G=0,T=0,P=0:@R=A,S=1260,V={0}:R=B,S=1018,V={1}:R=C,S=1092,V={2}:R=D,S=1014,V={3}:R=E,S=1260,V={4}:\";$C$2;$U$14;$C$4;$D325;$B325)": 2781,_x000D_
    "=RIK_AC(\"INF04__;INF04@E=0,S=1064,G=0,T=0,P=0:@R=A,S=1260,V={0}:R=B,S=1018,V={1}:R=C,S=1092,V={2}:R=D,S=1014,V={3}:R=E,S=1260,V={4}:\";$C$2;$U$14;$C$4;$D333;$B333)": 2782,_x000D_
    "=RIK_AC(\"INF04__;INF04@E=0,S=1064,G=0,T=0,P=0:@R=A,S=1260,V={0}:R=B,S=1018,V={1}:R=C,S=1092,V={2}:R=D,S=1014,V={3}:R=E,S=1260,V={4}:\";$C$2;$U$14;$C$4;$D341;$B341)": 2783,_x000D_
    "=RIK_AC(\"INF04__;INF04@E=0,S=1064,G=0,T=0,P=0:@R=A,S=1260,V={0}:R=B,S=1018,V={1}:R=C,S=1092,V={2}:R=D,S=1014,V={3}:R=E,S=1260,V={4}:\";$C$2;$U$14;$C$4;$D349;$B349)": 2784,_x000D_
    "=RIK_AC(\"INF04__;INF04@E=0,S=1064,G=0,T=0,P=0:@R=A,S=1260,V={0}:R=B,S=1018,V={1}:R=C,S=1092,V={2}:R=D,S=1014,V={3}:R=E,S=1260,V={4}:\";$C$2;$U$14;$C$4;$D357;$B357)": 2785,_x000D_
    "=RIK_AC(\"INF04__;INF04@E=0,S=1064,G=0,T=0,P=0:@R=A,S=1260,V={0}:R=B,S=1018,V={1}:R=C,S=1092,V={2}:R=D,S=1014,V={3}:R=E,S=1260,V={4}:\";$C$2;$U$14;$C$4;$D365;$B365)": 2786,_x000D_
    "=RIK_AC(\"INF04__;INF04@E=0,S=1064,G=0,T=0,P=0:@R=A,S=1260,V={0}:R=B,S=1018,V={1}:R=C,S=1092,V={2}:R=D,S=1014,V={3}:R=E,S=1260,V={4}:\";$C$2;$U$14;$C$4;$D373;$B373)": 2787,_x000D_
    "=RIK_AC(\"INF04__;INF04@E=0,S=1064,G=0,T=0,P=0:@R=A,S=1260,V={0}:R=B,S=1018,V={1}:R=C,S=1092,V={2}:R=D,S=1014,V={3}:R=E,S=1260,V={4}:\";$C$2;$U$14;$C$4;$D381;$B381)": 2788,_x000D_
    "=RIK_AC(\"INF04__;INF04@E=0,S=1064,G=0,T=0,P=0:@R=A,S=1260,V={0}:R=B,S=1018,V={1}:R=C,S=1092,V={2}:R=D,S=1014,V={3}:R=E,S=1260,V={4}:\";$C$2;$U$14;$C$4;$D389;$B389)": 2789,_x000D_
    "=RIK_AC(\"INF04__;INF04@E=0,S=1064,G=0,T=0,P=0:@R=A,S=1260,V={0}:R=B,S=1018,V={1}:R=C,S=1092,V={2}:R=D,S=1014,V={3}:R=E,S=1260,V={4}:\";$C$2;$U$14;$C$4;$D397;$B397)": 2790,_x000D_
    "=RIK_AC(\"INF04__;INF04@E=0,S=1064,G=0,T=0,P=0:@R=A,S=1260,V={0}:R=B,S=1018,V={1}:R=C,S=1092,V={2}:R=D,S=1014,V={3}:R=E,S=1260,V={4}:\";$C$2;$U$14;$C$4;$D405;$B405)": 2791,_x000D_
    "=RIK_AC(\"INF04__;INF04@E=0,S=1064,G=0,T=0,P=0:@R=A,S=1260,V={0}:R=B,S=1018,V={1}:R=C,S=1092,V={2}:R=D,S=1014,V={3}:R=E,S=1260,V={4}:\";$C$2;$U$14;$C$4;$D413;$B413)": 2792,_x000D_
    "=RIK_AC(\"INF04__;INF04@E=0,S=1064,G=0,T=0,P=0:@R=A,S=1260,V={0}:R=B,S=1018,V={1}:R=C,S=1092,V={2}:R=D,S=1014,V={3}:R=E,S=1260,V={4}:\";$C$2;$U$14;$C$4;$D421;$B421)": 2793,_x000D_
    "=RIK_AC(\"INF04__;INF04@E=0,S=1064,G=0,T=0,P=0:@R=A,S=1260,V={0}:R=B,S=1018,V={1}:R=C,S=1092,V={2}:R=D,S=1014,V={3}:R=E,S=1260,V={4}:\";$C$2;$U$14;$C$4;$D429;$B429)": 2794,_x000D_
    "=RIK_AC(\"INF04__;INF04@E=0,S=1064,G=0,T=0,P=0:@R=A,S=1260,V={0}:R=B,S=1018,V={1}:R=C,S=1092,V={2}:R=D,S=1014,V={3}:R=E,S=1260,V={4}:\";$C$2;$U$14;$C$4;$D437;$B437)": 2795,_x000D_
    "=RIK_AC(\"INF04__;INF04@E=0,S=49,G=0,T=0,P=0:@R=A,S=1260,V={0}:R=B,S=1018,V={1}:R=C,S=1092,V={2}:R=D,S=1014,V={3}:R=E,S=1260,V={4}:R=F,S=48,V={5}:\";$C$2;$U$14;$C$4;$D25;$B25;V$14)": 2796,_x000D_
    "=RIK_AC(\"INF04__;INF04@E=0,S=49,G=0,T=0,P=0:@R=A,S=1260,V={0}:R=B,S=1018,V={1}:R=C,S=1092,V={2}:R=D,S=1014,V={3}:R=E,S=1260,V={4}:R=F,S=48,V={5}:\";$C$2;$U$14;$C$4;$D33;$B33;V$14)": 2797,_x000D_
    "=RIK_AC(\"INF04__;INF04@E=0,S=49,G=0,T=0,P=0:@R=A,S=1260,V={0}:R=B,S=1018,V={1}:R=C,S=1092,V={2}:R=D,S=1014,V={3}:R=E,S=1260,V={4}:R=F,S=48,V={5}:\";$C$2;$U$14;$C$4;$D41;$B41;V$14)": 2798,_x000D_
    "=RIK_AC(\"INF04__;INF04@E=0,S=42,G=0,T=0,P=0:@R=A,S=1260,V={0}:R=B,S=1018,V={1}:R=C,S=1092,V={2}:R=D,S=1014,V={3}:R=E,S=1260,V={4}:\";$C$2;$U$14;$C$4;$D27;$B27)": 2799,_x000D_
    "=RIK_AC(\"INF04__;INF04@E=0,S=42,G=0,T=0,P=0:@R=A,S=1260,V={0}:R=B,S=1018,V={1}:R=C,S=1092,V={2}:R=D,S=1014,V={3}:R=E,S=1260,V={4}:\";$C$2;$U$14;$C$4;$D38;$B38)": 2800,_x000D_
    "=RIK_AC(\"INF04__;INF04@E=0,S=42,G=0,T=0,P=0:@R=A,S=1260,V={0}:R=B,S=1018,V={1}:R=C,S=1092,V={2}:R=D,S=1014,V={3}:R=E,S=1260,V={4}:\";$C$2;$U$14;$C$4;$D52;$B52)": 2801,_x000D_
    "=RIK_AC(\"INF04__;INF04@E=0,S=42,G=0,T=0,P=0:@R=A,S=1260,V={0}:R=B,S=1018,V={1}:R=C,S=1092,V={2}:R=D,S=1014,V={3}:R=E,S=1260,V={4}:\";$C$2;$U$14;$C$4;$D65;$B65)": 2802,_x000D_
    "=RIK_AC(\"INF04__;INF04@E=0,S=42,G=0,T=0,P=0:@R=A,S=1260,V={0}:R=B,S=1018,V={1}:R=C,S=1092,V={2}:R=D,S=1014,V={3}:R=E,S=1260,V={4}:\";$C$2;$U$14;$C$4;$D77;$B77)": 2803,_x000D_
    "=RIK_AC(\"INF04__;INF04@E=0,S=42,G=0,T=0,P=0:@R=A,S=1260,V={0}:R=B,S=1018,V={1}:R=C,S=1092,V={2}:R=D,S=1014,V={3}:R=E,S=1260,V={4}:\";$C$2;$U$14;$C$4;$D91;$B91)": 2804,_x000D_
    "=RIK_AC(\"INF04__;INF04@E=0,S=42,G=0,T=0,P=0:@R=A,S=1260,V={0}:R=B,S=1018,V={1}:R=C,S=1092,V={2}:R=D,S=1014,V={3}:R=E,S=1260,V={4}:\";$C$2;$U$14;$C$4;$D102;$B102)": 2805,_x000D_
    "=RIK_AC(\"INF04__;INF04@E=0,S=42,G=0,T=0,P=0:@R=A,S=1260,V={0}:R=B,S=1018,V={1}:R=C,S=1092,V={2}:R=D,S=1014,V={3}:R=E,S=1260,V={4}:\";$C$2;$U$14;$C$4;$D116;$B116)": 2806,_x000D_
    "=RIK_AC(\"INF04__;INF04@E=0,S=42,G=0,T=0,P=0:@R=A,S=1260,V={0}:R=B,S=1018,V={1}:R=C,S=1092,V={2}:R=D,S=1014,V={3}:R=E,S=1260,V={4}:\";$C$2;$U$14;$C$4;$D129;$B129)": 2807,_x000D_
    "=RIK_AC(\"INF04__;INF04@E=0,S=42,G=0,T=0,P=0:@R=A,S=1260,V={0}:R=B,S=1018,V={1}:R=C,S=1092,V={2}:R=D,S=1014,V={3}:R=E,S=1260,V={4}:\";$C$2;$U$14;$C$4;$D141;$B141)": 2808,_x000D_
    "=RIK_AC(\"INF04__;INF04@E=0,S=42,G=0,T=0,P=0:@R=A,S=1260,V={0}:R=B,S=1018,V={1}:R=C,S=1092,V={2}:R=D,S=1014,V={3}:R=E,S=1260,V={4}:\";$C$2;$U$14;$C$4;$D155;$B155)": 2809,_x000D_
    "=RIK_AC(\"INF04__;INF04@E=0,S=42,G=0,T=0,P=0:@R=A,S=1260,V={0}:R=B,S=1018,V={1}:R=C,S=1092,V={2}:R=D,S=1014,V={3}:R=E,S=1260,V={4}:\";$C$2;$U$14;$C$4;$D166;$B166)": 2810,_x000D_
    "=RIK_AC(\"INF04__;INF04@E=0,S=42,G=0,T=0,P=0:@R=A,S=1260,V={0}:R=B,S=1018,V={1}:R=C,S=1092,V={2}:R=D,S=1014,V={3}:R=E,S=1260,V={4}:\";$C$2;$U$14;$C$4;$D180;$B180)": 2811,_x000D_
    "=RIK_AC(\"INF04__;INF04@E=0,S=42,G=0,T=0,P=0:@R=A,S=1260,V={0}:R=B,S=1018,V={1}:R=C,S=1092,V={2}:R=D,S=1014,V={3}:R=E,S=1260,V={4}:\";$C$2;$U$14;$C$4;$D193;$B193)": 2812,_x000D_
    "=RIK_AC(\"INF04__;INF04@E=0,S=42,G=0,T=0,P=0:@R=A,S=1260,V={0}:R=B,S=1018,V={1}:R=C,S=1092,V={2}:R=D,S=1014,V={3}:R=E,S=1260,V={4}:\";$C$2;$U$14;$C$4;$D205;$B205)": 2813,_x000D_
    "=RIK_AC(\"INF04__;INF04@E=0,S=42,G=0,T=0,P=0:@R=A,S=1260,V={0}:R=B,S=1018,V={1}:R=C,S=1092,V={2}:R=D,S=1014,V={3}:R=E,S=1260,V={4}:\";$C$2;$U$14;$C$4;$D219;$B219)": 2814,_x000D_
    "=RIK_AC(\"INF04__;INF04@E=0,S=42,G=0,T=0,P=0:@R=A,S=1260,V={0}:R=B,S=1018,V={1}:R=C,S=1092,V={2}:R=D,S=1014,V={3}:R=E,S=1260,V={4}:\";$C$2;$U$14;$C$4;$D230;$B230)": 2815,_x000D_
    "=RIK_AC(\"INF04__;INF04@E=0,S=42,G=0,T=0,P=0:@R=A,S=1260,V={0}:R=B,S=1018,V={1}:R=C,S=1092,V={2}:R=D,S=1014,V={3}:R=E,S=1260,V={4}:\";$C$2;$U$14;$C$4;$D244;$B244)": 2816,_x000D_
    "=RIK_AC(\"INF04__;INF04@E=0,S=42,G=0,T=0,P=0:@R=A,S=1260,V={0}:R=B,S=1018,V={1}:R=C,S=1092,V={2}:R=D,S=1014,V={3}:R=E,S=1260,V={4}:\";$C$2;$U$14;$C$4;$D257;$B257)": 2817,_x000D_
    "=RIK_AC(\"INF04__;INF04@E=0,S=42,G=0,T=0,P=0:@R=A,S=1260,V={0}:R=B,S=1018,V={1}:R=C,S=1092,V={2}:R=D,S=1014,V={3}:R=E,S=1260,V={4}:\";$C$2;$U$14;$C$4;$D269;$B269)": 2818,_x000D_
    "=RIK_AC(\"INF04__;INF04@E=0,S=42,G=0,T=0,P=0:@R=A,S=1260,V={0}:R=B,S=1018,V={1}:R=C,S=1092,V={2}:R=D,S=1014,V={3}:R=E,S=1260,V={4}:\";$C$2;$U$14;$C$4;$D283;$B283)": 2819,_x000D_
    "=RIK_AC(\"INF04__;INF04@E=0,S=42,G=0,T=0,P=0:@R=A,S=1260,V={0}:R=B,S=1018,V={1}:R=C,S=1092,V={2}:R=D,S=1014,V={3}:R=E,S=1260,V={4}:\";$C$2;$U$14;$C$4;$D294;$B294)": 2820,_x000D_
    "=RIK_AC(\"INF04__;INF04@E=0,S=42,G=0,T=0,P=0:@R=A,S=1260,V={0}:R=B,S=1018,V={1}:R=C,S=1092,V={2}:R=D,S=1014,V={3}:R=E,S=1260,V={4}:\";$C$2;$U$14;$C$4;$D308;$B308)": 2821,_x000D_
    "=RIK_AC(\"INF04__;INF04@E=0,S=42,G=0,T=0,P=0:@R=A,S=1260,V={0}:R=B,S=1018,V={1}:R=C,S=1092,V={2}:R=D,S=1014,V={3}:R=E,S=1260,V={4}:\";$C$2;$U$14;$C$4;$D321;$B321)": 2822,_x000D_
    "=RIK_AC(\"INF04__;INF04@E=0,S=42,G=0,T=0,P=0:@R=A,S=1260,V={0}:R=B,S=1018,V={1}:R=C,S=1092,V={2}:R=D,S=1014,V={3}:R=E,S=1260,V={4}:\";$C$2;$U$14;$C$4;$D333;$B333)": 2823,_x000D_
    "=RIK_AC(\"INF04__;INF04@E=0,S=42,G=0,T=0,P=0:@R=A,S=1260,V={0}:R=B,S=1018,V={1}:R=C,S=1092,V={2}:R=D,S=1014,V={3}:R=E,S=1260,V={4}:\";$C$2;$U$14;$C$4;$D347;$B347)": 2824,_x000D_
    "=RIK_AC(\"INF04__;INF04@E=0,S=42,G=0,T=0,P=0:@R=A,S=1260,V={0}:R=B,S=1018,V={1}:R=C,S=1092,V={2}:R=D,S=1014,V={3}:R=E,S=1260,V={4}:\";$C$2;$U$14;$C$4;$D358;$B358)": 2825,_x000D_
    "=RIK_AC(\"INF04__;INF04@E=0,S=42,G=0,T=0,P=0:@R=A,S=1260,V={0}:R=B,S=1018,V={1}:R=C,S=1092,V={2}:R=D,S=1014,V={3}:R=E,S=1260,V={4}:\";$C$2;$U$14;$C$4;$D372;$B372)": 2826,_x000D_
    "=RIK_AC(\"INF04__;INF04@E=0,S=42,G=0,T=0,P=0:@R=A,S=1260,V={0}:R=B,S=1018,V={1}:R=C,S=1092,V={2}:R=D,S=1014,V={3}:R=E,S=1260,V={4}:\";$C$2;$U$14;$C$4;$D385;$B385)": 2827,_x000D_
    "=RIK_AC(\"INF04__;INF04@E=0,S=42,G=0,T=0,P=0:@R=A,S=1260,V={0}:R=B,S=1018,V={1}:R=C,S=1092,V={2}:R=D,S=1014,V={3}:R=E,S=1260,V={4}:\";$C$2;$U$14;$C$4;$D397;$B397)": 2828,_x000D_
    "=RIK_AC(\"INF04__;INF04@E=0,S=42,G=0,T=0,P=0:@R=A,S=1260,V={0}:R=B,S=1018,V={1}:R=C,S=1092,V={2}:R=D,S=1014,V={3}:R=E,S=1260,V={4}:\";$C$2;$U$14;$C$4;$D411;$B411)": 2829,_x000D_
    "=RIK_AC(\"INF04__;INF04@E=0,S=42,G=0,T=0,P=0:@R=A,S=1260,V={0}:R=B,S=1018,V={1}:R=C,S=1092,V={2}:R=D,S=1014,V={3}:R=E,S=1260,V={4}:\";$C$2;$U$14;$C$4;$D422;$B422)": 2830,_x000D_
    "=RIK_AC(\"INF04__;INF04@E=0,S=42,G=0,T=0,P=0:@R=A,S=1260,V={0}:R=B,S=1018,V={1}:R=C,S=1092,V={2}:R=D,S=1014,V={3}:R=E,S=1260,V={4}:\";$C$2;$U$14;$C$4;$D436;$B436)": 2831,_x000D_
    "=RIK_AC(\"INF04__;INF04@E=0,S=1064,G=0,T=0,P=0:@R=A,S=1260,V={0}:R=B,S=1018,V={1}:R=C,S=1092,V={2}:R=D,S=1014,V={3}:R=E,S=1260,V={4}:\";$C$2;$U$14;$C$4;$D29;$B29)": 2832,_x000D_
    "=RIK_AC(\"INF04__;INF04@E=0,S=1064,G=0,T=0,P=0:@R=A,S=1260,V={0}:R=B,S=1018,V={1}:R=C,S=1092,V={2}:R=D,S=1014,V={3}:R=E,S=1260,V={4}:\";$C$2;$U$14;$C$4;$D41;$B41)": 2833,_x000D_
    "=RIK_AC(\"INF04__;INF04@E=0,S=1064,G=0,T=0,P=0:@R=A,S=1260,V={0}:R=B,S=1018,V={1}:R=C,S=1092,V={2}:R=D,S=1014,V={3}:R=E,S=1260,V={4}:\";$C$2;$U$14;$C$4;$D52;$B52)": 2834,_x000D_
    "=RIK_AC(\"INF04__;INF04@E=0,S=1064,G=0,T=0,P=0:@R=A,S=1260,V={0}:R=B,S=1018,V={1}:R=C,S=1092,V={2}:R=D,S=1014,V={3}:R=E,S=1260,V={4}:\";$C$2;$U$14;$C$4;$D61;$B61)": 2835,_x000D_
    "=RIK_AC(\"INF04__;INF04@E=0,S=1064,G=0,T=0,P=0:@R=A,S=1260,V={0}:R=B,S=1018,V={1}:R=C,S=1092,V={2}:R=D,S=1014,V={3}:R=E,S=1260,V={4}:\";$C$2;$U$14;$C$4;$D71;$B71)": 2836,_x000D_
    "=RIK_AC(\"INF04__;INF04@E=0,S=1064,G=0,T=0,P=0:@R=A,S=1260,V={0}:R=B,S=1018,V={1}:R=C,S=1092,V={2}:R=D,S=1014,V={3}:R=E,S=1260,V={4}:\";$C$2;$U$14;$C$4;$D80;$B80)": 2837,_x000D_
    "=RIK_AC(\"INF04__;INF04@E=0,S=1064,G=0,T=0,P=0:@R=A,S=1260,V={0}:R=B,S=1018,V={1}:R=C,S=1092,V={2}:R=D,S=1014,V={3}:R=E,S=1260,V={4}:\";$C$2;$U$14;$C$4;$D89;$B89)": 2838,_x000D_
    "=RIK_AC(\"INF04__;INF04@E=0,S=1064,G=0,T=0,P=0:@R=A,S=1260,V={0}:R=B,S=1018,V={1}:R=C,S=1092,V={2}:R=D,S=1014,V={3}:R=E,S=1260,V={4}:\";$C$2;$U$14;$C$4;$D98;$B98)": 2839,_x000D_
    "=RIK_AC(\"INF04__;INF04@E=0,S=1064,G=0,T=0,P=0:@R=A,S=1260,V={0}:R=B,S=1018,V={1}:R=C,S=1092,V={2}:R=D,S=1014,V={3}:R=E,S=1260,V={4}:\";$C$2;$U$14;$C$4;$D107;$B107)": 2840,_x000D_
    "=RIK_AC(\"INF04__;INF04@E=0,S=1064,G=0,T=0,P=0:@R=A,S=1260,V={0}:R=B,S=1018,V={1}:R=C,S=1092,V={2}:R=D,S=1014,V={3}:R=E,S=1260,V={4}:\";$C$2;$U$14;$C$4;$D116;$B116)": 2841,_x000D_
    "=RIK_AC(\"INF04__;INF04@E=0,S=1064,G=0,T=0,P=0:@R=A,S=1260,V={0}:R=B,S=1018,V={1}:R=C,S=1092,V={2}:R=D,S=1014,V={3}:R=E,S=1260,V={4}:\";$C$2;$U$14;$C$4;$D125;$B125)": 2842,_x000D_
    "=RIK_AC(\"INF04__;INF04@E=0,S=1064,G=0,T=0,P=0:@R=A,S=1260,V={0}:R=B,S=1018,V={1}:R=C,S=1092,V={2}:R=D,S=1014,V={3}:R=E,S=1260,V={4}:\";$C$2;$U$14;$C$4;$D135;$B135)": 2843,_x000D_
    "=RIK_AC(\"INF04__;INF04@E=0,S=1064,G=0,T=0,P=0:@R=A,S=1260,V={0}:R=B,S=1018,V={1}:R=C,S=1092,V={2}:R=D,S=1014,V={3}:R=E,S=1260,V={4}:\";$C$2;$U$14;$C$4;$D144;$B144)": 2844,_x000D_
    "=RIK_AC(\"INF04__;INF04@E=0,S=1064,G=0,T=0,P=0:@R=A,S=1260,V={0}:R=B,S=1018,V={1}:R=C,S=1092,V={2}:R=D,S=1014,V={3}:R=E,S=1260,V={4}:\";$C$2;$U$14;$C$4;$D153;$B153)": 2845,_x000D_
    "=RIK_AC(\"INF04__;INF04@E=0,S=1064,G=0,T=0,P=0:@R=A,S=1260,V={0}:R=B,S=1018,V={1}:R=C,S=1092,V={2}:R=D,S=1014,V={3}:R=E,S=1260,V={4}:\";$C$2;$U$14;$C$4;$D162;$B162)": 2846,_x000D_
    "=RIK_AC(\"INF04__;INF04@E=0,S=1064,G=0,T=0,P=0:@R=A,S=1260,V={0}:R=B,S=1018,V={1}:R=C,S=1092,V={2}:R=D,S=1014,V={3}:R=E,S=1260,V={4}:\";$C$2;$U$14;$C$4;$D171;$B171)": 2847,_x000D_
    "=RIK_AC(\"INF04__;INF04@E=0,S=1064,G=0,T=0,P=0:@R=A,S=1260,V={0}:R=B,S=1018,V={1}:R=C,S=1092,V={2}:R=D,S=1014,V={3}:R=E,S=1260,V={4}:\";$C$2;$U$14;$C$4;$D180;$B180)": 2848,_x000D_
    "=RIK_AC(\"INF04__;INF04@E=0,S=1064,G=0,T=0,P=0:@R=A,S=1260,V={0}:R=B,S=1018,V={1}:R=C,S=1092,V={2}:R=D,S=1014,V={3}:R=E,S=1260,V={4}:\";$C$2;$U$14;$C$4;$D189;$B189)": 2849,_x000D_
    "=RIK_AC(\"INF04__;INF04@E=0,S=1064,G=0,T=0,P=0:@R=A,S=1260,V={0}:R=B,S=1018,V={1}:R=C,S=1092,V={2}:R=D,S=1014,V={3}:R=E,S=1260,V={4}:\";$C$2;$U$14;$C$4;$D198;$B198)": 2850,_x000D_
    "=RIK_AC(\"INF04__;INF04@E=0,S=1064,G=0,T=0,P=0:@R=A,S=1260,V={0}:R=B,S=1018,V={1}:R=C,S=1092,V={2}:R=D,S=1014,V={3}:R=E,S=1260,V={4}:\";$C$2;$U$14;$C$4;$D206;$B206)": 2851,_x000D_
    "=RIK_AC(\"INF04__;INF04@E=0,S=1064,G=0,T=0,P=0:@R=A,S=1260,V={0}:R=B,S=1018,V={1}:R=C,S=1092,V={2}:R=D,S=1014,V={3}:R=E,S=1260,V={4}:\";$C$2;$U$14;$C$4;$D214;$B214)": 2852,_x000D_
    "=RIK_AC(\"INF04__;INF04@E=0,S=1064,G=0,T=0,P=0:@R=A,S=1260,V={0}:R=B,S=1018,V={1}:R=C,S=1092,V={2}:R=D,S=1014,V={3}:R=E,S=1260,V={4}:\";$C$2;$U$14;$C$4;$D222;$B222)": 2853,_x000D_
    "=RIK_AC(\"INF04__;INF04@E=0,S=1064,G=0,T=0,P=0:@R=A,S=1260,V={0}:R=B,S=1018,V={1}:R=C,S=1092,V={2}:R=D,S=1014,V={3}:R=E,S=1260,V={4}:\";$C$2;$U$14;$C$4;$D230;$B230)": 2854,_x000D_
    "=RIK_AC(\"INF04__;INF04@E=0,S=1064,G=0,T=0,P=0:@R=A,S=1260,V={0}:R=B,S=1018,V={1}:R=C,S=1092,V={2}:R=D,S=1014,V={3}:R=E,S=1260,V={4}:\";$C$2;$U$14;$C$4;$D238;$B238)": 2855,_x000D_
    "=RIK_AC(\"INF04__;INF04@E=0,S=1064,G=0,T=0,P=0:@R=A,S=1260,V={0}:R=B,S=1018,V={1}:R=C,S=1092,V={2}:R=D,S=1014,V={3}:R=E,S=1260,V={4}:\";$C$2;$U$14;$C$4;$D246;$B246)": 2856,_x000D_
    "=RIK_AC(\"INF04__;INF04@E=0,S=1064,G=0,T=0,P=0:@R=A,S=1260,V={0}:R=B,S=1018,V={1}:R=C,S=1092,V={2}:R=D,S=1014,V={3}:R=E,S=1260,V={4}:\";$C$2;$U$14;$C$4;$D254;$B254)": 2857,_x000D_
    "=RIK_AC(\"INF04__;INF04@E=0,S=1064,G=0,T=0,P=0:@R=A,S=1260,V={0}:R=B,S=1018,V={1}:R=C,S=1092,V={2}:R=D,S=1014,V={3}:R=E,S=1260,V={4}:\";$C$2;$U$14;$C$4;$D262;$B262)": 2858,_x000D_
    "=RIK_AC(\"INF04__;INF04@E=0,S=1064,G=0,T=0,P=0:@R=A,S=1260,V={0}:R=B,S=1018,V={1}:R=C,S=1092,V={2}:R=D,S=1014,V={3}:R=E,S=1260,V={4}:\";$C$2;$U$14;$C$4;$D270;$B270)": 2859,_x000D_
    "=RIK_AC(\"INF04__;INF04@E=0,S=1064,G=0,T=0,P=0:@R=A,S=1260,V={0}:R=B,S=1018,V={1}:R=C,S=1092,V={2}:R=D,S=1014,V={3}:R=E,S=1260,V={4}:\";$C$2;$U$14;$C$4;$D278;$B278)": 2860,_x000D_
    "=RIK_AC(\"INF04__;INF04@E=0,S=1064,G=0,T=0,P=0:@R=A,S=1260,V={0}:R=B,S=1018,V={1}:R=C,S=1092,V={2}:R=D,S=1014,V={3}:R=E,S=1260,V={4}:\";$C$2;$U$14;$C$4;$D286;$B286)": 2861,_x000D_
    "=RIK_AC(\"INF04__;INF04@E=0,S=1064,G=0,T=0,P=0:@R=A,S=1260,V={0}:R=B,S=1018,V={1}:R=C,S=1092,V={2}:R=D,S=1014,V={3}:R=E,S=1260,V={4}:\";$C$2;$U$14;$C$4;$D294;$B294)": 2862,_x000D_
    "=RIK_AC(\"INF04__;INF04@E=0,S=1064,G=0,T=0,P=0:@R=A,S=1260,V={0}:R=B,S=1018,V={1}:R=C,S=1092,V={2}:R=D,S=1014,V={3}:R=E,S=1260,V={4}:\";$C$2;$U$14;$C$4;$D302;$B302)": 2863,_x000D_
    "=RIK_AC(\"INF04__;INF04@E=0,S=1064,G=0,T=0,P=0:@R=A,S=1260,V={0}:R=B,S=1018,V={1}:R=C,S=1092,V={2}:R=D,S=1014,V</t>
  </si>
  <si>
    <t>={3}:R=E,S=1260,V={4}:\";$C$2;$U$14;$C$4;$D310;$B310)": 2864,_x000D_
    "=RIK_AC(\"INF04__;INF04@E=0,S=1064,G=0,T=0,P=0:@R=A,S=1260,V={0}:R=B,S=1018,V={1}:R=C,S=1092,V={2}:R=D,S=1014,V={3}:R=E,S=1260,V={4}:\";$C$2;$U$14;$C$4;$D318;$B318)": 2865,_x000D_
    "=RIK_AC(\"INF04__;INF04@E=0,S=1064,G=0,T=0,P=0:@R=A,S=1260,V={0}:R=B,S=1018,V={1}:R=C,S=1092,V={2}:R=D,S=1014,V={3}:R=E,S=1260,V={4}:\";$C$2;$U$14;$C$4;$D326;$B326)": 2866,_x000D_
    "=RIK_AC(\"INF04__;INF04@E=0,S=1064,G=0,T=0,P=0:@R=A,S=1260,V={0}:R=B,S=1018,V={1}:R=C,S=1092,V={2}:R=D,S=1014,V={3}:R=E,S=1260,V={4}:\";$C$2;$U$14;$C$4;$D334;$B334)": 2867,_x000D_
    "=RIK_AC(\"INF04__;INF04@E=0,S=1064,G=0,T=0,P=0:@R=A,S=1260,V={0}:R=B,S=1018,V={1}:R=C,S=1092,V={2}:R=D,S=1014,V={3}:R=E,S=1260,V={4}:\";$C$2;$U$14;$C$4;$D342;$B342)": 2868,_x000D_
    "=RIK_AC(\"INF04__;INF04@E=0,S=1064,G=0,T=0,P=0:@R=A,S=1260,V={0}:R=B,S=1018,V={1}:R=C,S=1092,V={2}:R=D,S=1014,V={3}:R=E,S=1260,V={4}:\";$C$2;$U$14;$C$4;$D350;$B350)": 2869,_x000D_
    "=RIK_AC(\"INF04__;INF04@E=0,S=1064,G=0,T=0,P=0:@R=A,S=1260,V={0}:R=B,S=1018,V={1}:R=C,S=1092,V={2}:R=D,S=1014,V={3}:R=E,S=1260,V={4}:\";$C$2;$U$14;$C$4;$D358;$B358)": 2870,_x000D_
    "=RIK_AC(\"INF04__;INF04@E=0,S=1064,G=0,T=0,P=0:@R=A,S=1260,V={0}:R=B,S=1018,V={1}:R=C,S=1092,V={2}:R=D,S=1014,V={3}:R=E,S=1260,V={4}:\";$C$2;$U$14;$C$4;$D366;$B366)": 2871,_x000D_
    "=RIK_AC(\"INF04__;INF04@E=0,S=1064,G=0,T=0,P=0:@R=A,S=1260,V={0}:R=B,S=1018,V={1}:R=C,S=1092,V={2}:R=D,S=1014,V={3}:R=E,S=1260,V={4}:\";$C$2;$U$14;$C$4;$D374;$B374)": 2872,_x000D_
    "=RIK_AC(\"INF04__;INF04@E=0,S=1064,G=0,T=0,P=0:@R=A,S=1260,V={0}:R=B,S=1018,V={1}:R=C,S=1092,V={2}:R=D,S=1014,V={3}:R=E,S=1260,V={4}:\";$C$2;$U$14;$C$4;$D382;$B382)": 2873,_x000D_
    "=RIK_AC(\"INF04__;INF04@E=0,S=1064,G=0,T=0,P=0:@R=A,S=1260,V={0}:R=B,S=1018,V={1}:R=C,S=1092,V={2}:R=D,S=1014,V={3}:R=E,S=1260,V={4}:\";$C$2;$U$14;$C$4;$D390;$B390)": 2874,_x000D_
    "=RIK_AC(\"INF04__;INF04@E=0,S=1064,G=0,T=0,P=0:@R=A,S=1260,V={0}:R=B,S=1018,V={1}:R=C,S=1092,V={2}:R=D,S=1014,V={3}:R=E,S=1260,V={4}:\";$C$2;$U$14;$C$4;$D398;$B398)": 2875,_x000D_
    "=RIK_AC(\"INF04__;INF04@E=0,S=1064,G=0,T=0,P=0:@R=A,S=1260,V={0}:R=B,S=1018,V={1}:R=C,S=1092,V={2}:R=D,S=1014,V={3}:R=E,S=1260,V={4}:\";$C$2;$U$14;$C$4;$D406;$B406)": 2876,_x000D_
    "=RIK_AC(\"INF04__;INF04@E=0,S=1064,G=0,T=0,P=0:@R=A,S=1260,V={0}:R=B,S=1018,V={1}:R=C,S=1092,V={2}:R=D,S=1014,V={3}:R=E,S=1260,V={4}:\";$C$2;$U$14;$C$4;$D414;$B414)": 2877,_x000D_
    "=RIK_AC(\"INF04__;INF04@E=0,S=1064,G=0,T=0,P=0:@R=A,S=1260,V={0}:R=B,S=1018,V={1}:R=C,S=1092,V={2}:R=D,S=1014,V={3}:R=E,S=1260,V={4}:\";$C$2;$U$14;$C$4;$D422;$B422)": 2878,_x000D_
    "=RIK_AC(\"INF04__;INF04@E=0,S=1064,G=0,T=0,P=0:@R=A,S=1260,V={0}:R=B,S=1018,V={1}:R=C,S=1092,V={2}:R=D,S=1014,V={3}:R=E,S=1260,V={4}:\";$C$2;$U$14;$C$4;$D430;$B430)": 2879,_x000D_
    "=RIK_AC(\"INF04__;INF04@E=0,S=49,G=0,T=0,P=0:@R=A,S=1260,V={0}:R=B,S=1018,V={1}:R=C,S=1092,V={2}:R=D,S=1014,V={3}:R=E,S=1260,V={4}:R=F,S=48,V={5}:\";$C$2;$U$14;$C$4;$D18;$B18;V$14)": 2880,_x000D_
    "=RIK_AC(\"INF04__;INF04@E=0,S=49,G=0,T=0,P=0:@R=A,S=1260,V={0}:R=B,S=1018,V={1}:R=C,S=1092,V={2}:R=D,S=1014,V={3}:R=E,S=1260,V={4}:R=F,S=48,V={5}:\";$C$2;$U$14;$C$4;$D26;$B26;V$14)": 2881,_x000D_
    "=RIK_AC(\"INF04__;INF04@E=0,S=49,G=0,T=0,P=0:@R=A,S=1260,V={0}:R=B,S=1018,V={1}:R=C,S=1092,V={2}:R=D,S=1014,V={3}:R=E,S=1260,V={4}:R=F,S=48,V={5}:\";$C$2;$U$14;$C$4;$D34;$B34;V$14)": 2882,_x000D_
    "=RIK_AC(\"INF04__;INF04@E=0,S=49,G=0,T=0,P=0:@R=A,S=1260,V={0}:R=B,S=1018,V={1}:R=C,S=1092,V={2}:R=D,S=1014,V={3}:R=E,S=1260,V={4}:R=F,S=48,V={5}:\";$C$2;$U$14;$C$4;$D42;$B42;V$14)": 2883,_x000D_
    "=RIK_AC(\"INF04__;INF04@E=0,S=49,G=0,T=0,P=0:@R=A,S=1260,V={0}:R=B,S=1018,V={1}:R=C,S=1092,V={2}:R=D,S=1014,V={3}:R=E,S=1260,V={4}:R=F,S=48,V={5}:\";$C$2;$U$14;$C$4;$D50;$B50;V$14)": 2884,_x000D_
    "=RIK_AC(\"INF04__;INF04@E=0,S=42,G=0,T=0,P=0:@R=A,S=1260,V={0}:R=B,S=1018,V={1}:R=C,S=1092,V={2}:R=D,S=1014,V={3}:R=E,S=1260,V={4}:\";$C$2;$U$14;$C$4;$D28;$B28)": 2885,_x000D_
    "=RIK_AC(\"INF04__;INF04@E=0,S=42,G=0,T=0,P=0:@R=A,S=1260,V={0}:R=B,S=1018,V={1}:R=C,S=1092,V={2}:R=D,S=1014,V={3}:R=E,S=1260,V={4}:\";$C$2;$U$14;$C$4;$D41;$B41)": 2886,_x000D_
    "=RIK_AC(\"INF04__;INF04@E=0,S=42,G=0,T=0,P=0:@R=A,S=1260,V={0}:R=B,S=1018,V={1}:R=C,S=1092,V={2}:R=D,S=1014,V={3}:R=E,S=1260,V={4}:\";$C$2;$U$14;$C$4;$D53;$B53)": 2887,_x000D_
    "=RIK_AC(\"INF04__;INF04@E=0,S=42,G=0,T=0,P=0:@R=A,S=1260,V={0}:R=B,S=1018,V={1}:R=C,S=1092,V={2}:R=D,S=1014,V={3}:R=E,S=1260,V={4}:\";$C$2;$U$14;$C$4;$D67;$B67)": 2888,_x000D_
    "=RIK_AC(\"INF04__;INF04@E=0,S=42,G=0,T=0,P=0:@R=A,S=1260,V={0}:R=B,S=1018,V={1}:R=C,S=1092,V={2}:R=D,S=1014,V={3}:R=E,S=1260,V={4}:\";$C$2;$U$14;$C$4;$D78;$B78)": 2889,_x000D_
    "=RIK_AC(\"INF04__;INF04@E=0,S=42,G=0,T=0,P=0:@R=A,S=1260,V={0}:R=B,S=1018,V={1}:R=C,S=1092,V={2}:R=D,S=1014,V={3}:R=E,S=1260,V={4}:\";$C$2;$U$14;$C$4;$D92;$B92)": 2890,_x000D_
    "=RIK_AC(\"INF04__;INF04@E=0,S=42,G=0,T=0,P=0:@R=A,S=1260,V={0}:R=B,S=1018,V={1}:R=C,S=1092,V={2}:R=D,S=1014,V={3}:R=E,S=1260,V={4}:\";$C$2;$U$14;$C$4;$D105;$B105)": 2891,_x000D_
    "=RIK_AC(\"INF04__;INF04@E=0,S=42,G=0,T=0,P=0:@R=A,S=1260,V={0}:R=B,S=1018,V={1}:R=C,S=1092,V={2}:R=D,S=1014,V={3}:R=E,S=1260,V={4}:\";$C$2;$U$14;$C$4;$D117;$B117)": 2892,_x000D_
    "=RIK_AC(\"INF04__;INF04@E=0,S=42,G=0,T=0,P=0:@R=A,S=1260,V={0}:R=B,S=1018,V={1}:R=C,S=1092,V={2}:R=D,S=1014,V={3}:R=E,S=1260,V={4}:\";$C$2;$U$14;$C$4;$D131;$B131)": 2893,_x000D_
    "=RIK_AC(\"INF04__;INF04@E=0,S=42,G=0,T=0,P=0:@R=A,S=1260,V={0}:R=B,S=1018,V={1}:R=C,S=1092,V={2}:R=D,S=1014,V={3}:R=E,S=1260,V={4}:\";$C$2;$U$14;$C$4;$D142;$B142)": 2894,_x000D_
    "=RIK_AC(\"INF04__;INF04@E=0,S=42,G=0,T=0,P=0:@R=A,S=1260,V={0}:R=B,S=1018,V={1}:R=C,S=1092,V={2}:R=D,S=1014,V={3}:R=E,S=1260,V={4}:\";$C$2;$U$14;$C$4;$D156;$B156)": 2895,_x000D_
    "=RIK_AC(\"INF04__;INF04@E=0,S=42,G=0,T=0,P=0:@R=A,S=1260,V={0}:R=B,S=1018,V={1}:R=C,S=1092,V={2}:R=D,S=1014,V={3}:R=E,S=1260,V={4}:\";$C$2;$U$14;$C$4;$D169;$B169)": 2896,_x000D_
    "=RIK_AC(\"INF04__;INF04@E=0,S=42,G=0,T=0,P=0:@R=A,S=1260,V={0}:R=B,S=1018,V={1}:R=C,S=1092,V={2}:R=D,S=1014,V={3}:R=E,S=1260,V={4}:\";$C$2;$U$14;$C$4;$D181;$B181)": 2897,_x000D_
    "=RIK_AC(\"INF04__;INF04@E=0,S=42,G=0,T=0,P=0:@R=A,S=1260,V={0}:R=B,S=1018,V={1}:R=C,S=1092,V={2}:R=D,S=1014,V={3}:R=E,S=1260,V={4}:\";$C$2;$U$14;$C$4;$D195;$B195)": 2898,_x000D_
    "=RIK_AC(\"INF04__;INF04@E=0,S=42,G=0,T=0,P=0:@R=A,S=1260,V={0}:R=B,S=1018,V={1}:R=C,S=1092,V={2}:R=D,S=1014,V={3}:R=E,S=1260,V={4}:\";$C$2;$U$14;$C$4;$D206;$B206)": 2899,_x000D_
    "=RIK_AC(\"INF04__;INF04@E=0,S=42,G=0,T=0,P=0:@R=A,S=1260,V={0}:R=B,S=1018,V={1}:R=C,S=1092,V={2}:R=D,S=1014,V={3}:R=E,S=1260,V={4}:\";$C$2;$U$14;$C$4;$D220;$B220)": 2900,_x000D_
    "=RIK_AC(\"INF04__;INF04@E=0,S=42,G=0,T=0,P=0:@R=A,S=1260,V={0}:R=B,S=1018,V={1}:R=C,S=1092,V={2}:R=D,S=1014,V={3}:R=E,S=1260,V={4}:\";$C$2;$U$14;$C$4;$D233;$B233)": 2901,_x000D_
    "=RIK_AC(\"INF04__;INF04@E=0,S=42,G=0,T=0,P=0:@R=A,S=1260,V={0}:R=B,S=1018,V={1}:R=C,S=1092,V={2}:R=D,S=1014,V={3}:R=E,S=1260,V={4}:\";$C$2;$U$14;$C$4;$D245;$B245)": 2902,_x000D_
    "=RIK_AC(\"INF04__;INF04@E=0,S=42,G=0,T=0,P=0:@R=A,S=1260,V={0}:R=B,S=1018,V={1}:R=C,S=1092,V={2}:R=D,S=1014,V={3}:R=E,S=1260,V={4}:\";$C$2;$U$14;$C$4;$D259;$B259)": 2903,_x000D_
    "=RIK_AC(\"INF04__;INF04@E=0,S=42,G=0,T=0,P=0:@R=A,S=1260,V={0}:R=B,S=1018,V={1}:R=C,S=1092,V={2}:R=D,S=1014,V={3}:R=E,S=1260,V={4}:\";$C$2;$U$14;$C$4;$D270;$B270)": 2904,_x000D_
    "=RIK_AC(\"INF04__;INF04@E=0,S=42,G=0,T=0,P=0:@R=A,S=1260,V={0}:R=B,S=1018,V={1}:R=C,S=1092,V={2}:R=D,S=1014,V={3}:R=E,S=1260,V={4}:\";$C$2;$U$14;$C$4;$D284;$B284)": 2905,_x000D_
    "=RIK_AC(\"INF04__;INF04@E=0,S=42,G=0,T=0,P=0:@R=A,S=1260,V={0}:R=B,S=1018,V={1}:R=C,S=1092,V={2}:R=D,S=1014,V={3}:R=E,S=1260,V={4}:\";$C$2;$U$14;$C$4;$D297;$B297)": 2906,_x000D_
    "=RIK_AC(\"INF04__;INF04@E=0,S=42,G=0,T=0,P=0:@R=A,S=1260,V={0}:R=B,S=1018,V={1}:R=C,S=1092,V={2}:R=D,S=1014,V={3}:R=E,S=1260,V={4}:\";$C$2;$U$14;$C$4;$D309;$B309)": 2907,_x000D_
    "=RIK_AC(\"INF04__;INF04@E=0,S=42,G=0,T=0,P=0:@R=A,S=1260,V={0}:R=B,S=1018,V={1}:R=C,S=1092,V={2}:R=D,S=1014,V={3}:R=E,S=1260,V={4}:\";$C$2;$U$14;$C$4;$D323;$B323)": 2908,_x000D_
    "=RIK_AC(\"INF04__;INF04@E=0,S=42,G=0,T=0,P=0:@R=A,S=1260,V={0}:R=B,S=1018,V={1}:R=C,S=1092,V={2}:R=D,S=1014,V={3}:R=E,S=1260,V={4}:\";$C$2;$U$14;$C$4;$D334;$B334)": 2909,_x000D_
    "=RIK_AC(\"INF04__;INF04@E=0,S=42,G=0,T=0,P=0:@R=A,S=1260,V={0}:R=B,S=1018,V={1}:R=C,S=1092,V={2}:R=D,S=1014,V={3}:R=E,S=1260,V={4}:\";$C$2;$U$14;$C$4;$D348;$B348)": 2910,_x000D_
    "=RIK_AC(\"INF04__;INF04@E=0,S=42,G=0,T=0,P=0:@R=A,S=1260,V={0}:R=B,S=1018,V={1}:R=C,S=1092,V={2}:R=D,S=1014,V={3}:R=E,S=1260,V={4}:\";$C$2;$U$14;$C$4;$D361;$B361)": 2911,_x000D_
    "=RIK_AC(\"INF04__;INF04@E=0,S=42,G=0,T=0,P=0:@R=A,S=1260,V={0}:R=B,S=1018,V={1}:R=C,S=1092,V={2}:R=D,S=1014,V={3}:R=E,S=1260,V={4}:\";$C$2;$U$14;$C$4;$D373;$B373)": 2912,_x000D_
    "=RIK_AC(\"INF04__;INF04@E=0,S=42,G=0,T=0,P=0:@R=A,S=1260,V={0}:R=B,S=1018,V={1}:R=C,S=1092,V={2}:R=D,S=1014,V={3}:R=E,S=1260,V={4}:\";$C$2;$U$14;$C$4;$D387;$B387)": 2913,_x000D_
    "=RIK_AC(\"INF04__;INF04@E=0,S=42,G=0,T=0,P=0:@R=A,S=1260,V={0}:R=B,S=1018,V={1}:R=C,S=1092,V={2}:R=D,S=1014,V={3}:R=E,S=1260,V={4}:\";$C$2;$U$14;$C$4;$D398;$B398)": 2914,_x000D_
    "=RIK_AC(\"INF04__;INF04@E=0,S=42,G=0,T=0,P=0:@R=A,S=1260,V={0}:R=B,S=1018,V={1}:R=C,S=1092,V={2}:R=D,S=1014,V={3}:R=E,S=1260,V={4}:\";$C$2;$U$14;$C$4;$D412;$B412)": 2915,_x000D_
    "=RIK_AC(\"INF04__;INF04@E=0,S=42,G=0,T=0,P=0:@R=A,S=1260,V={0}:R=B,S=1018,V={1}:R=C,S=1092,V={2}:R=D,S=1014,V={3}:R=E,S=1260,V={4}:\";$C$2;$U$14;$C$4;$D425;$B425)": 2916,_x000D_
    "=RIK_AC(\"INF04__;INF04@E=0,S=42,G=0,T=0,P=0:@R=A,S=1260,V={0}:R=B,S=1018,V={1}:R=C,S=1092,V={2}:R=D,S=1014,V={3}:R=E,S=1260,V={4}:\";$C$2;$U$14;$C$4;$D437;$B437)": 2917,_x000D_
    "=RIK_AC(\"INF04__;INF04@E=0,S=1064,G=0,T=0,P=0:@R=A,S=1260,V={0}:R=B,S=1018,V={1}:R=C,S=1092,V={2}:R=D,S=1014,V={3}:R=E,S=1260,V={4}:\";$C$2;$U$14;$C$4;$D31;$B31)": 2918,_x000D_
    "=RIK_AC(\"INF04__;INF04@E=0,S=1064,G=0,T=0,P=0:@R=A,S=1260,V={0}:R=B,S=1018,V={1}:R=C,S=1092,V={2}:R=D,S=1014,V={3}:R=E,S=1260,V={4}:\";$C$2;$U$14;$C$4;$D42;$B42)": 2919,_x000D_
    "=RIK_AC(\"INF04__;INF04@E=0,S=1064,G=0,T=0,P=0:@R=A,S=1260,V={0}:R=B,S=1018,V={1}:R=C,S=1092,V={2}:R=D,S=1014,V={3}:R=E,S=1260,V={4}:\";$C$2;$U$14;$C$4;$D53;$B53)": 2920,_x000D_
    "=RIK_AC(\"INF04__;INF04@E=0,S=1064,G=0,T=0,P=0:@R=A,S=1260,V={0}:R=B,S=1018,V={1}:R=C,S=1092,V={2}:R=D,S=1014,V={3}:R=E,S=1260,V={4}:\";$C$2;$U$14;$C$4;$D63;$B63)": 2921,_x000D_
    "=RIK_AC(\"INF04__;INF04@E=0,S=1064,G=0,T=0,P=0:@R=A,S=1260,V={0}:R=B,S=1018,V={1}:R=C,S=1092,V={2}:R=D,S=1014,V={3}:R=E,S=1260,V={4}:\";$C$2;$U$14;$C$4;$D72;$B72)": 2922,_x000D_
    "=RIK_AC(\"INF04__;INF04@E=0,S=1064,G=0,T=0,P=0:@R=A,S=1260,V={0}:R=B,S=1018,V={1}:R=C,S=1092,V={2}:R=D,S=1014,V={3}:R=E,S=1260,V={4}:\";$C$2;$U$14;$C$4;$D81;$B81)": 2923,_x000D_
    "=RIK_AC(\"INF04__;INF04@E=0,S=1064,G=0,T=0,P=0:@R=A,S=1260,V={0}:R=B,S=1018,V={1}:R=C,S=1092,V={2}:R=D,S=1014,V={3}:R=E,S=1260,V={4}:\";$C$2;$U$14;$C$4;$D90;$B90)": 2924,_x000D_
    "=RIK_AC(\"INF04__;INF04@E=0,S=1064,G=0,T=0,P=0:@R=A,S=1260,V={0}:R=B,S=1018,V={1}:R=C,S=1092,V={2}:R=D,S=1014,V={3}:R=E,S=1260,V={4}:\";$C$2;$U$14;$C$4;$D99;$B99)": 2925,_x000D_
    "=RIK_AC(\"INF04__;INF04@E=0,S=1064,G=0,T=0,P=0:@R=A,S=1260,V={0}:R=B,S=1018,V={1}:R=C,S=1092,V={2}:R=D,S=1014,V={3}:R=E,S=1260,V={4}:\";$C$2;$U$14;$C$4;$D108;$B108)": 2926,_x000D_
    "=RIK_AC(\"INF04__;INF04@E=0,S=1064,G=0,T=0,P=0:@R=A,S=1260,V={0}:R=B,S=1018,V={1}:R=C,S=1092,V={2}:R=D,S=1014,V={3}:R=E,S=1260,V={4}:\";$C$2;$U$14;$C$4;$D117;$B117)": 2927,_x000D_
    "=RIK_AC(\"INF04__;INF04@E=0,S=1064,G=0,T=0,P=0:@R=A,S=1260,V={0}:R=B,S=1018,V={1}:R=C,S=1092,V={2}:R=D,S=1014,V={3}:R=E,S=1260,V={4}:\";$C$2;$U$14;$C$4;$D127;$B127)": 2928,_x000D_
    "=RIK_AC(\"INF04__;INF04@E=0,S=1064,G=0,T=0,P=0:@R=A,S=1260,V={0}:R=B,S=1018,V={1}:R=C,S=1092,V={2}:R=D,S=1014,V={3}:R=E,S=1260,V={4}:\";$C$2;$U$14;$C$4;$D136;$B136)": 2929,_x000D_
    "=RIK_AC(\"INF04__;INF04@E=0,S=1064,G=0,T=0,P=0:@R=A,S=1260,V={0}:R=B,S=1018,V={1}:R=C,S=1092,V={2}:R=D,S=1014,V={3}:R=E,S=1260,V={4}:\";$C$2;$U$14;$C$4;$D145;$B145)": 2930,_x000D_
    "=RIK_AC(\"INF04__;INF04@E=0,S=1064,G=0,T=0,P=0:@R=A,S=1260,V={0}:R=B,S=1018,V={1}:R=C,S=1092,V={2}:R=D,S=1014,V={3}:R=E,S=1260,V={4}:\";$C$2;$U$14;$C$4;$D154;$B154)": 2931,_x000D_
    "=RIK_AC(\"INF04__;INF04@E=0,S=1064,G=0,T=0,P=0:@R=A,S=1260,V={0}:R=B,S=1018,V={1}:R=C,S=1092,V={2}:R=D,S=1014,V={3}:R=E,S=1260,V={4}:\";$C$2;$U$14;$C$4;$D163;$B163)": 2932,_x000D_
    "=RIK_AC(\"INF04__;INF04@E=0,S=1064,G=0,T=0,P=0:@R=A,S=1260,V={0}:R=B,S=1018,V={1}:R=C,S=1092,V={2}:R=D,S=1014,V={3}:R=E,S=1260,V={4}:\";$C$2;$U$14;$C$4;$D172;$B172)": 2933,_x000D_
    "=RIK_AC(\"INF04__;INF04@E=0,S=1064,G=0,T=0,P=0:@R=A,S=1260,V={0}:R=B,S=1018,V={1}:R=C,S=1092,V={2}:R=D,S=1014,V={3}:R=E,S=1260,V={4}:\";$C$2;$U$14;$C$4;$D181;$B181)": 2934,_x000D_
    "=RIK_AC(\"INF04__;INF04@E=0,S=1064,G=0,T=0,P=0:@R=A,S=1260,V={0}:R=B,S=1018,V={1}:R=C,S=1092,V={2}:R=D,S=1014,V={3}:R=E,S=1260,V={4}:\";$C$2;$U$14;$C$4;$D191;$B191)": 2935,_x000D_
    "=RIK_AC(\"INF04__;INF04@E=0,S=1064,G=0,T=0,P=0:@R=A,S=1260,V={0}:R=B,S=1018,V={1}:R=C,S=1092,V={2}:R=D,S=1014,V={3}:R=E,S=1260,V={4}:\";$C$2;$U$14;$C$4;$D199;$B199)": 2936,_x000D_
    "=RIK_AC(\"INF04__;INF04@E=0,S=1064,G=0,T=0,P=0:@R=A,S=1260,V={0}:R=B,S=1018,V={1}:R=C,S=1092,V={2}:R=D,S=1014,V={3}:R=E,S=1260,V={4}:\";$C$2;$U$14;$C$4;$D207;$B207)": 2937,_x000D_
    "=RIK_AC(\"INF04__;INF04@E=0,S=1064,G=0,T=0,P=0:@R=A,S=1260,V={0}:R=B,S=1018,V={1}:R=C,S=1092,V={2}:R=D,S=1014,V={3}:R=E,S=1260,V={4}:\";$C$2;$U$14;$C$4;$D215;$B215)": 2938,_x000D_
    "=RIK_AC(\"INF04__;INF04@E=0,S=1064,G=0,T=0,P=0:@R=A,S=1260,V={0}:R=B,S=1018,V={1}:R=C,S=1092,V={2}:R=D,S=1014,V={3}:R=E,S=1260,V={4}:\";$C$2;$U$14;$C$4;$D223;$B223)": 2939,_x000D_
    "=RIK_AC(\"INF04__;INF04@E=0,S=1064,G=0,T=0,P=0:@R=A,S=1260,V={0}:R=B,S=1018,V={1}:R=C,S=1092,V={2}:R=D,S=1014,V={3}:R=E,S=1260,V={4}:\";$C$2;$U$14;$C$4;$D231;$B231)": 2940,_x000D_
    "=RIK_AC(\"INF04__;INF04@E=0,S=1064,G=0,T=0,P=0:@R=A,S=1260,V={0}:R=B,S=1018,V={1}:R=C,S=1092,V={2}:R=D,S=1014,V={3}:R=E,S=1260,V={4}:\";$C$2;$U$14;$C$4;$D239;$B239)": 2941,_x000D_
    "=RIK_AC(\"INF04__;INF04@E=0,S=1064,G=0,T=0,P=0:@R=A,S=1260,V={0}:R=B,S=1018,V={1}:R=C,S=1092,V={2}:R=D,S=1014,V={3}:R=E,S=1260,V={4}:\";$C$2;$U$14;$C$4;$D247;$B247)": 2942,_x000D_
    "=RIK_AC(\"INF04__;INF04@E=0,S=1064,G=0,T=0,P=0:@R=A,S=1260,V={0}:R=B,S=1018,V={1}:R=C,S=1092,V={2}:R=D,S=1014,V={3}:R=E,S=1260,V={4}:\";$C$2;$U$14;$C$4;$D255;$B255)": 2943,_x000D_
    "=RIK_AC(\"INF04__;INF04@E=0,S=1064,G=0,T=0,P=0:@R=A,S=1260,V={0}:R=B,S=1018,V={1}:R=C,S=1092,V={2}:R=D,S=1014,V={3}:R=E,S=1260,V={4}:\";$C$2;$U$14;$C$4;$D263;$B263)": 2944,_x000D_
    "=RIK_AC(\"INF04__;INF04@E=0,S=1064,G=0,T=0,P=0:@R=A,S=1260,V={0}:R=B,S=1018,V={1}:R=C,S=1092,V={2}:R=D,S=1014,V={3}:R=E,S=1260,V={4}:\";$C$2;$U$14;$C$4;$D271;$B271)": 2945,_x000D_
    "=RIK_AC(\"INF04__;INF04@E=0,S=1064,G=0,T=0,P=0:@R=A,S=1260,V={0}:R=B,S=1018,V={1}:R=C,S=1092,V={2}:R=D,S=1014,V={3}:R=E,S=1260,V={4}:\";$C$2;$U$14;$C$4;$D279;$B279)": 2946,_x000D_
    "=RIK_AC(\"INF04__;INF04@E=0,S=1064,G=0,T=0,P=0:@R=A,S=1260,V={0}:R=B,S=1018,V={1}:R=C,S=1092,V={2}:R=D,S=1014,V={3}:R=E,S=1260,V={4}:\";$C$2;$U$14;$C$4;$D287;$B287)": 2947,_x000D_
    "=RIK_AC(\"INF04__;INF04@E=0,S=1064,G=0,T=0,P=0:@R=A,S=1260,V={0}:R=B,S=1018,V={1}:R=C,S=1092,V={2}:R=D,S=1014,V={3}:R=E,S=1260,V={4}:\";$C$2;$U$14;$C$4;$D295;$B295)": 2948,_x000D_
    "=RIK_AC(\"INF04__;INF04@E=0,S=1064,G=0,T=0,P=0:@R=A,S=1260,V={0}:R=B,S=1018,V={1}:R=C,S=1092,V={2}:R=D,S=1014,V={3}:R=E,S=1260,V={4}:\";$C$2;$U$14;$C$4;$D303;$B303)": 2949,_x000D_
    "=RIK_AC(\"INF04__;INF04@E=0,S=1064,G=0,T=0,P=0:@R=A,S=1260,V={0}:R=B,S=1018,V={1}:R=C,S=1092,V={2}:R=D,S=1014,V={3}:R=E,S=1260,V={4}:\";$C$2;$U$14;$C$4;$D311;$B311)": 2950,_x000D_
    "=RIK_AC(\"INF04__;INF04@E=0,S=1064,G=0,T=0,P=0:@R=A,S=1260,V={0}:R=B,S=1018,V={1}:R=C,S=1092,V={2}:R=D,S=1014,V={3}:R=E,S=1260,V={4}:\";$C$2;$U$14;$C$4;$D319;$B319)": 2951,_x000D_
    "=RIK_AC(\"INF04__;INF04@E=0,S=1064,G=0,T=0,P=0:@R=A,S=1260,V={0}:R=B,S=1018,V={1}:R=C,S=1092,V={2}:R=D,S=1014,V={3}:R=E,S=1260,V={4}:\";$C$2;$U$14;$C$4;$D327;$B327)": 2952,_x000D_
    "=RIK_AC(\"INF04__;INF04@E=0,S=1064,G=0,T=0,P=0:@R=A,S=1260,V={0}:R=B,S=1018,V={1}:R=C,S=1092,V={2}:R=D,S=1014,V={3}:R=E,S=1260,V={4}:\";$C$2;$U$14;$C$4;$D335;$B335)": 2953,_x000D_
    "=RIK_AC(\"INF04__;INF04@E=0,S=1064,G=0,T=0,P=0:@R=A,S=1260,V={0}:R=B,S=1018,V={1}:R=C,S=1092,V={2}:R=D,S=1014,V={3}:R=E,S=1260,V={4}:\";$C$2;$U$14;$C$4;$D343;$B343)": 2954,_x000D_
    "=RIK_AC(\"INF04__;INF04@E=0,S=1064,G=0,T=0,P=0:@R=A,S=1260,V={0}:R=B,S=1018,V={1}:R=C,S=1092,V={2}:R=D,S=1014,V={3}:R=E,S=1260,V={4}:\";$C$2;$U$14;$C$4;$D351;$B351)": 2955,_x000D_
    "=RIK_AC(\"INF04__;INF04@E=0,S=1064,G=0,T=0,P=0:@R=A,S=1260,V={0}:R=B,S=1018,V={1}:R=C,S=1092,V={2}:R=D,S=1014,V={3}:R=E,S=1260,V={4}:\";$C$2;$U$14;$C$4;$D359;$B359)": 2956,_x000D_
    "=RIK_AC(\"INF04__;INF04@E=0,S=1064,G=0,T=0,P=0:@R=A,S=1260,V={0}:R=B,S=1018,V={1}:R=C,S=1092,V={2}:R=D,S=1014,V={3}:R=E,S=1260,V={4}:\";$C$2;$U$14;$C$4;$D367;$B367)": 2957,_x000D_
    "=RIK_AC(\"INF04__;INF04@E=0,S=1064,G=0,T=0,P=0:@R=A,S=1260,V={0}:R=B,S=1018,V={1}:R=C,S=1092,V={2}:R=D,S=1014,V={3}:R=E,S=1260,V={4}:\";$C$2;$U$14;$C$4;$D375;$B375)": 2958,_x000D_
    "=RIK_AC(\"INF04__;INF04@E=0,S=1064,G=0,T=0,P=0:@R=A,S=1260,V={0}:R=B,S=1018,V={1}:R=C,S=1092,V={2}:R=D,S=1014,V={3}:R=E,S=1260,V={4}:\";$C$2;$U$14;$C$4;$D383;$B383)": 2959,_x000D_
    "=RIK_AC(\"INF04__;INF04@E=0,S=1064,G=0,T=0,P=0:@R=A,S=1260,V={0}:R=B,S=1018,V={1}:R=C,S=1092,V={2}:R=D,S=1014,V={3}:R=E,S=1260,V={4}:\";$C$2;$U$14;$C$4;$D391;$B391)": 2960,_x000D_
    "=RIK_AC(\"INF04__;INF04@E=0,S=1064,G=0,T=0,P=0:@R=A,S=1260,V={0}:R=B,S=1018,V={1}:R=C,S=1092,V={2}:R=D,S=1014,V={3}:R=E,S=1260,V={4}:\";$C$2;$U$14;$C$4;$D399;$B399)": 2961,_x000D_
    "=RIK_AC(\"INF04__;INF04@E=0,S=1064,G=0,T=0,P=0:@R=A,S=1260,V={0}:R=B,S=1018,V={1}:R=C,S=1092,V={2}:R=D,S=1014,V={3}:R=E,S=1260,V={4}:\";$C$2;$U$14;$C$4;$D407;$B407)": 2962,_x000D_
    "=RIK_AC(\"INF04__;INF04@E=0,S=1064,G=0,T=0,P=0:@R=A,S=1260,V={0}:R=B,S=1018,V={1}:R=C,S=1092,V={2}:R=D,S=1014,V={3}:R=E,S=1260,V={4}:\";$C$2;$U$14;$C$4;$D415;$B415)": 2963,_x000D_
    "=RIK_AC(\"INF04__;INF04@E=0,S=1064,G=0,T=0,P=0:@R=A,S=1260,V={0}:R=B,S=1018,V={1}:R=C,S=1092,V={2}:R=D,S=1014,V={3}:R=E,S=1260,V={4}:\";$C$2;$U$14;$C$4;$D423;$B423)": 2964,_x000D_
    "=RIK_AC(\"INF04__;INF04@E=0,S=1064,G=0,T=0,P=0:@R=A,S=1260,V={0}:R=B,S=1018,V={1}:R=C,S=1092,V={2}:R=D,S=1014,V={3}:R=E,S=1260,V={4}:\";$C$2;$U$14;$C$4;$D431;$B431)": 2965,_x000D_
    "=RIK_AC(\"INF04__;INF04@E=0,S=49,G=0,T=0,P=0:@R=A,S=1260,V={0}:R=B,S=1018,V={1}:R=C,S=1092,V={2}:R=D,S=1014,V={3}:R=E,S=1260,V={4}:R=F,S=48,V={5}:\";$C$2;$U$14;$C$4;$D19;$B19;V$14)": 2966,_x000D_
    "=RIK_AC(\"INF04__;INF04@E=0,S=49,G=0,T=0,P=0:@R=A,S=1260,V={0}:R=B,S=1018,V={1}:R=C,S=1092,V={2}:R=D,S=1014,V={3}:R=E,S=1260,V={4}:R=F,S=48,V={5}:\";$C$2;$U$14;$C$4;$D27;$B27;V$14)": 2967,_x000D_
    "=RIK_AC(\"INF04__;INF04@E=0,S=49,G=0,T=0,P=0:@R=A,S=1260,V={0}:R=B,S=1018,V={1}:R=C,S=1092,V={2}:R=D,S=1014,V={3}:R=E,S=1260,V={4}:R=F,S=48,V={5}:\";$C$2;$U$14;$C$4;$D35;$B35;V$14)": 2968,_x000D_
    "=RIK_AC(\"INF04__;INF04@E=0,S=49,G=0,T=0,P=0:@R=A,S=1260,V={0}:R=B,S=1018,V={1}:R=C,S=1092,V={2}:R=D,S=1014,V={3}:R=E,S=1260,V={4}:R=F,S=48,V={5}:\";$C$2;$U$14;$C$4;$D43;$B43;V$14)": 2969,_x000D_
    "=RIK_AC(\"INF04__;INF04@E=0,S=49,G=0,T=0,P=0:@R=A,S=1260,V={0}:R=B,S=1018,V={1}:R=C,S=1092,V={2}:R=D,S=1014,V={3}:R=E,S=1260,V={4}:R=F,S=48,V={5}:\";$C$2;$U$14;$C$4;$D51;$B51;V$14)": 2970,_x000D_
    "=RIK_AC(\"INF04__;INF04@E=0,S=49,G=0,T=0,P=0:@R=A,S=1260,V={0}:R=B,S=1018,V={1}:R=C,S=1092,V={2}:R=D,S=1014,V={3}:R=E,S=1260,V={4}:R=F,S=48,V={5}:\";$C$2;$U$14;$C$4;$D59;$B59;V$14)": 2971,_x000D_
    "=RIK_AC(\"INF04__;INF04@E=0,S=49,G=0,T=0,P=0:@R=A,S=1260,V={0}:R=B,S=1018,V={1}:R=C,S=1092,V={2}:R=D,S=1014,V={3}:R=E,S=1260,V={4}:R=F,S=48,V={5}:\";$C$2;$U$14;$C$4;$D67;$B67;V$14)": 2972,_x000D_
    "=RIK_AC(\"INF04__;INF04@E=0,S=49,G=0,T=0,P=0:@R=A,S=1260,V={0}:R=B,S=1018,V={1}:R=C,S=1092,V={2}:R=D,S=1014,V={3}:R=E,S=1260,V={4}:R=F,S=48,V={5}:\";$C$2;$U$14;$C$4;$D75;$B75;V$14)": 2973,_x000D_
    "=RIK_AC(\"INF04__;INF04@E=0,S=49,G=0,T=0,P=0:@R=A,S=1260,V={0}:R=B,S=1018,V={1}:R=C,S=1092,V={2}:R=D,S=1014,V={3}:R=E,S=1260,V={4}:R=F,S=48,V={5}:\";$C$2;$U$14;$C$4;$D83;$B83;V$14)": 2974,_x000D_
    "=RIK_AC(\"INF04__;INF04@E=0,S=49,G=0,T=0,P=0:@R=A,S=1260,V={0}:R=B,S=1018,V={1}:R=C,S=1092,V={2}:R=D,S=1014,V={3}:R=E,S=1260,V={4}:R=F,S=48,V={5}:\";$C$2;$U$14;$C$4;$D91;$B91;V$14)": 2975,_x000D_
    "=RIK_AC(\"INF04__;INF04@E=0,S=49,G=0,T=0,P=0:@R=A,S=1260,V={0}:R=B,S=1018,V={1}:R=C,S=1092,V={2}:R=D,S=1014,V={3}:R=E,S=1260,V={4}:R=F,S=48,V={5}:\";$C$2;$U$14;$C$4;$D99;$B99;V$14)": 2976,_x000D_
    "=RIK_AC(\"INF04__;INF04@E=0,S=49,G=0,T=0,P=0:@R=A,S=1260,V={0}:R=B,S=1018,V={1}:R=C,S=1092,V={2}:R=D,S=1014,V={3}:R=E,S=1260,V={4}:R=F,S=48,V={5}:\";$C$2;$U$14;$C$4;$D107;$B107;V$14)": 2977,_x000D_
    "=RIK_AC(\"INF04__;INF04@E=0,S=49,G=0,T=0,P=0:@R=A,S=1260,V={0}:R=B,S=1018,V={1}:R=C,S=1092,V={2}:R=D,S=1014,V={3}:R=E,S=1260,V={4}:R=F,S=48,V={5}:\";$C$2;$U$14;$C$4;$D115;$B115;V$14)": 2978,_x000D_
    "=RIK_AC(\"INF04__;INF04@E=0,S=49,G=0,T=0,P=0:@R=A,S=1260,V={0}:R=B,S=1018,V={1}:R=C,S=1092,V={2}:R=D,S=1014,V={3}:R=E,S=1260,V={4}:R=F,S=48,V={5}:\";$C$2;$U$14;$C$4;$D123;$B123;V$14)": 2979,_x000D_
    "=RIK_AC(\"INF04__;INF04@E=0,S=49,G=0,T=0,P=0:@R=A,S=1260,V={0}:R=B,S=1018,V={1}:R=C,S=1092,V={2}:R=D,S=1014,V={3}:R=E,S=1260,V={4}:R=F,S=48,V={5}:\";$C$2;$U$14;$C$4;$D131;$B131;V$14)": 2980,_x000D_
    "=RIK_AC(\"INF04__;INF04@E=0,S=49,G=0,T=0,P=0:@R=A,S=1260,V={0}:R=B,S=1018,V={1}:R=C,S=1092,V={2}:R=D,S=1014,V={3}:R=E,S=1260,V={4}:R=F,S=48,V={5}:\";$C$2;$U$14;$C$4;$D139;$B139;V$14)": 2981,_x000D_
    "=RIK_AC(\"INF04__;INF04@E=0,S=49,G=0,T=0,P=0:@R=A,S=1260,V={0}:R=B,S=1018,V={1}:R=C,S=1092,V={2}:R=D,S=1014,V={3}:R=E,S=1260,V={4}:R=F,S=48,V={5}:\";$C$2;$U$14;$C$4;$D147;$B147;V$14)": 2982,_x000D_
    "=RIK_AC(\"INF04__;INF04@E=0,S=49,G=0,T=0,P=0:@R=A,S=1260,V={0}:R=B,S=1018,V={1}:R=C,S=1092,V={2}:R=D,S=1014,V={3}:R=E,S=1260,V={4}:R=F,S=48,V={5}:\";$C$2;$U$14;$C$4;$D155;$B155;V$14)": 2983,_x000D_
    "=RIK_AC(\"INF04__;INF04@E=0,S=49,G=0,T=0,P=0:@R=A,S=1260,V={0}:R=B,S=1018,V={1}:R=C,S=1092,V={2}:R=D,S=1014,V={3}:R=E,S=1260,V={4}:R=F,S=48,V={5}:\";$C$2;$U$14;$C$4;$D163;$B163;V$14)": 2984,_x000D_
    "=RIK_AC(\"INF04__;INF04@E=0,S=42,G=0,T=0,P=0:@R=A,S=1260,V={0}:R=B,S=1018,V={1}:R=C,S=1092,V={2}:R=D,S=1014,V={3}:R=E,S=1260,V={4}:\";$C$2;$U$14;$C$4;$D29;$B29)": 2985,_x000D_
    "=RIK_AC(\"INF04__;INF04@E=0,S=42,G=0,T=0,P=0:@R=A,S=1260,V={0}:R=B,S=1018,V={1}:R=C,S=1092,V={2}:R=D,S=1014,V={3}:R=E,S=1260,V={4}:\";$C$2;$U$14;$C$4;$D43;$B43)": 2986,_x000D_
    "=RIK_AC(\"INF04__;INF04@E=0,S=42,G=0,T=0,P=0:@R=A,S=1260,V={0}:R=B,S=1018,V={1}:R=C,S=1092,V={2}:R=D,S=1014,V={3}:R=E,S=1260,V={4}:\";$C$2;$U$14;$C$4;$D54;$B54)": 2987,_x000D_
    "=RIK_AC(\"INF04__;INF04@E=0,S=42,G=0,T=0,P=0:@R=A,S=1260,V={0}:R=B,S=1018,V={1}:R=C,S=1092,V={2}:R=D,S=1014,V={3}:R=E,S=1260,V={4}:\";$C$2;$U$14;$C$4;$D68;$B68)": 2988,_x000D_
    "=RIK_AC(\"INF04__;INF04@E=0,S=42,G=0,T=0,P=0:@R=A,S=1260,V={0}:R=B,S=1018,V={1}:R=C,S=1092,V={2}:R=D,S=1014,V={3}:R=E,S=1260,V={4}:\";$C$2;$U$14;$C$4;$D81;$B81)": 2989,_x000D_
    "=RIK_AC(\"INF04__;INF04@E=0,S=42,G=0,T=0,P=0:@R=A,S=1260,V={0}:R=B,S=1018,V={1}:R=C,S=1092,V={2}:R=D,S=1014,V={3}:R=E,S=1260,V={4}:\";$C$2;$U$14;$C$4;$D93;$B93)": 2990,_x000D_
    "=RIK_AC(\"INF04__;INF04@E=0,S=42,G=0,T=0,P=0:@R=A,S=1260,V={0}:R=B,S=1018,V={1}:R=C,S=1092,V={2}:R=D,S=1014,V={3}:R=E,S=1260,V={4}:\";$C$2;$U$14;$C$4;$D107;$B107)": 2991,_x000D_
    "=RIK_AC(\"INF04__;INF04@E=0,S=42,G=0,T=0,P=0:@R=A,S=1260,V={0}:R=B,S=1018,V={1}:R=C,S=1092,V={2}:R=D,S=1014,V={3}:R=E,S=1260,V={4}:\";$C$2;$U$14;$C$4;$D118;$B118)": 2992,_x000D_
    "=RIK_AC(\"INF04__;INF04@E=0,S=42,G=0,T=0,P=0:@R=A,S=1260,V={0}:R=B,S=1018,V={1}:R=C,S=1092,V={2}:R=D,S=1014,V={3}:R=E,S=1260,V={4}:\";$C$2;$U$14;$C$4;$D132;$B132)": 2993,_x000D_
    "=RIK_AC(\"INF04__;INF04@E=0,S=42,G=0,T=0,P=0:@R=A,S=1260,V={0}:R=B,S=1018,V={1}:R=C,S=1092,V={2}:R=D,S=1014,V={3}:R=E,S=1260,V={4}:\";$C$2;$U$14;$C$4;$D145;$B145)": 2994,_x000D_
    "=RIK_AC(\"INF04__;INF04@E=0,S=42,G=0,T=0,P=0:@R=A,S=1260,V={0}:R=B,S=1018,V={1}:R=C,S=1092,V={2}:R=D,S=1014,V={3}:R=E,S=1260,V={4}:\";$C$2;$U$14;$C$4;$D157;$B157)": 2995,_x000D_
    "=RIK_AC(\"INF04__;INF04@E=0,S=42,G=0,T=0,P=0:@R=A,S=1260,V={0}:R=B,S=1018,V={1}:R=C,S=1092,V={2}:R=D,S=1014,V={3}:R=E,S=1260,V={4}:\";$C$2;$U$14;$C$4;$D171;$B171)": 2996,_x000D_
    "=RIK_AC(\"INF04__;INF04@E=0,S=42,G=0,T=0,P=0:@R=A,S=1260,V={0}:R=B,S=1018,V={1}:R=C,S=1092,V={2}:R=D,S=1014,V={3}:R=E,S=1260,V={4}:\";$C$2;$U$14;$C$4;$D182;$B182)": 2997,_x000D_
    "=RIK_AC(\"INF04__;INF04@E=0,S=42,G=0,T=0,P=0:@R=A,S=1260,V={0}:R=B,S=1018,V={1}:R=C,S=1092,V={2}:R=D,S=1014,V={3}:R=E,S=1260,V={4}:\";$C$2;$U$14;$C$4;$D196;$B196)": 2998,_x000D_
    "=RIK_AC(\"INF04__;INF04@E=0,S=42,G=0,T=0,P=0:@R=A,S=1260,V={0}:R=B,S=1018,V={1}:R=C,S=1092,V={2}:R=D,S=1014,V={3}:R=E,S=1260,V={4}:\";$C$2;$U$14;$C$4;$D209;$B209)": 2999,_x000D_
    "=RIK_AC(\"INF04__;INF04@E=0,S=42,G=0,T=0,P=0:@R=A,S=1260,V={0}:R=B,S=1018,V={1}:R=C,S=1092,V={2}:R=D,S=1014,V={3}:R=E,S=1260,V={4}:\";$C$2;$U$14;$C$4;$D221;$B221)": 3000,_x000D_
    "=RIK_AC(\"INF04__;INF04@E=0,S=42,G=0,T=0,P=0:@R=A,S=1260,V={0}:R=B,S=1018,V={1}:R=C,S=1092,V={2}:R=D,S=1014,V={3}:R=E,S=1260,V={4}:\";$C$2;$U$14;$C$4;$D235;$B235)": 3001,_x000D_
    "=RIK_AC(\"INF04__;INF04@E=0,S=42,G=0,T=0,P=0:@R=A,S=1260,V={0}:R=B,S=1018,V={1}:R=C,S=1092,V={2}:R=D,S=1014,V={3}:R=E,S=1260,V={4}:\";$C$2;$U$14;$C$4;$D246;$B246)": 3002,_x000D_
    "=RIK_AC(\"INF04__;INF04@E=0,S=42,G=0,T=0,P=0:@R=A,S=1260,V={0}:R=B,S=1018,V={1}:R=C,S=1092,V={2}:R=D,S=1014,V={3}:R=E,S=1260,V={4}:\";$C$2;$U$14;$C$4;$D260;$B260)": 3003,_x000D_
    "=RIK_AC(\"INF04__;INF04@E=0,S=42,G=0,T=0,P=0:@R=A,S=1260,V={0}:R=B,S=1018,V={1}:R=C,S=1092,V={2}:R=D,S=1014,V={3}:R=E,S=1260,V={4}:\";$C$2;$U$14;$C$4;$D273;$B273)": 3004,_x000D_
    "=RIK_AC(\"INF04__;INF04@E=0,S=42,G=0,T=0,P=0:@R=A,S=1260,V={0}:R=B,S=1018,V={1}:R=C,S=1092,V={2}:R=D,S=1014,V={3}:R=E,S=1260,V={4}:\";$C$2;$U$14;$C$4;$D285;$B285)": 3005,_x000D_
    "=RIK_AC(\"INF04__;INF04@E=0,S=42,G=0,T=0,P=0:@R=A,S=1260,V={0}:R=B,S=1018,V={1}:R=C,S=1092,V={2}:R=D,S=1014,V={3}:R=E,S=1260,V={4}:\";$C$2;$U$14;$C$4;$D299;$B299)": 3006,_x000D_
    "=RIK_AC(\"INF04__;INF04@E=0,S=42,G=0,T=0,P=0:@R=A,S=1260,V={0}:R=B,S=1018,V={1}:R=C,S=1092,V={2}:R=D,S=1014,V={3}:R=E,S=1260,V={4}:\";$C$2;$U$14;$C$4;$D310;$B310)": 3007,_x000D_
    "=RIK_AC(\"INF04__;INF04@E=0,S=42,G=0,T=0,P=0:@R=A,S=1260,V={0}:R=B,S=1018,V={1}:R=C,S=1092,V={2}:R=D,S=1014,V={3}:R=E,S=1260,V={4}:\";$C$2;$U$14;$C$4;$D324;$B324)": 3008,_x000D_
    "=RIK_AC(\"INF04__;INF04@E=0,S=42,G=0,T=0,P=0:@R=A,S=1260,V={0}:R=B,S=1018,V={1}:R=C,S=1092,V={2}:R=D,S=1014,V={3}:R=E,S=1260,V={4}:\";$C$2;$U$14;$C$4;$D337;$B337)": 3009,_x000D_
    "=RIK_AC(\"INF04__;INF04@E=0,S=42,G=0,T=0,P=0:@R=A,S=1260,V={0}:R=B,S=1018,V={1}:R=C,S=1092,V={2}:R=D,S=1014,V={3}:R=E,S=1260,V={4}:\";$C$2;$U$14;$C$4;$D349;$B349)": 3010,_x000D_
    "=RIK_AC(\"INF04__;INF04@E=0,S=42,G=0,T=0,P=0:@R=A,S=1260,V={0}:R=B,S=1018,V={1}:R=C,S=1092,V={2}:R=D,S=1014,V={3}:R=E,S=1260,V={4}:\";$C$2;$U$14;$C$4;$D363;$B363)": 3011,_x000D_
    "=RIK_AC(\"INF04__;INF04@E=0,S=42,G=0,T=0,P=0:@R=A,S=1260,V={0}:R=B,S=1018,V={1}:R=C,S=1092,V={2}:R=D,S=1014,V={3}:R=E,S=1260,V={4}:\";$C$2;$U$14;$C$4;$D374;$B374)": 3012,_x000D_
    "=RIK_AC(\"INF04__;INF04@E=0,S=42,G=0,T=0,P=0:@R=A,S=1260,V={0}:R=B,S=1018,V={1}:R=C,S=1092,V={2}:R=D,S=1014,V={3}:R=E,S=1260,V={4}:\";$C$2;$U$14;$C$4;$D388;$B388)": 3013,_x000D_
    "=RIK_AC(\"INF04__;INF04@E=0,S=42,G=0,T=0,P=0:@R=A,S=1260,V={0}:R=B,S=1018,V={1}:R=C,S=1092,V={2}:R=D,S=1014,V={3}:R=E,S=1260,V={4}:\";$C$2;$U$14;$C$4;$D401;$B401)": 3014,_x000D_
    "=RIK_AC(\"INF04__;INF04@E=0,S=42,G=0,T=0,P=0:@R=A,S=1260,V={0}:R=B,S=1018,V={1}:R=C,S=1092,V={2}:R=D,S=1014,V={3}:R=E,S=1260,V={4}:\";$C$2;$U$14;$C$4;$D413;$B413)": 3015,_x000D_
    "=RIK_AC(\"INF04__;INF04@E=0,S=42,G=0,T=0,P=0:@R=A,S=1260,V={0}:R=B,S=1018,V={1}:R=C,S=1092,V={2}:R=D,S=1014,V={3}:R=E,S=1260,V={4}:\";$C$2;$U$14;$C$4;$D427;$B427)": 3016,_x000D_
    "=RIK_AC(\"INF04__;INF04@E=0,S=1064,G=0,T=0,P=0:@R=A,S=1260,V={0}:R=B,S=1018,V={1}:R=C,S=1092,V={2}:R=D,S=1014,V={3}:R=E,S=1260,V={4}:\";$C$2;$U$14;$C$4;$D18;$B18)": 3017,_x000D_
    "=RIK_AC(\"INF04__;INF04@E=0,S=1064,G=0,T=0,P=0:@R=A,S=1260,V={0}:R=B,S=1018,V={1}:R=C,S=1092,V={2}:R=D,S=1014,V={3}:R=E,S=1260,V={4}:\";$C$2;$U$14;$C$4;$D32;$B32)": 3018,_x000D_
    "=RIK_AC(\"INF04__;INF04@E=0,S=1064,G=0,T=0,P=0:@R=A,S=1260,V={0}:R=B,S=1018,V={1}:R=C,S=1092,V={2}:R=D,S=1014,V={3}:R=E,S=1260,V={4}:\";$C$2;$U$14;$C$4;$D45;$B45)": 3019,_x000D_
    "=RIK_AC(\"INF04__;INF04@E=0,S=1064,G=0,T=0,P=0:@R=A,S=1260,V={0}:R=B,S=1018,V={1}:R=C,S=1092,V={2}:R=D,S=1014,V={3}:R=E,S=1260,V={4}:\";$C$2;$U$14;$C$4;$D55;$B55)": 3020,_x000D_
    "=RIK_AC(\"INF04__;INF04@E=0,S=1064,G=0,T=0,P=0:@R=A,S=1260,V={0}:R=B,S=1018,V={1}:R=C,S=1092,V={2}:R=D,S=1014,V={3}:R=E,S=1260,V={4}:\";$C$2;$U$14;$C$4;$D64;$B64)": 3021,_x000D_
    "=RIK_AC(\"INF04__;INF04@E=0,S=1064,G=0,T=0,P=0:@R=A,S=1260,V={0}:R=B,S=1018,V={1}:R=C,S=1092,V={2}:R=D,S=1014,V={3}:R=E,S=1260,V={4}:\";$C$2;$U$14;$C$4;$D73;$B73)": 3022,_x000D_
    "=RIK_AC(\"INF04__;INF04@E=0,S=1064,G=0,T=0,P=0:@R=A,S=1260,V={0}:R=B,S=1018,V={1}:R=C,S=1092,V={2}:R=D,S=1014,V={3}:R=E,S=1260,V={4}:\";$C$2;$U$14;$C$4;$D82;$B82)": 3023,_x000D_
    "=RIK_AC(\"INF04__;INF04@E=0,S=1064,G=0,T=0,P=0:@R=A,S=1260,V={0}:R=B,S=1018,V={1}:R=C,S=1092,V={2}:R=D,S=1014,V={3}:R=E,S=1260,V={4}:\";$C$2;$U$14;$C$4;$D91;$B91)": 3024,_x000D_
    "=RIK_AC(\"INF04__;INF04@E=0,S=1064,G=0,T=0,P=0:@R=A,S=1260,V={0}:R=B,S=1018,V={1}:R=C,S=1092,V={2}:R=D,S=1014,V={3}:R=E,S=1260,V={4}:\";$C$2;$U$14;$C$4;$D100;$B100)": 3025,_x000D_
    "=RIK_AC(\"INF04__;INF04@E=0,S=1064,G=0,T=0,P=0:@R=A,S=1260,V={0}:R=B,S=1018,V={1}:R=C,S=1092,V={2}:R=D,S=1014,V={3}:R=E,S=1260,V={4}:\";$C$2;$U$14;$C$4;$D109;$B109)": 3026,_x000D_
    "=RIK_AC(\"INF04__;INF04@E=0,S=1064,G=0,T=0,P=0:@R=A,S=1260,V={0}:R=B,S=1018,V={1}:R=C,S=1092,V={2}:R=D,S=1014,V={3}:R=E,S=1260,V={4}:\";$C$2;$U$14;$C$4;$D119;$B119)": 3027,_x000D_
    "=RIK_AC(\"INF04__;INF04@E=0,S=1064,G=0,T=0,P=0:@R=A,S=1260,V={0}:R=B,S=1018,V={1}:R=C,S=1092,V={2}:R=D,S=1014,V={3}:R=E,S=1260,V={4}:\";$C$2;$U$14;$C$4;$D128;$B128)": 3028,_x000D_
    "=RIK_AC(\"INF04__;INF04@E=0,S=1064,G=0,T=0,P=0:@R=A,S=1260,V={0}:R=B,S=1018,V={1}:R=C,S=1092,V={2}:R=D,S=1014,V={3}:R=E,S=1260,V={4}:\";$C$2;$U$14;$C$4;$D137;$B137)": 3029,_x000D_
    "=RIK_AC(\"INF04__;INF04@E=0,S=1064,G=0,T=0,P=0:@R=A,S=1260,V={0}:R=B,S=1018,V={1}:R=C,S=1092,V={2}:R=D,S=1014,V={3}:R=E,S=1260,V={4}:\";$C$2;$U$14;$C$4;$D146;$B146)": 3030,_x000D_
    "=RIK_AC(\"INF04__;INF04@E=0,S=1064,G=0,T=0,P=0:@R=A,S=1260,V={0}:R=B,S=1018,V={1}:R=C,S=1092,V={2}:R=D,S=1014,V={3}:R=E,S=1260,V={4}:\";$C$2;$U$14;$C$4;$D155;$B155)": 3031,_x000D_
    "=RIK_AC(\"INF04__;INF04@E=0,S=1064,G=0,T=0,P=0:@R=A,S=1260,V={0}:R=B,S=1018,V={1}:R=C,S=1092,V={2}:R=D,S=1014,V={3}:R=E,S=1260,V={4}:\";$C$2;$U$14;$C$4;$D164;$B164)": 3032,_x000D_
    "=RIK_AC(\"INF04__;INF04@E=0,S=1064,G=0,T=0,P=0:@R=A,S=1260,V={0}:R=B,S=1018,V={1}:R=C,S=1092,V={2}:R=D,S=1014,V={3}:R=E,S=1260,V={4}:\";$C$2;$U$14;$C$4;$D173;$B173)": 3033,_x000D_
    "=RIK_AC(\"INF04__;INF04@E=0,S=1064,G=0,T=0,P=0:@R=A,S=1260,V={0}:R=B,S=1018,V={1}:R=C,S=1092,V={2}:R=D,S=1014,V={3}:R=E,S=1260,V={4}:\";$C$2;$U$14;$C$4;$D183;$B183)": 3034,_x000D_
    "=RIK_AC(\"INF04__;INF04@E=0,S=1064,G=0,T=0,P=0:@R=A,S=1260,V={0}:R=B,S=1018,V={1}:R=C,S=1092,V={2}:R=D,S=1014,V={3}:R=E,S=1260,V={4}:\";$C$2;$U$14;$C$4;$D192;$B192)": 3035,_x000D_
    "=RIK_AC(\"INF04__;INF04@E=0,S=1064,G=0,T=0,P=0:@R=A,S=1260,V={0}:R=B,S=1018,V={1}:R=C,S=1092,V={2}:R=D,S=1014,V={3}:R=E,S=1260,V={4}:\";$C$2;$U$14;$C$4;$D200;$B200)": 3036,_x000D_
    "=RIK_AC(\"INF04__;INF04@E=0,S=1064,G=0,T=0,P=0:@R=A,S=1260,V={0}:R=B,S=1018,V={1}:R=C,S=1092,V={2}:R=D,S=1014,V={3}:R=E,S=1260,V={4}:\";$C$2;$U$14;$C$4;$D208;$B208)": 3037,_x000D_
    "=RIK_AC(\"INF04__;INF04@E=0,S=1064,G=0,T=0,P=0:@R=A,S=1260,V={0}:R=B,S=1018,V={1}:R=C,S=1092,V={2}:R=D,S=1014,V={3}:R=E,S=1260,V={4}:\";$C$2;$U$14;$C$4;$D216;$B216)": 3038,_x000D_
    "=RIK_AC(\"INF04__;INF04@E=0,S=1064,G=0,T=0,P=0:@R=A,S=1260,V={0}:R=B,S=1018,V={1}:R=C,S=1092,V={2}:R=D,S=1014,V={3}:R=E,S=1260,V={4}:\";$C$2;$U$14;$C$4;$D224;$B224)": 3039,_x000D_
    "=RIK_AC(\"INF04__;INF04@E=0,S=1064,G=0,T=0,P=0:@R=A,S=1260,V={0}:R=B,S=1018,V={1}:R=C,S=1092,V={2}:R=D,S=1014,V={3}:R=E,S=1260,V={4}:\";$C$2;$U$14;$C$4;$D232;$B232)": 3040,_x000D_
    "=RIK_AC(\"INF04__;INF04@E=0,S=1064,G=0,T=0,P=0:@R=A,S=1260,V={0}:R=B,S=1018,V={1}:R=C,S=1092,V={2}:R=D,S=1014,V={3}:R=E,S=1260,V={4}:\";$C$2;$U$14;$C$4;$D240;$B240)": 3041,_x000D_
    "=RIK_AC(\"INF04__;INF04@E=0,S=1064,G=0,T=0,P=0:@R=A,S=1260,V={0}:R=B,S=1018,V={1}:R=C,S=1092,V={2}:R=D,S=1014,V={3}:R=E,S=1260,V={4}:\";$C$2;$U$14;$C$4;$D248;$B248)": 3042,_x000D_
    "=RIK_AC(\"INF04__;INF04@E=0,S=1064,G=0,T=0,P=0:@R=A,S=1260,V={0}:R=B,S=1018,V={1}:R=C,S=1092,V={2}:R=D,S=1014,V={3}:R=E,S=1260,V={4}:\";$C$2;$U$14;$C$4;$D256;$B256)": 3043,_x000D_
    "=RIK_AC(\"INF04__;INF04@E=0,S=1064,G=0,T=0,P=0:@R=A,S=1260,V={0}:R=B,S=1018,V={1}:R=C,S=1092,V={2}:R=D,S=1014,V={3}:R=E,S=1260,V={4}:\";$C$2;$U$14;$C$4;$D264;$B264)": 3044,_x000D_
    "=RIK_AC(\"INF04__;INF04@E=0,S=1064,G=0,T=0,P=0:@R=A,S=1260,V={0}:R=B,S=1018,V={1}:R=C,S=1092,V={2}:R=D,S=1014,V={3}:R=E,S=1260,V={4}:\";$C$2;$U$14;$C$4;$D272;$B272)": 3045,_x000D_
    "=RIK_AC(\"INF04__;INF04@E=0,S=1064,G=0,T=0,P=0:@R=A,S=1260,V={0}:R=B,S=1018,V={1}:R=C,</t>
  </si>
  <si>
    <t>S=1092,V={2}:R=D,S=1014,V={3}:R=E,S=1260,V={4}:\";$C$2;$U$14;$C$4;$D280;$B280)": 3046,_x000D_
    "=RIK_AC(\"INF04__;INF04@E=0,S=1064,G=0,T=0,P=0:@R=A,S=1260,V={0}:R=B,S=1018,V={1}:R=C,S=1092,V={2}:R=D,S=1014,V={3}:R=E,S=1260,V={4}:\";$C$2;$U$14;$C$4;$D288;$B288)": 3047,_x000D_
    "=RIK_AC(\"INF04__;INF04@E=0,S=1064,G=0,T=0,P=0:@R=A,S=1260,V={0}:R=B,S=1018,V={1}:R=C,S=1092,V={2}:R=D,S=1014,V={3}:R=E,S=1260,V={4}:\";$C$2;$U$14;$C$4;$D296;$B296)": 3048,_x000D_
    "=RIK_AC(\"INF04__;INF04@E=0,S=1064,G=0,T=0,P=0:@R=A,S=1260,V={0}:R=B,S=1018,V={1}:R=C,S=1092,V={2}:R=D,S=1014,V={3}:R=E,S=1260,V={4}:\";$C$2;$U$14;$C$4;$D304;$B304)": 3049,_x000D_
    "=RIK_AC(\"INF04__;INF04@E=0,S=1064,G=0,T=0,P=0:@R=A,S=1260,V={0}:R=B,S=1018,V={1}:R=C,S=1092,V={2}:R=D,S=1014,V={3}:R=E,S=1260,V={4}:\";$C$2;$U$14;$C$4;$D312;$B312)": 3050,_x000D_
    "=RIK_AC(\"INF04__;INF04@E=0,S=1064,G=0,T=0,P=0:@R=A,S=1260,V={0}:R=B,S=1018,V={1}:R=C,S=1092,V={2}:R=D,S=1014,V={3}:R=E,S=1260,V={4}:\";$C$2;$U$14;$C$4;$D320;$B320)": 3051,_x000D_
    "=RIK_AC(\"INF04__;INF04@E=0,S=1064,G=0,T=0,P=0:@R=A,S=1260,V={0}:R=B,S=1018,V={1}:R=C,S=1092,V={2}:R=D,S=1014,V={3}:R=E,S=1260,V={4}:\";$C$2;$U$14;$C$4;$D328;$B328)": 3052,_x000D_
    "=RIK_AC(\"INF04__;INF04@E=0,S=1064,G=0,T=0,P=0:@R=A,S=1260,V={0}:R=B,S=1018,V={1}:R=C,S=1092,V={2}:R=D,S=1014,V={3}:R=E,S=1260,V={4}:\";$C$2;$U$14;$C$4;$D336;$B336)": 3053,_x000D_
    "=RIK_AC(\"INF04__;INF04@E=0,S=1064,G=0,T=0,P=0:@R=A,S=1260,V={0}:R=B,S=1018,V={1}:R=C,S=1092,V={2}:R=D,S=1014,V={3}:R=E,S=1260,V={4}:\";$C$2;$U$14;$C$4;$D344;$B344)": 3054,_x000D_
    "=RIK_AC(\"INF04__;INF04@E=0,S=1064,G=0,T=0,P=0:@R=A,S=1260,V={0}:R=B,S=1018,V={1}:R=C,S=1092,V={2}:R=D,S=1014,V={3}:R=E,S=1260,V={4}:\";$C$2;$U$14;$C$4;$D352;$B352)": 3055,_x000D_
    "=RIK_AC(\"INF04__;INF04@E=0,S=1064,G=0,T=0,P=0:@R=A,S=1260,V={0}:R=B,S=1018,V={1}:R=C,S=1092,V={2}:R=D,S=1014,V={3}:R=E,S=1260,V={4}:\";$C$2;$U$14;$C$4;$D360;$B360)": 3056,_x000D_
    "=RIK_AC(\"INF04__;INF04@E=0,S=1064,G=0,T=0,P=0:@R=A,S=1260,V={0}:R=B,S=1018,V={1}:R=C,S=1092,V={2}:R=D,S=1014,V={3}:R=E,S=1260,V={4}:\";$C$2;$U$14;$C$4;$D368;$B368)": 3057,_x000D_
    "=RIK_AC(\"INF04__;INF04@E=0,S=1064,G=0,T=0,P=0:@R=A,S=1260,V={0}:R=B,S=1018,V={1}:R=C,S=1092,V={2}:R=D,S=1014,V={3}:R=E,S=1260,V={4}:\";$C$2;$U$14;$C$4;$D376;$B376)": 3058,_x000D_
    "=RIK_AC(\"INF04__;INF04@E=0,S=1064,G=0,T=0,P=0:@R=A,S=1260,V={0}:R=B,S=1018,V={1}:R=C,S=1092,V={2}:R=D,S=1014,V={3}:R=E,S=1260,V={4}:\";$C$2;$U$14;$C$4;$D384;$B384)": 3059,_x000D_
    "=RIK_AC(\"INF04__;INF04@E=0,S=1064,G=0,T=0,P=0:@R=A,S=1260,V={0}:R=B,S=1018,V={1}:R=C,S=1092,V={2}:R=D,S=1014,V={3}:R=E,S=1260,V={4}:\";$C$2;$U$14;$C$4;$D392;$B392)": 3060,_x000D_
    "=RIK_AC(\"INF04__;INF04@E=0,S=1064,G=0,T=0,P=0:@R=A,S=1260,V={0}:R=B,S=1018,V={1}:R=C,S=1092,V={2}:R=D,S=1014,V={3}:R=E,S=1260,V={4}:\";$C$2;$U$14;$C$4;$D400;$B400)": 3061,_x000D_
    "=RIK_AC(\"INF04__;INF04@E=0,S=1064,G=0,T=0,P=0:@R=A,S=1260,V={0}:R=B,S=1018,V={1}:R=C,S=1092,V={2}:R=D,S=1014,V={3}:R=E,S=1260,V={4}:\";$C$2;$U$14;$C$4;$D408;$B408)": 3062,_x000D_
    "=RIK_AC(\"INF04__;INF04@E=0,S=1064,G=0,T=0,P=0:@R=A,S=1260,V={0}:R=B,S=1018,V={1}:R=C,S=1092,V={2}:R=D,S=1014,V={3}:R=E,S=1260,V={4}:\";$C$2;$U$14;$C$4;$D416;$B416)": 3063,_x000D_
    "=RIK_AC(\"INF04__;INF04@E=0,S=1064,G=0,T=0,P=0:@R=A,S=1260,V={0}:R=B,S=1018,V={1}:R=C,S=1092,V={2}:R=D,S=1014,V={3}:R=E,S=1260,V={4}:\";$C$2;$U$14;$C$4;$D424;$B424)": 3064,_x000D_
    "=RIK_AC(\"INF04__;INF04@E=0,S=1064,G=0,T=0,P=0:@R=A,S=1260,V={0}:R=B,S=1018,V={1}:R=C,S=1092,V={2}:R=D,S=1014,V={3}:R=E,S=1260,V={4}:\";$C$2;$U$14;$C$4;$D432;$B432)": 3065,_x000D_
    "=RIK_AC(\"INF04__;INF04@E=0,S=49,G=0,T=0,P=0:@R=A,S=1260,V={0}:R=B,S=1018,V={1}:R=C,S=1092,V={2}:R=D,S=1014,V={3}:R=E,S=1260,V={4}:R=F,S=48,V={5}:\";$C$2;$U$14;$C$4;$D20;$B20;V$14)": 3066,_x000D_
    "=RIK_AC(\"INF04__;INF04@E=0,S=49,G=0,T=0,P=0:@R=A,S=1260,V={0}:R=B,S=1018,V={1}:R=C,S=1092,V={2}:R=D,S=1014,V={3}:R=E,S=1260,V={4}:R=F,S=48,V={5}:\";$C$2;$U$14;$C$4;$D28;$B28;V$14)": 3067,_x000D_
    "=RIK_AC(\"INF04__;INF04@E=0,S=49,G=0,T=0,P=0:@R=A,S=1260,V={0}:R=B,S=1018,V={1}:R=C,S=1092,V={2}:R=D,S=1014,V={3}:R=E,S=1260,V={4}:R=F,S=48,V={5}:\";$C$2;$U$14;$C$4;$D36;$B36;V$14)": 3068,_x000D_
    "=RIK_AC(\"INF04__;INF04@E=0,S=49,G=0,T=0,P=0:@R=A,S=1260,V={0}:R=B,S=1018,V={1}:R=C,S=1092,V={2}:R=D,S=1014,V={3}:R=E,S=1260,V={4}:R=F,S=48,V={5}:\";$C$2;$U$14;$C$4;$D44;$B44;V$14)": 3069,_x000D_
    "=RIK_AC(\"INF04__;INF04@E=0,S=49,G=0,T=0,P=0:@R=A,S=1260,V={0}:R=B,S=1018,V={1}:R=C,S=1092,V={2}:R=D,S=1014,V={3}:R=E,S=1260,V={4}:R=F,S=48,V={5}:\";$C$2;$U$14;$C$4;$D52;$B52;V$14)": 3070,_x000D_
    "=RIK_AC(\"INF04__;INF04@E=0,S=42,G=0,T=0,P=0:@R=A,S=1260,V={0}:R=B,S=1018,V={1}:R=C,S=1092,V={2}:R=D,S=1014,V={3}:R=E,S=1260,V={4}:\";$C$2;$U$14;$C$4;$D20;$B20)": 3071,_x000D_
    "=RIK_AC(\"INF04__;INF04@E=0,S=42,G=0,T=0,P=0:@R=A,S=1260,V={0}:R=B,S=1018,V={1}:R=C,S=1092,V={2}:R=D,S=1014,V={3}:R=E,S=1260,V={4}:\";$C$2;$U$14;$C$4;$D33;$B33)": 3072,_x000D_
    "=RIK_AC(\"INF04__;INF04@E=0,S=42,G=0,T=0,P=0:@R=A,S=1260,V={0}:R=B,S=1018,V={1}:R=C,S=1092,V={2}:R=D,S=1014,V={3}:R=E,S=1260,V={4}:\";$C$2;$U$14;$C$4;$D45;$B45)": 3073,_x000D_
    "=RIK_AC(\"INF04__;INF04@E=0,S=42,G=0,T=0,P=0:@R=A,S=1260,V={0}:R=B,S=1018,V={1}:R=C,S=1092,V={2}:R=D,S=1014,V={3}:R=E,S=1260,V={4}:\";$C$2;$U$14;$C$4;$D59;$B59)": 3074,_x000D_
    "=RIK_AC(\"INF04__;INF04@E=0,S=42,G=0,T=0,P=0:@R=A,S=1260,V={0}:R=B,S=1018,V={1}:R=C,S=1092,V={2}:R=D,S=1014,V={3}:R=E,S=1260,V={4}:\";$C$2;$U$14;$C$4;$D70;$B70)": 3075,_x000D_
    "=RIK_AC(\"INF04__;INF04@E=0,S=42,G=0,T=0,P=0:@R=A,S=1260,V={0}:R=B,S=1018,V={1}:R=C,S=1092,V={2}:R=D,S=1014,V={3}:R=E,S=1260,V={4}:\";$C$2;$U$14;$C$4;$D84;$B84)": 3076,_x000D_
    "=RIK_AC(\"INF04__;INF04@E=0,S=42,G=0,T=0,P=0:@R=A,S=1260,V={0}:R=B,S=1018,V={1}:R=C,S=1092,V={2}:R=D,S=1014,V={3}:R=E,S=1260,V={4}:\";$C$2;$U$14;$C$4;$D97;$B97)": 3077,_x000D_
    "=RIK_AC(\"INF04__;INF04@E=0,S=42,G=0,T=0,P=0:@R=A,S=1260,V={0}:R=B,S=1018,V={1}:R=C,S=1092,V={2}:R=D,S=1014,V={3}:R=E,S=1260,V={4}:\";$C$2;$U$14;$C$4;$D109;$B109)": 3078,_x000D_
    "=RIK_AC(\"INF04__;INF04@E=0,S=42,G=0,T=0,P=0:@R=A,S=1260,V={0}:R=B,S=1018,V={1}:R=C,S=1092,V={2}:R=D,S=1014,V={3}:R=E,S=1260,V={4}:\";$C$2;$U$14;$C$4;$D123;$B123)": 3079,_x000D_
    "=RIK_AC(\"INF04__;INF04@E=0,S=42,G=0,T=0,P=0:@R=A,S=1260,V={0}:R=B,S=1018,V={1}:R=C,S=1092,V={2}:R=D,S=1014,V={3}:R=E,S=1260,V={4}:\";$C$2;$U$14;$C$4;$D134;$B134)": 3080,_x000D_
    "=RIK_AC(\"INF04__;INF04@E=0,S=42,G=0,T=0,P=0:@R=A,S=1260,V={0}:R=B,S=1018,V={1}:R=C,S=1092,V={2}:R=D,S=1014,V={3}:R=E,S=1260,V={4}:\";$C$2;$U$14;$C$4;$D148;$B148)": 3081,_x000D_
    "=RIK_AC(\"INF04__;INF04@E=0,S=42,G=0,T=0,P=0:@R=A,S=1260,V={0}:R=B,S=1018,V={1}:R=C,S=1092,V={2}:R=D,S=1014,V={3}:R=E,S=1260,V={4}:\";$C$2;$U$14;$C$4;$D161;$B161)": 3082,_x000D_
    "=RIK_AC(\"INF04__;INF04@E=0,S=42,G=0,T=0,P=0:@R=A,S=1260,V={0}:R=B,S=1018,V={1}:R=C,S=1092,V={2}:R=D,S=1014,V={3}:R=E,S=1260,V={4}:\";$C$2;$U$14;$C$4;$D173;$B173)": 3083,_x000D_
    "=RIK_AC(\"INF04__;INF04@E=0,S=42,G=0,T=0,P=0:@R=A,S=1260,V={0}:R=B,S=1018,V={1}:R=C,S=1092,V={2}:R=D,S=1014,V={3}:R=E,S=1260,V={4}:\";$C$2;$U$14;$C$4;$D187;$B187)": 3084,_x000D_
    "=RIK_AC(\"INF04__;INF04@E=0,S=42,G=0,T=0,P=0:@R=A,S=1260,V={0}:R=B,S=1018,V={1}:R=C,S=1092,V={2}:R=D,S=1014,V={3}:R=E,S=1260,V={4}:\";$C$2;$U$14;$C$4;$D198;$B198)": 3085,_x000D_
    "=RIK_AC(\"INF04__;INF04@E=0,S=42,G=0,T=0,P=0:@R=A,S=1260,V={0}:R=B,S=1018,V={1}:R=C,S=1092,V={2}:R=D,S=1014,V={3}:R=E,S=1260,V={4}:\";$C$2;$U$14;$C$4;$D212;$B212)": 3086,_x000D_
    "=RIK_AC(\"INF04__;INF04@E=0,S=42,G=0,T=0,P=0:@R=A,S=1260,V={0}:R=B,S=1018,V={1}:R=C,S=1092,V={2}:R=D,S=1014,V={3}:R=E,S=1260,V={4}:\";$C$2;$U$14;$C$4;$D225;$B225)": 3087,_x000D_
    "=RIK_AC(\"INF04__;INF04@E=0,S=42,G=0,T=0,P=0:@R=A,S=1260,V={0}:R=B,S=1018,V={1}:R=C,S=1092,V={2}:R=D,S=1014,V={3}:R=E,S=1260,V={4}:\";$C$2;$U$14;$C$4;$D237;$B237)": 3088,_x000D_
    "=RIK_AC(\"INF04__;INF04@E=0,S=42,G=0,T=0,P=0:@R=A,S=1260,V={0}:R=B,S=1018,V={1}:R=C,S=1092,V={2}:R=D,S=1014,V={3}:R=E,S=1260,V={4}:\";$C$2;$U$14;$C$4;$D251;$B251)": 3089,_x000D_
    "=RIK_AC(\"INF04__;INF04@E=0,S=42,G=0,T=0,P=0:@R=A,S=1260,V={0}:R=B,S=1018,V={1}:R=C,S=1092,V={2}:R=D,S=1014,V={3}:R=E,S=1260,V={4}:\";$C$2;$U$14;$C$4;$D262;$B262)": 3090,_x000D_
    "=RIK_AC(\"INF04__;INF04@E=0,S=42,G=0,T=0,P=0:@R=A,S=1260,V={0}:R=B,S=1018,V={1}:R=C,S=1092,V={2}:R=D,S=1014,V={3}:R=E,S=1260,V={4}:\";$C$2;$U$14;$C$4;$D276;$B276)": 3091,_x000D_
    "=RIK_AC(\"INF04__;INF04@E=0,S=42,G=0,T=0,P=0:@R=A,S=1260,V={0}:R=B,S=1018,V={1}:R=C,S=1092,V={2}:R=D,S=1014,V={3}:R=E,S=1260,V={4}:\";$C$2;$U$14;$C$4;$D289;$B289)": 3092,_x000D_
    "=RIK_AC(\"INF04__;INF04@E=0,S=42,G=0,T=0,P=0:@R=A,S=1260,V={0}:R=B,S=1018,V={1}:R=C,S=1092,V={2}:R=D,S=1014,V={3}:R=E,S=1260,V={4}:\";$C$2;$U$14;$C$4;$D301;$B301)": 3093,_x000D_
    "=RIK_AC(\"INF04__;INF04@E=0,S=42,G=0,T=0,P=0:@R=A,S=1260,V={0}:R=B,S=1018,V={1}:R=C,S=1092,V={2}:R=D,S=1014,V={3}:R=E,S=1260,V={4}:\";$C$2;$U$14;$C$4;$D315;$B315)": 3094,_x000D_
    "=RIK_AC(\"INF04__;INF04@E=0,S=42,G=0,T=0,P=0:@R=A,S=1260,V={0}:R=B,S=1018,V={1}:R=C,S=1092,V={2}:R=D,S=1014,V={3}:R=E,S=1260,V={4}:\";$C$2;$U$14;$C$4;$D326;$B326)": 3095,_x000D_
    "=RIK_AC(\"INF04__;INF04@E=0,S=42,G=0,T=0,P=0:@R=A,S=1260,V={0}:R=B,S=1018,V={1}:R=C,S=1092,V={2}:R=D,S=1014,V={3}:R=E,S=1260,V={4}:\";$C$2;$U$14;$C$4;$D340;$B340)": 3096,_x000D_
    "=RIK_AC(\"INF04__;INF04@E=0,S=42,G=0,T=0,P=0:@R=A,S=1260,V={0}:R=B,S=1018,V={1}:R=C,S=1092,V={2}:R=D,S=1014,V={3}:R=E,S=1260,V={4}:\";$C$2;$U$14;$C$4;$D353;$B353)": 3097,_x000D_
    "=RIK_AC(\"INF04__;INF04@E=0,S=42,G=0,T=0,P=0:@R=A,S=1260,V={0}:R=B,S=1018,V={1}:R=C,S=1092,V={2}:R=D,S=1014,V={3}:R=E,S=1260,V={4}:\";$C$2;$U$14;$C$4;$D365;$B365)": 3098,_x000D_
    "=RIK_AC(\"INF04__;INF04@E=0,S=42,G=0,T=0,P=0:@R=A,S=1260,V={0}:R=B,S=1018,V={1}:R=C,S=1092,V={2}:R=D,S=1014,V={3}:R=E,S=1260,V={4}:\";$C$2;$U$14;$C$4;$D379;$B379)": 3099,_x000D_
    "=RIK_AC(\"INF04__;INF04@E=0,S=42,G=0,T=0,P=0:@R=A,S=1260,V={0}:R=B,S=1018,V={1}:R=C,S=1092,V={2}:R=D,S=1014,V={3}:R=E,S=1260,V={4}:\";$C$2;$U$14;$C$4;$D390;$B390)": 3100,_x000D_
    "=RIK_AC(\"INF04__;INF04@E=0,S=42,G=0,T=0,P=0:@R=A,S=1260,V={0}:R=B,S=1018,V={1}:R=C,S=1092,V={2}:R=D,S=1014,V={3}:R=E,S=1260,V={4}:\";$C$2;$U$14;$C$4;$D404;$B404)": 3101,_x000D_
    "=RIK_AC(\"INF04__;INF04@E=0,S=42,G=0,T=0,P=0:@R=A,S=1260,V={0}:R=B,S=1018,V={1}:R=C,S=1092,V={2}:R=D,S=1014,V={3}:R=E,S=1260,V={4}:\";$C$2;$U$14;$C$4;$D417;$B417)": 3102,_x000D_
    "=RIK_AC(\"INF04__;INF04@E=0,S=42,G=0,T=0,P=0:@R=A,S=1260,V={0}:R=B,S=1018,V={1}:R=C,S=1092,V={2}:R=D,S=1014,V={3}:R=E,S=1260,V={4}:\";$C$2;$U$14;$C$4;$D429;$B429)": 3103,_x000D_
    "=RIK_AC(\"INF04__;INF04@E=0,S=1064,G=0,T=0,P=0:@R=A,S=1260,V={0}:R=B,S=1018,V={1}:R=C,S=1092,V={2}:R=D,S=1014,V={3}:R=E,S=1260,V={4}:\";$C$2;$U$14;$C$4;$D23;$B23)": 3104,_x000D_
    "=RIK_AC(\"INF04__;INF04@E=0,S=1064,G=0,T=0,P=0:@R=A,S=1260,V={0}:R=B,S=1018,V={1}:R=C,S=1092,V={2}:R=D,S=1014,V={3}:R=E,S=1260,V={4}:\";$C$2;$U$14;$C$4;$D34;$B34)": 3105,_x000D_
    "=RIK_AC(\"INF04__;INF04@E=0,S=1064,G=0,T=0,P=0:@R=A,S=1260,V={0}:R=B,S=1018,V={1}:R=C,S=1092,V={2}:R=D,S=1014,V={3}:R=E,S=1260,V={4}:\";$C$2;$U$14;$C$4;$D48;$B48)": 3106,_x000D_
    "=RIK_AC(\"INF04__;INF04@E=0,S=1064,G=0,T=0,P=0:@R=A,S=1260,V={0}:R=B,S=1018,V={1}:R=C,S=1092,V={2}:R=D,S=1014,V={3}:R=E,S=1260,V={4}:\";$C$2;$U$14;$C$4;$D57;$B57)": 3107,_x000D_
    "=RIK_AC(\"INF04__;INF04@E=0,S=1064,G=0,T=0,P=0:@R=A,S=1260,V={0}:R=B,S=1018,V={1}:R=C,S=1092,V={2}:R=D,S=1014,V={3}:R=E,S=1260,V={4}:\";$C$2;$U$14;$C$4;$D66;$B66)": 3108,_x000D_
    "=RIK_AC(\"INF04__;INF04@E=0,S=1064,G=0,T=0,P=0:@R=A,S=1260,V={0}:R=B,S=1018,V={1}:R=C,S=1092,V={2}:R=D,S=1014,V={3}:R=E,S=1260,V={4}:\";$C$2;$U$14;$C$4;$D75;$B75)": 3109,_x000D_
    "=RIK_AC(\"INF04__;INF04@E=0,S=1064,G=0,T=0,P=0:@R=A,S=1260,V={0}:R=B,S=1018,V={1}:R=C,S=1092,V={2}:R=D,S=1014,V={3}:R=E,S=1260,V={4}:\";$C$2;$U$14;$C$4;$D84;$B84)": 3110,_x000D_
    "=RIK_AC(\"INF04__;INF04@E=0,S=1064,G=0,T=0,P=0:@R=A,S=1260,V={0}:R=B,S=1018,V={1}:R=C,S=1092,V={2}:R=D,S=1014,V={3}:R=E,S=1260,V={4}:\";$C$2;$U$14;$C$4;$D93;$B93)": 3111,_x000D_
    "=RIK_AC(\"INF04__;INF04@E=0,S=1064,G=0,T=0,P=0:@R=A,S=1260,V={0}:R=B,S=1018,V={1}:R=C,S=1092,V={2}:R=D,S=1014,V={3}:R=E,S=1260,V={4}:\";$C$2;$U$14;$C$4;$D103;$B103)": 3112,_x000D_
    "=RIK_AC(\"INF04__;INF04@E=0,S=1064,G=0,T=0,P=0:@R=A,S=1260,V={0}:R=B,S=1018,V={1}:R=C,S=1092,V={2}:R=D,S=1014,V={3}:R=E,S=1260,V={4}:\";$C$2;$U$14;$C$4;$D112;$B112)": 3113,_x000D_
    "=RIK_AC(\"INF04__;INF04@E=0,S=1064,G=0,T=0,P=0:@R=A,S=1260,V={0}:R=B,S=1018,V={1}:R=C,S=1092,V={2}:R=D,S=1014,V={3}:R=E,S=1260,V={4}:\";$C$2;$U$14;$C$4;$D121;$B121)": 3114,_x000D_
    "=RIK_AC(\"INF04__;INF04@E=0,S=1064,G=0,T=0,P=0:@R=A,S=1260,V={0}:R=B,S=1018,V={1}:R=C,S=1092,V={2}:R=D,S=1014,V={3}:R=E,S=1260,V={4}:\";$C$2;$U$14;$C$4;$D130;$B130)": 3115,_x000D_
    "=RIK_AC(\"INF04__;INF04@E=0,S=1064,G=0,T=0,P=0:@R=A,S=1260,V={0}:R=B,S=1018,V={1}:R=C,S=1092,V={2}:R=D,S=1014,V={3}:R=E,S=1260,V={4}:\";$C$2;$U$14;$C$4;$D139;$B139)": 3116,_x000D_
    "=RIK_AC(\"INF04__;INF04@E=0,S=1064,G=0,T=0,P=0:@R=A,S=1260,V={0}:R=B,S=1018,V={1}:R=C,S=1092,V={2}:R=D,S=1014,V={3}:R=E,S=1260,V={4}:\";$C$2;$U$14;$C$4;$D148;$B148)": 3117,_x000D_
    "=RIK_AC(\"INF04__;INF04@E=0,S=1064,G=0,T=0,P=0:@R=A,S=1260,V={0}:R=B,S=1018,V={1}:R=C,S=1092,V={2}:R=D,S=1014,V={3}:R=E,S=1260,V={4}:\";$C$2;$U$14;$C$4;$D157;$B157)": 3118,_x000D_
    "=RIK_AC(\"INF04__;INF04@E=0,S=1064,G=0,T=0,P=0:@R=A,S=1260,V={0}:R=B,S=1018,V={1}:R=C,S=1092,V={2}:R=D,S=1014,V={3}:R=E,S=1260,V={4}:\";$C$2;$U$14;$C$4;$D167;$B167)": 3119,_x000D_
    "=RIK_AC(\"INF04__;INF04@E=0,S=1064,G=0,T=0,P=0:@R=A,S=1260,V={0}:R=B,S=1018,V={1}:R=C,S=1092,V={2}:R=D,S=1014,V={3}:R=E,S=1260,V={4}:\";$C$2;$U$14;$C$4;$D176;$B176)": 3120,_x000D_
    "=RIK_AC(\"INF04__;INF04@E=0,S=1064,G=0,T=0,P=0:@R=A,S=1260,V={0}:R=B,S=1018,V={1}:R=C,S=1092,V={2}:R=D,S=1014,V={3}:R=E,S=1260,V={4}:\";$C$2;$U$14;$C$4;$D185;$B185)": 3121,_x000D_
    "=RIK_AC(\"INF04__;INF04@E=0,S=1064,G=0,T=0,P=0:@R=A,S=1260,V={0}:R=B,S=1018,V={1}:R=C,S=1092,V={2}:R=D,S=1014,V={3}:R=E,S=1260,V={4}:\";$C$2;$U$14;$C$4;$D194;$B194)": 3122,_x000D_
    "=RIK_AC(\"INF04__;INF04@E=0,S=1064,G=0,T=0,P=0:@R=A,S=1260,V={0}:R=B,S=1018,V={1}:R=C,S=1092,V={2}:R=D,S=1014,V={3}:R=E,S=1260,V={4}:\";$C$2;$U$14;$C$4;$D202;$B202)": 3123,_x000D_
    "=RIK_AC(\"INF04__;INF04@E=0,S=1064,G=0,T=0,P=0:@R=A,S=1260,V={0}:R=B,S=1018,V={1}:R=C,S=1092,V={2}:R=D,S=1014,V={3}:R=E,S=1260,V={4}:\";$C$2;$U$14;$C$4;$D210;$B210)": 3124,_x000D_
    "=RIK_AC(\"INF04__;INF04@E=0,S=1064,G=0,T=0,P=0:@R=A,S=1260,V={0}:R=B,S=1018,V={1}:R=C,S=1092,V={2}:R=D,S=1014,V={3}:R=E,S=1260,V={4}:\";$C$2;$U$14;$C$4;$D218;$B218)": 3125,_x000D_
    "=RIK_AC(\"INF04__;INF04@E=0,S=1064,G=0,T=0,P=0:@R=A,S=1260,V={0}:R=B,S=1018,V={1}:R=C,S=1092,V={2}:R=D,S=1014,V={3}:R=E,S=1260,V={4}:\";$C$2;$U$14;$C$4;$D226;$B226)": 3126,_x000D_
    "=RIK_AC(\"INF04__;INF04@E=0,S=1064,G=0,T=0,P=0:@R=A,S=1260,V={0}:R=B,S=1018,V={1}:R=C,S=1092,V={2}:R=D,S=1014,V={3}:R=E,S=1260,V={4}:\";$C$2;$U$14;$C$4;$D234;$B234)": 3127,_x000D_
    "=RIK_AC(\"INF04__;INF04@E=0,S=1064,G=0,T=0,P=0:@R=A,S=1260,V={0}:R=B,S=1018,V={1}:R=C,S=1092,V={2}:R=D,S=1014,V={3}:R=E,S=1260,V={4}:\";$C$2;$U$14;$C$4;$D242;$B242)": 3128,_x000D_
    "=RIK_AC(\"INF04__;INF04@E=0,S=1064,G=0,T=0,P=0:@R=A,S=1260,V={0}:R=B,S=1018,V={1}:R=C,S=1092,V={2}:R=D,S=1014,V={3}:R=E,S=1260,V={4}:\";$C$2;$U$14;$C$4;$D250;$B250)": 3129,_x000D_
    "=RIK_AC(\"INF04__;INF04@E=0,S=1064,G=0,T=0,P=0:@R=A,S=1260,V={0}:R=B,S=1018,V={1}:R=C,S=1092,V={2}:R=D,S=1014,V={3}:R=E,S=1260,V={4}:\";$C$2;$U$14;$C$4;$D258;$B258)": 3130,_x000D_
    "=RIK_AC(\"INF04__;INF04@E=0,S=1064,G=0,T=0,P=0:@R=A,S=1260,V={0}:R=B,S=1018,V={1}:R=C,S=1092,V={2}:R=D,S=1014,V={3}:R=E,S=1260,V={4}:\";$C$2;$U$14;$C$4;$D266;$B266)": 3131,_x000D_
    "=RIK_AC(\"INF04__;INF04@E=0,S=1064,G=0,T=0,P=0:@R=A,S=1260,V={0}:R=B,S=1018,V={1}:R=C,S=1092,V={2}:R=D,S=1014,V={3}:R=E,S=1260,V={4}:\";$C$2;$U$14;$C$4;$D274;$B274)": 3132,_x000D_
    "=RIK_AC(\"INF04__;INF04@E=0,S=1064,G=0,T=0,P=0:@R=A,S=1260,V={0}:R=B,S=1018,V={1}:R=C,S=1092,V={2}:R=D,S=1014,V={3}:R=E,S=1260,V={4}:\";$C$2;$U$14;$C$4;$D282;$B282)": 3133,_x000D_
    "=RIK_AC(\"INF04__;INF04@E=0,S=1064,G=0,T=0,P=0:@R=A,S=1260,V={0}:R=B,S=1018,V={1}:R=C,S=1092,V={2}:R=D,S=1014,V={3}:R=E,S=1260,V={4}:\";$C$2;$U$14;$C$4;$D290;$B290)": 3134,_x000D_
    "=RIK_AC(\"INF04__;INF04@E=0,S=1064,G=0,T=0,P=0:@R=A,S=1260,V={0}:R=B,S=1018,V={1}:R=C,S=1092,V={2}:R=D,S=1014,V={3}:R=E,S=1260,V={4}:\";$C$2;$U$14;$C$4;$D298;$B298)": 3135,_x000D_
    "=RIK_AC(\"INF04__;INF04@E=0,S=1064,G=0,T=0,P=0:@R=A,S=1260,V={0}:R=B,S=1018,V={1}:R=C,S=1092,V={2}:R=D,S=1014,V={3}:R=E,S=1260,V={4}:\";$C$2;$U$14;$C$4;$D306;$B306)": 3136,_x000D_
    "=RIK_AC(\"INF04__;INF04@E=0,S=1064,G=0,T=0,P=0:@R=A,S=1260,V={0}:R=B,S=1018,V={1}:R=C,S=1092,V={2}:R=D,S=1014,V={3}:R=E,S=1260,V={4}:\";$C$2;$U$14;$C$4;$D314;$B314)": 3137,_x000D_
    "=RIK_AC(\"INF04__;INF04@E=0,S=1064,G=0,T=0,P=0:@R=A,S=1260,V={0}:R=B,S=1018,V={1}:R=C,S=1092,V={2}:R=D,S=1014,V={3}:R=E,S=1260,V={4}:\";$C$2;$U$14;$C$4;$D322;$B322)": 3138,_x000D_
    "=RIK_AC(\"INF04__;INF04@E=0,S=1064,G=0,T=0,P=0:@R=A,S=1260,V={0}:R=B,S=1018,V={1}:R=C,S=1092,V={2}:R=D,S=1014,V={3}:R=E,S=1260,V={4}:\";$C$2;$U$14;$C$4;$D330;$B330)": 3139,_x000D_
    "=RIK_AC(\"INF04__;INF04@E=0,S=1064,G=0,T=0,P=0:@R=A,S=1260,V={0}:R=B,S=1018,V={1}:R=C,S=1092,V={2}:R=D,S=1014,V={3}:R=E,S=1260,V={4}:\";$C$2;$U$14;$C$4;$D338;$B338)": 3140,_x000D_
    "=RIK_AC(\"INF04__;INF04@E=0,S=1064,G=0,T=0,P=0:@R=A,S=1260,V={0}:R=B,S=1018,V={1}:R=C,S=1092,V={2}:R=D,S=1014,V={3}:R=E,S=1260,V={4}:\";$C$2;$U$14;$C$4;$D346;$B346)": 3141,_x000D_
    "=RIK_AC(\"INF04__;INF04@E=0,S=1064,G=0,T=0,P=0:@R=A,S=1260,V={0}:R=B,S=1018,V={1}:R=C,S=1092,V={2}:R=D,S=1014,V={3}:R=E,S=1260,V={4}:\";$C$2;$U$14;$C$4;$D354;$B354)": 3142,_x000D_
    "=RIK_AC(\"INF04__;INF04@E=0,S=1064,G=0,T=0,P=0:@R=A,S=1260,V={0}:R=B,S=1018,V={1}:R=C,S=1092,V={2}:R=D,S=1014,V={3}:R=E,S=1260,V={4}:\";$C$2;$U$14;$C$4;$D362;$B362)": 3143,_x000D_
    "=RIK_AC(\"INF04__;INF04@E=0,S=1064,G=0,T=0,P=0:@R=A,S=1260,V={0}:R=B,S=1018,V={1}:R=C,S=1092,V={2}:R=D,S=1014,V={3}:R=E,S=1260,V={4}:\";$C$2;$U$14;$C$4;$D370;$B370)": 3144,_x000D_
    "=RIK_AC(\"INF04__;INF04@E=0,S=1064,G=0,T=0,P=0:@R=A,S=1260,V={0}:R=B,S=1018,V={1}:R=C,S=1092,V={2}:R=D,S=1014,V={3}:R=E,S=1260,V={4}:\";$C$2;$U$14;$C$4;$D378;$B378)": 3145,_x000D_
    "=RIK_AC(\"INF04__;INF04@E=0,S=1064,G=0,T=0,P=0:@R=A,S=1260,V={0}:R=B,S=1018,V={1}:R=C,S=1092,V={2}:R=D,S=1014,V={3}:R=E,S=1260,V={4}:\";$C$2;$U$14;$C$4;$D386;$B386)": 3146,_x000D_
    "=RIK_AC(\"INF04__;INF04@E=0,S=1064,G=0,T=0,P=0:@R=A,S=1260,V={0}:R=B,S=1018,V={1}:R=C,S=1092,V={2}:R=D,S=1014,V={3}:R=E,S=1260,V={4}:\";$C$2;$U$14;$C$4;$D394;$B394)": 3147,_x000D_
    "=RIK_AC(\"INF04__;INF04@E=0,S=1064,G=0,T=0,P=0:@R=A,S=1260,V={0}:R=B,S=1018,V={1}:R=C,S=1092,V={2}:R=D,S=1014,V={3}:R=E,S=1260,V={4}:\";$C$2;$U$14;$C$4;$D402;$B402)": 3148,_x000D_
    "=RIK_AC(\"INF04__;INF04@E=0,S=1064,G=0,T=0,P=0:@R=A,S=1260,V={0}:R=B,S=1018,V={1}:R=C,S=1092,V={2}:R=D,S=1014,V={3}:R=E,S=1260,V={4}:\";$C$2;$U$14;$C$4;$D410;$B410)": 3149,_x000D_
    "=RIK_AC(\"INF04__;INF04@E=0,S=1064,G=0,T=0,P=0:@R=A,S=1260,V={0}:R=B,S=1018,V={1}:R=C,S=1092,V={2}:R=D,S=1014,V={3}:R=E,S=1260,V={4}:\";$C$2;$U$14;$C$4;$D418;$B418)": 3150,_x000D_
    "=RIK_AC(\"INF04__;INF04@E=0,S=42,G=0,T=0,P=0:@R=A,S=1260,V={0}:R=B,S=1018,V={1}:R=C,S=1092,V={2}:R=D,S=1014,V={3}:R=E,S=1260,V={4}:\";$C$2;$U$14;$C$4;$D21;$B21)": 3151,_x000D_
    "=RIK_AC(\"INF04__;INF04@E=0,S=42,G=0,T=0,P=0:@R=A,S=1260,V={0}:R=B,S=1018,V={1}:R=C,S=1092,V={2}:R=D,S=1014,V={3}:R=E,S=1260,V={4}:\";$C$2;$U$14;$C$4;$D57;$B57)": 3152,_x000D_
    "=RIK_AC(\"INF04__;INF04@E=0,S=42,G=0,T=0,P=0:@R=A,S=1260,V={0}:R=B,S=1018,V={1}:R=C,S=1092,V={2}:R=D,S=1014,V={3}:R=E,S=1260,V={4}:\";$C$2;$U$14;$C$4;$D86;$B86)": 3153,_x000D_
    "=RIK_AC(\"INF04__;INF04@E=0,S=42,G=0,T=0,P=0:@R=A,S=1260,V={0}:R=B,S=1018,V={1}:R=C,S=1092,V={2}:R=D,S=1014,V={3}:R=E,S=1260,V={4}:\";$C$2;$U$14;$C$4;$D124;$B124)": 3154,_x000D_
    "=RIK_AC(\"INF04__;INF04@E=0,S=42,G=0,T=0,P=0:@R=A,S=1260,V={0}:R=B,S=1018,V={1}:R=C,S=1092,V={2}:R=D,S=1014,V={3}:R=E,S=1260,V={4}:\";$C$2;$U$14;$C$4;$D158;$B158)": 3155,_x000D_
    "=RIK_AC(\"INF04__;INF04@E=0,S=42,G=0,T=0,P=0:@R=A,S=1260,V={0}:R=B,S=1018,V={1}:R=C,S=1092,V={2}:R=D,S=1014,V={3}:R=E,S=1260,V={4}:\";$C$2;$U$14;$C$4;$D189;$B189)": 3156,_x000D_
    "=RIK_AC(\"INF04__;INF04@E=0,S=42,G=0,T=0,P=0:@R=A,S=1260,V={0}:R=B,S=1018,V={1}:R=C,S=1092,V={2}:R=D,S=1014,V={3}:R=E,S=1260,V={4}:\";$C$2;$U$14;$C$4;$D227;$B227)": 3157,_x000D_
    "=RIK_AC(\"INF04__;INF04@E=0,S=42,G=0,T=0,P=0:@R=A,S=1260,V={0}:R=B,S=1018,V={1}:R=C,S=1092,V={2}:R=D,S=1014,V={3}:R=E,S=1260,V={4}:\";$C$2;$U$14;$C$4;$D261;$B261)": 3158,_x000D_
    "=RIK_AC(\"INF04__;INF04@E=0,S=42,G=0,T=0,P=0:@R=A,S=1260,V={0}:R=B,S=1018,V={1}:R=C,S=1092,V={2}:R=D,S=1014,V={3}:R=E,S=1260,V={4}:\";$C$2;$U$14;$C$4;$D292;$B292)": 3159,_x000D_
    "=RIK_AC(\"INF04__;INF04@E=0,S=42,G=0,T=0,P=0:@R=A,S=1260,V={0}:R=B,S=1018,V={1}:R=C,S=1092,V={2}:R=D,S=1014,V={3}:R=E,S=1260,V={4}:\";$C$2;$U$14;$C$4;$D329;$B329)": 3160,_x000D_
    "=RIK_AC(\"INF04__;INF04@E=0,S=42,G=0,T=0,P=0:@R=A,S=1260,V={0}:R=B,S=1018,V={1}:R=C,S=1092,V={2}:R=D,S=1014,V={3}:R=E,S=1260,V={4}:\";$C$2;$U$14;$C$4;$D364;$B364)": 3161,_x000D_
    "=RIK_AC(\"INF04__;INF04@E=0,S=42,G=0,T=0,P=0:@R=A,S=1260,V={0}:R=B,S=1018,V={1}:R=C,S=1092,V={2}:R=D,S=1014,V={3}:R=E,S=1260,V={4}:\";$C$2;$U$14;$C$4;$D395;$B395)": 3162,_x000D_
    "=RIK_AC(\"INF04__;INF04@E=0,S=42,G=0,T=0,P=0:@R=A,S=1260,V={0}:R=B,S=1018,V={1}:R=C,S=1092,V={2}:R=D,S=1014,V={3}:R=E,S=1260,V={4}:\";$C$2;$U$14;$C$4;$D430;$B430)": 3163,_x000D_
    "=RIK_AC(\"INF04__;INF04@E=0,S=1064,G=0,T=0,P=0:@R=A,S=1260,V={0}:R=B,S=1018,V={1}:R=C,S=1092,V={2}:R=D,S=1014,V={3}:R=E,S=1260,V={4}:\";$C$2;$U$14;$C$4;$D47;$B47)": 3164,_x000D_
    "=RIK_AC(\"INF04__;INF04@E=0,S=1064,G=0,T=0,P=0:@R=A,S=1260,V={0}:R=B,S=1018,V={1}:R=C,S=1092,V={2}:R=D,S=1014,V={3}:R=E,S=1260,V={4}:\";$C$2;$U$14;$C$4;$D68;$B68)": 3165,_x000D_
    "=RIK_AC(\"INF04__;INF04@E=0,S=1064,G=0,T=0,P=0:@R=A,S=1260,V={0}:R=B,S=1018,V={1}:R=C,S=1092,V={2}:R=D,S=1014,V={3}:R=E,S=1260,V={4}:\";$C$2;$U$14;$C$4;$D95;$B95)": 3166,_x000D_
    "=RIK_AC(\"INF04__;INF04@E=0,S=1064,G=0,T=0,P=0:@R=A,S=1260,V={0}:R=B,S=1018,V={1}:R=C,S=1092,V={2}:R=D,S=1014,V={3}:R=E,S=1260,V={4}:\";$C$2;$U$14;$C$4;$D120;$B120)": 3167,_x000D_
    "=RIK_AC(\"INF04__;INF04@E=0,S=1064,G=0,T=0,P=0:@R=A,S=1260,V={0}:R=B,S=1018,V={1}:R=C,S=1092,V={2}:R=D,S=1014,V={3}:R=E,S=1260,V={4}:\";$C$2;$U$14;$C$4;$D141;$B141)": 3168,_x000D_
    "=RIK_AC(\"INF04__;INF04@E=0,S=1064,G=0,T=0,P=0:@R=A,S=1260,V={0}:R=B,S=1018,V={1}:R=C,S=1092,V={2}:R=D,S=1014,V={3}:R=E,S=1260,V={4}:\";$C$2;$U$14;$C$4;$D168;$B168)": 3169,_x000D_
    "=RIK_AC(\"INF04__;INF04@E=0,S=1064,G=0,T=0,P=0:@R=A,S=1260,V={0}:R=B,S=1018,V={1}:R=C,S=1092,V={2}:R=D,S=1014,V={3}:R=E,S=1260,V={4}:\";$C$2;$U$14;$C$4;$D193;$B193)": 3170,_x000D_
    "=RIK_AC(\"INF04__;INF04@E=0,S=1064,G=0,T=0,P=0:@R=A,S=1260,V={0}:R=B,S=1018,V={1}:R=C,S=1092,V={2}:R=D,S=1014,V={3}:R=E,S=1260,V={4}:\";$C$2;$U$14;$C$4;$D212;$B212)": 3171,_x000D_
    "=RIK_AC(\"INF04__;INF04@E=0,S=1064,G=0,T=0,P=0:@R=A,S=1260,V={0}:R=B,S=1018,V={1}:R=C,S=1092,V={2}:R=D,S=1014,V={3}:R=E,S=1260,V={4}:\";$C$2;$U$14;$C$4;$D235;$B235)": 3172,_x000D_
    "=RIK_AC(\"INF04__;INF04@E=0,S=1064,G=0,T=0,P=0:@R=A,S=1260,V={0}:R=B,S=1018,V={1}:R=C,S=1092,V={2}:R=D,S=1014,V={3}:R=E,S=1260,V={4}:\";$C$2;$U$14;$C$4;$D257;$B257)": 3173,_x000D_
    "=RIK_AC(\"INF04__;INF04@E=0,S=1064,G=0,T=0,P=0:@R=A,S=1260,V={0}:R=B,S=1018,V={1}:R=C,S=1092,V={2}:R=D,S=1014,V={3}:R=E,S=1260,V={4}:\";$C$2;$U$14;$C$4;$D276;$B276)": 3174,_x000D_
    "=RIK_AC(\"INF04__;INF04@E=0,S=1064,G=0,T=0,P=0:@R=A,S=1260,V={0}:R=B,S=1018,V={1}:R=C,S=1092,V={2}:R=D,S=1014,V={3}:R=E,S=1260,V={4}:\";$C$2;$U$14;$C$4;$D299;$B299)": 3175,_x000D_
    "=RIK_AC(\"INF04__;INF04@E=0,S=1064,G=0,T=0,P=0:@R=A,S=1260,V={0}:R=B,S=1018,V={1}:R=C,S=1092,V={2}:R=D,S=1014,V={3}:R=E,S=1260,V={4}:\";$C$2;$U$14;$C$4;$D321;$B321)": 3176,_x000D_
    "=RIK_AC(\"INF04__;INF04@E=0,S=1064,G=0,T=0,P=0:@R=A,S=1260,V={0}:R=B,S=1018,V={1}:R=C,S=1092,V={2}:R=D,S=1014,V={3}:R=E,S=1260,V={4}:\";$C$2;$U$14;$C$4;$D340;$B340)": 3177,_x000D_
    "=RIK_AC(\"INF04__;INF04@E=0,S=1064,G=0,T=0,P=0:@R=A,S=1260,V={0}:R=B,S=1018,V={1}:R=C,S=1092,V={2}:R=D,S=1014,V={3}:R=E,S=1260,V={4}:\";$C$2;$U$14;$C$4;$D363;$B363)": 3178,_x000D_
    "=RIK_AC(\"INF04__;INF04@E=0,S=1064,G=0,T=0,P=0:@R=A,S=1260,V={0}:R=B,S=1018,V={1}:R=C,S=1092,V={2}:R=D,S=1014,V={3}:R=E,S=1260,V={4}:\";$C$2;$U$14;$C$4;$D385;$B385)": 3179,_x000D_
    "=RIK_AC(\"INF04__;INF04@E=0,S=1064,G=0,T=0,P=0:@R=A,S=1260,V={0}:R=B,S=1018,V={1}:R=C,S=1092,V={2}:R=D,S=1014,V={3}:R=E,S=1260,V={4}:\";$C$2;$U$14;$C$4;$D404;$B404)": 3180,_x000D_
    "=RIK_AC(\"INF04__;INF04@E=0,S=1064,G=0,T=0,P=0:@R=A,S=1260,V={0}:R=B,S=1018,V={1}:R=C,S=1092,V={2}:R=D,S=1014,V={3}:R=E,S=1260,V={4}:\";$C$2;$U$14;$C$4;$D426;$B426)": 3181,_x000D_
    "=RIK_AC(\"INF04__;INF04@E=0,S=49,G=0,T=0,P=0:@R=A,S=1260,V={0}:R=B,S=1018,V={1}:R=C,S=1092,V={2}:R=D,S=1014,V={3}:R=E,S=1260,V={4}:R=F,S=48,V={5}:\";$C$2;$U$14;$C$4;$D22;$B22;V$14)": 3182,_x000D_
    "=RIK_AC(\"INF04__;INF04@E=0,S=49,G=0,T=0,P=0:@R=A,S=1260,V={0}:R=B,S=1018,V={1}:R=C,S=1092,V={2}:R=D,S=1014,V={3}:R=E,S=1260,V={4}:R=F,S=48,V={5}:\";$C$2;$U$14;$C$4;$D38;$B38;V$14)": 3183,_x000D_
    "=RIK_AC(\"INF04__;INF04@E=0,S=49,G=0,T=0,P=0:@R=A,S=1260,V={0}:R=B,S=1018,V={1}:R=C,S=1092,V={2}:R=D,S=1014,V={3}:R=E,S=1260,V={4}:R=F,S=48,V={5}:\";$C$2;$U$14;$C$4;$D53;$B53;V$14)": 3184,_x000D_
    "=RIK_AC(\"INF04__;INF04@E=0,S=49,G=0,T=0,P=0:@R=A,S=1260,V={0}:R=B,S=1018,V={1}:R=C,S=1092,V={2}:R=D,S=1014,V={3}:R=E,S=1260,V={4}:R=F,S=48,V={5}:\";$C$2;$U$14;$C$4;$D62;$B62;V$14)": 3185,_x000D_
    "=RIK_AC(\"INF04__;INF04@E=0,S=49,G=0,T=0,P=0:@R=A,S=1260,V={0}:R=B,S=1018,V={1}:R=C,S=1092,V={2}:R=D,S=1014,V={3}:R=E,S=1260,V={4}:R=F,S=48,V={5}:\";$C$2;$U$14;$C$4;$D71;$B71;V$14)": 3186,_x000D_
    "=RIK_AC(\"INF04__;INF04@E=0,S=49,G=0,T=0,P=0:@R=A,S=1260,V={0}:R=B,S=1018,V={1}:R=C,S=1092,V={2}:R=D,S=1014,V={3}:R=E,S=1260,V={4}:R=F,S=48,V={5}:\";$C$2;$U$14;$C$4;$D80;$B80;V$14)": 3187,_x000D_
    "=RIK_AC(\"INF04__;INF04@E=0,S=49,G=0,T=0,P=0:@R=A,S=1260,V={0}:R=B,S=1018,V={1}:R=C,S=1092,V={2}:R=D,S=1014,V={3}:R=E,S=1260,V={4}:R=F,S=48,V={5}:\";$C$2;$U$14;$C$4;$D89;$B89;V$14)": 3188,_x000D_
    "=RIK_AC(\"INF04__;INF04@E=0,S=49,G=0,T=0,P=0:@R=A,S=1260,V={0}:R=B,S=1018,V={1}:R=C,S=1092,V={2}:R=D,S=1014,V={3}:R=E,S=1260,V={4}:R=F,S=48,V={5}:\";$C$2;$U$14;$C$4;$D98;$B98;V$14)": 3189,_x000D_
    "=RIK_AC(\"INF04__;INF04@E=0,S=49,G=0,T=0,P=0:@R=A,S=1260,V={0}:R=B,S=1018,V={1}:R=C,S=1092,V={2}:R=D,S=1014,V={3}:R=E,S=1260,V={4}:R=F,S=48,V={5}:\";$C$2;$U$14;$C$4;$D108;$B108;V$14)": 3190,_x000D_
    "=RIK_AC(\"INF04__;INF04@E=0,S=49,G=0,T=0,P=0:@R=A,S=1260,V={0}:R=B,S=1018,V={1}:R=C,S=1092,V={2}:R=D,S=1014,V={3}:R=E,S=1260,V={4}:R=F,S=48,V={5}:\";$C$2;$U$14;$C$4;$D117;$B117;V$14)": 3191,_x000D_
    "=RIK_AC(\"INF04__;INF04@E=0,S=49,G=0,T=0,P=0:@R=A,S=1260,V={0}:R=B,S=1018,V={1}:R=C,S=1092,V={2}:R=D,S=1014,V={3}:R=E,S=1260,V={4}:R=F,S=48,V={5}:\";$C$2;$U$14;$C$4;$D126;$B126;V$14)": 3192,_x000D_
    "=RIK_AC(\"INF04__;INF04@E=0,S=49,G=0,T=0,P=0:@R=A,S=1260,V={0}:R=B,S=1018,V={1}:R=C,S=1092,V={2}:R=D,S=1014,V={3}:R=E,S=1260,V={4}:R=F,S=48,V={5}:\";$C$2;$U$14;$C$4;$D135;$B135;V$14)": 3193,_x000D_
    "=RIK_AC(\"INF04__;INF04@E=0,S=49,G=0,T=0,P=0:@R=A,S=1260,V={0}:R=B,S=1018,V={1}:R=C,S=1092,V={2}:R=D,S=1014,V={3}:R=E,S=1260,V={4}:R=F,S=48,V={5}:\";$C$2;$U$14;$C$4;$D144;$B144;V$14)": 3194,_x000D_
    "=RIK_AC(\"INF04__;INF04@E=0,S=49,G=0,T=0,P=0:@R=A,S=1260,V={0}:R=B,S=1018,V={1}:R=C,S=1092,V={2}:R=D,S=1014,V={3}:R=E,S=1260,V={4}:R=F,S=48,V={5}:\";$C$2;$U$14;$C$4;$D153;$B153;V$14)": 3195,_x000D_
    "=RIK_AC(\"INF04__;INF04@E=0,S=49,G=0,T=0,P=0:@R=A,S=1260,V={0}:R=B,S=1018,V={1}:R=C,S=1092,V={2}:R=D,S=1014,V={3}:R=E,S=1260,V={4}:R=F,S=48,V={5}:\";$C$2;$U$14;$C$4;$D162;$B162;V$14)": 3196,_x000D_
    "=RIK_AC(\"INF04__;INF04@E=0,S=49,G=0,T=0,P=0:@R=A,S=1260,V={0}:R=B,S=1018,V={1}:R=C,S=1092,V={2}:R=D,S=1014,V={3}:R=E,S=1260,V={4}:R=F,S=48,V={5}:\";$C$2;$U$14;$C$4;$D171;$B171;V$14)": 3197,_x000D_
    "=RIK_AC(\"INF04__;INF04@E=0,S=49,G=0,T=0,P=0:@R=A,S=1260,V={0}:R=B,S=1018,V={1}:R=C,S=1092,V={2}:R=D,S=1014,V={3}:R=E,S=1260,V={4}:R=F,S=48,V={5}:\";$C$2;$U$14;$C$4;$D179;$B179;V$14)": 3198,_x000D_
    "=RIK_AC(\"INF04__;INF04@E=0,S=49,G=0,T=0,P=0:@R=A,S=1260,V={0}:R=B,S=1018,V={1}:R=C,S=1092,V={2}:R=D,S=1014,V={3}:R=E,S=1260,V={4}:R=F,S=48,V={5}:\";$C$2;$U$14;$C$4;$D187;$B187;V$14)": 3199,_x000D_
    "=RIK_AC(\"INF04__;INF04@E=0,S=49,G=0,T=0,P=0:@R=A,S=1260,V={0}:R=B,S=1018,V={1}:R=C,S=1092,V={2}:R=D,S=1014,V={3}:R=E,S=1260,V={4}:R=F,S=48,V={5}:\";$C$2;$U$14;$C$4;$D195;$B195;V$14)": 3200,_x000D_
    "=RIK_AC(\"INF04__;INF04@E=0,S=49,G=0,T=0,P=0:@R=A,S=1260,V={0}:R=B,S=1018,V={1}:R=C,S=1092,V={2}:R=D,S=1014,V={3}:R=E,S=1260,V={4}:R=F,S=48,V={5}:\";$C$2;$U$14;$C$4;$D203;$B203;V$14)": 3201,_x000D_
    "=RIK_AC(\"INF04__;INF04@E=0,S=49,G=0,T=0,P=0:@R=A,S=1260,V={0}:R=B,S=1018,V={1}:R=C,S=1092,V={2}:R=D,S=1014,V={3}:R=E,S=1260,V={4}:R=F,S=48,V={5}:\";$C$2;$U$14;$C$4;$D211;$B211;V$14)": 3202,_x000D_
    "=RIK_AC(\"INF04__;INF04@E=0,S=49,G=0,T=0,P=0:@R=A,S=1260,V={0}:R=B,S=1018,V={1}:R=C,S=1092,V={2}:R=D,S=1014,V={3}:R=E,S=1260,V={4}:R=F,S=48,V={5}:\";$C$2;$U$14;$C$4;$D219;$B219;V$14)": 3203,_x000D_
    "=RIK_AC(\"INF04__;INF04@E=0,S=49,G=0,T=0,P=0:@R=A,S=1260,V={0}:R=B,S=1018,V={1}:R=C,S=1092,V={2}:R=D,S=1014,V={3}:R=E,S=1260,V={4}:R=F,S=48,V={5}:\";$C$2;$U$14;$C$4;$D227;$B227;V$14)": 3204,_x000D_
    "=RIK_AC(\"INF04__;INF04@E=0,S=49,G=0,T=0,P=0:@R=A,S=1260,V={0}:R=B,S=1018,V={1}:R=C,S=1092,V={2}:R=D,S=1014,V={3}:R=E,S=1260,V={4}:R=F,S=48,V={5}:\";$C$2;$U$14;$C$4;$D235;$B235;V$14)": 3205,_x000D_
    "=RIK_AC(\"INF04__;INF04@E=0,S=49,G=0,T=0,P=0:@R=A,S=1260,V={0}:R=B,S=1018,V={1}:R=C,S=1092,V={2}:R=D,S=1014,V={3}:R=E,S=1260,V={4}:R=F,S=48,V={5}:\";$C$2;$U$14;$C$4;$D243;$B243;V$14)": 3206,_x000D_
    "=RIK_AC(\"INF04__;INF04@E=0,S=49,G=0,T=0,P=0:@R=A,S=1260,V={0}:R=B,S=1018,V={1}:R=C,S=1092,V={2}:R=D,S=1014,V={3}:R=E,S=1260,V={4}:R=F,S=48,V={5}:\";$C$2;$U$14;$C$4;$D251;$B251;V$14)": 3207,_x000D_
    "=RIK_AC(\"INF04__;INF04@E=0,S=49,G=0,T=0,P=0:@R=A,S=1260,V={0}:R=B,S=1018,V={1}:R=C,S=1092,V={2}:R=D,S=1014,V={3}:R=E,S=1260,V={4}:R=F,S=48,V={5}:\";$C$2;$U$14;$C$4;$D259;$B259;V$14)": 3208,_x000D_
    "=RIK_AC(\"INF04__;INF04@E=0,S=49,G=0,T=0,P=0:@R=A,S=1260,V={0}:R=B,S=1018,V={1}:R=C,S=1092,V={2}:R=D,S=1014,V={3}:R=E,S=1260,V={4}:R=F,S=48,V={5}:\";$C$2;$U$14;$C$4;$D267;$B267;V$14)": 3209,_x000D_
    "=RIK_AC(\"INF04__;INF04@E=0,S=49,G=0,T=0,P=0:@R=A,S=1260,V={0}:R=B,S=1018,V={1}:R=C,S=1092,V={2}:R=D,S=1014,V={3}:R=E,S=1260,V={4}:R=F,S=48,V={5}:\";$C$2;$U$14;$C$4;$D275;$B275;V$14)": 3210,_x000D_
    "=RIK_AC(\"INF04__;INF04@E=0,S=49,G=0,T=0,P=0:@R=A,S=1260,V={0}:R=B,S=1018,V={1}:R=C,S=1092,V={2}:R=D,S=1014,V={3}:R=E,S=1260,V={4}:R=F,S=48,V={5}:\";$C$2;$U$14;$C$4;$D283;$B283;V$14)": 3211,_x000D_
    "=RIK_AC(\"INF04__;INF04@E=0,S=49,G=0,T=0,P=0:@R=A,S=1260,V={0}:R=B,S=1018,V={1}:R=C,S=1092,V={2}:R=D,S=1014,V={3}:R=E,S=1260,V={4}:R=F,S=48,V={5}:\";$C$2;$U$14;$C$4;$D291;$B291;V$14)": 3212,_x000D_
    "=RIK_AC(\"INF04__;INF04@E=0,S=49,G=0,T=0,P=0:@R=A,S=1260,V={0}:R=B,S=1018,V={1}:R=C,S=1092,V={2}:R=D,S=1014,V={3}:R=E,S=1260,V={4}:R=F,S=48,V={5}:\";$C$2;$U$14;$C$4;$D299;$B299;V$14)": 3213,_x000D_
    "=RIK_AC(\"INF04__;INF04@E=0,S=49,G=0,T=0,P=0:@R=A,S=1260,V={0}:R=B,S=1018,V={1}:R=C,S=1092,V={2}:R=D,S=1014,V={3}:R=E,S=1260,V={4}:R=F,S=48,V={5}:\";$C$2;$U$14;$C$4;$D307;$B307;V$14)": 3214,_x000D_
    "=RIK_AC(\"INF04__;INF04@E=0,S=49,G=0,T=0,P=0:@R=A,S=1260,V={0}:R=B,S=1018,V={1}:R=C,S=1092,V={2}:R=D,S=1014,V={3}:R=E,S=1260,V={4}:R=F,S=48,V={5}:\";$C$2;$U$14;$C$4;$D315;$B315;V$14)": 3215,_x000D_
    "=RIK_AC(\"INF04__;INF04@E=0,S=49,G=0,T=0,P=0:@R=A,S=1260,V={0}:R=B,S=1018,V={1}:R=C,S=1092,V={2}:R=D,S=1014,V={3}:R=E,S=1260,V={4}:R=F,S=48,V={5}:\";$C$2;$U$14;$C$4;$D323;$B323;V$14)": 3216,_x000D_
    "=RIK_AC(\"INF04__;INF04@E=0,S=49,G=0,T=0,P=0:@R=A,S=1260,V={0}:R=B,S=1018,V={1}:R=C,S=1092,V={2}:R=D,S=1014,V={3}:R=E,S=1260,V={4}:R=F,S=48,V={5}:\";$C$2;$U$14;$C$4;$D331;$B331;V$14)": 3217,_x000D_
    "=RIK_AC(\"INF04__;INF04@E=0,S=49,G=0,T=0,P=0:@R=A,S=1260,V={0}:R=B,S=1018,V={1}:R=C,S=1092,V={2}:R=D,S=1014,V={3}:R=E,S=1260,V={4}:R=F,S=48,V={5}:\";$C$2;$U$14;$C$4;$D339;$B339;V$14)": 3218,_x000D_
    "=RIK_AC(\"INF04__;INF04@E=0,S=49,G=0,T=0,P=0:@R=A,S=1260,V={0}:R=B,S=1018,V={1}:R=C,S=1092,V={2}:R=D,S=1014,V={3}:R=E,S=1260,V={4}:R=F,S=48,V={5}:\";$C$2;$U$14;$C$4;$D347;$B347;V$14)": 3219,_x000D_
    "=RIK_AC(\"INF04__;INF04@E=0,S=49,G=0,T=0,P=0:@R=A,S=1260,V={0}:R=B,S=1018,V={1}:R=C,S=1092,V={2}:R=D,S=1014,V={3}:R=E,S=1260,V={4}:R=F,S=48,V={5}:\";$C$2;$U$14;$C$4;$D355;$B355;V$14)": 3220,_x000D_
    "=RIK_AC(\"INF04__;INF04@E=0,S=49,G=0,T=0,P=0:@R=A,S=1260,V={0}:R=B,S=1018,V={1}:R=C,S=1092,V={2}:R=D,S=1014,V={3}:R=E,S=1260,V={4}:R=F,S=48,V={5}:\";$C$2;$U$14;$C$4;$D363;$B363;V$14)": 3221,_x000D_
    "=RIK_AC(\"INF04__;INF04@E=0,S=49,G=0,T=0,P=0:@R=A,S=1260,V={0}:R=B,S=1018,V={1}:R=C,S=1092,V={2}:R=D,S=1014,V={3}:R=E,S=1260,V={4}:R=F,S=48,V={5}:\";$C$2;$U$14;$C$4;$D371;$B371;V$14)": 3222,_x000D_
    "=RIK_AC(\"INF04__;INF04@E=0,S=49,G=0,T=0,P=0:@R=A,S=1260,V={0}:R=B,S=1018,V={1}:R=C,S=1092,V={2}:R=D,S=1014,V={3}:R=E,S=1260,V={4}:R=F,S=48,V={5}:\";$C$2;$U$14;$C$4;$D379;$B379;V$14)": 3223,_x000D_
    "=RIK_AC(\"INF04__;INF04@E=0,S=49,G=0,T=0,P=0:@R=A,S=1260,V={0}:R=B,S=1018,V={1}:R=C,S=1092,V={2}:R=D,S=1014,V={3}:R=E,S=1260,V={4}:R=F,S=48,V={5}:\";$C$2;$U$14;$C$4;$D387;$B387;V$14)": 3224,_x000D_
    "=RIK_AC(\"INF04__;INF04@E=0,S=49,G=0,T=0,P=0:@R=A,S=1260,V={0}:R=B,S=1018,V={1}:R=C,S=1092,V={2}:R=D,S=1014,</t>
  </si>
  <si>
    <t>V={3}:R=E,S=1260,V={4}:R=F,S=48,V={5}:\";$C$2;$U$14;$C$4;$D395;$B395;V$14)": 3225,_x000D_
    "=RIK_AC(\"INF04__;INF04@E=0,S=49,G=0,T=0,P=0:@R=A,S=1260,V={0}:R=B,S=1018,V={1}:R=C,S=1092,V={2}:R=D,S=1014,V={3}:R=E,S=1260,V={4}:R=F,S=48,V={5}:\";$C$2;$U$14;$C$4;$D403;$B403;V$14)": 3226,_x000D_
    "=RIK_AC(\"INF04__;INF04@E=0,S=49,G=0,T=0,P=0:@R=A,S=1260,V={0}:R=B,S=1018,V={1}:R=C,S=1092,V={2}:R=D,S=1014,V={3}:R=E,S=1260,V={4}:R=F,S=48,V={5}:\";$C$2;$U$14;$C$4;$D411;$B411;V$14)": 3227,_x000D_
    "=RIK_AC(\"INF04__;INF04@E=0,S=49,G=0,T=0,P=0:@R=A,S=1260,V={0}:R=B,S=1018,V={1}:R=C,S=1092,V={2}:R=D,S=1014,V={3}:R=E,S=1260,V={4}:R=F,S=48,V={5}:\";$C$2;$U$14;$C$4;$D419;$B419;V$14)": 3228,_x000D_
    "=RIK_AC(\"INF04__;INF04@E=0,S=49,G=0,T=0,P=0:@R=A,S=1260,V={0}:R=B,S=1018,V={1}:R=C,S=1092,V={2}:R=D,S=1014,V={3}:R=E,S=1260,V={4}:R=F,S=48,V={5}:\";$C$2;$U$14;$C$4;$D427;$B427;V$14)": 3229,_x000D_
    "=RIK_AC(\"INF04__;INF04@E=0,S=49,G=0,T=0,P=0:@R=A,S=1260,V={0}:R=B,S=1018,V={1}:R=C,S=1092,V={2}:R=D,S=1014,V={3}:R=E,S=1260,V={4}:R=F,S=48,V={5}:\";$C$2;$U$14;$C$4;$D435;$B435;V$14)": 3230,_x000D_
    "=RIK_AC(\"INF04__;INF04@E=0,S=1076,G=0,T=0,P=0:@R=A,S=1260,V={0}:R=B,S=1018,V={1}:R=C,S=1092,V={2}:R=D,S=1014,V={3}:R=E,S=1260,V={4}:\";$C$2;$U$14;$C$4;$D23;$B23)": 3231,_x000D_
    "=RIK_AC(\"INF04__;INF04@E=0,S=1076,G=0,T=0,P=0:@R=A,S=1260,V={0}:R=B,S=1018,V={1}:R=C,S=1092,V={2}:R=D,S=1014,V={3}:R=E,S=1260,V={4}:\";$C$2;$U$14;$C$4;$D31;$B31)": 3232,_x000D_
    "=RIK_AC(\"INF04__;INF04@E=0,S=1076,G=0,T=0,P=0:@R=A,S=1260,V={0}:R=B,S=1018,V={1}:R=C,S=1092,V={2}:R=D,S=1014,V={3}:R=E,S=1260,V={4}:\";$C$2;$U$14;$C$4;$D39;$B39)": 3233,_x000D_
    "=RIK_AC(\"INF04__;INF04@E=0,S=1076,G=0,T=0,P=0:@R=A,S=1260,V={0}:R=B,S=1018,V={1}:R=C,S=1092,V={2}:R=D,S=1014,V={3}:R=E,S=1260,V={4}:\";$C$2;$U$14;$C$4;$D47;$B47)": 3234,_x000D_
    "=RIK_AC(\"INF04__;INF04@E=0,S=1076,G=0,T=0,P=0:@R=A,S=1260,V={0}:R=B,S=1018,V={1}:R=C,S=1092,V={2}:R=D,S=1014,V={3}:R=E,S=1260,V={4}:\";$C$2;$U$14;$C$4;$D55;$B55)": 3235,_x000D_
    "=RIK_AC(\"INF04__;INF04@E=0,S=1076,G=0,T=0,P=0:@R=A,S=1260,V={0}:R=B,S=1018,V={1}:R=C,S=1092,V={2}:R=D,S=1014,V={3}:R=E,S=1260,V={4}:\";$C$2;$U$14;$C$4;$D63;$B63)": 3236,_x000D_
    "=RIK_AC(\"INF04__;INF04@E=0,S=1076,G=0,T=0,P=0:@R=A,S=1260,V={0}:R=B,S=1018,V={1}:R=C,S=1092,V={2}:R=D,S=1014,V={3}:R=E,S=1260,V={4}:\";$C$2;$U$14;$C$4;$D71;$B71)": 3237,_x000D_
    "=RIK_AC(\"INF04__;INF04@E=0,S=1076,G=0,T=0,P=0:@R=A,S=1260,V={0}:R=B,S=1018,V={1}:R=C,S=1092,V={2}:R=D,S=1014,V={3}:R=E,S=1260,V={4}:\";$C$2;$U$14;$C$4;$D79;$B79)": 3238,_x000D_
    "=RIK_AC(\"INF04__;INF04@E=0,S=1076,G=0,T=0,P=0:@R=A,S=1260,V={0}:R=B,S=1018,V={1}:R=C,S=1092,V={2}:R=D,S=1014,V={3}:R=E,S=1260,V={4}:\";$C$2;$U$14;$C$4;$D87;$B87)": 3239,_x000D_
    "=RIK_AC(\"INF04__;INF04@E=0,S=1076,G=0,T=0,P=0:@R=A,S=1260,V={0}:R=B,S=1018,V={1}:R=C,S=1092,V={2}:R=D,S=1014,V={3}:R=E,S=1260,V={4}:\";$C$2;$U$14;$C$4;$D95;$B95)": 3240,_x000D_
    "=RIK_AC(\"INF04__;INF04@E=0,S=1076,G=0,T=0,P=0:@R=A,S=1260,V={0}:R=B,S=1018,V={1}:R=C,S=1092,V={2}:R=D,S=1014,V={3}:R=E,S=1260,V={4}:\";$C$2;$U$14;$C$4;$D103;$B103)": 3241,_x000D_
    "=RIK_AC(\"INF04__;INF04@E=0,S=1076,G=0,T=0,P=0:@R=A,S=1260,V={0}:R=B,S=1018,V={1}:R=C,S=1092,V={2}:R=D,S=1014,V={3}:R=E,S=1260,V={4}:\";$C$2;$U$14;$C$4;$D111;$B111)": 3242,_x000D_
    "=RIK_AC(\"INF04__;INF04@E=0,S=1076,G=0,T=0,P=0:@R=A,S=1260,V={0}:R=B,S=1018,V={1}:R=C,S=1092,V={2}:R=D,S=1014,V={3}:R=E,S=1260,V={4}:\";$C$2;$U$14;$C$4;$D119;$B119)": 3243,_x000D_
    "=RIK_AC(\"INF04__;INF04@E=0,S=1076,G=0,T=0,P=0:@R=A,S=1260,V={0}:R=B,S=1018,V={1}:R=C,S=1092,V={2}:R=D,S=1014,V={3}:R=E,S=1260,V={4}:\";$C$2;$U$14;$C$4;$D127;$B127)": 3244,_x000D_
    "=RIK_AC(\"INF04__;INF04@E=0,S=1076,G=0,T=0,P=0:@R=A,S=1260,V={0}:R=B,S=1018,V={1}:R=C,S=1092,V={2}:R=D,S=1014,V={3}:R=E,S=1260,V={4}:\";$C$2;$U$14;$C$4;$D135;$B135)": 3245,_x000D_
    "=RIK_AC(\"INF04__;INF04@E=0,S=1076,G=0,T=0,P=0:@R=A,S=1260,V={0}:R=B,S=1018,V={1}:R=C,S=1092,V={2}:R=D,S=1014,V={3}:R=E,S=1260,V={4}:\";$C$2;$U$14;$C$4;$D143;$B143)": 3246,_x000D_
    "=RIK_AC(\"INF04__;INF04@E=0,S=1076,G=0,T=0,P=0:@R=A,S=1260,V={0}:R=B,S=1018,V={1}:R=C,S=1092,V={2}:R=D,S=1014,V={3}:R=E,S=1260,V={4}:\";$C$2;$U$14;$C$4;$D151;$B151)": 3247,_x000D_
    "=RIK_AC(\"INF04__;INF04@E=0,S=1076,G=0,T=0,P=0:@R=A,S=1260,V={0}:R=B,S=1018,V={1}:R=C,S=1092,V={2}:R=D,S=1014,V={3}:R=E,S=1260,V={4}:\";$C$2;$U$14;$C$4;$D159;$B159)": 3248,_x000D_
    "=RIK_AC(\"INF04__;INF04@E=0,S=1076,G=0,T=0,P=0:@R=A,S=1260,V={0}:R=B,S=1018,V={1}:R=C,S=1092,V={2}:R=D,S=1014,V={3}:R=E,S=1260,V={4}:\";$C$2;$U$14;$C$4;$D167;$B167)": 3249,_x000D_
    "=RIK_AC(\"INF04__;INF04@E=0,S=1076,G=0,T=0,P=0:@R=A,S=1260,V={0}:R=B,S=1018,V={1}:R=C,S=1092,V={2}:R=D,S=1014,V={3}:R=E,S=1260,V={4}:\";$C$2;$U$14;$C$4;$D175;$B175)": 3250,_x000D_
    "=RIK_AC(\"INF04__;INF04@E=0,S=1076,G=0,T=0,P=0:@R=A,S=1260,V={0}:R=B,S=1018,V={1}:R=C,S=1092,V={2}:R=D,S=1014,V={3}:R=E,S=1260,V={4}:\";$C$2;$U$14;$C$4;$D183;$B183)": 3251,_x000D_
    "=RIK_AC(\"INF04__;INF04@E=0,S=1076,G=0,T=0,P=0:@R=A,S=1260,V={0}:R=B,S=1018,V={1}:R=C,S=1092,V={2}:R=D,S=1014,V={3}:R=E,S=1260,V={4}:\";$C$2;$U$14;$C$4;$D191;$B191)": 3252,_x000D_
    "=RIK_AC(\"INF04__;INF04@E=0,S=1076,G=0,T=0,P=0:@R=A,S=1260,V={0}:R=B,S=1018,V={1}:R=C,S=1092,V={2}:R=D,S=1014,V={3}:R=E,S=1260,V={4}:\";$C$2;$U$14;$C$4;$D199;$B199)": 3253,_x000D_
    "=RIK_AC(\"INF04__;INF04@E=0,S=1076,G=0,T=0,P=0:@R=A,S=1260,V={0}:R=B,S=1018,V={1}:R=C,S=1092,V={2}:R=D,S=1014,V={3}:R=E,S=1260,V={4}:\";$C$2;$U$14;$C$4;$D207;$B207)": 3254,_x000D_
    "=RIK_AC(\"INF04__;INF04@E=0,S=1076,G=0,T=0,P=0:@R=A,S=1260,V={0}:R=B,S=1018,V={1}:R=C,S=1092,V={2}:R=D,S=1014,V={3}:R=E,S=1260,V={4}:\";$C$2;$U$14;$C$4;$D215;$B215)": 3255,_x000D_
    "=RIK_AC(\"INF04__;INF04@E=0,S=1076,G=0,T=0,P=0:@R=A,S=1260,V={0}:R=B,S=1018,V={1}:R=C,S=1092,V={2}:R=D,S=1014,V={3}:R=E,S=1260,V={4}:\";$C$2;$U$14;$C$4;$D223;$B223)": 3256,_x000D_
    "=RIK_AC(\"INF04__;INF04@E=0,S=1076,G=0,T=0,P=0:@R=A,S=1260,V={0}:R=B,S=1018,V={1}:R=C,S=1092,V={2}:R=D,S=1014,V={3}:R=E,S=1260,V={4}:\";$C$2;$U$14;$C$4;$D231;$B231)": 3257,_x000D_
    "=RIK_AC(\"INF04__;INF04@E=0,S=1076,G=0,T=0,P=0:@R=A,S=1260,V={0}:R=B,S=1018,V={1}:R=C,S=1092,V={2}:R=D,S=1014,V={3}:R=E,S=1260,V={4}:\";$C$2;$U$14;$C$4;$D239;$B239)": 3258,_x000D_
    "=RIK_AC(\"INF04__;INF04@E=0,S=1076,G=0,T=0,P=0:@R=A,S=1260,V={0}:R=B,S=1018,V={1}:R=C,S=1092,V={2}:R=D,S=1014,V={3}:R=E,S=1260,V={4}:\";$C$2;$U$14;$C$4;$D247;$B247)": 3259,_x000D_
    "=RIK_AC(\"INF04__;INF04@E=0,S=1076,G=0,T=0,P=0:@R=A,S=1260,V={0}:R=B,S=1018,V={1}:R=C,S=1092,V={2}:R=D,S=1014,V={3}:R=E,S=1260,V={4}:\";$C$2;$U$14;$C$4;$D255;$B255)": 3260,_x000D_
    "=RIK_AC(\"INF04__;INF04@E=0,S=42,G=0,T=0,P=0:@R=A,S=1260,V={0}:R=B,S=1018,V={1}:R=C,S=1092,V={2}:R=D,S=1014,V={3}:R=E,S=1260,V={4}:\";$C$2;$U$14;$C$4;$D22;$B22)": 3261,_x000D_
    "=RIK_AC(\"INF04__;INF04@E=0,S=42,G=0,T=0,P=0:@R=A,S=1260,V={0}:R=B,S=1018,V={1}:R=C,S=1092,V={2}:R=D,S=1014,V={3}:R=E,S=1260,V={4}:\";$C$2;$U$14;$C$4;$D60;$B60)": 3262,_x000D_
    "=RIK_AC(\"INF04__;INF04@E=0,S=42,G=0,T=0,P=0:@R=A,S=1260,V={0}:R=B,S=1018,V={1}:R=C,S=1092,V={2}:R=D,S=1014,V={3}:R=E,S=1260,V={4}:\";$C$2;$U$14;$C$4;$D94;$B94)": 3263,_x000D_
    "=RIK_AC(\"INF04__;INF04@E=0,S=42,G=0,T=0,P=0:@R=A,S=1260,V={0}:R=B,S=1018,V={1}:R=C,S=1092,V={2}:R=D,S=1014,V={3}:R=E,S=1260,V={4}:\";$C$2;$U$14;$C$4;$D125;$B125)": 3264,_x000D_
    "=RIK_AC(\"INF04__;INF04@E=0,S=42,G=0,T=0,P=0:@R=A,S=1260,V={0}:R=B,S=1018,V={1}:R=C,S=1092,V={2}:R=D,S=1014,V={3}:R=E,S=1260,V={4}:\";$C$2;$U$14;$C$4;$D163;$B163)": 3265,_x000D_
    "=RIK_AC(\"INF04__;INF04@E=0,S=42,G=0,T=0,P=0:@R=A,S=1260,V={0}:R=B,S=1018,V={1}:R=C,S=1092,V={2}:R=D,S=1014,V={3}:R=E,S=1260,V={4}:\";$C$2;$U$14;$C$4;$D197;$B197)": 3266,_x000D_
    "=RIK_AC(\"INF04__;INF04@E=0,S=42,G=0,T=0,P=0:@R=A,S=1260,V={0}:R=B,S=1018,V={1}:R=C,S=1092,V={2}:R=D,S=1014,V={3}:R=E,S=1260,V={4}:\";$C$2;$U$14;$C$4;$D228;$B228)": 3267,_x000D_
    "=RIK_AC(\"INF04__;INF04@E=0,S=42,G=0,T=0,P=0:@R=A,S=1260,V={0}:R=B,S=1018,V={1}:R=C,S=1092,V={2}:R=D,S=1014,V={3}:R=E,S=1260,V={4}:\";$C$2;$U$14;$C$4;$D265;$B265)": 3268,_x000D_
    "=RIK_AC(\"INF04__;INF04@E=0,S=42,G=0,T=0,P=0:@R=A,S=1260,V={0}:R=B,S=1018,V={1}:R=C,S=1092,V={2}:R=D,S=1014,V={3}:R=E,S=1260,V={4}:\";$C$2;$U$14;$C$4;$D300;$B300)": 3269,_x000D_
    "=RIK_AC(\"INF04__;INF04@E=0,S=42,G=0,T=0,P=0:@R=A,S=1260,V={0}:R=B,S=1018,V={1}:R=C,S=1092,V={2}:R=D,S=1014,V={3}:R=E,S=1260,V={4}:\";$C$2;$U$14;$C$4;$D331;$B331)": 3270,_x000D_
    "=RIK_AC(\"INF04__;INF04@E=0,S=42,G=0,T=0,P=0:@R=A,S=1260,V={0}:R=B,S=1018,V={1}:R=C,S=1092,V={2}:R=D,S=1014,V={3}:R=E,S=1260,V={4}:\";$C$2;$U$14;$C$4;$D366;$B366)": 3271,_x000D_
    "=RIK_AC(\"INF04__;INF04@E=0,S=42,G=0,T=0,P=0:@R=A,S=1260,V={0}:R=B,S=1018,V={1}:R=C,S=1092,V={2}:R=D,S=1014,V={3}:R=E,S=1260,V={4}:\";$C$2;$U$14;$C$4;$D403;$B403)": 3272,_x000D_
    "=RIK_AC(\"INF04__;INF04@E=0,S=42,G=0,T=0,P=0:@R=A,S=1260,V={0}:R=B,S=1018,V={1}:R=C,S=1092,V={2}:R=D,S=1014,V={3}:R=E,S=1260,V={4}:\";$C$2;$U$14;$C$4;$D433;$B433)": 3273,_x000D_
    "=RIK_AC(\"INF04__;INF04@E=0,S=1064,G=0,T=0,P=0:@R=A,S=1260,V={0}:R=B,S=1018,V={1}:R=C,S=1092,V={2}:R=D,S=1014,V={3}:R=E,S=1260,V={4}:\";$C$2;$U$14;$C$4;$D49;$B49)": 3274,_x000D_
    "=RIK_AC(\"INF04__;INF04@E=0,S=1064,G=0,T=0,P=0:@R=A,S=1260,V={0}:R=B,S=1018,V={1}:R=C,S=1092,V={2}:R=D,S=1014,V={3}:R=E,S=1260,V={4}:\";$C$2;$U$14;$C$4;$D74;$B74)": 3275,_x000D_
    "=RIK_AC(\"INF04__;INF04@E=0,S=1064,G=0,T=0,P=0:@R=A,S=1260,V={0}:R=B,S=1018,V={1}:R=C,S=1092,V={2}:R=D,S=1014,V={3}:R=E,S=1260,V={4}:\";$C$2;$U$14;$C$4;$D96;$B96)": 3276,_x000D_
    "=RIK_AC(\"INF04__;INF04@E=0,S=1064,G=0,T=0,P=0:@R=A,S=1260,V={0}:R=B,S=1018,V={1}:R=C,S=1092,V={2}:R=D,S=1014,V={3}:R=E,S=1260,V={4}:\";$C$2;$U$14;$C$4;$D122;$B122)": 3277,_x000D_
    "=RIK_AC(\"INF04__;INF04@E=0,S=1064,G=0,T=0,P=0:@R=A,S=1260,V={0}:R=B,S=1018,V={1}:R=C,S=1092,V={2}:R=D,S=1014,V={3}:R=E,S=1260,V={4}:\";$C$2;$U$14;$C$4;$D147;$B147)": 3278,_x000D_
    "=RIK_AC(\"INF04__;INF04@E=0,S=1064,G=0,T=0,P=0:@R=A,S=1260,V={0}:R=B,S=1018,V={1}:R=C,S=1092,V={2}:R=D,S=1014,V={3}:R=E,S=1260,V={4}:\";$C$2;$U$14;$C$4;$D169;$B169)": 3279,_x000D_
    "=RIK_AC(\"INF04__;INF04@E=0,S=1064,G=0,T=0,P=0:@R=A,S=1260,V={0}:R=B,S=1018,V={1}:R=C,S=1092,V={2}:R=D,S=1014,V={3}:R=E,S=1260,V={4}:\";$C$2;$U$14;$C$4;$D195;$B195)": 3280,_x000D_
    "=RIK_AC(\"INF04__;INF04@E=0,S=1064,G=0,T=0,P=0:@R=A,S=1260,V={0}:R=B,S=1018,V={1}:R=C,S=1092,V={2}:R=D,S=1014,V={3}:R=E,S=1260,V={4}:\";$C$2;$U$14;$C$4;$D217;$B217)": 3281,_x000D_
    "=RIK_AC(\"INF04__;INF04@E=0,S=1064,G=0,T=0,P=0:@R=A,S=1260,V={0}:R=B,S=1018,V={1}:R=C,S=1092,V={2}:R=D,S=1014,V={3}:R=E,S=1260,V={4}:\";$C$2;$U$14;$C$4;$D236;$B236)": 3282,_x000D_
    "=RIK_AC(\"INF04__;INF04@E=0,S=1064,G=0,T=0,P=0:@R=A,S=1260,V={0}:R=B,S=1018,V={1}:R=C,S=1092,V={2}:R=D,S=1014,V={3}:R=E,S=1260,V={4}:\";$C$2;$U$14;$C$4;$D259;$B259)": 3283,_x000D_
    "=RIK_AC(\"INF04__;INF04@E=0,S=1064,G=0,T=0,P=0:@R=A,S=1260,V={0}:R=B,S=1018,V={1}:R=C,S=1092,V={2}:R=D,S=1014,V={3}:R=E,S=1260,V={4}:\";$C$2;$U$14;$C$4;$D281;$B281)": 3284,_x000D_
    "=RIK_AC(\"INF04__;INF04@E=0,S=1064,G=0,T=0,P=0:@R=A,S=1260,V={0}:R=B,S=1018,V={1}:R=C,S=1092,V={2}:R=D,S=1014,V={3}:R=E,S=1260,V={4}:\";$C$2;$U$14;$C$4;$D300;$B300)": 3285,_x000D_
    "=RIK_AC(\"INF04__;INF04@E=0,S=1064,G=0,T=0,P=0:@R=A,S=1260,V={0}:R=B,S=1018,V={1}:R=C,S=1092,V={2}:R=D,S=1014,V={3}:R=E,S=1260,V={4}:\";$C$2;$U$14;$C$4;$D323;$B323)": 3286,_x000D_
    "=RIK_AC(\"INF04__;INF04@E=0,S=1064,G=0,T=0,P=0:@R=A,S=1260,V={0}:R=B,S=1018,V={1}:R=C,S=1092,V={2}:R=D,S=1014,V={3}:R=E,S=1260,V={4}:\";$C$2;$U$14;$C$4;$D345;$B345)": 3287,_x000D_
    "=RIK_AC(\"INF04__;INF04@E=0,S=1064,G=0,T=0,P=0:@R=A,S=1260,V={0}:R=B,S=1018,V={1}:R=C,S=1092,V={2}:R=D,S=1014,V={3}:R=E,S=1260,V={4}:\";$C$2;$U$14;$C$4;$D364;$B364)": 3288,_x000D_
    "=RIK_AC(\"INF04__;INF04@E=0,S=1064,G=0,T=0,P=0:@R=A,S=1260,V={0}:R=B,S=1018,V={1}:R=C,S=1092,V={2}:R=D,S=1014,V={3}:R=E,S=1260,V={4}:\";$C$2;$U$14;$C$4;$D387;$B387)": 3289,_x000D_
    "=RIK_AC(\"INF04__;INF04@E=0,S=1064,G=0,T=0,P=0:@R=A,S=1260,V={0}:R=B,S=1018,V={1}:R=C,S=1092,V={2}:R=D,S=1014,V={3}:R=E,S=1260,V={4}:\";$C$2;$U$14;$C$4;$D409;$B409)": 3290,_x000D_
    "=RIK_AC(\"INF04__;INF04@E=0,S=1064,G=0,T=0,P=0:@R=A,S=1260,V={0}:R=B,S=1018,V={1}:R=C,S=1092,V={2}:R=D,S=1014,V={3}:R=E,S=1260,V={4}:\";$C$2;$U$14;$C$4;$D427;$B427)": 3291,_x000D_
    "=RIK_AC(\"INF04__;INF04@E=0,S=49,G=0,T=0,P=0:@R=A,S=1260,V={0}:R=B,S=1018,V={1}:R=C,S=1092,V={2}:R=D,S=1014,V={3}:R=E,S=1260,V={4}:R=F,S=48,V={5}:\";$C$2;$U$14;$C$4;$D23;$B23;V$14)": 3292,_x000D_
    "=RIK_AC(\"INF04__;INF04@E=0,S=49,G=0,T=0,P=0:@R=A,S=1260,V={0}:R=B,S=1018,V={1}:R=C,S=1092,V={2}:R=D,S=1014,V={3}:R=E,S=1260,V={4}:R=F,S=48,V={5}:\";$C$2;$U$14;$C$4;$D39;$B39;V$14)": 3293,_x000D_
    "=RIK_AC(\"INF04__;INF04@E=0,S=49,G=0,T=0,P=0:@R=A,S=1260,V={0}:R=B,S=1018,V={1}:R=C,S=1092,V={2}:R=D,S=1014,V={3}:R=E,S=1260,V={4}:R=F,S=48,V={5}:\";$C$2;$U$14;$C$4;$D54;$B54;V$14)": 3294,_x000D_
    "=RIK_AC(\"INF04__;INF04@E=0,S=49,G=0,T=0,P=0:@R=A,S=1260,V={0}:R=B,S=1018,V={1}:R=C,S=1092,V={2}:R=D,S=1014,V={3}:R=E,S=1260,V={4}:R=F,S=48,V={5}:\";$C$2;$U$14;$C$4;$D63;$B63;V$14)": 3295,_x000D_
    "=RIK_AC(\"INF04__;INF04@E=0,S=49,G=0,T=0,P=0:@R=A,S=1260,V={0}:R=B,S=1018,V={1}:R=C,S=1092,V={2}:R=D,S=1014,V={3}:R=E,S=1260,V={4}:R=F,S=48,V={5}:\";$C$2;$U$14;$C$4;$D72;$B72;V$14)": 3296,_x000D_
    "=RIK_AC(\"INF04__;INF04@E=0,S=49,G=0,T=0,P=0:@R=A,S=1260,V={0}:R=B,S=1018,V={1}:R=C,S=1092,V={2}:R=D,S=1014,V={3}:R=E,S=1260,V={4}:R=F,S=48,V={5}:\";$C$2;$U$14;$C$4;$D81;$B81;V$14)": 3297,_x000D_
    "=RIK_AC(\"INF04__;INF04@E=0,S=49,G=0,T=0,P=0:@R=A,S=1260,V={0}:R=B,S=1018,V={1}:R=C,S=1092,V={2}:R=D,S=1014,V={3}:R=E,S=1260,V={4}:R=F,S=48,V={5}:\";$C$2;$U$14;$C$4;$D90;$B90;V$14)": 3298,_x000D_
    "=RIK_AC(\"INF04__;INF04@E=0,S=49,G=0,T=0,P=0:@R=A,S=1260,V={0}:R=B,S=1018,V={1}:R=C,S=1092,V={2}:R=D,S=1014,V={3}:R=E,S=1260,V={4}:R=F,S=48,V={5}:\";$C$2;$U$14;$C$4;$D100;$B100;V$14)": 3299,_x000D_
    "=RIK_AC(\"INF04__;INF04@E=0,S=49,G=0,T=0,P=0:@R=A,S=1260,V={0}:R=B,S=1018,V={1}:R=C,S=1092,V={2}:R=D,S=1014,V={3}:R=E,S=1260,V={4}:R=F,S=48,V={5}:\";$C$2;$U$14;$C$4;$D109;$B109;V$14)": 3300,_x000D_
    "=RIK_AC(\"INF04__;INF04@E=0,S=49,G=0,T=0,P=0:@R=A,S=1260,V={0}:R=B,S=1018,V={1}:R=C,S=1092,V={2}:R=D,S=1014,V={3}:R=E,S=1260,V={4}:R=F,S=48,V={5}:\";$C$2;$U$14;$C$4;$D118;$B118;V$14)": 3301,_x000D_
    "=RIK_AC(\"INF04__;INF04@E=0,S=49,G=0,T=0,P=0:@R=A,S=1260,V={0}:R=B,S=1018,V={1}:R=C,S=1092,V={2}:R=D,S=1014,V={3}:R=E,S=1260,V={4}:R=F,S=48,V={5}:\";$C$2;$U$14;$C$4;$D127;$B127;V$14)": 3302,_x000D_
    "=RIK_AC(\"INF04__;INF04@E=0,S=49,G=0,T=0,P=0:@R=A,S=1260,V={0}:R=B,S=1018,V={1}:R=C,S=1092,V={2}:R=D,S=1014,V={3}:R=E,S=1260,V={4}:R=F,S=48,V={5}:\";$C$2;$U$14;$C$4;$D136;$B136;V$14)": 3303,_x000D_
    "=RIK_AC(\"INF04__;INF04@E=0,S=49,G=0,T=0,P=0:@R=A,S=1260,V={0}:R=B,S=1018,V={1}:R=C,S=1092,V={2}:R=D,S=1014,V={3}:R=E,S=1260,V={4}:R=F,S=48,V={5}:\";$C$2;$U$14;$C$4;$D145;$B145;V$14)": 3304,_x000D_
    "=RIK_AC(\"INF04__;INF04@E=0,S=49,G=0,T=0,P=0:@R=A,S=1260,V={0}:R=B,S=1018,V={1}:R=C,S=1092,V={2}:R=D,S=1014,V={3}:R=E,S=1260,V={4}:R=F,S=48,V={5}:\";$C$2;$U$14;$C$4;$D154;$B154;V$14)": 3305,_x000D_
    "=RIK_AC(\"INF04__;INF04@E=0,S=49,G=0,T=0,P=0:@R=A,S=1260,V={0}:R=B,S=1018,V={1}:R=C,S=1092,V={2}:R=D,S=1014,V={3}:R=E,S=1260,V={4}:R=F,S=48,V={5}:\";$C$2;$U$14;$C$4;$D164;$B164;V$14)": 3306,_x000D_
    "=RIK_AC(\"INF04__;INF04@E=0,S=49,G=0,T=0,P=0:@R=A,S=1260,V={0}:R=B,S=1018,V={1}:R=C,S=1092,V={2}:R=D,S=1014,V={3}:R=E,S=1260,V={4}:R=F,S=48,V={5}:\";$C$2;$U$14;$C$4;$D172;$B172;V$14)": 3307,_x000D_
    "=RIK_AC(\"INF04__;INF04@E=0,S=49,G=0,T=0,P=0:@R=A,S=1260,V={0}:R=B,S=1018,V={1}:R=C,S=1092,V={2}:R=D,S=1014,V={3}:R=E,S=1260,V={4}:R=F,S=48,V={5}:\";$C$2;$U$14;$C$4;$D180;$B180;V$14)": 3308,_x000D_
    "=RIK_AC(\"INF04__;INF04@E=0,S=49,G=0,T=0,P=0:@R=A,S=1260,V={0}:R=B,S=1018,V={1}:R=C,S=1092,V={2}:R=D,S=1014,V={3}:R=E,S=1260,V={4}:R=F,S=48,V={5}:\";$C$2;$U$14;$C$4;$D188;$B188;V$14)": 3309,_x000D_
    "=RIK_AC(\"INF04__;INF04@E=0,S=49,G=0,T=0,P=0:@R=A,S=1260,V={0}:R=B,S=1018,V={1}:R=C,S=1092,V={2}:R=D,S=1014,V={3}:R=E,S=1260,V={4}:R=F,S=48,V={5}:\";$C$2;$U$14;$C$4;$D196;$B196;V$14)": 3310,_x000D_
    "=RIK_AC(\"INF04__;INF04@E=0,S=49,G=0,T=0,P=0:@R=A,S=1260,V={0}:R=B,S=1018,V={1}:R=C,S=1092,V={2}:R=D,S=1014,V={3}:R=E,S=1260,V={4}:R=F,S=48,V={5}:\";$C$2;$U$14;$C$4;$D204;$B204;V$14)": 3311,_x000D_
    "=RIK_AC(\"INF04__;INF04@E=0,S=49,G=0,T=0,P=0:@R=A,S=1260,V={0}:R=B,S=1018,V={1}:R=C,S=1092,V={2}:R=D,S=1014,V={3}:R=E,S=1260,V={4}:R=F,S=48,V={5}:\";$C$2;$U$14;$C$4;$D212;$B212;V$14)": 3312,_x000D_
    "=RIK_AC(\"INF04__;INF04@E=0,S=49,G=0,T=0,P=0:@R=A,S=1260,V={0}:R=B,S=1018,V={1}:R=C,S=1092,V={2}:R=D,S=1014,V={3}:R=E,S=1260,V={4}:R=F,S=48,V={5}:\";$C$2;$U$14;$C$4;$D220;$B220;V$14)": 3313,_x000D_
    "=RIK_AC(\"INF04__;INF04@E=0,S=49,G=0,T=0,P=0:@R=A,S=1260,V={0}:R=B,S=1018,V={1}:R=C,S=1092,V={2}:R=D,S=1014,V={3}:R=E,S=1260,V={4}:R=F,S=48,V={5}:\";$C$2;$U$14;$C$4;$D228;$B228;V$14)": 3314,_x000D_
    "=RIK_AC(\"INF04__;INF04@E=0,S=49,G=0,T=0,P=0:@R=A,S=1260,V={0}:R=B,S=1018,V={1}:R=C,S=1092,V={2}:R=D,S=1014,V={3}:R=E,S=1260,V={4}:R=F,S=48,V={5}:\";$C$2;$U$14;$C$4;$D236;$B236;V$14)": 3315,_x000D_
    "=RIK_AC(\"INF04__;INF04@E=0,S=49,G=0,T=0,P=0:@R=A,S=1260,V={0}:R=B,S=1018,V={1}:R=C,S=1092,V={2}:R=D,S=1014,V={3}:R=E,S=1260,V={4}:R=F,S=48,V={5}:\";$C$2;$U$14;$C$4;$D244;$B244;V$14)": 3316,_x000D_
    "=RIK_AC(\"INF04__;INF04@E=0,S=49,G=0,T=0,P=0:@R=A,S=1260,V={0}:R=B,S=1018,V={1}:R=C,S=1092,V={2}:R=D,S=1014,V={3}:R=E,S=1260,V={4}:R=F,S=48,V={5}:\";$C$2;$U$14;$C$4;$D252;$B252;V$14)": 3317,_x000D_
    "=RIK_AC(\"INF04__;INF04@E=0,S=49,G=0,T=0,P=0:@R=A,S=1260,V={0}:R=B,S=1018,V={1}:R=C,S=1092,V={2}:R=D,S=1014,V={3}:R=E,S=1260,V={4}:R=F,S=48,V={5}:\";$C$2;$U$14;$C$4;$D260;$B260;V$14)": 3318,_x000D_
    "=RIK_AC(\"INF04__;INF04@E=0,S=49,G=0,T=0,P=0:@R=A,S=1260,V={0}:R=B,S=1018,V={1}:R=C,S=1092,V={2}:R=D,S=1014,V={3}:R=E,S=1260,V={4}:R=F,S=48,V={5}:\";$C$2;$U$14;$C$4;$D268;$B268;V$14)": 3319,_x000D_
    "=RIK_AC(\"INF04__;INF04@E=0,S=49,G=0,T=0,P=0:@R=A,S=1260,V={0}:R=B,S=1018,V={1}:R=C,S=1092,V={2}:R=D,S=1014,V={3}:R=E,S=1260,V={4}:R=F,S=48,V={5}:\";$C$2;$U$14;$C$4;$D276;$B276;V$14)": 3320,_x000D_
    "=RIK_AC(\"INF04__;INF04@E=0,S=49,G=0,T=0,P=0:@R=A,S=1260,V={0}:R=B,S=1018,V={1}:R=C,S=1092,V={2}:R=D,S=1014,V={3}:R=E,S=1260,V={4}:R=F,S=48,V={5}:\";$C$2;$U$14;$C$4;$D284;$B284;V$14)": 3321,_x000D_
    "=RIK_AC(\"INF04__;INF04@E=0,S=49,G=0,T=0,P=0:@R=A,S=1260,V={0}:R=B,S=1018,V={1}:R=C,S=1092,V={2}:R=D,S=1014,V={3}:R=E,S=1260,V={4}:R=F,S=48,V={5}:\";$C$2;$U$14;$C$4;$D292;$B292;V$14)": 3322,_x000D_
    "=RIK_AC(\"INF04__;INF04@E=0,S=49,G=0,T=0,P=0:@R=A,S=1260,V={0}:R=B,S=1018,V={1}:R=C,S=1092,V={2}:R=D,S=1014,V={3}:R=E,S=1260,V={4}:R=F,S=48,V={5}:\";$C$2;$U$14;$C$4;$D300;$B300;V$14)": 3323,_x000D_
    "=RIK_AC(\"INF04__;INF04@E=0,S=49,G=0,T=0,P=0:@R=A,S=1260,V={0}:R=B,S=1018,V={1}:R=C,S=1092,V={2}:R=D,S=1014,V={3}:R=E,S=1260,V={4}:R=F,S=48,V={5}:\";$C$2;$U$14;$C$4;$D308;$B308;V$14)": 3324,_x000D_
    "=RIK_AC(\"INF04__;INF04@E=0,S=49,G=0,T=0,P=0:@R=A,S=1260,V={0}:R=B,S=1018,V={1}:R=C,S=1092,V={2}:R=D,S=1014,V={3}:R=E,S=1260,V={4}:R=F,S=48,V={5}:\";$C$2;$U$14;$C$4;$D316;$B316;V$14)": 3325,_x000D_
    "=RIK_AC(\"INF04__;INF04@E=0,S=49,G=0,T=0,P=0:@R=A,S=1260,V={0}:R=B,S=1018,V={1}:R=C,S=1092,V={2}:R=D,S=1014,V={3}:R=E,S=1260,V={4}:R=F,S=48,V={5}:\";$C$2;$U$14;$C$4;$D324;$B324;V$14)": 3326,_x000D_
    "=RIK_AC(\"INF04__;INF04@E=0,S=49,G=0,T=0,P=0:@R=A,S=1260,V={0}:R=B,S=1018,V={1}:R=C,S=1092,V={2}:R=D,S=1014,V={3}:R=E,S=1260,V={4}:R=F,S=48,V={5}:\";$C$2;$U$14;$C$4;$D332;$B332;V$14)": 3327,_x000D_
    "=RIK_AC(\"INF04__;INF04@E=0,S=49,G=0,T=0,P=0:@R=A,S=1260,V={0}:R=B,S=1018,V={1}:R=C,S=1092,V={2}:R=D,S=1014,V={3}:R=E,S=1260,V={4}:R=F,S=48,V={5}:\";$C$2;$U$14;$C$4;$D340;$B340;V$14)": 3328,_x000D_
    "=RIK_AC(\"INF04__;INF04@E=0,S=49,G=0,T=0,P=0:@R=A,S=1260,V={0}:R=B,S=1018,V={1}:R=C,S=1092,V={2}:R=D,S=1014,V={3}:R=E,S=1260,V={4}:R=F,S=48,V={5}:\";$C$2;$U$14;$C$4;$D348;$B348;V$14)": 3329,_x000D_
    "=RIK_AC(\"INF04__;INF04@E=0,S=49,G=0,T=0,P=0:@R=A,S=1260,V={0}:R=B,S=1018,V={1}:R=C,S=1092,V={2}:R=D,S=1014,V={3}:R=E,S=1260,V={4}:R=F,S=48,V={5}:\";$C$2;$U$14;$C$4;$D356;$B356;V$14)": 3330,_x000D_
    "=RIK_AC(\"INF04__;INF04@E=0,S=49,G=0,T=0,P=0:@R=A,S=1260,V={0}:R=B,S=1018,V={1}:R=C,S=1092,V={2}:R=D,S=1014,V={3}:R=E,S=1260,V={4}:R=F,S=48,V={5}:\";$C$2;$U$14;$C$4;$D364;$B364;V$14)": 3331,_x000D_
    "=RIK_AC(\"INF04__;INF04@E=0,S=49,G=0,T=0,P=0:@R=A,S=1260,V={0}:R=B,S=1018,V={1}:R=C,S=1092,V={2}:R=D,S=1014,V={3}:R=E,S=1260,V={4}:R=F,S=48,V={5}:\";$C$2;$U$14;$C$4;$D372;$B372;V$14)": 3332,_x000D_
    "=RIK_AC(\"INF04__;INF04@E=0,S=49,G=0,T=0,P=0:@R=A,S=1260,V={0}:R=B,S=1018,V={1}:R=C,S=1092,V={2}:R=D,S=1014,V={3}:R=E,S=1260,V={4}:R=F,S=48,V={5}:\";$C$2;$U$14;$C$4;$D380;$B380;V$14)": 3333,_x000D_
    "=RIK_AC(\"INF04__;INF04@E=0,S=49,G=0,T=0,P=0:@R=A,S=1260,V={0}:R=B,S=1018,V={1}:R=C,S=1092,V={2}:R=D,S=1014,V={3}:R=E,S=1260,V={4}:R=F,S=48,V={5}:\";$C$2;$U$14;$C$4;$D388;$B388;V$14)": 3334,_x000D_
    "=RIK_AC(\"INF04__;INF04@E=0,S=49,G=0,T=0,P=0:@R=A,S=1260,V={0}:R=B,S=1018,V={1}:R=C,S=1092,V={2}:R=D,S=1014,V={3}:R=E,S=1260,V={4}:R=F,S=48,V={5}:\";$C$2;$U$14;$C$4;$D396;$B396;V$14)": 3335,_x000D_
    "=RIK_AC(\"INF04__;INF04@E=0,S=49,G=0,T=0,P=0:@R=A,S=1260,V={0}:R=B,S=1018,V={1}:R=C,S=1092,V={2}:R=D,S=1014,V={3}:R=E,S=1260,V={4}:R=F,S=48,V={5}:\";$C$2;$U$14;$C$4;$D404;$B404;V$14)": 3336,_x000D_
    "=RIK_AC(\"INF04__;INF04@E=0,S=49,G=0,T=0,P=0:@R=A,S=1260,V={0}:R=B,S=1018,V={1}:R=C,S=1092,V={2}:R=D,S=1014,V={3}:R=E,S=1260,V={4}:R=F,S=48,V={5}:\";$C$2;$U$14;$C$4;$D412;$B412;V$14)": 3337,_x000D_
    "=RIK_AC(\"INF04__;INF04@E=0,S=49,G=0,T=0,P=0:@R=A,S=1260,V={0}:R=B,S=1018,V={1}:R=C,S=1092,V={2}:R=D,S=1014,V={3}:R=E,S=1260,V={4}:R=F,S=48,V={5}:\";$C$2;$U$14;$C$4;$D420;$B420;V$14)": 3338,_x000D_
    "=RIK_AC(\"INF04__;INF04@E=0,S=49,G=0,T=0,P=0:@R=A,S=1260,V={0}:R=B,S=1018,V={1}:R=C,S=1092,V={2}:R=D,S=1014,V={3}:R=E,S=1260,V={4}:R=F,S=48,V={5}:\";$C$2;$U$14;$C$4;$D428;$B428;V$14)": 3339,_x000D_
    "=RIK_AC(\"INF04__;INF04@E=0,S=49,G=0,T=0,P=0:@R=A,S=1260,V={0}:R=B,S=1018,V={1}:R=C,S=1092,V={2}:R=D,S=1014,V={3}:R=E,S=1260,V={4}:R=F,S=48,V={5}:\";$C$2;$U$14;$C$4;$D436;$B436;V$14)": 3340,_x000D_
    "=RIK_AC(\"INF04__;INF04@E=0,S=1076,G=0,T=0,P=0:@R=A,S=1260,V={0}:R=B,S=1018,V={1}:R=C,S=1092,V={2}:R=D,S=1014,V={3}:R=E,S=1260,V={4}:\";$C$2;$U$14;$C$4;$D24;$B24)": 3341,_x000D_
    "=RIK_AC(\"INF04__;INF04@E=0,S=1076,G=0,T=0,P=0:@R=A,S=1260,V={0}:R=B,S=1018,V={1}:R=C,S=1092,V={2}:R=D,S=1014,V={3}:R=E,S=1260,V={4}:\";$C$2;$U$14;$C$4;$D32;$B32)": 3342,_x000D_
    "=RIK_AC(\"INF04__;INF04@E=0,S=1076,G=0,T=0,P=0:@R=A,S=1260,V={0}:R=B,S=1018,V={1}:R=C,S=1092,V={2}:R=D,S=1014,V={3}:R=E,S=1260,V={4}:\";$C$2;$U$14;$C$4;$D40;$B40)": 3343,_x000D_
    "=RIK_AC(\"INF04__;INF04@E=0,S=1076,G=0,T=0,P=0:@R=A,S=1260,V={0}:R=B,S=1018,V={1}:R=C,S=1092,V={2}:R=D,S=1014,V={3}:R=E,S=1260,V={4}:\";$C$2;$U$14;$C$4;$D48;$B48)": 3344,_x000D_
    "=RIK_AC(\"INF04__;INF04@E=0,S=1076,G=0,T=0,P=0:@R=A,S=1260,V={0}:R=B,S=1018,V={1}:R=C,S=1092,V={2}:R=D,S=1014,V={3}:R=E,S=1260,V={4}:\";$C$2;$U$14;$C$4;$D56;$B56)": 3345,_x000D_
    "=RIK_AC(\"INF04__;INF04@E=0,S=1076,G=0,T=0,P=0:@R=A,S=1260,V={0}:R=B,S=1018,V={1}:R=C,S=1092,V={2}:R=D,S=1014,V={3}:R=E,S=1260,V={4}:\";$C$2;$U$14;$C$4;$D64;$B64)": 3346,_x000D_
    "=RIK_AC(\"INF04__;INF04@E=0,S=1076,G=0,T=0,P=0:@R=A,S=1260,V={0}:R=B,S=1018,V={1}:R=C,S=1092,V={2}:R=D,S=1014,V={3}:R=E,S=1260,V={4}:\";$C$2;$U$14;$C$4;$D72;$B72)": 3347,_x000D_
    "=RIK_AC(\"INF04__;INF04@E=0,S=1076,G=0,T=0,P=0:@R=A,S=1260,V={0}:R=B,S=1018,V={1}:R=C,S=1092,V={2}:R=D,S=1014,V={3}:R=E,S=1260,V={4}:\";$C$2;$U$14;$C$4;$D80;$B80)": 3348,_x000D_
    "=RIK_AC(\"INF04__;INF04@E=0,S=1076,G=0,T=0,P=0:@R=A,S=1260,V={0}:R=B,S=1018,V={1}:R=C,S=1092,V={2}:R=D,S=1014,V={3}:R=E,S=1260,V={4}:\";$C$2;$U$14;$C$4;$D88;$B88)": 3349,_x000D_
    "=RIK_AC(\"INF04__;INF04@E=0,S=1076,G=0,T=0,P=0:@R=A,S=1260,V={0}:R=B,S=1018,V={1}:R=C,S=1092,V={2}:R=D,S=1014,V={3}:R=E,S=1260,V={4}:\";$C$2;$U$14;$C$4;$D96;$B96)": 3350,_x000D_
    "=RIK_AC(\"INF04__;INF04@E=0,S=1076,G=0,T=0,P=0:@R=A,S=1260,V={0}:R=B,S=1018,V={1}:R=C,S=1092,V={2}:R=D,S=1014,V={3}:R=E,S=1260,V={4}:\";$C$2;$U$14;$C$4;$D104;$B104)": 3351,_x000D_
    "=RIK_AC(\"INF04__;INF04@E=0,S=1076,G=0,T=0,P=0:@R=A,S=1260,V={0}:R=B,S=1018,V={1}:R=C,S=1092,V={2}:R=D,S=1014,V={3}:R=E,S=1260,V={4}:\";$C$2;$U$14;$C$4;$D112;$B112)": 3352,_x000D_
    "=RIK_AC(\"INF04__;INF04@E=0,S=1076,G=0,T=0,P=0:@R=A,S=1260,V={0}:R=B,S=1018,V={1}:R=C,S=1092,V={2}:R=D,S=1014,V={3}:R=E,S=1260,V={4}:\";$C$2;$U$14;$C$4;$D120;$B120)": 3353,_x000D_
    "=RIK_AC(\"INF04__;INF04@E=0,S=1076,G=0,T=0,P=0:@R=A,S=1260,V={0}:R=B,S=1018,V={1}:R=C,S=1092,V={2}:R=D,S=1014,V={3}:R=E,S=1260,V={4}:\";$C$2;$U$14;$C$4;$D128;$B128)": 3354,_x000D_
    "=RIK_AC(\"INF04__;INF04@E=0,S=1076,G=0,T=0,P=0:@R=A,S=1260,V={0}:R=B,S=1018,V={1}:R=C,S=1092,V={2}:R=D,S=1014,V={3}:R=E,S=1260,V={4}:\";$C$2;$U$14;$C$4;$D136;$B136)": 3355,_x000D_
    "=RIK_AC(\"INF04__;INF04@E=0,S=1076,G=0,T=0,P=0:@R=A,S=1260,V={0}:R=B,S=1018,V={1}:R=C,S=1092,V={2}:R=D,S=1014,V={3}:R=E,S=1260,V={4}:\";$C$2;$U$14;$C$4;$D144;$B144)": 3356,_x000D_
    "=RIK_AC(\"INF04__;INF04@E=0,S=1076,G=0,T=0,P=0:@R=A,S=1260,V={0}:R=B,S=1018,V={1}:R=C,S=1092,V={2}:R=D,S=1014,V={3}:R=E,S=1260,V={4}:\";$C$2;$U$14;$C$4;$D152;$B152)": 3357,_x000D_
    "=RIK_AC(\"INF04__;INF04@E=0,S=1076,G=0,T=0,P=0:@R=A,S=1260,V={0}:R=B,S=1018,V={1}:R=C,S=1092,V={2}:R=D,S=1014,V={3}:R=E,S=1260,V={4}:\";$C$2;$U$14;$C$4;$D160;$B160)": 3358,_x000D_
    "=RIK_AC(\"INF04__;INF04@E=0,S=1076,G=0,T=0,P=0:@R=A,S=1260,V={0}:R=B,S=1018,V={1}:R=C,S=1092,V={2}:R=D,S=1014,V={3}:R=E,S=1260,V={4}:\";$C$2;$U$14;$C$4;$D168;$B168)": 3359,_x000D_
    "=RIK_AC(\"INF04__;INF04@E=0,S=1076,G=0,T=0,P=0:@R=A,S=1260,V={0}:R=B,S=1018,V={1}:R=C,S=1092,V={2}:R=D,S=1014,V={3}:R=E,S=1260,V={4}:\";$C$2;$U$14;$C$4;$D176;$B176)": 3360,_x000D_
    "=RIK_AC(\"INF04__;INF04@E=0,S=1076,G=0,T=0,P=0:@R=A,S=1260,V={0}:R=B,S=1018,V={1}:R=C,S=1092,V={2}:R=D,S=1014,V={3}:R=E,S=1260,V={4}:\";$C$2;$U$14;$C$4;$D184;$B184)": 3361,_x000D_
    "=RIK_AC(\"INF04__;INF04@E=0,S=1076,G=0,T=0,P=0:@R=A,S=1260,V={0}:R=B,S=1018,V={1}:R=C,S=1092,V={2}:R=D,S=1014,V={3}:R=E,S=1260,V={4}:\";$C$2;$U$14;$C$4;$D192;$B192)": 3362,_x000D_
    "=RIK_AC(\"INF04__;INF04@E=0,S=1076,G=0,T=0,P=0:@R=A,S=1260,V={0}:R=B,S=1018,V={1}:R=C,S=1092,V={2}:R=D,S=1014,V={3}:R=E,S=1260,V={4}:\";$C$2;$U$14;$C$4;$D200;$B200)": 3363,_x000D_
    "=RIK_AC(\"INF04__;INF04@E=0,S=1076,G=0,T=0,P=0:@R=A,S=1260,V={0}:R=B,S=1018,V={1}:R=C,S=1092,V={2}:R=D,S=1014,V={3}:R=E,S=1260,V={4}:\";$C$2;$U$14;$C$4;$D208;$B208)": 3364,_x000D_
    "=RIK_AC(\"INF04__;INF04@E=0,S=1076,G=0,T=0,P=0:@R=A,S=1260,V={0}:R=B,S=1018,V={1}:R=C,S=1092,V={2}:R=D,S=1014,V={3}:R=E,S=1260,V={4}:\";$C$2;$U$14;$C$4;$D216;$B216)": 3365,_x000D_
    "=RIK_AC(\"INF04__;INF04@E=0,S=1076,G=0,T=0,P=0:@R=A,S=1260,V={0}:R=B,S=1018,V={1}:R=C,S=1092,V={2}:R=D,S=1014,V={3}:R=E,S=1260,V={4}:\";$C$2;$U$14;$C$4;$D224;$B224)": 3366,_x000D_
    "=RIK_AC(\"INF04__;INF04@E=0,S=1076,G=0,T=0,P=0:@R=A,S=1260,V={0}:R=B,S=1018,V={1}:R=C,S=1092,V={2}:R=D,S=1014,V={3}:R=E,S=1260,V={4}:\";$C$2;$U$14;$C$4;$D232;$B232)": 3367,_x000D_
    "=RIK_AC(\"INF04__;INF04@E=0,S=1076,G=0,T=0,P=0:@R=A,S=1260,V={0}:R=B,S=1018,V={1}:R=C,S=1092,V={2}:R=D,S=1014,V={3}:R=E,S=1260,V={4}:\";$C$2;$U$14;$C$4;$D240;$B240)": 3368,_x000D_
    "=RIK_AC(\"INF04__;INF04@E=0,S=1076,G=0,T=0,P=0:@R=A,S=1260,V={0}:R=B,S=1018,V={1}:R=C,S=1092,V={2}:R=D,S=1014,V={3}:R=E,S=1260,V={4}:\";$C$2;$U$14;$C$4;$D248;$B248)": 3369,_x000D_
    "=RIK_AC(\"INF04__;INF04@E=0,S=1076,G=0,T=0,P=0:@R=A,S=1260,V={0}:R=B,S=1018,V={1}:R=C,S=1092,V={2}:R=D,S=1014,V={3}:R=E,S=1260,V={4}:\";$C$2;$U$14;$C$4;$D256;$B256)": 3370,_x000D_
    "=RIK_AC(\"INF04__;INF04@E=0,S=1076,G=0,T=0,P=0:@R=A,S=1260,V={0}:R=B,S=1018,V={1}:R=C,S=1092,V={2}:R=D,S=1014,V={3}:R=E,S=1260,V={4}:\";$C$2;$U$14;$C$4;$D264;$B264)": 3371,_x000D_
    "=RIK_AC(\"INF04__;INF04@E=0,S=1076,G=0,T=0,P=0:@R=A,S=1260,V={0}:R=B,S=1018,V={1}:R=C,S=1092,V={2}:R=D,S=1014,V={3}:R=E,S=1260,V={4}:\";$C$2;$U$14;$C$4;$D272;$B272)": 3372,_x000D_
    "=RIK_AC(\"INF04__;INF04@E=0,S=1076,G=0,T=0,P=0:@R=A,S=1260,V={0}:R=B,S=1018,V={1}:R=C,S=1092,V={2}:R=D,S=1014,V={3}:R=E,S=1260,V={4}:\";$C$2;$U$14;$C$4;$D280;$B280)": 3373,_x000D_
    "=RIK_AC(\"INF04__;INF04@E=0,S=1076,G=0,T=0,P=0:@R=A,S=1260,V={0}:R=B,S=1018,V={1}:R=C,S=1092,V={2}:R=D,S=1014,V={3}:R=E,S=1260,V={4}:\";$C$2;$U$14;$C$4;$D288;$B288)": 3374,_x000D_
    "=RIK_AC(\"INF04__;INF04@E=0,S=1076,G=0,T=0,P=0:@R=A,S=1260,V={0}:R=B,S=1018,V={1}:R=C,S=1092,V={2}:R=D,S=1014,V={3}:R=E,S=1260,V={4}:\";$C$2;$U$14;$C$4;$D296;$B296)": 3375,_x000D_
    "=RIK_AC(\"INF04__;INF04@E=0,S=1076,G=0,T=0,P=0:@R=A,S=1260,V={0}:R=B,S=1018,V={1}:R=C,S=1092,V={2}:R=D,S=1014,V={3}:R=E,S=1260,V={4}:\";$C$2;$U$14;$C$4;$D304;$B304)": 3376,_x000D_
    "=RIK_AC(\"INF04__;INF04@E=0,S=1076,G=0,T=0,P=0:@R=A,S=1260,V={0}:R=B,S=1018,V={1}:R=C,S=1092,V={2}:R=D,S=1014,V={3}:R=E,S=1260,V={4}:\";$C$2;$U$14;$C$4;$D312;$B312)": 3377,_x000D_
    "=RIK_AC(\"INF04__;INF04@E=0,S=42,G=0,T=0,P=0:@R=A,S=1260,V={0}:R=B,S=1018,V={1}:R=C,S=1092,V={2}:R=D,S=1014,V={3}:R=E,S=1260,V={4}:\";$C$2;$U$14;$C$4;$D30;$B30)": 3378,_x000D_
    "=RIK_AC(\"INF04__;INF04@E=0,S=42,G=0,T=0,P=0:@R=A,S=1260,V={0}:R=B,S=1018,V={1}:R=C,S=1092,V={2}:R=D,S=1014,V={3}:R=E,S=1260,V={4}:\";$C$2;$U$14;$C$4;$D61;$B61)": 3379,_x000D_
    "=RIK_AC(\"INF04__;INF04@E=0,S=42,G=0,T=0,P=0:@R=A,S=1260,V={0}:R=B,S=1018,V={1}:R=C,S=1092,V={2}:R=D,S=1014,V={3}:R=E,S=1260,V={4}:\";$C$2;$U$14;$C$4;$D99;$B99)": 3380,_x000D_
    "=RIK_AC(\"INF04__;INF04@E=0,S=42,G=0,T=0,P=0:@R=A,S=1260,V={0}:R=B,S=1018,V={1}:R=C,S=1092,V={2}:R=D,S=1014,V={3}:R=E,S=1260,V={4}:\";$C$2;$U$14;$C$4;$D133;$B133)": 3381,_x000D_
    "=RIK_AC(\"INF04__;INF04@E=0,S=42,G=0,T=0,P=0:@R=A,S=1260,V={0}:R=B,S=1018,V={1}:R=C,S=1092,V={2}:R=D,S=1014,V={3}:R=E,S=1260,V={4}:\";$C$2;$U$14;$C$4;$D164;$B164)": 3382,_x000D_
    "=RIK_AC(\"INF04__;INF04@E=0,S=42,G=0,T=0,P=0:@R=A,S=1260,V={0}:R=B,S=1018,V={1}:R=C,S=1092,V={2}:R=D,S=1014,V={3}:R=E,S=1260,V={4}:\";$C$2;$U$14;$C$4;$D201;$B201)": 3383,_x000D_
    "=RIK_AC(\"INF04__;INF04@E=0,S=42,G=0,T=0,P=0:@R=A,S=1260,V={0}:R=B,S=1018,V={1}:R=C,S=1092,V={2}:R=D,S=1014,V={3}:R=E,S=1260,V={4}:\";$C$2;$U$14;$C$4;$D236;$B236)": 3384,_x000D_
    "=RIK_AC(\"INF04__;INF04@E=0,S=42,G=0,T=0,P=0:@R=A,S=1260,V={0}:R=B,S=1018,V={1}:R=C,S=1092,V={2}:R=D,S=1014,V={3}:R=E,S=1260,V={4}:\";$C$2;$U$14;$C$4;$D267;$B267)": 3385,_x000D_
    "=RIK_AC(\"INF04__;INF04@E=0,S=42,G=0,T=0,P=0:@R=A,S=1260,V={0}:R=B,S=1018,V={1}:R=C,S=1092,V={2}:R=D,S=1014,V={3}:R=E,S=1260,V={4}:\";$C$2;$U$14;$C$4;$D302;$B302)": 3386,_x000D_
    "=RIK_AC(\"INF04__;INF04@E=0,S=42,G=0,T=0,P=0:@R=A,S=1260,V={0}:R=B,S=1018,V={1}:R=C,S=1092,V={2}:R=D,S=1014,V={3}:R=E,S=1260,V={4}:\";$C$2;$U$14;$C$4;$D339;$B339)": 3387,_x000D_
    "=RIK_AC(\"INF04__;INF04@E=0,S=42,G=0,T=0,P=0:@R=A,S=1260,V={0}:R=B,S=1018,V={1}:R=C,S=1092,V={2}:R=D,S=1014,V={3}:R=E,S=1260,V={4}:\";$C$2;$U$14;$C$4;$D369;$B369)": 3388,_x000D_
    "=RIK_AC(\"INF04__;INF04@E=0,S=42,G=0,T=0,P=0:@R=A,S=1260,V={0}:R=B,S=1018,V={1}:R=C,S=1092,V={2}:R=D,S=1014,V={3}:R=E,S=1260,V={4}:\";$C$2;$U$14;$C$4;$D405;$B405)": 3389,_x000D_
    "=RIK_AC(\"INF04__;INF04@E=0,S=1064,G=0,T=0,P=0:@R=A,S=1260,V={0}:R=B,S=1018,V={1}:R=C,S=1092,V={2}:R=D,S=1014,V={3}:R=E,S=1260,V={4}:\";$C$2;$U$14;$C$4;$D21;$B21)": 3390,_x000D_
    "=RIK_AC(\"INF04__;INF04@E=0,S=1064,G=0,T=0,P=0:@R=A,S=1260,V={0}:R=B,S=1018,V={1}:R=C,S=1092,V={2}:R=D,S=1014,V={3}:R=E,S=1260,V={4}:\";$C$2;$U$14;$C$4;$D50;$B50)": 3391,_x000D_
    "=RIK_AC(\"INF04__;INF04@E=0,S=1064,G=0,T=0,P=0:@R=A,S=1260,V={0}:R=B,S=1018,V={1}:R=C,S=1092,V={2}:R=D,S=1014,V={3}:R=E,S=1260,V={4}:\";$C$2;$U$14;$C$4;$D76;$B76)": 3392,_x000D_
    "=RIK_AC(\"INF04__;INF04@E=0,S=1064,G=0,T=0,P=0:@R=A,S=1260,V={0}:R=B,S=1018,V={1}:R=C,S=1092,V={2}:R=D,S=1014,V={3}:R=E,S=1260,V={4}:\";$C$2;$U$14;$C$4;$D101;$B101)": 3393,_x000D_
    "=RIK_AC(\"INF04__;INF04@E=0,S=1064,G=0,T=0,P=0:@R=A,S=1260,V={0}:R=B,S=1018,V={1}:R=C,S=1092,V={2}:R=D,S=1014,V={3}:R=E,S=1260,V={4}:\";$C$2;$U$14;$C$4;$D123;$B123)": 3394,_x000D_
    "=RIK_AC(\"INF04__;INF04@E=0,S=1064,G=0,T=0,P=0:@R=A,S=1260,V={0}:R=B,S=1018,V={1}:R=C,S=1092,V={2}:R=D,S=1014,V={3}:R=E,S=1260,V={4}:\";$C$2;$U$14;$C$4;$D149;$B149)": 3395,_x000D_
    "=RIK_AC(\"INF04__;INF04@E=0,S=1064,G=0,T=0,P=0:@R=A,S=1260,V={0}:R=B,S=1018,V={1}:R=C,S=1092,V={2}:R=D,S=1014,V={3}:R=E,S=1260,V={4}:\";$C$2;$U$14;$C$4;$D175;$B175)": 3396,_x000D_
    "=RIK_AC(\"INF04__;INF04@E=0,S=1064,G=0,T=0,P=0:@R=A,S=1260,V={0}:R=B,S=1018,V={1}:R=C,S=1092,V={2}:R=D,S=1014,V={3}:R=E,S=1260,V={4}:\";$C$2;$U$14;$C$4;$D196;$B196)": 3397,_x000D_
    "=RIK_AC(\"INF04__;INF04@E=0,S=1064,G=0,T=0,P=0:@R=A,S=1260,V={0}:R=B,S=1018,V={1}:R=C,S=1092,V={2}:R=D,S=1014,V={3}:R=E,S=1260,V={4}:\";$C$2;$U$14;$C$4;$D219;$B219)": 3398,_x000D_
    "=RIK_AC(\"INF04__;INF04@E=0,S=1064,G=0,T=0,P=0:@R=A,S=1260,V={0}:R=B,S=1018,V={1}:R=C,S=1092,V={2}:R=D,S=1014,V={3}:R=E,S=1260,V={4}:\";$C$2;$U$14;$C$4;$D241;$B241)": 3399,_x000D_
    "=RIK_AC(\"INF04__;INF04@E=0,S=1064,G=0,T=0,P=0:@R=A,S=1260,V={0}:R=B,S=1018,V={1}:R=C,S=1092,V={2}:R=D,S=1014,V={3}:R=E,S=1260,V={4}:\";$C$2;$U$14;$C$4;$D260;$B260)": 3400,_x000D_
    "=RIK_AC(\"INF04__;INF04@E=0,S=1064,G=0,T=0,P=0:@R=A,S=1260,V={0}:R=B,S=1018,V={1}:R=C,S=1092,V={2}:R=D,S=1014,V={3}:R=E,S=1260,V={4}:\";$C$2;$U$14;$C$4;$D283;$B283)": 3401,_x000D_
    "=RIK_AC(\"INF04__;INF04@E=0,S=1064,G=0,T=0,P=0:@R=A,S=1260,V={0}:R=B,S=1018,V={1}:R=C,S=1092,V={2}:R=D,S=1014,V={3}:R=E,S=1260,V={4}:\";$C$2;$U$14;$C$4;$D305;$B305)": 3402,_x000D_
    "=RIK_AC(\"INF04__;INF04@E=0,S=1064,G=0,T=0,P=0:@R=A,S=1260,V={0}:R=B,S=1018,V={1}:R=C,S=1092,V={2}:R=D,S=1014,V={3}:R=E,S=1260,V={4}:\";$C$2;$U$14;$C$4</t>
  </si>
  <si>
    <t>;$D324;$B324)": 3403,_x000D_
    "=RIK_AC(\"INF04__;INF04@E=0,S=1064,G=0,T=0,P=0:@R=A,S=1260,V={0}:R=B,S=1018,V={1}:R=C,S=1092,V={2}:R=D,S=1014,V={3}:R=E,S=1260,V={4}:\";$C$2;$U$14;$C$4;$D347;$B347)": 3404,_x000D_
    "=RIK_AC(\"INF04__;INF04@E=0,S=1064,G=0,T=0,P=0:@R=A,S=1260,V={0}:R=B,S=1018,V={1}:R=C,S=1092,V={2}:R=D,S=1014,V={3}:R=E,S=1260,V={4}:\";$C$2;$U$14;$C$4;$D369;$B369)": 3405,_x000D_
    "=RIK_AC(\"INF04__;INF04@E=0,S=1064,G=0,T=0,P=0:@R=A,S=1260,V={0}:R=B,S=1018,V={1}:R=C,S=1092,V={2}:R=D,S=1014,V={3}:R=E,S=1260,V={4}:\";$C$2;$U$14;$C$4;$D388;$B388)": 3406,_x000D_
    "=RIK_AC(\"INF04__;INF04@E=0,S=1064,G=0,T=0,P=0:@R=A,S=1260,V={0}:R=B,S=1018,V={1}:R=C,S=1092,V={2}:R=D,S=1014,V={3}:R=E,S=1260,V={4}:\";$C$2;$U$14;$C$4;$D411;$B411)": 3407,_x000D_
    "=RIK_AC(\"INF04__;INF04@E=0,S=1064,G=0,T=0,P=0:@R=A,S=1260,V={0}:R=B,S=1018,V={1}:R=C,S=1092,V={2}:R=D,S=1014,V={3}:R=E,S=1260,V={4}:\";$C$2;$U$14;$C$4;$D428;$B428)": 3408,_x000D_
    "=RIK_AC(\"INF04__;INF04@E=0,S=49,G=0,T=0,P=0:@R=A,S=1260,V={0}:R=B,S=1018,V={1}:R=C,S=1092,V={2}:R=D,S=1014,V={3}:R=E,S=1260,V={4}:R=F,S=48,V={5}:\";$C$2;$U$14;$C$4;$D24;$B24;V$14)": 3409,_x000D_
    "=RIK_AC(\"INF04__;INF04@E=0,S=49,G=0,T=0,P=0:@R=A,S=1260,V={0}:R=B,S=1018,V={1}:R=C,S=1092,V={2}:R=D,S=1014,V={3}:R=E,S=1260,V={4}:R=F,S=48,V={5}:\";$C$2;$U$14;$C$4;$D40;$B40;V$14)": 3410,_x000D_
    "=RIK_AC(\"INF04__;INF04@E=0,S=49,G=0,T=0,P=0:@R=A,S=1260,V={0}:R=B,S=1018,V={1}:R=C,S=1092,V={2}:R=D,S=1014,V={3}:R=E,S=1260,V={4}:R=F,S=48,V={5}:\";$C$2;$U$14;$C$4;$D55;$B55;V$14)": 3411,_x000D_
    "=RIK_AC(\"INF04__;INF04@E=0,S=49,G=0,T=0,P=0:@R=A,S=1260,V={0}:R=B,S=1018,V={1}:R=C,S=1092,V={2}:R=D,S=1014,V={3}:R=E,S=1260,V={4}:R=F,S=48,V={5}:\";$C$2;$U$14;$C$4;$D64;$B64;V$14)": 3412,_x000D_
    "=RIK_AC(\"INF04__;INF04@E=0,S=49,G=0,T=0,P=0:@R=A,S=1260,V={0}:R=B,S=1018,V={1}:R=C,S=1092,V={2}:R=D,S=1014,V={3}:R=E,S=1260,V={4}:R=F,S=48,V={5}:\";$C$2;$U$14;$C$4;$D73;$B73;V$14)": 3413,_x000D_
    "=RIK_AC(\"INF04__;INF04@E=0,S=49,G=0,T=0,P=0:@R=A,S=1260,V={0}:R=B,S=1018,V={1}:R=C,S=1092,V={2}:R=D,S=1014,V={3}:R=E,S=1260,V={4}:R=F,S=48,V={5}:\";$C$2;$U$14;$C$4;$D82;$B82;V$14)": 3414,_x000D_
    "=RIK_AC(\"INF04__;INF04@E=0,S=49,G=0,T=0,P=0:@R=A,S=1260,V={0}:R=B,S=1018,V={1}:R=C,S=1092,V={2}:R=D,S=1014,V={3}:R=E,S=1260,V={4}:R=F,S=48,V={5}:\";$C$2;$U$14;$C$4;$D92;$B92;V$14)": 3415,_x000D_
    "=RIK_AC(\"INF04__;INF04@E=0,S=49,G=0,T=0,P=0:@R=A,S=1260,V={0}:R=B,S=1018,V={1}:R=C,S=1092,V={2}:R=D,S=1014,V={3}:R=E,S=1260,V={4}:R=F,S=48,V={5}:\";$C$2;$U$14;$C$4;$D101;$B101;V$14)": 3416,_x000D_
    "=RIK_AC(\"INF04__;INF04@E=0,S=49,G=0,T=0,P=0:@R=A,S=1260,V={0}:R=B,S=1018,V={1}:R=C,S=1092,V={2}:R=D,S=1014,V={3}:R=E,S=1260,V={4}:R=F,S=48,V={5}:\";$C$2;$U$14;$C$4;$D110;$B110;V$14)": 3417,_x000D_
    "=RIK_AC(\"INF04__;INF04@E=0,S=49,G=0,T=0,P=0:@R=A,S=1260,V={0}:R=B,S=1018,V={1}:R=C,S=1092,V={2}:R=D,S=1014,V={3}:R=E,S=1260,V={4}:R=F,S=48,V={5}:\";$C$2;$U$14;$C$4;$D119;$B119;V$14)": 3418,_x000D_
    "=RIK_AC(\"INF04__;INF04@E=0,S=49,G=0,T=0,P=0:@R=A,S=1260,V={0}:R=B,S=1018,V={1}:R=C,S=1092,V={2}:R=D,S=1014,V={3}:R=E,S=1260,V={4}:R=F,S=48,V={5}:\";$C$2;$U$14;$C$4;$D128;$B128;V$14)": 3419,_x000D_
    "=RIK_AC(\"INF04__;INF04@E=0,S=49,G=0,T=0,P=0:@R=A,S=1260,V={0}:R=B,S=1018,V={1}:R=C,S=1092,V={2}:R=D,S=1014,V={3}:R=E,S=1260,V={4}:R=F,S=48,V={5}:\";$C$2;$U$14;$C$4;$D137;$B137;V$14)": 3420,_x000D_
    "=RIK_AC(\"INF04__;INF04@E=0,S=49,G=0,T=0,P=0:@R=A,S=1260,V={0}:R=B,S=1018,V={1}:R=C,S=1092,V={2}:R=D,S=1014,V={3}:R=E,S=1260,V={4}:R=F,S=48,V={5}:\";$C$2;$U$14;$C$4;$D146;$B146;V$14)": 3421,_x000D_
    "=RIK_AC(\"INF04__;INF04@E=0,S=49,G=0,T=0,P=0:@R=A,S=1260,V={0}:R=B,S=1018,V={1}:R=C,S=1092,V={2}:R=D,S=1014,V={3}:R=E,S=1260,V={4}:R=F,S=48,V={5}:\";$C$2;$U$14;$C$4;$D156;$B156;V$14)": 3422,_x000D_
    "=RIK_AC(\"INF04__;INF04@E=0,S=49,G=0,T=0,P=0:@R=A,S=1260,V={0}:R=B,S=1018,V={1}:R=C,S=1092,V={2}:R=D,S=1014,V={3}:R=E,S=1260,V={4}:R=F,S=48,V={5}:\";$C$2;$U$14;$C$4;$D165;$B165;V$14)": 3423,_x000D_
    "=RIK_AC(\"INF04__;INF04@E=0,S=49,G=0,T=0,P=0:@R=A,S=1260,V={0}:R=B,S=1018,V={1}:R=C,S=1092,V={2}:R=D,S=1014,V={3}:R=E,S=1260,V={4}:R=F,S=48,V={5}:\";$C$2;$U$14;$C$4;$D173;$B173;V$14)": 3424,_x000D_
    "=RIK_AC(\"INF04__;INF04@E=0,S=49,G=0,T=0,P=0:@R=A,S=1260,V={0}:R=B,S=1018,V={1}:R=C,S=1092,V={2}:R=D,S=1014,V={3}:R=E,S=1260,V={4}:R=F,S=48,V={5}:\";$C$2;$U$14;$C$4;$D181;$B181;V$14)": 3425,_x000D_
    "=RIK_AC(\"INF04__;INF04@E=0,S=49,G=0,T=0,P=0:@R=A,S=1260,V={0}:R=B,S=1018,V={1}:R=C,S=1092,V={2}:R=D,S=1014,V={3}:R=E,S=1260,V={4}:R=F,S=48,V={5}:\";$C$2;$U$14;$C$4;$D189;$B189;V$14)": 3426,_x000D_
    "=RIK_AC(\"INF04__;INF04@E=0,S=49,G=0,T=0,P=0:@R=A,S=1260,V={0}:R=B,S=1018,V={1}:R=C,S=1092,V={2}:R=D,S=1014,V={3}:R=E,S=1260,V={4}:R=F,S=48,V={5}:\";$C$2;$U$14;$C$4;$D197;$B197;V$14)": 3427,_x000D_
    "=RIK_AC(\"INF04__;INF04@E=0,S=49,G=0,T=0,P=0:@R=A,S=1260,V={0}:R=B,S=1018,V={1}:R=C,S=1092,V={2}:R=D,S=1014,V={3}:R=E,S=1260,V={4}:R=F,S=48,V={5}:\";$C$2;$U$14;$C$4;$D205;$B205;V$14)": 3428,_x000D_
    "=RIK_AC(\"INF04__;INF04@E=0,S=49,G=0,T=0,P=0:@R=A,S=1260,V={0}:R=B,S=1018,V={1}:R=C,S=1092,V={2}:R=D,S=1014,V={3}:R=E,S=1260,V={4}:R=F,S=48,V={5}:\";$C$2;$U$14;$C$4;$D213;$B213;V$14)": 3429,_x000D_
    "=RIK_AC(\"INF04__;INF04@E=0,S=49,G=0,T=0,P=0:@R=A,S=1260,V={0}:R=B,S=1018,V={1}:R=C,S=1092,V={2}:R=D,S=1014,V={3}:R=E,S=1260,V={4}:R=F,S=48,V={5}:\";$C$2;$U$14;$C$4;$D221;$B221;V$14)": 3430,_x000D_
    "=RIK_AC(\"INF04__;INF04@E=0,S=49,G=0,T=0,P=0:@R=A,S=1260,V={0}:R=B,S=1018,V={1}:R=C,S=1092,V={2}:R=D,S=1014,V={3}:R=E,S=1260,V={4}:R=F,S=48,V={5}:\";$C$2;$U$14;$C$4;$D229;$B229;V$14)": 3431,_x000D_
    "=RIK_AC(\"INF04__;INF04@E=0,S=49,G=0,T=0,P=0:@R=A,S=1260,V={0}:R=B,S=1018,V={1}:R=C,S=1092,V={2}:R=D,S=1014,V={3}:R=E,S=1260,V={4}:R=F,S=48,V={5}:\";$C$2;$U$14;$C$4;$D237;$B237;V$14)": 3432,_x000D_
    "=RIK_AC(\"INF04__;INF04@E=0,S=49,G=0,T=0,P=0:@R=A,S=1260,V={0}:R=B,S=1018,V={1}:R=C,S=1092,V={2}:R=D,S=1014,V={3}:R=E,S=1260,V={4}:R=F,S=48,V={5}:\";$C$2;$U$14;$C$4;$D245;$B245;V$14)": 3433,_x000D_
    "=RIK_AC(\"INF04__;INF04@E=0,S=49,G=0,T=0,P=0:@R=A,S=1260,V={0}:R=B,S=1018,V={1}:R=C,S=1092,V={2}:R=D,S=1014,V={3}:R=E,S=1260,V={4}:R=F,S=48,V={5}:\";$C$2;$U$14;$C$4;$D253;$B253;V$14)": 3434,_x000D_
    "=RIK_AC(\"INF04__;INF04@E=0,S=49,G=0,T=0,P=0:@R=A,S=1260,V={0}:R=B,S=1018,V={1}:R=C,S=1092,V={2}:R=D,S=1014,V={3}:R=E,S=1260,V={4}:R=F,S=48,V={5}:\";$C$2;$U$14;$C$4;$D261;$B261;V$14)": 3435,_x000D_
    "=RIK_AC(\"INF04__;INF04@E=0,S=49,G=0,T=0,P=0:@R=A,S=1260,V={0}:R=B,S=1018,V={1}:R=C,S=1092,V={2}:R=D,S=1014,V={3}:R=E,S=1260,V={4}:R=F,S=48,V={5}:\";$C$2;$U$14;$C$4;$D269;$B269;V$14)": 3436,_x000D_
    "=RIK_AC(\"INF04__;INF04@E=0,S=49,G=0,T=0,P=0:@R=A,S=1260,V={0}:R=B,S=1018,V={1}:R=C,S=1092,V={2}:R=D,S=1014,V={3}:R=E,S=1260,V={4}:R=F,S=48,V={5}:\";$C$2;$U$14;$C$4;$D277;$B277;V$14)": 3437,_x000D_
    "=RIK_AC(\"INF04__;INF04@E=0,S=49,G=0,T=0,P=0:@R=A,S=1260,V={0}:R=B,S=1018,V={1}:R=C,S=1092,V={2}:R=D,S=1014,V={3}:R=E,S=1260,V={4}:R=F,S=48,V={5}:\";$C$2;$U$14;$C$4;$D285;$B285;V$14)": 3438,_x000D_
    "=RIK_AC(\"INF04__;INF04@E=0,S=49,G=0,T=0,P=0:@R=A,S=1260,V={0}:R=B,S=1018,V={1}:R=C,S=1092,V={2}:R=D,S=1014,V={3}:R=E,S=1260,V={4}:R=F,S=48,V={5}:\";$C$2;$U$14;$C$4;$D293;$B293;V$14)": 3439,_x000D_
    "=RIK_AC(\"INF04__;INF04@E=0,S=49,G=0,T=0,P=0:@R=A,S=1260,V={0}:R=B,S=1018,V={1}:R=C,S=1092,V={2}:R=D,S=1014,V={3}:R=E,S=1260,V={4}:R=F,S=48,V={5}:\";$C$2;$U$14;$C$4;$D301;$B301;V$14)": 3440,_x000D_
    "=RIK_AC(\"INF04__;INF04@E=0,S=49,G=0,T=0,P=0:@R=A,S=1260,V={0}:R=B,S=1018,V={1}:R=C,S=1092,V={2}:R=D,S=1014,V={3}:R=E,S=1260,V={4}:R=F,S=48,V={5}:\";$C$2;$U$14;$C$4;$D309;$B309;V$14)": 3441,_x000D_
    "=RIK_AC(\"INF04__;INF04@E=0,S=49,G=0,T=0,P=0:@R=A,S=1260,V={0}:R=B,S=1018,V={1}:R=C,S=1092,V={2}:R=D,S=1014,V={3}:R=E,S=1260,V={4}:R=F,S=48,V={5}:\";$C$2;$U$14;$C$4;$D317;$B317;V$14)": 3442,_x000D_
    "=RIK_AC(\"INF04__;INF04@E=0,S=49,G=0,T=0,P=0:@R=A,S=1260,V={0}:R=B,S=1018,V={1}:R=C,S=1092,V={2}:R=D,S=1014,V={3}:R=E,S=1260,V={4}:R=F,S=48,V={5}:\";$C$2;$U$14;$C$4;$D325;$B325;V$14)": 3443,_x000D_
    "=RIK_AC(\"INF04__;INF04@E=0,S=49,G=0,T=0,P=0:@R=A,S=1260,V={0}:R=B,S=1018,V={1}:R=C,S=1092,V={2}:R=D,S=1014,V={3}:R=E,S=1260,V={4}:R=F,S=48,V={5}:\";$C$2;$U$14;$C$4;$D333;$B333;V$14)": 3444,_x000D_
    "=RIK_AC(\"INF04__;INF04@E=0,S=49,G=0,T=0,P=0:@R=A,S=1260,V={0}:R=B,S=1018,V={1}:R=C,S=1092,V={2}:R=D,S=1014,V={3}:R=E,S=1260,V={4}:R=F,S=48,V={5}:\";$C$2;$U$14;$C$4;$D341;$B341;V$14)": 3445,_x000D_
    "=RIK_AC(\"INF04__;INF04@E=0,S=49,G=0,T=0,P=0:@R=A,S=1260,V={0}:R=B,S=1018,V={1}:R=C,S=1092,V={2}:R=D,S=1014,V={3}:R=E,S=1260,V={4}:R=F,S=48,V={5}:\";$C$2;$U$14;$C$4;$D349;$B349;V$14)": 3446,_x000D_
    "=RIK_AC(\"INF04__;INF04@E=0,S=49,G=0,T=0,P=0:@R=A,S=1260,V={0}:R=B,S=1018,V={1}:R=C,S=1092,V={2}:R=D,S=1014,V={3}:R=E,S=1260,V={4}:R=F,S=48,V={5}:\";$C$2;$U$14;$C$4;$D357;$B357;V$14)": 3447,_x000D_
    "=RIK_AC(\"INF04__;INF04@E=0,S=49,G=0,T=0,P=0:@R=A,S=1260,V={0}:R=B,S=1018,V={1}:R=C,S=1092,V={2}:R=D,S=1014,V={3}:R=E,S=1260,V={4}:R=F,S=48,V={5}:\";$C$2;$U$14;$C$4;$D365;$B365;V$14)": 3448,_x000D_
    "=RIK_AC(\"INF04__;INF04@E=0,S=49,G=0,T=0,P=0:@R=A,S=1260,V={0}:R=B,S=1018,V={1}:R=C,S=1092,V={2}:R=D,S=1014,V={3}:R=E,S=1260,V={4}:R=F,S=48,V={5}:\";$C$2;$U$14;$C$4;$D373;$B373;V$14)": 3449,_x000D_
    "=RIK_AC(\"INF04__;INF04@E=0,S=49,G=0,T=0,P=0:@R=A,S=1260,V={0}:R=B,S=1018,V={1}:R=C,S=1092,V={2}:R=D,S=1014,V={3}:R=E,S=1260,V={4}:R=F,S=48,V={5}:\";$C$2;$U$14;$C$4;$D381;$B381;V$14)": 3450,_x000D_
    "=RIK_AC(\"INF04__;INF04@E=0,S=49,G=0,T=0,P=0:@R=A,S=1260,V={0}:R=B,S=1018,V={1}:R=C,S=1092,V={2}:R=D,S=1014,V={3}:R=E,S=1260,V={4}:R=F,S=48,V={5}:\";$C$2;$U$14;$C$4;$D389;$B389;V$14)": 3451,_x000D_
    "=RIK_AC(\"INF04__;INF04@E=0,S=49,G=0,T=0,P=0:@R=A,S=1260,V={0}:R=B,S=1018,V={1}:R=C,S=1092,V={2}:R=D,S=1014,V={3}:R=E,S=1260,V={4}:R=F,S=48,V={5}:\";$C$2;$U$14;$C$4;$D397;$B397;V$14)": 3452,_x000D_
    "=RIK_AC(\"INF04__;INF04@E=0,S=49,G=0,T=0,P=0:@R=A,S=1260,V={0}:R=B,S=1018,V={1}:R=C,S=1092,V={2}:R=D,S=1014,V={3}:R=E,S=1260,V={4}:R=F,S=48,V={5}:\";$C$2;$U$14;$C$4;$D405;$B405;V$14)": 3453,_x000D_
    "=RIK_AC(\"INF04__;INF04@E=0,S=49,G=0,T=0,P=0:@R=A,S=1260,V={0}:R=B,S=1018,V={1}:R=C,S=1092,V={2}:R=D,S=1014,V={3}:R=E,S=1260,V={4}:R=F,S=48,V={5}:\";$C$2;$U$14;$C$4;$D413;$B413;V$14)": 3454,_x000D_
    "=RIK_AC(\"INF04__;INF04@E=0,S=49,G=0,T=0,P=0:@R=A,S=1260,V={0}:R=B,S=1018,V={1}:R=C,S=1092,V={2}:R=D,S=1014,V={3}:R=E,S=1260,V={4}:R=F,S=48,V={5}:\";$C$2;$U$14;$C$4;$D421;$B421;V$14)": 3455,_x000D_
    "=RIK_AC(\"INF04__;INF04@E=0,S=49,G=0,T=0,P=0:@R=A,S=1260,V={0}:R=B,S=1018,V={1}:R=C,S=1092,V={2}:R=D,S=1014,V={3}:R=E,S=1260,V={4}:R=F,S=48,V={5}:\";$C$2;$U$14;$C$4;$D429;$B429;V$14)": 3456,_x000D_
    "=RIK_AC(\"INF04__;INF04@E=0,S=49,G=0,T=0,P=0:@R=A,S=1260,V={0}:R=B,S=1018,V={1}:R=C,S=1092,V={2}:R=D,S=1014,V={3}:R=E,S=1260,V={4}:R=F,S=48,V={5}:\";$C$2;$U$14;$C$4;$D437;$B437;V$14)": 3457,_x000D_
    "=RIK_AC(\"INF04__;INF04@E=0,S=1076,G=0,T=0,P=0:@R=A,S=1260,V={0}:R=B,S=1018,V={1}:R=C,S=1092,V={2}:R=D,S=1014,V={3}:R=E,S=1260,V={4}:\";$C$2;$U$14;$C$4;$D25;$B25)": 3458,_x000D_
    "=RIK_AC(\"INF04__;INF04@E=0,S=1076,G=0,T=0,P=0:@R=A,S=1260,V={0}:R=B,S=1018,V={1}:R=C,S=1092,V={2}:R=D,S=1014,V={3}:R=E,S=1260,V={4}:\";$C$2;$U$14;$C$4;$D33;$B33)": 3459,_x000D_
    "=RIK_AC(\"INF04__;INF04@E=0,S=1076,G=0,T=0,P=0:@R=A,S=1260,V={0}:R=B,S=1018,V={1}:R=C,S=1092,V={2}:R=D,S=1014,V={3}:R=E,S=1260,V={4}:\";$C$2;$U$14;$C$4;$D41;$B41)": 3460,_x000D_
    "=RIK_AC(\"INF04__;INF04@E=0,S=1076,G=0,T=0,P=0:@R=A,S=1260,V={0}:R=B,S=1018,V={1}:R=C,S=1092,V={2}:R=D,S=1014,V={3}:R=E,S=1260,V={4}:\";$C$2;$U$14;$C$4;$D49;$B49)": 3461,_x000D_
    "=RIK_AC(\"INF04__;INF04@E=0,S=1076,G=0,T=0,P=0:@R=A,S=1260,V={0}:R=B,S=1018,V={1}:R=C,S=1092,V={2}:R=D,S=1014,V={3}:R=E,S=1260,V={4}:\";$C$2;$U$14;$C$4;$D57;$B57)": 3462,_x000D_
    "=RIK_AC(\"INF04__;INF04@E=0,S=1076,G=0,T=0,P=0:@R=A,S=1260,V={0}:R=B,S=1018,V={1}:R=C,S=1092,V={2}:R=D,S=1014,V={3}:R=E,S=1260,V={4}:\";$C$2;$U$14;$C$4;$D65;$B65)": 3463,_x000D_
    "=RIK_AC(\"INF04__;INF04@E=0,S=1076,G=0,T=0,P=0:@R=A,S=1260,V={0}:R=B,S=1018,V={1}:R=C,S=1092,V={2}:R=D,S=1014,V={3}:R=E,S=1260,V={4}:\";$C$2;$U$14;$C$4;$D73;$B73)": 3464,_x000D_
    "=RIK_AC(\"INF04__;INF04@E=0,S=1076,G=0,T=0,P=0:@R=A,S=1260,V={0}:R=B,S=1018,V={1}:R=C,S=1092,V={2}:R=D,S=1014,V={3}:R=E,S=1260,V={4}:\";$C$2;$U$14;$C$4;$D81;$B81)": 3465,_x000D_
    "=RIK_AC(\"INF04__;INF04@E=0,S=1076,G=0,T=0,P=0:@R=A,S=1260,V={0}:R=B,S=1018,V={1}:R=C,S=1092,V={2}:R=D,S=1014,V={3}:R=E,S=1260,V={4}:\";$C$2;$U$14;$C$4;$D89;$B89)": 3466,_x000D_
    "=RIK_AC(\"INF04__;INF04@E=0,S=1076,G=0,T=0,P=0:@R=A,S=1260,V={0}:R=B,S=1018,V={1}:R=C,S=1092,V={2}:R=D,S=1014,V={3}:R=E,S=1260,V={4}:\";$C$2;$U$14;$C$4;$D97;$B97)": 3467,_x000D_
    "=RIK_AC(\"INF04__;INF04@E=0,S=1076,G=0,T=0,P=0:@R=A,S=1260,V={0}:R=B,S=1018,V={1}:R=C,S=1092,V={2}:R=D,S=1014,V={3}:R=E,S=1260,V={4}:\";$C$2;$U$14;$C$4;$D105;$B105)": 3468,_x000D_
    "=RIK_AC(\"INF04__;INF04@E=0,S=1076,G=0,T=0,P=0:@R=A,S=1260,V={0}:R=B,S=1018,V={1}:R=C,S=1092,V={2}:R=D,S=1014,V={3}:R=E,S=1260,V={4}:\";$C$2;$U$14;$C$4;$D113;$B113)": 3469,_x000D_
    "=RIK_AC(\"INF04__;INF04@E=0,S=1076,G=0,T=0,P=0:@R=A,S=1260,V={0}:R=B,S=1018,V={1}:R=C,S=1092,V={2}:R=D,S=1014,V={3}:R=E,S=1260,V={4}:\";$C$2;$U$14;$C$4;$D121;$B121)": 3470,_x000D_
    "=RIK_AC(\"INF04__;INF04@E=0,S=1076,G=0,T=0,P=0:@R=A,S=1260,V={0}:R=B,S=1018,V={1}:R=C,S=1092,V={2}:R=D,S=1014,V={3}:R=E,S=1260,V={4}:\";$C$2;$U$14;$C$4;$D129;$B129)": 3471,_x000D_
    "=RIK_AC(\"INF04__;INF04@E=0,S=1076,G=0,T=0,P=0:@R=A,S=1260,V={0}:R=B,S=1018,V={1}:R=C,S=1092,V={2}:R=D,S=1014,V={3}:R=E,S=1260,V={4}:\";$C$2;$U$14;$C$4;$D137;$B137)": 3472,_x000D_
    "=RIK_AC(\"INF04__;INF04@E=0,S=1076,G=0,T=0,P=0:@R=A,S=1260,V={0}:R=B,S=1018,V={1}:R=C,S=1092,V={2}:R=D,S=1014,V={3}:R=E,S=1260,V={4}:\";$C$2;$U$14;$C$4;$D145;$B145)": 3473,_x000D_
    "=RIK_AC(\"INF04__;INF04@E=0,S=1076,G=0,T=0,P=0:@R=A,S=1260,V={0}:R=B,S=1018,V={1}:R=C,S=1092,V={2}:R=D,S=1014,V={3}:R=E,S=1260,V={4}:\";$C$2;$U$14;$C$4;$D153;$B153)": 3474,_x000D_
    "=RIK_AC(\"INF04__;INF04@E=0,S=1076,G=0,T=0,P=0:@R=A,S=1260,V={0}:R=B,S=1018,V={1}:R=C,S=1092,V={2}:R=D,S=1014,V={3}:R=E,S=1260,V={4}:\";$C$2;$U$14;$C$4;$D161;$B161)": 3475,_x000D_
    "=RIK_AC(\"INF04__;INF04@E=0,S=1076,G=0,T=0,P=0:@R=A,S=1260,V={0}:R=B,S=1018,V={1}:R=C,S=1092,V={2}:R=D,S=1014,V={3}:R=E,S=1260,V={4}:\";$C$2;$U$14;$C$4;$D169;$B169)": 3476,_x000D_
    "=RIK_AC(\"INF04__;INF04@E=0,S=1076,G=0,T=0,P=0:@R=A,S=1260,V={0}:R=B,S=1018,V={1}:R=C,S=1092,V={2}:R=D,S=1014,V={3}:R=E,S=1260,V={4}:\";$C$2;$U$14;$C$4;$D177;$B177)": 3477,_x000D_
    "=RIK_AC(\"INF04__;INF04@E=0,S=1076,G=0,T=0,P=0:@R=A,S=1260,V={0}:R=B,S=1018,V={1}:R=C,S=1092,V={2}:R=D,S=1014,V={3}:R=E,S=1260,V={4}:\";$C$2;$U$14;$C$4;$D185;$B185)": 3478,_x000D_
    "=RIK_AC(\"INF04__;INF04@E=0,S=1076,G=0,T=0,P=0:@R=A,S=1260,V={0}:R=B,S=1018,V={1}:R=C,S=1092,V={2}:R=D,S=1014,V={3}:R=E,S=1260,V={4}:\";$C$2;$U$14;$C$4;$D193;$B193)": 3479,_x000D_
    "=RIK_AC(\"INF04__;INF04@E=0,S=1076,G=0,T=0,P=0:@R=A,S=1260,V={0}:R=B,S=1018,V={1}:R=C,S=1092,V={2}:R=D,S=1014,V={3}:R=E,S=1260,V={4}:\";$C$2;$U$14;$C$4;$D201;$B201)": 3480,_x000D_
    "=RIK_AC(\"INF04__;INF04@E=0,S=1076,G=0,T=0,P=0:@R=A,S=1260,V={0}:R=B,S=1018,V={1}:R=C,S=1092,V={2}:R=D,S=1014,V={3}:R=E,S=1260,V={4}:\";$C$2;$U$14;$C$4;$D209;$B209)": 3481,_x000D_
    "=RIK_AC(\"INF04__;INF04@E=0,S=1076,G=0,T=0,P=0:@R=A,S=1260,V={0}:R=B,S=1018,V={1}:R=C,S=1092,V={2}:R=D,S=1014,V={3}:R=E,S=1260,V={4}:\";$C$2;$U$14;$C$4;$D217;$B217)": 3482,_x000D_
    "=RIK_AC(\"INF04__;INF04@E=0,S=1076,G=0,T=0,P=0:@R=A,S=1260,V={0}:R=B,S=1018,V={1}:R=C,S=1092,V={2}:R=D,S=1014,V={3}:R=E,S=1260,V={4}:\";$C$2;$U$14;$C$4;$D225;$B225)": 3483,_x000D_
    "=RIK_AC(\"INF04__;INF04@E=0,S=1076,G=0,T=0,P=0:@R=A,S=1260,V={0}:R=B,S=1018,V={1}:R=C,S=1092,V={2}:R=D,S=1014,V={3}:R=E,S=1260,V={4}:\";$C$2;$U$14;$C$4;$D233;$B233)": 3484,_x000D_
    "=RIK_AC(\"INF04__;INF04@E=0,S=1076,G=0,T=0,P=0:@R=A,S=1260,V={0}:R=B,S=1018,V={1}:R=C,S=1092,V={2}:R=D,S=1014,V={3}:R=E,S=1260,V={4}:\";$C$2;$U$14;$C$4;$D241;$B241)": 3485,_x000D_
    "=RIK_AC(\"INF04__;INF04@E=0,S=42,G=0,T=0,P=0:@R=A,S=1260,V={0}:R=B,S=1018,V={1}:R=C,S=1092,V={2}:R=D,S=1014,V={3}:R=E,S=1260,V={4}:\";$C$2;$U$14;$C$4;$D35;$B35)": 3486,_x000D_
    "=RIK_AC(\"INF04__;INF04@E=0,S=42,G=0,T=0,P=0:@R=A,S=1260,V={0}:R=B,S=1018,V={1}:R=C,S=1092,V={2}:R=D,S=1014,V={3}:R=E,S=1260,V={4}:\";$C$2;$U$14;$C$4;$D69;$B69)": 3487,_x000D_
    "=RIK_AC(\"INF04__;INF04@E=0,S=42,G=0,T=0,P=0:@R=A,S=1260,V={0}:R=B,S=1018,V={1}:R=C,S=1092,V={2}:R=D,S=1014,V={3}:R=E,S=1260,V={4}:\";$C$2;$U$14;$C$4;$D100;$B100)": 3488,_x000D_
    "=RIK_AC(\"INF04__;INF04@E=0,S=42,G=0,T=0,P=0:@R=A,S=1260,V={0}:R=B,S=1018,V={1}:R=C,S=1092,V={2}:R=D,S=1014,V={3}:R=E,S=1260,V={4}:\";$C$2;$U$14;$C$4;$D137;$B137)": 3489,_x000D_
    "=RIK_AC(\"INF04__;INF04@E=0,S=42,G=0,T=0,P=0:@R=A,S=1260,V={0}:R=B,S=1018,V={1}:R=C,S=1092,V={2}:R=D,S=1014,V={3}:R=E,S=1260,V={4}:\";$C$2;$U$14;$C$4;$D172;$B172)": 3490,_x000D_
    "=RIK_AC(\"INF04__;INF04@E=0,S=42,G=0,T=0,P=0:@R=A,S=1260,V={0}:R=B,S=1018,V={1}:R=C,S=1092,V={2}:R=D,S=1014,V={3}:R=E,S=1260,V={4}:\";$C$2;$U$14;$C$4;$D203;$B203)": 3491,_x000D_
    "=RIK_AC(\"INF04__;INF04@E=0,S=42,G=0,T=0,P=0:@R=A,S=1260,V={0}:R=B,S=1018,V={1}:R=C,S=1092,V={2}:R=D,S=1014,V={3}:R=E,S=1260,V={4}:\";$C$2;$U$14;$C$4;$D238;$B238)": 3492,_x000D_
    "=RIK_AC(\"INF04__;INF04@E=0,S=42,G=0,T=0,P=0:@R=A,S=1260,V={0}:R=B,S=1018,V={1}:R=C,S=1092,V={2}:R=D,S=1014,V={3}:R=E,S=1260,V={4}:\";$C$2;$U$14;$C$4;$D275;$B275)": 3493,_x000D_
    "=RIK_AC(\"INF04__;INF04@E=0,S=42,G=0,T=0,P=0:@R=A,S=1260,V={0}:R=B,S=1018,V={1}:R=C,S=1092,V={2}:R=D,S=1014,V={3}:R=E,S=1260,V={4}:\";$C$2;$U$14;$C$4;$D305;$B305)": 3494,_x000D_
    "=RIK_AC(\"INF04__;INF04@E=0,S=42,G=0,T=0,P=0:@R=A,S=1260,V={0}:R=B,S=1018,V={1}:R=C,S=1092,V={2}:R=D,S=1014,V={3}:R=E,S=1260,V={4}:\";$C$2;$U$14;$C$4;$D341;$B341)": 3495,_x000D_
    "=RIK_AC(\"INF04__;INF04@E=0,S=42,G=0,T=0,P=0:@R=A,S=1260,V={0}:R=B,S=1018,V={1}:R=C,S=1092,V={2}:R=D,S=1014,V={3}:R=E,S=1260,V={4}:\";$C$2;$U$14;$C$4;$D377;$B377)": 3496,_x000D_
    "=RIK_AC(\"INF04__;INF04@E=0,S=42,G=0,T=0,P=0:@R=A,S=1260,V={0}:R=B,S=1018,V={1}:R=C,S=1092,V={2}:R=D,S=1014,V={3}:R=E,S=1260,V={4}:\";$C$2;$U$14;$C$4;$D406;$B406)": 3497,_x000D_
    "=RIK_AC(\"INF04__;INF04@E=0,S=1064,G=0,T=0,P=0:@R=A,S=1260,V={0}:R=B,S=1018,V={1}:R=C,S=1092,V={2}:R=D,S=1014,V={3}:R=E,S=1260,V={4}:\";$C$2;$U$14;$C$4;$D24;$B24)": 3498,_x000D_
    "=RIK_AC(\"INF04__;INF04@E=0,S=1064,G=0,T=0,P=0:@R=A,S=1260,V={0}:R=B,S=1018,V={1}:R=C,S=1092,V={2}:R=D,S=1014,V={3}:R=E,S=1260,V={4}:\";$C$2;$U$14;$C$4;$D56;$B56)": 3499,_x000D_
    "=RIK_AC(\"INF04__;INF04@E=0,S=1064,G=0,T=0,P=0:@R=A,S=1260,V={0}:R=B,S=1018,V={1}:R=C,S=1092,V={2}:R=D,S=1014,V={3}:R=E,S=1260,V={4}:\";$C$2;$U$14;$C$4;$D77;$B77)": 3500,_x000D_
    "=RIK_AC(\"INF04__;INF04@E=0,S=1064,G=0,T=0,P=0:@R=A,S=1260,V={0}:R=B,S=1018,V={1}:R=C,S=1092,V={2}:R=D,S=1014,V={3}:R=E,S=1260,V={4}:\";$C$2;$U$14;$C$4;$D104;$B104)": 3501,_x000D_
    "=RIK_AC(\"INF04__;INF04@E=0,S=1064,G=0,T=0,P=0:@R=A,S=1260,V={0}:R=B,S=1018,V={1}:R=C,S=1092,V={2}:R=D,S=1014,V={3}:R=E,S=1260,V={4}:\";$C$2;$U$14;$C$4;$D129;$B129)": 3502,_x000D_
    "=RIK_AC(\"INF04__;INF04@E=0,S=1064,G=0,T=0,P=0:@R=A,S=1260,V={0}:R=B,S=1018,V={1}:R=C,S=1092,V={2}:R=D,S=1014,V={3}:R=E,S=1260,V={4}:\";$C$2;$U$14;$C$4;$D151;$B151)": 3503,_x000D_
    "=RIK_AC(\"INF04__;INF04@E=0,S=1064,G=0,T=0,P=0:@R=A,S=1260,V={0}:R=B,S=1018,V={1}:R=C,S=1092,V={2}:R=D,S=1014,V={3}:R=E,S=1260,V={4}:\";$C$2;$U$14;$C$4;$D177;$B177)": 3504,_x000D_
    "=RIK_AC(\"INF04__;INF04@E=0,S=1064,G=0,T=0,P=0:@R=A,S=1260,V={0}:R=B,S=1018,V={1}:R=C,S=1092,V={2}:R=D,S=1014,V={3}:R=E,S=1260,V={4}:\";$C$2;$U$14;$C$4;$D201;$B201)": 3505,_x000D_
    "=RIK_AC(\"INF04__;INF04@E=0,S=1064,G=0,T=0,P=0:@R=A,S=1260,V={0}:R=B,S=1018,V={1}:R=C,S=1092,V={2}:R=D,S=1014,V={3}:R=E,S=1260,V={4}:\";$C$2;$U$14;$C$4;$D220;$B220)": 3506,_x000D_
    "=RIK_AC(\"INF04__;INF04@E=0,S=1064,G=0,T=0,P=0:@R=A,S=1260,V={0}:R=B,S=1018,V={1}:R=C,S=1092,V={2}:R=D,S=1014,V={3}:R=E,S=1260,V={4}:\";$C$2;$U$14;$C$4;$D243;$B243)": 3507,_x000D_
    "=RIK_AC(\"INF04__;INF04@E=0,S=1064,G=0,T=0,P=0:@R=A,S=1260,V={0}:R=B,S=1018,V={1}:R=C,S=1092,V={2}:R=D,S=1014,V={3}:R=E,S=1260,V={4}:\";$C$2;$U$14;$C$4;$D265;$B265)": 3508,_x000D_
    "=RIK_AC(\"INF04__;INF04@E=0,S=1064,G=0,T=0,P=0:@R=A,S=1260,V={0}:R=B,S=1018,V={1}:R=C,S=1092,V={2}:R=D,S=1014,V={3}:R=E,S=1260,V={4}:\";$C$2;$U$14;$C$4;$D284;$B284)": 3509,_x000D_
    "=RIK_AC(\"INF04__;INF04@E=0,S=1064,G=0,T=0,P=0:@R=A,S=1260,V={0}:R=B,S=1018,V={1}:R=C,S=1092,V={2}:R=D,S=1014,V={3}:R=E,S=1260,V={4}:\";$C$2;$U$14;$C$4;$D307;$B307)": 3510,_x000D_
    "=RIK_AC(\"INF04__;INF04@E=0,S=1064,G=0,T=0,P=0:@R=A,S=1260,V={0}:R=B,S=1018,V={1}:R=C,S=1092,V={2}:R=D,S=1014,V={3}:R=E,S=1260,V={4}:\";$C$2;$U$14;$C$4;$D329;$B329)": 3511,_x000D_
    "=RIK_AC(\"INF04__;INF04@E=0,S=1064,G=0,T=0,P=0:@R=A,S=1260,V={0}:R=B,S=1018,V={1}:R=C,S=1092,V={2}:R=D,S=1014,V={3}:R=E,S=1260,V={4}:\";$C$2;$U$14;$C$4;$D348;$B348)": 3512,_x000D_
    "=RIK_AC(\"INF04__;INF04@E=0,S=1064,G=0,T=0,P=0:@R=A,S=1260,V={0}:R=B,S=1018,V={1}:R=C,S=1092,V={2}:R=D,S=1014,V={3}:R=E,S=1260,V={4}:\";$C$2;$U$14;$C$4;$D371;$B371)": 3513,_x000D_
    "=RIK_AC(\"INF04__;INF04@E=0,S=1064,G=0,T=0,P=0:@R=A,S=1260,V={0}:R=B,S=1018,V={1}:R=C,S=1092,V={2}:R=D,S=1014,V={3}:R=E,S=1260,V={4}:\";$C$2;$U$14;$C$4;$D393;$B393)": 3514,_x000D_
    "=RIK_AC(\"INF04__;INF04@E=0,S=1064,G=0,T=0,P=0:@R=A,S=1260,V={0}:R=B,S=1018,V={1}:R=C,S=1092,V={2}:R=D,S=1014,V={3}:R=E,S=1260,V={4}:\";$C$2;$U$14;$C$4;$D412;$B412)": 3515,_x000D_
    "=RIK_AC(\"INF04__;INF04@E=0,S=1064,G=0,T=0,P=0:@R=A,S=1260,V={0}:R=B,S=1018,V={1}:R=C,S=1092,V={2}:R=D,S=1014,V={3}:R=E,S=1260,V={4}:\";$C$2;$U$14;$C$4;$D433;$B433)": 3516,_x000D_
    "=RIK_AC(\"INF04__;INF04@E=0,S=49,G=0,T=0,P=0:@R=A,S=1260,V={0}:R=B,S=1018,V={1}:R=C,S=1092,V={2}:R=D,S=1014,V={3}:R=E,S=1260,V={4}:R=F,S=48,V={5}:\";$C$2;$U$14;$C$4;$D29;$B29;V$14)": 3517,_x000D_
    "=RIK_AC(\"INF04__;INF04@E=0,S=49,G=0,T=0,P=0:@R=A,S=1260,V={0}:R=B,S=1018,V={1}:R=C,S=1092,V={2}:R=D,S=1014,V={3}:R=E,S=1260,V={4}:R=F,S=48,V={5}:\";$C$2;$U$14;$C$4;$D45;$B45;V$14)": 3518,_x000D_
    "=RIK_AC(\"INF04__;INF04@E=0,S=49,G=0,T=0,P=0:@R=A,S=1260,V={0}:R=B,S=1018,V={1}:R=C,S=1092,V={2}:R=D,S=1014,V={3}:R=E,S=1260,V={4}:R=F,S=48,V={5}:\";$C$2;$U$14;$C$4;$D56;$B56;V$14)": 3519,_x000D_
    "=RIK_AC(\"INF04__;INF04@E=0,S=49,G=0,T=0,P=0:@R=A,S=1260,V={0}:R=B,S=1018,V={1}:R=C,S=1092,V={2}:R=D,S=1014,V={3}:R=E,S=1260,V={4}:R=F,S=48,V={5}:\";$C$2;$U$14;$C$4;$D65;$B65;V$14)": 3520,_x000D_
    "=RIK_AC(\"INF04__;INF04@E=0,S=49,G=0,T=0,P=0:@R=A,S=1260,V={0}:R=B,S=1018,V={1}:R=C,S=1092,V={2}:R=D,S=1014,V={3}:R=E,S=1260,V={4}:R=F,S=48,V={5}:\";$C$2;$U$14;$C$4;$D74;$B74;V$14)": 3521,_x000D_
    "=RIK_AC(\"INF04__;INF04@E=0,S=49,G=0,T=0,P=0:@R=A,S=1260,V={0}:R=B,S=1018,V={1}:R=C,S=1092,V={2}:R=D,S=1014,V={3}:R=E,S=1260,V={4}:R=F,S=48,V={5}:\";$C$2;$U$14;$C$4;$D84;$B84;V$14)": 3522,_x000D_
    "=RIK_AC(\"INF04__;INF04@E=0,S=49,G=0,T=0,P=0:@R=A,S=1260,V={0}:R=B,S=1018,V={1}:R=C,S=1092,V={2}:R=D,S=1014,V={3}:R=E,S=1260,V={4}:R=F,S=48,V={5}:\";$C$2;$U$14;$C$4;$D93;$B93;V$14)": 3523,_x000D_
    "=RIK_AC(\"INF04__;INF04@E=0,S=49,G=0,T=0,P=0:@R=A,S=1260,V={0}:R=B,S=1018,V={1}:R=C,S=1092,V={2}:R=D,S=1014,V={3}:R=E,S=1260,V={4}:R=F,S=48,V={5}:\";$C$2;$U$14;$C$4;$D102;$B102;V$14)": 3524,_x000D_
    "=RIK_AC(\"INF04__;INF04@E=0,S=49,G=0,T=0,P=0:@R=A,S=1260,V={0}:R=B,S=1018,V={1}:R=C,S=1092,V={2}:R=D,S=1014,V={3}:R=E,S=1260,V={4}:R=F,S=48,V={5}:\";$C$2;$U$14;$C$4;$D111;$B111;V$14)": 3525,_x000D_
    "=RIK_AC(\"INF04__;INF04@E=0,S=49,G=0,T=0,P=0:@R=A,S=1260,V={0}:R=B,S=1018,V={1}:R=C,S=1092,V={2}:R=D,S=1014,V={3}:R=E,S=1260,V={4}:R=F,S=48,V={5}:\";$C$2;$U$14;$C$4;$D120;$B120;V$14)": 3526,_x000D_
    "=RIK_AC(\"INF04__;INF04@E=0,S=49,G=0,T=0,P=0:@R=A,S=1260,V={0}:R=B,S=1018,V={1}:R=C,S=1092,V={2}:R=D,S=1014,V={3}:R=E,S=1260,V={4}:R=F,S=48,V={5}:\";$C$2;$U$14;$C$4;$D129;$B129;V$14)": 3527,_x000D_
    "=RIK_AC(\"INF04__;INF04@E=0,S=49,G=0,T=0,P=0:@R=A,S=1260,V={0}:R=B,S=1018,V={1}:R=C,S=1092,V={2}:R=D,S=1014,V={3}:R=E,S=1260,V={4}:R=F,S=48,V={5}:\";$C$2;$U$14;$C$4;$D138;$B138;V$14)": 3528,_x000D_
    "=RIK_AC(\"INF04__;INF04@E=0,S=49,G=0,T=0,P=0:@R=A,S=1260,V={0}:R=B,S=1018,V={1}:R=C,S=1092,V={2}:R=D,S=1014,V={3}:R=E,S=1260,V={4}:R=F,S=48,V={5}:\";$C$2;$U$14;$C$4;$D148;$B148;V$14)": 3529,_x000D_
    "=RIK_AC(\"INF04__;INF04@E=0,S=49,G=0,T=0,P=0:@R=A,S=1260,V={0}:R=B,S=1018,V={1}:R=C,S=1092,V={2}:R=D,S=1014,V={3}:R=E,S=1260,V={4}:R=F,S=48,V={5}:\";$C$2;$U$14;$C$4;$D157;$B157;V$14)": 3530,_x000D_
    "=RIK_AC(\"INF04__;INF04@E=0,S=49,G=0,T=0,P=0:@R=A,S=1260,V={0}:R=B,S=1018,V={1}:R=C,S=1092,V={2}:R=D,S=1014,V={3}:R=E,S=1260,V={4}:R=F,S=48,V={5}:\";$C$2;$U$14;$C$4;$D166;$B166;V$14)": 3531,_x000D_
    "=RIK_AC(\"INF04__;INF04@E=0,S=49,G=0,T=0,P=0:@R=A,S=1260,V={0}:R=B,S=1018,V={1}:R=C,S=1092,V={2}:R=D,S=1014,V={3}:R=E,S=1260,V={4}:R=F,S=48,V={5}:\";$C$2;$U$14;$C$4;$D174;$B174;V$14)": 3532,_x000D_
    "=RIK_AC(\"INF04__;INF04@E=0,S=49,G=0,T=0,P=0:@R=A,S=1260,V={0}:R=B,S=1018,V={1}:R=C,S=1092,V={2}:R=D,S=1014,V={3}:R=E,S=1260,V={4}:R=F,S=48,V={5}:\";$C$2;$U$14;$C$4;$D182;$B182;V$14)": 3533,_x000D_
    "=RIK_AC(\"INF04__;INF04@E=0,S=49,G=0,T=0,P=0:@R=A,S=1260,V={0}:R=B,S=1018,V={1}:R=C,S=1092,V={2}:R=D,S=1014,V={3}:R=E,S=1260,V={4}:R=F,S=48,V={5}:\";$C$2;$U$14;$C$4;$D190;$B190;V$14)": 3534,_x000D_
    "=RIK_AC(\"INF04__;INF04@E=0,S=49,G=0,T=0,P=0:@R=A,S=1260,V={0}:R=B,S=1018,V={1}:R=C,S=1092,V={2}:R=D,S=1014,V={3}:R=E,S=1260,V={4}:R=F,S=48,V={5}:\";$C$2;$U$14;$C$4;$D198;$B198;V$14)": 3535,_x000D_
    "=RIK_AC(\"INF04__;INF04@E=0,S=49,G=0,T=0,P=0:@R=A,S=1260,V={0}:R=B,S=1018,V={1}:R=C,S=1092,V={2}:R=D,S=1014,V={3}:R=E,S=1260,V={4}:R=F,S=48,V={5}:\";$C$2;$U$14;$C$4;$D206;$B206;V$14)": 3536,_x000D_
    "=RIK_AC(\"INF04__;INF04@E=0,S=49,G=0,T=0,P=0:@R=A,S=1260,V={0}:R=B,S=1018,V={1}:R=C,S=1092,V={2}:R=D,S=1014,V={3}:R=E,S=1260,V={4}:R=F,S=48,V={5}:\";$C$2;$U$14;$C$4;$D214;$B214;V$14)": 3537,_x000D_
    "=RIK_AC(\"INF04__;INF04@E=0,S=49,G=0,T=0,P=0:@R=A,S=1260,V={0}:R=B,S=1018,V={1}:R=C,S=1092,V={2}:R=D,S=1014,V={3}:R=E,S=1260,V={4}:R=F,S=48,V={5}:\";$C$2;$U$14;$C$4;$D222;$B222;V$14)": 3538,_x000D_
    "=RIK_AC(\"INF04__;INF04@E=0,S=49,G=0,T=0,P=0:@R=A,S=1260,V={0}:R=B,S=1018,V={1}:R=C,S=1092,V={2}:R=D,S=1014,V={3}:R=E,S=1260,V={4}:R=F,S=48,V={5}:\";$C$2;$U$14;$C$4;$D230;$B230;V$14)": 3539,_x000D_
    "=RIK_AC(\"INF04__;INF04@E=0,S=49,G=0,T=0,P=0:@R=A,S=1260,V={0}:R=B,S=1018,V={1}:R=C,S=1092,V={2}:R=D,S=1014,V={3}:R=E,S=1260,V={4}:R=F,S=48,V={5}:\";$C$2;$U$14;$C$4;$D238;$B238;V$14)": 3540,_x000D_
    "=RIK_AC(\"INF04__;INF04@E=0,S=49,G=0,T=0,P=0:@R=A,S=1260,V={0}:R=B,S=1018,V={1}:R=C,S=1092,V={2}:R=D,S=1014,V={3}:R=E,S=1260,V={4}:R=F,S=48,V={5}:\";$C$2;$U$14;$C$4;$D246;$B246;V$14)": 3541,_x000D_
    "=RIK_AC(\"INF04__;INF04@E=0,S=49,G=0,T=0,P=0:@R=A,S=1260,V={0}:R=B,S=1018,V={1}:R=C,S=1092,V={2}:R=D,S=1014,V={3}:R=E,S=1260,V={4}:R=F,S=48,V={5}:\";$C$2;$U$14;$C$4;$D254;$B254;V$14)": 3542,_x000D_
    "=RIK_AC(\"INF04__;INF04@E=0,S=49,G=0,T=0,P=0:@R=A,S=1260,V={0}:R=B,S=1018,V={1}:R=C,S=1092,V={2}:R=D,S=1014,V={3}:R=E,S=1260,V={4}:R=F,S=48,V={5}:\";$C$2;$U$14;$C$4;$D262;$B262;V$14)": 3543,_x000D_
    "=RIK_AC(\"INF04__;INF04@E=0,S=49,G=0,T=0,P=0:@R=A,S=1260,V={0}:R=B,S=1018,V={1}:R=C,S=1092,V={2}:R=D,S=1014,V={3}:R=E,S=1260,V={4}:R=F,S=48,V={5}:\";$C$2;$U$14;$C$4;$D270;$B270;V$14)": 3544,_x000D_
    "=RIK_AC(\"INF04__;INF04@E=0,S=49,G=0,T=0,P=0:@R=A,S=1260,V={0}:R=B,S=1018,V={1}:R=C,S=1092,V={2}:R=D,S=1014,V={3}:R=E,S=1260,V={4}:R=F,S=48,V={5}:\";$C$2;$U$14;$C$4;$D278;$B278;V$14)": 3545,_x000D_
    "=RIK_AC(\"INF04__;INF04@E=0,S=49,G=0,T=0,P=0:@R=A,S=1260,V={0}:R=B,S=1018,V={1}:R=C,S=1092,V={2}:R=D,S=1014,V={3}:R=E,S=1260,V={4}:R=F,S=48,V={5}:\";$C$2;$U$14;$C$4;$D286;$B286;V$14)": 3546,_x000D_
    "=RIK_AC(\"INF04__;INF04@E=0,S=49,G=0,T=0,P=0:@R=A,S=1260,V={0}:R=B,S=1018,V={1}:R=C,S=1092,V={2}:R=D,S=1014,V={3}:R=E,S=1260,V={4}:R=F,S=48,V={5}:\";$C$2;$U$14;$C$4;$D294;$B294;V$14)": 3547,_x000D_
    "=RIK_AC(\"INF04__;INF04@E=0,S=49,G=0,T=0,P=0:@R=A,S=1260,V={0}:R=B,S=1018,V={1}:R=C,S=1092,V={2}:R=D,S=1014,V={3}:R=E,S=1260,V={4}:R=F,S=48,V={5}:\";$C$2;$U$14;$C$4;$D302;$B302;V$14)": 3548,_x000D_
    "=RIK_AC(\"INF04__;INF04@E=0,S=49,G=0,T=0,P=0:@R=A,S=1260,V={0}:R=B,S=1018,V={1}:R=C,S=1092,V={2}:R=D,S=1014,V={3}:R=E,S=1260,V={4}:R=F,S=48,V={5}:\";$C$2;$U$14;$C$4;$D310;$B310;V$14)": 3549,_x000D_
    "=RIK_AC(\"INF04__;INF04@E=0,S=49,G=0,T=0,P=0:@R=A,S=1260,V={0}:R=B,S=1018,V={1}:R=C,S=1092,V={2}:R=D,S=1014,V={3}:R=E,S=1260,V={4}:R=F,S=48,V={5}:\";$C$2;$U$14;$C$4;$D318;$B318;V$14)": 3550,_x000D_
    "=RIK_AC(\"INF04__;INF04@E=0,S=49,G=0,T=0,P=0:@R=A,S=1260,V={0}:R=B,S=1018,V={1}:R=C,S=1092,V={2}:R=D,S=1014,V={3}:R=E,S=1260,V={4}:R=F,S=48,V={5}:\";$C$2;$U$14;$C$4;$D326;$B326;V$14)": 3551,_x000D_
    "=RIK_AC(\"INF04__;INF04@E=0,S=49,G=0,T=0,P=0:@R=A,S=1260,V={0}:R=B,S=1018,V={1}:R=C,S=1092,V={2}:R=D,S=1014,V={3}:R=E,S=1260,V={4}:R=F,S=48,V={5}:\";$C$2;$U$14;$C$4;$D334;$B334;V$14)": 3552,_x000D_
    "=RIK_AC(\"INF04__;INF04@E=0,S=49,G=0,T=0,P=0:@R=A,S=1260,V={0}:R=B,S=1018,V={1}:R=C,S=1092,V={2}:R=D,S=1014,V={3}:R=E,S=1260,V={4}:R=F,S=48,V={5}:\";$C$2;$U$14;$C$4;$D342;$B342;V$14)": 3553,_x000D_
    "=RIK_AC(\"INF04__;INF04@E=0,S=49,G=0,T=0,P=0:@R=A,S=1260,V={0}:R=B,S=1018,V={1}:R=C,S=1092,V={2}:R=D,S=1014,V={3}:R=E,S=1260,V={4}:R=F,S=48,V={5}:\";$C$2;$U$14;$C$4;$D350;$B350;V$14)": 3554,_x000D_
    "=RIK_AC(\"INF04__;INF04@E=0,S=49,G=0,T=0,P=0:@R=A,S=1260,V={0}:R=B,S=1018,V={1}:R=C,S=1092,V={2}:R=D,S=1014,V={3}:R=E,S=1260,V={4}:R=F,S=48,V={5}:\";$C$2;$U$14;$C$4;$D358;$B358;V$14)": 3555,_x000D_
    "=RIK_AC(\"INF04__;INF04@E=0,S=49,G=0,T=0,P=0:@R=A,S=1260,V={0}:R=B,S=1018,V={1}:R=C,S=1092,V={2}:R=D,S=1014,V={3}:R=E,S=1260,V={4}:R=F,S=48,V={5}:\";$C$2;$U$14;$C$4;$D366;$B366;V$14)": 3556,_x000D_
    "=RIK_AC(\"INF04__;INF04@E=0,S=49,G=0,T=0,P=0:@R=A,S=1260,V={0}:R=B,S=1018,V={1}:R=C,S=1092,V={2}:R=D,S=1014,V={3}:R=E,S=1260,V={4}:R=F,S=48,V={5}:\";$C$2;$U$14;$C$4;$D374;$B374;V$14)": 3557,_x000D_
    "=RIK_AC(\"INF04__;INF04@E=0,S=49,G=0,T=0,P=0:@R=A,S=1260,V={0}:R=B,S=1018,V={1}:R=C,S=1092,V={2}:R=D,S=1014,V={3}:R=E,S=1260,V={4}:R=F,S=48,V={5}:\";$C$2;$U$14;$C$4;$D382;$B382;V$14)": 3558,_x000D_
    "=RIK_AC(\"INF04__;INF04@E=0,S=49,G=0,T=0,P=0:@R=A,S=1260,V={0}:R=B,S=1018,V={1}:R=C,S=1092,V={2}:R=D,S=1014,V={3}:R=E,S=1260,V={4}:R=F,S=48,V={5}:\";$C$2;$U$14;$C$4;$D390;$B390;V$14)": 3559,_x000D_
    "=RIK_AC(\"INF04__;INF04@E=0,S=49,G=0,T=0,P=0:@R=A,S=1260,V={0}:R=B,S=1018,V={1}:R=C,S=1092,V={2}:R=D,S=1014,V={3}:R=E,S=1260,V={4}:R=F,S=48,V={5}:\";$C$2;$U$14;$C$4;$D398;$B398;V$14)": 3560,_x000D_
    "=RIK_AC(\"INF04__;INF04@E=0,S=49,G=0,T=0,P=0:@R=A,S=1260,V={0}:R=B,S=1018,V={1}:R=C,S=1092,V={2}:R=D,S=1014,V={3}:R=E,S=1260,V={4}:R=F,S=48,V={5}:\";$C$2;$U$14;$C$4;$D406;$B406;V$14)": 3561,_x000D_
    "=RIK_AC(\"INF04__;INF04@E=0,S=49,G=0,T=0,P=0:@R=A,S=1260,V={0}:R=B,S=1018,V={1}:R=C,S=1092,V={2}:R=D,S=1014,V={3}:R=E,S=1260,V={4}:R=F,S=48,V={5}:\";$C$2;$U$14;$C$4;$D414;$B414;V$14)": 3562,_x000D_
    "=RIK_AC(\"INF04__;INF04@E=0,S=49,G=0,T=0,P=0:@R=A,S=1260,V={0}:R=B,S=1018,V={1}:R=C,S=1092,V={2}:R=D,S=1014,V={3}:R=E,S=1260,V={4}:R=F,S=48,V={5}:\";$C$2;$U$14;$C$4;$D422;$B422;V$14)": 3563,_x000D_
    "=RIK_AC(\"INF04__;INF04@E=0,S=49,G=0,T=0,P=0:@R=A,S=1260,V={0}:R=B,S=1018,V={1}:R=C,S=1092,V={2}:R=D,S=1014,V={3}:R=E,S=1260,V={4}:R=F,S=48,V={5}:\";$C$2;$U$14;$C$4;$D430;$B430;V$14)": 3564,_x000D_
    "=RIK_AC(\"INF04__;INF04@E=0,S=1076,G=0,T=0,P=0:@R=A,S=1260,V={0}:R=B,S=1018,V={1}:R=C,S=1092,V={2}:R=D,S=1014,V={3}:R=E,S=1260,V={4}:\";$C$2;$U$14;$C$4;$D18;$B18)": 3565,_x000D_
    "=RIK_AC(\"INF04__;INF04@E=0,S=1076,G=0,T=0,P=0:@R=A,S=1260,V={0}:R=B,S=1018,V={1}:R=C,S=1092,V={2}:R=D,S=1014,V={3}:R=E,S=1260,V={4}:\";$C$2;$U$14;$C$4;$D26;$B26)": 3566,_x000D_
    "=RIK_AC(\"INF04__;INF04@E=0,S=1076,G=0,T=0,P=0:@R=A,S=1260,V={0}:R=B,S=1018,V={1}:R=C,S=1092,V={2}:R=D,S=1014,V={3}:R=E,S=1260,V={4}:\";$C$2;$U$14;$C$4;$D34;$B34)": 3567,_x000D_
    "=RIK_AC(\"INF04__;INF04@E=0,S=1076,G=0,T=0,P=0:@R=A,S=1260,V={0}:R=B,S=1018,V={1}:R=C,S=1092,V={2}:R=D,S=1014,V={3}:R=E,S=1260,V={4}:\";$C$2;$U$14;$C$4;$D42;$B42)": 3568,_x000D_
    "=RIK_AC(\"INF04__;INF04@E=0,S=1076,G=0,T=0,P=0:@R=A,S=1260,V={0}:R=B,S=1018,V={1}:R=C,S=1092,V={2}:R=D,S=1014,V={3}:R=E,S=1260,V={4}:\";$C$2;$U$14;$C$4;$D50;$B50)": 3569,_x000D_
    "=RIK_AC(\"INF04__;INF04@E=0,S=1076,G=0,T=0,P=0:@R=A,S=1260,V={0}:R=B,S=1018,V={1}:R=C,S=1092,V={2}:R=D,S=1014,V={3}:R=E,S=1260,V={4}:\";$C$2;$U$14;$C$4;$D58;$B58)": 3570,_x000D_
    "=RIK_AC(\"INF04__;INF04@E=0,S=1076,G=0,T=0,P=0:@R=A,S=1260,V={0}:R=B,S=1018,V={1}:R=C,S=1092,V={2}:R=D,S=1014,V={3}:R=E,S=1260,V={4}:\";$C$2;$U$14;$C$4;$D66;$B66)": 3571,_x000D_
    "=RIK_AC(\"INF04__;INF04@E=0,S=1076,G=0,T=0,P=0:@R=A,S=1260,V={0}:R=B,S=1018,V={1}:R=C,S=1092,V={2}:R=D,S=1014,V={3}:R=E,S=1260,V={4}:\";$C$2;$U$14;$C$4;$D74;$B74)": 3572,_x000D_
    "=RIK_AC(\"INF04__;INF04@E=0,S=1076,G=0,T=0,P=0:@R=A,S=1260,V={0}:R=B,S=1018,V={1}:R=C,S=1092,V={2}:R=D,S=1014,V={3}:R=E,S=1260,V={4}:\";$C$2;$U$14;$C$4;$D82;$B82)": 3573,_x000D_
    "=RIK_AC(\"INF04__;INF04@E=0,S=1076,G=0,T=0,P=0:@R=A,S=1260,V={0}:R=B,S=1018,V={1}:R=C,S=1092,V={2}:R=D,S=1014,V={3}:R=E,S=1260,V={4}:\";$C$2;$U$14;$C$4;$D90;$B90)": 3574,_x000D_
    "=RIK_AC(\"INF04__;INF04@E=0,S=1076,G=0,T=0,P=0:@R=A,S=1260,V={0}:R=B,S=1018,V={1}:R=C,S=1092,V={2}:R=D,S=1014,V={3}:R=E,S=1260,V={4}:\";$C$2;$U$14;$C$4;$D98;$B98)": 3575,_x000D_
    "=RIK_AC(\"INF04__;INF04@E=0,S=1076,G=0,T=0,P=0:@R=A,S=1260,V={0}:R=B,S=1018,V={1}:R=C,S=1092,V={2}:R=D,S=1014,V={3}:R=E,S=1260,V={4}:\";$C$2;$U$14;$C$4;$D106;$B106)": 3576,_x000D_
    "=RIK_AC(\"INF04__;INF04@E=0,S=1076,G=0,T=0,P=0:@R=A,S=1260,V={0}:R=B,S=1018,V={1}:R=C,S=1092,V={2}:R=D,S=1014,V={3}:R=E,S=1260,V={</t>
  </si>
  <si>
    <t>4}:\";$C$2;$U$14;$C$4;$D114;$B114)": 3577,_x000D_
    "=RIK_AC(\"INF04__;INF04@E=0,S=1076,G=0,T=0,P=0:@R=A,S=1260,V={0}:R=B,S=1018,V={1}:R=C,S=1092,V={2}:R=D,S=1014,V={3}:R=E,S=1260,V={4}:\";$C$2;$U$14;$C$4;$D122;$B122)": 3578,_x000D_
    "=RIK_AC(\"INF04__;INF04@E=0,S=1076,G=0,T=0,P=0:@R=A,S=1260,V={0}:R=B,S=1018,V={1}:R=C,S=1092,V={2}:R=D,S=1014,V={3}:R=E,S=1260,V={4}:\";$C$2;$U$14;$C$4;$D130;$B130)": 3579,_x000D_
    "=RIK_AC(\"INF04__;INF04@E=0,S=1076,G=0,T=0,P=0:@R=A,S=1260,V={0}:R=B,S=1018,V={1}:R=C,S=1092,V={2}:R=D,S=1014,V={3}:R=E,S=1260,V={4}:\";$C$2;$U$14;$C$4;$D138;$B138)": 3580,_x000D_
    "=RIK_AC(\"INF04__;INF04@E=0,S=1076,G=0,T=0,P=0:@R=A,S=1260,V={0}:R=B,S=1018,V={1}:R=C,S=1092,V={2}:R=D,S=1014,V={3}:R=E,S=1260,V={4}:\";$C$2;$U$14;$C$4;$D146;$B146)": 3581,_x000D_
    "=RIK_AC(\"INF04__;INF04@E=0,S=1076,G=0,T=0,P=0:@R=A,S=1260,V={0}:R=B,S=1018,V={1}:R=C,S=1092,V={2}:R=D,S=1014,V={3}:R=E,S=1260,V={4}:\";$C$2;$U$14;$C$4;$D154;$B154)": 3582,_x000D_
    "=RIK_AC(\"INF04__;INF04@E=0,S=1076,G=0,T=0,P=0:@R=A,S=1260,V={0}:R=B,S=1018,V={1}:R=C,S=1092,V={2}:R=D,S=1014,V={3}:R=E,S=1260,V={4}:\";$C$2;$U$14;$C$4;$D162;$B162)": 3583,_x000D_
    "=RIK_AC(\"INF04__;INF04@E=0,S=1076,G=0,T=0,P=0:@R=A,S=1260,V={0}:R=B,S=1018,V={1}:R=C,S=1092,V={2}:R=D,S=1014,V={3}:R=E,S=1260,V={4}:\";$C$2;$U$14;$C$4;$D170;$B170)": 3584,_x000D_
    "=RIK_AC(\"INF04__;INF04@E=0,S=1076,G=0,T=0,P=0:@R=A,S=1260,V={0}:R=B,S=1018,V={1}:R=C,S=1092,V={2}:R=D,S=1014,V={3}:R=E,S=1260,V={4}:\";$C$2;$U$14;$C$4;$D178;$B178)": 3585,_x000D_
    "=RIK_AC(\"INF04__;INF04@E=0,S=1076,G=0,T=0,P=0:@R=A,S=1260,V={0}:R=B,S=1018,V={1}:R=C,S=1092,V={2}:R=D,S=1014,V={3}:R=E,S=1260,V={4}:\";$C$2;$U$14;$C$4;$D186;$B186)": 3586,_x000D_
    "=RIK_AC(\"INF04__;INF04@E=0,S=1076,G=0,T=0,P=0:@R=A,S=1260,V={0}:R=B,S=1018,V={1}:R=C,S=1092,V={2}:R=D,S=1014,V={3}:R=E,S=1260,V={4}:\";$C$2;$U$14;$C$4;$D194;$B194)": 3587,_x000D_
    "=RIK_AC(\"INF04__;INF04@E=0,S=1076,G=0,T=0,P=0:@R=A,S=1260,V={0}:R=B,S=1018,V={1}:R=C,S=1092,V={2}:R=D,S=1014,V={3}:R=E,S=1260,V={4}:\";$C$2;$U$14;$C$4;$D202;$B202)": 3588,_x000D_
    "=RIK_AC(\"INF04__;INF04@E=0,S=1076,G=0,T=0,P=0:@R=A,S=1260,V={0}:R=B,S=1018,V={1}:R=C,S=1092,V={2}:R=D,S=1014,V={3}:R=E,S=1260,V={4}:\";$C$2;$U$14;$C$4;$D210;$B210)": 3589,_x000D_
    "=RIK_AC(\"INF04__;INF04@E=0,S=1076,G=0,T=0,P=0:@R=A,S=1260,V={0}:R=B,S=1018,V={1}:R=C,S=1092,V={2}:R=D,S=1014,V={3}:R=E,S=1260,V={4}:\";$C$2;$U$14;$C$4;$D218;$B218)": 3590,_x000D_
    "=RIK_AC(\"INF04__;INF04@E=0,S=1076,G=0,T=0,P=0:@R=A,S=1260,V={0}:R=B,S=1018,V={1}:R=C,S=1092,V={2}:R=D,S=1014,V={3}:R=E,S=1260,V={4}:\";$C$2;$U$14;$C$4;$D226;$B226)": 3591,_x000D_
    "=RIK_AC(\"INF04__;INF04@E=0,S=1076,G=0,T=0,P=0:@R=A,S=1260,V={0}:R=B,S=1018,V={1}:R=C,S=1092,V={2}:R=D,S=1014,V={3}:R=E,S=1260,V={4}:\";$C$2;$U$14;$C$4;$D234;$B234)": 3592,_x000D_
    "=RIK_AC(\"INF04__;INF04@E=0,S=1076,G=0,T=0,P=0:@R=A,S=1260,V={0}:R=B,S=1018,V={1}:R=C,S=1092,V={2}:R=D,S=1014,V={3}:R=E,S=1260,V={4}:\";$C$2;$U$14;$C$4;$D242;$B242)": 3593,_x000D_
    "=RIK_AC(\"INF04__;INF04@E=0,S=1076,G=0,T=0,P=0:@R=A,S=1260,V={0}:R=B,S=1018,V={1}:R=C,S=1092,V={2}:R=D,S=1014,V={3}:R=E,S=1260,V={4}:\";$C$2;$U$14;$C$4;$D250;$B250)": 3594,_x000D_
    "=RIK_AC(\"INF04__;INF04@E=0,S=1076,G=0,T=0,P=0:@R=A,S=1260,V={0}:R=B,S=1018,V={1}:R=C,S=1092,V={2}:R=D,S=1014,V={3}:R=E,S=1260,V={4}:\";$C$2;$U$14;$C$4;$D258;$B258)": 3595,_x000D_
    "=RIK_AC(\"INF04__;INF04@E=0,S=1076,G=0,T=0,P=0:@R=A,S=1260,V={0}:R=B,S=1018,V={1}:R=C,S=1092,V={2}:R=D,S=1014,V={3}:R=E,S=1260,V={4}:\";$C$2;$U$14;$C$4;$D266;$B266)": 3596,_x000D_
    "=RIK_AC(\"INF04__;INF04@E=0,S=1076,G=0,T=0,P=0:@R=A,S=1260,V={0}:R=B,S=1018,V={1}:R=C,S=1092,V={2}:R=D,S=1014,V={3}:R=E,S=1260,V={4}:\";$C$2;$U$14;$C$4;$D274;$B274)": 3597,_x000D_
    "=RIK_AC(\"INF04__;INF04@E=0,S=1076,G=0,T=0,P=0:@R=A,S=1260,V={0}:R=B,S=1018,V={1}:R=C,S=1092,V={2}:R=D,S=1014,V={3}:R=E,S=1260,V={4}:\";$C$2;$U$14;$C$4;$D282;$B282)": 3598,_x000D_
    "=RIK_AC(\"INF04__;INF04@E=0,S=1076,G=0,T=0,P=0:@R=A,S=1260,V={0}:R=B,S=1018,V={1}:R=C,S=1092,V={2}:R=D,S=1014,V={3}:R=E,S=1260,V={4}:\";$C$2;$U$14;$C$4;$D290;$B290)": 3599,_x000D_
    "=RIK_AC(\"INF04__;INF04@E=0,S=42,G=0,T=0,P=0:@R=A,S=1260,V={0}:R=B,S=1018,V={1}:R=C,S=1092,V={2}:R=D,S=1014,V={3}:R=E,S=1260,V={4}:\";$C$2;$U$14;$C$4;$D36;$B36)": 3600,_x000D_
    "=RIK_AC(\"INF04__;INF04@E=0,S=42,G=0,T=0,P=0:@R=A,S=1260,V={0}:R=B,S=1018,V={1}:R=C,S=1092,V={2}:R=D,S=1014,V={3}:R=E,S=1260,V={4}:\";$C$2;$U$14;$C$4;$D73;$B73)": 3601,_x000D_
    "=RIK_AC(\"INF04__;INF04@E=0,S=42,G=0,T=0,P=0:@R=A,S=1260,V={0}:R=B,S=1018,V={1}:R=C,S=1092,V={2}:R=D,S=1014,V={3}:R=E,S=1260,V={4}:\";$C$2;$U$14;$C$4;$D108;$B108)": 3602,_x000D_
    "=RIK_AC(\"INF04__;INF04@E=0,S=42,G=0,T=0,P=0:@R=A,S=1260,V={0}:R=B,S=1018,V={1}:R=C,S=1092,V={2}:R=D,S=1014,V={3}:R=E,S=1260,V={4}:\";$C$2;$U$14;$C$4;$D139;$B139)": 3603,_x000D_
    "=RIK_AC(\"INF04__;INF04@E=0,S=42,G=0,T=0,P=0:@R=A,S=1260,V={0}:R=B,S=1018,V={1}:R=C,S=1092,V={2}:R=D,S=1014,V={3}:R=E,S=1260,V={4}:\";$C$2;$U$14;$C$4;$D174;$B174)": 3604,_x000D_
    "=RIK_AC(\"INF04__;INF04@E=0,S=42,G=0,T=0,P=0:@R=A,S=1260,V={0}:R=B,S=1018,V={1}:R=C,S=1092,V={2}:R=D,S=1014,V={3}:R=E,S=1260,V={4}:\";$C$2;$U$14;$C$4;$D211;$B211)": 3605,_x000D_
    "=RIK_AC(\"INF04__;INF04@E=0,S=42,G=0,T=0,P=0:@R=A,S=1260,V={0}:R=B,S=1018,V={1}:R=C,S=1092,V={2}:R=D,S=1014,V={3}:R=E,S=1260,V={4}:\";$C$2;$U$14;$C$4;$D241;$B241)": 3606,_x000D_
    "=RIK_AC(\"INF04__;INF04@E=0,S=42,G=0,T=0,P=0:@R=A,S=1260,V={0}:R=B,S=1018,V={1}:R=C,S=1092,V={2}:R=D,S=1014,V={3}:R=E,S=1260,V={4}:\";$C$2;$U$14;$C$4;$D277;$B277)": 3607,_x000D_
    "=RIK_AC(\"INF04__;INF04@E=0,S=42,G=0,T=0,P=0:@R=A,S=1260,V={0}:R=B,S=1018,V={1}:R=C,S=1092,V={2}:R=D,S=1014,V={3}:R=E,S=1260,V={4}:\";$C$2;$U$14;$C$4;$D313;$B313)": 3608,_x000D_
    "=RIK_AC(\"INF04__;INF04@E=0,S=42,G=0,T=0,P=0:@R=A,S=1260,V={0}:R=B,S=1018,V={1}:R=C,S=1092,V={2}:R=D,S=1014,V={3}:R=E,S=1260,V={4}:\";$C$2;$U$14;$C$4;$D342;$B342)": 3609,_x000D_
    "=RIK_AC(\"INF04__;INF04@E=0,S=42,G=0,T=0,P=0:@R=A,S=1260,V={0}:R=B,S=1018,V={1}:R=C,S=1092,V={2}:R=D,S=1014,V={3}:R=E,S=1260,V={4}:\";$C$2;$U$14;$C$4;$D380;$B380)": 3610,_x000D_
    "=RIK_AC(\"INF04__;INF04@E=0,S=42,G=0,T=0,P=0:@R=A,S=1260,V={0}:R=B,S=1018,V={1}:R=C,S=1092,V={2}:R=D,S=1014,V={3}:R=E,S=1260,V={4}:\";$C$2;$U$14;$C$4;$D414;$B414)": 3611,_x000D_
    "=RIK_AC(\"INF04__;INF04@E=0,S=1064,G=0,T=0,P=0:@R=A,S=1260,V={0}:R=B,S=1018,V={1}:R=C,S=1092,V={2}:R=D,S=1014,V={3}:R=E,S=1260,V={4}:\";$C$2;$U$14;$C$4;$D25;$B25)": 3612,_x000D_
    "=RIK_AC(\"INF04__;INF04@E=0,S=1064,G=0,T=0,P=0:@R=A,S=1260,V={0}:R=B,S=1018,V={1}:R=C,S=1092,V={2}:R=D,S=1014,V={3}:R=E,S=1260,V={4}:\";$C$2;$U$14;$C$4;$D58;$B58)": 3613,_x000D_
    "=RIK_AC(\"INF04__;INF04@E=0,S=1064,G=0,T=0,P=0:@R=A,S=1260,V={0}:R=B,S=1018,V={1}:R=C,S=1092,V={2}:R=D,S=1014,V={3}:R=E,S=1260,V={4}:\";$C$2;$U$14;$C$4;$D83;$B83)": 3614,_x000D_
    "=RIK_AC(\"INF04__;INF04@E=0,S=1064,G=0,T=0,P=0:@R=A,S=1260,V={0}:R=B,S=1018,V={1}:R=C,S=1092,V={2}:R=D,S=1014,V={3}:R=E,S=1260,V={4}:\";$C$2;$U$14;$C$4;$D105;$B105)": 3615,_x000D_
    "=RIK_AC(\"INF04__;INF04@E=0,S=1064,G=0,T=0,P=0:@R=A,S=1260,V={0}:R=B,S=1018,V={1}:R=C,S=1092,V={2}:R=D,S=1014,V={3}:R=E,S=1260,V={4}:\";$C$2;$U$14;$C$4;$D131;$B131)": 3616,_x000D_
    "=RIK_AC(\"INF04__;INF04@E=0,S=1064,G=0,T=0,P=0:@R=A,S=1260,V={0}:R=B,S=1018,V={1}:R=C,S=1092,V={2}:R=D,S=1014,V={3}:R=E,S=1260,V={4}:\";$C$2;$U$14;$C$4;$D156;$B156)": 3617,_x000D_
    "=RIK_AC(\"INF04__;INF04@E=0,S=1064,G=0,T=0,P=0:@R=A,S=1260,V={0}:R=B,S=1018,V={1}:R=C,S=1092,V={2}:R=D,S=1014,V={3}:R=E,S=1260,V={4}:\";$C$2;$U$14;$C$4;$D178;$B178)": 3618,_x000D_
    "=RIK_AC(\"INF04__;INF04@E=0,S=1064,G=0,T=0,P=0:@R=A,S=1260,V={0}:R=B,S=1018,V={1}:R=C,S=1092,V={2}:R=D,S=1014,V={3}:R=E,S=1260,V={4}:\";$C$2;$U$14;$C$4;$D203;$B203)": 3619,_x000D_
    "=RIK_AC(\"INF04__;INF04@E=0,S=1064,G=0,T=0,P=0:@R=A,S=1260,V={0}:R=B,S=1018,V={1}:R=C,S=1092,V={2}:R=D,S=1014,V={3}:R=E,S=1260,V={4}:\";$C$2;$U$14;$C$4;$D225;$B225)": 3620,_x000D_
    "=RIK_AC(\"INF04__;INF04@E=0,S=1064,G=0,T=0,P=0:@R=A,S=1260,V={0}:R=B,S=1018,V={1}:R=C,S=1092,V={2}:R=D,S=1014,V={3}:R=E,S=1260,V={4}:\";$C$2;$U$14;$C$4;$D244;$B244)": 3621,_x000D_
    "=RIK_AC(\"INF04__;INF04@E=0,S=1064,G=0,T=0,P=0:@R=A,S=1260,V={0}:R=B,S=1018,V={1}:R=C,S=1092,V={2}:R=D,S=1014,V={3}:R=E,S=1260,V={4}:\";$C$2;$U$14;$C$4;$D267;$B267)": 3622,_x000D_
    "=RIK_AC(\"INF04__;INF04@E=0,S=1064,G=0,T=0,P=0:@R=A,S=1260,V={0}:R=B,S=1018,V={1}:R=C,S=1092,V={2}:R=D,S=1014,V={3}:R=E,S=1260,V={4}:\";$C$2;$U$14;$C$4;$D289;$B289)": 3623,_x000D_
    "=RIK_AC(\"INF04__;INF04@E=0,S=1064,G=0,T=0,P=0:@R=A,S=1260,V={0}:R=B,S=1018,V={1}:R=C,S=1092,V={2}:R=D,S=1014,V={3}:R=E,S=1260,V={4}:\";$C$2;$U$14;$C$4;$D308;$B308)": 3624,_x000D_
    "=RIK_AC(\"INF04__;INF04@E=0,S=1064,G=0,T=0,P=0:@R=A,S=1260,V={0}:R=B,S=1018,V={1}:R=C,S=1092,V={2}:R=D,S=1014,V={3}:R=E,S=1260,V={4}:\";$C$2;$U$14;$C$4;$D331;$B331)": 3625,_x000D_
    "=RIK_AC(\"INF04__;INF04@E=0,S=1064,G=0,T=0,P=0:@R=A,S=1260,V={0}:R=B,S=1018,V={1}:R=C,S=1092,V={2}:R=D,S=1014,V={3}:R=E,S=1260,V={4}:\";$C$2;$U$14;$C$4;$D353;$B353)": 3626,_x000D_
    "=RIK_AC(\"INF04__;INF04@E=0,S=1064,G=0,T=0,P=0:@R=A,S=1260,V={0}:R=B,S=1018,V={1}:R=C,S=1092,V={2}:R=D,S=1014,V={3}:R=E,S=1260,V={4}:\";$C$2;$U$14;$C$4;$D372;$B372)": 3627,_x000D_
    "=RIK_AC(\"INF04__;INF04@E=0,S=1064,G=0,T=0,P=0:@R=A,S=1260,V={0}:R=B,S=1018,V={1}:R=C,S=1092,V={2}:R=D,S=1014,V={3}:R=E,S=1260,V={4}:\";$C$2;$U$14;$C$4;$D395;$B395)": 3628,_x000D_
    "=RIK_AC(\"INF04__;INF04@E=0,S=1064,G=0,T=0,P=0:@R=A,S=1260,V={0}:R=B,S=1018,V={1}:R=C,S=1092,V={2}:R=D,S=1014,V={3}:R=E,S=1260,V={4}:\";$C$2;$U$14;$C$4;$D417;$B417)": 3629,_x000D_
    "=RIK_AC(\"INF04__;INF04@E=0,S=1064,G=0,T=0,P=0:@R=A,S=1260,V={0}:R=B,S=1018,V={1}:R=C,S=1092,V={2}:R=D,S=1014,V={3}:R=E,S=1260,V={4}:\";$C$2;$U$14;$C$4;$D434;$B434)": 3630,_x000D_
    "=RIK_AC(\"INF04__;INF04@E=0,S=49,G=0,T=0,P=0:@R=A,S=1260,V={0}:R=B,S=1018,V={1}:R=C,S=1092,V={2}:R=D,S=1014,V={3}:R=E,S=1260,V={4}:R=F,S=48,V={5}:\";$C$2;$U$14;$C$4;$D30;$B30;V$14)": 3631,_x000D_
    "=RIK_AC(\"INF04__;INF04@E=0,S=49,G=0,T=0,P=0:@R=A,S=1260,V={0}:R=B,S=1018,V={1}:R=C,S=1092,V={2}:R=D,S=1014,V={3}:R=E,S=1260,V={4}:R=F,S=48,V={5}:\";$C$2;$U$14;$C$4;$D46;$B46;V$14)": 3632,_x000D_
    "=RIK_AC(\"INF04__;INF04@E=0,S=49,G=0,T=0,P=0:@R=A,S=1260,V={0}:R=B,S=1018,V={1}:R=C,S=1092,V={2}:R=D,S=1014,V={3}:R=E,S=1260,V={4}:R=F,S=48,V={5}:\";$C$2;$U$14;$C$4;$D57;$B57;V$14)": 3633,_x000D_
    "=RIK_AC(\"INF04__;INF04@E=0,S=49,G=0,T=0,P=0:@R=A,S=1260,V={0}:R=B,S=1018,V={1}:R=C,S=1092,V={2}:R=D,S=1014,V={3}:R=E,S=1260,V={4}:R=F,S=48,V={5}:\";$C$2;$U$14;$C$4;$D66;$B66;V$14)": 3634,_x000D_
    "=RIK_AC(\"INF04__;INF04@E=0,S=49,G=0,T=0,P=0:@R=A,S=1260,V={0}:R=B,S=1018,V={1}:R=C,S=1092,V={2}:R=D,S=1014,V={3}:R=E,S=1260,V={4}:R=F,S=48,V={5}:\";$C$2;$U$14;$C$4;$D76;$B76;V$14)": 3635,_x000D_
    "=RIK_AC(\"INF04__;INF04@E=0,S=49,G=0,T=0,P=0:@R=A,S=1260,V={0}:R=B,S=1018,V={1}:R=C,S=1092,V={2}:R=D,S=1014,V={3}:R=E,S=1260,V={4}:R=F,S=48,V={5}:\";$C$2;$U$14;$C$4;$D85;$B85;V$14)": 3636,_x000D_
    "=RIK_AC(\"INF04__;INF04@E=0,S=49,G=0,T=0,P=0:@R=A,S=1260,V={0}:R=B,S=1018,V={1}:R=C,S=1092,V={2}:R=D,S=1014,V={3}:R=E,S=1260,V={4}:R=F,S=48,V={5}:\";$C$2;$U$14;$C$4;$D94;$B94;V$14)": 3637,_x000D_
    "=RIK_AC(\"INF04__;INF04@E=0,S=49,G=0,T=0,P=0:@R=A,S=1260,V={0}:R=B,S=1018,V={1}:R=C,S=1092,V={2}:R=D,S=1014,V={3}:R=E,S=1260,V={4}:R=F,S=48,V={5}:\";$C$2;$U$14;$C$4;$D103;$B103;V$14)": 3638,_x000D_
    "=RIK_AC(\"INF04__;INF04@E=0,S=49,G=0,T=0,P=0:@R=A,S=1260,V={0}:R=B,S=1018,V={1}:R=C,S=1092,V={2}:R=D,S=1014,V={3}:R=E,S=1260,V={4}:R=F,S=48,V={5}:\";$C$2;$U$14;$C$4;$D112;$B112;V$14)": 3639,_x000D_
    "=RIK_AC(\"INF04__;INF04@E=0,S=49,G=0,T=0,P=0:@R=A,S=1260,V={0}:R=B,S=1018,V={1}:R=C,S=1092,V={2}:R=D,S=1014,V={3}:R=E,S=1260,V={4}:R=F,S=48,V={5}:\";$C$2;$U$14;$C$4;$D121;$B121;V$14)": 3640,_x000D_
    "=RIK_AC(\"INF04__;INF04@E=0,S=49,G=0,T=0,P=0:@R=A,S=1260,V={0}:R=B,S=1018,V={1}:R=C,S=1092,V={2}:R=D,S=1014,V={3}:R=E,S=1260,V={4}:R=F,S=48,V={5}:\";$C$2;$U$14;$C$4;$D130;$B130;V$14)": 3641,_x000D_
    "=RIK_AC(\"INF04__;INF04@E=0,S=49,G=0,T=0,P=0:@R=A,S=1260,V={0}:R=B,S=1018,V={1}:R=C,S=1092,V={2}:R=D,S=1014,V={3}:R=E,S=1260,V={4}:R=F,S=48,V={5}:\";$C$2;$U$14;$C$4;$D140;$B140;V$14)": 3642,_x000D_
    "=RIK_AC(\"INF04__;INF04@E=0,S=49,G=0,T=0,P=0:@R=A,S=1260,V={0}:R=B,S=1018,V={1}:R=C,S=1092,V={2}:R=D,S=1014,V={3}:R=E,S=1260,V={4}:R=F,S=48,V={5}:\";$C$2;$U$14;$C$4;$D149;$B149;V$14)": 3643,_x000D_
    "=RIK_AC(\"INF04__;INF04@E=0,S=49,G=0,T=0,P=0:@R=A,S=1260,V={0}:R=B,S=1018,V={1}:R=C,S=1092,V={2}:R=D,S=1014,V={3}:R=E,S=1260,V={4}:R=F,S=48,V={5}:\";$C$2;$U$14;$C$4;$D158;$B158;V$14)": 3644,_x000D_
    "=RIK_AC(\"INF04__;INF04@E=0,S=49,G=0,T=0,P=0:@R=A,S=1260,V={0}:R=B,S=1018,V={1}:R=C,S=1092,V={2}:R=D,S=1014,V={3}:R=E,S=1260,V={4}:R=F,S=48,V={5}:\";$C$2;$U$14;$C$4;$D167;$B167;V$14)": 3645,_x000D_
    "=RIK_AC(\"INF04__;INF04@E=0,S=49,G=0,T=0,P=0:@R=A,S=1260,V={0}:R=B,S=1018,V={1}:R=C,S=1092,V={2}:R=D,S=1014,V={3}:R=E,S=1260,V={4}:R=F,S=48,V={5}:\";$C$2;$U$14;$C$4;$D175;$B175;V$14)": 3646,_x000D_
    "=RIK_AC(\"INF04__;INF04@E=0,S=49,G=0,T=0,P=0:@R=A,S=1260,V={0}:R=B,S=1018,V={1}:R=C,S=1092,V={2}:R=D,S=1014,V={3}:R=E,S=1260,V={4}:R=F,S=48,V={5}:\";$C$2;$U$14;$C$4;$D183;$B183;V$14)": 3647,_x000D_
    "=RIK_AC(\"INF04__;INF04@E=0,S=49,G=0,T=0,P=0:@R=A,S=1260,V={0}:R=B,S=1018,V={1}:R=C,S=1092,V={2}:R=D,S=1014,V={3}:R=E,S=1260,V={4}:R=F,S=48,V={5}:\";$C$2;$U$14;$C$4;$D191;$B191;V$14)": 3648,_x000D_
    "=RIK_AC(\"INF04__;INF04@E=0,S=49,G=0,T=0,P=0:@R=A,S=1260,V={0}:R=B,S=1018,V={1}:R=C,S=1092,V={2}:R=D,S=1014,V={3}:R=E,S=1260,V={4}:R=F,S=48,V={5}:\";$C$2;$U$14;$C$4;$D199;$B199;V$14)": 3649,_x000D_
    "=RIK_AC(\"INF04__;INF04@E=0,S=49,G=0,T=0,P=0:@R=A,S=1260,V={0}:R=B,S=1018,V={1}:R=C,S=1092,V={2}:R=D,S=1014,V={3}:R=E,S=1260,V={4}:R=F,S=48,V={5}:\";$C$2;$U$14;$C$4;$D207;$B207;V$14)": 3650,_x000D_
    "=RIK_AC(\"INF04__;INF04@E=0,S=49,G=0,T=0,P=0:@R=A,S=1260,V={0}:R=B,S=1018,V={1}:R=C,S=1092,V={2}:R=D,S=1014,V={3}:R=E,S=1260,V={4}:R=F,S=48,V={5}:\";$C$2;$U$14;$C$4;$D215;$B215;V$14)": 3651,_x000D_
    "=RIK_AC(\"INF04__;INF04@E=0,S=49,G=0,T=0,P=0:@R=A,S=1260,V={0}:R=B,S=1018,V={1}:R=C,S=1092,V={2}:R=D,S=1014,V={3}:R=E,S=1260,V={4}:R=F,S=48,V={5}:\";$C$2;$U$14;$C$4;$D223;$B223;V$14)": 3652,_x000D_
    "=RIK_AC(\"INF04__;INF04@E=0,S=49,G=0,T=0,P=0:@R=A,S=1260,V={0}:R=B,S=1018,V={1}:R=C,S=1092,V={2}:R=D,S=1014,V={3}:R=E,S=1260,V={4}:R=F,S=48,V={5}:\";$C$2;$U$14;$C$4;$D231;$B231;V$14)": 3653,_x000D_
    "=RIK_AC(\"INF04__;INF04@E=0,S=49,G=0,T=0,P=0:@R=A,S=1260,V={0}:R=B,S=1018,V={1}:R=C,S=1092,V={2}:R=D,S=1014,V={3}:R=E,S=1260,V={4}:R=F,S=48,V={5}:\";$C$2;$U$14;$C$4;$D239;$B239;V$14)": 3654,_x000D_
    "=RIK_AC(\"INF04__;INF04@E=0,S=49,G=0,T=0,P=0:@R=A,S=1260,V={0}:R=B,S=1018,V={1}:R=C,S=1092,V={2}:R=D,S=1014,V={3}:R=E,S=1260,V={4}:R=F,S=48,V={5}:\";$C$2;$U$14;$C$4;$D247;$B247;V$14)": 3655,_x000D_
    "=RIK_AC(\"INF04__;INF04@E=0,S=49,G=0,T=0,P=0:@R=A,S=1260,V={0}:R=B,S=1018,V={1}:R=C,S=1092,V={2}:R=D,S=1014,V={3}:R=E,S=1260,V={4}:R=F,S=48,V={5}:\";$C$2;$U$14;$C$4;$D255;$B255;V$14)": 3656,_x000D_
    "=RIK_AC(\"INF04__;INF04@E=0,S=49,G=0,T=0,P=0:@R=A,S=1260,V={0}:R=B,S=1018,V={1}:R=C,S=1092,V={2}:R=D,S=1014,V={3}:R=E,S=1260,V={4}:R=F,S=48,V={5}:\";$C$2;$U$14;$C$4;$D263;$B263;V$14)": 3657,_x000D_
    "=RIK_AC(\"INF04__;INF04@E=0,S=49,G=0,T=0,P=0:@R=A,S=1260,V={0}:R=B,S=1018,V={1}:R=C,S=1092,V={2}:R=D,S=1014,V={3}:R=E,S=1260,V={4}:R=F,S=48,V={5}:\";$C$2;$U$14;$C$4;$D271;$B271;V$14)": 3658,_x000D_
    "=RIK_AC(\"INF04__;INF04@E=0,S=49,G=0,T=0,P=0:@R=A,S=1260,V={0}:R=B,S=1018,V={1}:R=C,S=1092,V={2}:R=D,S=1014,V={3}:R=E,S=1260,V={4}:R=F,S=48,V={5}:\";$C$2;$U$14;$C$4;$D279;$B279;V$14)": 3659,_x000D_
    "=RIK_AC(\"INF04__;INF04@E=0,S=49,G=0,T=0,P=0:@R=A,S=1260,V={0}:R=B,S=1018,V={1}:R=C,S=1092,V={2}:R=D,S=1014,V={3}:R=E,S=1260,V={4}:R=F,S=48,V={5}:\";$C$2;$U$14;$C$4;$D287;$B287;V$14)": 3660,_x000D_
    "=RIK_AC(\"INF04__;INF04@E=0,S=49,G=0,T=0,P=0:@R=A,S=1260,V={0}:R=B,S=1018,V={1}:R=C,S=1092,V={2}:R=D,S=1014,V={3}:R=E,S=1260,V={4}:R=F,S=48,V={5}:\";$C$2;$U$14;$C$4;$D295;$B295;V$14)": 3661,_x000D_
    "=RIK_AC(\"INF04__;INF04@E=0,S=49,G=0,T=0,P=0:@R=A,S=1260,V={0}:R=B,S=1018,V={1}:R=C,S=1092,V={2}:R=D,S=1014,V={3}:R=E,S=1260,V={4}:R=F,S=48,V={5}:\";$C$2;$U$14;$C$4;$D303;$B303;V$14)": 3662,_x000D_
    "=RIK_AC(\"INF04__;INF04@E=0,S=49,G=0,T=0,P=0:@R=A,S=1260,V={0}:R=B,S=1018,V={1}:R=C,S=1092,V={2}:R=D,S=1014,V={3}:R=E,S=1260,V={4}:R=F,S=48,V={5}:\";$C$2;$U$14;$C$4;$D311;$B311;V$14)": 3663,_x000D_
    "=RIK_AC(\"INF04__;INF04@E=0,S=49,G=0,T=0,P=0:@R=A,S=1260,V={0}:R=B,S=1018,V={1}:R=C,S=1092,V={2}:R=D,S=1014,V={3}:R=E,S=1260,V={4}:R=F,S=48,V={5}:\";$C$2;$U$14;$C$4;$D319;$B319;V$14)": 3664,_x000D_
    "=RIK_AC(\"INF04__;INF04@E=0,S=49,G=0,T=0,P=0:@R=A,S=1260,V={0}:R=B,S=1018,V={1}:R=C,S=1092,V={2}:R=D,S=1014,V={3}:R=E,S=1260,V={4}:R=F,S=48,V={5}:\";$C$2;$U$14;$C$4;$D327;$B327;V$14)": 3665,_x000D_
    "=RIK_AC(\"INF04__;INF04@E=0,S=49,G=0,T=0,P=0:@R=A,S=1260,V={0}:R=B,S=1018,V={1}:R=C,S=1092,V={2}:R=D,S=1014,V={3}:R=E,S=1260,V={4}:R=F,S=48,V={5}:\";$C$2;$U$14;$C$4;$D335;$B335;V$14)": 3666,_x000D_
    "=RIK_AC(\"INF04__;INF04@E=0,S=49,G=0,T=0,P=0:@R=A,S=1260,V={0}:R=B,S=1018,V={1}:R=C,S=1092,V={2}:R=D,S=1014,V={3}:R=E,S=1260,V={4}:R=F,S=48,V={5}:\";$C$2;$U$14;$C$4;$D343;$B343;V$14)": 3667,_x000D_
    "=RIK_AC(\"INF04__;INF04@E=0,S=49,G=0,T=0,P=0:@R=A,S=1260,V={0}:R=B,S=1018,V={1}:R=C,S=1092,V={2}:R=D,S=1014,V={3}:R=E,S=1260,V={4}:R=F,S=48,V={5}:\";$C$2;$U$14;$C$4;$D351;$B351;V$14)": 3668,_x000D_
    "=RIK_AC(\"INF04__;INF04@E=0,S=49,G=0,T=0,P=0:@R=A,S=1260,V={0}:R=B,S=1018,V={1}:R=C,S=1092,V={2}:R=D,S=1014,V={3}:R=E,S=1260,V={4}:R=F,S=48,V={5}:\";$C$2;$U$14;$C$4;$D359;$B359;V$14)": 3669,_x000D_
    "=RIK_AC(\"INF04__;INF04@E=0,S=49,G=0,T=0,P=0:@R=A,S=1260,V={0}:R=B,S=1018,V={1}:R=C,S=1092,V={2}:R=D,S=1014,V={3}:R=E,S=1260,V={4}:R=F,S=48,V={5}:\";$C$2;$U$14;$C$4;$D367;$B367;V$14)": 3670,_x000D_
    "=RIK_AC(\"INF04__;INF04@E=0,S=49,G=0,T=0,P=0:@R=A,S=1260,V={0}:R=B,S=1018,V={1}:R=C,S=1092,V={2}:R=D,S=1014,V={3}:R=E,S=1260,V={4}:R=F,S=48,V={5}:\";$C$2;$U$14;$C$4;$D375;$B375;V$14)": 3671,_x000D_
    "=RIK_AC(\"INF04__;INF04@E=0,S=49,G=0,T=0,P=0:@R=A,S=1260,V={0}:R=B,S=1018,V={1}:R=C,S=1092,V={2}:R=D,S=1014,V={3}:R=E,S=1260,V={4}:R=F,S=48,V={5}:\";$C$2;$U$14;$C$4;$D383;$B383;V$14)": 3672,_x000D_
    "=RIK_AC(\"INF04__;INF04@E=0,S=49,G=0,T=0,P=0:@R=A,S=1260,V={0}:R=B,S=1018,V={1}:R=C,S=1092,V={2}:R=D,S=1014,V={3}:R=E,S=1260,V={4}:R=F,S=48,V={5}:\";$C$2;$U$14;$C$4;$D391;$B391;V$14)": 3673,_x000D_
    "=RIK_AC(\"INF04__;INF04@E=0,S=49,G=0,T=0,P=0:@R=A,S=1260,V={0}:R=B,S=1018,V={1}:R=C,S=1092,V={2}:R=D,S=1014,V={3}:R=E,S=1260,V={4}:R=F,S=48,V={5}:\";$C$2;$U$14;$C$4;$D399;$B399;V$14)": 3674,_x000D_
    "=RIK_AC(\"INF04__;INF04@E=0,S=49,G=0,T=0,P=0:@R=A,S=1260,V={0}:R=B,S=1018,V={1}:R=C,S=1092,V={2}:R=D,S=1014,V={3}:R=E,S=1260,V={4}:R=F,S=48,V={5}:\";$C$2;$U$14;$C$4;$D407;$B407;V$14)": 3675,_x000D_
    "=RIK_AC(\"INF04__;INF04@E=0,S=49,G=0,T=0,P=0:@R=A,S=1260,V={0}:R=B,S=1018,V={1}:R=C,S=1092,V={2}:R=D,S=1014,V={3}:R=E,S=1260,V={4}:R=F,S=48,V={5}:\";$C$2;$U$14;$C$4;$D415;$B415;V$14)": 3676,_x000D_
    "=RIK_AC(\"INF04__;INF04@E=0,S=49,G=0,T=0,P=0:@R=A,S=1260,V={0}:R=B,S=1018,V={1}:R=C,S=1092,V={2}:R=D,S=1014,V={3}:R=E,S=1260,V={4}:R=F,S=48,V={5}:\";$C$2;$U$14;$C$4;$D423;$B423;V$14)": 3677,_x000D_
    "=RIK_AC(\"INF04__;INF04@E=0,S=49,G=0,T=0,P=0:@R=A,S=1260,V={0}:R=B,S=1018,V={1}:R=C,S=1092,V={2}:R=D,S=1014,V={3}:R=E,S=1260,V={4}:R=F,S=48,V={5}:\";$C$2;$U$14;$C$4;$D431;$B431;V$14)": 3678,_x000D_
    "=RIK_AC(\"INF04__;INF04@E=0,S=1076,G=0,T=0,P=0:@R=A,S=1260,V={0}:R=B,S=1018,V={1}:R=C,S=1092,V={2}:R=D,S=1014,V={3}:R=E,S=1260,V={4}:\";$C$2;$U$14;$C$4;$D19;$B19)": 3679,_x000D_
    "=RIK_AC(\"INF04__;INF04@E=0,S=1076,G=0,T=0,P=0:@R=A,S=1260,V={0}:R=B,S=1018,V={1}:R=C,S=1092,V={2}:R=D,S=1014,V={3}:R=E,S=1260,V={4}:\";$C$2;$U$14;$C$4;$D27;$B27)": 3680,_x000D_
    "=RIK_AC(\"INF04__;INF04@E=0,S=1076,G=0,T=0,P=0:@R=A,S=1260,V={0}:R=B,S=1018,V={1}:R=C,S=1092,V={2}:R=D,S=1014,V={3}:R=E,S=1260,V={4}:\";$C$2;$U$14;$C$4;$D35;$B35)": 3681,_x000D_
    "=RIK_AC(\"INF04__;INF04@E=0,S=42,G=0,T=0,P=0:@R=A,S=1260,V={0}:R=B,S=1018,V={1}:R=C,S=1092,V={2}:R=D,S=1014,V={3}:R=E,S=1260,V={4}:\";$C$2;$U$14;$C$4;$D44;$B44)": 3682,_x000D_
    "=RIK_AC(\"INF04__;INF04@E=0,S=42,G=0,T=0,P=0:@R=A,S=1260,V={0}:R=B,S=1018,V={1}:R=C,S=1092,V={2}:R=D,S=1014,V={3}:R=E,S=1260,V={4}:\";$C$2;$U$14;$C$4;$D75;$B75)": 3683,_x000D_
    "=RIK_AC(\"INF04__;INF04@E=0,S=42,G=0,T=0,P=0:@R=A,S=1260,V={0}:R=B,S=1018,V={1}:R=C,S=1092,V={2}:R=D,S=1014,V={3}:R=E,S=1260,V={4}:\";$C$2;$U$14;$C$4;$D110;$B110)": 3684,_x000D_
    "=RIK_AC(\"INF04__;INF04@E=0,S=42,G=0,T=0,P=0:@R=A,S=1260,V={0}:R=B,S=1018,V={1}:R=C,S=1092,V={2}:R=D,S=1014,V={3}:R=E,S=1260,V={4}:\";$C$2;$U$14;$C$4;$D147;$B147)": 3685,_x000D_
    "=RIK_AC(\"INF04__;INF04@E=0,S=42,G=0,T=0,P=0:@R=A,S=1260,V={0}:R=B,S=1018,V={1}:R=C,S=1092,V={2}:R=D,S=1014,V={3}:R=E,S=1260,V={4}:\";$C$2;$U$14;$C$4;$D177;$B177)": 3686,_x000D_
    "=RIK_AC(\"INF04__;INF04@E=0,S=42,G=0,T=0,P=0:@R=A,S=1260,V={0}:R=B,S=1018,V={1}:R=C,S=1092,V={2}:R=D,S=1014,V={3}:R=E,S=1260,V={4}:\";$C$2;$U$14;$C$4;$D213;$B213)": 3687,_x000D_
    "=RIK_AC(\"INF04__;INF04@E=0,S=42,G=0,T=0,P=0:@R=A,S=1260,V={0}:R=B,S=1018,V={1}:R=C,S=1092,V={2}:R=D,S=1014,V={3}:R=E,S=1260,V={4}:\";$C$2;$U$14;$C$4;$D249;$B249)": 3688,_x000D_
    "=RIK_AC(\"INF04__;INF04@E=0,S=42,G=0,T=0,P=0:@R=A,S=1260,V={0}:R=B,S=1018,V={1}:R=C,S=1092,V={2}:R=D,S=1014,V={3}:R=E,S=1260,V={4}:\";$C$2;$U$14;$C$4;$D278;$B278)": 3689,_x000D_
    "=RIK_AC(\"INF04__;INF04@E=0,S=42,G=0,T=0,P=0:@R=A,S=1260,V={0}:R=B,S=1018,V={1}:R=C,S=1092,V={2}:R=D,S=1014,V={3}:R=E,S=1260,V={4}:\";$C$2;$U$14;$C$4;$D316;$B316)": 3690,_x000D_
    "=RIK_AC(\"INF04__;INF04@E=0,S=42,G=0,T=0,P=0:@R=A,S=1260,V={0}:R=B,S=1018,V={1}:R=C,S=1092,V={2}:R=D,S=1014,V={3}:R=E,S=1260,V={4}:\";$C$2;$U$14;$C$4;$D350;$B350)": 3691,_x000D_
    "=RIK_AC(\"INF04__;INF04@E=0,S=42,G=0,T=0,P=0:@R=A,S=1260,V={0}:R=B,S=1018,V={1}:R=C,S=1092,V={2}:R=D,S=1014,V={3}:R=E,S=1260,V={4}:\";$C$2;$U$14;$C$4;$D381;$B381)": 3692,_x000D_
    "=RIK_AC(\"INF04__;INF04@E=0,S=42,G=0,T=0,P=0:@R=A,S=1260,V={0}:R=B,S=1018,V={1}:R=C,S=1092,V={2}:R=D,S=1014,V={3}:R=E,S=1260,V={4}:\";$C$2;$U$14;$C$4;$D419;$B419)": 3693,_x000D_
    "=RIK_AC(\"INF04__;INF04@E=0,S=1064,G=0,T=0,P=0:@R=A,S=1260,V={0}:R=B,S=1018,V={1}:R=C,S=1092,V={2}:R=D,S=1014,V={3}:R=E,S=1260,V={4}:\";$C$2;$U$14;$C$4;$D33;$B33)": 3694,_x000D_
    "=RIK_AC(\"INF04__;INF04@E=0,S=1064,G=0,T=0,P=0:@R=A,S=1260,V={0}:R=B,S=1018,V={1}:R=C,S=1092,V={2}:R=D,S=1014,V={3}:R=E,S=1260,V={4}:\";$C$2;$U$14;$C$4;$D59;$B59)": 3695,_x000D_
    "=RIK_AC(\"INF04__;INF04@E=0,S=1064,G=0,T=0,P=0:@R=A,S=1260,V={0}:R=B,S=1018,V={1}:R=C,S=1092,V={2}:R=D,S=1014,V={3}:R=E,S=1260,V={4}:\";$C$2;$U$14;$C$4;$D85;$B85)": 3696,_x000D_
    "=RIK_AC(\"INF04__;INF04@E=0,S=1064,G=0,T=0,P=0:@R=A,S=1260,V={0}:R=B,S=1018,V={1}:R=C,S=1092,V={2}:R=D,S=1014,V={3}:R=E,S=1260,V={4}:\";$C$2;$U$14;$C$4;$D111;$B111)": 3697,_x000D_
    "=RIK_AC(\"INF04__;INF04@E=0,S=1064,G=0,T=0,P=0:@R=A,S=1260,V={0}:R=B,S=1018,V={1}:R=C,S=1092,V={2}:R=D,S=1014,V={3}:R=E,S=1260,V={4}:\";$C$2;$U$14;$C$4;$D132;$B132)": 3698,_x000D_
    "=RIK_AC(\"INF04__;INF04@E=0,S=1064,G=0,T=0,P=0:@R=A,S=1260,V={0}:R=B,S=1018,V={1}:R=C,S=1092,V={2}:R=D,S=1014,V={3}:R=E,S=1260,V={4}:\";$C$2;$U$14;$C$4;$D159;$B159)": 3699,_x000D_
    "=RIK_AC(\"INF04__;INF04@E=0,S=1064,G=0,T=0,P=0:@R=A,S=1260,V={0}:R=B,S=1018,V={1}:R=C,S=1092,V={2}:R=D,S=1014,V={3}:R=E,S=1260,V={4}:\";$C$2;$U$14;$C$4;$D184;$B184)": 3700,_x000D_
    "=RIK_AC(\"INF04__;INF04@E=0,S=1064,G=0,T=0,P=0:@R=A,S=1260,V={0}:R=B,S=1018,V={1}:R=C,S=1092,V={2}:R=D,S=1014,V={3}:R=E,S=1260,V={4}:\";$C$2;$U$14;$C$4;$D204;$B204)": 3701,_x000D_
    "=RIK_AC(\"INF04__;INF04@E=0,S=1064,G=0,T=0,P=0:@R=A,S=1260,V={0}:R=B,S=1018,V={1}:R=C,S=1092,V={2}:R=D,S=1014,V={3}:R=E,S=1260,V={4}:\";$C$2;$U$14;$C$4;$D227;$B227)": 3702,_x000D_
    "=RIK_AC(\"INF04__;INF04@E=0,S=1064,G=0,T=0,P=0:@R=A,S=1260,V={0}:R=B,S=1018,V={1}:R=C,S=1092,V={2}:R=D,S=1014,V={3}:R=E,S=1260,V={4}:\";$C$2;$U$14;$C$4;$D249;$B249)": 3703,_x000D_
    "=RIK_AC(\"INF04__;INF04@E=0,S=1064,G=0,T=0,P=0:@R=A,S=1260,V={0}:R=B,S=1018,V={1}:R=C,S=1092,V={2}:R=D,S=1014,V={3}:R=E,S=1260,V={4}:\";$C$2;$U$14;$C$4;$D268;$B268)": 3704,_x000D_
    "=RIK_AC(\"INF04__;INF04@E=0,S=1064,G=0,T=0,P=0:@R=A,S=1260,V={0}:R=B,S=1018,V={1}:R=C,S=1092,V={2}:R=D,S=1014,V={3}:R=E,S=1260,V={4}:\";$C$2;$U$14;$C$4;$D291;$B291)": 3705,_x000D_
    "=RIK_AC(\"INF04__;INF04@E=0,S=1064,G=0,T=0,P=0:@R=A,S=1260,V={0}:R=B,S=1018,V={1}:R=C,S=1092,V={2}:R=D,S=1014,V={3}:R=E,S=1260,V={4}:\";$C$2;$U$14;$C$4;$D313;$B313)": 3706,_x000D_
    "=RIK_AC(\"INF04__;INF04@E=0,S=1064,G=0,T=0,P=0:@R=A,S=1260,V={0}:R=B,S=1018,V={1}:R=C,S=1092,V={2}:R=D,S=1014,V={3}:R=E,S=1260,V={4}:\";$C$2;$U$14;$C$4;$D332;$B332)": 3707,_x000D_
    "=RIK_AC(\"INF04__;INF04@E=0,S=1064,G=0,T=0,P=0:@R=A,S=1260,V={0}:R=B,S=1018,V={1}:R=C,S=1092,V={2}:R=D,S=1014,V={3}:R=E,S=1260,V={4}:\";$C$2;$U$14;$C$4;$D355;$B355)": 3708,_x000D_
    "=RIK_AC(\"INF04__;INF04@E=0,S=1064,G=0,T=0,P=0:@R=A,S=1260,V={0}:R=B,S=1018,V={1}:R=C,S=1092,V={2}:R=D,S=1014,V={3}:R=E,S=1260,V={4}:\";$C$2;$U$14;$C$4;$D377;$B377)": 3709,_x000D_
    "=RIK_AC(\"INF04__;INF04@E=0,S=1064,G=0,T=0,P=0:@R=A,S=1260,V={0}:R=B,S=1018,V={1}:R=C,S=1092,V={2}:R=D,S=1014,V={3}:R=E,S=1260,V={4}:\";$C$2;$U$14;$C$4;$D396;$B396)": 3710,_x000D_
    "=RIK_AC(\"INF04__;INF04@E=0,S=1064,G=0,T=0,P=0:@R=A,S=1260,V={0}:R=B,S=1018,V={1}:R=C,S=1092,V={2}:R=D,S=1014,V={3}:R=E,S=1260,V={4}:\";$C$2;$U$14;$C$4;$D419;$B419)": 3711,_x000D_
    "=RIK_AC(\"INF04__;INF04@E=0,S=1064,G=0,T=0,P=0:@R=A,S=1260,V={0}:R=B,S=1018,V={1}:R=C,S=1092,V={2}:R=D,S=1014,V={3}:R=E,S=1260,V={4}:\";$C$2;$U$14;$C$4;$D435;$B435)": 3712,_x000D_
    "=RIK_AC(\"INF04__;INF04@E=0,S=49,G=0,T=0,P=0:@R=A,S=1260,V={0}:R=B,S=1018,V={1}:R=C,S=1092,V={2}:R=D,S=1014,V={3}:R=E,S=1260,V={4}:R=F,S=48,V={5}:\";$C$2;$U$14;$C$4;$D31;$B31;V$14)": 3713,_x000D_
    "=RIK_AC(\"INF04__;INF04@E=0,S=49,G=0,T=0,P=0:@R=A,S=1260,V={0}:R=B,S=1018,V={1}:R=C,S=1092,V={2}:R=D,S=1014,V={3}:R=E,S=1260,V={4}:R=F,S=48,V={5}:\";$C$2;$U$14;$C$4;$D47;$B47;V$14)": 3714,_x000D_
    "=RIK_AC(\"INF04__;INF04@E=0,S=49,G=0,T=0,P=0:@R=A,S=1260,V={0}:R=B,S=1018,V={1}:R=C,S=1092,V={2}:R=D,S=1014,V={3}:R=E,S=1260,V={4}:R=F,S=48,V={5}:\";$C$2;$U$14;$C$4;$D58;$B58;V$14)": 3715,_x000D_
    "=RIK_AC(\"INF04__;INF04@E=0,S=49,G=0,T=0,P=0:@R=A,S=1260,V={0}:R=B,S=1018,V={1}:R=C,S=1092,V={2}:R=D,S=1014,V={3}:R=E,S=1260,V={4}:R=F,S=48,V={5}:\";$C$2;$U$14;$C$4;$D68;$B68;V$14)": 3716,_x000D_
    "=RIK_AC(\"INF04__;INF04@E=0,S=49,G=0,T=0,P=0:@R=A,S=1260,V={0}:R=B,S=1018,V={1}:R=C,S=1092,V={2}:R=D,S=1014,V={3}:R=E,S=1260,V={4}:R=F,S=48,V={5}:\";$C$2;$U$14;$C$4;$D77;$B77;V$14)": 3717,_x000D_
    "=RIK_AC(\"INF04__;INF04@E=0,S=49,G=0,T=0,P=0:@R=A,S=1260,V={0}:R=B,S=1018,V={1}:R=C,S=1092,V={2}:R=D,S=1014,V={3}:R=E,S=1260,V={4}:R=F,S=48,V={5}:\";$C$2;$U$14;$C$4;$D86;$B86;V$14)": 3718,_x000D_
    "=RIK_AC(\"INF04__;INF04@E=0,S=49,G=0,T=0,P=0:@R=A,S=1260,V={0}:R=B,S=1018,V={1}:R=C,S=1092,V={2}:R=D,S=1014,V={3}:R=E,S=1260,V={4}:R=F,S=48,V={5}:\";$C$2;$U$14;$C$4;$D95;$B95;V$14)": 3719,_x000D_
    "=RIK_AC(\"INF04__;INF04@E=0,S=49,G=0,T=0,P=0:@R=A,S=1260,V={0}:R=B,S=1018,V={1}:R=C,S=1092,V={2}:R=D,S=1014,V={3}:R=E,S=1260,V={4}:R=F,S=48,V={5}:\";$C$2;$U$14;$C$4;$D104;$B104;V$14)": 3720,_x000D_
    "=RIK_AC(\"INF04__;INF04@E=0,S=49,G=0,T=0,P=0:@R=A,S=1260,V={0}:R=B,S=1018,V={1}:R=C,S=1092,V={2}:R=D,S=1014,V={3}:R=E,S=1260,V={4}:R=F,S=48,V={5}:\";$C$2;$U$14;$C$4;$D113;$B113;V$14)": 3721,_x000D_
    "=RIK_AC(\"INF04__;INF04@E=0,S=49,G=0,T=0,P=0:@R=A,S=1260,V={0}:R=B,S=1018,V={1}:R=C,S=1092,V={2}:R=D,S=1014,V={3}:R=E,S=1260,V={4}:R=F,S=48,V={5}:\";$C$2;$U$14;$C$4;$D122;$B122;V$14)": 3722,_x000D_
    "=RIK_AC(\"INF04__;INF04@E=0,S=49,G=0,T=0,P=0:@R=A,S=1260,V={0}:R=B,S=1018,V={1}:R=C,S=1092,V={2}:R=D,S=1014,V={3}:R=E,S=1260,V={4}:R=F,S=48,V={5}:\";$C$2;$U$14;$C$4;$D132;$B132;V$14)": 3723,_x000D_
    "=RIK_AC(\"INF04__;INF04@E=0,S=49,G=0,T=0,P=0:@R=A,S=1260,V={0}:R=B,S=1018,V={1}:R=C,S=1092,V={2}:R=D,S=1014,V={3}:R=E,S=1260,V={4}:R=F,S=48,V={5}:\";$C$2;$U$14;$C$4;$D141;$B141;V$14)": 3724,_x000D_
    "=RIK_AC(\"INF04__;INF04@E=0,S=49,G=0,T=0,P=0:@R=A,S=1260,V={0}:R=B,S=1018,V={1}:R=C,S=1092,V={2}:R=D,S=1014,V={3}:R=E,S=1260,V={4}:R=F,S=48,V={5}:\";$C$2;$U$14;$C$4;$D150;$B150;V$14)": 3725,_x000D_
    "=RIK_AC(\"INF04__;INF04@E=0,S=49,G=0,T=0,P=0:@R=A,S=1260,V={0}:R=B,S=1018,V={1}:R=C,S=1092,V={2}:R=D,S=1014,V={3}:R=E,S=1260,V={4}:R=F,S=48,V={5}:\";$C$2;$U$14;$C$4;$D159;$B159;V$14)": 3726,_x000D_
    "=RIK_AC(\"INF04__;INF04@E=0,S=49,G=0,T=0,P=0:@R=A,S=1260,V={0}:R=B,S=1018,V={1}:R=C,S=1092,V={2}:R=D,S=1014,V={3}:R=E,S=1260,V={4}:R=F,S=48,V={5}:\";$C$2;$U$14;$C$4;$D168;$B168;V$14)": 3727,_x000D_
    "=RIK_AC(\"INF04__;INF04@E=0,S=49,G=0,T=0,P=0:@R=A,S=1260,V={0}:R=B,S=1018,V={1}:R=C,S=1092,V={2}:R=D,S=1014,V={3}:R=E,S=1260,V={4}:R=F,S=48,V={5}:\";$C$2;$U$14;$C$4;$D176;$B176;V$14)": 3728,_x000D_
    "=RIK_AC(\"INF04__;INF04@E=0,S=49,G=0,T=0,P=0:@R=A,S=1260,V={0}:R=B,S=1018,V={1}:R=C,S=1092,V={2}:R=D,S=1014,V={3}:R=E,S=1260,V={4}:R=F,S=48,V={5}:\";$C$2;$U$14;$C$4;$D184;$B184;V$14)": 3729,_x000D_
    "=RIK_AC(\"INF04__;INF04@E=0,S=49,G=0,T=0,P=0:@R=A,S=1260,V={0}:R=B,S=1018,V={1}:R=C,S=1092,V={2}:R=D,S=1014,V={3}:R=E,S=1260,V={4}:R=F,S=48,V={5}:\";$C$2;$U$14;$C$4;$D192;$B192;V$14)": 3730,_x000D_
    "=RIK_AC(\"INF04__;INF04@E=0,S=49,G=0,T=0,P=0:@R=A,S=1260,V={0}:R=B,S=1018,V={1}:R=C,S=1092,V={2}:R=D,S=1014,V={3}:R=E,S=1260,V={4}:R=F,S=48,V={5}:\";$C$2;$U$14;$C$4;$D200;$B200;V$14)": 3731,_x000D_
    "=RIK_AC(\"INF04__;INF04@E=0,S=49,G=0,T=0,P=0:@R=A,S=1260,V={0}:R=B,S=1018,V={1}:R=C,S=1092,V={2}:R=D,S=1014,V={3}:R=E,S=1260,V={4}:R=F,S=48,V={5}:\";$C$2;$U$14;$C$4;$D208;$B208;V$14)": 3732,_x000D_
    "=RIK_AC(\"INF04__;INF04@E=0,S=49,G=0,T=0,P=0:@R=A,S=1260,V={0}:R=B,S=1018,V={1}:R=C,S=1092,V={2}:R=D,S=1014,V={3}:R=E,S=1260,V={4}:R=F,S=48,V={5}:\";$C$2;$U$14;$C$4;$D216;$B216;V$14)": 3733,_x000D_
    "=RIK_AC(\"INF04__;INF04@E=0,S=49,G=0,T=0,P=0:@R=A,S=1260,V={0}:R=B,S=1018,V={1}:R=C,S=1092,V={2}:R=D,S=1014,V={3}:R=E,S=1260,V={4}:R=F,S=48,V={5}:\";$C$2;$U$14;$C$4;$D224;$B224;V$14)": 3734,_x000D_
    "=RIK_AC(\"INF04__;INF04@E=0,S=49,G=0,T=0,P=0:@R=A,S=1260,V={0}:R=B,S=1018,V={1}:R=C,S=1092,V={2}:R=D,S=1014,V={3}:R=E,S=1260,V={4}:R=F,S=48,V={5}:\";$C$2;$U$14;$C$4;$D232;$B232;V$14)": 3735,_x000D_
    "=RIK_AC(\"INF04__;INF04@E=0,S=49,G=0,T=0,P=0:@R=A,S=1260,V={0}:R=B,S=1018,V={1}:R=C,S=1092,V={2}:R=D,S=1014,V={3}:R=E,S=1260,V={4}:R=F,S=48,V={5}:\";$C$2;$U$14;$C$4;$D240;$B240;V$14)": 3736,_x000D_
    "=RIK_AC(\"INF04__;INF04@E=0,S=49,G=0,T=0,P=0:@R=A,S=1260,V={0}:R=B,S=1018,V={1}:R=C,S=1092,V={2}:R=D,S=1014,V={3}:R=E,S=1260,V={4}:R=F,S=48,V={5}:\";$C$2;$U$14;$C$4;$D248;$B248;V$14)": 3737,_x000D_
    "=RIK_AC(\"INF04__;INF04@E=0,S=49,G=0,T=0,P=0:@R=A,S=1260,V={0}:R=B,S=1018,V={1}:R=C,S=1092,V={2}:R=D,S=1014,V={3}:R=E,S=1260,V={4}:R=F,S=48,V={5}:\";$C$2;$U$14;$C$4;$D256;$B256;V$14)": 3738,_x000D_
    "=RIK_AC(\"INF04__;INF04@E=0,S=49,G=0,T=0,P=0:@R=A,S=1260,V={0}:R=B,S=1018,V={1}:R=C,S=1092,V={2}:R=D,S=1014,V={3}:R=E,S=1260,V={4}:R=F,S=48,V={5}:\";$C$2;$U$14;$C$4;$D264;$B264;V$14)": 3739,_x000D_
    "=RIK_AC(\"INF04__;INF04@E=0,S=49,G=0,T=0,P=0:@R=A,S=1260,V={0}:R=B,S=1018,V={1}:R=C,S=1092,V={2}:R=D,S=1014,V={3}:R=E,S=1260,V={4}:R=F,S=48,V={5}:\";$C$2;$U$14;$C$4;$D272;$B272;V$14)": 3740,_x000D_
    "=RIK_AC(\"INF04__;INF04@E=0,S=49,G=0,T=0,P=0:@R=A,S=1260,V={0}:R=B,S=1018,V={1}:R=C,S=1092,V={2}:R=D,S=1014,V={3}:R=E,S=1260,V={4}:R=F,S=48,V={5}:\";$C$2;$U$14;$C$4;$D280;$B280;V$14)": 3741,_x000D_
    "=RIK_AC(\"INF04__;INF04@E=0,S=49,G=0,T=0,P=0:@R=A,S=1260,V={0}:R=B,S=1018,V={1}:R=C,S=1092,V={2}:R=D,S=1014,V={3}:R=E,S=1260,V={4}:R=F,S=48,V={5}:\";$C$2;$U$14;$C$4;$D288;$B288;V$14)": 3742,_x000D_
    "=RIK_AC(\"INF04__;INF04@E=0,S=49,G=0,T=0,P=0:@R=A,S=1260,V={0}:R=B,S=1018,V={1}:R=C,S=1092,V={2}:R=D,S=1014,V={3}:R=E,S=1260,V={4}:R=F,S=48,V={5}:\";$C$2;$U$14;$C$4;$D296;$B296;V$14)": 3743,_x000D_
    "=RIK_AC(\"INF04__;INF04@E=0,S=49,G=0,T=0,P=0:@R=A,S=1260,V={0}:R=B,S=1018,V={1}:R=C,S=1092,V={2}:R=D,S=1014,V={3}:R=E,S=1260,V={4}:R=F,S=48,V={5}:\";$C$2;$U$14;$C$4;$D304;$B304;V$14)": 3744,_x000D_
    "=RIK_AC(\"INF04__;INF04@E=0,S=49,G=0,T=0,P=0:@R=A,S=1260,V={0}:R=B,S=1018,V={1}:R=C,S=1092,V={2}:R=D,S=1014,V={3}:R=E,S=1260,V={4}:R=F,S=48,V={5}:\";$C$2;$U$14;$C$4;$D312;$B312;V$14)": 3745,_x000D_
    "=RIK_AC(\"INF04__;INF04@E=0,S=49,G=0,T=0,P=0:@R=A,S=1260,V={0}:R=B,S=1018,V={1}:R=C,S=1092,V={2}:R=D,S=1014,V={3}:R=E,S=1260,V={4}:R=F,S=48,V={5}:\";$C$2;$U$14;$C$4;$D320;$B320;V$14)": 3746,_x000D_
    "=RIK_AC(\"INF04__;INF04@E=0,S=49,G=0,T=0,P=0:@R=A,S=1260,V={0}:R=B,S=1018,V={1}:R=C,S=1092,V={2}:R=D,S=1014,V={3}:R=E,S=1260,V={4}:R=F,S=48,V={5}:\";$C$2;$U$14;$C$4;$D328;$B328;V$14)": 3747,_x000D_
    "=RIK_AC(\"INF04__;INF04@E=0,S=49,G=0,T=0,P=0:@R=A,S=1260,V={0}:R=B,S=1018,V={1}:R=C,S=1092,V={2}:R=D,S=1014,V={3}:R=E,S=1260,V={4}:R=F,S=48,V={5}:\";$C$2;$U$14;$C$4;$D336;$B336;V$14)": 3748,_x000D_
    "=RIK_AC(\"INF04__;INF04@E=0,S=49,G=0,T=0,P=0:@R=A,S=1260,V={0}:R=B,S=1018,V={1}:R=C,S=1092,V={2}:R=D,S=1014,V={3}:R=E,S=1260,V={4}:R=F,S=48,V={5}:\";$C$2;$U$14;$C$4;$D344;$B344;V$14)": 3749,_x000D_
    "=RIK_AC(\"INF04__;INF04@E=0,S=49,G=0,T=0,P=0:@R=A,S=1260,V={0}:R=B,S=1018,V={1}:R=C,S=1092,V={2}:R=D,S=1014,V={3}:R=E,S=1260,V={4}:R=F,S=48,V={5}:\";$C$2;$U$14;$C$4;$D352;$B352;V$14)": 3750,_x000D_
    "=RIK_AC(\"INF04__;INF04@E=0,S=49,G=0,T=0,P=0:@R=A,S=1260,V={0}:R=B,S=1018,V={1}:R=C,S=1092,V={2}:R=D,S=1014,V={3}:R=E,S=1260,V={4}:R=F,S=48,V={5}:\";$C$2;$U$14;$C$4;$D360;$B360;V$14)": 3751,_x000D_
    "=RIK_AC(\"INF04__;INF04@E=0,S=49,G=0,T=0,P=0:@R=A,S=1260,V={0}:R=B,S=1018,V={1}:R=C,S=1092,V={2}:R=D,S=1014,</t>
  </si>
  <si>
    <t>V={3}:R=E,S=1260,V={4}:R=F,S=48,V={5}:\";$C$2;$U$14;$C$4;$D368;$B368;V$14)": 3752,_x000D_
    "=RIK_AC(\"INF04__;INF04@E=0,S=49,G=0,T=0,P=0:@R=A,S=1260,V={0}:R=B,S=1018,V={1}:R=C,S=1092,V={2}:R=D,S=1014,V={3}:R=E,S=1260,V={4}:R=F,S=48,V={5}:\";$C$2;$U$14;$C$4;$D376;$B376;V$14)": 3753,_x000D_
    "=RIK_AC(\"INF04__;INF04@E=0,S=49,G=0,T=0,P=0:@R=A,S=1260,V={0}:R=B,S=1018,V={1}:R=C,S=1092,V={2}:R=D,S=1014,V={3}:R=E,S=1260,V={4}:R=F,S=48,V={5}:\";$C$2;$U$14;$C$4;$D384;$B384;V$14)": 3754,_x000D_
    "=RIK_AC(\"INF04__;INF04@E=0,S=49,G=0,T=0,P=0:@R=A,S=1260,V={0}:R=B,S=1018,V={1}:R=C,S=1092,V={2}:R=D,S=1014,V={3}:R=E,S=1260,V={4}:R=F,S=48,V={5}:\";$C$2;$U$14;$C$4;$D392;$B392;V$14)": 3755,_x000D_
    "=RIK_AC(\"INF04__;INF04@E=0,S=49,G=0,T=0,P=0:@R=A,S=1260,V={0}:R=B,S=1018,V={1}:R=C,S=1092,V={2}:R=D,S=1014,V={3}:R=E,S=1260,V={4}:R=F,S=48,V={5}:\";$C$2;$U$14;$C$4;$D400;$B400;V$14)": 3756,_x000D_
    "=RIK_AC(\"INF04__;INF04@E=0,S=49,G=0,T=0,P=0:@R=A,S=1260,V={0}:R=B,S=1018,V={1}:R=C,S=1092,V={2}:R=D,S=1014,V={3}:R=E,S=1260,V={4}:R=F,S=48,V={5}:\";$C$2;$U$14;$C$4;$D408;$B408;V$14)": 3757,_x000D_
    "=RIK_AC(\"INF04__;INF04@E=0,S=49,G=0,T=0,P=0:@R=A,S=1260,V={0}:R=B,S=1018,V={1}:R=C,S=1092,V={2}:R=D,S=1014,V={3}:R=E,S=1260,V={4}:R=F,S=48,V={5}:\";$C$2;$U$14;$C$4;$D416;$B416;V$14)": 3758,_x000D_
    "=RIK_AC(\"INF04__;INF04@E=0,S=49,G=0,T=0,P=0:@R=A,S=1260,V={0}:R=B,S=1018,V={1}:R=C,S=1092,V={2}:R=D,S=1014,V={3}:R=E,S=1260,V={4}:R=F,S=48,V={5}:\";$C$2;$U$14;$C$4;$D424;$B424;V$14)": 3759,_x000D_
    "=RIK_AC(\"INF04__;INF04@E=0,S=42,G=0,T=0,P=0:@R=A,S=1260,V={0}:R=B,S=1018,V={1}:R=C,S=1092,V={2}:R=D,S=1014,V={3}:R=E,S=1260,V={4}:\";$C$2;$U$14;$C$4;$D85;$B85)": 3760,_x000D_
    "=RIK_AC(\"INF04__;INF04@E=0,S=42,G=0,T=0,P=0:@R=A,S=1260,V={0}:R=B,S=1018,V={1}:R=C,S=1092,V={2}:R=D,S=1014,V={3}:R=E,S=1260,V={4}:\";$C$2;$U$14;$C$4;$D222;$B222)": 3761,_x000D_
    "=RIK_AC(\"INF04__;INF04@E=0,S=42,G=0,T=0,P=0:@R=A,S=1260,V={0}:R=B,S=1018,V={1}:R=C,S=1092,V={2}:R=D,S=1014,V={3}:R=E,S=1260,V={4}:\";$C$2;$U$14;$C$4;$D356;$B356)": 3762,_x000D_
    "=RIK_AC(\"INF04__;INF04@E=0,S=1064,G=0,T=0,P=0:@R=A,S=1260,V={0}:R=B,S=1018,V={1}:R=C,S=1092,V={2}:R=D,S=1014,V={3}:R=E,S=1260,V={4}:\";$C$2;$U$14;$C$4;$D67;$B67)": 3763,_x000D_
    "=RIK_AC(\"INF04__;INF04@E=0,S=1064,G=0,T=0,P=0:@R=A,S=1260,V={0}:R=B,S=1018,V={1}:R=C,S=1092,V={2}:R=D,S=1014,V={3}:R=E,S=1260,V={4}:\";$C$2;$U$14;$C$4;$D165;$B165)": 3764,_x000D_
    "=RIK_AC(\"INF04__;INF04@E=0,S=1064,G=0,T=0,P=0:@R=A,S=1260,V={0}:R=B,S=1018,V={1}:R=C,S=1092,V={2}:R=D,S=1014,V={3}:R=E,S=1260,V={4}:\";$C$2;$U$14;$C$4;$D252;$B252)": 3765,_x000D_
    "=RIK_AC(\"INF04__;INF04@E=0,S=1064,G=0,T=0,P=0:@R=A,S=1260,V={0}:R=B,S=1018,V={1}:R=C,S=1092,V={2}:R=D,S=1014,V={3}:R=E,S=1260,V={4}:\";$C$2;$U$14;$C$4;$D339;$B339)": 3766,_x000D_
    "=RIK_AC(\"INF04__;INF04@E=0,S=1064,G=0,T=0,P=0:@R=A,S=1260,V={0}:R=B,S=1018,V={1}:R=C,S=1092,V={2}:R=D,S=1014,V={3}:R=E,S=1260,V={4}:\";$C$2;$U$14;$C$4;$D425;$B425)": 3767,_x000D_
    "=RIK_AC(\"INF04__;INF04@E=0,S=49,G=0,T=0,P=0:@R=A,S=1260,V={0}:R=B,S=1018,V={1}:R=C,S=1092,V={2}:R=D,S=1014,V={3}:R=E,S=1260,V={4}:R=F,S=48,V={5}:\";$C$2;$U$14;$C$4;$D61;$B61;V$14)": 3768,_x000D_
    "=RIK_AC(\"INF04__;INF04@E=0,S=49,G=0,T=0,P=0:@R=A,S=1260,V={0}:R=B,S=1018,V={1}:R=C,S=1092,V={2}:R=D,S=1014,V={3}:R=E,S=1260,V={4}:R=F,S=48,V={5}:\";$C$2;$U$14;$C$4;$D97;$B97;V$14)": 3769,_x000D_
    "=RIK_AC(\"INF04__;INF04@E=0,S=49,G=0,T=0,P=0:@R=A,S=1260,V={0}:R=B,S=1018,V={1}:R=C,S=1092,V={2}:R=D,S=1014,V={3}:R=E,S=1260,V={4}:R=F,S=48,V={5}:\";$C$2;$U$14;$C$4;$D134;$B134;V$14)": 3770,_x000D_
    "=RIK_AC(\"INF04__;INF04@E=0,S=49,G=0,T=0,P=0:@R=A,S=1260,V={0}:R=B,S=1018,V={1}:R=C,S=1092,V={2}:R=D,S=1014,V={3}:R=E,S=1260,V={4}:R=F,S=48,V={5}:\";$C$2;$U$14;$C$4;$D170;$B170;V$14)": 3771,_x000D_
    "=RIK_AC(\"INF04__;INF04@E=0,S=49,G=0,T=0,P=0:@R=A,S=1260,V={0}:R=B,S=1018,V={1}:R=C,S=1092,V={2}:R=D,S=1014,V={3}:R=E,S=1260,V={4}:R=F,S=48,V={5}:\";$C$2;$U$14;$C$4;$D202;$B202;V$14)": 3772,_x000D_
    "=RIK_AC(\"INF04__;INF04@E=0,S=49,G=0,T=0,P=0:@R=A,S=1260,V={0}:R=B,S=1018,V={1}:R=C,S=1092,V={2}:R=D,S=1014,V={3}:R=E,S=1260,V={4}:R=F,S=48,V={5}:\";$C$2;$U$14;$C$4;$D234;$B234;V$14)": 3773,_x000D_
    "=RIK_AC(\"INF04__;INF04@E=0,S=49,G=0,T=0,P=0:@R=A,S=1260,V={0}:R=B,S=1018,V={1}:R=C,S=1092,V={2}:R=D,S=1014,V={3}:R=E,S=1260,V={4}:R=F,S=48,V={5}:\";$C$2;$U$14;$C$4;$D266;$B266;V$14)": 3774,_x000D_
    "=RIK_AC(\"INF04__;INF04@E=0,S=49,G=0,T=0,P=0:@R=A,S=1260,V={0}:R=B,S=1018,V={1}:R=C,S=1092,V={2}:R=D,S=1014,V={3}:R=E,S=1260,V={4}:R=F,S=48,V={5}:\";$C$2;$U$14;$C$4;$D298;$B298;V$14)": 3775,_x000D_
    "=RIK_AC(\"INF04__;INF04@E=0,S=49,G=0,T=0,P=0:@R=A,S=1260,V={0}:R=B,S=1018,V={1}:R=C,S=1092,V={2}:R=D,S=1014,V={3}:R=E,S=1260,V={4}:R=F,S=48,V={5}:\";$C$2;$U$14;$C$4;$D330;$B330;V$14)": 3776,_x000D_
    "=RIK_AC(\"INF04__;INF04@E=0,S=49,G=0,T=0,P=0:@R=A,S=1260,V={0}:R=B,S=1018,V={1}:R=C,S=1092,V={2}:R=D,S=1014,V={3}:R=E,S=1260,V={4}:R=F,S=48,V={5}:\";$C$2;$U$14;$C$4;$D362;$B362;V$14)": 3777,_x000D_
    "=RIK_AC(\"INF04__;INF04@E=0,S=49,G=0,T=0,P=0:@R=A,S=1260,V={0}:R=B,S=1018,V={1}:R=C,S=1092,V={2}:R=D,S=1014,V={3}:R=E,S=1260,V={4}:R=F,S=48,V={5}:\";$C$2;$U$14;$C$4;$D394;$B394;V$14)": 3778,_x000D_
    "=RIK_AC(\"INF04__;INF04@E=0,S=49,G=0,T=0,P=0:@R=A,S=1260,V={0}:R=B,S=1018,V={1}:R=C,S=1092,V={2}:R=D,S=1014,V={3}:R=E,S=1260,V={4}:R=F,S=48,V={5}:\";$C$2;$U$14;$C$4;$D426;$B426;V$14)": 3779,_x000D_
    "=RIK_AC(\"INF04__;INF04@E=0,S=1076,G=0,T=0,P=0:@R=A,S=1260,V={0}:R=B,S=1018,V={1}:R=C,S=1092,V={2}:R=D,S=1014,V={3}:R=E,S=1260,V={4}:\";$C$2;$U$14;$C$4;$D29;$B29)": 3780,_x000D_
    "=RIK_AC(\"INF04__;INF04@E=0,S=1076,G=0,T=0,P=0:@R=A,S=1260,V={0}:R=B,S=1018,V={1}:R=C,S=1092,V={2}:R=D,S=1014,V={3}:R=E,S=1260,V={4}:\";$C$2;$U$14;$C$4;$D46;$B46)": 3781,_x000D_
    "=RIK_AC(\"INF04__;INF04@E=0,S=1076,G=0,T=0,P=0:@R=A,S=1260,V={0}:R=B,S=1018,V={1}:R=C,S=1092,V={2}:R=D,S=1014,V={3}:R=E,S=1260,V={4}:\";$C$2;$U$14;$C$4;$D62;$B62)": 3782,_x000D_
    "=RIK_AC(\"INF04__;INF04@E=0,S=1076,G=0,T=0,P=0:@R=A,S=1260,V={0}:R=B,S=1018,V={1}:R=C,S=1092,V={2}:R=D,S=1014,V={3}:R=E,S=1260,V={4}:\";$C$2;$U$14;$C$4;$D78;$B78)": 3783,_x000D_
    "=RIK_AC(\"INF04__;INF04@E=0,S=1076,G=0,T=0,P=0:@R=A,S=1260,V={0}:R=B,S=1018,V={1}:R=C,S=1092,V={2}:R=D,S=1014,V={3}:R=E,S=1260,V={4}:\";$C$2;$U$14;$C$4;$D94;$B94)": 3784,_x000D_
    "=RIK_AC(\"INF04__;INF04@E=0,S=1076,G=0,T=0,P=0:@R=A,S=1260,V={0}:R=B,S=1018,V={1}:R=C,S=1092,V={2}:R=D,S=1014,V={3}:R=E,S=1260,V={4}:\";$C$2;$U$14;$C$4;$D110;$B110)": 3785,_x000D_
    "=RIK_AC(\"INF04__;INF04@E=0,S=1076,G=0,T=0,P=0:@R=A,S=1260,V={0}:R=B,S=1018,V={1}:R=C,S=1092,V={2}:R=D,S=1014,V={3}:R=E,S=1260,V={4}:\";$C$2;$U$14;$C$4;$D126;$B126)": 3786,_x000D_
    "=RIK_AC(\"INF04__;INF04@E=0,S=1076,G=0,T=0,P=0:@R=A,S=1260,V={0}:R=B,S=1018,V={1}:R=C,S=1092,V={2}:R=D,S=1014,V={3}:R=E,S=1260,V={4}:\";$C$2;$U$14;$C$4;$D142;$B142)": 3787,_x000D_
    "=RIK_AC(\"INF04__;INF04@E=0,S=1076,G=0,T=0,P=0:@R=A,S=1260,V={0}:R=B,S=1018,V={1}:R=C,S=1092,V={2}:R=D,S=1014,V={3}:R=E,S=1260,V={4}:\";$C$2;$U$14;$C$4;$D158;$B158)": 3788,_x000D_
    "=RIK_AC(\"INF04__;INF04@E=0,S=1076,G=0,T=0,P=0:@R=A,S=1260,V={0}:R=B,S=1018,V={1}:R=C,S=1092,V={2}:R=D,S=1014,V={3}:R=E,S=1260,V={4}:\";$C$2;$U$14;$C$4;$D174;$B174)": 3789,_x000D_
    "=RIK_AC(\"INF04__;INF04@E=0,S=1076,G=0,T=0,P=0:@R=A,S=1260,V={0}:R=B,S=1018,V={1}:R=C,S=1092,V={2}:R=D,S=1014,V={3}:R=E,S=1260,V={4}:\";$C$2;$U$14;$C$4;$D190;$B190)": 3790,_x000D_
    "=RIK_AC(\"INF04__;INF04@E=0,S=1076,G=0,T=0,P=0:@R=A,S=1260,V={0}:R=B,S=1018,V={1}:R=C,S=1092,V={2}:R=D,S=1014,V={3}:R=E,S=1260,V={4}:\";$C$2;$U$14;$C$4;$D206;$B206)": 3791,_x000D_
    "=RIK_AC(\"INF04__;INF04@E=0,S=1076,G=0,T=0,P=0:@R=A,S=1260,V={0}:R=B,S=1018,V={1}:R=C,S=1092,V={2}:R=D,S=1014,V={3}:R=E,S=1260,V={4}:\";$C$2;$U$14;$C$4;$D222;$B222)": 3792,_x000D_
    "=RIK_AC(\"INF04__;INF04@E=0,S=1076,G=0,T=0,P=0:@R=A,S=1260,V={0}:R=B,S=1018,V={1}:R=C,S=1092,V={2}:R=D,S=1014,V={3}:R=E,S=1260,V={4}:\";$C$2;$U$14;$C$4;$D238;$B238)": 3793,_x000D_
    "=RIK_AC(\"INF04__;INF04@E=0,S=1076,G=0,T=0,P=0:@R=A,S=1260,V={0}:R=B,S=1018,V={1}:R=C,S=1092,V={2}:R=D,S=1014,V={3}:R=E,S=1260,V={4}:\";$C$2;$U$14;$C$4;$D253;$B253)": 3794,_x000D_
    "=RIK_AC(\"INF04__;INF04@E=0,S=1076,G=0,T=0,P=0:@R=A,S=1260,V={0}:R=B,S=1018,V={1}:R=C,S=1092,V={2}:R=D,S=1014,V={3}:R=E,S=1260,V={4}:\";$C$2;$U$14;$C$4;$D265;$B265)": 3795,_x000D_
    "=RIK_AC(\"INF04__;INF04@E=0,S=1076,G=0,T=0,P=0:@R=A,S=1260,V={0}:R=B,S=1018,V={1}:R=C,S=1092,V={2}:R=D,S=1014,V={3}:R=E,S=1260,V={4}:\";$C$2;$U$14;$C$4;$D276;$B276)": 3796,_x000D_
    "=RIK_AC(\"INF04__;INF04@E=0,S=1076,G=0,T=0,P=0:@R=A,S=1260,V={0}:R=B,S=1018,V={1}:R=C,S=1092,V={2}:R=D,S=1014,V={3}:R=E,S=1260,V={4}:\";$C$2;$U$14;$C$4;$D286;$B286)": 3797,_x000D_
    "=RIK_AC(\"INF04__;INF04@E=0,S=1076,G=0,T=0,P=0:@R=A,S=1260,V={0}:R=B,S=1018,V={1}:R=C,S=1092,V={2}:R=D,S=1014,V={3}:R=E,S=1260,V={4}:\";$C$2;$U$14;$C$4;$D297;$B297)": 3798,_x000D_
    "=RIK_AC(\"INF04__;INF04@E=0,S=1076,G=0,T=0,P=0:@R=A,S=1260,V={0}:R=B,S=1018,V={1}:R=C,S=1092,V={2}:R=D,S=1014,V={3}:R=E,S=1260,V={4}:\";$C$2;$U$14;$C$4;$D306;$B306)": 3799,_x000D_
    "=RIK_AC(\"INF04__;INF04@E=0,S=1076,G=0,T=0,P=0:@R=A,S=1260,V={0}:R=B,S=1018,V={1}:R=C,S=1092,V={2}:R=D,S=1014,V={3}:R=E,S=1260,V={4}:\";$C$2;$U$14;$C$4;$D315;$B315)": 3800,_x000D_
    "=RIK_AC(\"INF04__;INF04@E=0,S=1076,G=0,T=0,P=0:@R=A,S=1260,V={0}:R=B,S=1018,V={1}:R=C,S=1092,V={2}:R=D,S=1014,V={3}:R=E,S=1260,V={4}:\";$C$2;$U$14;$C$4;$D323;$B323)": 3801,_x000D_
    "=RIK_AC(\"INF04__;INF04@E=0,S=1076,G=0,T=0,P=0:@R=A,S=1260,V={0}:R=B,S=1018,V={1}:R=C,S=1092,V={2}:R=D,S=1014,V={3}:R=E,S=1260,V={4}:\";$C$2;$U$14;$C$4;$D331;$B331)": 3802,_x000D_
    "=RIK_AC(\"INF04__;INF04@E=0,S=1076,G=0,T=0,P=0:@R=A,S=1260,V={0}:R=B,S=1018,V={1}:R=C,S=1092,V={2}:R=D,S=1014,V={3}:R=E,S=1260,V={4}:\";$C$2;$U$14;$C$4;$D339;$B339)": 3803,_x000D_
    "=RIK_AC(\"INF04__;INF04@E=0,S=1076,G=0,T=0,P=0:@R=A,S=1260,V={0}:R=B,S=1018,V={1}:R=C,S=1092,V={2}:R=D,S=1014,V={3}:R=E,S=1260,V={4}:\";$C$2;$U$14;$C$4;$D347;$B347)": 3804,_x000D_
    "=RIK_AC(\"INF04__;INF04@E=0,S=1076,G=0,T=0,P=0:@R=A,S=1260,V={0}:R=B,S=1018,V={1}:R=C,S=1092,V={2}:R=D,S=1014,V={3}:R=E,S=1260,V={4}:\";$C$2;$U$14;$C$4;$D355;$B355)": 3805,_x000D_
    "=RIK_AC(\"INF04__;INF04@E=0,S=1076,G=0,T=0,P=0:@R=A,S=1260,V={0}:R=B,S=1018,V={1}:R=C,S=1092,V={2}:R=D,S=1014,V={3}:R=E,S=1260,V={4}:\";$C$2;$U$14;$C$4;$D363;$B363)": 3806,_x000D_
    "=RIK_AC(\"INF04__;INF04@E=0,S=1076,G=0,T=0,P=0:@R=A,S=1260,V={0}:R=B,S=1018,V={1}:R=C,S=1092,V={2}:R=D,S=1014,V={3}:R=E,S=1260,V={4}:\";$C$2;$U$14;$C$4;$D371;$B371)": 3807,_x000D_
    "=RIK_AC(\"INF04__;INF04@E=0,S=1076,G=0,T=0,P=0:@R=A,S=1260,V={0}:R=B,S=1018,V={1}:R=C,S=1092,V={2}:R=D,S=1014,V={3}:R=E,S=1260,V={4}:\";$C$2;$U$14;$C$4;$D379;$B379)": 3808,_x000D_
    "=RIK_AC(\"INF04__;INF04@E=0,S=1076,G=0,T=0,P=0:@R=A,S=1260,V={0}:R=B,S=1018,V={1}:R=C,S=1092,V={2}:R=D,S=1014,V={3}:R=E,S=1260,V={4}:\";$C$2;$U$14;$C$4;$D387;$B387)": 3809,_x000D_
    "=RIK_AC(\"INF04__;INF04@E=0,S=1076,G=0,T=0,P=0:@R=A,S=1260,V={0}:R=B,S=1018,V={1}:R=C,S=1092,V={2}:R=D,S=1014,V={3}:R=E,S=1260,V={4}:\";$C$2;$U$14;$C$4;$D395;$B395)": 3810,_x000D_
    "=RIK_AC(\"INF04__;INF04@E=0,S=1076,G=0,T=0,P=0:@R=A,S=1260,V={0}:R=B,S=1018,V={1}:R=C,S=1092,V={2}:R=D,S=1014,V={3}:R=E,S=1260,V={4}:\";$C$2;$U$14;$C$4;$D403;$B403)": 3811,_x000D_
    "=RIK_AC(\"INF04__;INF04@E=0,S=1076,G=0,T=0,P=0:@R=A,S=1260,V={0}:R=B,S=1018,V={1}:R=C,S=1092,V={2}:R=D,S=1014,V={3}:R=E,S=1260,V={4}:\";$C$2;$U$14;$C$4;$D411;$B411)": 3812,_x000D_
    "=RIK_AC(\"INF04__;INF04@E=0,S=1076,G=0,T=0,P=0:@R=A,S=1260,V={0}:R=B,S=1018,V={1}:R=C,S=1092,V={2}:R=D,S=1014,V={3}:R=E,S=1260,V={4}:\";$C$2;$U$14;$C$4;$D419;$B419)": 3813,_x000D_
    "=RIK_AC(\"INF04__;INF04@E=0,S=1076,G=0,T=0,P=0:@R=A,S=1260,V={0}:R=B,S=1018,V={1}:R=C,S=1092,V={2}:R=D,S=1014,V={3}:R=E,S=1260,V={4}:\";$C$2;$U$14;$C$4;$D427;$B427)": 3814,_x000D_
    "=RIK_AC(\"INF04__;INF04@E=0,S=1076,G=0,T=0,P=0:@R=A,S=1260,V={0}:R=B,S=1018,V={1}:R=C,S=1092,V={2}:R=D,S=1014,V={3}:R=E,S=1260,V={4}:\";$C$2;$U$14;$C$4;$D435;$B435)": 3815,_x000D_
    "=RIK_AC(\"INF04__;INF04@E=0,S=42,G=0,T=0,P=0:@R=A,S=1260,V={0}:R=B,S=1018,V={1}:R=C,S=1092,V={2}:R=D,S=1014,V={3}:R=E,S=1260,V={4}:\";$C$2;$U$14;$C$4;$D317;$B317)": 3816,_x000D_
    "=RIK_AC(\"INF04__;INF04@E=0,S=1064,G=0,T=0,P=0:@R=A,S=1260,V={0}:R=B,S=1018,V={1}:R=C,S=1092,V={2}:R=D,S=1014,V={3}:R=E,S=1260,V={4}:\";$C$2;$U$14;$C$4;$D401;$B401)": 3817,_x000D_
    "=RIK_AC(\"INF04__;INF04@E=0,S=49,G=0,T=0,P=0:@R=A,S=1260,V={0}:R=B,S=1018,V={1}:R=C,S=1092,V={2}:R=D,S=1014,V={3}:R=E,S=1260,V={4}:R=F,S=48,V={5}:\";$C$2;$U$14;$C$4;$D160;$B160;V$14)": 3818,_x000D_
    "=RIK_AC(\"INF04__;INF04@E=0,S=49,G=0,T=0,P=0:@R=A,S=1260,V={0}:R=B,S=1018,V={1}:R=C,S=1092,V={2}:R=D,S=1014,V={3}:R=E,S=1260,V={4}:R=F,S=48,V={5}:\";$C$2;$U$14;$C$4;$D257;$B257;V$14)": 3819,_x000D_
    "=RIK_AC(\"INF04__;INF04@E=0,S=49,G=0,T=0,P=0:@R=A,S=1260,V={0}:R=B,S=1018,V={1}:R=C,S=1092,V={2}:R=D,S=1014,V={3}:R=E,S=1260,V={4}:R=F,S=48,V={5}:\";$C$2;$U$14;$C$4;$D417;$B417;V$14)": 3820,_x000D_
    "=RIK_AC(\"INF04__;INF04@E=0,S=1076,G=0,T=0,P=0:@R=A,S=1260,V={0}:R=B,S=1018,V={1}:R=C,S=1092,V={2}:R=D,S=1014,V={3}:R=E,S=1260,V={4}:\";$C$2;$U$14;$C$4;$D75;$B75)": 3821,_x000D_
    "=RIK_AC(\"INF04__;INF04@E=0,S=1076,G=0,T=0,P=0:@R=A,S=1260,V={0}:R=B,S=1018,V={1}:R=C,S=1092,V={2}:R=D,S=1014,V={3}:R=E,S=1260,V={4}:\";$C$2;$U$14;$C$4;$D155;$B155)": 3822,_x000D_
    "=RIK_AC(\"INF04__;INF04@E=0,S=1076,G=0,T=0,P=0:@R=A,S=1260,V={0}:R=B,S=1018,V={1}:R=C,S=1092,V={2}:R=D,S=1014,V={3}:R=E,S=1260,V={4}:\";$C$2;$U$14;$C$4;$D235;$B235)": 3823,_x000D_
    "=RIK_AC(\"INF04__;INF04@E=0,S=1076,G=0,T=0,P=0:@R=A,S=1260,V={0}:R=B,S=1018,V={1}:R=C,S=1092,V={2}:R=D,S=1014,V={3}:R=E,S=1260,V={4}:\";$C$2;$U$14;$C$4;$D302;$B302)": 3824,_x000D_
    "=RIK_AC(\"INF04__;INF04@E=0,S=1076,G=0,T=0,P=0:@R=A,S=1260,V={0}:R=B,S=1018,V={1}:R=C,S=1092,V={2}:R=D,S=1014,V={3}:R=E,S=1260,V={4}:\";$C$2;$U$14;$C$4;$D344;$B344)": 3825,_x000D_
    "=RIK_AC(\"INF04__;INF04@E=0,S=1076,G=0,T=0,P=0:@R=A,S=1260,V={0}:R=B,S=1018,V={1}:R=C,S=1092,V={2}:R=D,S=1014,V={3}:R=E,S=1260,V={4}:\";$C$2;$U$14;$C$4;$D384;$B384)": 3826,_x000D_
    "=RIK_AC(\"INF04__;INF04@E=0,S=1076,G=0,T=0,P=0:@R=A,S=1260,V={0}:R=B,S=1018,V={1}:R=C,S=1092,V={2}:R=D,S=1014,V={3}:R=E,S=1260,V={4}:\";$C$2;$U$14;$C$4;$D424;$B424)": 3827,_x000D_
    "=RIK_AC(\"INF04__;INF04@E=0,S=42,G=0,T=0,P=0:@R=A,S=1260,V={0}:R=B,S=1018,V={1}:R=C,S=1092,V={2}:R=D,S=1014,V={3}:R=E,S=1260,V={4}:\";$C$2;$U$14;$C$4;$D214;$B214)": 3828,_x000D_
    "=RIK_AC(\"INF04__;INF04@E=0,S=1064,G=0,T=0,P=0:@R=A,S=1260,V={0}:R=B,S=1018,V={1}:R=C,S=1092,V={2}:R=D,S=1014,V={3}:R=E,S=1260,V={4}:\";$C$2;$U$14;$C$4;$D65;$B65)": 3829,_x000D_
    "=RIK_AC(\"INF04__;INF04@E=0,S=1064,G=0,T=0,P=0:@R=A,S=1260,V={0}:R=B,S=1018,V={1}:R=C,S=1092,V={2}:R=D,S=1014,V={3}:R=E,S=1260,V={4}:\";$C$2;$U$14;$C$4;$D251;$B251)": 3830,_x000D_
    "=RIK_AC(\"INF04__;INF04@E=0,S=1064,G=0,T=0,P=0:@R=A,S=1260,V={0}:R=B,S=1018,V={1}:R=C,S=1092,V={2}:R=D,S=1014,V={3}:R=E,S=1260,V={4}:\";$C$2;$U$14;$C$4;$D420;$B420)": 3831,_x000D_
    "=RIK_AC(\"INF04__;INF04@E=0,S=49,G=0,T=0,P=0:@R=A,S=1260,V={0}:R=B,S=1018,V={1}:R=C,S=1092,V={2}:R=D,S=1014,V={3}:R=E,S=1260,V={4}:R=F,S=48,V={5}:\";$C$2;$U$14;$C$4;$D60;$B60;V$14)": 3832,_x000D_
    "=RIK_AC(\"INF04__;INF04@E=0,S=49,G=0,T=0,P=0:@R=A,S=1260,V={0}:R=B,S=1018,V={1}:R=C,S=1092,V={2}:R=D,S=1014,V={3}:R=E,S=1260,V={4}:R=F,S=48,V={5}:\";$C$2;$U$14;$C$4;$D133;$B133;V$14)": 3833,_x000D_
    "=RIK_AC(\"INF04__;INF04@E=0,S=49,G=0,T=0,P=0:@R=A,S=1260,V={0}:R=B,S=1018,V={1}:R=C,S=1092,V={2}:R=D,S=1014,V={3}:R=E,S=1260,V={4}:R=F,S=48,V={5}:\";$C$2;$U$14;$C$4;$D201;$B201;V$14)": 3834,_x000D_
    "=RIK_AC(\"INF04__;INF04@E=0,S=49,G=0,T=0,P=0:@R=A,S=1260,V={0}:R=B,S=1018,V={1}:R=C,S=1092,V={2}:R=D,S=1014,V={3}:R=E,S=1260,V={4}:R=F,S=48,V={5}:\";$C$2;$U$14;$C$4;$D265;$B265;V$14)": 3835,_x000D_
    "=RIK_AC(\"INF04__;INF04@E=0,S=49,G=0,T=0,P=0:@R=A,S=1260,V={0}:R=B,S=1018,V={1}:R=C,S=1092,V={2}:R=D,S=1014,V={3}:R=E,S=1260,V={4}:R=F,S=48,V={5}:\";$C$2;$U$14;$C$4;$D329;$B329;V$14)": 3836,_x000D_
    "=RIK_AC(\"INF04__;INF04@E=0,S=49,G=0,T=0,P=0:@R=A,S=1260,V={0}:R=B,S=1018,V={1}:R=C,S=1092,V={2}:R=D,S=1014,V={3}:R=E,S=1260,V={4}:R=F,S=48,V={5}:\";$C$2;$U$14;$C$4;$D393;$B393;V$14)": 3837,_x000D_
    "=RIK_AC(\"INF04__;INF04@E=0,S=1076,G=0,T=0,P=0:@R=A,S=1260,V={0}:R=B,S=1018,V={1}:R=C,S=1092,V={2}:R=D,S=1014,V={3}:R=E,S=1260,V={4}:\";$C$2;$U$14;$C$4;$D28;$B28)": 3838,_x000D_
    "=RIK_AC(\"INF04__;INF04@E=0,S=1076,G=0,T=0,P=0:@R=A,S=1260,V={0}:R=B,S=1018,V={1}:R=C,S=1092,V={2}:R=D,S=1014,V={3}:R=E,S=1260,V={4}:\";$C$2;$U$14;$C$4;$D61;$B61)": 3839,_x000D_
    "=RIK_AC(\"INF04__;INF04@E=0,S=1076,G=0,T=0,P=0:@R=A,S=1260,V={0}:R=B,S=1018,V={1}:R=C,S=1092,V={2}:R=D,S=1014,V={3}:R=E,S=1260,V={4}:\";$C$2;$U$14;$C$4;$D93;$B93)": 3840,_x000D_
    "=RIK_AC(\"INF04__;INF04@E=0,S=1076,G=0,T=0,P=0:@R=A,S=1260,V={0}:R=B,S=1018,V={1}:R=C,S=1092,V={2}:R=D,S=1014,V={3}:R=E,S=1260,V={4}:\";$C$2;$U$14;$C$4;$D125;$B125)": 3841,_x000D_
    "=RIK_AC(\"INF04__;INF04@E=0,S=1076,G=0,T=0,P=0:@R=A,S=1260,V={0}:R=B,S=1018,V={1}:R=C,S=1092,V={2}:R=D,S=1014,V={3}:R=E,S=1260,V={4}:\";$C$2;$U$14;$C$4;$D157;$B157)": 3842,_x000D_
    "=RIK_AC(\"INF04__;INF04@E=0,S=1076,G=0,T=0,P=0:@R=A,S=1260,V={0}:R=B,S=1018,V={1}:R=C,S=1092,V={2}:R=D,S=1014,V={3}:R=E,S=1260,V={4}:\";$C$2;$U$14;$C$4;$D189;$B189)": 3843,_x000D_
    "=RIK_AC(\"INF04__;INF04@E=0,S=1076,G=0,T=0,P=0:@R=A,S=1260,V={0}:R=B,S=1018,V={1}:R=C,S=1092,V={2}:R=D,S=1014,V={3}:R=E,S=1260,V={4}:\";$C$2;$U$14;$C$4;$D221;$B221)": 3844,_x000D_
    "=RIK_AC(\"INF04__;INF04@E=0,S=1076,G=0,T=0,P=0:@R=A,S=1260,V={0}:R=B,S=1018,V={1}:R=C,S=1092,V={2}:R=D,S=1014,V={3}:R=E,S=1260,V={4}:\";$C$2;$U$14;$C$4;$D252;$B252)": 3845,_x000D_
    "=RIK_AC(\"INF04__;INF04@E=0,S=1076,G=0,T=0,P=0:@R=A,S=1260,V={0}:R=B,S=1018,V={1}:R=C,S=1092,V={2}:R=D,S=1014,V={3}:R=E,S=1260,V={4}:\";$C$2;$U$14;$C$4;$D275;$B275)": 3846,_x000D_
    "=RIK_AC(\"INF04__;INF04@E=0,S=1076,G=0,T=0,P=0:@R=A,S=1260,V={0}:R=B,S=1018,V={1}:R=C,S=1092,V={2}:R=D,S=1014,V={3}:R=E,S=1260,V={4}:\";$C$2;$U$14;$C$4;$D295;$B295)": 3847,_x000D_
    "=RIK_AC(\"INF04__;INF04@E=0,S=1076,G=0,T=0,P=0:@R=A,S=1260,V={0}:R=B,S=1018,V={1}:R=C,S=1092,V={2}:R=D,S=1014,V={3}:R=E,S=1260,V={4}:\";$C$2;$U$14;$C$4;$D314;$B314)": 3848,_x000D_
    "=RIK_AC(\"INF04__;INF04@E=0,S=1076,G=0,T=0,P=0:@R=A,S=1260,V={0}:R=B,S=1018,V={1}:R=C,S=1092,V={2}:R=D,S=1014,V={3}:R=E,S=1260,V={4}:\";$C$2;$U$14;$C$4;$D330;$B330)": 3849,_x000D_
    "=RIK_AC(\"INF04__;INF04@E=0,S=1076,G=0,T=0,P=0:@R=A,S=1260,V={0}:R=B,S=1018,V={1}:R=C,S=1092,V={2}:R=D,S=1014,V={3}:R=E,S=1260,V={4}:\";$C$2;$U$14;$C$4;$D346;$B346)": 3850,_x000D_
    "=RIK_AC(\"INF04__;INF04@E=0,S=1076,G=0,T=0,P=0:@R=A,S=1260,V={0}:R=B,S=1018,V={1}:R=C,S=1092,V={2}:R=D,S=1014,V={3}:R=E,S=1260,V={4}:\";$C$2;$U$14;$C$4;$D362;$B362)": 3851,_x000D_
    "=RIK_AC(\"INF04__;INF04@E=0,S=1076,G=0,T=0,P=0:@R=A,S=1260,V={0}:R=B,S=1018,V={1}:R=C,S=1092,V={2}:R=D,S=1014,V={3}:R=E,S=1260,V={4}:\";$C$2;$U$14;$C$4;$D378;$B378)": 3852,_x000D_
    "=RIK_AC(\"INF04__;INF04@E=0,S=1076,G=0,T=0,P=0:@R=A,S=1260,V={0}:R=B,S=1018,V={1}:R=C,S=1092,V={2}:R=D,S=1014,V={3}:R=E,S=1260,V={4}:\";$C$2;$U$14;$C$4;$D394;$B394)": 3853,_x000D_
    "=RIK_AC(\"INF04__;INF04@E=0,S=1076,G=0,T=0,P=0:@R=A,S=1260,V={0}:R=B,S=1018,V={1}:R=C,S=1092,V={2}:R=D,S=1014,V={3}:R=E,S=1260,V={4}:\";$C$2;$U$14;$C$4;$D410;$B410)": 3854,_x000D_
    "=RIK_AC(\"INF04__;INF04@E=0,S=1076,G=0,T=0,P=0:@R=A,S=1260,V={0}:R=B,S=1018,V={1}:R=C,S=1092,V={2}:R=D,S=1014,V={3}:R=E,S=1260,V={4}:\";$C$2;$U$14;$C$4;$D426;$B426)": 3855,_x000D_
    "=RIK_AC(\"INF04__;INF04@E=0,S=42,G=0,T=0,P=0:@R=A,S=1260,V={0}:R=B,S=1018,V={1}:R=C,S=1092,V={2}:R=D,S=1014,V={3}:R=E,S=1260,V={4}:\";$C$2;$U$14;$C$4;$D113;$B113)": 3856,_x000D_
    "=RIK_AC(\"INF04__;INF04@E=0,S=42,G=0,T=0,P=0:@R=A,S=1260,V={0}:R=B,S=1018,V={1}:R=C,S=1092,V={2}:R=D,S=1014,V={3}:R=E,S=1260,V={4}:\";$C$2;$U$14;$C$4;$D252;$B252)": 3857,_x000D_
    "=RIK_AC(\"INF04__;INF04@E=0,S=42,G=0,T=0,P=0:@R=A,S=1260,V={0}:R=B,S=1018,V={1}:R=C,S=1092,V={2}:R=D,S=1014,V={3}:R=E,S=1260,V={4}:\";$C$2;$U$14;$C$4;$D389;$B389)": 3858,_x000D_
    "=RIK_AC(\"INF04__;INF04@E=0,S=1064,G=0,T=0,P=0:@R=A,S=1260,V={0}:R=B,S=1018,V={1}:R=C,S=1092,V={2}:R=D,S=1014,V={3}:R=E,S=1260,V={4}:\";$C$2;$U$14;$C$4;$D87;$B87)": 3859,_x000D_
    "=RIK_AC(\"INF04__;INF04@E=0,S=1064,G=0,T=0,P=0:@R=A,S=1260,V={0}:R=B,S=1018,V={1}:R=C,S=1092,V={2}:R=D,S=1014,V={3}:R=E,S=1260,V={4}:\";$C$2;$U$14;$C$4;$D186;$B186)": 3860,_x000D_
    "=RIK_AC(\"INF04__;INF04@E=0,S=1064,G=0,T=0,P=0:@R=A,S=1260,V={0}:R=B,S=1018,V={1}:R=C,S=1092,V={2}:R=D,S=1014,V={3}:R=E,S=1260,V={4}:\";$C$2;$U$14;$C$4;$D273;$B273)": 3861,_x000D_
    "=RIK_AC(\"INF04__;INF04@E=0,S=1064,G=0,T=0,P=0:@R=A,S=1260,V={0}:R=B,S=1018,V={1}:R=C,S=1092,V={2}:R=D,S=1014,V={3}:R=E,S=1260,V={4}:\";$C$2;$U$14;$C$4;$D356;$B356)": 3862,_x000D_
    "=RIK_AC(\"INF04__;INF04@E=0,S=1064,G=0,T=0,P=0:@R=A,S=1260,V={0}:R=B,S=1018,V={1}:R=C,S=1092,V={2}:R=D,S=1014,V={3}:R=E,S=1260,V={4}:\";$C$2;$U$14;$C$4;$D436;$B436)": 3863,_x000D_
    "=RIK_AC(\"INF04__;INF04@E=0,S=49,G=0,T=0,P=0:@R=A,S=1260,V={0}:R=B,S=1018,V={1}:R=C,S=1092,V={2}:R=D,S=1014,V={3}:R=E,S=1260,V={4}:R=F,S=48,V={5}:\";$C$2;$U$14;$C$4;$D69;$B69;V$14)": 3864,_x000D_
    "=RIK_AC(\"INF04__;INF04@E=0,S=49,G=0,T=0,P=0:@R=A,S=1260,V={0}:R=B,S=1018,V={1}:R=C,S=1092,V={2}:R=D,S=1014,V={3}:R=E,S=1260,V={4}:R=F,S=48,V={5}:\";$C$2;$U$14;$C$4;$D105;$B105;V$14)": 3865,_x000D_
    "=RIK_AC(\"INF04__;INF04@E=0,S=49,G=0,T=0,P=0:@R=A,S=1260,V={0}:R=B,S=1018,V={1}:R=C,S=1092,V={2}:R=D,S=1014,V={3}:R=E,S=1260,V={4}:R=F,S=48,V={5}:\";$C$2;$U$14;$C$4;$D142;$B142;V$14)": 3866,_x000D_
    "=RIK_AC(\"INF04__;INF04@E=0,S=49,G=0,T=0,P=0:@R=A,S=1260,V={0}:R=B,S=1018,V={1}:R=C,S=1092,V={2}:R=D,S=1014,V={3}:R=E,S=1260,V={4}:R=F,S=48,V={5}:\";$C$2;$U$14;$C$4;$D177;$B177;V$14)": 3867,_x000D_
    "=RIK_AC(\"INF04__;INF04@E=0,S=49,G=0,T=0,P=0:@R=A,S=1260,V={0}:R=B,S=1018,V={1}:R=C,S=1092,V={2}:R=D,S=1014,V={3}:R=E,S=1260,V={4}:R=F,S=48,V={5}:\";$C$2;$U$14;$C$4;$D209;$B209;V$14)": 3868,_x000D_
    "=RIK_AC(\"INF04__;INF04@E=0,S=49,G=0,T=0,P=0:@R=A,S=1260,V={0}:R=B,S=1018,V={1}:R=C,S=1092,V={2}:R=D,S=1014,V={3}:R=E,S=1260,V={4}:R=F,S=48,V={5}:\";$C$2;$U$14;$C$4;$D241;$B241;V$14)": 3869,_x000D_
    "=RIK_AC(\"INF04__;INF04@E=0,S=49,G=0,T=0,P=0:@R=A,S=1260,V={0}:R=B,S=1018,V={1}:R=C,S=1092,V={2}:R=D,S=1014,V={3}:R=E,S=1260,V={4}:R=F,S=48,V={5}:\";$C$2;$U$14;$C$4;$D273;$B273;V$14)": 3870,_x000D_
    "=RIK_AC(\"INF04__;INF04@E=0,S=49,G=0,T=0,P=0:@R=A,S=1260,V={0}:R=B,S=1018,V={1}:R=C,S=1092,V={2}:R=D,S=1014,V={3}:R=E,S=1260,V={4}:R=F,S=48,V={5}:\";$C$2;$U$14;$C$4;$D305;$B305;V$14)": 3871,_x000D_
    "=RIK_AC(\"INF04__;INF04@E=0,S=49,G=0,T=0,P=0:@R=A,S=1260,V={0}:R=B,S=1018,V={1}:R=C,S=1092,V={2}:R=D,S=1014,V={3}:R=E,S=1260,V={4}:R=F,S=48,V={5}:\";$C$2;$U$14;$C$4;$D337;$B337;V$14)": 3872,_x000D_
    "=RIK_AC(\"INF04__;INF04@E=0,S=49,G=0,T=0,P=0:@R=A,S=1260,V={0}:R=B,S=1018,V={1}:R=C,S=1092,V={2}:R=D,S=1014,V={3}:R=E,S=1260,V={4}:R=F,S=48,V={5}:\";$C$2;$U$14;$C$4;$D369;$B369;V$14)": 3873,_x000D_
    "=RIK_AC(\"INF04__;INF04@E=0,S=49,G=0,T=0,P=0:@R=A,S=1260,V={0}:R=B,S=1018,V={1}:R=C,S=1092,V={2}:R=D,S=1014,V={3}:R=E,S=1260,V={4}:R=F,S=48,V={5}:\";$C$2;$U$14;$C$4;$D401;$B401;V$14)": 3874,_x000D_
    "=RIK_AC(\"INF04__;INF04@E=0,S=49,G=0,T=0,P=0:@R=A,S=1260,V={0}:R=B,S=1018,V={1}:R=C,S=1092,V={2}:R=D,S=1014,V={3}:R=E,S=1260,V={4}:R=F,S=48,V={5}:\";$C$2;$U$14;$C$4;$D432;$B432;V$14)": 3875,_x000D_
    "=RIK_AC(\"INF04__;INF04@E=0,S=1076,G=0,T=0,P=0:@R=A,S=1260,V={0}:R=B,S=1018,V={1}:R=C,S=1092,V={2}:R=D,S=1014,V={3}:R=E,S=1260,V={4}:\";$C$2;$U$14;$C$4;$D30;$B30)": 3876,_x000D_
    "=RIK_AC(\"INF04__;INF04@E=0,S=1076,G=0,T=0,P=0:@R=A,S=1260,V={0}:R=B,S=1018,V={1}:R=C,S=1092,V={2}:R=D,S=1014,V={3}:R=E,S=1260,V={4}:\";$C$2;$U$14;$C$4;$D51;$B51)": 3877,_x000D_
    "=RIK_AC(\"INF04__;INF04@E=0,S=1076,G=0,T=0,P=0:@R=A,S=1260,V={0}:R=B,S=1018,V={1}:R=C,S=1092,V={2}:R=D,S=1014,V={3}:R=E,S=1260,V={4}:\";$C$2;$U$14;$C$4;$D67;$B67)": 3878,_x000D_
    "=RIK_AC(\"INF04__;INF04@E=0,S=1076,G=0,T=0,P=0:@R=A,S=1260,V={0}:R=B,S=1018,V={1}:R=C,S=1092,V={2}:R=D,S=1014,V={3}:R=E,S=1260,V={4}:\";$C$2;$U$14;$C$4;$D83;$B83)": 3879,_x000D_
    "=RIK_AC(\"INF04__;INF04@E=0,S=1076,G=0,T=0,P=0:@R=A,S=1260,V={0}:R=B,S=1018,V={1}:R=C,S=1092,V={2}:R=D,S=1014,V={3}:R=E,S=1260,V={4}:\";$C$2;$U$14;$C$4;$D99;$B99)": 3880,_x000D_
    "=RIK_AC(\"INF04__;INF04@E=0,S=1076,G=0,T=0,P=0:@R=A,S=1260,V={0}:R=B,S=1018,V={1}:R=C,S=1092,V={2}:R=D,S=1014,V={3}:R=E,S=1260,V={4}:\";$C$2;$U$14;$C$4;$D115;$B115)": 3881,_x000D_
    "=RIK_AC(\"INF04__;INF04@E=0,S=1076,G=0,T=0,P=0:@R=A,S=1260,V={0}:R=B,S=1018,V={1}:R=C,S=1092,V={2}:R=D,S=1014,V={3}:R=E,S=1260,V={4}:\";$C$2;$U$14;$C$4;$D131;$B131)": 3882,_x000D_
    "=RIK_AC(\"INF04__;INF04@E=0,S=1076,G=0,T=0,P=0:@R=A,S=1260,V={0}:R=B,S=1018,V={1}:R=C,S=1092,V={2}:R=D,S=1014,V={3}:R=E,S=1260,V={4}:\";$C$2;$U$14;$C$4;$D147;$B147)": 3883,_x000D_
    "=RIK_AC(\"INF04__;INF04@E=0,S=1076,G=0,T=0,P=0:@R=A,S=1260,V={0}:R=B,S=1018,V={1}:R=C,S=1092,V={2}:R=D,S=1014,V={3}:R=E,S=1260,V={4}:\";$C$2;$U$14;$C$4;$D163;$B163)": 3884,_x000D_
    "=RIK_AC(\"INF04__;INF04@E=0,S=1076,G=0,T=0,P=0:@R=A,S=1260,V={0}:R=B,S=1018,V={1}:R=C,S=1092,V={2}:R=D,S=1014,V={3}:R=E,S=1260,V={4}:\";$C$2;$U$14;$C$4;$D179;$B179)": 3885,_x000D_
    "=RIK_AC(\"INF04__;INF04@E=0,S=1076,G=0,T=0,P=0:@R=A,S=1260,V={0}:R=B,S=1018,V={1}:R=C,S=1092,V={2}:R=D,S=1014,V={3}:R=E,S=1260,V={4}:\";$C$2;$U$14;$C$4;$D195;$B195)": 3886,_x000D_
    "=RIK_AC(\"INF04__;INF04@E=0,S=1076,G=0,T=0,P=0:@R=A,S=1260,V={0}:R=B,S=1018,V={1}:R=C,S=1092,V={2}:R=D,S=1014,V={3}:R=E,S=1260,V={4}:\";$C$2;$U$14;$C$4;$D211;$B211)": 3887,_x000D_
    "=RIK_AC(\"INF04__;INF04@E=0,S=1076,G=0,T=0,P=0:@R=A,S=1260,V={0}:R=B,S=1018,V={1}:R=C,S=1092,V={2}:R=D,S=1014,V={3}:R=E,S=1260,V={4}:\";$C$2;$U$14;$C$4;$D227;$B227)": 3888,_x000D_
    "=RIK_AC(\"INF04__;INF04@E=0,S=1076,G=0,T=0,P=0:@R=A,S=1260,V={0}:R=B,S=1018,V={1}:R=C,S=1092,V={2}:R=D,S=1014,V={3}:R=E,S=1260,V={4}:\";$C$2;$U$14;$C$4;$D243;$B243)": 3889,_x000D_
    "=RIK_AC(\"INF04__;INF04@E=0,S=1076,G=0,T=0,P=0:@R=A,S=1260,V={0}:R=B,S=1018,V={1}:R=C,S=1092,V={2}:R=D,S=1014,V={3}:R=E,S=1260,V={4}:\";$C$2;$U$14;$C$4;$D254;$B254)": 3890,_x000D_
    "=RIK_AC(\"INF04__;INF04@E=0,S=1076,G=0,T=0,P=0:@R=A,S=1260,V={0}:R=B,S=1018,V={1}:R=C,S=1092,V={2}:R=D,S=1014,V={3}:R=E,S=1260,V={4}:\";$C$2;$U$14;$C$4;$D267;$B267)": 3891,_x000D_
    "=RIK_AC(\"INF04__;INF04@E=0,S=1076,G=0,T=0,P=0:@R=A,S=1260,V={0}:R=B,S=1018,V={1}:R=C,S=1092,V={2}:R=D,S=1014,V={3}:R=E,S=1260,V={4}:\";$C$2;$U$14;$C$4;$D277;$B277)": 3892,_x000D_
    "=RIK_AC(\"INF04__;INF04@E=0,S=1076,G=0,T=0,P=0:@R=A,S=1260,V={0}:R=B,S=1018,V={1}:R=C,S=1092,V={2}:R=D,S=1014,V={3}:R=E,S=1260,V={4}:\";$C$2;$U$14;$C$4;$D287;$B287)": 3893,_x000D_
    "=RIK_AC(\"INF04__;INF04@E=0,S=1076,G=0,T=0,P=0:@R=A,S=1260,V={0}:R=B,S=1018,V={1}:R=C,S=1092,V={2}:R=D,S=1014,V={3}:R=E,S=1260,V={4}:\";$C$2;$U$14;$C$4;$D298;$B298)": 3894,_x000D_
    "=RIK_AC(\"INF04__;INF04@E=0,S=1076,G=0,T=0,P=0:@R=A,S=1260,V={0}:R=B,S=1018,V={1}:R=C,S=1092,V={2}:R=D,S=1014,V={3}:R=E,S=1260,V={4}:\";$C$2;$U$14;$C$4;$D307;$B307)": 3895,_x000D_
    "=RIK_AC(\"INF04__;INF04@E=0,S=1076,G=0,T=0,P=0:@R=A,S=1260,V={0}:R=B,S=1018,V={1}:R=C,S=1092,V={2}:R=D,S=1014,V={3}:R=E,S=1260,V={4}:\";$C$2;$U$14;$C$4;$D316;$B316)": 3896,_x000D_
    "=RIK_AC(\"INF04__;INF04@E=0,S=1076,G=0,T=0,P=0:@R=A,S=1260,V={0}:R=B,S=1018,V={1}:R=C,S=1092,V={2}:R=D,S=1014,V={3}:R=E,S=1260,V={4}:\";$C$2;$U$14;$C$4;$D324;$B324)": 3897,_x000D_
    "=RIK_AC(\"INF04__;INF04@E=0,S=1076,G=0,T=0,P=0:@R=A,S=1260,V={0}:R=B,S=1018,V={1}:R=C,S=1092,V={2}:R=D,S=1014,V={3}:R=E,S=1260,V={4}:\";$C$2;$U$14;$C$4;$D332;$B332)": 3898,_x000D_
    "=RIK_AC(\"INF04__;INF04@E=0,S=1076,G=0,T=0,P=0:@R=A,S=1260,V={0}:R=B,S=1018,V={1}:R=C,S=1092,V={2}:R=D,S=1014,V={3}:R=E,S=1260,V={4}:\";$C$2;$U$14;$C$4;$D340;$B340)": 3899,_x000D_
    "=RIK_AC(\"INF04__;INF04@E=0,S=1076,G=0,T=0,P=0:@R=A,S=1260,V={0}:R=B,S=1018,V={1}:R=C,S=1092,V={2}:R=D,S=1014,V={3}:R=E,S=1260,V={4}:\";$C$2;$U$14;$C$4;$D348;$B348)": 3900,_x000D_
    "=RIK_AC(\"INF04__;INF04@E=0,S=1076,G=0,T=0,P=0:@R=A,S=1260,V={0}:R=B,S=1018,V={1}:R=C,S=1092,V={2}:R=D,S=1014,V={3}:R=E,S=1260,V={4}:\";$C$2;$U$14;$C$4;$D356;$B356)": 3901,_x000D_
    "=RIK_AC(\"INF04__;INF04@E=0,S=1076,G=0,T=0,P=0:@R=A,S=1260,V={0}:R=B,S=1018,V={1}:R=C,S=1092,V={2}:R=D,S=1014,V={3}:R=E,S=1260,V={4}:\";$C$2;$U$14;$C$4;$D364;$B364)": 3902,_x000D_
    "=RIK_AC(\"INF04__;INF04@E=0,S=1076,G=0,T=0,P=0:@R=A,S=1260,V={0}:R=B,S=1018,V={1}:R=C,S=1092,V={2}:R=D,S=1014,V={3}:R=E,S=1260,V={4}:\";$C$2;$U$14;$C$4;$D372;$B372)": 3903,_x000D_
    "=RIK_AC(\"INF04__;INF04@E=0,S=1076,G=0,T=0,P=0:@R=A,S=1260,V={0}:R=B,S=1018,V={1}:R=C,S=1092,V={2}:R=D,S=1014,V={3}:R=E,S=1260,V={4}:\";$C$2;$U$14;$C$4;$D380;$B380)": 3904,_x000D_
    "=RIK_AC(\"INF04__;INF04@E=0,S=1076,G=0,T=0,P=0:@R=A,S=1260,V={0}:R=B,S=1018,V={1}:R=C,S=1092,V={2}:R=D,S=1014,V={3}:R=E,S=1260,V={4}:\";$C$2;$U$14;$C$4;$D388;$B388)": 3905,_x000D_
    "=RIK_AC(\"INF04__;INF04@E=0,S=1076,G=0,T=0,P=0:@R=A,S=1260,V={0}:R=B,S=1018,V={1}:R=C,S=1092,V={2}:R=D,S=1014,V={3}:R=E,S=1260,V={4}:\";$C$2;$U$14;$C$4;$D396;$B396)": 3906,_x000D_
    "=RIK_AC(\"INF04__;INF04@E=0,S=1076,G=0,T=0,P=0:@R=A,S=1260,V={0}:R=B,S=1018,V={1}:R=C,S=1092,V={2}:R=D,S=1014,V={3}:R=E,S=1260,V={4}:\";$C$2;$U$14;$C$4;$D404;$B404)": 3907,_x000D_
    "=RIK_AC(\"INF04__;INF04@E=0,S=1076,G=0,T=0,P=0:@R=A,S=1260,V={0}:R=B,S=1018,V={1}:R=C,S=1092,V={2}:R=D,S=1014,V={3}:R=E,S=1260,V={4}:\";$C$2;$U$14;$C$4;$D412;$B412)": 3908,_x000D_
    "=RIK_AC(\"INF04__;INF04@E=0,S=1076,G=0,T=0,P=0:@R=A,S=1260,V={0}:R=B,S=1018,V={1}:R=C,S=1092,V={2}:R=D,S=1014,V={3}:R=E,S=1260,V={4}:\";$C$2;$U$14;$C$4;$D420;$B420)": 3909,_x000D_
    "=RIK_AC(\"INF04__;INF04@E=0,S=1076,G=0,T=0,P=0:@R=A,S=1260,V={0}:R=B,S=1018,V={1}:R=C,S=1092,V={2}:R=D,S=1014,V={3}:R=E,S=1260,V={4}:\";$C$2;$U$14;$C$4;$D428;$B428)": 3910,_x000D_
    "=RIK_AC(\"INF04__;INF04@E=0,S=1076,G=0,T=0,P=0:@R=A,S=1260,V={0}:R=B,S=1018,V={1}:R=C,S=1092,V={2}:R=D,S=1014,V={3}:R=E,S=1260,V={4}:\";$C$2;$U$14;$C$4;$D436;$B436)": 3911,_x000D_
    "=RIK_AC(\"INF04__;INF04@E=0,S=42,G=0,T=0,P=0:@R=A,S=1260,V={0}:R=B,S=1018,V={1}:R=C,S=1092,V={2}:R=D,S=1014,V={3}:R=E,S=1260,V={4}:\";$C$2;$U$14;$C$4;$D46;$B46)": 3912,_x000D_
    "=RIK_AC(\"INF04__;INF04@E=0,S=42,G=0,T=0,P=0:@R=A,S=1260,V={0}:R=B,S=1018,V={1}:R=C,S=1092,V={2}:R=D,S=1014,V={3}:R=E,S=1260,V={4}:\";$C$2;$U$14;$C$4;$D185;$B185)": 3913,_x000D_
    "=RIK_AC(\"INF04__;INF04@E=0,S=1064,G=0,T=0,P=0:@R=A,S=1260,V={0}:R=B,S=1018,V={1}:R=C,S=1092,V={2}:R=D,S=1014,V={3}:R=E,S=1260,V={4}:\";$C$2;$U$14;$C$4;$D315;$B315)": 3914,_x000D_
    "=RIK_AC(\"INF04__;INF04@E=0,S=49,G=0,T=0,P=0:@R=A,S=1260,V={0}:R=B,S=1018,V={1}:R=C,S=1092,V={2}:R=D,S=1014,V={3}:R=E,S=1260,V={4}:R=F,S=48,V={5}:\";$C$2;$U$14;$C$4;$D124;$B124;V$14)": 3915,_x000D_
    "=RIK_AC(\"INF04__;INF04@E=0,S=49,G=0,T=0,P=0:@R=A,S=1260,V={0}:R=B,S=1018,V={1}:R=C,S=1092,V={2}:R=D,S=1014,V={3}:R=E,S=1260,V={4}:R=F,S=48,V={5}:\";$C$2;$U$14;$C$4;$D321;$B321;V$14)": 3916,_x000D_
    "=RIK_AC(\"INF04__;INF04@E=0,S=1076,G=0,T=0,P=0:@R=A,S=1260,V={0}:R=B,S=1018,V={1}:R=C,S=1092,V={2}:R=D,S=1014,V={3}:R=E,S=1260,V={4}:\";$C$2;$U$14;$C$4;$D43;$B43)": 3917,_x000D_
    "=RIK_AC(\"INF04__;INF04@E=0,S=1076,G=0,T=0,P=0:@R=A,S=1260,V={0}:R=B,S=1018,V={1}:R=C,S=1092,V={2}:R=D,S=1014,V={3}:R=E,S=1260,V={4}:\";$C$2;$U$14;$C$4;$D123;$B123)": 3918,_x000D_
    "=RIK_AC(\"INF04__;INF04@E=0,S=1076,G=0,T=0,P=0:@R=A,S=1260,V={0}:R=B,S=1018,V={1}:R=C,S=1092,V={2}:R=D,S=1014,V={3}:R=E,S=1260,V={4}:\";$C$2;$U$14;$C$4;$D203;$B203)": 3919,_x000D_
    "=RIK_AC(\"INF04__;INF04@E=0,S=1076,G=0,T=0,P=0:@R=A,S=1260,V={0}:R=B,S=1018,V={1}:R=C,S=1092,V={2}:R=D,S=1014,V={3}:R=E,S=1260,V={4}:\";$C$2;$U$14;$C$4;$D261;$B261)": 3920,_x000D_
    "=RIK_AC(\"INF04__;INF04@E=0,S=1076,G=0,T=0,P=0:@R=A,S=1260,V={0}:R=B,S=1018,V={1}:R=C,S=1092,V={2}:R=D,S=1014,V={3}:R=E,S=1260,V={4}:\";$C$2;$U$14;$C$4;$D311;$B311)": 3921,_x000D_
    "=RIK_AC(\"INF04__;INF04@E=0,S=1076,G=0,T=0,P=0:@R=A,S=1260,V={0}:R=B,S=1018,V={1}:R=C,S=1092,V={2}:R=D,S=1014,V={3}:R=E,S=1260,V={4}:\";$C$2;$U$14;$C$4;$D352;$B352)": 3922,_x000D_
    "=RIK_AC(\"INF04__;INF04@E=0,S=1076,G=0,T=0,P=0:@R=A,S=1260,V={0}:R=B,S=1018,V={1}:R=C,S=1092,V={2}:R=D,S=1014,V={3}:R=E,S=1260,V={4}:\";$C$2;$U$14;$C$4;$D392;$B392)": 3923,_x000D_
    "=RIK_AC(\"INF04__;INF04@E=0,S=1076,G=0,T=0,P=0:@R=A,S=1260,V={0}:R=B,S=1018,V={1}:R=C,S=1092,V={2}:R=D,S=1014,V={3}:R=E,S=1260,V={4}:\";$C$2;$U$14;$C$4;$D432;$B432)": 3924,_x000D_
    "=RIK_AC(\"INF04__;INF04@E=0,S=42,G=0,T=0,P=0:@R=A,S=1260,V={0}:R=B,S=1018,V={1}:R=C,S=1092,V={2}:R=D,S=1014,V={3}:R=E,S=1260,V={4}:\";$C$2;$U$14;$C$4;$D121;$B121)": 3925,_x000D_
    "=RIK_AC(\"INF04__;INF04@E=0,S=42,G=0,T=0,P=0:@R=A,S=1260,V={0}:R=B,S=1018,V={1}:R=C,S=1092,V={2}:R=D,S=1014,V={3}:R=E,S=1260,V={4}:\";$C$2;$U$14;$C$4;$D253;$B253)": 3926,_x000D_
    "=RIK_AC(\"INF04__;INF04@E=0,S=42,G=0,T=0,P=0:@R=A,S=1260,V={0}:R=B,S=1018,V={1}:R=C,S=1092,V={2}:R=D,S=1014,V={3}:R=E,S=1260,V={4}:\";$C$2;$U$14;$C$4;$D393;$B393)": 3927,_x000D_
    "=RIK_AC(\"INF04__;INF04@E=0,S=1064,G=0,T=0,P=0:@R=A,S=1260,V={0}:R=B,S=1018,V={1}:R=C,S=1092,V={2}:R=D,S=1014,V={3}:R=E,S=1260,V={4}:\";$C$2;$U$14;$C$4;$D92;$B92)": 3928,_x000D_
    "=RIK_AC(\"INF04__;INF04@E=0,S=1064,G=0,T=0,P=0:@R=A,S=1260,V={0}:R=B,S=1018,V={1}:R=C,S=1092,V={2}:R=D,S=1014,V={3}:R=E,S=1260,V={4}:\";$C$2;$U$14;$C$4;$D187;$B187)": 3929,_x000D_
    "=RIK_AC(\"INF04__;INF04@E=0,S=1064,G=0,T=0,P=0:@R=A,S=1260,V={0}:R=B,S=1018,V={1}:R=C,S=1092,V={2}:R=D,S=1014,V={3}:R=E,S=1260,V={4}:\";$C$2;$U$14;$C$4;$D275;$B275)": 3930,_x000D_
    "=RIK_AC(\"INF04__;INF04@E=0,S=1064,G=0,T=0,P=0:@R=A,S=1260,V={0}:R=B,S=1018,V={1}:R=C,S=1092,V={2}:R=D,S=1014,V={3}:R=E,S=1260,V={4}:\";</t>
  </si>
  <si>
    <t>$C$2;$U$14;$C$4;$D361;$B361)": 3931,_x000D_
    "=RIK_AC(\"INF04__;INF04@E=0,S=49,G=0,T=0,P=0:@R=A,S=1260,V={0}:R=B,S=1018,V={1}:R=C,S=1092,V={2}:R=D,S=1014,V={3}:R=E,S=1260,V={4}:R=F,S=48,V={5}:\";$C$2;$U$14;$C$4;$D21;$B21;V$14)": 3932,_x000D_
    "=RIK_AC(\"INF04__;INF04@E=0,S=49,G=0,T=0,P=0:@R=A,S=1260,V={0}:R=B,S=1018,V={1}:R=C,S=1092,V={2}:R=D,S=1014,V={3}:R=E,S=1260,V={4}:R=F,S=48,V={5}:\";$C$2;$U$14;$C$4;$D70;$B70;V$14)": 3933,_x000D_
    "=RIK_AC(\"INF04__;INF04@E=0,S=49,G=0,T=0,P=0:@R=A,S=1260,V={0}:R=B,S=1018,V={1}:R=C,S=1092,V={2}:R=D,S=1014,V={3}:R=E,S=1260,V={4}:R=F,S=48,V={5}:\";$C$2;$U$14;$C$4;$D106;$B106;V$14)": 3934,_x000D_
    "=RIK_AC(\"INF04__;INF04@E=0,S=49,G=0,T=0,P=0:@R=A,S=1260,V={0}:R=B,S=1018,V={1}:R=C,S=1092,V={2}:R=D,S=1014,V={3}:R=E,S=1260,V={4}:R=F,S=48,V={5}:\";$C$2;$U$14;$C$4;$D143;$B143;V$14)": 3935,_x000D_
    "=RIK_AC(\"INF04__;INF04@E=0,S=49,G=0,T=0,P=0:@R=A,S=1260,V={0}:R=B,S=1018,V={1}:R=C,S=1092,V={2}:R=D,S=1014,V={3}:R=E,S=1260,V={4}:R=F,S=48,V={5}:\";$C$2;$U$14;$C$4;$D178;$B178;V$14)": 3936,_x000D_
    "=RIK_AC(\"INF04__;INF04@E=0,S=49,G=0,T=0,P=0:@R=A,S=1260,V={0}:R=B,S=1018,V={1}:R=C,S=1092,V={2}:R=D,S=1014,V={3}:R=E,S=1260,V={4}:R=F,S=48,V={5}:\";$C$2;$U$14;$C$4;$D210;$B210;V$14)": 3937,_x000D_
    "=RIK_AC(\"INF04__;INF04@E=0,S=49,G=0,T=0,P=0:@R=A,S=1260,V={0}:R=B,S=1018,V={1}:R=C,S=1092,V={2}:R=D,S=1014,V={3}:R=E,S=1260,V={4}:R=F,S=48,V={5}:\";$C$2;$U$14;$C$4;$D242;$B242;V$14)": 3938,_x000D_
    "=RIK_AC(\"INF04__;INF04@E=0,S=49,G=0,T=0,P=0:@R=A,S=1260,V={0}:R=B,S=1018,V={1}:R=C,S=1092,V={2}:R=D,S=1014,V={3}:R=E,S=1260,V={4}:R=F,S=48,V={5}:\";$C$2;$U$14;$C$4;$D274;$B274;V$14)": 3939,_x000D_
    "=RIK_AC(\"INF04__;INF04@E=0,S=49,G=0,T=0,P=0:@R=A,S=1260,V={0}:R=B,S=1018,V={1}:R=C,S=1092,V={2}:R=D,S=1014,V={3}:R=E,S=1260,V={4}:R=F,S=48,V={5}:\";$C$2;$U$14;$C$4;$D306;$B306;V$14)": 3940,_x000D_
    "=RIK_AC(\"INF04__;INF04@E=0,S=49,G=0,T=0,P=0:@R=A,S=1260,V={0}:R=B,S=1018,V={1}:R=C,S=1092,V={2}:R=D,S=1014,V={3}:R=E,S=1260,V={4}:R=F,S=48,V={5}:\";$C$2;$U$14;$C$4;$D338;$B338;V$14)": 3941,_x000D_
    "=RIK_AC(\"INF04__;INF04@E=0,S=49,G=0,T=0,P=0:@R=A,S=1260,V={0}:R=B,S=1018,V={1}:R=C,S=1092,V={2}:R=D,S=1014,V={3}:R=E,S=1260,V={4}:R=F,S=48,V={5}:\";$C$2;$U$14;$C$4;$D370;$B370;V$14)": 3942,_x000D_
    "=RIK_AC(\"INF04__;INF04@E=0,S=49,G=0,T=0,P=0:@R=A,S=1260,V={0}:R=B,S=1018,V={1}:R=C,S=1092,V={2}:R=D,S=1014,V={3}:R=E,S=1260,V={4}:R=F,S=48,V={5}:\";$C$2;$U$14;$C$4;$D402;$B402;V$14)": 3943,_x000D_
    "=RIK_AC(\"INF04__;INF04@E=0,S=49,G=0,T=0,P=0:@R=A,S=1260,V={0}:R=B,S=1018,V={1}:R=C,S=1092,V={2}:R=D,S=1014,V={3}:R=E,S=1260,V={4}:R=F,S=48,V={5}:\";$C$2;$U$14;$C$4;$D433;$B433;V$14)": 3944,_x000D_
    "=RIK_AC(\"INF04__;INF04@E=0,S=1076,G=0,T=0,P=0:@R=A,S=1260,V={0}:R=B,S=1018,V={1}:R=C,S=1092,V={2}:R=D,S=1014,V={3}:R=E,S=1260,V={4}:\";$C$2;$U$14;$C$4;$D36;$B36)": 3945,_x000D_
    "=RIK_AC(\"INF04__;INF04@E=0,S=1076,G=0,T=0,P=0:@R=A,S=1260,V={0}:R=B,S=1018,V={1}:R=C,S=1092,V={2}:R=D,S=1014,V={3}:R=E,S=1260,V={4}:\";$C$2;$U$14;$C$4;$D52;$B52)": 3946,_x000D_
    "=RIK_AC(\"INF04__;INF04@E=0,S=1076,G=0,T=0,P=0:@R=A,S=1260,V={0}:R=B,S=1018,V={1}:R=C,S=1092,V={2}:R=D,S=1014,V={3}:R=E,S=1260,V={4}:\";$C$2;$U$14;$C$4;$D68;$B68)": 3947,_x000D_
    "=RIK_AC(\"INF04__;INF04@E=0,S=1076,G=0,T=0,P=0:@R=A,S=1260,V={0}:R=B,S=1018,V={1}:R=C,S=1092,V={2}:R=D,S=1014,V={3}:R=E,S=1260,V={4}:\";$C$2;$U$14;$C$4;$D84;$B84)": 3948,_x000D_
    "=RIK_AC(\"INF04__;INF04@E=0,S=1076,G=0,T=0,P=0:@R=A,S=1260,V={0}:R=B,S=1018,V={1}:R=C,S=1092,V={2}:R=D,S=1014,V={3}:R=E,S=1260,V={4}:\";$C$2;$U$14;$C$4;$D100;$B100)": 3949,_x000D_
    "=RIK_AC(\"INF04__;INF04@E=0,S=1076,G=0,T=0,P=0:@R=A,S=1260,V={0}:R=B,S=1018,V={1}:R=C,S=1092,V={2}:R=D,S=1014,V={3}:R=E,S=1260,V={4}:\";$C$2;$U$14;$C$4;$D116;$B116)": 3950,_x000D_
    "=RIK_AC(\"INF04__;INF04@E=0,S=1076,G=0,T=0,P=0:@R=A,S=1260,V={0}:R=B,S=1018,V={1}:R=C,S=1092,V={2}:R=D,S=1014,V={3}:R=E,S=1260,V={4}:\";$C$2;$U$14;$C$4;$D132;$B132)": 3951,_x000D_
    "=RIK_AC(\"INF04__;INF04@E=0,S=1076,G=0,T=0,P=0:@R=A,S=1260,V={0}:R=B,S=1018,V={1}:R=C,S=1092,V={2}:R=D,S=1014,V={3}:R=E,S=1260,V={4}:\";$C$2;$U$14;$C$4;$D148;$B148)": 3952,_x000D_
    "=RIK_AC(\"INF04__;INF04@E=0,S=1076,G=0,T=0,P=0:@R=A,S=1260,V={0}:R=B,S=1018,V={1}:R=C,S=1092,V={2}:R=D,S=1014,V={3}:R=E,S=1260,V={4}:\";$C$2;$U$14;$C$4;$D164;$B164)": 3953,_x000D_
    "=RIK_AC(\"INF04__;INF04@E=0,S=1076,G=0,T=0,P=0:@R=A,S=1260,V={0}:R=B,S=1018,V={1}:R=C,S=1092,V={2}:R=D,S=1014,V={3}:R=E,S=1260,V={4}:\";$C$2;$U$14;$C$4;$D180;$B180)": 3954,_x000D_
    "=RIK_AC(\"INF04__;INF04@E=0,S=1076,G=0,T=0,P=0:@R=A,S=1260,V={0}:R=B,S=1018,V={1}:R=C,S=1092,V={2}:R=D,S=1014,V={3}:R=E,S=1260,V={4}:\";$C$2;$U$14;$C$4;$D196;$B196)": 3955,_x000D_
    "=RIK_AC(\"INF04__;INF04@E=0,S=1076,G=0,T=0,P=0:@R=A,S=1260,V={0}:R=B,S=1018,V={1}:R=C,S=1092,V={2}:R=D,S=1014,V={3}:R=E,S=1260,V={4}:\";$C$2;$U$14;$C$4;$D212;$B212)": 3956,_x000D_
    "=RIK_AC(\"INF04__;INF04@E=0,S=1076,G=0,T=0,P=0:@R=A,S=1260,V={0}:R=B,S=1018,V={1}:R=C,S=1092,V={2}:R=D,S=1014,V={3}:R=E,S=1260,V={4}:\";$C$2;$U$14;$C$4;$D228;$B228)": 3957,_x000D_
    "=RIK_AC(\"INF04__;INF04@E=0,S=1076,G=0,T=0,P=0:@R=A,S=1260,V={0}:R=B,S=1018,V={1}:R=C,S=1092,V={2}:R=D,S=1014,V={3}:R=E,S=1260,V={4}:\";$C$2;$U$14;$C$4;$D244;$B244)": 3958,_x000D_
    "=RIK_AC(\"INF04__;INF04@E=0,S=1076,G=0,T=0,P=0:@R=A,S=1260,V={0}:R=B,S=1018,V={1}:R=C,S=1092,V={2}:R=D,S=1014,V={3}:R=E,S=1260,V={4}:\";$C$2;$U$14;$C$4;$D257;$B257)": 3959,_x000D_
    "=RIK_AC(\"INF04__;INF04@E=0,S=1076,G=0,T=0,P=0:@R=A,S=1260,V={0}:R=B,S=1018,V={1}:R=C,S=1092,V={2}:R=D,S=1014,V={3}:R=E,S=1260,V={4}:\";$C$2;$U$14;$C$4;$D268;$B268)": 3960,_x000D_
    "=RIK_AC(\"INF04__;INF04@E=0,S=1076,G=0,T=0,P=0:@R=A,S=1260,V={0}:R=B,S=1018,V={1}:R=C,S=1092,V={2}:R=D,S=1014,V={3}:R=E,S=1260,V={4}:\";$C$2;$U$14;$C$4;$D278;$B278)": 3961,_x000D_
    "=RIK_AC(\"INF04__;INF04@E=0,S=1076,G=0,T=0,P=0:@R=A,S=1260,V={0}:R=B,S=1018,V={1}:R=C,S=1092,V={2}:R=D,S=1014,V={3}:R=E,S=1260,V={4}:\";$C$2;$U$14;$C$4;$D289;$B289)": 3962,_x000D_
    "=RIK_AC(\"INF04__;INF04@E=0,S=1076,G=0,T=0,P=0:@R=A,S=1260,V={0}:R=B,S=1018,V={1}:R=C,S=1092,V={2}:R=D,S=1014,V={3}:R=E,S=1260,V={4}:\";$C$2;$U$14;$C$4;$D299;$B299)": 3963,_x000D_
    "=RIK_AC(\"INF04__;INF04@E=0,S=1076,G=0,T=0,P=0:@R=A,S=1260,V={0}:R=B,S=1018,V={1}:R=C,S=1092,V={2}:R=D,S=1014,V={3}:R=E,S=1260,V={4}:\";$C$2;$U$14;$C$4;$D308;$B308)": 3964,_x000D_
    "=RIK_AC(\"INF04__;INF04@E=0,S=1076,G=0,T=0,P=0:@R=A,S=1260,V={0}:R=B,S=1018,V={1}:R=C,S=1092,V={2}:R=D,S=1014,V={3}:R=E,S=1260,V={4}:\";$C$2;$U$14;$C$4;$D317;$B317)": 3965,_x000D_
    "=RIK_AC(\"INF04__;INF04@E=0,S=1076,G=0,T=0,P=0:@R=A,S=1260,V={0}:R=B,S=1018,V={1}:R=C,S=1092,V={2}:R=D,S=1014,V={3}:R=E,S=1260,V={4}:\";$C$2;$U$14;$C$4;$D325;$B325)": 3966,_x000D_
    "=RIK_AC(\"INF04__;INF04@E=0,S=1076,G=0,T=0,P=0:@R=A,S=1260,V={0}:R=B,S=1018,V={1}:R=C,S=1092,V={2}:R=D,S=1014,V={3}:R=E,S=1260,V={4}:\";$C$2;$U$14;$C$4;$D333;$B333)": 3967,_x000D_
    "=RIK_AC(\"INF04__;INF04@E=0,S=1076,G=0,T=0,P=0:@R=A,S=1260,V={0}:R=B,S=1018,V={1}:R=C,S=1092,V={2}:R=D,S=1014,V={3}:R=E,S=1260,V={4}:\";$C$2;$U$14;$C$4;$D341;$B341)": 3968,_x000D_
    "=RIK_AC(\"INF04__;INF04@E=0,S=1076,G=0,T=0,P=0:@R=A,S=1260,V={0}:R=B,S=1018,V={1}:R=C,S=1092,V={2}:R=D,S=1014,V={3}:R=E,S=1260,V={4}:\";$C$2;$U$14;$C$4;$D349;$B349)": 3969,_x000D_
    "=RIK_AC(\"INF04__;INF04@E=0,S=1076,G=0,T=0,P=0:@R=A,S=1260,V={0}:R=B,S=1018,V={1}:R=C,S=1092,V={2}:R=D,S=1014,V={3}:R=E,S=1260,V={4}:\";$C$2;$U$14;$C$4;$D357;$B357)": 3970,_x000D_
    "=RIK_AC(\"INF04__;INF04@E=0,S=1076,G=0,T=0,P=0:@R=A,S=1260,V={0}:R=B,S=1018,V={1}:R=C,S=1092,V={2}:R=D,S=1014,V={3}:R=E,S=1260,V={4}:\";$C$2;$U$14;$C$4;$D365;$B365)": 3971,_x000D_
    "=RIK_AC(\"INF04__;INF04@E=0,S=1076,G=0,T=0,P=0:@R=A,S=1260,V={0}:R=B,S=1018,V={1}:R=C,S=1092,V={2}:R=D,S=1014,V={3}:R=E,S=1260,V={4}:\";$C$2;$U$14;$C$4;$D373;$B373)": 3972,_x000D_
    "=RIK_AC(\"INF04__;INF04@E=0,S=1076,G=0,T=0,P=0:@R=A,S=1260,V={0}:R=B,S=1018,V={1}:R=C,S=1092,V={2}:R=D,S=1014,V={3}:R=E,S=1260,V={4}:\";$C$2;$U$14;$C$4;$D381;$B381)": 3973,_x000D_
    "=RIK_AC(\"INF04__;INF04@E=0,S=1076,G=0,T=0,P=0:@R=A,S=1260,V={0}:R=B,S=1018,V={1}:R=C,S=1092,V={2}:R=D,S=1014,V={3}:R=E,S=1260,V={4}:\";$C$2;$U$14;$C$4;$D389;$B389)": 3974,_x000D_
    "=RIK_AC(\"INF04__;INF04@E=0,S=1076,G=0,T=0,P=0:@R=A,S=1260,V={0}:R=B,S=1018,V={1}:R=C,S=1092,V={2}:R=D,S=1014,V={3}:R=E,S=1260,V={4}:\";$C$2;$U$14;$C$4;$D397;$B397)": 3975,_x000D_
    "=RIK_AC(\"INF04__;INF04@E=0,S=1076,G=0,T=0,P=0:@R=A,S=1260,V={0}:R=B,S=1018,V={1}:R=C,S=1092,V={2}:R=D,S=1014,V={3}:R=E,S=1260,V={4}:\";$C$2;$U$14;$C$4;$D405;$B405)": 3976,_x000D_
    "=RIK_AC(\"INF04__;INF04@E=0,S=1076,G=0,T=0,P=0:@R=A,S=1260,V={0}:R=B,S=1018,V={1}:R=C,S=1092,V={2}:R=D,S=1014,V={3}:R=E,S=1260,V={4}:\";$C$2;$U$14;$C$4;$D413;$B413)": 3977,_x000D_
    "=RIK_AC(\"INF04__;INF04@E=0,S=1076,G=0,T=0,P=0:@R=A,S=1260,V={0}:R=B,S=1018,V={1}:R=C,S=1092,V={2}:R=D,S=1014,V={3}:R=E,S=1260,V={4}:\";$C$2;$U$14;$C$4;$D421;$B421)": 3978,_x000D_
    "=RIK_AC(\"INF04__;INF04@E=0,S=1076,G=0,T=0,P=0:@R=A,S=1260,V={0}:R=B,S=1018,V={1}:R=C,S=1092,V={2}:R=D,S=1014,V={3}:R=E,S=1260,V={4}:\";$C$2;$U$14;$C$4;$D429;$B429)": 3979,_x000D_
    "=RIK_AC(\"INF04__;INF04@E=0,S=1076,G=0,T=0,P=0:@R=A,S=1260,V={0}:R=B,S=1018,V={1}:R=C,S=1092,V={2}:R=D,S=1014,V={3}:R=E,S=1260,V={4}:\";$C$2;$U$14;$C$4;$D437;$B437)": 3980,_x000D_
    "=RIK_AC(\"INF04__;INF04@E=0,S=1064,G=0,T=0,P=0:@R=A,S=1260,V={0}:R=B,S=1018,V={1}:R=C,S=1092,V={2}:R=D,S=1014,V={3}:R=E,S=1260,V={4}:\";$C$2;$U$14;$C$4;$D228;$B228)": 3981,_x000D_
    "=RIK_AC(\"INF04__;INF04@E=0,S=49,G=0,T=0,P=0:@R=A,S=1260,V={0}:R=B,S=1018,V={1}:R=C,S=1092,V={2}:R=D,S=1014,V={3}:R=E,S=1260,V={4}:R=F,S=48,V={5}:\";$C$2;$U$14;$C$4;$D289;$B289;V$14)": 3982,_x000D_
    "=RIK_AC(\"INF04__;INF04@E=0,S=1076,G=0,T=0,P=0:@R=A,S=1260,V={0}:R=B,S=1018,V={1}:R=C,S=1092,V={2}:R=D,S=1014,V={3}:R=E,S=1260,V={4}:\";$C$2;$U$14;$C$4;$D91;$B91)": 3983,_x000D_
    "=RIK_AC(\"INF04__;INF04@E=0,S=1076,G=0,T=0,P=0:@R=A,S=1260,V={0}:R=B,S=1018,V={1}:R=C,S=1092,V={2}:R=D,S=1014,V={3}:R=E,S=1260,V={4}:\";$C$2;$U$14;$C$4;$D187;$B187)": 3984,_x000D_
    "=RIK_AC(\"INF04__;INF04@E=0,S=1076,G=0,T=0,P=0:@R=A,S=1260,V={0}:R=B,S=1018,V={1}:R=C,S=1092,V={2}:R=D,S=1014,V={3}:R=E,S=1260,V={4}:\";$C$2;$U$14;$C$4;$D271;$B271)": 3985,_x000D_
    "=RIK_AC(\"INF04__;INF04@E=0,S=1076,G=0,T=0,P=0:@R=A,S=1260,V={0}:R=B,S=1018,V={1}:R=C,S=1092,V={2}:R=D,S=1014,V={3}:R=E,S=1260,V={4}:\";$C$2;$U$14;$C$4;$D320;$B320)": 3986,_x000D_
    "=RIK_AC(\"INF04__;INF04@E=0,S=1076,G=0,T=0,P=0:@R=A,S=1260,V={0}:R=B,S=1018,V={1}:R=C,S=1092,V={2}:R=D,S=1014,V={3}:R=E,S=1260,V={4}:\";$C$2;$U$14;$C$4;$D360;$B360)": 3987,_x000D_
    "=RIK_AC(\"INF04__;INF04@E=0,S=1076,G=0,T=0,P=0:@R=A,S=1260,V={0}:R=B,S=1018,V={1}:R=C,S=1092,V={2}:R=D,S=1014,V={3}:R=E,S=1260,V={4}:\";$C$2;$U$14;$C$4;$D400;$B400)": 3988,_x000D_
    "=RIK_AC(\"INF04__;INF04@E=0,S=42,G=0,T=0,P=0:@R=A,S=1260,V={0}:R=B,S=1018,V={1}:R=C,S=1092,V={2}:R=D,S=1014,V={3}:R=E,S=1260,V={4}:\";$C$2;$U$14;$C$4;$D149;$B149)": 3989,_x000D_
    "=RIK_AC(\"INF04__;INF04@E=0,S=42,G=0,T=0,P=0:@R=A,S=1260,V={0}:R=B,S=1018,V={1}:R=C,S=1092,V={2}:R=D,S=1014,V={3}:R=E,S=1260,V={4}:\";$C$2;$U$14;$C$4;$D286;$B286)": 3990,_x000D_
    "=RIK_AC(\"INF04__;INF04@E=0,S=42,G=0,T=0,P=0:@R=A,S=1260,V={0}:R=B,S=1018,V={1}:R=C,S=1092,V={2}:R=D,S=1014,V={3}:R=E,S=1260,V={4}:\";$C$2;$U$14;$C$4;$D420;$B420)": 3991,_x000D_
    "=RIK_AC(\"INF04__;INF04@E=0,S=1064,G=0,T=0,P=0:@R=A,S=1260,V={0}:R=B,S=1018,V={1}:R=C,S=1092,V={2}:R=D,S=1014,V={3}:R=E,S=1260,V={4}:\";$C$2;$U$14;$C$4;$D113;$B113)": 3992,_x000D_
    "=RIK_AC(\"INF04__;INF04@E=0,S=1064,G=0,T=0,P=0:@R=A,S=1260,V={0}:R=B,S=1018,V={1}:R=C,S=1092,V={2}:R=D,S=1014,V={3}:R=E,S=1260,V={4}:\";$C$2;$U$14;$C$4;$D209;$B209)": 3993,_x000D_
    "=RIK_AC(\"INF04__;INF04@E=0,S=1064,G=0,T=0,P=0:@R=A,S=1260,V={0}:R=B,S=1018,V={1}:R=C,S=1092,V={2}:R=D,S=1014,V={3}:R=E,S=1260,V={4}:\";$C$2;$U$14;$C$4;$D292;$B292)": 3994,_x000D_
    "=RIK_AC(\"INF04__;INF04@E=0,S=1064,G=0,T=0,P=0:@R=A,S=1260,V={0}:R=B,S=1018,V={1}:R=C,S=1092,V={2}:R=D,S=1014,V={3}:R=E,S=1260,V={4}:\";$C$2;$U$14;$C$4;$D379;$B379)": 3995,_x000D_
    "=RIK_AC(\"INF04__;INF04@E=0,S=49,G=0,T=0,P=0:@R=A,S=1260,V={0}:R=B,S=1018,V={1}:R=C,S=1092,V={2}:R=D,S=1014,V={3}:R=E,S=1260,V={4}:R=F,S=48,V={5}:\";$C$2;$U$14;$C$4;$D32;$B32;V$14)": 3996,_x000D_
    "=RIK_AC(\"INF04__;INF04@E=0,S=49,G=0,T=0,P=0:@R=A,S=1260,V={0}:R=B,S=1018,V={1}:R=C,S=1092,V={2}:R=D,S=1014,V={3}:R=E,S=1260,V={4}:R=F,S=48,V={5}:\";$C$2;$U$14;$C$4;$D78;$B78;V$14)": 3997,_x000D_
    "=RIK_AC(\"INF04__;INF04@E=0,S=49,G=0,T=0,P=0:@R=A,S=1260,V={0}:R=B,S=1018,V={1}:R=C,S=1092,V={2}:R=D,S=1014,V={3}:R=E,S=1260,V={4}:R=F,S=48,V={5}:\";$C$2;$U$14;$C$4;$D114;$B114;V$14)": 3998,_x000D_
    "=RIK_AC(\"INF04__;INF04@E=0,S=49,G=0,T=0,P=0:@R=A,S=1260,V={0}:R=B,S=1018,V={1}:R=C,S=1092,V={2}:R=D,S=1014,V={3}:R=E,S=1260,V={4}:R=F,S=48,V={5}:\";$C$2;$U$14;$C$4;$D151;$B151;V$14)": 3999,_x000D_
    "=RIK_AC(\"INF04__;INF04@E=0,S=49,G=0,T=0,P=0:@R=A,S=1260,V={0}:R=B,S=1018,V={1}:R=C,S=1092,V={2}:R=D,S=1014,V={3}:R=E,S=1260,V={4}:R=F,S=48,V={5}:\";$C$2;$U$14;$C$4;$D185;$B185;V$14)": 4000,_x000D_
    "=RIK_AC(\"INF04__;INF04@E=0,S=49,G=0,T=0,P=0:@R=A,S=1260,V={0}:R=B,S=1018,V={1}:R=C,S=1092,V={2}:R=D,S=1014,V={3}:R=E,S=1260,V={4}:R=F,S=48,V={5}:\";$C$2;$U$14;$C$4;$D217;$B217;V$14)": 4001,_x000D_
    "=RIK_AC(\"INF04__;INF04@E=0,S=49,G=0,T=0,P=0:@R=A,S=1260,V={0}:R=B,S=1018,V={1}:R=C,S=1092,V={2}:R=D,S=1014,V={3}:R=E,S=1260,V={4}:R=F,S=48,V={5}:\";$C$2;$U$14;$C$4;$D249;$B249;V$14)": 4002,_x000D_
    "=RIK_AC(\"INF04__;INF04@E=0,S=49,G=0,T=0,P=0:@R=A,S=1260,V={0}:R=B,S=1018,V={1}:R=C,S=1092,V={2}:R=D,S=1014,V={3}:R=E,S=1260,V={4}:R=F,S=48,V={5}:\";$C$2;$U$14;$C$4;$D281;$B281;V$14)": 4003,_x000D_
    "=RIK_AC(\"INF04__;INF04@E=0,S=49,G=0,T=0,P=0:@R=A,S=1260,V={0}:R=B,S=1018,V={1}:R=C,S=1092,V={2}:R=D,S=1014,V={3}:R=E,S=1260,V={4}:R=F,S=48,V={5}:\";$C$2;$U$14;$C$4;$D313;$B313;V$14)": 4004,_x000D_
    "=RIK_AC(\"INF04__;INF04@E=0,S=49,G=0,T=0,P=0:@R=A,S=1260,V={0}:R=B,S=1018,V={1}:R=C,S=1092,V={2}:R=D,S=1014,V={3}:R=E,S=1260,V={4}:R=F,S=48,V={5}:\";$C$2;$U$14;$C$4;$D345;$B345;V$14)": 4005,_x000D_
    "=RIK_AC(\"INF04__;INF04@E=0,S=49,G=0,T=0,P=0:@R=A,S=1260,V={0}:R=B,S=1018,V={1}:R=C,S=1092,V={2}:R=D,S=1014,V={3}:R=E,S=1260,V={4}:R=F,S=48,V={5}:\";$C$2;$U$14;$C$4;$D377;$B377;V$14)": 4006,_x000D_
    "=RIK_AC(\"INF04__;INF04@E=0,S=49,G=0,T=0,P=0:@R=A,S=1260,V={0}:R=B,S=1018,V={1}:R=C,S=1092,V={2}:R=D,S=1014,V={3}:R=E,S=1260,V={4}:R=F,S=48,V={5}:\";$C$2;$U$14;$C$4;$D409;$B409;V$14)": 4007,_x000D_
    "=RIK_AC(\"INF04__;INF04@E=0,S=49,G=0,T=0,P=0:@R=A,S=1260,V={0}:R=B,S=1018,V={1}:R=C,S=1092,V={2}:R=D,S=1014,V={3}:R=E,S=1260,V={4}:R=F,S=48,V={5}:\";$C$2;$U$14;$C$4;$D434;$B434;V$14)": 4008,_x000D_
    "=RIK_AC(\"INF04__;INF04@E=0,S=1076,G=0,T=0,P=0:@R=A,S=1260,V={0}:R=B,S=1018,V={1}:R=C,S=1092,V={2}:R=D,S=1014,V={3}:R=E,S=1260,V={4}:\";$C$2;$U$14;$C$4;$D37;$B37)": 4009,_x000D_
    "=RIK_AC(\"INF04__;INF04@E=0,S=1076,G=0,T=0,P=0:@R=A,S=1260,V={0}:R=B,S=1018,V={1}:R=C,S=1092,V={2}:R=D,S=1014,V={3}:R=E,S=1260,V={4}:\";$C$2;$U$14;$C$4;$D53;$B53)": 4010,_x000D_
    "=RIK_AC(\"INF04__;INF04@E=0,S=1076,G=0,T=0,P=0:@R=A,S=1260,V={0}:R=B,S=1018,V={1}:R=C,S=1092,V={2}:R=D,S=1014,V={3}:R=E,S=1260,V={4}:\";$C$2;$U$14;$C$4;$D69;$B69)": 4011,_x000D_
    "=RIK_AC(\"INF04__;INF04@E=0,S=1076,G=0,T=0,P=0:@R=A,S=1260,V={0}:R=B,S=1018,V={1}:R=C,S=1092,V={2}:R=D,S=1014,V={3}:R=E,S=1260,V={4}:\";$C$2;$U$14;$C$4;$D85;$B85)": 4012,_x000D_
    "=RIK_AC(\"INF04__;INF04@E=0,S=1076,G=0,T=0,P=0:@R=A,S=1260,V={0}:R=B,S=1018,V={1}:R=C,S=1092,V={2}:R=D,S=1014,V={3}:R=E,S=1260,V={4}:\";$C$2;$U$14;$C$4;$D101;$B101)": 4013,_x000D_
    "=RIK_AC(\"INF04__;INF04@E=0,S=1076,G=0,T=0,P=0:@R=A,S=1260,V={0}:R=B,S=1018,V={1}:R=C,S=1092,V={2}:R=D,S=1014,V={3}:R=E,S=1260,V={4}:\";$C$2;$U$14;$C$4;$D117;$B117)": 4014,_x000D_
    "=RIK_AC(\"INF04__;INF04@E=0,S=1076,G=0,T=0,P=0:@R=A,S=1260,V={0}:R=B,S=1018,V={1}:R=C,S=1092,V={2}:R=D,S=1014,V={3}:R=E,S=1260,V={4}:\";$C$2;$U$14;$C$4;$D133;$B133)": 4015,_x000D_
    "=RIK_AC(\"INF04__;INF04@E=0,S=1076,G=0,T=0,P=0:@R=A,S=1260,V={0}:R=B,S=1018,V={1}:R=C,S=1092,V={2}:R=D,S=1014,V={3}:R=E,S=1260,V={4}:\";$C$2;$U$14;$C$4;$D149;$B149)": 4016,_x000D_
    "=RIK_AC(\"INF04__;INF04@E=0,S=1076,G=0,T=0,P=0:@R=A,S=1260,V={0}:R=B,S=1018,V={1}:R=C,S=1092,V={2}:R=D,S=1014,V={3}:R=E,S=1260,V={4}:\";$C$2;$U$14;$C$4;$D165;$B165)": 4017,_x000D_
    "=RIK_AC(\"INF04__;INF04@E=0,S=1076,G=0,T=0,P=0:@R=A,S=1260,V={0}:R=B,S=1018,V={1}:R=C,S=1092,V={2}:R=D,S=1014,V={3}:R=E,S=1260,V={4}:\";$C$2;$U$14;$C$4;$D181;$B181)": 4018,_x000D_
    "=RIK_AC(\"INF04__;INF04@E=0,S=1076,G=0,T=0,P=0:@R=A,S=1260,V={0}:R=B,S=1018,V={1}:R=C,S=1092,V={2}:R=D,S=1014,V={3}:R=E,S=1260,V={4}:\";$C$2;$U$14;$C$4;$D197;$B197)": 4019,_x000D_
    "=RIK_AC(\"INF04__;INF04@E=0,S=1076,G=0,T=0,P=0:@R=A,S=1260,V={0}:R=B,S=1018,V={1}:R=C,S=1092,V={2}:R=D,S=1014,V={3}:R=E,S=1260,V={4}:\";$C$2;$U$14;$C$4;$D213;$B213)": 4020,_x000D_
    "=RIK_AC(\"INF04__;INF04@E=0,S=1076,G=0,T=0,P=0:@R=A,S=1260,V={0}:R=B,S=1018,V={1}:R=C,S=1092,V={2}:R=D,S=1014,V={3}:R=E,S=1260,V={4}:\";$C$2;$U$14;$C$4;$D229;$B229)": 4021,_x000D_
    "=RIK_AC(\"INF04__;INF04@E=0,S=1076,G=0,T=0,P=0:@R=A,S=1260,V={0}:R=B,S=1018,V={1}:R=C,S=1092,V={2}:R=D,S=1014,V={3}:R=E,S=1260,V={4}:\";$C$2;$U$14;$C$4;$D245;$B245)": 4022,_x000D_
    "=RIK_AC(\"INF04__;INF04@E=0,S=1076,G=0,T=0,P=0:@R=A,S=1260,V={0}:R=B,S=1018,V={1}:R=C,S=1092,V={2}:R=D,S=1014,V={3}:R=E,S=1260,V={4}:\";$C$2;$U$14;$C$4;$D259;$B259)": 4023,_x000D_
    "=RIK_AC(\"INF04__;INF04@E=0,S=1076,G=0,T=0,P=0:@R=A,S=1260,V={0}:R=B,S=1018,V={1}:R=C,S=1092,V={2}:R=D,S=1014,V={3}:R=E,S=1260,V={4}:\";$C$2;$U$14;$C$4;$D269;$B269)": 4024,_x000D_
    "=RIK_AC(\"INF04__;INF04@E=0,S=1076,G=0,T=0,P=0:@R=A,S=1260,V={0}:R=B,S=1018,V={1}:R=C,S=1092,V={2}:R=D,S=1014,V={3}:R=E,S=1260,V={4}:\";$C$2;$U$14;$C$4;$D279;$B279)": 4025,_x000D_
    "=RIK_AC(\"INF04__;INF04@E=0,S=1076,G=0,T=0,P=0:@R=A,S=1260,V={0}:R=B,S=1018,V={1}:R=C,S=1092,V={2}:R=D,S=1014,V={3}:R=E,S=1260,V={4}:\";$C$2;$U$14;$C$4;$D291;$B291)": 4026,_x000D_
    "=RIK_AC(\"INF04__;INF04@E=0,S=1076,G=0,T=0,P=0:@R=A,S=1260,V={0}:R=B,S=1018,V={1}:R=C,S=1092,V={2}:R=D,S=1014,V={3}:R=E,S=1260,V={4}:\";$C$2;$U$14;$C$4;$D300;$B300)": 4027,_x000D_
    "=RIK_AC(\"INF04__;INF04@E=0,S=1076,G=0,T=0,P=0:@R=A,S=1260,V={0}:R=B,S=1018,V={1}:R=C,S=1092,V={2}:R=D,S=1014,V={3}:R=E,S=1260,V={4}:\";$C$2;$U$14;$C$4;$D309;$B309)": 4028,_x000D_
    "=RIK_AC(\"INF04__;INF04@E=0,S=1076,G=0,T=0,P=0:@R=A,S=1260,V={0}:R=B,S=1018,V={1}:R=C,S=1092,V={2}:R=D,S=1014,V={3}:R=E,S=1260,V={4}:\";$C$2;$U$14;$C$4;$D318;$B318)": 4029,_x000D_
    "=RIK_AC(\"INF04__;INF04@E=0,S=1076,G=0,T=0,P=0:@R=A,S=1260,V={0}:R=B,S=1018,V={1}:R=C,S=1092,V={2}:R=D,S=1014,V={3}:R=E,S=1260,V={4}:\";$C$2;$U$14;$C$4;$D326;$B326)": 4030,_x000D_
    "=RIK_AC(\"INF04__;INF04@E=0,S=1076,G=0,T=0,P=0:@R=A,S=1260,V={0}:R=B,S=1018,V={1}:R=C,S=1092,V={2}:R=D,S=1014,V={3}:R=E,S=1260,V={4}:\";$C$2;$U$14;$C$4;$D334;$B334)": 4031,_x000D_
    "=RIK_AC(\"INF04__;INF04@E=0,S=1076,G=0,T=0,P=0:@R=A,S=1260,V={0}:R=B,S=1018,V={1}:R=C,S=1092,V={2}:R=D,S=1014,V={3}:R=E,S=1260,V={4}:\";$C$2;$U$14;$C$4;$D342;$B342)": 4032,_x000D_
    "=RIK_AC(\"INF04__;INF04@E=0,S=1076,G=0,T=0,P=0:@R=A,S=1260,V={0}:R=B,S=1018,V={1}:R=C,S=1092,V={2}:R=D,S=1014,V={3}:R=E,S=1260,V={4}:\";$C$2;$U$14;$C$4;$D350;$B350)": 4033,_x000D_
    "=RIK_AC(\"INF04__;INF04@E=0,S=1076,G=0,T=0,P=0:@R=A,S=1260,V={0}:R=B,S=1018,V={1}:R=C,S=1092,V={2}:R=D,S=1014,V={3}:R=E,S=1260,V={4}:\";$C$2;$U$14;$C$4;$D358;$B358)": 4034,_x000D_
    "=RIK_AC(\"INF04__;INF04@E=0,S=1076,G=0,T=0,P=0:@R=A,S=1260,V={0}:R=B,S=1018,V={1}:R=C,S=1092,V={2}:R=D,S=1014,V={3}:R=E,S=1260,V={4}:\";$C$2;$U$14;$C$4;$D366;$B366)": 4035,_x000D_
    "=RIK_AC(\"INF04__;INF04@E=0,S=1076,G=0,T=0,P=0:@R=A,S=1260,V={0}:R=B,S=1018,V={1}:R=C,S=1092,V={2}:R=D,S=1014,V={3}:R=E,S=1260,V={4}:\";$C$2;$U$14;$C$4;$D374;$B374)": 4036,_x000D_
    "=RIK_AC(\"INF04__;INF04@E=0,S=1076,G=0,T=0,P=0:@R=A,S=1260,V={0}:R=B,S=1018,V={1}:R=C,S=1092,V={2}:R=D,S=1014,V={3}:R=E,S=1260,V={4}:\";$C$2;$U$14;$C$4;$D382;$B382)": 4037,_x000D_
    "=RIK_AC(\"INF04__;INF04@E=0,S=1076,G=0,T=0,P=0:@R=A,S=1260,V={0}:R=B,S=1018,V={1}:R=C,S=1092,V={2}:R=D,S=1014,V={3}:R=E,S=1260,V={4}:\";$C$2;$U$14;$C$4;$D390;$B390)": 4038,_x000D_
    "=RIK_AC(\"INF04__;INF04@E=0,S=1076,G=0,T=0,P=0:@R=A,S=1260,V={0}:R=B,S=1018,V={1}:R=C,S=1092,V={2}:R=D,S=1014,V={3}:R=E,S=1260,V={4}:\";$C$2;$U$14;$C$4;$D398;$B398)": 4039,_x000D_
    "=RIK_AC(\"INF04__;INF04@E=0,S=1076,G=0,T=0,P=0:@R=A,S=1260,V={0}:R=B,S=1018,V={1}:R=C,S=1092,V={2}:R=D,S=1014,V={3}:R=E,S=1260,V={4}:\";$C$2;$U$14;$C$4;$D406;$B406)": 4040,_x000D_
    "=RIK_AC(\"INF04__;INF04@E=0,S=1076,G=0,T=0,P=0:@R=A,S=1260,V={0}:R=B,S=1018,V={1}:R=C,S=1092,V={2}:R=D,S=1014,V={3}:R=E,S=1260,V={4}:\";$C$2;$U$14;$C$4;$D414;$B414)": 4041,_x000D_
    "=RIK_AC(\"INF04__;INF04@E=0,S=1076,G=0,T=0,P=0:@R=A,S=1260,V={0}:R=B,S=1018,V={1}:R=C,S=1092,V={2}:R=D,S=1014,V={3}:R=E,S=1260,V={4}:\";$C$2;$U$14;$C$4;$D422;$B422)": 4042,_x000D_
    "=RIK_AC(\"INF04__;INF04@E=0,S=1076,G=0,T=0,P=0:@R=A,S=1260,V={0}:R=B,S=1018,V={1}:R=C,S=1092,V={2}:R=D,S=1014,V={3}:R=E,S=1260,V={4}:\";$C$2;$U$14;$C$4;$D430;$B430)": 4043,_x000D_
    "=RIK_AC(\"INF04__;INF04@E=0,S=1064,G=0,T=0,P=0:@R=A,S=1260,V={0}:R=B,S=1018,V={1}:R=C,S=1092,V={2}:R=D,S=1014,V={3}:R=E,S=1260,V={4}:\";$C$2;$U$14;$C$4;$D37;$B37)": 4044,_x000D_
    "=RIK_AC(\"INF04__;INF04@E=0,S=49,G=0,T=0,P=0:@R=A,S=1260,V={0}:R=B,S=1018,V={1}:R=C,S=1092,V={2}:R=D,S=1014,V={3}:R=E,S=1260,V={4}:R=F,S=48,V={5}:\";$C$2;$U$14;$C$4;$D87;$B87;V$14)": 4045,_x000D_
    "=RIK_AC(\"INF04__;INF04@E=0,S=49,G=0,T=0,P=0:@R=A,S=1260,V={0}:R=B,S=1018,V={1}:R=C,S=1092,V={2}:R=D,S=1014,V={3}:R=E,S=1260,V={4}:R=F,S=48,V={5}:\";$C$2;$U$14;$C$4;$D225;$B225;V$14)": 4046,_x000D_
    "=RIK_AC(\"INF04__;INF04@E=0,S=49,G=0,T=0,P=0:@R=A,S=1260,V={0}:R=B,S=1018,V={1}:R=C,S=1092,V={2}:R=D,S=1014,V={3}:R=E,S=1260,V={4}:R=F,S=48,V={5}:\";$C$2;$U$14;$C$4;$D353;$B353;V$14)": 4047,_x000D_
    "=RIK_AC(\"INF04__;INF04@E=0,S=1076,G=0,T=0,P=0:@R=A,S=1260,V={0}:R=B,S=1018,V={1}:R=C,S=1092,V={2}:R=D,S=1014,V={3}:R=E,S=1260,V={4}:\";$C$2;$U$14;$C$4;$D21;$B21)": 4048,_x000D_
    "=RIK_AC(\"INF04__;INF04@E=0,S=1076,G=0,T=0,P=0:@R=A,S=1260,V={0}:R=B,S=1018,V={1}:R=C,S=1092,V={2}:R=D,S=1014,V={3}:R=E,S=1260,V={4}:\";$C$2;$U$14;$C$4;$D107;$B107)": 4049,_x000D_
    "=RIK_AC(\"INF04__;INF04@E=0,S=1076,G=0,T=0,P=0:@R=A,S=1260,V={0}:R=B,S=1018,V={1}:R=C,S=1092,V={2}:R=D,S=1014,V={3}:R=E,S=1260,V={4}:\";$C$2;$U$14;$C$4;$D171;$B171)": 4050,_x000D_
    "=RIK_AC(\"INF04__;INF04@E=0,S=1076,G=0,T=0,P=0:@R=A,S=1260,V={0}:R=B,S=1018,V={1}:R=C,S=1092,V={2}:R=D,S=1014,V={3}:R=E,S=1260,V={4}:\";$C$2;$U$14;$C$4;$D249;$B249)": 4051,_x000D_
    "=RIK_AC(\"INF04__;INF04@E=0,S=1076,G=0,T=0,P=0:@R=A,S=1260,V={0}:R=B,S=1018,V={1}:R=C,S=1092,V={2}:R=D,S=1014,V={3}:R=E,S=1260,V={4}:\";$C$2;$U$14;$C$4;$D293;$B293)": 4052,_x000D_
    "=RIK_AC(\"INF04__;INF04@E=0,S=1076,G=0,T=0,P=0:@R=A,S=1260,V={0}:R=B,S=1018,V={1}:R=C,S=1092,V={2}:R=D,S=1014,V={3}:R=E,S=1260,V={4}:\";$C$2;$U$14;$C$4;$D336;$B336)": 4053,_x000D_
    "=RIK_AC(\"INF04__;INF04@E=0,S=1076,G=0,T=0,P=0:@R=A,S=1260,V={0}:R=B,S=1018,V={1}:R=C,S=1092,V={2}:R=D,S=1014,V={3}:R=E,S=1260,V={4}:\";$C$2;$U$14;$C$4;$D368;$B368)": 4054,_x000D_
    "=RIK_AC(\"INF04__;INF04@E=0,S=1076,G=0,T=0,P=0:@R=A,S=1260,V={0}:R=B,S=1018,V={1}:R=C,S=1092,V={2}:R=D,S=1014,V={3}:R=E,S=1260,V={4}:\";$C$2;$U$14;$C$4;$D408;$B408)": 4055,_x000D_
    "=RIK_AC(\"INF04__;INF04@E=0,S=42,G=0,T=0,P=0:@R=A,S=1260,V={0}:R=B,S=1018,V={1}:R=C,S=1092,V={2}:R=D,S=1014,V={3}:R=E,S=1260,V={4}:\";$C$2;$U$14;$C$4;$D83;$B83)": 4056,_x000D_
    "=RIK_AC(\"INF04__;INF04@E=0,S=42,G=0,T=0,P=0:@R=A,S=1260,V={0}:R=B,S=1018,V={1}:R=C,S=1092,V={2}:R=D,S=1014,V={3}:R=E,S=1260,V={4}:\";$C$2;$U$14;$C$4;$D355;$B355)": 4057,_x000D_
    "=RIK_AC(\"INF04__;INF04@E=0,S=1064,G=0,T=0,P=0:@R=A,S=1260,V={0}:R=B,S=1018,V={1}:R=C,S=1092,V={2}:R=D,S=1014,V={3}:R=E,S=1260,V={4}:\";$C$2;$U$14;$C$4;$D160;$B160)": 4058,_x000D_
    "=RIK_AC(\"INF04__;INF04@E=0,S=1064,G=0,T=0,P=0:@R=A,S=1260,V={0}:R=B,S=1018,V={1}:R=C,S=1092,V={2}:R=D,S=1014,V={3}:R=E,S=1260,V={4}:\";$C$2;$U$14;$C$4;$D337;$B337)": 4059,_x000D_
    "=RIK_AC(\"INF04__;INF04@E=0,S=49,G=0,T=0,P=0:@R=A,S=1260,V={0}:R=B,S=1018,V={1}:R=C,S=1092,V={2}:R=D,S=1014,V={3}:R=E,S=1260,V={4}:R=F,S=48,V={5}:\";$C$2;$U$14;$C$4;$D96;$B96;V$14)": 4060,_x000D_
    "=RIK_AC(\"INF04__;INF04@E=0,S=49,G=0,T=0,P=0:@R=A,S=1260,V={0}:R=B,S=1018,V={1}:R=C,S=1092,V={2}:R=D,S=1014,V={3}:R=E,S=1260,V={4}:R=F,S=48,V={5}:\";$C$2;$U$14;$C$4;$D169;$B169;V$14)": 4061,_x000D_
    "=RIK_AC(\"INF04__;INF04@E=0,S=49,G=0,T=0,P=0:@R=A,S=1260,V={0}:R=B,S=1018,V={1}:R=C,S=1092,V={2}:R=D,S=1014,V={3}:R=E,S=1260,V={4}:R=F,S=48,V={5}:\";$C$2;$U$14;$C$4;$D233;$B233;V$14)": 4062,_x000D_
    "=RIK_AC(\"INF04__;INF04@E=0,S=49,G=0,T=0,P=0:@R=A,S=1260,V={0}:R=B,S=1018,V={1}:R=C,S=1092,V={2}:R=D,S=1014,V={3}:R=E,S=1260,V={4}:R=F,S=48,V={5}:\";$C$2;$U$14;$C$4;$D297;$B297;V$14)": 4063,_x000D_
    "=RIK_AC(\"INF04__;INF04@E=0,S=49,G=0,T=0,P=0:@R=A,S=1260,V={0}:R=B,S=1018,V={1}:R=C,S=1092,V={2}:R=D,S=1014,V={3}:R=E,S=1260,V={4}:R=F,S=48,V={5}:\";$C$2;$U$14;$C$4;$D361;$B361;V$14)": 4064,_x000D_
    "=RIK_AC(\"INF04__;INF04@E=0,S=49,G=0,T=0,P=0:@R=A,S=1260,V={0}:R=B,S=1018,V={1}:R=C,S=1092,V={2}:R=D,S=1014,V={3}:R=E,S=1260,V={4}:R=F,S=48,V={5}:\";$C$2;$U$14;$C$4;$D425;$B425;V$14)": 4065,_x000D_
    "=RIK_AC(\"INF04__;INF04@E=0,S=1076,G=0,T=0,P=0:@R=A,S=1260,V={0}:R=B,S=1018,V={1}:R=C,S=1092,V={2}:R=D,S=1014,V={3}:R=E,S=1260,V={4}:\";$C$2;$U$14;$C$4;$D45;$B45)": 4066,_x000D_
    "=RIK_AC(\"INF04__;INF04@E=0,S=1076,G=0,T=0,P=0:@R=A,S=1260,V={0}:R=B,S=1018,V={1}:R=C,S=1092,V={2}:R=D,S=1014,V={3}:R=E,S=1260,V={4}:\";$C$2;$U$14;$C$4;$D77;$B77)": 4067,_x000D_
    "=RIK_AC(\"INF04__;INF04@E=0,S=1076,G=0,T=0,P=0:@R=A,S=1260,V={0}:R=B,S=1018,V={1}:R=C,S=1092,V={2}:R=D,S=1014,V={3}:R=E,S=1260,V={4}:\";$C$2;$U$14;$C$4;$D109;$B109)": 4068,_x000D_
    "=RIK_AC(\"INF04__;INF04@E=0,S=1076,G=0,T=0,P=0:@R=A,S=1260,V={0}:R=B,S=1018,V={1}:R=C,S=1092,V={2}:R=D,S=1014,V={3}:R=E,S=1260,V={4}:\";$C$2;$U$14;$C$4;$D141;$B141)": 4069,_x000D_
    "=RIK_AC(\"INF04__;INF04@E=0,S=1076,G=0,T=0,P=0:@R=A,S=1260,V={0}:R=B,S=1018,V={1}:R=C,S=1092,V={2}:R=D,S=1014,V={3}:R=E,S=1260,V={4}:\";$C$2;$U$14;$C$4;$D173;$B173)": 4070,_x000D_
    "=RIK_AC(\"INF04__;INF04@E=0,S=1076,G=0,T=0,P=0:@R=A,S=1260,V={0}:R=B,S=1018,V={1}:R=C,S=1092,V={2}:R=D,S=1014,V={3}:R=E,S=1260,V={4}:\";$C$2;$U$14;$C$4;$D205;$B205)": 4071,_x000D_
    "=RIK_AC(\"INF04__;INF04@E=0,S=1076,G=0,T=0,P=0:@R=A,S=1260,V={0}:R=B,S=1018,V={1}:R=C,S=1092,V={2}:R=D,S=1014,V={3}:R=E,S=1260,V={4}:\";$C$2;$U$14;$C$4;$D237;$B237)": 4072,_x000D_
    "=RIK_AC(\"INF04__;INF04@E=0,S=1076,G=0,T=0,P=0:@R=A,S=1260,V={0}:R=B,S=1018,V={1}:R=C,S=1092,V={2}:R=D,S=1014,V={3}:R=E,S=1260,V={4}:\";$C$2;$U$14;$C$4;$D263;$B263)": 4073,_x000D_
    "=RIK_AC(\"INF04__;INF04@E=0,S=1076,G=0,T=0,P=0:@R=A,S=1260,V={0}:R=B,S=1018,V={1}:R=C,S=1092,V={2}:R=D,S=1014,V={3}:R=E,S=1260,V={4}:\";$C$2;$U$14;$C$4;$D285;$B285)": 4074,_x000D_
    "=RIK_AC(\"INF04__;INF04@E=0,S=1076,G=0,T=0,P=0:@R=A,S=1260,V={0}:R=B,S=1018,V={1}:R=C,S=1092,V={2}:R=D,S=1014,V={3}:R=E,S=1260,V={4}:\";$C$2;$U$14;$C$4;$D305;$B305)": 4075,_x000D_
    "=RIK_AC(\"INF04__;INF04@E=0,S=1076,G=0,T=0,P=0:@R=A,S=1260,V={0}:R=B,S=1018,V={1}:R=C,S=1092,V={2}:R=D,S=1014,V={3}:R=E,S=1260,V={4}:\";$C$2;$U$14;$C$4;$D322;$B322)": 4076,_x000D_
    "=RIK_AC(\"INF04__;INF04@E=0,S=1076,G=0,T=0,P=0:@R=A,S=1260,V={0}:R=B,S=1018,V={1}:R=C,S=1092,V={2}:R=D,S=1014,V={3}:R=E,S=1260,V={4}:\";$C$2;$U$14;$C$4;$D338;$B338)": 4077,_x000D_
    "=RIK_AC(\"INF04__;INF04@E=0,S=1076,G=0,T=0,P=0:@R=A,S=1260,V={0}:R=B,S=1018,V={1}:R=C,S=1092,V={2}:R=D,S=1014,V={3}:R=E,S=1260,V={4}:\";$C$2;$U$14;$C$4;$D354;$B354)": 4078,_x000D_
    "=RIK_AC(\"INF04__;INF04@E=0,S=1076,G=0,T=0,P=0:@R=A,S=1260,V={0}:R=B,S=1018,V={1}:R=C,S=1092,V={2}:R=D,S=1014,V={3}:R=E,S=1260,V={4}:\";$C$2;$U$14;$C$4;$D370;$B370)": 4079,_x000D_
    "=RIK_AC(\"INF04__;INF04@E=0,S=1076,G=0,T=0,P=0:@R=A,S=1260,V={0}:R=B,S=1018,V={1}:R=C,S=1092,V={2}:R=D,S=1014,V={3}:R=E,S=1260,V={4}:\";$C$2;$U$14;$C$4;$D386;$B386)": 4080,_x000D_
    "=RIK_AC(\"INF04__;INF04@E=0,S=1076,G=0,T=0,P=0:@R=A,S=1260,V={0}:R=B,S=1018,V={1}:R=C,S=1092,V={2}:R=D,S=1014,V={3}:R=E,S=1260,V={4}:\";$C$2;$U$14;$C$4;$D402;$B402)": 4081,_x000D_
    "=RIK_AC(\"INF04__;INF04@E=0,S=1076,G=0,T=0,P=0:@R=A,S=1260,V={0}:R=B,S=1018,V={1}:R=C,S=1092,V={2}:R=D,S=1014,V={3}:R=E,S=1260,V={4}:\";$C$2;$U$14;$C$4;$D418;$B418)": 4082,_x000D_
    "=RIK_AC(\"INF04__;INF04@E=0,S=1076,G=0,T=0,P=0:@R=A,S=1260,V={0}:R=B,S=1018,V={1}:R=C,S=1092,V={2}:R=D,S=1014,V={3}:R=E,S=1260,V={4}:\";$C$2;$U$14;$C$4;$D434;$B434)": 4083,_x000D_
    "=RIK_AC(\"INF04__;INF04@E=0,S=42,G=0,T=0,P=0:@R=A,S=1260,V={0}:R=B,S=1018,V={1}:R=C,S=1092,V={2}:R=D,S=1014,V={3}:R=E,S=1260,V={4}:\";$C$2;$U$14;$C$4;$D19;$B19)": 4084,_x000D_
    "=RIK_AC(\"INF04__;INF04@E=0,S=42,G=0,T=0,P=0:@R=A,S=1260,V={0}:R=B,S=1018,V={1}:R=C,S=1092,V={2}:R=D,S=1014,V={3}:R=E,S=1260,V={4}:\";$C$2;$U$14;$C$4;$D150;$B150)": 4085,_x000D_
    "=RIK_AC(\"INF04__;INF04@E=0,S=42,G=0,T=0,P=0:@R=A,S=1260,V={0}:R=B,S=1018,V={1}:R=C,S=1092,V={2}:R=D,S=1014,V={3}:R=E,S=1260,V={4}:\";$C$2;$U$14;$C$4;$D291;$B291)": 4086,_x000D_
    "=RIK_AC(\"INF04__;INF04@E=0,S=42,G=0,T=0,P=0:@R=A,S=1260,V={0}:R=B,S=1018,V={1}:R=C,S=1092,V={2}:R=D,S=1014,V={3}:R=E,S=1260,V={4}:\";$C$2;$U$14;$C$4;$D428;$B428)": 4087,_x000D_
    "=RIK_AC(\"INF04__;INF04@E=0,S=1064,G=0,T=0,P=0:@R=A,S=1260,V={0}:R=B,S=1018,V={1}:R=C,S=1092,V={2}:R=D,S=1014,V={3}:R=E,S=1260,V={4}:\";$C$2;$U$14;$C$4;$D114;$B114)": 4088,_x000D_
    "=RIK_AC(\"INF04__;INF04@E=0,S=1064,G=0,T=0,P=0:@R=A,S=1260,V={0}:R=B,S=1018,V={1}:R=C,S=1092,V={2}:R=D,S=1014,V={3}:R=E,S=1260,V={4}:\";$C$2;$U$14;$C$4;$D211;$B211)": 4089,_x000D_
    "=RIK_AC(\"INF04__;INF04@E=0,S=1064,G=0,T=0,P=0:@R=A,S=1260,V={0}:R=B,S=1018,V={1}:R=C,S=1092,V={2}:R=D,S=1014,V={3}:R=E,S=1260,V={4}:\";$C$2;$U$14;$C$4;$D297;$B297)": 4090,_x000D_
    "=RIK_AC(\"INF04__;INF04@E=0,S=1064,G=0,T=0,P=0:@R=A,S=1260,V={0}:R=B,S=1018,V={1}:R=C,S=1092,V={2}:R=D,S=1014,V={3}:R=E,S=1260,V={4}:\";$C$2;$U$14;$C$4;$D380;$B380)": 4091,_x000D_
    "=RIK_AC(\"INF04__;INF04@E=0,S=49,G=0,T=0,P=0:@R=A,S=1260,V={0}:R=B,S=1018,V={1}:R=C,S=1092,V={2}:R=D,S=1014,V={3}:R=E,S=1260,V={4}:R=F,S=48,V={5}:\";$C$2;$U$14;$C$4;$D37;$B37;V$14)": 4092,_x000D_
    "=RIK_AC(\"INF04__;INF04@E=0,S=49,G=0,T=0,P=0:@R=A,S=1260,V={0}:R=B,S=1018,V={1}:R=C,S=1092,V={2}:R=D,S=1014,V={3}:R=E,S=1260,V={4}:R=F,S=48,V={5}:\";$C$2;$U$14;$C$4;$D79;$B79;V$14)": 4093,_x000D_
    "=RIK_AC(\"INF04__;INF04@E=0,S=49,G=0,T=0,P=0:@R=A,S=1260,V={0}:R=B,S=1018,V={1}:R=C,S=1092,V={2}:R=D,S=1014,V={3}:R=E,S=1260,V={4}:R=F,S=48,V={5}:\";$C$2;$U$14;$C$4;$D116;$B116;V$14)": 4094,_x000D_
    "=RIK_AC(\"INF04__;INF04@E=0,S=49,G=0,T=0,P=0:@R=A,S=1260,V={0}:R=B,S=1018,V={1}:R=C,S=1092,V={2}:R=D,S=1014,V={3}:R=E,S=1260,V={4}:R=F,S=48,V={5}:\";$C$2;$U$14;$C$4;$D152;$B152;V$14)": 4095,_x000D_
    "=RIK_AC(\"INF04__;INF04@E=0,S=49,G=0,T=0,P=0:@R=A,S=1260,V={0}:R=B,S=1018,V={1}:R=C,S=1092,V={2}:R=D,S=1014,V={3}:R=E,S=1260,V={4}:R=F,S=48,V={5}:\";$C$2;$U$14;$C$4;$D186;$B186;V$14)": 4096,_x000D_
    "=RIK_AC(\"INF04__;INF04@E=0,S=49,G=0,T=0,P=0:@R=A,S=1260,V={0}:R=B,S=1018,V={1}:R=C,S=1092,V={2}:R=D,S=1014,V={3}:R=E,S=1260,V={4}:R=F,S=48,V={5}:\";$C$2;$U$14;$C$4;$D218;$B218;V$14)": 4097,_x000D_
    "=RIK_AC(\"INF04__;INF04@E=0,S=49,G=0,T=0,P=0:@R=A,S=1260,V={0}:R=B,S=1018,V={1}:R=C,S=1092,V={2}:R=D,S=1014,V={3}:R=E,S=1260,V={4}:R=F,S=48,V={5}:\";$C$2;$U$14;$C$4;$D250;$B250;V$14)": 4098,_x000D_
    "=RIK_AC(\"INF04__;INF04@E=0,S=49,G=0,T=0,P=0:@R=A,S=1260,V={0}:R=B,S=1018,V={1}:R=C,S=1092,V={2}:R=D,S=1014,V={3}:R=E,S=1260,V={4}:R=F,S=48,V={5}:\";$C$2;$U$14;$C$4;$D282;$B282;V$14)": 4099,_x000D_
    "=RIK_AC(\"INF04__;INF04@E=0,S=49,G=0,T=0,P=0:@R=A,S=1260,V={0}:R=B,S=1018,V={1}:R=C,S=1092,V={2}:R=D,S=1014,V={3}:R=E,S=1260,V={4}:R=F,S=48,V={5}:\";$C$2;$U$14;$C$4;$D314;$B314;V$14)": 4100,_x000D_
    "=RIK_AC(\"INF04__;INF04@E=0,S=49,G=0,T=0,P=0:@R=A,S=1260,V={0}:R=B,S=1018,V={1}:R=C,S=1092,V={2}:R=D,S=1014,V={3}:R=E,S=1260,V={4}:R=F,S=48,V={5}:\";$C$2;$U$14;$C$4;$D346;$B346;V$14)": 4101,_x000D_
    "=RIK_AC(\"INF04__;INF04@E=0,S=49,G=0,T=0,P=0:@R=A,S=1260,V={0}:R=B,S=1018,V={1}:R=C,S=1092,V={2}:R=D,S=1014,V={3}:R=E,S=1260,V={4}:R=F,S=48,V={5}:\";$C$2;$U$14;$C$4;$D378;$B378;V$14)": 4102,_x000D_
    "=RIK_AC(\"INF04__;INF04@E=0,S=49,G=0,T=0,P=0:@R=A,S=1260,V={0}:R=B,S=1018,V={1}:R=C,S=1092,V={2}:R=D,S=1014,V={3}:R=E,S=1260,V={4}:R=F,S=48,V={5}:\";$C$2;$U$14;$C$4;$D410;$B410;V$14)": 4103,_x000D_
    "=RIK_AC(\"INF04__;INF04@E=0,S=1076,G=0,T=0,P=0:@R=A,S=1260,V={0}:R=B,S=1018,V={1}:R=C,S=1092,V={2}:R=D,S=1014,V={3}:R=E,S=1260,V={4}:\";$C$2;$U$14;$C$4;$D20;$B20)": 4104,_x000D_
    "=RIK_AC(\"INF04__;INF04@E=0,S=1076,G=0,T=0,P=0:@R=A,S=1260,V={0}:R=B,S=1018,V={1}:R=C,S=1092,V={2}:R=D,S=1014,V={3}:R=E,S=1260,V={4}:\";$C$2;$U$14;$C$4;$D38;$B38)": 4105,_x000D_
    "=RIK_AC(\"INF04__;INF04@E=0,S=1076,G=0,T=0,P=0:@R=A,S=1260,V={0}:R=B,S=1018,V={1}:R=C,S=1092,V={2}:R=D,S=1014,V={3}:R=E,S=1260,V={4}:\";$C$2;$U$14;$C$4;$D54;$B54)": 4106,_x000D_
    "=RIK_AC(\"INF04__;INF04@E=0,S=1076,G=0,T=0,P=0:@R=A,S=1260,V={0}:R=B,S=1018,V={1}:R=C,S=1092,V={2}:R=D,S=1014,V={3}:R=E,S=1260,V={4}:\";$C$2;$U$14;$C$4;$D70;$B70)": 4107,_x000D_
    "=RIK_AC(\"INF04__;INF04@E=0,S=1076,G=0,T=0,P=0:@R=A,S=1260,V={0}:R=B,S=1018,V={1}:R=C,S=1092,V={2}:R=D,S=1014,V={3}:R=E,S=1260,V={4}:\";$C$2;$U$14;$C$4;$D86;$B86)": 4108,_x000D_
    "=RIK_AC(\"INF04__;INF04@E=0,S=1076,G=0,T=0,P=0:@R=A,S=1260,V={0}:R=B,S=1018,V={1}:R=C,S=1092,V={2}:R=D,S=1014,V={3}:R=E,S=1260,V={4}:\";$C$2;$U$14;$C$4;$D102;$B102)": 4109,_x000D_
    "=RIK_AC(\"INF04__;INF04@E=0,S=1076,G=0,T=0,P=0:@R=A,S=1260,V={0}:R=B,S=1</t>
  </si>
  <si>
    <t>018,V={1}:R=C,S=1092,V={2}:R=D,S=1014,V={3}:R=E,S=1260,V={4}:\";$C$2;$U$14;$C$4;$D118;$B118)": 4110,_x000D_
    "=RIK_AC(\"INF04__;INF04@E=0,S=1076,G=0,T=0,P=0:@R=A,S=1260,V={0}:R=B,S=1018,V={1}:R=C,S=1092,V={2}:R=D,S=1014,V={3}:R=E,S=1260,V={4}:\";$C$2;$U$14;$C$4;$D134;$B134)": 4111,_x000D_
    "=RIK_AC(\"INF04__;INF04@E=0,S=1076,G=0,T=0,P=0:@R=A,S=1260,V={0}:R=B,S=1018,V={1}:R=C,S=1092,V={2}:R=D,S=1014,V={3}:R=E,S=1260,V={4}:\";$C$2;$U$14;$C$4;$D150;$B150)": 4112,_x000D_
    "=RIK_AC(\"INF04__;INF04@E=0,S=1076,G=0,T=0,P=0:@R=A,S=1260,V={0}:R=B,S=1018,V={1}:R=C,S=1092,V={2}:R=D,S=1014,V={3}:R=E,S=1260,V={4}:\";$C$2;$U$14;$C$4;$D166;$B166)": 4113,_x000D_
    "=RIK_AC(\"INF04__;INF04@E=0,S=1076,G=0,T=0,P=0:@R=A,S=1260,V={0}:R=B,S=1018,V={1}:R=C,S=1092,V={2}:R=D,S=1014,V={3}:R=E,S=1260,V={4}:\";$C$2;$U$14;$C$4;$D182;$B182)": 4114,_x000D_
    "=RIK_AC(\"INF04__;INF04@E=0,S=1076,G=0,T=0,P=0:@R=A,S=1260,V={0}:R=B,S=1018,V={1}:R=C,S=1092,V={2}:R=D,S=1014,V={3}:R=E,S=1260,V={4}:\";$C$2;$U$14;$C$4;$D198;$B198)": 4115,_x000D_
    "=RIK_AC(\"INF04__;INF04@E=0,S=1076,G=0,T=0,P=0:@R=A,S=1260,V={0}:R=B,S=1018,V={1}:R=C,S=1092,V={2}:R=D,S=1014,V={3}:R=E,S=1260,V={4}:\";$C$2;$U$14;$C$4;$D214;$B214)": 4116,_x000D_
    "=RIK_AC(\"INF04__;INF04@E=0,S=1076,G=0,T=0,P=0:@R=A,S=1260,V={0}:R=B,S=1018,V={1}:R=C,S=1092,V={2}:R=D,S=1014,V={3}:R=E,S=1260,V={4}:\";$C$2;$U$14;$C$4;$D230;$B230)": 4117,_x000D_
    "=RIK_AC(\"INF04__;INF04@E=0,S=1076,G=0,T=0,P=0:@R=A,S=1260,V={0}:R=B,S=1018,V={1}:R=C,S=1092,V={2}:R=D,S=1014,V={3}:R=E,S=1260,V={4}:\";$C$2;$U$14;$C$4;$D246;$B246)": 4118,_x000D_
    "=RIK_AC(\"INF04__;INF04@E=0,S=1076,G=0,T=0,P=0:@R=A,S=1260,V={0}:R=B,S=1018,V={1}:R=C,S=1092,V={2}:R=D,S=1014,V={3}:R=E,S=1260,V={4}:\";$C$2;$U$14;$C$4;$D260;$B260)": 4119,_x000D_
    "=RIK_AC(\"INF04__;INF04@E=0,S=1076,G=0,T=0,P=0:@R=A,S=1260,V={0}:R=B,S=1018,V={1}:R=C,S=1092,V={2}:R=D,S=1014,V={3}:R=E,S=1260,V={4}:\";$C$2;$U$14;$C$4;$D270;$B270)": 4120,_x000D_
    "=RIK_AC(\"INF04__;INF04@E=0,S=1076,G=0,T=0,P=0:@R=A,S=1260,V={0}:R=B,S=1018,V={1}:R=C,S=1092,V={2}:R=D,S=1014,V={3}:R=E,S=1260,V={4}:\";$C$2;$U$14;$C$4;$D281;$B281)": 4121,_x000D_
    "=RIK_AC(\"INF04__;INF04@E=0,S=1076,G=0,T=0,P=0:@R=A,S=1260,V={0}:R=B,S=1018,V={1}:R=C,S=1092,V={2}:R=D,S=1014,V={3}:R=E,S=1260,V={4}:\";$C$2;$U$14;$C$4;$D292;$B292)": 4122,_x000D_
    "=RIK_AC(\"INF04__;INF04@E=0,S=1076,G=0,T=0,P=0:@R=A,S=1260,V={0}:R=B,S=1018,V={1}:R=C,S=1092,V={2}:R=D,S=1014,V={3}:R=E,S=1260,V={4}:\";$C$2;$U$14;$C$4;$D301;$B301)": 4123,_x000D_
    "=RIK_AC(\"INF04__;INF04@E=0,S=1076,G=0,T=0,P=0:@R=A,S=1260,V={0}:R=B,S=1018,V={1}:R=C,S=1092,V={2}:R=D,S=1014,V={3}:R=E,S=1260,V={4}:\";$C$2;$U$14;$C$4;$D310;$B310)": 4124,_x000D_
    "=RIK_AC(\"INF04__;INF04@E=0,S=1076,G=0,T=0,P=0:@R=A,S=1260,V={0}:R=B,S=1018,V={1}:R=C,S=1092,V={2}:R=D,S=1014,V={3}:R=E,S=1260,V={4}:\";$C$2;$U$14;$C$4;$D319;$B319)": 4125,_x000D_
    "=RIK_AC(\"INF04__;INF04@E=0,S=1076,G=0,T=0,P=0:@R=A,S=1260,V={0}:R=B,S=1018,V={1}:R=C,S=1092,V={2}:R=D,S=1014,V={3}:R=E,S=1260,V={4}:\";$C$2;$U$14;$C$4;$D327;$B327)": 4126,_x000D_
    "=RIK_AC(\"INF04__;INF04@E=0,S=1076,G=0,T=0,P=0:@R=A,S=1260,V={0}:R=B,S=1018,V={1}:R=C,S=1092,V={2}:R=D,S=1014,V={3}:R=E,S=1260,V={4}:\";$C$2;$U$14;$C$4;$D335;$B335)": 4127,_x000D_
    "=RIK_AC(\"INF04__;INF04@E=0,S=1076,G=0,T=0,P=0:@R=A,S=1260,V={0}:R=B,S=1018,V={1}:R=C,S=1092,V={2}:R=D,S=1014,V={3}:R=E,S=1260,V={4}:\";$C$2;$U$14;$C$4;$D343;$B343)": 4128,_x000D_
    "=RIK_AC(\"INF04__;INF04@E=0,S=1076,G=0,T=0,P=0:@R=A,S=1260,V={0}:R=B,S=1018,V={1}:R=C,S=1092,V={2}:R=D,S=1014,V={3}:R=E,S=1260,V={4}:\";$C$2;$U$14;$C$4;$D351;$B351)": 4129,_x000D_
    "=RIK_AC(\"INF04__;INF04@E=0,S=1076,G=0,T=0,P=0:@R=A,S=1260,V={0}:R=B,S=1018,V={1}:R=C,S=1092,V={2}:R=D,S=1014,V={3}:R=E,S=1260,V={4}:\";$C$2;$U$14;$C$4;$D359;$B359)": 4130,_x000D_
    "=RIK_AC(\"INF04__;INF04@E=0,S=1076,G=0,T=0,P=0:@R=A,S=1260,V={0}:R=B,S=1018,V={1}:R=C,S=1092,V={2}:R=D,S=1014,V={3}:R=E,S=1260,V={4}:\";$C$2;$U$14;$C$4;$D367;$B367)": 4131,_x000D_
    "=RIK_AC(\"INF04__;INF04@E=0,S=1076,G=0,T=0,P=0:@R=A,S=1260,V={0}:R=B,S=1018,V={1}:R=C,S=1092,V={2}:R=D,S=1014,V={3}:R=E,S=1260,V={4}:\";$C$2;$U$14;$C$4;$D375;$B375)": 4132,_x000D_
    "=RIK_AC(\"INF04__;INF04@E=0,S=1076,G=0,T=0,P=0:@R=A,S=1260,V={0}:R=B,S=1018,V={1}:R=C,S=1092,V={2}:R=D,S=1014,V={3}:R=E,S=1260,V={4}:\";$C$2;$U$14;$C$4;$D383;$B383)": 4133,_x000D_
    "=RIK_AC(\"INF04__;INF04@E=0,S=1076,G=0,T=0,P=0:@R=A,S=1260,V={0}:R=B,S=1018,V={1}:R=C,S=1092,V={2}:R=D,S=1014,V={3}:R=E,S=1260,V={4}:\";$C$2;$U$14;$C$4;$D391;$B391)": 4134,_x000D_
    "=RIK_AC(\"INF04__;INF04@E=0,S=1076,G=0,T=0,P=0:@R=A,S=1260,V={0}:R=B,S=1018,V={1}:R=C,S=1092,V={2}:R=D,S=1014,V={3}:R=E,S=1260,V={4}:\";$C$2;$U$14;$C$4;$D399;$B399)": 4135,_x000D_
    "=RIK_AC(\"INF04__;INF04@E=0,S=1076,G=0,T=0,P=0:@R=A,S=1260,V={0}:R=B,S=1018,V={1}:R=C,S=1092,V={2}:R=D,S=1014,V={3}:R=E,S=1260,V={4}:\";$C$2;$U$14;$C$4;$D407;$B407)": 4136,_x000D_
    "=RIK_AC(\"INF04__;INF04@E=0,S=1076,G=0,T=0,P=0:@R=A,S=1260,V={0}:R=B,S=1018,V={1}:R=C,S=1092,V={2}:R=D,S=1014,V={3}:R=E,S=1260,V={4}:\";$C$2;$U$14;$C$4;$D415;$B415)": 4137,_x000D_
    "=RIK_AC(\"INF04__;INF04@E=0,S=1076,G=0,T=0,P=0:@R=A,S=1260,V={0}:R=B,S=1018,V={1}:R=C,S=1092,V={2}:R=D,S=1014,V={3}:R=E,S=1260,V={4}:\";$C$2;$U$14;$C$4;$D423;$B423)": 4138,_x000D_
    "=RIK_AC(\"INF04__;INF04@E=0,S=1076,G=0,T=0,P=0:@R=A,S=1260,V={0}:R=B,S=1018,V={1}:R=C,S=1092,V={2}:R=D,S=1014,V={3}:R=E,S=1260,V={4}:\";$C$2;$U$14;$C$4;$D431;$B431)": 4139,_x000D_
    "=RIK_AC(\"INF04__;INF04@E=0,S=1064,G=0,T=0,P=0:@R=A,S=1260,V={0}:R=B,S=1018,V={1}:R=C,S=1092,V={2}:R=D,S=1014,V={3}:R=E,S=1260,V={4}:\";$C$2;$U$14;$C$4;$D138;$B138)": 4140,_x000D_
    "=RIK_AC(\"INF04__;INF04@E=0,S=49,G=0,T=0,P=0:@R=A,S=1260,V={0}:R=B,S=1018,V={1}:R=C,S=1092,V={2}:R=D,S=1014,V={3}:R=E,S=1260,V={4}:R=F,S=48,V={5}:\";$C$2;$U$14;$C$4;$D48;$B48;V$14)": 4141,_x000D_
    "=RIK_AC(\"INF04__;INF04@E=0,S=49,G=0,T=0,P=0:@R=A,S=1260,V={0}:R=B,S=1018,V={1}:R=C,S=1092,V={2}:R=D,S=1014,V={3}:R=E,S=1260,V={4}:R=F,S=48,V={5}:\";$C$2;$U$14;$C$4;$D193;$B193;V$14)": 4142,_x000D_
    "=RIK_AC(\"INF04__;INF04@E=0,S=49,G=0,T=0,P=0:@R=A,S=1260,V={0}:R=B,S=1018,V={1}:R=C,S=1092,V={2}:R=D,S=1014,V={3}:R=E,S=1260,V={4}:R=F,S=48,V={5}:\";$C$2;$U$14;$C$4;$D385;$B385;V$14)": 4143,_x000D_
    "=RIK_AC(\"INF04__;INF04@E=0,S=1076,G=0,T=0,P=0:@R=A,S=1260,V={0}:R=B,S=1018,V={1}:R=C,S=1092,V={2}:R=D,S=1014,V={3}:R=E,S=1260,V={4}:\";$C$2;$U$14;$C$4;$D59;$B59)": 4144,_x000D_
    "=RIK_AC(\"INF04__;INF04@E=0,S=1076,G=0,T=0,P=0:@R=A,S=1260,V={0}:R=B,S=1018,V={1}:R=C,S=1092,V={2}:R=D,S=1014,V={3}:R=E,S=1260,V={4}:\";$C$2;$U$14;$C$4;$D139;$B139)": 4145,_x000D_
    "=RIK_AC(\"INF04__;INF04@E=0,S=1076,G=0,T=0,P=0:@R=A,S=1260,V={0}:R=B,S=1018,V={1}:R=C,S=1092,V={2}:R=D,S=1014,V={3}:R=E,S=1260,V={4}:\";$C$2;$U$14;$C$4;$D219;$B219)": 4146,_x000D_
    "=RIK_AC(\"INF04__;INF04@E=0,S=1076,G=0,T=0,P=0:@R=A,S=1260,V={0}:R=B,S=1018,V={1}:R=C,S=1092,V={2}:R=D,S=1014,V={3}:R=E,S=1260,V={4}:\";$C$2;$U$14;$C$4;$D283;$B283)": 4147,_x000D_
    "=RIK_AC(\"INF04__;INF04@E=0,S=1076,G=0,T=0,P=0:@R=A,S=1260,V={0}:R=B,S=1018,V={1}:R=C,S=1092,V={2}:R=D,S=1014,V={3}:R=E,S=1260,V={4}:\";$C$2;$U$14;$C$4;$D328;$B328)": 4148,_x000D_
    "=RIK_AC(\"INF04__;INF04@E=0,S=1076,G=0,T=0,P=0:@R=A,S=1260,V={0}:R=B,S=1018,V={1}:R=C,S=1092,V={2}:R=D,S=1014,V={3}:R=E,S=1260,V={4}:\";$C$2;$U$14;$C$4;$D376;$B376)": 4149,_x000D_
    "=RIK_AC(\"INF04__;INF04@E=0,S=1076,G=0,T=0,P=0:@R=A,S=1260,V={0}:R=B,S=1018,V={1}:R=C,S=1092,V={2}:R=D,S=1014,V={3}:R=E,S=1260,V={4}:\";$C$2;$U$14;$C$4;$D416;$B416)": 4150,_x000D_
    "=RIK_AC(\"INF04__;INF04@E=0,S=42,G=0,T=0,P=0:@R=A,S=1260,V={0}:R=B,S=1018,V={1}:R=C,S=1092,V={2}:R=D,S=1014,V={3}:R=E,S=1260,V={4}:\";$C$2;$U$14;$C$4;$D49;$B49)": 4151,_x000D_
    "=RIK_AC(\"INF04__;INF04@E=0,S=42,G=0,T=0,P=0:@R=A,S=1260,V={0}:R=B,S=1018,V={1}:R=C,S=1092,V={2}:R=D,S=1014,V={3}:R=E,S=1260,V={4}:\";$C$2;$U$14;$C$4;$D188;$B188)": 4152,_x000D_
    "=RIK_AC(\"INF04__;INF04@E=0,S=42,G=0,T=0,P=0:@R=A,S=1260,V={0}:R=B,S=1018,V={1}:R=C,S=1092,V={2}:R=D,S=1014,V={3}:R=E,S=1260,V={4}:\";$C$2;$U$14;$C$4;$D325;$B325)": 4153,_x000D_
    "=RIK_AC(\"INF04__;INF04@E=0,S=1064,G=0,T=0,P=0:@R=A,S=1260,V={0}:R=B,S=1018,V={1}:R=C,S=1092,V={2}:R=D,S=1014,V={3}:R=E,S=1260,V={4}:\";$C$2;$U$14;$C$4;$D39;$B39)": 4154,_x000D_
    "=RIK_AC(\"INF04__;INF04@E=0,S=1064,G=0,T=0,P=0:@R=A,S=1260,V={0}:R=B,S=1018,V={1}:R=C,S=1092,V={2}:R=D,S=1014,V={3}:R=E,S=1260,V={4}:\";$C$2;$U$14;$C$4;$D140;$B140)": 4155,_x000D_
    "=RIK_AC(\"INF04__;INF04@E=0,S=1064,G=0,T=0,P=0:@R=A,S=1260,V={0}:R=B,S=1018,V={1}:R=C,S=1092,V={2}:R=D,S=1014,V={3}:R=E,S=1260,V={4}:\";$C$2;$U$14;$C$4;$D233;$B233)": 4156,_x000D_
    "=RIK_AC(\"INF04__;INF04@E=0,S=1064,G=0,T=0,P=0:@R=A,S=1260,V={0}:R=B,S=1018,V={1}:R=C,S=1092,V={2}:R=D,S=1014,V={3}:R=E,S=1260,V={4}:\";$C$2;$U$14;$C$4;$D316;$B316)": 4157,_x000D_
    "=RIK_AC(\"INF04__;INF04@E=0,S=1064,G=0,T=0,P=0:@R=A,S=1260,V={0}:R=B,S=1018,V={1}:R=C,S=1092,V={2}:R=D,S=1014,V={3}:R=E,S=1260,V={4}:\";$C$2;$U$14;$C$4;$D403;$B403)": 4158,_x000D_
    "=RIK_AC(\"INF04__;INF04@E=0,S=49,G=0,T=0,P=0:@R=A,S=1260,V={0}:R=B,S=1018,V={1}:R=C,S=1092,V={2}:R=D,S=1014,V={3}:R=E,S=1260,V={4}:R=F,S=48,V={5}:\";$C$2;$U$14;$C$4;$D49;$B49;V$14)": 4159,_x000D_
    "=RIK_AC(\"INF04__;INF04@E=0,S=49,G=0,T=0,P=0:@R=A,S=1260,V={0}:R=B,S=1018,V={1}:R=C,S=1092,V={2}:R=D,S=1014,V={3}:R=E,S=1260,V={4}:R=F,S=48,V={5}:\";$C$2;$U$14;$C$4;$D88;$B88;V$14)": 4160,_x000D_
    "=RIK_AC(\"INF04__;INF04@E=0,S=49,G=0,T=0,P=0:@R=A,S=1260,V={0}:R=B,S=1018,V={1}:R=C,S=1092,V={2}:R=D,S=1014,V={3}:R=E,S=1260,V={4}:R=F,S=48,V={5}:\";$C$2;$U$14;$C$4;$D125;$B125;V$14)": 4161,_x000D_
    "=RIK_AC(\"INF04__;INF04@E=0,S=49,G=0,T=0,P=0:@R=A,S=1260,V={0}:R=B,S=1018,V={1}:R=C,S=1092,V={2}:R=D,S=1014,V={3}:R=E,S=1260,V={4}:R=F,S=48,V={5}:\";$C$2;$U$14;$C$4;$D161;$B161;V$14)": 4162,_x000D_
    "=RIK_AC(\"INF04__;INF04@E=0,S=49,G=0,T=0,P=0:@R=A,S=1260,V={0}:R=B,S=1018,V={1}:R=C,S=1092,V={2}:R=D,S=1014,V={3}:R=E,S=1260,V={4}:R=F,S=48,V={5}:\";$C$2;$U$14;$C$4;$D194;$B194;V$14)": 4163,_x000D_
    "=RIK_AC(\"INF04__;INF04@E=0,S=49,G=0,T=0,P=0:@R=A,S=1260,V={0}:R=B,S=1018,V={1}:R=C,S=1092,V={2}:R=D,S=1014,V={3}:R=E,S=1260,V={4}:R=F,S=48,V={5}:\";$C$2;$U$14;$C$4;$D226;$B226;V$14)": 4164,_x000D_
    "=RIK_AC(\"INF04__;INF04@E=0,S=49,G=0,T=0,P=0:@R=A,S=1260,V={0}:R=B,S=1018,V={1}:R=C,S=1092,V={2}:R=D,S=1014,V={3}:R=E,S=1260,V={4}:R=F,S=48,V={5}:\";$C$2;$U$14;$C$4;$D258;$B258;V$14)": 4165,_x000D_
    "=RIK_AC(\"INF04__;INF04@E=0,S=49,G=0,T=0,P=0:@R=A,S=1260,V={0}:R=B,S=1018,V={1}:R=C,S=1092,V={2}:R=D,S=1014,V={3}:R=E,S=1260,V={4}:R=F,S=48,V={5}:\";$C$2;$U$14;$C$4;$D290;$B290;V$14)": 4166,_x000D_
    "=RIK_AC(\"INF04__;INF04@E=0,S=49,G=0,T=0,P=0:@R=A,S=1260,V={0}:R=B,S=1018,V={1}:R=C,S=1092,V={2}:R=D,S=1014,V={3}:R=E,S=1260,V={4}:R=F,S=48,V={5}:\";$C$2;$U$14;$C$4;$D322;$B322;V$14)": 4167,_x000D_
    "=RIK_AC(\"INF04__;INF04@E=0,S=49,G=0,T=0,P=0:@R=A,S=1260,V={0}:R=B,S=1018,V={1}:R=C,S=1092,V={2}:R=D,S=1014,V={3}:R=E,S=1260,V={4}:R=F,S=48,V={5}:\";$C$2;$U$14;$C$4;$D354;$B354;V$14)": 4168,_x000D_
    "=RIK_AC(\"INF04__;INF04@E=0,S=49,G=0,T=0,P=0:@R=A,S=1260,V={0}:R=B,S=1018,V={1}:R=C,S=1092,V={2}:R=D,S=1014,V={3}:R=E,S=1260,V={4}:R=F,S=48,V={5}:\";$C$2;$U$14;$C$4;$D386;$B386;V$14)": 4169,_x000D_
    "=RIK_AC(\"INF04__;INF04@E=0,S=49,G=0,T=0,P=0:@R=A,S=1260,V={0}:R=B,S=1018,V={1}:R=C,S=1092,V={2}:R=D,S=1014,V={3}:R=E,S=1260,V={4}:R=F,S=48,V={5}:\";$C$2;$U$14;$C$4;$D418;$B418;V$14)": 4170,_x000D_
    "=RIK_AC(\"INF04__;INF04@E=0,S=1076,G=0,T=0,P=0:@R=A,S=1260,V={0}:R=B,S=1018,V={1}:R=C,S=1092,V={2}:R=D,S=1014,V={3}:R=E,S=1260,V={4}:\";$C$2;$U$14;$C$4;$D22;$B22)": 4171,_x000D_
    "=RIK_AC(\"INF04__;INF04@E=0,S=1076,G=0,T=0,P=0:@R=A,S=1260,V={0}:R=B,S=1018,V={1}:R=C,S=1092,V={2}:R=D,S=1014,V={3}:R=E,S=1260,V={4}:\";$C$2;$U$14;$C$4;$D44;$B44)": 4172,_x000D_
    "=RIK_AC(\"INF04__;INF04@E=0,S=1076,G=0,T=0,P=0:@R=A,S=1260,V={0}:R=B,S=1018,V={1}:R=C,S=1092,V={2}:R=D,S=1014,V={3}:R=E,S=1260,V={4}:\";$C$2;$U$14;$C$4;$D60;$B60)": 4173,_x000D_
    "=RIK_AC(\"INF04__;INF04@E=0,S=1076,G=0,T=0,P=0:@R=A,S=1260,V={0}:R=B,S=1018,V={1}:R=C,S=1092,V={2}:R=D,S=1014,V={3}:R=E,S=1260,V={4}:\";$C$2;$U$14;$C$4;$D76;$B76)": 4174,_x000D_
    "=RIK_AC(\"INF04__;INF04@E=0,S=1076,G=0,T=0,P=0:@R=A,S=1260,V={0}:R=B,S=1018,V={1}:R=C,S=1092,V={2}:R=D,S=1014,V={3}:R=E,S=1260,V={4}:\";$C$2;$U$14;$C$4;$D92;$B92)": 4175,_x000D_
    "=RIK_AC(\"INF04__;INF04@E=0,S=1076,G=0,T=0,P=0:@R=A,S=1260,V={0}:R=B,S=1018,V={1}:R=C,S=1092,V={2}:R=D,S=1014,V={3}:R=E,S=1260,V={4}:\";$C$2;$U$14;$C$4;$D108;$B108)": 4176,_x000D_
    "=RIK_AC(\"INF04__;INF04@E=0,S=1076,G=0,T=0,P=0:@R=A,S=1260,V={0}:R=B,S=1018,V={1}:R=C,S=1092,V={2}:R=D,S=1014,V={3}:R=E,S=1260,V={4}:\";$C$2;$U$14;$C$4;$D124;$B124)": 4177,_x000D_
    "=RIK_AC(\"INF04__;INF04@E=0,S=1076,G=0,T=0,P=0:@R=A,S=1260,V={0}:R=B,S=1018,V={1}:R=C,S=1092,V={2}:R=D,S=1014,V={3}:R=E,S=1260,V={4}:\";$C$2;$U$14;$C$4;$D140;$B140)": 4178,_x000D_
    "=RIK_AC(\"INF04__;INF04@E=0,S=1076,G=0,T=0,P=0:@R=A,S=1260,V={0}:R=B,S=1018,V={1}:R=C,S=1092,V={2}:R=D,S=1014,V={3}:R=E,S=1260,V={4}:\";$C$2;$U$14;$C$4;$D156;$B156)": 4179,_x000D_
    "=RIK_AC(\"INF04__;INF04@E=0,S=1076,G=0,T=0,P=0:@R=A,S=1260,V={0}:R=B,S=1018,V={1}:R=C,S=1092,V={2}:R=D,S=1014,V={3}:R=E,S=1260,V={4}:\";$C$2;$U$14;$C$4;$D172;$B172)": 4180,_x000D_
    "=RIK_AC(\"INF04__;INF04@E=0,S=1076,G=0,T=0,P=0:@R=A,S=1260,V={0}:R=B,S=1018,V={1}:R=C,S=1092,V={2}:R=D,S=1014,V={3}:R=E,S=1260,V={4}:\";$C$2;$U$14;$C$4;$D188;$B188)": 4181,_x000D_
    "=RIK_AC(\"INF04__;INF04@E=0,S=1076,G=0,T=0,P=0:@R=A,S=1260,V={0}:R=B,S=1018,V={1}:R=C,S=1092,V={2}:R=D,S=1014,V={3}:R=E,S=1260,V={4}:\";$C$2;$U$14;$C$4;$D204;$B204)": 4182,_x000D_
    "=RIK_AC(\"INF04__;INF04@E=0,S=1076,G=0,T=0,P=0:@R=A,S=1260,V={0}:R=B,S=1018,V={1}:R=C,S=1092,V={2}:R=D,S=1014,V={3}:R=E,S=1260,V={4}:\";$C$2;$U$14;$C$4;$D220;$B220)": 4183,_x000D_
    "=RIK_AC(\"INF04__;INF04@E=0,S=1076,G=0,T=0,P=0:@R=A,S=1260,V={0}:R=B,S=1018,V={1}:R=C,S=1092,V={2}:R=D,S=1014,V={3}:R=E,S=1260,V={4}:\";$C$2;$U$14;$C$4;$D236;$B236)": 4184,_x000D_
    "=RIK_AC(\"INF04__;INF04@E=0,S=1076,G=0,T=0,P=0:@R=A,S=1260,V={0}:R=B,S=1018,V={1}:R=C,S=1092,V={2}:R=D,S=1014,V={3}:R=E,S=1260,V={4}:\";$C$2;$U$14;$C$4;$D251;$B251)": 4185,_x000D_
    "=RIK_AC(\"INF04__;INF04@E=0,S=1076,G=0,T=0,P=0:@R=A,S=1260,V={0}:R=B,S=1018,V={1}:R=C,S=1092,V={2}:R=D,S=1014,V={3}:R=E,S=1260,V={4}:\";$C$2;$U$14;$C$4;$D262;$B262)": 4186,_x000D_
    "=RIK_AC(\"INF04__;INF04@E=0,S=1076,G=0,T=0,P=0:@R=A,S=1260,V={0}:R=B,S=1018,V={1}:R=C,S=1092,V={2}:R=D,S=1014,V={3}:R=E,S=1260,V={4}:\";$C$2;$U$14;$C$4;$D273;$B273)": 4187,_x000D_
    "=RIK_AC(\"INF04__;INF04@E=0,S=1076,G=0,T=0,P=0:@R=A,S=1260,V={0}:R=B,S=1018,V={1}:R=C,S=1092,V={2}:R=D,S=1014,V={3}:R=E,S=1260,V={4}:\";$C$2;$U$14;$C$4;$D284;$B284)": 4188,_x000D_
    "=RIK_AC(\"INF04__;INF04@E=0,S=1076,G=0,T=0,P=0:@R=A,S=1260,V={0}:R=B,S=1018,V={1}:R=C,S=1092,V={2}:R=D,S=1014,V={3}:R=E,S=1260,V={4}:\";$C$2;$U$14;$C$4;$D294;$B294)": 4189,_x000D_
    "=RIK_AC(\"INF04__;INF04@E=0,S=1076,G=0,T=0,P=0:@R=A,S=1260,V={0}:R=B,S=1018,V={1}:R=C,S=1092,V={2}:R=D,S=1014,V={3}:R=E,S=1260,V={4}:\";$C$2;$U$14;$C$4;$D303;$B303)": 4190,_x000D_
    "=RIK_AC(\"INF04__;INF04@E=0,S=1076,G=0,T=0,P=0:@R=A,S=1260,V={0}:R=B,S=1018,V={1}:R=C,S=1092,V={2}:R=D,S=1014,V={3}:R=E,S=1260,V={4}:\";$C$2;$U$14;$C$4;$D313;$B313)": 4191,_x000D_
    "=RIK_AC(\"INF04__;INF04@E=0,S=1076,G=0,T=0,P=0:@R=A,S=1260,V={0}:R=B,S=1018,V={1}:R=C,S=1092,V={2}:R=D,S=1014,V={3}:R=E,S=1260,V={4}:\";$C$2;$U$14;$C$4;$D321;$B321)": 4192,_x000D_
    "=RIK_AC(\"INF04__;INF04@E=0,S=1076,G=0,T=0,P=0:@R=A,S=1260,V={0}:R=B,S=1018,V={1}:R=C,S=1092,V={2}:R=D,S=1014,V={3}:R=E,S=1260,V={4}:\";$C$2;$U$14;$C$4;$D329;$B329)": 4193,_x000D_
    "=RIK_AC(\"INF04__;INF04@E=0,S=1076,G=0,T=0,P=0:@R=A,S=1260,V={0}:R=B,S=1018,V={1}:R=C,S=1092,V={2}:R=D,S=1014,V={3}:R=E,S=1260,V={4}:\";$C$2;$U$14;$C$4;$D337;$B337)": 4194,_x000D_
    "=RIK_AC(\"INF04__;INF04@E=0,S=1076,G=0,T=0,P=0:@R=A,S=1260,V={0}:R=B,S=1018,V={1}:R=C,S=1092,V={2}:R=D,S=1014,V={3}:R=E,S=1260,V={4}:\";$C$2;$U$14;$C$4;$D345;$B345)": 4195,_x000D_
    "=RIK_AC(\"INF04__;INF04@E=0,S=1076,G=0,T=0,P=0:@R=A,S=1260,V={0}:R=B,S=1018,V={1}:R=C,S=1092,V={2}:R=D,S=1014,V={3}:R=E,S=1260,V={4}:\";$C$2;$U$14;$C$4;$D353;$B353)": 4196,_x000D_
    "=RIK_AC(\"INF04__;INF04@E=0,S=1076,G=0,T=0,P=0:@R=A,S=1260,V={0}:R=B,S=1018,V={1}:R=C,S=1092,V={2}:R=D,S=1014,V={3}:R=E,S=1260,V={4}:\";$C$2;$U$14;$C$4;$D361;$B361)": 4197,_x000D_
    "=RIK_AC(\"INF04__;INF04@E=0,S=1076,G=0,T=0,P=0:@R=A,S=1260,V={0}:R=B,S=1018,V={1}:R=C,S=1092,V={2}:R=D,S=1014,V={3}:R=E,S=1260,V={4}:\";$C$2;$U$14;$C$4;$D369;$B369)": 4198,_x000D_
    "=RIK_AC(\"INF04__;INF04@E=0,S=1076,G=0,T=0,P=0:@R=A,S=1260,V={0}:R=B,S=1018,V={1}:R=C,S=1092,V={2}:R=D,S=1014,V={3}:R=E,S=1260,V={4}:\";$C$2;$U$14;$C$4;$D377;$B377)": 4199,_x000D_
    "=RIK_AC(\"INF04__;INF04@E=0,S=1076,G=0,T=0,P=0:@R=A,S=1260,V={0}:R=B,S=1018,V={1}:R=C,S=1092,V={2}:R=D,S=1014,V={3}:R=E,S=1260,V={4}:\";$C$2;$U$14;$C$4;$D385;$B385)": 4200,_x000D_
    "=RIK_AC(\"INF04__;INF04@E=0,S=1076,G=0,T=0,P=0:@R=A,S=1260,V={0}:R=B,S=1018,V={1}:R=C,S=1092,V={2}:R=D,S=1014,V={3}:R=E,S=1260,V={4}:\";$C$2;$U$14;$C$4;$D393;$B393)": 4201,_x000D_
    "=RIK_AC(\"INF04__;INF04@E=0,S=1076,G=0,T=0,P=0:@R=A,S=1260,V={0}:R=B,S=1018,V={1}:R=C,S=1092,V={2}:R=D,S=1014,V={3}:R=E,S=1260,V={4}:\";$C$2;$U$14;$C$4;$D401;$B401)": 4202,_x000D_
    "=RIK_AC(\"INF04__;INF04@E=0,S=1076,G=0,T=0,P=0:@R=A,S=1260,V={0}:R=B,S=1018,V={1}:R=C,S=1092,V={2}:R=D,S=1014,V={3}:R=E,S=1260,V={4}:\";$C$2;$U$14;$C$4;$D409;$B409)": 4203,_x000D_
    "=RIK_AC(\"INF04__;INF04@E=0,S=1076,G=0,T=0,P=0:@R=A,S=1260,V={0}:R=B,S=1018,V={1}:R=C,S=1092,V={2}:R=D,S=1014,V={3}:R=E,S=1260,V={4}:\";$C$2;$U$14;$C$4;$D417;$B417)": 4204,_x000D_
    "=RIK_AC(\"INF04__;INF04@E=0,S=1076,G=0,T=0,P=0:@R=A,S=1260,V={0}:R=B,S=1018,V={1}:R=C,S=1092,V={2}:R=D,S=1014,V={3}:R=E,S=1260,V={4}:\";$C$2;$U$14;$C$4;$D425;$B425)": 4205,_x000D_
    "=RIK_AC(\"INF04__;INF04@E=0,S=1076,G=0,T=0,P=0:@R=A,S=1260,V={0}:R=B,S=1018,V={1}:R=C,S=1092,V={2}:R=D,S=1014,V={3}:R=E,S=1260,V={4}:\";$C$2;$U$14;$C$4;$D433;$B433)": 4206,_x000D_
    "=RIK_AC(\"INF04__;INF04@E=0,S=1076,G=0,T=0,P=0:@R=A,S=1260,V={0}:R=B,S=1018,V={1}:R=C,S=1092,V={2}:R=D,S=1014,V={3}:R=E,S=1260,V={4}:\";$C$2;$U$14;$C$4;$D17;$B17)": 4207,_x000D_
    "=RIK_AC(\"INF04__;INF04@E=0,S=42,G=0,T=0,P=0:@R=A,S=1260,V={0}:R=B,S=1018,V={1}:R=C,S=1092,V={2}:R=D,S=1014,V={3}:R=E,S=1260,V={4}:\";$C$2;$U$14;$C$4;$D17;$B17)": 4208,_x000D_
    "=RIK_AC(\"INF04__;INF04@E=0,S=1064,G=0,T=0,P=0:@R=A,S=1260,V={0}:R=B,S=1018,V={1}:R=C,S=1092,V={2}:R=D,S=1014,V={3}:R=E,S=1260,V={4}:\";$C$2;$U$14;$C$4;$D17;$B17)": 4209,_x000D_
    "=RIK_AC(\"INF04__;INF04@E=0,S=49,G=0,T=0,P=0:@R=A,S=1260,V={0}:R=B,S=1018,V={1}:R=C,S=1092,V={2}:R=D,S=1014,V={3}:R=E,S=1260,V={4}:R=F,S=48,V={5}:\";$C$2;$U$14;$C$4;$D17;$B17;V$14)": 4210,_x000D_
    "=RIK_AC(\"INF04__;INF04@E=0,S=42,G=0,T=0,P=0:@R=A,S=1260,V={0}:R=B,S=1018,V={1}:R=C,S=1092,V={2}:R=D,S=1014,V={3}:R=E,S=1260,V={4}:\";$C$2;$T$14;$C$4;$D23;$B23)": 4211,_x000D_
    "=RIK_AC(\"INF04__;INF04@E=0,S=42,G=0,T=0,P=0:@R=A,S=1260,V={0}:R=B,S=1018,V={1}:R=C,S=1092,V={2}:R=D,S=1014,V={3}:R=E,S=1260,V={4}:\";$C$2;$T$14;$C$4;$D31;$B31)": 4212,_x000D_
    "=RIK_AC(\"INF04__;INF04@E=0,S=42,G=0,T=0,P=0:@R=A,S=1260,V={0}:R=B,S=1018,V={1}:R=C,S=1092,V={2}:R=D,S=1014,V={3}:R=E,S=1260,V={4}:\";$C$2;$T$14;$C$4;$D39;$B39)": 4213,_x000D_
    "=RIK_AC(\"INF04__;INF04@E=0,S=42,G=0,T=0,P=0:@R=A,S=1260,V={0}:R=B,S=1018,V={1}:R=C,S=1092,V={2}:R=D,S=1014,V={3}:R=E,S=1260,V={4}:\";$C$2;$T$14;$C$4;$D47;$B47)": 4214,_x000D_
    "=RIK_AC(\"INF04__;INF04@E=0,S=42,G=0,T=0,P=0:@R=A,S=1260,V={0}:R=B,S=1018,V={1}:R=C,S=1092,V={2}:R=D,S=1014,V={3}:R=E,S=1260,V={4}:\";$C$2;$T$14;$C$4;$D55;$B55)": 4215,_x000D_
    "=RIK_AC(\"INF04__;INF04@E=0,S=42,G=0,T=0,P=0:@R=A,S=1260,V={0}:R=B,S=1018,V={1}:R=C,S=1092,V={2}:R=D,S=1014,V={3}:R=E,S=1260,V={4}:\";$C$2;$T$14;$C$4;$D63;$B63)": 4216,_x000D_
    "=RIK_AC(\"INF04__;INF04@E=0,S=42,G=0,T=0,P=0:@R=A,S=1260,V={0}:R=B,S=1018,V={1}:R=C,S=1092,V={2}:R=D,S=1014,V={3}:R=E,S=1260,V={4}:\";$C$2;$T$14;$C$4;$D71;$B71)": 4217,_x000D_
    "=RIK_AC(\"INF04__;INF04@E=0,S=42,G=0,T=0,P=0:@R=A,S=1260,V={0}:R=B,S=1018,V={1}:R=C,S=1092,V={2}:R=D,S=1014,V={3}:R=E,S=1260,V={4}:\";$C$2;$T$14;$C$4;$D79;$B79)": 4218,_x000D_
    "=RIK_AC(\"INF04__;INF04@E=0,S=42,G=0,T=0,P=0:@R=A,S=1260,V={0}:R=B,S=1018,V={1}:R=C,S=1092,V={2}:R=D,S=1014,V={3}:R=E,S=1260,V={4}:\";$C$2;$T$14;$C$4;$D87;$B87)": 4219,_x000D_
    "=RIK_AC(\"INF04__;INF04@E=0,S=42,G=0,T=0,P=0:@R=A,S=1260,V={0}:R=B,S=1018,V={1}:R=C,S=1092,V={2}:R=D,S=1014,V={3}:R=E,S=1260,V={4}:\";$C$2;$T$14;$C$4;$D95;$B95)": 4220,_x000D_
    "=RIK_AC(\"INF04__;INF04@E=0,S=42,G=0,T=0,P=0:@R=A,S=1260,V={0}:R=B,S=1018,V={1}:R=C,S=1092,V={2}:R=D,S=1014,V={3}:R=E,S=1260,V={4}:\";$C$2;$T$14;$C$4;$D103;$B103)": 4221,_x000D_
    "=RIK_AC(\"INF04__;INF04@E=0,S=42,G=0,T=0,P=0:@R=A,S=1260,V={0}:R=B,S=1018,V={1}:R=C,S=1092,V={2}:R=D,S=1014,V={3}:R=E,S=1260,V={4}:\";$C$2;$T$14;$C$4;$D111;$B111)": 4222,_x000D_
    "=RIK_AC(\"INF04__;INF04@E=0,S=42,G=0,T=0,P=0:@R=A,S=1260,V={0}:R=B,S=1018,V={1}:R=C,S=1092,V={2}:R=D,S=1014,V={3}:R=E,S=1260,V={4}:\";$C$2;$T$14;$C$4;$D119;$B119)": 4223,_x000D_
    "=RIK_AC(\"INF04__;INF04@E=0,S=42,G=0,T=0,P=0:@R=A,S=1260,V={0}:R=B,S=1018,V={1}:R=C,S=1092,V={2}:R=D,S=1014,V={3}:R=E,S=1260,V={4}:\";$C$2;$T$14;$C$4;$D127;$B127)": 4224,_x000D_
    "=RIK_AC(\"INF04__;INF04@E=0,S=42,G=0,T=0,P=0:@R=A,S=1260,V={0}:R=B,S=1018,V={1}:R=C,S=1092,V={2}:R=D,S=1014,V={3}:R=E,S=1260,V={4}:\";$C$2;$T$14;$C$4;$D135;$B135)": 4225,_x000D_
    "=RIK_AC(\"INF04__;INF04@E=0,S=42,G=0,T=0,P=0:@R=A,S=1260,V={0}:R=B,S=1018,V={1}:R=C,S=1092,V={2}:R=D,S=1014,V={3}:R=E,S=1260,V={4}:\";$C$2;$T$14;$C$4;$D143;$B143)": 4226,_x000D_
    "=RIK_AC(\"INF04__;INF04@E=0,S=42,G=0,T=0,P=0:@R=A,S=1260,V={0}:R=B,S=1018,V={1}:R=C,S=1092,V={2}:R=D,S=1014,V={3}:R=E,S=1260,V={4}:\";$C$2;$T$14;$C$4;$D151;$B151)": 4227,_x000D_
    "=RIK_AC(\"INF04__;INF04@E=0,S=42,G=0,T=0,P=0:@R=A,S=1260,V={0}:R=B,S=1018,V={1}:R=C,S=1092,V={2}:R=D,S=1014,V={3}:R=E,S=1260,V={4}:\";$C$2;$T$14;$C$4;$D159;$B159)": 4228,_x000D_
    "=RIK_AC(\"INF04__;INF04@E=0,S=42,G=0,T=0,P=0:@R=A,S=1260,V={0}:R=B,S=1018,V={1}:R=C,S=1092,V={2}:R=D,S=1014,V={3}:R=E,S=1260,V={4}:\";$C$2;$T$14;$C$4;$D167;$B167)": 4229,_x000D_
    "=RIK_AC(\"INF04__;INF04@E=0,S=42,G=0,T=0,P=0:@R=A,S=1260,V={0}:R=B,S=1018,V={1}:R=C,S=1092,V={2}:R=D,S=1014,V={3}:R=E,S=1260,V={4}:\";$C$2;$T$14;$C$4;$D175;$B175)": 4230,_x000D_
    "=RIK_AC(\"INF04__;INF04@E=0,S=42,G=0,T=0,P=0:@R=A,S=1260,V={0}:R=B,S=1018,V={1}:R=C,S=1092,V={2}:R=D,S=1014,V={3}:R=E,S=1260,V={4}:\";$C$2;$T$14;$C$4;$D183;$B183)": 4231,_x000D_
    "=RIK_AC(\"INF04__;INF04@E=0,S=42,G=0,T=0,P=0:@R=A,S=1260,V={0}:R=B,S=1018,V={1}:R=C,S=1092,V={2}:R=D,S=1014,V={3}:R=E,S=1260,V={4}:\";$C$2;$T$14;$C$4;$D191;$B191)": 4232,_x000D_
    "=RIK_AC(\"INF04__;INF04@E=0,S=42,G=0,T=0,P=0:@R=A,S=1260,V={0}:R=B,S=1018,V={1}:R=C,S=1092,V={2}:R=D,S=1014,V={3}:R=E,S=1260,V={4}:\";$C$2;$T$14;$C$4;$D199;$B199)": 4233,_x000D_
    "=RIK_AC(\"INF04__;INF04@E=0,S=42,G=0,T=0,P=0:@R=A,S=1260,V={0}:R=B,S=1018,V={1}:R=C,S=1092,V={2}:R=D,S=1014,V={3}:R=E,S=1260,V={4}:\";$C$2;$T$14;$C$4;$D207;$B207)": 4234,_x000D_
    "=RIK_AC(\"INF04__;INF04@E=0,S=42,G=0,T=0,P=0:@R=A,S=1260,V={0}:R=B,S=1018,V={1}:R=C,S=1092,V={2}:R=D,S=1014,V={3}:R=E,S=1260,V={4}:\";$C$2;$T$14;$C$4;$D215;$B215)": 4235,_x000D_
    "=RIK_AC(\"INF04__;INF04@E=0,S=42,G=0,T=0,P=0:@R=A,S=1260,V={0}:R=B,S=1018,V={1}:R=C,S=1092,V={2}:R=D,S=1014,V={3}:R=E,S=1260,V={4}:\";$C$2;$T$14;$C$4;$D223;$B223)": 4236,_x000D_
    "=RIK_AC(\"INF04__;INF04@E=0,S=42,G=0,T=0,P=0:@R=A,S=1260,V={0}:R=B,S=1018,V={1}:R=C,S=1092,V={2}:R=D,S=1014,V={3}:R=E,S=1260,V={4}:\";$C$2;$T$14;$C$4;$D231;$B231)": 4237,_x000D_
    "=RIK_AC(\"INF04__;INF04@E=0,S=42,G=0,T=0,P=0:@R=A,S=1260,V={0}:R=B,S=1018,V={1}:R=C,S=1092,V={2}:R=D,S=1014,V={3}:R=E,S=1260,V={4}:\";$C$2;$T$14;$C$4;$D239;$B239)": 4238,_x000D_
    "=RIK_AC(\"INF04__;INF04@E=0,S=42,G=0,T=0,P=0:@R=A,S=1260,V={0}:R=B,S=1018,V={1}:R=C,S=1092,V={2}:R=D,S=1014,V={3}:R=E,S=1260,V={4}:\";$C$2;$T$14;$C$4;$D247;$B247)": 4239,_x000D_
    "=RIK_AC(\"INF04__;INF04@E=0,S=42,G=0,T=0,P=0:@R=A,S=1260,V={0}:R=B,S=1018,V={1}:R=C,S=1092,V={2}:R=D,S=1014,V={3}:R=E,S=1260,V={4}:\";$C$2;$T$14;$C$4;$D255;$B255)": 4240,_x000D_
    "=RIK_AC(\"INF04__;INF04@E=0,S=42,G=0,T=0,P=0:@R=A,S=1260,V={0}:R=B,S=1018,V={1}:R=C,S=1092,V={2}:R=D,S=1014,V={3}:R=E,S=1260,V={4}:\";$C$2;$T$14;$C$4;$D263;$B263)": 4241,_x000D_
    "=RIK_AC(\"INF04__;INF04@E=0,S=42,G=0,T=0,P=0:@R=A,S=1260,V={0}:R=B,S=1018,V={1}:R=C,S=1092,V={2}:R=D,S=1014,V={3}:R=E,S=1260,V={4}:\";$C$2;$T$14;$C$4;$D271;$B271)": 4242,_x000D_
    "=RIK_AC(\"INF04__;INF04@E=0,S=42,G=0,T=0,P=0:@R=A,S=1260,V={0}:R=B,S=1018,V={1}:R=C,S=1092,V={2}:R=D,S=1014,V={3}:R=E,S=1260,V={4}:\";$C$2;$T$14;$C$4;$D279;$B279)": 4243,_x000D_
    "=RIK_AC(\"INF04__;INF04@E=0,S=42,G=0,T=0,P=0:@R=A,S=1260,V={0}:R=B,S=1018,V={1}:R=C,S=1092,V={2}:R=D,S=1014,V={3}:R=E,S=1260,V={4}:\";$C$2;$T$14;$C$4;$D287;$B287)": 4244,_x000D_
    "=RIK_AC(\"INF04__;INF04@E=0,S=42,G=0,T=0,P=0:@R=A,S=1260,V={0}:R=B,S=1018,V={1}:R=C,S=1092,V={2}:R=D,S=1014,V={3}:R=E,S=1260,V={4}:\";$C$2;$T$14;$C$4;$D295;$B295)": 4245,_x000D_
    "=RIK_AC(\"INF04__;INF04@E=0,S=42,G=0,T=0,P=0:@R=A,S=1260,V={0}:R=B,S=1018,V={1}:R=C,S=1092,V={2}:R=D,S=1014,V={3}:R=E,S=1260,V={4}:\";$C$2;$T$14;$C$4;$D303;$B303)": 4246,_x000D_
    "=RIK_AC(\"INF04__;INF04@E=0,S=42,G=0,T=0,P=0:@R=A,S=1260,V={0}:R=B,S=1018,V={1}:R=C,S=1092,V={2}:R=D,S=1014,V={3}:R=E,S=1260,V={4}:\";$C$2;$T$14;$C$4;$D311;$B311)": 4247,_x000D_
    "=RIK_AC(\"INF04__;INF04@E=0,S=42,G=0,T=0,P=0:@R=A,S=1260,V={0}:R=B,S=1018,V={1}:R=C,S=1092,V={2}:R=D,S=1014,V={3}:R=E,S=1260,V={4}:\";$C$2;$T$14;$C$4;$D319;$B319)": 4248,_x000D_
    "=RIK_AC(\"INF04__;INF04@E=0,S=42,G=0,T=0,P=0:@R=A,S=1260,V={0}:R=B,S=1018,V={1}:R=C,S=1092,V={2}:R=D,S=1014,V={3}:R=E,S=1260,V={4}:\";$C$2;$T$14;$C$4;$D327;$B327)": 4249,_x000D_
    "=RIK_AC(\"INF04__;INF04@E=0,S=42,G=0,T=0,P=0:@R=A,S=1260,V={0}:R=B,S=1018,V={1}:R=C,S=1092,V={2}:R=D,S=1014,V={3}:R=E,S=1260,V={4}:\";$C$2;$T$14;$C$4;$D335;$B335)": 4250,_x000D_
    "=RIK_AC(\"INF04__;INF04@E=0,S=42,G=0,T=0,P=0:@R=A,S=1260,V={0}:R=B,S=1018,V={1}:R=C,S=1092,V={2}:R=D,S=1014,V={3}:R=E,S=1260,V={4}:\";$C$2;$T$14;$C$4;$D343;$B343)": 4251,_x000D_
    "=RIK_AC(\"INF04__;INF04@E=0,S=42,G=0,T=0,P=0:@R=A,S=1260,V={0}:R=B,S=1018,V={1}:R=C,S=1092,V={2}:R=D,S=1014,V={3}:R=E,S=1260,V={4}:\";$C$2;$T$14;$C$4;$D351;$B351)": 4252,_x000D_
    "=RIK_AC(\"INF04__;INF04@E=0,S=42,G=0,T=0,P=0:@R=A,S=1260,V={0}:R=B,S=1018,V={1}:R=C,S=1092,V={2}:R=D,S=1014,V={3}:R=E,S=1260,V={4}:\";$C$2;$T$14;$C$4;$D359;$B359)": 4253,_x000D_
    "=RIK_AC(\"INF04__;INF04@E=0,S=42,G=0,T=0,P=0:@R=A,S=1260,V={0}:R=B,S=1018,V={1}:R=C,S=1092,V={2}:R=D,S=1014,V={3}:R=E,S=1260,V={4}:\";$C$2;$T$14;$C$4;$D367;$B367)": 4254,_x000D_
    "=RIK_AC(\"INF04__;INF04@E=0,S=42,G=0,T=0,P=0:@R=A,S=1260,V={0}:R=B,S=1018,V={1}:R=C,S=1092,V={2}:R=D,S=1014,V={3}:R=E,S=1260,V={4}:\";$C$2;$T$14;$C$4;$D375;$B375)": 4255,_x000D_
    "=RIK_AC(\"INF04__;INF04@E=0,S=42,G=0,T=0,P=0:@R=A,S=1260,V={0}:R=B,S=1018,V={1}:R=C,S=1092,V={2}:R=D,S=1014,V={3}:R=E,S=1260,V={4}:\";$C$2;$T$14;$C$4;$D383;$B383)": 4256,_x000D_
    "=RIK_AC(\"INF04__;INF04@E=0,S=42,G=0,T=0,P=0:@R=A,S=1260,V={0}:R=B,S=1018,V={1}:R=C,S=1092,V={2}:R=D,S=1014,V={3}:R=E,S=1260,V={4}:\";$C$2;$T$14;$C$4;$D391;$B391)": 4257,_x000D_
    "=RIK_AC(\"INF04__;INF04@E=0,S=42,G=0,T=0,P=0:@R=A,S=1260,V={0}:R=B,S=1018,V={1}:R=C,S=1092,V={2}:R=D,S=1014,V={3}:R=E,S=1260,V={4}:\";$C$2;$T$14;$C$4;$D399;$B399)": 4258,_x000D_
    "=RIK_AC(\"INF04__;INF04@E=0,S=42,G=0,T=0,P=0:@R=A,S=1260,V={0}:R=B,S=1018,V={1}:R=C,S=1092,V={2}:R=D,S=1014,V={3}:R=E,S=1260,V={4}:\";$C$2;$T$14;$C$4;$D407;$B407)": 4259,_x000D_
    "=RIK_AC(\"INF04__;INF04@E=0,S=42,G=0,T=0,P=0:@R=A,S=1260,V={0}:R=B,S=1018,V={1}:R=C,S=1092,V={2}:R=D,S=1014,V={3}:R=E,S=1260,V={4}:\";$C$2;$T$14;$C$4;$D415;$B415)": 4260,_x000D_
    "=RIK_AC(\"INF04__;INF04@E=0,S=42,G=0,T=0,P=0:@R=A,S=1260,V={0}:R=B,S=1018,V={1}:R=C,S=1092,V={2}:R=D,S=1014,V={3}:R=E,S=1260,V={4}:\";$C$2;$T$14;$C$4;$D423;$B423)": 4261,_x000D_
    "=RIK_AC(\"INF04__;INF04@E=0,S=42,G=0,T=0,P=0:@R=A,S=1260,V={0}:R=B,S=1018,V={1}:R=C,S=1092,V={2}:R=D,S=1014,V={3}:R=E,S=1260,V={4}:\";$C$2;$T$14;$C$4;$D431;$B431)": 4262,_x000D_
    "=RIK_AC(\"INF04__;INF04@E=0,S=1064,G=0,T=0,P=0:@R=A,S=1260,V={0}:R=B,S=1018,V={1}:R=C,S=1092,V={2}:R=D,S=1014,V={3}:R=E,S=1260,V={4}:\";$C$2;$T$14;$C$4;$D19;$B19)": 4263,_x000D_
    "=RIK_AC(\"INF04__;INF04@E=0,S=1064,G=0,T=0,P=0:@R=A,S=1260,V={0}:R=B,S=1018,V={1}:R=C,S=1092,V={2}:R=D,S=1014,V={3}:R=E,S=1260,V={4}:\";$C$2;$T$14;$C$4;$D27;$B27)": 4264,_x000D_
    "=RIK_AC(\"INF04__;INF04@E=0,S=1064,G=0,T=0,P=0:@R=A,S=1260,V={0}:R=B,S=1018,V={1}:R=C,S=1092,V={2}:R=D,S=1014,V={3}:R=E,S=1260,V={4}:\";$C$2;$T$14;$C$4;$D35;$B35)": 4265,_x000D_
    "=RIK_AC(\"INF04__;INF04@E=0,S=1064,G=0,T=0,P=0:@R=A,S=1260,V={0}:R=B,S=1018,V={1}:R=C,S=1092,V={2}:R=D,S=1014,V={3}:R=E,S=1260,V={4}:\";$C$2;$T$14;$C$4;$D43;$B43)": 4266,_x000D_
    "=RIK_AC(\"INF04__;INF04@E=0,S=42,G=0,T=0,P=0:@R=A,S=1260,V={0}:R=B,S=1018,V={1}:R=C,S=1092,V={2}:R=D,S=1014,V={3}:R=E,S=1260,V={4}:\";$C$2;$T$14;$C$4;$D24;$B24)": 4267,_x000D_
    "=RIK_AC(\"INF04__;INF04@E=0,S=42,G=0,T=0,P=0:@R=A,S=1260,V={0}:R=B,S=1018,V={1}:R=C,S=1092,V={2}:R=D,S=1014,V={3}:R=E,S=1260,V={4}:\";$C$2;$T$14;$C$4;$D32;$B32)": 4268,_x000D_
    "=RIK_AC(\"INF04__;INF04@E=0,S=42,G=0,T=0,P=0:@R=A,S=1260,V={0}:R=B,S=1018,V={1}:R=C,S=1092,V={2}:R=D,S=1014,V={3}:R=E,S=1260,V={4}:\";$C$2;$T$14;$C$4;$D40;$B40)": 4269,_x000D_
    "=RIK_AC(\"INF04__;INF04@E=0,S=42,G=0,T=0,P=0:@R=A,S=1260,V={0}:R=B,S=1018,V={1}:R=C,S=1092,V={2}:R=D,S=1014,V={3}:R=E,S=1260,V={4}:\";$C$2;$T$14;$C$4;$D48;$B48)": 4270,_x000D_
    "=RIK_AC(\"INF04__;INF04@E=0,S=42,G=0,T=0,P=0:@R=A,S=1260,V={0}:R=B,S=1018,V={1}:R=C,S=1092,V={2}:R=D,S=1014,V={3}:R=E,S=1260,V={4}:\";$C$2;$T$14;$C$4;$D56;$B56)": 4271,_x000D_
    "=RIK_AC(\"INF04__;INF04@E=0,S=42,G=0,T=0,P=0:@R=A,S=1260,V={0}:R=B,S=1018,V={1}:R=C,S=1092,V={2}:R=D,S=1014,V={3}:R=E,S=1260,V={4}:\";$C$2;$T$14;$C$4;$D64;$B64)": 4272,_x000D_
    "=RIK_AC(\"INF04__;INF04@E=0,S=42,G=0,T=0,P=0:@R=A,S=1260,V={0}:R=B,S=1018,V={1}:R=C,S=1092,V={2}:R=D,S=1014,V={3}:R=E,S=1260,V={4}:\";$C$2;$T$14;$C$4;$D72;$B72)": 4273,_x000D_
    "=RIK_AC(\"INF04__;INF04@E=0,S=42,G=0,T=0,P=0:@R=A,S=1260,V={0}:R=B,S=1018,V={1}:R=C,S=1092,V={2}:R=D,S=1014,V={3}:R=E,S=1260,V={4}:\";$C$2;$T$14;$C$4;$D80;$B80)": 4274,_x000D_
    "=RIK_AC(\"INF04__;INF04@E=0,S=42,G=0,T=0,P=0:@R=A,S=1260,V={0}:R=B,S=1018,V={1}:R=C,S=1092,V={2}:R=D,S=1014,V={3}:R=E,S=1260,V={4}:\";$C$2;$T$14;$C$4;$D88;$B88)": 4275,_x000D_
    "=RIK_AC(\"INF04__;INF04@E=0,S=42,G=0,T=0,P=0:@R=A,S=1260,V={0}:R=B,S=1018,V={1}:R=C,S=1092,V={2}:R=D,S=1014,V={3}:R=E,S=1260,V={4}:\";$C$2;$T$14;$C$4;$D96;$B96)": 4276,_x000D_
    "=RIK_AC(\"INF04__;INF04@E=0,S=42,G=0,T=0,P=0:@R=A,S=1260,V={0}:R=B,S=1018,V={1}:R=C,S=1092,V={2}:R=D,S=1014,V={3}:R=E,S=1260,V={4}:\";$C$2;$T$14;$C$4;$D104;$B104)": 4277,_x000D_
    "=RIK_AC(\"INF04__;INF04@E=0,S=42,G=0,T=0,P=0:@R=A,S=1260,V={0}:R=B,S=1018,V={1}:R=C,S=1092,V={2}:R=D,S=1014,V={3}:R=E,S=1260,V={4}:\";$C$2;$T$14;$C$4;$D112;$B112)": 4278,_x000D_
    "=RIK_AC(\"INF04__;INF04@E=0,S=42,G=0,T=0,P=0:@R=A,S=1260,V={0}:R=B,S=1018,V={1}:R=C,S=1092,V={2}:R=D,S=1014,V={3}:R=E,S=1260,V={4}:\";$C$2;$T$14;$C$4;$D120;$B120)": 4279,_x000D_
    "=RIK_AC(\"INF04__;INF04@E=0,S=42,G=0,T=0,P=0:@R=A,S=1260,V={0}:R=B,S=1018,V={1}:R=C,S=1092,V={2}:R=D,S=1014,V={3}:R=E,S=1260,V={4}:\";$C$2;$T$14;$C$4;$D128;$B128)": 4280,_x000D_
    "=RIK_AC(\"INF04__;INF04@E=0,S=42,G=0,T=0,P=0:@R=A,S=1260,V={0}:R=B,S=1018,V={1}:R=C,S=1092,V={2}:R=D,S=1014,V={3}:R=E,S=1260,V={4}:\";$C$2;$T$14;$C$4;$D136;$B136)": 4281,_x000D_
    "=RIK_AC(\"INF04__;INF04@E=0,S=42,G=0,T=0,P=0:@R=A,S=1260,V={0}:R=B,S=1018,V={1}:R=C,S=1092,V={2}:R=D,S=1014,V={3}:R=E,S=1260,V={4}:\";$C$2;$T$14;$C$4;$D144;$B144)": 4282,_x000D_
    "=RIK_AC(\"INF04__;INF04@E=0,S=42,G=0,T=0,P=0:@R=A,S=1260,V={0}:R=B,S=1018,V={1}:R=C,S=1092,V={2}:R=D,S=1014,V={3}:R=E,S=1260,V={4}:\";$C$2;$T$14;$C$4;$D152;$B152)": 4283,_x000D_
    "=RIK_AC(\"INF04__;INF04@E=0,S=42,G=0,T=0,P=0:@R=A,S=1260,V={0}:R=B,S=1018,V={1}:R=C,S=1092,V={2}:R=D,S=1014,V={3}:R=E,S=1260,V={4}:\";$C$2;$T$14;$C$4;$D160;$B160)": 4284,_x000D_
    "=RIK_AC(\"INF04__;INF04@E=0,S=42,G=0,T=0,P=0:@R=A,S=1260,V={0}:R=B,S=1018,V={1}:R=C,S=1092,V={2}:R=D,S=1014,V={3}:R=E,S=1260,V={4}:\";$C$2;$T$14;$C$4;$D168;$B168)": 4285,_x000D_
    "=RIK_AC(\"INF04__;INF04@E=0,S=42,G=0,T=0,P=0:@R=A,S=1260,V={0}:R=B,S=1018,V={1}:R=C,S=1092,V={2}:R=D,S=1014,V={3}:R=E,S=1260,V={4}:\";$C$2;$T$14;$C$4;$D176;$B176)": 4286,_x000D_
    "=RIK_AC(\"INF04__;INF04@E=0,S=42,G=0,T=0,P=0:@R=A,S=1260,V={0}:R=B,S=1018,V={1}:R=C,S=1092,V={2}:R=D,S=1014,V={3}:R=E,S=1260,V={4}:\";$C$2;$T$14;$C$4;$D184;$B184)": 4287,_x000D_
    "=RIK_AC(\"INF04__;INF04@E=0,S=42,G=0,T=0,P=0:@R=A,S=1260,V={0}:R=B,S=1018,V={1}:R=C,S=1092,V={2}:R=D,S=1014,V={3}:R=E,S=1260,V={4}:\";$C$2;$T$14;$C$4;$D192;$B192)": 4288,_x000D_
    "=RIK_AC(\"INF04__;INF04@E=0,S=42,G=0,T=0,P=0:@R=A,S=1260,V={0}:R=B,S=1018,V={1}:R=C,S=1092,V={2}:R=D,S=1014,V={3}:R=E,S=1260,V={4}:\";$C$2;$T$14;$C$4;$D200;$B200)": 4289,_x000D_
    "=RIK_AC(\"INF04__;INF04@E=0,S=42,G=0,T=0,P=0:@R=A,S=1260,V={0}:R=B,S=1018,V={1}:R=C,S=1092,V={2}:R=D,S=1014,V={3}:R=E,S=1260,V={4}:\";$C$2;$T$14;$C$4;$D208;$B208)": 4290,_x000D_
    "=RIK_AC(\"INF04__;INF04@E=0,S=42,G=0,T=0,P=0:@R=A,S=1260,V={0}:R=B,S=1018,V={1}:R=C,S=1092,V={2}:R=D,S=1014,V={3}:R=E,S=1260,V={4}:\";$C$2;$T$14;$C$4;$D216;$B216)": 4291,_x000D_
    "=RIK_AC(\"INF04__;INF04@E=0,S=42,G=0,T=0,P=0:@R=A,S=1260,V={0}:R=B,S=1018,V={1}:R=C,S=1092,V={2}:R=D,S=1014,V={3}:R=E,S=1260,V={4}:\";$C$2;$T$14;$C$4;$D224;$B224)": 4292,_x000D_
    "=RIK_AC(\"INF04__;INF04@E=0,S=42,G=0</t>
  </si>
  <si>
    <t>,T=0,P=0:@R=A,S=1260,V={0}:R=B,S=1018,V={1}:R=C,S=1092,V={2}:R=D,S=1014,V={3}:R=E,S=1260,V={4}:\";$C$2;$T$14;$C$4;$D232;$B232)": 4293,_x000D_
    "=RIK_AC(\"INF04__;INF04@E=0,S=42,G=0,T=0,P=0:@R=A,S=1260,V={0}:R=B,S=1018,V={1}:R=C,S=1092,V={2}:R=D,S=1014,V={3}:R=E,S=1260,V={4}:\";$C$2;$T$14;$C$4;$D240;$B240)": 4294,_x000D_
    "=RIK_AC(\"INF04__;INF04@E=0,S=42,G=0,T=0,P=0:@R=A,S=1260,V={0}:R=B,S=1018,V={1}:R=C,S=1092,V={2}:R=D,S=1014,V={3}:R=E,S=1260,V={4}:\";$C$2;$T$14;$C$4;$D248;$B248)": 4295,_x000D_
    "=RIK_AC(\"INF04__;INF04@E=0,S=42,G=0,T=0,P=0:@R=A,S=1260,V={0}:R=B,S=1018,V={1}:R=C,S=1092,V={2}:R=D,S=1014,V={3}:R=E,S=1260,V={4}:\";$C$2;$T$14;$C$4;$D256;$B256)": 4296,_x000D_
    "=RIK_AC(\"INF04__;INF04@E=0,S=42,G=0,T=0,P=0:@R=A,S=1260,V={0}:R=B,S=1018,V={1}:R=C,S=1092,V={2}:R=D,S=1014,V={3}:R=E,S=1260,V={4}:\";$C$2;$T$14;$C$4;$D264;$B264)": 4297,_x000D_
    "=RIK_AC(\"INF04__;INF04@E=0,S=42,G=0,T=0,P=0:@R=A,S=1260,V={0}:R=B,S=1018,V={1}:R=C,S=1092,V={2}:R=D,S=1014,V={3}:R=E,S=1260,V={4}:\";$C$2;$T$14;$C$4;$D272;$B272)": 4298,_x000D_
    "=RIK_AC(\"INF04__;INF04@E=0,S=42,G=0,T=0,P=0:@R=A,S=1260,V={0}:R=B,S=1018,V={1}:R=C,S=1092,V={2}:R=D,S=1014,V={3}:R=E,S=1260,V={4}:\";$C$2;$T$14;$C$4;$D280;$B280)": 4299,_x000D_
    "=RIK_AC(\"INF04__;INF04@E=0,S=42,G=0,T=0,P=0:@R=A,S=1260,V={0}:R=B,S=1018,V={1}:R=C,S=1092,V={2}:R=D,S=1014,V={3}:R=E,S=1260,V={4}:\";$C$2;$T$14;$C$4;$D288;$B288)": 4300,_x000D_
    "=RIK_AC(\"INF04__;INF04@E=0,S=42,G=0,T=0,P=0:@R=A,S=1260,V={0}:R=B,S=1018,V={1}:R=C,S=1092,V={2}:R=D,S=1014,V={3}:R=E,S=1260,V={4}:\";$C$2;$T$14;$C$4;$D296;$B296)": 4301,_x000D_
    "=RIK_AC(\"INF04__;INF04@E=0,S=42,G=0,T=0,P=0:@R=A,S=1260,V={0}:R=B,S=1018,V={1}:R=C,S=1092,V={2}:R=D,S=1014,V={3}:R=E,S=1260,V={4}:\";$C$2;$T$14;$C$4;$D304;$B304)": 4302,_x000D_
    "=RIK_AC(\"INF04__;INF04@E=0,S=42,G=0,T=0,P=0:@R=A,S=1260,V={0}:R=B,S=1018,V={1}:R=C,S=1092,V={2}:R=D,S=1014,V={3}:R=E,S=1260,V={4}:\";$C$2;$T$14;$C$4;$D312;$B312)": 4303,_x000D_
    "=RIK_AC(\"INF04__;INF04@E=0,S=42,G=0,T=0,P=0:@R=A,S=1260,V={0}:R=B,S=1018,V={1}:R=C,S=1092,V={2}:R=D,S=1014,V={3}:R=E,S=1260,V={4}:\";$C$2;$T$14;$C$4;$D320;$B320)": 4304,_x000D_
    "=RIK_AC(\"INF04__;INF04@E=0,S=42,G=0,T=0,P=0:@R=A,S=1260,V={0}:R=B,S=1018,V={1}:R=C,S=1092,V={2}:R=D,S=1014,V={3}:R=E,S=1260,V={4}:\";$C$2;$T$14;$C$4;$D328;$B328)": 4305,_x000D_
    "=RIK_AC(\"INF04__;INF04@E=0,S=42,G=0,T=0,P=0:@R=A,S=1260,V={0}:R=B,S=1018,V={1}:R=C,S=1092,V={2}:R=D,S=1014,V={3}:R=E,S=1260,V={4}:\";$C$2;$T$14;$C$4;$D336;$B336)": 4306,_x000D_
    "=RIK_AC(\"INF04__;INF04@E=0,S=42,G=0,T=0,P=0:@R=A,S=1260,V={0}:R=B,S=1018,V={1}:R=C,S=1092,V={2}:R=D,S=1014,V={3}:R=E,S=1260,V={4}:\";$C$2;$T$14;$C$4;$D344;$B344)": 4307,_x000D_
    "=RIK_AC(\"INF04__;INF04@E=0,S=42,G=0,T=0,P=0:@R=A,S=1260,V={0}:R=B,S=1018,V={1}:R=C,S=1092,V={2}:R=D,S=1014,V={3}:R=E,S=1260,V={4}:\";$C$2;$T$14;$C$4;$D352;$B352)": 4308,_x000D_
    "=RIK_AC(\"INF04__;INF04@E=0,S=42,G=0,T=0,P=0:@R=A,S=1260,V={0}:R=B,S=1018,V={1}:R=C,S=1092,V={2}:R=D,S=1014,V={3}:R=E,S=1260,V={4}:\";$C$2;$T$14;$C$4;$D360;$B360)": 4309,_x000D_
    "=RIK_AC(\"INF04__;INF04@E=0,S=42,G=0,T=0,P=0:@R=A,S=1260,V={0}:R=B,S=1018,V={1}:R=C,S=1092,V={2}:R=D,S=1014,V={3}:R=E,S=1260,V={4}:\";$C$2;$T$14;$C$4;$D368;$B368)": 4310,_x000D_
    "=RIK_AC(\"INF04__;INF04@E=0,S=42,G=0,T=0,P=0:@R=A,S=1260,V={0}:R=B,S=1018,V={1}:R=C,S=1092,V={2}:R=D,S=1014,V={3}:R=E,S=1260,V={4}:\";$C$2;$T$14;$C$4;$D376;$B376)": 4311,_x000D_
    "=RIK_AC(\"INF04__;INF04@E=0,S=42,G=0,T=0,P=0:@R=A,S=1260,V={0}:R=B,S=1018,V={1}:R=C,S=1092,V={2}:R=D,S=1014,V={3}:R=E,S=1260,V={4}:\";$C$2;$T$14;$C$4;$D384;$B384)": 4312,_x000D_
    "=RIK_AC(\"INF04__;INF04@E=0,S=42,G=0,T=0,P=0:@R=A,S=1260,V={0}:R=B,S=1018,V={1}:R=C,S=1092,V={2}:R=D,S=1014,V={3}:R=E,S=1260,V={4}:\";$C$2;$T$14;$C$4;$D392;$B392)": 4313,_x000D_
    "=RIK_AC(\"INF04__;INF04@E=0,S=42,G=0,T=0,P=0:@R=A,S=1260,V={0}:R=B,S=1018,V={1}:R=C,S=1092,V={2}:R=D,S=1014,V={3}:R=E,S=1260,V={4}:\";$C$2;$T$14;$C$4;$D400;$B400)": 4314,_x000D_
    "=RIK_AC(\"INF04__;INF04@E=0,S=42,G=0,T=0,P=0:@R=A,S=1260,V={0}:R=B,S=1018,V={1}:R=C,S=1092,V={2}:R=D,S=1014,V={3}:R=E,S=1260,V={4}:\";$C$2;$T$14;$C$4;$D408;$B408)": 4315,_x000D_
    "=RIK_AC(\"INF04__;INF04@E=0,S=42,G=0,T=0,P=0:@R=A,S=1260,V={0}:R=B,S=1018,V={1}:R=C,S=1092,V={2}:R=D,S=1014,V={3}:R=E,S=1260,V={4}:\";$C$2;$T$14;$C$4;$D416;$B416)": 4316,_x000D_
    "=RIK_AC(\"INF04__;INF04@E=0,S=42,G=0,T=0,P=0:@R=A,S=1260,V={0}:R=B,S=1018,V={1}:R=C,S=1092,V={2}:R=D,S=1014,V={3}:R=E,S=1260,V={4}:\";$C$2;$T$14;$C$4;$D424;$B424)": 4317,_x000D_
    "=RIK_AC(\"INF04__;INF04@E=0,S=42,G=0,T=0,P=0:@R=A,S=1260,V={0}:R=B,S=1018,V={1}:R=C,S=1092,V={2}:R=D,S=1014,V={3}:R=E,S=1260,V={4}:\";$C$2;$T$14;$C$4;$D432;$B432)": 4318,_x000D_
    "=RIK_AC(\"INF04__;INF04@E=0,S=1064,G=0,T=0,P=0:@R=A,S=1260,V={0}:R=B,S=1018,V={1}:R=C,S=1092,V={2}:R=D,S=1014,V={3}:R=E,S=1260,V={4}:\";$C$2;$T$14;$C$4;$D20;$B20)": 4319,_x000D_
    "=RIK_AC(\"INF04__;INF04@E=0,S=1064,G=0,T=0,P=0:@R=A,S=1260,V={0}:R=B,S=1018,V={1}:R=C,S=1092,V={2}:R=D,S=1014,V={3}:R=E,S=1260,V={4}:\";$C$2;$T$14;$C$4;$D28;$B28)": 4320,_x000D_
    "=RIK_AC(\"INF04__;INF04@E=0,S=1064,G=0,T=0,P=0:@R=A,S=1260,V={0}:R=B,S=1018,V={1}:R=C,S=1092,V={2}:R=D,S=1014,V={3}:R=E,S=1260,V={4}:\";$C$2;$T$14;$C$4;$D36;$B36)": 4321,_x000D_
    "=RIK_AC(\"INF04__;INF04@E=0,S=1064,G=0,T=0,P=0:@R=A,S=1260,V={0}:R=B,S=1018,V={1}:R=C,S=1092,V={2}:R=D,S=1014,V={3}:R=E,S=1260,V={4}:\";$C$2;$T$14;$C$4;$D44;$B44)": 4322,_x000D_
    "=RIK_AC(\"INF04__;INF04@E=0,S=42,G=0,T=0,P=0:@R=A,S=1260,V={0}:R=B,S=1018,V={1}:R=C,S=1092,V={2}:R=D,S=1014,V={3}:R=E,S=1260,V={4}:\";$C$2;$T$14;$C$4;$D18;$B18)": 4323,_x000D_
    "=RIK_AC(\"INF04__;INF04@E=0,S=42,G=0,T=0,P=0:@R=A,S=1260,V={0}:R=B,S=1018,V={1}:R=C,S=1092,V={2}:R=D,S=1014,V={3}:R=E,S=1260,V={4}:\";$C$2;$T$14;$C$4;$D26;$B26)": 4324,_x000D_
    "=RIK_AC(\"INF04__;INF04@E=0,S=42,G=0,T=0,P=0:@R=A,S=1260,V={0}:R=B,S=1018,V={1}:R=C,S=1092,V={2}:R=D,S=1014,V={3}:R=E,S=1260,V={4}:\";$C$2;$T$14;$C$4;$D34;$B34)": 4325,_x000D_
    "=RIK_AC(\"INF04__;INF04@E=0,S=42,G=0,T=0,P=0:@R=A,S=1260,V={0}:R=B,S=1018,V={1}:R=C,S=1092,V={2}:R=D,S=1014,V={3}:R=E,S=1260,V={4}:\";$C$2;$T$14;$C$4;$D42;$B42)": 4326,_x000D_
    "=RIK_AC(\"INF04__;INF04@E=0,S=42,G=0,T=0,P=0:@R=A,S=1260,V={0}:R=B,S=1018,V={1}:R=C,S=1092,V={2}:R=D,S=1014,V={3}:R=E,S=1260,V={4}:\";$C$2;$T$14;$C$4;$D50;$B50)": 4327,_x000D_
    "=RIK_AC(\"INF04__;INF04@E=0,S=42,G=0,T=0,P=0:@R=A,S=1260,V={0}:R=B,S=1018,V={1}:R=C,S=1092,V={2}:R=D,S=1014,V={3}:R=E,S=1260,V={4}:\";$C$2;$T$14;$C$4;$D58;$B58)": 4328,_x000D_
    "=RIK_AC(\"INF04__;INF04@E=0,S=42,G=0,T=0,P=0:@R=A,S=1260,V={0}:R=B,S=1018,V={1}:R=C,S=1092,V={2}:R=D,S=1014,V={3}:R=E,S=1260,V={4}:\";$C$2;$T$14;$C$4;$D66;$B66)": 4329,_x000D_
    "=RIK_AC(\"INF04__;INF04@E=0,S=42,G=0,T=0,P=0:@R=A,S=1260,V={0}:R=B,S=1018,V={1}:R=C,S=1092,V={2}:R=D,S=1014,V={3}:R=E,S=1260,V={4}:\";$C$2;$T$14;$C$4;$D74;$B74)": 4330,_x000D_
    "=RIK_AC(\"INF04__;INF04@E=0,S=42,G=0,T=0,P=0:@R=A,S=1260,V={0}:R=B,S=1018,V={1}:R=C,S=1092,V={2}:R=D,S=1014,V={3}:R=E,S=1260,V={4}:\";$C$2;$T$14;$C$4;$D82;$B82)": 4331,_x000D_
    "=RIK_AC(\"INF04__;INF04@E=0,S=42,G=0,T=0,P=0:@R=A,S=1260,V={0}:R=B,S=1018,V={1}:R=C,S=1092,V={2}:R=D,S=1014,V={3}:R=E,S=1260,V={4}:\";$C$2;$T$14;$C$4;$D90;$B90)": 4332,_x000D_
    "=RIK_AC(\"INF04__;INF04@E=0,S=42,G=0,T=0,P=0:@R=A,S=1260,V={0}:R=B,S=1018,V={1}:R=C,S=1092,V={2}:R=D,S=1014,V={3}:R=E,S=1260,V={4}:\";$C$2;$T$14;$C$4;$D98;$B98)": 4333,_x000D_
    "=RIK_AC(\"INF04__;INF04@E=0,S=42,G=0,T=0,P=0:@R=A,S=1260,V={0}:R=B,S=1018,V={1}:R=C,S=1092,V={2}:R=D,S=1014,V={3}:R=E,S=1260,V={4}:\";$C$2;$T$14;$C$4;$D106;$B106)": 4334,_x000D_
    "=RIK_AC(\"INF04__;INF04@E=0,S=42,G=0,T=0,P=0:@R=A,S=1260,V={0}:R=B,S=1018,V={1}:R=C,S=1092,V={2}:R=D,S=1014,V={3}:R=E,S=1260,V={4}:\";$C$2;$T$14;$C$4;$D114;$B114)": 4335,_x000D_
    "=RIK_AC(\"INF04__;INF04@E=0,S=42,G=0,T=0,P=0:@R=A,S=1260,V={0}:R=B,S=1018,V={1}:R=C,S=1092,V={2}:R=D,S=1014,V={3}:R=E,S=1260,V={4}:\";$C$2;$T$14;$C$4;$D122;$B122)": 4336,_x000D_
    "=RIK_AC(\"INF04__;INF04@E=0,S=42,G=0,T=0,P=0:@R=A,S=1260,V={0}:R=B,S=1018,V={1}:R=C,S=1092,V={2}:R=D,S=1014,V={3}:R=E,S=1260,V={4}:\";$C$2;$T$14;$C$4;$D130;$B130)": 4337,_x000D_
    "=RIK_AC(\"INF04__;INF04@E=0,S=42,G=0,T=0,P=0:@R=A,S=1260,V={0}:R=B,S=1018,V={1}:R=C,S=1092,V={2}:R=D,S=1014,V={3}:R=E,S=1260,V={4}:\";$C$2;$T$14;$C$4;$D138;$B138)": 4338,_x000D_
    "=RIK_AC(\"INF04__;INF04@E=0,S=42,G=0,T=0,P=0:@R=A,S=1260,V={0}:R=B,S=1018,V={1}:R=C,S=1092,V={2}:R=D,S=1014,V={3}:R=E,S=1260,V={4}:\";$C$2;$T$14;$C$4;$D146;$B146)": 4339,_x000D_
    "=RIK_AC(\"INF04__;INF04@E=0,S=42,G=0,T=0,P=0:@R=A,S=1260,V={0}:R=B,S=1018,V={1}:R=C,S=1092,V={2}:R=D,S=1014,V={3}:R=E,S=1260,V={4}:\";$C$2;$T$14;$C$4;$D154;$B154)": 4340,_x000D_
    "=RIK_AC(\"INF04__;INF04@E=0,S=42,G=0,T=0,P=0:@R=A,S=1260,V={0}:R=B,S=1018,V={1}:R=C,S=1092,V={2}:R=D,S=1014,V={3}:R=E,S=1260,V={4}:\";$C$2;$T$14;$C$4;$D162;$B162)": 4341,_x000D_
    "=RIK_AC(\"INF04__;INF04@E=0,S=42,G=0,T=0,P=0:@R=A,S=1260,V={0}:R=B,S=1018,V={1}:R=C,S=1092,V={2}:R=D,S=1014,V={3}:R=E,S=1260,V={4}:\";$C$2;$T$14;$C$4;$D170;$B170)": 4342,_x000D_
    "=RIK_AC(\"INF04__;INF04@E=0,S=42,G=0,T=0,P=0:@R=A,S=1260,V={0}:R=B,S=1018,V={1}:R=C,S=1092,V={2}:R=D,S=1014,V={3}:R=E,S=1260,V={4}:\";$C$2;$T$14;$C$4;$D178;$B178)": 4343,_x000D_
    "=RIK_AC(\"INF04__;INF04@E=0,S=42,G=0,T=0,P=0:@R=A,S=1260,V={0}:R=B,S=1018,V={1}:R=C,S=1092,V={2}:R=D,S=1014,V={3}:R=E,S=1260,V={4}:\";$C$2;$T$14;$C$4;$D186;$B186)": 4344,_x000D_
    "=RIK_AC(\"INF04__;INF04@E=0,S=42,G=0,T=0,P=0:@R=A,S=1260,V={0}:R=B,S=1018,V={1}:R=C,S=1092,V={2}:R=D,S=1014,V={3}:R=E,S=1260,V={4}:\";$C$2;$T$14;$C$4;$D194;$B194)": 4345,_x000D_
    "=RIK_AC(\"INF04__;INF04@E=0,S=42,G=0,T=0,P=0:@R=A,S=1260,V={0}:R=B,S=1018,V={1}:R=C,S=1092,V={2}:R=D,S=1014,V={3}:R=E,S=1260,V={4}:\";$C$2;$T$14;$C$4;$D202;$B202)": 4346,_x000D_
    "=RIK_AC(\"INF04__;INF04@E=0,S=42,G=0,T=0,P=0:@R=A,S=1260,V={0}:R=B,S=1018,V={1}:R=C,S=1092,V={2}:R=D,S=1014,V={3}:R=E,S=1260,V={4}:\";$C$2;$T$14;$C$4;$D210;$B210)": 4347,_x000D_
    "=RIK_AC(\"INF04__;INF04@E=0,S=42,G=0,T=0,P=0:@R=A,S=1260,V={0}:R=B,S=1018,V={1}:R=C,S=1092,V={2}:R=D,S=1014,V={3}:R=E,S=1260,V={4}:\";$C$2;$T$14;$C$4;$D218;$B218)": 4348,_x000D_
    "=RIK_AC(\"INF04__;INF04@E=0,S=42,G=0,T=0,P=0:@R=A,S=1260,V={0}:R=B,S=1018,V={1}:R=C,S=1092,V={2}:R=D,S=1014,V={3}:R=E,S=1260,V={4}:\";$C$2;$T$14;$C$4;$D226;$B226)": 4349,_x000D_
    "=RIK_AC(\"INF04__;INF04@E=0,S=42,G=0,T=0,P=0:@R=A,S=1260,V={0}:R=B,S=1018,V={1}:R=C,S=1092,V={2}:R=D,S=1014,V={3}:R=E,S=1260,V={4}:\";$C$2;$T$14;$C$4;$D234;$B234)": 4350,_x000D_
    "=RIK_AC(\"INF04__;INF04@E=0,S=42,G=0,T=0,P=0:@R=A,S=1260,V={0}:R=B,S=1018,V={1}:R=C,S=1092,V={2}:R=D,S=1014,V={3}:R=E,S=1260,V={4}:\";$C$2;$T$14;$C$4;$D242;$B242)": 4351,_x000D_
    "=RIK_AC(\"INF04__;INF04@E=0,S=42,G=0,T=0,P=0:@R=A,S=1260,V={0}:R=B,S=1018,V={1}:R=C,S=1092,V={2}:R=D,S=1014,V={3}:R=E,S=1260,V={4}:\";$C$2;$T$14;$C$4;$D250;$B250)": 4352,_x000D_
    "=RIK_AC(\"INF04__;INF04@E=0,S=42,G=0,T=0,P=0:@R=A,S=1260,V={0}:R=B,S=1018,V={1}:R=C,S=1092,V={2}:R=D,S=1014,V={3}:R=E,S=1260,V={4}:\";$C$2;$T$14;$C$4;$D258;$B258)": 4353,_x000D_
    "=RIK_AC(\"INF04__;INF04@E=0,S=42,G=0,T=0,P=0:@R=A,S=1260,V={0}:R=B,S=1018,V={1}:R=C,S=1092,V={2}:R=D,S=1014,V={3}:R=E,S=1260,V={4}:\";$C$2;$T$14;$C$4;$D266;$B266)": 4354,_x000D_
    "=RIK_AC(\"INF04__;INF04@E=0,S=42,G=0,T=0,P=0:@R=A,S=1260,V={0}:R=B,S=1018,V={1}:R=C,S=1092,V={2}:R=D,S=1014,V={3}:R=E,S=1260,V={4}:\";$C$2;$T$14;$C$4;$D274;$B274)": 4355,_x000D_
    "=RIK_AC(\"INF04__;INF04@E=0,S=42,G=0,T=0,P=0:@R=A,S=1260,V={0}:R=B,S=1018,V={1}:R=C,S=1092,V={2}:R=D,S=1014,V={3}:R=E,S=1260,V={4}:\";$C$2;$T$14;$C$4;$D282;$B282)": 4356,_x000D_
    "=RIK_AC(\"INF04__;INF04@E=0,S=42,G=0,T=0,P=0:@R=A,S=1260,V={0}:R=B,S=1018,V={1}:R=C,S=1092,V={2}:R=D,S=1014,V={3}:R=E,S=1260,V={4}:\";$C$2;$T$14;$C$4;$D290;$B290)": 4357,_x000D_
    "=RIK_AC(\"INF04__;INF04@E=0,S=42,G=0,T=0,P=0:@R=A,S=1260,V={0}:R=B,S=1018,V={1}:R=C,S=1092,V={2}:R=D,S=1014,V={3}:R=E,S=1260,V={4}:\";$C$2;$T$14;$C$4;$D298;$B298)": 4358,_x000D_
    "=RIK_AC(\"INF04__;INF04@E=0,S=42,G=0,T=0,P=0:@R=A,S=1260,V={0}:R=B,S=1018,V={1}:R=C,S=1092,V={2}:R=D,S=1014,V={3}:R=E,S=1260,V={4}:\";$C$2;$T$14;$C$4;$D306;$B306)": 4359,_x000D_
    "=RIK_AC(\"INF04__;INF04@E=0,S=42,G=0,T=0,P=0:@R=A,S=1260,V={0}:R=B,S=1018,V={1}:R=C,S=1092,V={2}:R=D,S=1014,V={3}:R=E,S=1260,V={4}:\";$C$2;$T$14;$C$4;$D314;$B314)": 4360,_x000D_
    "=RIK_AC(\"INF04__;INF04@E=0,S=42,G=0,T=0,P=0:@R=A,S=1260,V={0}:R=B,S=1018,V={1}:R=C,S=1092,V={2}:R=D,S=1014,V={3}:R=E,S=1260,V={4}:\";$C$2;$T$14;$C$4;$D322;$B322)": 4361,_x000D_
    "=RIK_AC(\"INF04__;INF04@E=0,S=42,G=0,T=0,P=0:@R=A,S=1260,V={0}:R=B,S=1018,V={1}:R=C,S=1092,V={2}:R=D,S=1014,V={3}:R=E,S=1260,V={4}:\";$C$2;$T$14;$C$4;$D330;$B330)": 4362,_x000D_
    "=RIK_AC(\"INF04__;INF04@E=0,S=42,G=0,T=0,P=0:@R=A,S=1260,V={0}:R=B,S=1018,V={1}:R=C,S=1092,V={2}:R=D,S=1014,V={3}:R=E,S=1260,V={4}:\";$C$2;$T$14;$C$4;$D338;$B338)": 4363,_x000D_
    "=RIK_AC(\"INF04__;INF04@E=0,S=42,G=0,T=0,P=0:@R=A,S=1260,V={0}:R=B,S=1018,V={1}:R=C,S=1092,V={2}:R=D,S=1014,V={3}:R=E,S=1260,V={4}:\";$C$2;$T$14;$C$4;$D346;$B346)": 4364,_x000D_
    "=RIK_AC(\"INF04__;INF04@E=0,S=42,G=0,T=0,P=0:@R=A,S=1260,V={0}:R=B,S=1018,V={1}:R=C,S=1092,V={2}:R=D,S=1014,V={3}:R=E,S=1260,V={4}:\";$C$2;$T$14;$C$4;$D354;$B354)": 4365,_x000D_
    "=RIK_AC(\"INF04__;INF04@E=0,S=42,G=0,T=0,P=0:@R=A,S=1260,V={0}:R=B,S=1018,V={1}:R=C,S=1092,V={2}:R=D,S=1014,V={3}:R=E,S=1260,V={4}:\";$C$2;$T$14;$C$4;$D362;$B362)": 4366,_x000D_
    "=RIK_AC(\"INF04__;INF04@E=0,S=42,G=0,T=0,P=0:@R=A,S=1260,V={0}:R=B,S=1018,V={1}:R=C,S=1092,V={2}:R=D,S=1014,V={3}:R=E,S=1260,V={4}:\";$C$2;$T$14;$C$4;$D370;$B370)": 4367,_x000D_
    "=RIK_AC(\"INF04__;INF04@E=0,S=42,G=0,T=0,P=0:@R=A,S=1260,V={0}:R=B,S=1018,V={1}:R=C,S=1092,V={2}:R=D,S=1014,V={3}:R=E,S=1260,V={4}:\";$C$2;$T$14;$C$4;$D378;$B378)": 4368,_x000D_
    "=RIK_AC(\"INF04__;INF04@E=0,S=42,G=0,T=0,P=0:@R=A,S=1260,V={0}:R=B,S=1018,V={1}:R=C,S=1092,V={2}:R=D,S=1014,V={3}:R=E,S=1260,V={4}:\";$C$2;$T$14;$C$4;$D386;$B386)": 4369,_x000D_
    "=RIK_AC(\"INF04__;INF04@E=0,S=42,G=0,T=0,P=0:@R=A,S=1260,V={0}:R=B,S=1018,V={1}:R=C,S=1092,V={2}:R=D,S=1014,V={3}:R=E,S=1260,V={4}:\";$C$2;$T$14;$C$4;$D394;$B394)": 4370,_x000D_
    "=RIK_AC(\"INF04__;INF04@E=0,S=42,G=0,T=0,P=0:@R=A,S=1260,V={0}:R=B,S=1018,V={1}:R=C,S=1092,V={2}:R=D,S=1014,V={3}:R=E,S=1260,V={4}:\";$C$2;$T$14;$C$4;$D402;$B402)": 4371,_x000D_
    "=RIK_AC(\"INF04__;INF04@E=0,S=42,G=0,T=0,P=0:@R=A,S=1260,V={0}:R=B,S=1018,V={1}:R=C,S=1092,V={2}:R=D,S=1014,V={3}:R=E,S=1260,V={4}:\";$C$2;$T$14;$C$4;$D410;$B410)": 4372,_x000D_
    "=RIK_AC(\"INF04__;INF04@E=0,S=42,G=0,T=0,P=0:@R=A,S=1260,V={0}:R=B,S=1018,V={1}:R=C,S=1092,V={2}:R=D,S=1014,V={3}:R=E,S=1260,V={4}:\";$C$2;$T$14;$C$4;$D418;$B418)": 4373,_x000D_
    "=RIK_AC(\"INF04__;INF04@E=0,S=42,G=0,T=0,P=0:@R=A,S=1260,V={0}:R=B,S=1018,V={1}:R=C,S=1092,V={2}:R=D,S=1014,V={3}:R=E,S=1260,V={4}:\";$C$2;$T$14;$C$4;$D426;$B426)": 4374,_x000D_
    "=RIK_AC(\"INF04__;INF04@E=0,S=42,G=0,T=0,P=0:@R=A,S=1260,V={0}:R=B,S=1018,V={1}:R=C,S=1092,V={2}:R=D,S=1014,V={3}:R=E,S=1260,V={4}:\";$C$2;$T$14;$C$4;$D434;$B434)": 4375,_x000D_
    "=RIK_AC(\"INF04__;INF04@E=0,S=1064,G=0,T=0,P=0:@R=A,S=1260,V={0}:R=B,S=1018,V={1}:R=C,S=1092,V={2}:R=D,S=1014,V={3}:R=E,S=1260,V={4}:\";$C$2;$T$14;$C$4;$D22;$B22)": 4376,_x000D_
    "=RIK_AC(\"INF04__;INF04@E=0,S=1064,G=0,T=0,P=0:@R=A,S=1260,V={0}:R=B,S=1018,V={1}:R=C,S=1092,V={2}:R=D,S=1014,V={3}:R=E,S=1260,V={4}:\";$C$2;$T$14;$C$4;$D30;$B30)": 4377,_x000D_
    "=RIK_AC(\"INF04__;INF04@E=0,S=1064,G=0,T=0,P=0:@R=A,S=1260,V={0}:R=B,S=1018,V={1}:R=C,S=1092,V={2}:R=D,S=1014,V={3}:R=E,S=1260,V={4}:\";$C$2;$T$14;$C$4;$D38;$B38)": 4378,_x000D_
    "=RIK_AC(\"INF04__;INF04@E=0,S=1064,G=0,T=0,P=0:@R=A,S=1260,V={0}:R=B,S=1018,V={1}:R=C,S=1092,V={2}:R=D,S=1014,V={3}:R=E,S=1260,V={4}:\";$C$2;$T$14;$C$4;$D46;$B46)": 4379,_x000D_
    "=RIK_AC(\"INF04__;INF04@E=0,S=1064,G=0,T=0,P=0:@R=A,S=1260,V={0}:R=B,S=1018,V={1}:R=C,S=1092,V={2}:R=D,S=1014,V={3}:R=E,S=1260,V={4}:\";$C$2;$T$14;$C$4;$D54;$B54)": 4380,_x000D_
    "=RIK_AC(\"INF04__;INF04@E=0,S=1064,G=0,T=0,P=0:@R=A,S=1260,V={0}:R=B,S=1018,V={1}:R=C,S=1092,V={2}:R=D,S=1014,V={3}:R=E,S=1260,V={4}:\";$C$2;$T$14;$C$4;$D62;$B62)": 4381,_x000D_
    "=RIK_AC(\"INF04__;INF04@E=0,S=1064,G=0,T=0,P=0:@R=A,S=1260,V={0}:R=B,S=1018,V={1}:R=C,S=1092,V={2}:R=D,S=1014,V={3}:R=E,S=1260,V={4}:\";$C$2;$T$14;$C$4;$D70;$B70)": 4382,_x000D_
    "=RIK_AC(\"INF04__;INF04@E=0,S=1064,G=0,T=0,P=0:@R=A,S=1260,V={0}:R=B,S=1018,V={1}:R=C,S=1092,V={2}:R=D,S=1014,V={3}:R=E,S=1260,V={4}:\";$C$2;$T$14;$C$4;$D78;$B78)": 4383,_x000D_
    "=RIK_AC(\"INF04__;INF04@E=0,S=1064,G=0,T=0,P=0:@R=A,S=1260,V={0}:R=B,S=1018,V={1}:R=C,S=1092,V={2}:R=D,S=1014,V={3}:R=E,S=1260,V={4}:\";$C$2;$T$14;$C$4;$D86;$B86)": 4384,_x000D_
    "=RIK_AC(\"INF04__;INF04@E=0,S=1064,G=0,T=0,P=0:@R=A,S=1260,V={0}:R=B,S=1018,V={1}:R=C,S=1092,V={2}:R=D,S=1014,V={3}:R=E,S=1260,V={4}:\";$C$2;$T$14;$C$4;$D94;$B94)": 4385,_x000D_
    "=RIK_AC(\"INF04__;INF04@E=0,S=1064,G=0,T=0,P=0:@R=A,S=1260,V={0}:R=B,S=1018,V={1}:R=C,S=1092,V={2}:R=D,S=1014,V={3}:R=E,S=1260,V={4}:\";$C$2;$T$14;$C$4;$D102;$B102)": 4386,_x000D_
    "=RIK_AC(\"INF04__;INF04@E=0,S=1064,G=0,T=0,P=0:@R=A,S=1260,V={0}:R=B,S=1018,V={1}:R=C,S=1092,V={2}:R=D,S=1014,V={3}:R=E,S=1260,V={4}:\";$C$2;$T$14;$C$4;$D110;$B110)": 4387,_x000D_
    "=RIK_AC(\"INF04__;INF04@E=0,S=1064,G=0,T=0,P=0:@R=A,S=1260,V={0}:R=B,S=1018,V={1}:R=C,S=1092,V={2}:R=D,S=1014,V={3}:R=E,S=1260,V={4}:\";$C$2;$T$14;$C$4;$D118;$B118)": 4388,_x000D_
    "=RIK_AC(\"INF04__;INF04@E=0,S=1064,G=0,T=0,P=0:@R=A,S=1260,V={0}:R=B,S=1018,V={1}:R=C,S=1092,V={2}:R=D,S=1014,V={3}:R=E,S=1260,V={4}:\";$C$2;$T$14;$C$4;$D126;$B126)": 4389,_x000D_
    "=RIK_AC(\"INF04__;INF04@E=0,S=1064,G=0,T=0,P=0:@R=A,S=1260,V={0}:R=B,S=1018,V={1}:R=C,S=1092,V={2}:R=D,S=1014,V={3}:R=E,S=1260,V={4}:\";$C$2;$T$14;$C$4;$D134;$B134)": 4390,_x000D_
    "=RIK_AC(\"INF04__;INF04@E=0,S=1064,G=0,T=0,P=0:@R=A,S=1260,V={0}:R=B,S=1018,V={1}:R=C,S=1092,V={2}:R=D,S=1014,V={3}:R=E,S=1260,V={4}:\";$C$2;$T$14;$C$4;$D142;$B142)": 4391,_x000D_
    "=RIK_AC(\"INF04__;INF04@E=0,S=1064,G=0,T=0,P=0:@R=A,S=1260,V={0}:R=B,S=1018,V={1}:R=C,S=1092,V={2}:R=D,S=1014,V={3}:R=E,S=1260,V={4}:\";$C$2;$T$14;$C$4;$D150;$B150)": 4392,_x000D_
    "=RIK_AC(\"INF04__;INF04@E=0,S=1064,G=0,T=0,P=0:@R=A,S=1260,V={0}:R=B,S=1018,V={1}:R=C,S=1092,V={2}:R=D,S=1014,V={3}:R=E,S=1260,V={4}:\";$C$2;$T$14;$C$4;$D158;$B158)": 4393,_x000D_
    "=RIK_AC(\"INF04__;INF04@E=0,S=1064,G=0,T=0,P=0:@R=A,S=1260,V={0}:R=B,S=1018,V={1}:R=C,S=1092,V={2}:R=D,S=1014,V={3}:R=E,S=1260,V={4}:\";$C$2;$T$14;$C$4;$D166;$B166)": 4394,_x000D_
    "=RIK_AC(\"INF04__;INF04@E=0,S=1064,G=0,T=0,P=0:@R=A,S=1260,V={0}:R=B,S=1018,V={1}:R=C,S=1092,V={2}:R=D,S=1014,V={3}:R=E,S=1260,V={4}:\";$C$2;$T$14;$C$4;$D174;$B174)": 4395,_x000D_
    "=RIK_AC(\"INF04__;INF04@E=0,S=1064,G=0,T=0,P=0:@R=A,S=1260,V={0}:R=B,S=1018,V={1}:R=C,S=1092,V={2}:R=D,S=1014,V={3}:R=E,S=1260,V={4}:\";$C$2;$T$14;$C$4;$D182;$B182)": 4396,_x000D_
    "=RIK_AC(\"INF04__;INF04@E=0,S=1064,G=0,T=0,P=0:@R=A,S=1260,V={0}:R=B,S=1018,V={1}:R=C,S=1092,V={2}:R=D,S=1014,V={3}:R=E,S=1260,V={4}:\";$C$2;$T$14;$C$4;$D190;$B190)": 4397,_x000D_
    "=RIK_AC(\"INF04__;INF04@E=0,S=42,G=0,T=0,P=0:@R=A,S=1260,V={0}:R=B,S=1018,V={1}:R=C,S=1092,V={2}:R=D,S=1014,V={3}:R=E,S=1260,V={4}:\";$C$2;$T$14;$C$4;$D25;$B25)": 4398,_x000D_
    "=RIK_AC(\"INF04__;INF04@E=0,S=42,G=0,T=0,P=0:@R=A,S=1260,V={0}:R=B,S=1018,V={1}:R=C,S=1092,V={2}:R=D,S=1014,V={3}:R=E,S=1260,V={4}:\";$C$2;$T$14;$C$4;$D37;$B37)": 4399,_x000D_
    "=RIK_AC(\"INF04__;INF04@E=0,S=42,G=0,T=0,P=0:@R=A,S=1260,V={0}:R=B,S=1018,V={1}:R=C,S=1092,V={2}:R=D,S=1014,V={3}:R=E,S=1260,V={4}:\";$C$2;$T$14;$C$4;$D51;$B51)": 4400,_x000D_
    "=RIK_AC(\"INF04__;INF04@E=0,S=42,G=0,T=0,P=0:@R=A,S=1260,V={0}:R=B,S=1018,V={1}:R=C,S=1092,V={2}:R=D,S=1014,V={3}:R=E,S=1260,V={4}:\";$C$2;$T$14;$C$4;$D62;$B62)": 4401,_x000D_
    "=RIK_AC(\"INF04__;INF04@E=0,S=42,G=0,T=0,P=0:@R=A,S=1260,V={0}:R=B,S=1018,V={1}:R=C,S=1092,V={2}:R=D,S=1014,V={3}:R=E,S=1260,V={4}:\";$C$2;$T$14;$C$4;$D76;$B76)": 4402,_x000D_
    "=RIK_AC(\"INF04__;INF04@E=0,S=42,G=0,T=0,P=0:@R=A,S=1260,V={0}:R=B,S=1018,V={1}:R=C,S=1092,V={2}:R=D,S=1014,V={3}:R=E,S=1260,V={4}:\";$C$2;$T$14;$C$4;$D89;$B89)": 4403,_x000D_
    "=RIK_AC(\"INF04__;INF04@E=0,S=42,G=0,T=0,P=0:@R=A,S=1260,V={0}:R=B,S=1018,V={1}:R=C,S=1092,V={2}:R=D,S=1014,V={3}:R=E,S=1260,V={4}:\";$C$2;$T$14;$C$4;$D101;$B101)": 4404,_x000D_
    "=RIK_AC(\"INF04__;INF04@E=0,S=42,G=0,T=0,P=0:@R=A,S=1260,V={0}:R=B,S=1018,V={1}:R=C,S=1092,V={2}:R=D,S=1014,V={3}:R=E,S=1260,V={4}:\";$C$2;$T$14;$C$4;$D115;$B115)": 4405,_x000D_
    "=RIK_AC(\"INF04__;INF04@E=0,S=42,G=0,T=0,P=0:@R=A,S=1260,V={0}:R=B,S=1018,V={1}:R=C,S=1092,V={2}:R=D,S=1014,V={3}:R=E,S=1260,V={4}:\";$C$2;$T$14;$C$4;$D126;$B126)": 4406,_x000D_
    "=RIK_AC(\"INF04__;INF04@E=0,S=42,G=0,T=0,P=0:@R=A,S=1260,V={0}:R=B,S=1018,V={1}:R=C,S=1092,V={2}:R=D,S=1014,V={3}:R=E,S=1260,V={4}:\";$C$2;$T$14;$C$4;$D140;$B140)": 4407,_x000D_
    "=RIK_AC(\"INF04__;INF04@E=0,S=42,G=0,T=0,P=0:@R=A,S=1260,V={0}:R=B,S=1018,V={1}:R=C,S=1092,V={2}:R=D,S=1014,V={3}:R=E,S=1260,V={4}:\";$C$2;$T$14;$C$4;$D153;$B153)": 4408,_x000D_
    "=RIK_AC(\"INF04__;INF04@E=0,S=42,G=0,T=0,P=0:@R=A,S=1260,V={0}:R=B,S=1018,V={1}:R=C,S=1092,V={2}:R=D,S=1014,V={3}:R=E,S=1260,V={4}:\";$C$2;$T$14;$C$4;$D165;$B165)": 4409,_x000D_
    "=RIK_AC(\"INF04__;INF04@E=0,S=42,G=0,T=0,P=0:@R=A,S=1260,V={0}:R=B,S=1018,V={1}:R=C,S=1092,V={2}:R=D,S=1014,V={3}:R=E,S=1260,V={4}:\";$C$2;$T$14;$C$4;$D179;$B179)": 4410,_x000D_
    "=RIK_AC(\"INF04__;INF04@E=0,S=42,G=0,T=0,P=0:@R=A,S=1260,V={0}:R=B,S=1018,V={1}:R=C,S=1092,V={2}:R=D,S=1014,V={3}:R=E,S=1260,V={4}:\";$C$2;$T$14;$C$4;$D190;$B190)": 4411,_x000D_
    "=RIK_AC(\"INF04__;INF04@E=0,S=42,G=0,T=0,P=0:@R=A,S=1260,V={0}:R=B,S=1018,V={1}:R=C,S=1092,V={2}:R=D,S=1014,V={3}:R=E,S=1260,V={4}:\";$C$2;$T$14;$C$4;$D204;$B204)": 4412,_x000D_
    "=RIK_AC(\"INF04__;INF04@E=0,S=42,G=0,T=0,P=0:@R=A,S=1260,V={0}:R=B,S=1018,V={1}:R=C,S=1092,V={2}:R=D,S=1014,V={3}:R=E,S=1260,V={4}:\";$C$2;$T$14;$C$4;$D217;$B217)": 4413,_x000D_
    "=RIK_AC(\"INF04__;INF04@E=0,S=42,G=0,T=0,P=0:@R=A,S=1260,V={0}:R=B,S=1018,V={1}:R=C,S=1092,V={2}:R=D,S=1014,V={3}:R=E,S=1260,V={4}:\";$C$2;$T$14;$C$4;$D229;$B229)": 4414,_x000D_
    "=RIK_AC(\"INF04__;INF04@E=0,S=42,G=0,T=0,P=0:@R=A,S=1260,V={0}:R=B,S=1018,V={1}:R=C,S=1092,V={2}:R=D,S=1014,V={3}:R=E,S=1260,V={4}:\";$C$2;$T$14;$C$4;$D243;$B243)": 4415,_x000D_
    "=RIK_AC(\"INF04__;INF04@E=0,S=42,G=0,T=0,P=0:@R=A,S=1260,V={0}:R=B,S=1018,V={1}:R=C,S=1092,V={2}:R=D,S=1014,V={3}:R=E,S=1260,V={4}:\";$C$2;$T$14;$C$4;$D254;$B254)": 4416,_x000D_
    "=RIK_AC(\"INF04__;INF04@E=0,S=42,G=0,T=0,P=0:@R=A,S=1260,V={0}:R=B,S=1018,V={1}:R=C,S=1092,V={2}:R=D,S=1014,V={3}:R=E,S=1260,V={4}:\";$C$2;$T$14;$C$4;$D268;$B268)": 4417,_x000D_
    "=RIK_AC(\"INF04__;INF04@E=0,S=42,G=0,T=0,P=0:@R=A,S=1260,V={0}:R=B,S=1018,V={1}:R=C,S=1092,V={2}:R=D,S=1014,V={3}:R=E,S=1260,V={4}:\";$C$2;$T$14;$C$4;$D281;$B281)": 4418,_x000D_
    "=RIK_AC(\"INF04__;INF04@E=0,S=42,G=0,T=0,P=0:@R=A,S=1260,V={0}:R=B,S=1018,V={1}:R=C,S=1092,V={2}:R=D,S=1014,V={3}:R=E,S=1260,V={4}:\";$C$2;$T$14;$C$4;$D293;$B293)": 4419,_x000D_
    "=RIK_AC(\"INF04__;INF04@E=0,S=42,G=0,T=0,P=0:@R=A,S=1260,V={0}:R=B,S=1018,V={1}:R=C,S=1092,V={2}:R=D,S=1014,V={3}:R=E,S=1260,V={4}:\";$C$2;$T$14;$C$4;$D307;$B307)": 4420,_x000D_
    "=RIK_AC(\"INF04__;INF04@E=0,S=42,G=0,T=0,P=0:@R=A,S=1260,V={0}:R=B,S=1018,V={1}:R=C,S=1092,V={2}:R=D,S=1014,V={3}:R=E,S=1260,V={4}:\";$C$2;$T$14;$C$4;$D318;$B318)": 4421,_x000D_
    "=RIK_AC(\"INF04__;INF04@E=0,S=42,G=0,T=0,P=0:@R=A,S=1260,V={0}:R=B,S=1018,V={1}:R=C,S=1092,V={2}:R=D,S=1014,V={3}:R=E,S=1260,V={4}:\";$C$2;$T$14;$C$4;$D332;$B332)": 4422,_x000D_
    "=RIK_AC(\"INF04__;INF04@E=0,S=42,G=0,T=0,P=0:@R=A,S=1260,V={0}:R=B,S=1018,V={1}:R=C,S=1092,V={2}:R=D,S=1014,V={3}:R=E,S=1260,V={4}:\";$C$2;$T$14;$C$4;$D345;$B345)": 4423,_x000D_
    "=RIK_AC(\"INF04__;INF04@E=0,S=42,G=0,T=0,P=0:@R=A,S=1260,V={0}:R=B,S=1018,V={1}:R=C,S=1092,V={2}:R=D,S=1014,V={3}:R=E,S=1260,V={4}:\";$C$2;$T$14;$C$4;$D357;$B357)": 4424,_x000D_
    "=RIK_AC(\"INF04__;INF04@E=0,S=42,G=0,T=0,P=0:@R=A,S=1260,V={0}:R=B,S=1018,V={1}:R=C,S=1092,V={2}:R=D,S=1014,V={3}:R=E,S=1260,V={4}:\";$C$2;$T$14;$C$4;$D371;$B371)": 4425,_x000D_
    "=RIK_AC(\"INF04__;INF04@E=0,S=42,G=0,T=0,P=0:@R=A,S=1260,V={0}:R=B,S=1018,V={1}:R=C,S=1092,V={2}:R=D,S=1014,V={3}:R=E,S=1260,V={4}:\";$C$2;$T$14;$C$4;$D382;$B382)": 4426,_x000D_
    "=RIK_AC(\"INF04__;INF04@E=0,S=42,G=0,T=0,P=0:@R=A,S=1260,V={0}:R=B,S=1018,V={1}:R=C,S=1092,V={2}:R=D,S=1014,V={3}:R=E,S=1260,V={4}:\";$C$2;$T$14;$C$4;$D396;$B396)": 4427,_x000D_
    "=RIK_AC(\"INF04__;INF04@E=0,S=42,G=0,T=0,P=0:@R=A,S=1260,V={0}:R=B,S=1018,V={1}:R=C,S=1092,V={2}:R=D,S=1014,V={3}:R=E,S=1260,V={4}:\";$C$2;$T$14;$C$4;$D409;$B409)": 4428,_x000D_
    "=RIK_AC(\"INF04__;INF04@E=0,S=42,G=0,T=0,P=0:@R=A,S=1260,V={0}:R=B,S=1018,V={1}:R=C,S=1092,V={2}:R=D,S=1014,V={3}:R=E,S=1260,V={4}:\";$C$2;$T$14;$C$4;$D421;$B421)": 4429,_x000D_
    "=RIK_AC(\"INF04__;INF04@E=0,S=42,G=0,T=0,P=0:@R=A,S=1260,V={0}:R=B,S=1018,V={1}:R=C,S=1092,V={2}:R=D,S=1014,V={3}:R=E,S=1260,V={4}:\";$C$2;$T$14;$C$4;$D435;$B435)": 4430,_x000D_
    "=RIK_AC(\"INF04__;INF04@E=0,S=1064,G=0,T=0,P=0:@R=A,S=1260,V={0}:R=B,S=1018,V={1}:R=C,S=1092,V={2}:R=D,S=1014,V={3}:R=E,S=1260,V={4}:\";$C$2;$T$14;$C$4;$D26;$B26)": 4431,_x000D_
    "=RIK_AC(\"INF04__;INF04@E=0,S=1064,G=0,T=0,P=0:@R=A,S=1260,V={0}:R=B,S=1018,V={1}:R=C,S=1092,V={2}:R=D,S=1014,V={3}:R=E,S=1260,V={4}:\";$C$2;$T$14;$C$4;$D40;$B40)": 4432,_x000D_
    "=RIK_AC(\"INF04__;INF04@E=0,S=1064,G=0,T=0,P=0:@R=A,S=1260,V={0}:R=B,S=1018,V={1}:R=C,S=1092,V={2}:R=D,S=1014,V={3}:R=E,S=1260,V={4}:\";$C$2;$T$14;$C$4;$D51;$B51)": 4433,_x000D_
    "=RIK_AC(\"INF04__;INF04@E=0,S=1064,G=0,T=0,P=0:@R=A,S=1260,V={0}:R=B,S=1018,V={1}:R=C,S=1092,V={2}:R=D,S=1014,V={3}:R=E,S=1260,V={4}:\";$C$2;$T$14;$C$4;$D60;$B60)": 4434,_x000D_
    "=RIK_AC(\"INF04__;INF04@E=0,S=1064,G=0,T=0,P=0:@R=A,S=1260,V={0}:R=B,S=1018,V={1}:R=C,S=1092,V={2}:R=D,S=1014,V={3}:R=E,S=1260,V={4}:\";$C$2;$T$14;$C$4;$D69;$B69)": 4435,_x000D_
    "=RIK_AC(\"INF04__;INF04@E=0,S=1064,G=0,T=0,P=0:@R=A,S=1260,V={0}:R=B,S=1018,V={1}:R=C,S=1092,V={2}:R=D,S=1014,V={3}:R=E,S=1260,V={4}:\";$C$2;$T$14;$C$4;$D79;$B79)": 4436,_x000D_
    "=RIK_AC(\"INF04__;INF04@E=0,S=1064,G=0,T=0,P=0:@R=A,S=1260,V={0}:R=B,S=1018,V={1}:R=C,S=1092,V={2}:R=D,S=1014,V={3}:R=E,S=1260,V={4}:\";$C$2;$T$14;$C$4;$D88;$B88)": 4437,_x000D_
    "=RIK_AC(\"INF04__;INF04@E=0,S=1064,G=0,T=0,P=0:@R=A,S=1260,V={0}:R=B,S=1018,V={1}:R=C,S=1092,V={2}:R=D,S=1014,V={3}:R=E,S=1260,V={4}:\";$C$2;$T$14;$C$4;$D97;$B97)": 4438,_x000D_
    "=RIK_AC(\"INF04__;INF04@E=0,S=1064,G=0,T=0,P=0:@R=A,S=1260,V={0}:R=B,S=1018,V={1}:R=C,S=1092,V={2}:R=D,S=1014,V={3}:R=E,S=1260,V={4}:\";$C$2;$T$14;$C$4;$D106;$B106)": 4439,_x000D_
    "=RIK_AC(\"INF04__;INF04@E=0,S=1064,G=0,T=0,P=0:@R=A,S=1260,V={0}:R=B,S=1018,V={1}:R=C,S=1092,V={2}:R=D,S=1014,V={3}:R=E,S=1260,V={4}:\";$C$2;$T$14;$C$4;$D115;$B115)": 4440,_x000D_
    "=RIK_AC(\"INF04__;INF04@E=0,S=1064,G=0,T=0,P=0:@R=A,S=1260,V={0}:R=B,S=1018,V={1}:R=C,S=1092,V={2}:R=D,S=1014,V={3}:R=E,S=1260,V={4}:\";$C$2;$T$14;$C$4;$D124;$B124)": 4441,_x000D_
    "=RIK_AC(\"INF04__;INF04@E=0,S=1064,G=0,T=0,P=0:@R=A,S=1260,V={0}:R=B,S=1018,V={1}:R=C,S=1092,V={2}:R=D,S=1014,V={3}:R=E,S=1260,V={4}:\";$C$2;$T$14;$C$4;$D133;$B133)": 4442,_x000D_
    "=RIK_AC(\"INF04__;INF04@E=0,S=1064,G=0,T=0,P=0:@R=A,S=1260,V={0}:R=B,S=1018,V={1}:R=C,S=1092,V={2}:R=D,S=1014,V={3}:R=E,S=1260,V={4}:\";$C$2;$T$14;$C$4;$D143;$B143)": 4443,_x000D_
    "=RIK_AC(\"INF04__;INF04@E=0,S=1064,G=0,T=0,P=0:@R=A,S=1260,V={0}:R=B,S=1018,V={1}:R=C,S=1092,V={2}:R=D,S=1014,V={3}:R=E,S=1260,V={4}:\";$C$2;$T$14;$C$4;$D152;$B152)": 4444,_x000D_
    "=RIK_AC(\"INF04__;INF04@E=0,S=1064,G=0,T=0,P=0:@R=A,S=1260,V={0}:R=B,S=1018,V={1}:R=C,S=1092,V={2}:R=D,S=1014,V={3}:R=E,S=1260,V={4}:\";$C$2;$T$14;$C$4;$D161;$B161)": 4445,_x000D_
    "=RIK_AC(\"INF04__;INF04@E=0,S=1064,G=0,T=0,P=0:@R=A,S=1260,V={0}:R=B,S=1018,V={1}:R=C,S=1092,V={2}:R=D,S=1014,V={3}:R=E,S=1260,V={4}:\";$C$2;$T$14;$C$4;$D170;$B170)": 4446,_x000D_
    "=RIK_AC(\"INF04__;INF04@E=0,S=1064,G=0,T=0,P=0:@R=A,S=1260,V={0}:R=B,S=1018,V={1}:R=C,S=1092,V={2}:R=D,S=1014,V={3}:R=E,S=1260,V={4}:\";$C$2;$T$14;$C$4;$D179;$B179)": 4447,_x000D_
    "=RIK_AC(\"INF04__;INF04@E=0,S=1064,G=0,T=0,P=0:@R=A,S=1260,V={0}:R=B,S=1018,V={1}:R=C,S=1092,V={2}:R=D,S=1014,V={3}:R=E,S=1260,V={4}:\";$C$2;$T$14;$C$4;$D188;$B188)": 4448,_x000D_
    "=RIK_AC(\"INF04__;INF04@E=0,S=1064,G=0,T=0,P=0:@R=A,S=1260,V={0}:R=B,S=1018,V={1}:R=C,S=1092,V={2}:R=D,S=1014,V={3}:R=E,S=1260,V={4}:\";$C$2;$T$14;$C$4;$D197;$B197)": 4449,_x000D_
    "=RIK_AC(\"INF04__;INF04@E=0,S=1064,G=0,T=0,P=0:@R=A,S=1260,V={0}:R=B,S=1018,V={1}:R=C,S=1092,V={2}:R=D,S=1014,V={3}:R=E,S=1260,V={4}:\";$C$2;$T$14;$C$4;$D205;$B205)": 4450,_x000D_
    "=RIK_AC(\"INF04__;INF04@E=0,S=1064,G=0,T=0,P=0:@R=A,S=1260,V={0}:R=B,S=1018,V={1}:R=C,S=1092,V={2}:R=D,S=1014,V={3}:R=E,S=1260,V={4}:\";$C$2;$T$14;$C$4;$D213;$B213)": 4451,_x000D_
    "=RIK_AC(\"INF04__;INF04@E=0,S=1064,G=0,T=0,P=0:@R=A,S=1260,V={0}:R=B,S=1018,V={1}:R=C,S=1092,V={2}:R=D,S=1014,V={3}:R=E,S=1260,V={4}:\";$C$2;$T$14;$C$4;$D221;$B221)": 4452,_x000D_
    "=RIK_AC(\"INF04__;INF04@E=0,S=1064,G=0,T=0,P=0:@R=A,S=1260,V={0}:R=B,S=1018,V={1}:R=C,S=1092,V={2}:R=D,S=1014,V={3}:R=E,S=1260,V={4}:\";$C$2;$T$14;$C$4;$D229;$B229)": 4453,_x000D_
    "=RIK_AC(\"INF04__;INF04@E=0,S=1064,G=0,T=0,P=0:@R=A,S=1260,V={0}:R=B,S=1018,V={1}:R=C,S=1092,V={2}:R=D,S=1014,V={3}:R=E,S=1260,V={4}:\";$C$2;$T$14;$C$4;$D237;$B237)": 4454,_x000D_
    "=RIK_AC(\"INF04__;INF04@E=0,S=1064,G=0,T=0,P=0:@R=A,S=1260,V={0}:R=B,S=1018,V={1}:R=C,S=1092,V={2}:R=D,S=1014,V={3}:R=E,S=1260,V={4}:\";$C$2;$T$14;$C$4;$D245;$B245)": 4455,_x000D_
    "=RIK_AC(\"INF04__;INF04@E=0,S=1064,G=0,T=0,P=0:@R=A,S=1260,V={0}:R=B,S=1018,V={1}:R=C,S=1092,V={2}:R=D,S=1014,V={3}:R=E,S=1260,V={4}:\";$C$2;$T$14;$C$4;$D253;$B253)": 4456,_x000D_
    "=RIK_AC(\"INF04__;INF04@E=0,S=1064,G=0,T=0,P=0:@R=A,S=1260,V={0}:R=B,S=1018,V={1}:R=C,S=1092,V={2}:R=D,S=1014,V={3}:R=E,S=1260,V={4}:\";$C$2;$T$14;$C$4;$D261;$B261)": 4457,_x000D_
    "=RIK_AC(\"INF04__;INF04@E=0,S=1064,G=0,T=0,P=0:@R=A,S=1260,V={0}:R=B,S=1018,V={1}:R=C,S=1092,V={2}:R=D,S=1014,V={3}:R=E,S=1260,V={4}:\";$C$2;$T$14;$C$4;$D269;$B269)": 4458,_x000D_
    "=RIK_AC(\"INF04__;INF04@E=0,S=1064,G=0,T=0,P=0:@R=A,S=1260,V={0}:R=B,S=1018,V={1}:R=C,S=1092,V={2}:R=D,S=1014,V={3}:R=E,S=1260,V={4}:\";$C$2;$T$14;$C$4;$D277;$B277)": 4459,_x000D_
    "=RIK_AC(\"INF04__;INF04@E=0,S=1064,G=0,T=0,P=0:@R=A,S=1260,V={0}:R=B,S=1018,V={1}:R=C,S=1092,V={2}:R=D,S=1014,V={3}:R=E,S=1260,V={4}:\";$C$2;$T$14;$C$4;$D285;$B285)": 4460,_x000D_
    "=RIK_AC(\"INF04__;INF04@E=0,S=1064,G=0,T=0,P=0:@R=A,S=1260,V={0}:R=B,S=1018,V={1}:R=C,S=1092,V={2}:R=D,S=1014,V={3}:R=E,S=1260,V={4}:\";$C$2;$T$14;$C$4;$D293;$B293)": 4461,_x000D_
    "=RIK_AC(\"INF04__;INF04@E=0,S=1064,G=0,T=0,P=0:@R=A,S=1260,V={0}:R=B,S=1018,V={1}:R=C,S=1092,V={2}:R=D,S=1014,V={3}:R=E,S=1260,V={4}:\";$C$2;$T$14;$C$4;$D301;$B301)": 4462,_x000D_
    "=RIK_AC(\"INF04__;INF04@E=0,S=1064,G=0,T=0,P=0:@R=A,S=1260,V={0}:R=B,S=1018,V={1}:R=C,S=1092,V={2}:R=D,S=1014,V={3}:R=E,S=1260,V={4}:\";$C$2;$T$14;$C$4;$D309;$B309)": 4463,_x000D_
    "=RIK_AC(\"INF04__;INF04@E=0,S=1064,G=0,T=0,P=0:@R=A,S=1260,V={0}:R=B,S=1018,V={1}:R=C,S=1092,V={2}:R=D,S=1014,V={3}:R=E,S=1260,V={4}:\";$C$2;$T$14;$C$4;$D317;$B317)": 4464,_x000D_
    "=RIK_AC(\"INF04__;INF04@E=0,S=1064,G=0,T=0,P=0:@R=A,S=1260,V={0}:R=B,S=1018,V={1}:R=C,S=1092,V={2}:R=D,S=1014,V={3}:R=E,S=1260,V={4}:\";$C$2;$T$14;$C$4;$D325;$B325)": 4465,_x000D_
    "=RIK_AC(\"INF04__;INF04@E=0,S=1064,G=0,T=0,P=0:@R=A,S=1260,V={0}:R=B,S=1018,V={1}:R=C,S=1092,V={2}:R=D,S=1014,V={3}:R=E,S=1260,V={4}:\";$C$2;$T$14;$C$4;$D333;$B333)": 4466,_x000D_
    "=RIK_AC(\"INF04__;INF04@E=0,S=1064,G=0,T=0,P=0:@R=A,S=1260,V={0}:R=B,S=1018,V={1}:R=C,S=1092,V={2}:R=D,S=1014,V={3}:R=E,S=1260,V={4}:\";$C$2;$T$14;$C$4;$D341;$B341)": 4467,_x000D_
    "=RIK_AC(\"INF04__;INF04@E=0,S=1064,G=0,T=0,P=0:@R=A,S=1260,V={0}:R=B,S=1018,V={1}:R=C,S=1092,V={2}:R=D,S=1014,V={3}:R=E,S=1260,V={4}:\";$C$2;$T$14;$C$4;$D349;$B349)": 4468,_x000D_
    "=RIK_AC(\"INF04__;INF04@E=0,S=1064,G=0,T=0,P=0:@R=A,S=1260,V={0}:R=B,S=1018,V={1}:R=C,S=1092,V={2}:R=D,S=1014,V={3}:R=E,S=1260,V={4}:\";$C$2;$T$14;$C$4;$D357;$B357)": 4469,_x000D_
    "=RIK_AC(\"INF04__;INF04@E=0,S=1064,G=0,T=0,P=0:@R=A,S=1260,V={0}:R=B,S=1018,V={1}:R=C,S=1092,V={2}:R=D,S=1014,V={3}:R=E,S=1260,V={4}:\";$C$2;$T$14;$C$4;$D365;$B365)": 4470,_x000D_
    "=RIK_AC(\"INF04__;INF04@E=0,S=1064,G=0,T=0,P=0:@R=A,S=1260,V={0}:R=B,S=1018,V={1}:R=C,S=1092,V={2}:R=D,S=1014,V={3}:R=E,S=1260,V={4}:\";$C$2;$T$14;$C$4;$D373;$B373)": 4471,_x000D_
    "=RIK_AC(\"INF04__;INF04@E=0,S=1064,G=0,T=0,P=0:@R=A,S=1260,V={0}:R=B,S=1018,V={1}:R=C,S=1092,V={2}:R=D,S=1014,V={3}:R=E,S=1260,V={4}:\";$C$2;$T$14;$C$4;$D381;$B381)": 4472,_x000D_
    "=RIK_AC(\"INF04__;INF04@E=0,S=1064,G=0,T=0,P=0:@R=A,S=1260,V={0}:R=B,S=1018,V={1}:R=C,S=1092,V={2}:R=D,S=1014,V={3}:R=E,S=1260,V={4}:\";$C$2;$T$14;$C$4;$D389;$B389)": 4473,_x000D_
    "=RIK_AC(\"INF04__;INF04@E=0,S=1064,G=0,T=0,P=0:@R=A,S=1260,V={0}:R=B,S=1018,V={1}:R=C,S=1092,V={2}:R=D,S=1014,V={3}:R=E,S=1260,V={4}:\";$C$2;$T$14;$C$4;$D397;$B397)": 4474,_x000D_
    "=RIK_AC(\"INF04__;INF04@E=0,S=1064,G=0,T=0,P=0:@R=A,S=1260,V={0}:R=B,S=1018,V={1}:R=C,S=1092,V={2}:R=D,S=1014,V={3}:R=E,S=1260,V={4}:\";$C$2;$T$14;$C$4;$D405;$B405)": 4475,_x000D_
    "=RIK_AC(\"INF04__;INF04@E=0,S=1064,G=0,T=0,P=0:@R=A,S=1260,V={0}:R=B,S=1018,V={1}:R=C,S=1092,V={2}:R=D,S=1014,V={3}:R=E,S=1260,V={4}:\";$C$2;$T$14;$C$4;$D413;$B413)": 4476,_x000D_
    "=RIK_AC(\"INF04__;INF04@E=0,S=1064,G=0,T=0,P=0:@R=A,S=1260,V={0}:R=B,S=1018,V={1}:R=C,S=1092,V={2}:R=D,S=1014,V={3}:R=E,S=1260,V={4}:\";$C$2;$T$14;$C$4;$D421;$B421)": 44</t>
  </si>
  <si>
    <t>77,_x000D_
    "=RIK_AC(\"INF04__;INF04@E=0,S=1064,G=0,T=0,P=0:@R=A,S=1260,V={0}:R=B,S=1018,V={1}:R=C,S=1092,V={2}:R=D,S=1014,V={3}:R=E,S=1260,V={4}:\";$C$2;$T$14;$C$4;$D429;$B429)": 4478,_x000D_
    "=RIK_AC(\"INF04__;INF04@E=0,S=1064,G=0,T=0,P=0:@R=A,S=1260,V={0}:R=B,S=1018,V={1}:R=C,S=1092,V={2}:R=D,S=1014,V={3}:R=E,S=1260,V={4}:\";$C$2;$T$14;$C$4;$D437;$B437)": 4479,_x000D_
    "=RIK_AC(\"INF04__;INF04@E=0,S=49,G=0,T=0,P=0:@R=A,S=1260,V={0}:R=B,S=1018,V={1}:R=C,S=1092,V={2}:R=D,S=1014,V={3}:R=E,S=1260,V={4}:R=F,S=48,V={5}:\";$C$2;$T$14;$C$4;$D25;$B25;V$14)": 4480,_x000D_
    "=RIK_AC(\"INF04__;INF04@E=0,S=49,G=0,T=0,P=0:@R=A,S=1260,V={0}:R=B,S=1018,V={1}:R=C,S=1092,V={2}:R=D,S=1014,V={3}:R=E,S=1260,V={4}:R=F,S=48,V={5}:\";$C$2;$T$14;$C$4;$D33;$B33;V$14)": 4481,_x000D_
    "=RIK_AC(\"INF04__;INF04@E=0,S=49,G=0,T=0,P=0:@R=A,S=1260,V={0}:R=B,S=1018,V={1}:R=C,S=1092,V={2}:R=D,S=1014,V={3}:R=E,S=1260,V={4}:R=F,S=48,V={5}:\";$C$2;$T$14;$C$4;$D41;$B41;V$14)": 4482,_x000D_
    "=RIK_AC(\"INF04__;INF04@E=0,S=42,G=0,T=0,P=0:@R=A,S=1260,V={0}:R=B,S=1018,V={1}:R=C,S=1092,V={2}:R=D,S=1014,V={3}:R=E,S=1260,V={4}:\";$C$2;$T$14;$C$4;$D27;$B27)": 4483,_x000D_
    "=RIK_AC(\"INF04__;INF04@E=0,S=42,G=0,T=0,P=0:@R=A,S=1260,V={0}:R=B,S=1018,V={1}:R=C,S=1092,V={2}:R=D,S=1014,V={3}:R=E,S=1260,V={4}:\";$C$2;$T$14;$C$4;$D38;$B38)": 4484,_x000D_
    "=RIK_AC(\"INF04__;INF04@E=0,S=42,G=0,T=0,P=0:@R=A,S=1260,V={0}:R=B,S=1018,V={1}:R=C,S=1092,V={2}:R=D,S=1014,V={3}:R=E,S=1260,V={4}:\";$C$2;$T$14;$C$4;$D52;$B52)": 4485,_x000D_
    "=RIK_AC(\"INF04__;INF04@E=0,S=42,G=0,T=0,P=0:@R=A,S=1260,V={0}:R=B,S=1018,V={1}:R=C,S=1092,V={2}:R=D,S=1014,V={3}:R=E,S=1260,V={4}:\";$C$2;$T$14;$C$4;$D65;$B65)": 4486,_x000D_
    "=RIK_AC(\"INF04__;INF04@E=0,S=42,G=0,T=0,P=0:@R=A,S=1260,V={0}:R=B,S=1018,V={1}:R=C,S=1092,V={2}:R=D,S=1014,V={3}:R=E,S=1260,V={4}:\";$C$2;$T$14;$C$4;$D77;$B77)": 4487,_x000D_
    "=RIK_AC(\"INF04__;INF04@E=0,S=42,G=0,T=0,P=0:@R=A,S=1260,V={0}:R=B,S=1018,V={1}:R=C,S=1092,V={2}:R=D,S=1014,V={3}:R=E,S=1260,V={4}:\";$C$2;$T$14;$C$4;$D91;$B91)": 4488,_x000D_
    "=RIK_AC(\"INF04__;INF04@E=0,S=42,G=0,T=0,P=0:@R=A,S=1260,V={0}:R=B,S=1018,V={1}:R=C,S=1092,V={2}:R=D,S=1014,V={3}:R=E,S=1260,V={4}:\";$C$2;$T$14;$C$4;$D102;$B102)": 4489,_x000D_
    "=RIK_AC(\"INF04__;INF04@E=0,S=42,G=0,T=0,P=0:@R=A,S=1260,V={0}:R=B,S=1018,V={1}:R=C,S=1092,V={2}:R=D,S=1014,V={3}:R=E,S=1260,V={4}:\";$C$2;$T$14;$C$4;$D116;$B116)": 4490,_x000D_
    "=RIK_AC(\"INF04__;INF04@E=0,S=42,G=0,T=0,P=0:@R=A,S=1260,V={0}:R=B,S=1018,V={1}:R=C,S=1092,V={2}:R=D,S=1014,V={3}:R=E,S=1260,V={4}:\";$C$2;$T$14;$C$4;$D129;$B129)": 4491,_x000D_
    "=RIK_AC(\"INF04__;INF04@E=0,S=42,G=0,T=0,P=0:@R=A,S=1260,V={0}:R=B,S=1018,V={1}:R=C,S=1092,V={2}:R=D,S=1014,V={3}:R=E,S=1260,V={4}:\";$C$2;$T$14;$C$4;$D141;$B141)": 4492,_x000D_
    "=RIK_AC(\"INF04__;INF04@E=0,S=42,G=0,T=0,P=0:@R=A,S=1260,V={0}:R=B,S=1018,V={1}:R=C,S=1092,V={2}:R=D,S=1014,V={3}:R=E,S=1260,V={4}:\";$C$2;$T$14;$C$4;$D155;$B155)": 4493,_x000D_
    "=RIK_AC(\"INF04__;INF04@E=0,S=42,G=0,T=0,P=0:@R=A,S=1260,V={0}:R=B,S=1018,V={1}:R=C,S=1092,V={2}:R=D,S=1014,V={3}:R=E,S=1260,V={4}:\";$C$2;$T$14;$C$4;$D166;$B166)": 4494,_x000D_
    "=RIK_AC(\"INF04__;INF04@E=0,S=42,G=0,T=0,P=0:@R=A,S=1260,V={0}:R=B,S=1018,V={1}:R=C,S=1092,V={2}:R=D,S=1014,V={3}:R=E,S=1260,V={4}:\";$C$2;$T$14;$C$4;$D180;$B180)": 4495,_x000D_
    "=RIK_AC(\"INF04__;INF04@E=0,S=42,G=0,T=0,P=0:@R=A,S=1260,V={0}:R=B,S=1018,V={1}:R=C,S=1092,V={2}:R=D,S=1014,V={3}:R=E,S=1260,V={4}:\";$C$2;$T$14;$C$4;$D193;$B193)": 4496,_x000D_
    "=RIK_AC(\"INF04__;INF04@E=0,S=42,G=0,T=0,P=0:@R=A,S=1260,V={0}:R=B,S=1018,V={1}:R=C,S=1092,V={2}:R=D,S=1014,V={3}:R=E,S=1260,V={4}:\";$C$2;$T$14;$C$4;$D205;$B205)": 4497,_x000D_
    "=RIK_AC(\"INF04__;INF04@E=0,S=42,G=0,T=0,P=0:@R=A,S=1260,V={0}:R=B,S=1018,V={1}:R=C,S=1092,V={2}:R=D,S=1014,V={3}:R=E,S=1260,V={4}:\";$C$2;$T$14;$C$4;$D219;$B219)": 4498,_x000D_
    "=RIK_AC(\"INF04__;INF04@E=0,S=42,G=0,T=0,P=0:@R=A,S=1260,V={0}:R=B,S=1018,V={1}:R=C,S=1092,V={2}:R=D,S=1014,V={3}:R=E,S=1260,V={4}:\";$C$2;$T$14;$C$4;$D230;$B230)": 4499,_x000D_
    "=RIK_AC(\"INF04__;INF04@E=0,S=42,G=0,T=0,P=0:@R=A,S=1260,V={0}:R=B,S=1018,V={1}:R=C,S=1092,V={2}:R=D,S=1014,V={3}:R=E,S=1260,V={4}:\";$C$2;$T$14;$C$4;$D244;$B244)": 4500,_x000D_
    "=RIK_AC(\"INF04__;INF04@E=0,S=42,G=0,T=0,P=0:@R=A,S=1260,V={0}:R=B,S=1018,V={1}:R=C,S=1092,V={2}:R=D,S=1014,V={3}:R=E,S=1260,V={4}:\";$C$2;$T$14;$C$4;$D257;$B257)": 4501,_x000D_
    "=RIK_AC(\"INF04__;INF04@E=0,S=42,G=0,T=0,P=0:@R=A,S=1260,V={0}:R=B,S=1018,V={1}:R=C,S=1092,V={2}:R=D,S=1014,V={3}:R=E,S=1260,V={4}:\";$C$2;$T$14;$C$4;$D269;$B269)": 4502,_x000D_
    "=RIK_AC(\"INF04__;INF04@E=0,S=42,G=0,T=0,P=0:@R=A,S=1260,V={0}:R=B,S=1018,V={1}:R=C,S=1092,V={2}:R=D,S=1014,V={3}:R=E,S=1260,V={4}:\";$C$2;$T$14;$C$4;$D283;$B283)": 4503,_x000D_
    "=RIK_AC(\"INF04__;INF04@E=0,S=42,G=0,T=0,P=0:@R=A,S=1260,V={0}:R=B,S=1018,V={1}:R=C,S=1092,V={2}:R=D,S=1014,V={3}:R=E,S=1260,V={4}:\";$C$2;$T$14;$C$4;$D294;$B294)": 4504,_x000D_
    "=RIK_AC(\"INF04__;INF04@E=0,S=42,G=0,T=0,P=0:@R=A,S=1260,V={0}:R=B,S=1018,V={1}:R=C,S=1092,V={2}:R=D,S=1014,V={3}:R=E,S=1260,V={4}:\";$C$2;$T$14;$C$4;$D308;$B308)": 4505,_x000D_
    "=RIK_AC(\"INF04__;INF04@E=0,S=42,G=0,T=0,P=0:@R=A,S=1260,V={0}:R=B,S=1018,V={1}:R=C,S=1092,V={2}:R=D,S=1014,V={3}:R=E,S=1260,V={4}:\";$C$2;$T$14;$C$4;$D321;$B321)": 4506,_x000D_
    "=RIK_AC(\"INF04__;INF04@E=0,S=42,G=0,T=0,P=0:@R=A,S=1260,V={0}:R=B,S=1018,V={1}:R=C,S=1092,V={2}:R=D,S=1014,V={3}:R=E,S=1260,V={4}:\";$C$2;$T$14;$C$4;$D333;$B333)": 4507,_x000D_
    "=RIK_AC(\"INF04__;INF04@E=0,S=42,G=0,T=0,P=0:@R=A,S=1260,V={0}:R=B,S=1018,V={1}:R=C,S=1092,V={2}:R=D,S=1014,V={3}:R=E,S=1260,V={4}:\";$C$2;$T$14;$C$4;$D347;$B347)": 4508,_x000D_
    "=RIK_AC(\"INF04__;INF04@E=0,S=42,G=0,T=0,P=0:@R=A,S=1260,V={0}:R=B,S=1018,V={1}:R=C,S=1092,V={2}:R=D,S=1014,V={3}:R=E,S=1260,V={4}:\";$C$2;$T$14;$C$4;$D358;$B358)": 4509,_x000D_
    "=RIK_AC(\"INF04__;INF04@E=0,S=42,G=0,T=0,P=0:@R=A,S=1260,V={0}:R=B,S=1018,V={1}:R=C,S=1092,V={2}:R=D,S=1014,V={3}:R=E,S=1260,V={4}:\";$C$2;$T$14;$C$4;$D372;$B372)": 4510,_x000D_
    "=RIK_AC(\"INF04__;INF04@E=0,S=42,G=0,T=0,P=0:@R=A,S=1260,V={0}:R=B,S=1018,V={1}:R=C,S=1092,V={2}:R=D,S=1014,V={3}:R=E,S=1260,V={4}:\";$C$2;$T$14;$C$4;$D385;$B385)": 4511,_x000D_
    "=RIK_AC(\"INF04__;INF04@E=0,S=42,G=0,T=0,P=0:@R=A,S=1260,V={0}:R=B,S=1018,V={1}:R=C,S=1092,V={2}:R=D,S=1014,V={3}:R=E,S=1260,V={4}:\";$C$2;$T$14;$C$4;$D397;$B397)": 4512,_x000D_
    "=RIK_AC(\"INF04__;INF04@E=0,S=42,G=0,T=0,P=0:@R=A,S=1260,V={0}:R=B,S=1018,V={1}:R=C,S=1092,V={2}:R=D,S=1014,V={3}:R=E,S=1260,V={4}:\";$C$2;$T$14;$C$4;$D411;$B411)": 4513,_x000D_
    "=RIK_AC(\"INF04__;INF04@E=0,S=42,G=0,T=0,P=0:@R=A,S=1260,V={0}:R=B,S=1018,V={1}:R=C,S=1092,V={2}:R=D,S=1014,V={3}:R=E,S=1260,V={4}:\";$C$2;$T$14;$C$4;$D422;$B422)": 4514,_x000D_
    "=RIK_AC(\"INF04__;INF04@E=0,S=42,G=0,T=0,P=0:@R=A,S=1260,V={0}:R=B,S=1018,V={1}:R=C,S=1092,V={2}:R=D,S=1014,V={3}:R=E,S=1260,V={4}:\";$C$2;$T$14;$C$4;$D436;$B436)": 4515,_x000D_
    "=RIK_AC(\"INF04__;INF04@E=0,S=1064,G=0,T=0,P=0:@R=A,S=1260,V={0}:R=B,S=1018,V={1}:R=C,S=1092,V={2}:R=D,S=1014,V={3}:R=E,S=1260,V={4}:\";$C$2;$T$14;$C$4;$D29;$B29)": 4516,_x000D_
    "=RIK_AC(\"INF04__;INF04@E=0,S=1064,G=0,T=0,P=0:@R=A,S=1260,V={0}:R=B,S=1018,V={1}:R=C,S=1092,V={2}:R=D,S=1014,V={3}:R=E,S=1260,V={4}:\";$C$2;$T$14;$C$4;$D41;$B41)": 4517,_x000D_
    "=RIK_AC(\"INF04__;INF04@E=0,S=1064,G=0,T=0,P=0:@R=A,S=1260,V={0}:R=B,S=1018,V={1}:R=C,S=1092,V={2}:R=D,S=1014,V={3}:R=E,S=1260,V={4}:\";$C$2;$T$14;$C$4;$D52;$B52)": 4518,_x000D_
    "=RIK_AC(\"INF04__;INF04@E=0,S=1064,G=0,T=0,P=0:@R=A,S=1260,V={0}:R=B,S=1018,V={1}:R=C,S=1092,V={2}:R=D,S=1014,V={3}:R=E,S=1260,V={4}:\";$C$2;$T$14;$C$4;$D61;$B61)": 4519,_x000D_
    "=RIK_AC(\"INF04__;INF04@E=0,S=1064,G=0,T=0,P=0:@R=A,S=1260,V={0}:R=B,S=1018,V={1}:R=C,S=1092,V={2}:R=D,S=1014,V={3}:R=E,S=1260,V={4}:\";$C$2;$T$14;$C$4;$D71;$B71)": 4520,_x000D_
    "=RIK_AC(\"INF04__;INF04@E=0,S=1064,G=0,T=0,P=0:@R=A,S=1260,V={0}:R=B,S=1018,V={1}:R=C,S=1092,V={2}:R=D,S=1014,V={3}:R=E,S=1260,V={4}:\";$C$2;$T$14;$C$4;$D80;$B80)": 4521,_x000D_
    "=RIK_AC(\"INF04__;INF04@E=0,S=1064,G=0,T=0,P=0:@R=A,S=1260,V={0}:R=B,S=1018,V={1}:R=C,S=1092,V={2}:R=D,S=1014,V={3}:R=E,S=1260,V={4}:\";$C$2;$T$14;$C$4;$D89;$B89)": 4522,_x000D_
    "=RIK_AC(\"INF04__;INF04@E=0,S=1064,G=0,T=0,P=0:@R=A,S=1260,V={0}:R=B,S=1018,V={1}:R=C,S=1092,V={2}:R=D,S=1014,V={3}:R=E,S=1260,V={4}:\";$C$2;$T$14;$C$4;$D98;$B98)": 4523,_x000D_
    "=RIK_AC(\"INF04__;INF04@E=0,S=1064,G=0,T=0,P=0:@R=A,S=1260,V={0}:R=B,S=1018,V={1}:R=C,S=1092,V={2}:R=D,S=1014,V={3}:R=E,S=1260,V={4}:\";$C$2;$T$14;$C$4;$D107;$B107)": 4524,_x000D_
    "=RIK_AC(\"INF04__;INF04@E=0,S=1064,G=0,T=0,P=0:@R=A,S=1260,V={0}:R=B,S=1018,V={1}:R=C,S=1092,V={2}:R=D,S=1014,V={3}:R=E,S=1260,V={4}:\";$C$2;$T$14;$C$4;$D116;$B116)": 4525,_x000D_
    "=RIK_AC(\"INF04__;INF04@E=0,S=1064,G=0,T=0,P=0:@R=A,S=1260,V={0}:R=B,S=1018,V={1}:R=C,S=1092,V={2}:R=D,S=1014,V={3}:R=E,S=1260,V={4}:\";$C$2;$T$14;$C$4;$D125;$B125)": 4526,_x000D_
    "=RIK_AC(\"INF04__;INF04@E=0,S=1064,G=0,T=0,P=0:@R=A,S=1260,V={0}:R=B,S=1018,V={1}:R=C,S=1092,V={2}:R=D,S=1014,V={3}:R=E,S=1260,V={4}:\";$C$2;$T$14;$C$4;$D135;$B135)": 4527,_x000D_
    "=RIK_AC(\"INF04__;INF04@E=0,S=1064,G=0,T=0,P=0:@R=A,S=1260,V={0}:R=B,S=1018,V={1}:R=C,S=1092,V={2}:R=D,S=1014,V={3}:R=E,S=1260,V={4}:\";$C$2;$T$14;$C$4;$D144;$B144)": 4528,_x000D_
    "=RIK_AC(\"INF04__;INF04@E=0,S=1064,G=0,T=0,P=0:@R=A,S=1260,V={0}:R=B,S=1018,V={1}:R=C,S=1092,V={2}:R=D,S=1014,V={3}:R=E,S=1260,V={4}:\";$C$2;$T$14;$C$4;$D153;$B153)": 4529,_x000D_
    "=RIK_AC(\"INF04__;INF04@E=0,S=1064,G=0,T=0,P=0:@R=A,S=1260,V={0}:R=B,S=1018,V={1}:R=C,S=1092,V={2}:R=D,S=1014,V={3}:R=E,S=1260,V={4}:\";$C$2;$T$14;$C$4;$D162;$B162)": 4530,_x000D_
    "=RIK_AC(\"INF04__;INF04@E=0,S=1064,G=0,T=0,P=0:@R=A,S=1260,V={0}:R=B,S=1018,V={1}:R=C,S=1092,V={2}:R=D,S=1014,V={3}:R=E,S=1260,V={4}:\";$C$2;$T$14;$C$4;$D171;$B171)": 4531,_x000D_
    "=RIK_AC(\"INF04__;INF04@E=0,S=1064,G=0,T=0,P=0:@R=A,S=1260,V={0}:R=B,S=1018,V={1}:R=C,S=1092,V={2}:R=D,S=1014,V={3}:R=E,S=1260,V={4}:\";$C$2;$T$14;$C$4;$D180;$B180)": 4532,_x000D_
    "=RIK_AC(\"INF04__;INF04@E=0,S=1064,G=0,T=0,P=0:@R=A,S=1260,V={0}:R=B,S=1018,V={1}:R=C,S=1092,V={2}:R=D,S=1014,V={3}:R=E,S=1260,V={4}:\";$C$2;$T$14;$C$4;$D189;$B189)": 4533,_x000D_
    "=RIK_AC(\"INF04__;INF04@E=0,S=1064,G=0,T=0,P=0:@R=A,S=1260,V={0}:R=B,S=1018,V={1}:R=C,S=1092,V={2}:R=D,S=1014,V={3}:R=E,S=1260,V={4}:\";$C$2;$T$14;$C$4;$D198;$B198)": 4534,_x000D_
    "=RIK_AC(\"INF04__;INF04@E=0,S=1064,G=0,T=0,P=0:@R=A,S=1260,V={0}:R=B,S=1018,V={1}:R=C,S=1092,V={2}:R=D,S=1014,V={3}:R=E,S=1260,V={4}:\";$C$2;$T$14;$C$4;$D206;$B206)": 4535,_x000D_
    "=RIK_AC(\"INF04__;INF04@E=0,S=1064,G=0,T=0,P=0:@R=A,S=1260,V={0}:R=B,S=1018,V={1}:R=C,S=1092,V={2}:R=D,S=1014,V={3}:R=E,S=1260,V={4}:\";$C$2;$T$14;$C$4;$D214;$B214)": 4536,_x000D_
    "=RIK_AC(\"INF04__;INF04@E=0,S=1064,G=0,T=0,P=0:@R=A,S=1260,V={0}:R=B,S=1018,V={1}:R=C,S=1092,V={2}:R=D,S=1014,V={3}:R=E,S=1260,V={4}:\";$C$2;$T$14;$C$4;$D222;$B222)": 4537,_x000D_
    "=RIK_AC(\"INF04__;INF04@E=0,S=1064,G=0,T=0,P=0:@R=A,S=1260,V={0}:R=B,S=1018,V={1}:R=C,S=1092,V={2}:R=D,S=1014,V={3}:R=E,S=1260,V={4}:\";$C$2;$T$14;$C$4;$D230;$B230)": 4538,_x000D_
    "=RIK_AC(\"INF04__;INF04@E=0,S=1064,G=0,T=0,P=0:@R=A,S=1260,V={0}:R=B,S=1018,V={1}:R=C,S=1092,V={2}:R=D,S=1014,V={3}:R=E,S=1260,V={4}:\";$C$2;$T$14;$C$4;$D238;$B238)": 4539,_x000D_
    "=RIK_AC(\"INF04__;INF04@E=0,S=1064,G=0,T=0,P=0:@R=A,S=1260,V={0}:R=B,S=1018,V={1}:R=C,S=1092,V={2}:R=D,S=1014,V={3}:R=E,S=1260,V={4}:\";$C$2;$T$14;$C$4;$D246;$B246)": 4540,_x000D_
    "=RIK_AC(\"INF04__;INF04@E=0,S=1064,G=0,T=0,P=0:@R=A,S=1260,V={0}:R=B,S=1018,V={1}:R=C,S=1092,V={2}:R=D,S=1014,V={3}:R=E,S=1260,V={4}:\";$C$2;$T$14;$C$4;$D254;$B254)": 4541,_x000D_
    "=RIK_AC(\"INF04__;INF04@E=0,S=1064,G=0,T=0,P=0:@R=A,S=1260,V={0}:R=B,S=1018,V={1}:R=C,S=1092,V={2}:R=D,S=1014,V={3}:R=E,S=1260,V={4}:\";$C$2;$T$14;$C$4;$D262;$B262)": 4542,_x000D_
    "=RIK_AC(\"INF04__;INF04@E=0,S=1064,G=0,T=0,P=0:@R=A,S=1260,V={0}:R=B,S=1018,V={1}:R=C,S=1092,V={2}:R=D,S=1014,V={3}:R=E,S=1260,V={4}:\";$C$2;$T$14;$C$4;$D270;$B270)": 4543,_x000D_
    "=RIK_AC(\"INF04__;INF04@E=0,S=1064,G=0,T=0,P=0:@R=A,S=1260,V={0}:R=B,S=1018,V={1}:R=C,S=1092,V={2}:R=D,S=1014,V={3}:R=E,S=1260,V={4}:\";$C$2;$T$14;$C$4;$D278;$B278)": 4544,_x000D_
    "=RIK_AC(\"INF04__;INF04@E=0,S=1064,G=0,T=0,P=0:@R=A,S=1260,V={0}:R=B,S=1018,V={1}:R=C,S=1092,V={2}:R=D,S=1014,V={3}:R=E,S=1260,V={4}:\";$C$2;$T$14;$C$4;$D286;$B286)": 4545,_x000D_
    "=RIK_AC(\"INF04__;INF04@E=0,S=1064,G=0,T=0,P=0:@R=A,S=1260,V={0}:R=B,S=1018,V={1}:R=C,S=1092,V={2}:R=D,S=1014,V={3}:R=E,S=1260,V={4}:\";$C$2;$T$14;$C$4;$D294;$B294)": 4546,_x000D_
    "=RIK_AC(\"INF04__;INF04@E=0,S=1064,G=0,T=0,P=0:@R=A,S=1260,V={0}:R=B,S=1018,V={1}:R=C,S=1092,V={2}:R=D,S=1014,V={3}:R=E,S=1260,V={4}:\";$C$2;$T$14;$C$4;$D302;$B302)": 4547,_x000D_
    "=RIK_AC(\"INF04__;INF04@E=0,S=1064,G=0,T=0,P=0:@R=A,S=1260,V={0}:R=B,S=1018,V={1}:R=C,S=1092,V={2}:R=D,S=1014,V={3}:R=E,S=1260,V={4}:\";$C$2;$T$14;$C$4;$D310;$B310)": 4548,_x000D_
    "=RIK_AC(\"INF04__;INF04@E=0,S=1064,G=0,T=0,P=0:@R=A,S=1260,V={0}:R=B,S=1018,V={1}:R=C,S=1092,V={2}:R=D,S=1014,V={3}:R=E,S=1260,V={4}:\";$C$2;$T$14;$C$4;$D318;$B318)": 4549,_x000D_
    "=RIK_AC(\"INF04__;INF04@E=0,S=1064,G=0,T=0,P=0:@R=A,S=1260,V={0}:R=B,S=1018,V={1}:R=C,S=1092,V={2}:R=D,S=1014,V={3}:R=E,S=1260,V={4}:\";$C$2;$T$14;$C$4;$D326;$B326)": 4550,_x000D_
    "=RIK_AC(\"INF04__;INF04@E=0,S=1064,G=0,T=0,P=0:@R=A,S=1260,V={0}:R=B,S=1018,V={1}:R=C,S=1092,V={2}:R=D,S=1014,V={3}:R=E,S=1260,V={4}:\";$C$2;$T$14;$C$4;$D334;$B334)": 4551,_x000D_
    "=RIK_AC(\"INF04__;INF04@E=0,S=1064,G=0,T=0,P=0:@R=A,S=1260,V={0}:R=B,S=1018,V={1}:R=C,S=1092,V={2}:R=D,S=1014,V={3}:R=E,S=1260,V={4}:\";$C$2;$T$14;$C$4;$D342;$B342)": 4552,_x000D_
    "=RIK_AC(\"INF04__;INF04@E=0,S=1064,G=0,T=0,P=0:@R=A,S=1260,V={0}:R=B,S=1018,V={1}:R=C,S=1092,V={2}:R=D,S=1014,V={3}:R=E,S=1260,V={4}:\";$C$2;$T$14;$C$4;$D350;$B350)": 4553,_x000D_
    "=RIK_AC(\"INF04__;INF04@E=0,S=1064,G=0,T=0,P=0:@R=A,S=1260,V={0}:R=B,S=1018,V={1}:R=C,S=1092,V={2}:R=D,S=1014,V={3}:R=E,S=1260,V={4}:\";$C$2;$T$14;$C$4;$D358;$B358)": 4554,_x000D_
    "=RIK_AC(\"INF04__;INF04@E=0,S=1064,G=0,T=0,P=0:@R=A,S=1260,V={0}:R=B,S=1018,V={1}:R=C,S=1092,V={2}:R=D,S=1014,V={3}:R=E,S=1260,V={4}:\";$C$2;$T$14;$C$4;$D366;$B366)": 4555,_x000D_
    "=RIK_AC(\"INF04__;INF04@E=0,S=1064,G=0,T=0,P=0:@R=A,S=1260,V={0}:R=B,S=1018,V={1}:R=C,S=1092,V={2}:R=D,S=1014,V={3}:R=E,S=1260,V={4}:\";$C$2;$T$14;$C$4;$D374;$B374)": 4556,_x000D_
    "=RIK_AC(\"INF04__;INF04@E=0,S=1064,G=0,T=0,P=0:@R=A,S=1260,V={0}:R=B,S=1018,V={1}:R=C,S=1092,V={2}:R=D,S=1014,V={3}:R=E,S=1260,V={4}:\";$C$2;$T$14;$C$4;$D382;$B382)": 4557,_x000D_
    "=RIK_AC(\"INF04__;INF04@E=0,S=1064,G=0,T=0,P=0:@R=A,S=1260,V={0}:R=B,S=1018,V={1}:R=C,S=1092,V={2}:R=D,S=1014,V={3}:R=E,S=1260,V={4}:\";$C$2;$T$14;$C$4;$D390;$B390)": 4558,_x000D_
    "=RIK_AC(\"INF04__;INF04@E=0,S=1064,G=0,T=0,P=0:@R=A,S=1260,V={0}:R=B,S=1018,V={1}:R=C,S=1092,V={2}:R=D,S=1014,V={3}:R=E,S=1260,V={4}:\";$C$2;$T$14;$C$4;$D398;$B398)": 4559,_x000D_
    "=RIK_AC(\"INF04__;INF04@E=0,S=1064,G=0,T=0,P=0:@R=A,S=1260,V={0}:R=B,S=1018,V={1}:R=C,S=1092,V={2}:R=D,S=1014,V={3}:R=E,S=1260,V={4}:\";$C$2;$T$14;$C$4;$D406;$B406)": 4560,_x000D_
    "=RIK_AC(\"INF04__;INF04@E=0,S=1064,G=0,T=0,P=0:@R=A,S=1260,V={0}:R=B,S=1018,V={1}:R=C,S=1092,V={2}:R=D,S=1014,V={3}:R=E,S=1260,V={4}:\";$C$2;$T$14;$C$4;$D414;$B414)": 4561,_x000D_
    "=RIK_AC(\"INF04__;INF04@E=0,S=1064,G=0,T=0,P=0:@R=A,S=1260,V={0}:R=B,S=1018,V={1}:R=C,S=1092,V={2}:R=D,S=1014,V={3}:R=E,S=1260,V={4}:\";$C$2;$T$14;$C$4;$D422;$B422)": 4562,_x000D_
    "=RIK_AC(\"INF04__;INF04@E=0,S=1064,G=0,T=0,P=0:@R=A,S=1260,V={0}:R=B,S=1018,V={1}:R=C,S=1092,V={2}:R=D,S=1014,V={3}:R=E,S=1260,V={4}:\";$C$2;$T$14;$C$4;$D430;$B430)": 4563,_x000D_
    "=RIK_AC(\"INF04__;INF04@E=0,S=49,G=0,T=0,P=0:@R=A,S=1260,V={0}:R=B,S=1018,V={1}:R=C,S=1092,V={2}:R=D,S=1014,V={3}:R=E,S=1260,V={4}:R=F,S=48,V={5}:\";$C$2;$T$14;$C$4;$D18;$B18;V$14)": 4564,_x000D_
    "=RIK_AC(\"INF04__;INF04@E=0,S=49,G=0,T=0,P=0:@R=A,S=1260,V={0}:R=B,S=1018,V={1}:R=C,S=1092,V={2}:R=D,S=1014,V={3}:R=E,S=1260,V={4}:R=F,S=48,V={5}:\";$C$2;$T$14;$C$4;$D26;$B26;V$14)": 4565,_x000D_
    "=RIK_AC(\"INF04__;INF04@E=0,S=49,G=0,T=0,P=0:@R=A,S=1260,V={0}:R=B,S=1018,V={1}:R=C,S=1092,V={2}:R=D,S=1014,V={3}:R=E,S=1260,V={4}:R=F,S=48,V={5}:\";$C$2;$T$14;$C$4;$D34;$B34;V$14)": 4566,_x000D_
    "=RIK_AC(\"INF04__;INF04@E=0,S=49,G=0,T=0,P=0:@R=A,S=1260,V={0}:R=B,S=1018,V={1}:R=C,S=1092,V={2}:R=D,S=1014,V={3}:R=E,S=1260,V={4}:R=F,S=48,V={5}:\";$C$2;$T$14;$C$4;$D42;$B42;V$14)": 4567,_x000D_
    "=RIK_AC(\"INF04__;INF04@E=0,S=49,G=0,T=0,P=0:@R=A,S=1260,V={0}:R=B,S=1018,V={1}:R=C,S=1092,V={2}:R=D,S=1014,V={3}:R=E,S=1260,V={4}:R=F,S=48,V={5}:\";$C$2;$T$14;$C$4;$D50;$B50;V$14)": 4568,_x000D_
    "=RIK_AC(\"INF04__;INF04@E=0,S=42,G=0,T=0,P=0:@R=A,S=1260,V={0}:R=B,S=1018,V={1}:R=C,S=1092,V={2}:R=D,S=1014,V={3}:R=E,S=1260,V={4}:\";$C$2;$T$14;$C$4;$D28;$B28)": 4569,_x000D_
    "=RIK_AC(\"INF04__;INF04@E=0,S=42,G=0,T=0,P=0:@R=A,S=1260,V={0}:R=B,S=1018,V={1}:R=C,S=1092,V={2}:R=D,S=1014,V={3}:R=E,S=1260,V={4}:\";$C$2;$T$14;$C$4;$D41;$B41)": 4570,_x000D_
    "=RIK_AC(\"INF04__;INF04@E=0,S=42,G=0,T=0,P=0:@R=A,S=1260,V={0}:R=B,S=1018,V={1}:R=C,S=1092,V={2}:R=D,S=1014,V={3}:R=E,S=1260,V={4}:\";$C$2;$T$14;$C$4;$D53;$B53)": 4571,_x000D_
    "=RIK_AC(\"INF04__;INF04@E=0,S=42,G=0,T=0,P=0:@R=A,S=1260,V={0}:R=B,S=1018,V={1}:R=C,S=1092,V={2}:R=D,S=1014,V={3}:R=E,S=1260,V={4}:\";$C$2;$T$14;$C$4;$D67;$B67)": 4572,_x000D_
    "=RIK_AC(\"INF04__;INF04@E=0,S=42,G=0,T=0,P=0:@R=A,S=1260,V={0}:R=B,S=1018,V={1}:R=C,S=1092,V={2}:R=D,S=1014,V={3}:R=E,S=1260,V={4}:\";$C$2;$T$14;$C$4;$D78;$B78)": 4573,_x000D_
    "=RIK_AC(\"INF04__;INF04@E=0,S=42,G=0,T=0,P=0:@R=A,S=1260,V={0}:R=B,S=1018,V={1}:R=C,S=1092,V={2}:R=D,S=1014,V={3}:R=E,S=1260,V={4}:\";$C$2;$T$14;$C$4;$D92;$B92)": 4574,_x000D_
    "=RIK_AC(\"INF04__;INF04@E=0,S=42,G=0,T=0,P=0:@R=A,S=1260,V={0}:R=B,S=1018,V={1}:R=C,S=1092,V={2}:R=D,S=1014,V={3}:R=E,S=1260,V={4}:\";$C$2;$T$14;$C$4;$D105;$B105)": 4575,_x000D_
    "=RIK_AC(\"INF04__;INF04@E=0,S=42,G=0,T=0,P=0:@R=A,S=1260,V={0}:R=B,S=1018,V={1}:R=C,S=1092,V={2}:R=D,S=1014,V={3}:R=E,S=1260,V={4}:\";$C$2;$T$14;$C$4;$D117;$B117)": 4576,_x000D_
    "=RIK_AC(\"INF04__;INF04@E=0,S=42,G=0,T=0,P=0:@R=A,S=1260,V={0}:R=B,S=1018,V={1}:R=C,S=1092,V={2}:R=D,S=1014,V={3}:R=E,S=1260,V={4}:\";$C$2;$T$14;$C$4;$D131;$B131)": 4577,_x000D_
    "=RIK_AC(\"INF04__;INF04@E=0,S=42,G=0,T=0,P=0:@R=A,S=1260,V={0}:R=B,S=1018,V={1}:R=C,S=1092,V={2}:R=D,S=1014,V={3}:R=E,S=1260,V={4}:\";$C$2;$T$14;$C$4;$D142;$B142)": 4578,_x000D_
    "=RIK_AC(\"INF04__;INF04@E=0,S=42,G=0,T=0,P=0:@R=A,S=1260,V={0}:R=B,S=1018,V={1}:R=C,S=1092,V={2}:R=D,S=1014,V={3}:R=E,S=1260,V={4}:\";$C$2;$T$14;$C$4;$D156;$B156)": 4579,_x000D_
    "=RIK_AC(\"INF04__;INF04@E=0,S=42,G=0,T=0,P=0:@R=A,S=1260,V={0}:R=B,S=1018,V={1}:R=C,S=1092,V={2}:R=D,S=1014,V={3}:R=E,S=1260,V={4}:\";$C$2;$T$14;$C$4;$D169;$B169)": 4580,_x000D_
    "=RIK_AC(\"INF04__;INF04@E=0,S=42,G=0,T=0,P=0:@R=A,S=1260,V={0}:R=B,S=1018,V={1}:R=C,S=1092,V={2}:R=D,S=1014,V={3}:R=E,S=1260,V={4}:\";$C$2;$T$14;$C$4;$D181;$B181)": 4581,_x000D_
    "=RIK_AC(\"INF04__;INF04@E=0,S=42,G=0,T=0,P=0:@R=A,S=1260,V={0}:R=B,S=1018,V={1}:R=C,S=1092,V={2}:R=D,S=1014,V={3}:R=E,S=1260,V={4}:\";$C$2;$T$14;$C$4;$D195;$B195)": 4582,_x000D_
    "=RIK_AC(\"INF04__;INF04@E=0,S=42,G=0,T=0,P=0:@R=A,S=1260,V={0}:R=B,S=1018,V={1}:R=C,S=1092,V={2}:R=D,S=1014,V={3}:R=E,S=1260,V={4}:\";$C$2;$T$14;$C$4;$D206;$B206)": 4583,_x000D_
    "=RIK_AC(\"INF04__;INF04@E=0,S=42,G=0,T=0,P=0:@R=A,S=1260,V={0}:R=B,S=1018,V={1}:R=C,S=1092,V={2}:R=D,S=1014,V={3}:R=E,S=1260,V={4}:\";$C$2;$T$14;$C$4;$D220;$B220)": 4584,_x000D_
    "=RIK_AC(\"INF04__;INF04@E=0,S=42,G=0,T=0,P=0:@R=A,S=1260,V={0}:R=B,S=1018,V={1}:R=C,S=1092,V={2}:R=D,S=1014,V={3}:R=E,S=1260,V={4}:\";$C$2;$T$14;$C$4;$D233;$B233)": 4585,_x000D_
    "=RIK_AC(\"INF04__;INF04@E=0,S=42,G=0,T=0,P=0:@R=A,S=1260,V={0}:R=B,S=1018,V={1}:R=C,S=1092,V={2}:R=D,S=1014,V={3}:R=E,S=1260,V={4}:\";$C$2;$T$14;$C$4;$D245;$B245)": 4586,_x000D_
    "=RIK_AC(\"INF04__;INF04@E=0,S=42,G=0,T=0,P=0:@R=A,S=1260,V={0}:R=B,S=1018,V={1}:R=C,S=1092,V={2}:R=D,S=1014,V={3}:R=E,S=1260,V={4}:\";$C$2;$T$14;$C$4;$D259;$B259)": 4587,_x000D_
    "=RIK_AC(\"INF04__;INF04@E=0,S=42,G=0,T=0,P=0:@R=A,S=1260,V={0}:R=B,S=1018,V={1}:R=C,S=1092,V={2}:R=D,S=1014,V={3}:R=E,S=1260,V={4}:\";$C$2;$T$14;$C$4;$D270;$B270)": 4588,_x000D_
    "=RIK_AC(\"INF04__;INF04@E=0,S=42,G=0,T=0,P=0:@R=A,S=1260,V={0}:R=B,S=1018,V={1}:R=C,S=1092,V={2}:R=D,S=1014,V={3}:R=E,S=1260,V={4}:\";$C$2;$T$14;$C$4;$D284;$B284)": 4589,_x000D_
    "=RIK_AC(\"INF04__;INF04@E=0,S=42,G=0,T=0,P=0:@R=A,S=1260,V={0}:R=B,S=1018,V={1}:R=C,S=1092,V={2}:R=D,S=1014,V={3}:R=E,S=1260,V={4}:\";$C$2;$T$14;$C$4;$D297;$B297)": 4590,_x000D_
    "=RIK_AC(\"INF04__;INF04@E=0,S=42,G=0,T=0,P=0:@R=A,S=1260,V={0}:R=B,S=1018,V={1}:R=C,S=1092,V={2}:R=D,S=1014,V={3}:R=E,S=1260,V={4}:\";$C$2;$T$14;$C$4;$D309;$B309)": 4591,_x000D_
    "=RIK_AC(\"INF04__;INF04@E=0,S=42,G=0,T=0,P=0:@R=A,S=1260,V={0}:R=B,S=1018,V={1}:R=C,S=1092,V={2}:R=D,S=1014,V={3}:R=E,S=1260,V={4}:\";$C$2;$T$14;$C$4;$D323;$B323)": 4592,_x000D_
    "=RIK_AC(\"INF04__;INF04@E=0,S=42,G=0,T=0,P=0:@R=A,S=1260,V={0}:R=B,S=1018,V={1}:R=C,S=1092,V={2}:R=D,S=1014,V={3}:R=E,S=1260,V={4}:\";$C$2;$T$14;$C$4;$D334;$B334)": 4593,_x000D_
    "=RIK_AC(\"INF04__;INF04@E=0,S=42,G=0,T=0,P=0:@R=A,S=1260,V={0}:R=B,S=1018,V={1}:R=C,S=1092,V={2}:R=D,S=1014,V={3}:R=E,S=1260,V={4}:\";$C$2;$T$14;$C$4;$D348;$B348)": 4594,_x000D_
    "=RIK_AC(\"INF04__;INF04@E=0,S=42,G=0,T=0,P=0:@R=A,S=1260,V={0}:R=B,S=1018,V={1}:R=C,S=1092,V={2}:R=D,S=1014,V={3}:R=E,S=1260,V={4}:\";$C$2;$T$14;$C$4;$D361;$B361)": 4595,_x000D_
    "=RIK_AC(\"INF04__;INF04@E=0,S=42,G=0,T=0,P=0:@R=A,S=1260,V={0}:R=B,S=1018,V={1}:R=C,S=1092,V={2}:R=D,S=1014,V={3}:R=E,S=1260,V={4}:\";$C$2;$T$14;$C$4;$D373;$B373)": 4596,_x000D_
    "=RIK_AC(\"INF04__;INF04@E=0,S=42,G=0,T=0,P=0:@R=A,S=1260,V={0}:R=B,S=1018,V={1}:R=C,S=1092,V={2}:R=D,S=1014,V={3}:R=E,S=1260,V={4}:\";$C$2;$T$14;$C$4;$D387;$B387)": 4597,_x000D_
    "=RIK_AC(\"INF04__;INF04@E=0,S=42,G=0,T=0,P=0:@R=A,S=1260,V={0}:R=B,S=1018,V={1}:R=C,S=1092,V={2}:R=D,S=1014,V={3}:R=E,S=1260,V={4}:\";$C$2;$T$14;$C$4;$D398;$B398)": 4598,_x000D_
    "=RIK_AC(\"INF04__;INF04@E=0,S=42,G=0,T=0,P=0:@R=A,S=1260,V={0}:R=B,S=1018,V={1}:R=C,S=1092,V={2}:R=D,S=1014,V={3}:R=E,S=1260,V={4}:\";$C$2;$T$14;$C$4;$D412;$B412)": 4599,_x000D_
    "=RIK_AC(\"INF04__;INF04@E=0,S=42,G=0,T=0,P=0:@R=A,S=1260,V={0}:R=B,S=1018,V={1}:R=C,S=1092,V={2}:R=D,S=1014,V={3}:R=E,S=1260,V={4}:\";$C$2;$T$14;$C$4;$D425;$B425)": 4600,_x000D_
    "=RIK_AC(\"INF04__;INF04@E=0,S=42,G=0,T=0,P=0:@R=A,S=1260,V={0}:R=B,S=1018,V={1}:R=C,S=1092,V={2}:R=D,S=1014,V={3}:R=E,S=1260,V={4}:\";$C$2;$T$14;$C$4;$D437;$B437)": 4601,_x000D_
    "=RIK_AC(\"INF04__;INF04@E=0,S=1064,G=0,T=0,P=0:@R=A,S=1260,V={0}:R=B,S=1018,V={1}:R=C,S=1092,V={2}:R=D,S=1014,V={3}:R=E,S=1260,V={4}:\";$C$2;$T$14;$C$4;$D31;$B31)": 4602,_x000D_
    "=RIK_AC(\"INF04__;INF04@E=0,S=1064,G=0,T=0,P=0:@R=A,S=1260,V={0}:R=B,S=1018,V={1}:R=C,S=1092,V={2}:R=D,S=1014,V={3}:R=E,S=1260,V={4}:\";$C$2;$T$14;$C$4;$D42;$B42)": 4603,_x000D_
    "=RIK_AC(\"INF04__;INF04@E=0,S=1064,G=0,T=0,P=0:@R=A,S=1260,V={0}:R=B,S=1018,V={1}:R=C,S=1092,V={2}:R=D,S=1014,V={3}:R=E,S=1260,V={4}:\";$C$2;$T$14;$C$4;$D53;$B53)": 4604,_x000D_
    "=RIK_AC(\"INF04__;INF04@E=0,S=1064,G=0,T=0,P=0:@R=A,S=1260,V={0}:R=B,S=1018,V={1}:R=C,S=1092,V={2}:R=D,S=1014,V={3}:R=E,S=1260,V={4}:\";$C$2;$T$14;$C$4;$D63;$B63)": 4605,_x000D_
    "=RIK_AC(\"INF04__;INF04@E=0,S=1064,G=0,T=0,P=0:@R=A,S=1260,V={0}:R=B,S=1018,V={1}:R=C,S=1092,V={2}:R=D,S=1014,V={3}:R=E,S=1260,V={4}:\";$C$2;$T$14;$C$4;$D72;$B72)": 4606,_x000D_
    "=RIK_AC(\"INF04__;INF04@E=0,S=1064,G=0,T=0,P=0:@R=A,S=1260,V={0}:R=B,S=1018,V={1}:R=C,S=1092,V={2}:R=D,S=1014,V={3}:R=E,S=1260,V={4}:\";$C$2;$T$14;$C$4;$D81;$B81)": 4607,_x000D_
    "=RIK_AC(\"INF04__;INF04@E=0,S=1064,G=0,T=0,P=0:@R=A,S=1260,V={0}:R=B,S=1018,V={1}:R=C,S=1092,V={2}:R=D,S=1014,V={3}:R=E,S=1260,V={4}:\";$C$2;$T$14;$C$4;$D90;$B90)": 4608,_x000D_
    "=RIK_AC(\"INF04__;INF04@E=0,S=1064,G=0,T=0,P=0:@R=A,S=1260,V={0}:R=B,S=1018,V={1}:R=C,S=1092,V={2}:R=D,S=1014,V={3}:R=E,S=1260,V={4}:\";$C$2;$T$14;$C$4;$D99;$B99)": 4609,_x000D_
    "=RIK_AC(\"INF04__;INF04@E=0,S=1064,G=0,T=0,P=0:@R=A,S=1260,V={0}:R=B,S=1018,V={1}:R=C,S=1092,V={2}:R=D,S=1014,V={3}:R=E,S=1260,V={4}:\";$C$2;$T$14;$C$4;$D108;$B108)": 4610,_x000D_
    "=RIK_AC(\"INF04__;INF04@E=0,S=1064,G=0,T=0,P=0:@R=A,S=1260,V={0}:R=B,S=1018,V={1}:R=C,S=1092,V={2}:R=D,S=1014,V={3}:R=E,S=1260,V={4}:\";$C$2;$T$14;$C$4;$D117;$B117)": 4611,_x000D_
    "=RIK_AC(\"INF04__;INF04@E=0,S=1064,G=0,T=0,P=0:@R=A,S=1260,V={0}:R=B,S=1018,V={1}:R=C,S=1092,V={2}:R=D,S=1014,V={3}:R=E,S=1260,V={4}:\";$C$2;$T$14;$C$4;$D127;$B127)": 4612,_x000D_
    "=RIK_AC(\"INF04__;INF04@E=0,S=1064,G=0,T=0,P=0:@R=A,S=1260,V={0}:R=B,S=1018,V={1}:R=C,S=1092,V={2}:R=D,S=1014,V={3}:R=E,S=1260,V={4}:\";$C$2;$T$14;$C$4;$D136;$B136)": 4613,_x000D_
    "=RIK_AC(\"INF04__;INF04@E=0,S=1064,G=0,T=0,P=0:@R=A,S=1260,V={0}:R=B,S=1018,V={1}:R=C,S=1092,V={2}:R=D,S=1014,V={3}:R=E,S=1260,V={4}:\";$C$2;$T$14;$C$4;$D145;$B145)": 4614,_x000D_
    "=RIK_AC(\"INF04__;INF04@E=0,S=1064,G=0,T=0,P=0:@R=A,S=1260,V={0}:R=B,S=1018,V={1}:R=C,S=1092,V={2}:R=D,S=1014,V={3}:R=E,S=1260,V={4}:\";$C$2;$T$14;$C$4;$D154;$B154)": 4615,_x000D_
    "=RIK_AC(\"INF04__;INF04@E=0,S=1064,G=0,T=0,P=0:@R=A,S=1260,V={0}:R=B,S=1018,V={1}:R=C,S=1092,V={2}:R=D,S=1014,V={3}:R=E,S=1260,V={4}:\";$C$2;$T$14;$C$4;$D163;$B163)": 4616,_x000D_
    "=RIK_AC(\"INF04__;INF04@E=0,S=1064,G=0,T=0,P=0:@R=A,S=1260,V={0}:R=B,S=1018,V={1}:R=C,S=1092,V={2}:R=D,S=1014,V={3}:R=E,S=1260,V={4}:\";$C$2;$T$14;$C$4;$D172;$B172)": 4617,_x000D_
    "=RIK_AC(\"INF04__;INF04@E=0,S=1064,G=0,T=0,P=0:@R=A,S=1260,V={0}:R=B,S=1018,V={1}:R=C,S=1092,V={2}:R=D,S=1014,V={3}:R=E,S=1260,V={4}:\";$C$2;$T$14;$C$4;$D181;$B181)": 4618,_x000D_
    "=RIK_AC(\"INF04__;INF04@E=0,S=1064,G=0,T=0,P=0:@R=A,S=1260,V={0}:R=B,S=1018,V={1}:R=C,S=1092,V={2}:R=D,S=1014,V={3}:R=E,S=1260,V={4}:\";$C$2;$T$14;$C$4;$D191;$B191)": 4619,_x000D_
    "=RIK_AC(\"INF04__;INF04@E=0,S=1064,G=0,T=0,P=0:@R=A,S=1260,V={0}:R=B,S=1018,V={1}:R=C,S=1092,V={2}:R=D,S=1014,V={3}:R=E,S=1260,V={4}:\";$C$2;$T$14;$C$4;$D199;$B199)": 4620,_x000D_
    "=RIK_AC(\"INF04__;INF04@E=0,S=1064,G=0,T=0,P=0:@R=A,S=1260,V={0}:R=B,S=1018,V={1}:R=C,S=1092,V={2}:R=D,S=1014,V={3}:R=E,S=1260,V={4}:\";$C$2;$T$14;$C$4;$D207;$B207)": 4621,_x000D_
    "=RIK_AC(\"INF04__;INF04@E=0,S=1064,G=0,T=0,P=0:@R=A,S=1260,V={0}:R=B,S=1018,V={1}:R=C,S=1092,V={2}:R=D,S=1014,V={3}:R=E,S=1260,V={4}:\";$C$2;$T$14;$C$4;$D215;$B215)": 4622,_x000D_
    "=RIK_AC(\"INF04__;INF04@E=0,S=1064,G=0,T=0,P=0:@R=A,S=1260,V={0}:R=B,S=1018,V={1}:R=C,S=1092,V={2}:R=D,S=1014,V={3}:R=E,S=1260,V={4}:\";$C$2;$T$14;$C$4;$D223;$B223)": 4623,_x000D_
    "=RIK_AC(\"INF04__;INF04@E=0,S=1064,G=0,T=0,P=0:@R=A,S=1260,V={0}:R=B,S=1018,V={1}:R=C,S=1092,V={2}:R=D,S=1014,V={3}:R=E,S=1260,V={4}:\";$C$2;$T$14;$C$4;$D231;$B231)": 4624,_x000D_
    "=RIK_AC(\"INF04__;INF04@E=0,S=1064,G=0,T=0,P=0:@R=A,S=1260,V={0}:R=B,S=1018,V={1}:R=C,S=1092,V={2}:R=D,S=1014,V={3}:R=E,S=1260,V={4}:\";$C$2;$T$14;$C$4;$D239;$B239)": 4625,_x000D_
    "=RIK_AC(\"INF04__;INF04@E=0,S=1064,G=0,T=0,P=0:@R=A,S=1260,V={0}:R=B,S=1018,V={1}:R=C,S=1092,V={2}:R=D,S=1014,V={3}:R=E,S=1260,V={4}:\";$C$2;$T$14;$C$4;$D247;$B247)": 4626,_x000D_
    "=RIK_AC(\"INF04__;INF04@E=0,S=1064,G=0,T=0,P=0:@R=A,S=1260,V={0}:R=B,S=1018,V={1}:R=C,S=1092,V={2}:R=D,S=1014,V={3}:R=E,S=1260,V={4}:\";$C$2;$T$14;$C$4;$D255;$B255)": 4627,_x000D_
    "=RIK_AC(\"INF04__;INF04@E=0,S=1064,G=0,T=0,P=0:@R=A,S=1260,V={0}:R=B,S=1018,V={1}:R=C,S=1092,V={2}:R=D,S=1014,V={3}:R=E,S=1260,V={4}:\";$C$2;$T$14;$C$4;$D263;$B263)": 4628,_x000D_
    "=RIK_AC(\"INF04__;INF04@E=0,S=1064,G=0,T=0,P=0:@R=A,S=1260,V={0}:R=B,S=1018,V={1}:R=C,S=1092,V={2}:R=D,S=1014,V={3}:R=E,S=1260,V={4}:\";$C$2;$T$14;$C$4;$D271;$B271)": 4629,_x000D_
    "=RIK_AC(\"INF04__;INF04@E=0,S=1064,G=0,T=0,P=0:@R=A,S=1260,V={0}:R=B,S=1018,V={1}:R=C,S=1092,V={2}:R=D,S=1014,V={3}:R=E,S=1260,V={4}:\";$C$2;$T$14;$C$4;$D279;$B279)": 4630,_x000D_
    "=RIK_AC(\"INF04__;INF04@E=0,S=1064,G=0,T=0,P=0:@R=A,S=1260,V={0}:R=B,S=1018,V={1}:R=C,S=1092,V={2}:R=D,S=1014,V={3}:R=E,S=1260,V={4}:\";$C$2;$T$14;$C$4;$D287;$B287)": 4631,_x000D_
    "=RIK_AC(\"INF04__;INF04@E=0,S=1064,G=0,T=0,P=0:@R=A,S=1260,V={0}:R=B,S=1018,V={1}:R=C,S=1092,V={2}:R=D,S=1014,V={3}:R=E,S=1260,V={4}:\";$C$2;$T$14;$C$4;$D295;$B295)": 4632,_x000D_
    "=RIK_AC(\"INF04__;INF04@E=0,S=1064,G=0,T=0,P=0:@R=A,S=1260,V={0}:R=B,S=1018,V={1}:R=C,S=1092,V={2}:R=D,S=1014,V={3}:R=E,S=1260,V={4}:\";$C$2;$T$14;$C$4;$D303;$B303)": 4633,_x000D_
    "=RIK_AC(\"INF04__;INF04@E=0,S=1064,G=0,T=0,P=0:@R=A,S=1260,V={0}:R=B,S=1018,V={1}:R=C,S=1092,V={2}:R=D,S=1014,V={3}:R=E,S=1260,V={4}:\";$C$2;$T$14;$C$4;$D311;$B311)": 4634,_x000D_
    "=RIK_AC(\"INF04__;INF04@E=0,S=1064,G=0,T=0,P=0:@R=A,S=1260,V={0}:R=B,S=1018,V={1}:R=C,S=1092,V={2}:R=D,S=1014,V={3}:R=E,S=1260,V={4}:\";$C$2;$T$14;$C$4;$D319;$B319)": 4635,_x000D_
    "=RIK_AC(\"INF04__;INF04@E=0,S=1064,G=0,T=0,P=0:@R=A,S=1260,V={0}:R=B,S=1018,V={1}:R=C,S=1092,V={2}:R=D,S=1014,V={3}:R=E,S=1260,V={4}:\";$C$2;$T$14;$C$4;$D327;$B327)": 4636,_x000D_
    "=RIK_AC(\"INF04__;INF04@E=0,S=1064,G=0,T=0,P=0:@R=A,S=1260,V={0}:R=B,S=1018,V={1}:R=C,S=1092,V={2}:R=D,S=1014,V={3}:R=E,S=1260,V={4}:\";$C$2;$T$14;$C$4;$D335;$B335)": 4637,_x000D_
    "=RIK_AC(\"INF04__;INF04@E=0,S=1064,G=0,T=0,P=0:@R=A,S=1260,V={0}:R=B,S=1018,V={1}:R=C,S=1092,V={2}:R=D,S=1014,V={3}:R=E,S=1260,V={4}:\";$C$2;$T$14;$C$4;$D343;$B343)": 4638,_x000D_
    "=RIK_AC(\"INF04__;INF04@E=0,S=1064,G=0,T=0,P=0:@R=A,S=1260,V={0}:R=B,S=1018,V={1}:R=C,S=1092,V={2}:R=D,S=1014,V={3}:R=E,S=1260,V={4}:\";$C$2;$T$14;$C$4;$D351;$B351)": 4639,_x000D_
    "=RIK_AC(\"INF04__;INF04@E=0,S=1064,G=0,T=0,P=0:@R=A,S=1260,V={0}:R=B,S=1018,V={1}:R=C,S=1092,V={2}:R=D,S=1014,V={3}:R=E,S=1260,V={4}:\";$C$2;$T$14;$C$4;$D359;$B359)": 4640,_x000D_
    "=RIK_AC(\"INF04__;INF04@E=0,S=1064,G=0,T=0,P=0:@R=A,S=1260,V={0}:R=B,S=1018,V={1}:R=C,S=1092,V={2}:R=D,S=1014,V={3}:R=E,S=1260,V={4}:\";$C$2;$T$14;$C$4;$D367;$B367)": 4641,_x000D_
    "=RIK_AC(\"INF04__;INF04@E=0,S=1064,G=0,T=0,P=0:@R=A,S=1260,V={0}:R=B,S=1018,V={1}:R=C,S=1092,V={2}:R=D,S=1014,V={3}:R=E,S=1260,V={4}:\";$C$2;$T$14;$C$4;$D375;$B375)": 4642,_x000D_
    "=RIK_AC(\"INF04__;INF04@E=0,S=1064,G=0,T=0,P=0:@R=A,S=1260,V={0}:R=B,S=1018,V={1}:R=C,S=1092,V={2}:R=D,S=1014,V={3}:R=E,S=1260,V={4}:\";$C$2;$T$14;$C$4;$D383;$B383)": 4643,_x000D_
    "=RIK_AC(\"INF04__;INF04@E=0,S=1064,G=0,T=0,P=0:@R=A,S=1260,V={0}:R=B,S=1018,V={1}:R=C,S=1092,V={2}:R=D,S=1014,V={3}:R=E,S=1260,V={4}:\";$C$2;$T$14;$C$4;$D391;$B391)": 4644,_x000D_
    "=RIK_AC(\"INF04__;INF04@E=0,S=1064,G=0,T=0,P=0:@R=A,S=1260,V={0}:R=B,S=1018,V={1}:R=C,S=1092,V={2}:R=D,S=1014,V={3}:R=E,S=1260,V={4}:\";$C$2;$T$14;$C$4;$D399;$B399)": 4645,_x000D_
    "=RIK_AC(\"INF04__;INF04@E=0,S=1064,G=0,T=0,P=0:@R=A,S=1260,V={0}:R=B,S=1018,V={1}:R=C,S=1092,V={2}:R=D,S=1014,V={3}:R=E,S=1260,V={4}:\";$C$2;$T$14;$C$4;$D407;$B407)": 4646,_x000D_
    "=RIK_AC(\"INF04__;INF04@E=0,S=1064,G=0,T=0,P=0:@R=A,S=1260,V={0}:R=B,S=1018,V={1}:R=C,S=1092,V={2}:R=D,S=1014,V={3}:R=E,S=1260,V={4}:\";$C$2;$T$14;$C$4;$D415;$B415)": 4647,_x000D_
    "=RIK_AC(\"INF04__;INF04@E=0,S=1064,G=0,T=0,P=0:@R=A,S=1260,V={0}:R=B,S=1018,V={1}:R=C,S=1092,V={2}:R=D,S=1014,V={3}:R=E,S=1260,V={4}:\";$C$2;$T$14;$C$4;$D423;$B423)": 4648,_x000D_
    "=RIK_AC(\"INF04__;INF04@E=0,S=1064,G=0,T=0,P=0:@R=A,S=1260,V={0}:R=B,S=1018,V={1}:R=C,S=1092,V={2}:R=D,S=1014,V={3}:R=E,S=1260,V={4}:\";$C$2;$T$14;$C$4;$D431;$B431)": 4649,_x000D_
    "=RIK_AC(\"INF04__;INF04@E=0,S=49,G=0,T=0,P=0:@R=A,S=1260,V={0}:R=B,S=1018,V={1}:R=C,S=1092,V={2}:R=D,S=1014,V={3}:R=E,S=1260,V={4}:R=F,S=48,V={5}:\";$C$2;$T$14;$C$4;$D19;$B19;V$14)": 4650,_x000D_
    "=RIK_AC(\"INF04__;INF04@E=0,S=49,G=0,T=0,P=0:@R=A,S=1260,V={0}:R=B,S=1018,V={1}:R=C,S=1092,V={2}:R=D,S=1014,V={3}:R=E,S=1260,V={4}:R=F,S=48,V={5}:\";$C$2;$T$14;$C$4;$D27;$B27;V$14)": 4651,_x000D_
    "=RIK_AC(\"INF04__;INF04@E=0,S=49,G=0,T=0,P=0:@R=A,S=1260,V={0}:R=B,S=1018,V={1}:R=C,S=1092,V={2}:R=D,S=1014,V={3}:R=E,S=1260,V={4}:R=F,S=48,V={5}:\";$C$2;$T$14;$C$4;$D35;$B35;V$14)": 4652,_x000D_
    "=RIK_AC(\"INF04__;INF04@E=0,S=49,G=0,T=0,P=0:@R=A,S=1260,V={0}:R=B,S=1018,V={1}:R=C,S=1092,V={2}:R=D,S=1014,V={3}:R=E,S=1260,V={4}:R=F,S=48,V={5}:\";$C$2;$T$14;$C$4;$D43;$B43;V$14)": 4653,_x000D_
    "=RIK_AC(\"INF04__;INF04@E=0,S=49,G=0,T=0,P=0:@R=A,S=1260,V={0}:R=B,S=1018,V={1}:R=C,S=1092,V={2}:R=D,S=1014,V={3}:R=E,S=1260,V={4}:R=F,S=48,V={5}:\";$C$2;$T$14;$C$4;$D51;$B51;V$14)": 4654,_x000D_
    "=RIK_AC(\"INF04__;INF04@E=0,S=49,G=0,T=0,P=0:@R=A,S=1260,V={0}:R=B,S=1018,V={1}:R=C,S=1092,V={2}:R=D,S=1014,V={3}:R=E,S=1260,V={4}:R=F,S=48,V={5}:\";$C$2;$T$14;$C$4;$D59;$B59;V$14)": 4655,_x000D_
    "=RIK_AC(\"INF04__;INF04@E=0,S=49,G=0,T=0,P=0:@R=A,S=1260,V={0}:R=B,S=1018,V={1}:R=C,S=1092,V={2}:R=D,S=1014,V={3}:R=E,S=1260,V={4}:R=F,S=48,V={5}:\";$C$2;$T$14;$C$4;$D67;$B67;V$14)": 4656,_x000D_
    "=RIK_AC(\"INF04__;INF04@E=0,S=49,G=0,T=0,P=0:@R=A,S=1260,V={0}:R=B,S=1018,V={1}:R=C,S=1092,V={2}:R=D,S=1014,V={3}:R=E,S=1260,V={4}:R=F,S=48,V={5}:\";$C$2;$T$14;$C$4;$D75;$B75;V$14)": 4657,_x000D_
    "=RIK_AC(\"INF04__;INF04@E=0,S=49,G=0,T=0,P=0:@R=A,S=1260,V={0}:R=B,S=1018,V={1}:R=C,S=1092,V={2}:R=D,S=1014,V={3}:R=E,S=1260,V={4}:R=F,S=48,V={5}:\";$C$2;$T$14;$C$4;$D83;$B83;V$14)": 4658,_x000D_
    "=RIK_AC(\"INF04__;INF04@E=0,S=49,G=0,T=0,P=0:@R=A,S=1260,V={0}:R=B,S=1018,V={1}:R=C,S=1092,V={2}:R=D,S=1014,V={3}:R=E,S=1260,V={4}:R=F,S=48,V={5}:\";$C$2;$T$14;$C$4;$D91;$B91;V$14)": 4659,_x000D_
    "=RIK_AC(\"INF04__;INF04@E=0,S=49,G=0,T=0,P=0:@R=A,S=1260,V={0}:R=B,S=1018,V={1}</t>
  </si>
  <si>
    <t>:R=C,S=1092,V={2}:R=D,S=1014,V={3}:R=E,S=1260,V={4}:R=F,S=48,V={5}:\";$C$2;$T$14;$C$4;$D99;$B99;V$14)": 4660,_x000D_
    "=RIK_AC(\"INF04__;INF04@E=0,S=49,G=0,T=0,P=0:@R=A,S=1260,V={0}:R=B,S=1018,V={1}:R=C,S=1092,V={2}:R=D,S=1014,V={3}:R=E,S=1260,V={4}:R=F,S=48,V={5}:\";$C$2;$T$14;$C$4;$D107;$B107;V$14)": 4661,_x000D_
    "=RIK_AC(\"INF04__;INF04@E=0,S=49,G=0,T=0,P=0:@R=A,S=1260,V={0}:R=B,S=1018,V={1}:R=C,S=1092,V={2}:R=D,S=1014,V={3}:R=E,S=1260,V={4}:R=F,S=48,V={5}:\";$C$2;$T$14;$C$4;$D115;$B115;V$14)": 4662,_x000D_
    "=RIK_AC(\"INF04__;INF04@E=0,S=49,G=0,T=0,P=0:@R=A,S=1260,V={0}:R=B,S=1018,V={1}:R=C,S=1092,V={2}:R=D,S=1014,V={3}:R=E,S=1260,V={4}:R=F,S=48,V={5}:\";$C$2;$T$14;$C$4;$D123;$B123;V$14)": 4663,_x000D_
    "=RIK_AC(\"INF04__;INF04@E=0,S=49,G=0,T=0,P=0:@R=A,S=1260,V={0}:R=B,S=1018,V={1}:R=C,S=1092,V={2}:R=D,S=1014,V={3}:R=E,S=1260,V={4}:R=F,S=48,V={5}:\";$C$2;$T$14;$C$4;$D131;$B131;V$14)": 4664,_x000D_
    "=RIK_AC(\"INF04__;INF04@E=0,S=49,G=0,T=0,P=0:@R=A,S=1260,V={0}:R=B,S=1018,V={1}:R=C,S=1092,V={2}:R=D,S=1014,V={3}:R=E,S=1260,V={4}:R=F,S=48,V={5}:\";$C$2;$T$14;$C$4;$D139;$B139;V$14)": 4665,_x000D_
    "=RIK_AC(\"INF04__;INF04@E=0,S=49,G=0,T=0,P=0:@R=A,S=1260,V={0}:R=B,S=1018,V={1}:R=C,S=1092,V={2}:R=D,S=1014,V={3}:R=E,S=1260,V={4}:R=F,S=48,V={5}:\";$C$2;$T$14;$C$4;$D147;$B147;V$14)": 4666,_x000D_
    "=RIK_AC(\"INF04__;INF04@E=0,S=49,G=0,T=0,P=0:@R=A,S=1260,V={0}:R=B,S=1018,V={1}:R=C,S=1092,V={2}:R=D,S=1014,V={3}:R=E,S=1260,V={4}:R=F,S=48,V={5}:\";$C$2;$T$14;$C$4;$D155;$B155;V$14)": 4667,_x000D_
    "=RIK_AC(\"INF04__;INF04@E=0,S=49,G=0,T=0,P=0:@R=A,S=1260,V={0}:R=B,S=1018,V={1}:R=C,S=1092,V={2}:R=D,S=1014,V={3}:R=E,S=1260,V={4}:R=F,S=48,V={5}:\";$C$2;$T$14;$C$4;$D163;$B163;V$14)": 4668,_x000D_
    "=RIK_AC(\"INF04__;INF04@E=0,S=42,G=0,T=0,P=0:@R=A,S=1260,V={0}:R=B,S=1018,V={1}:R=C,S=1092,V={2}:R=D,S=1014,V={3}:R=E,S=1260,V={4}:\";$C$2;$T$14;$C$4;$D29;$B29)": 4669,_x000D_
    "=RIK_AC(\"INF04__;INF04@E=0,S=42,G=0,T=0,P=0:@R=A,S=1260,V={0}:R=B,S=1018,V={1}:R=C,S=1092,V={2}:R=D,S=1014,V={3}:R=E,S=1260,V={4}:\";$C$2;$T$14;$C$4;$D43;$B43)": 4670,_x000D_
    "=RIK_AC(\"INF04__;INF04@E=0,S=42,G=0,T=0,P=0:@R=A,S=1260,V={0}:R=B,S=1018,V={1}:R=C,S=1092,V={2}:R=D,S=1014,V={3}:R=E,S=1260,V={4}:\";$C$2;$T$14;$C$4;$D54;$B54)": 4671,_x000D_
    "=RIK_AC(\"INF04__;INF04@E=0,S=42,G=0,T=0,P=0:@R=A,S=1260,V={0}:R=B,S=1018,V={1}:R=C,S=1092,V={2}:R=D,S=1014,V={3}:R=E,S=1260,V={4}:\";$C$2;$T$14;$C$4;$D68;$B68)": 4672,_x000D_
    "=RIK_AC(\"INF04__;INF04@E=0,S=42,G=0,T=0,P=0:@R=A,S=1260,V={0}:R=B,S=1018,V={1}:R=C,S=1092,V={2}:R=D,S=1014,V={3}:R=E,S=1260,V={4}:\";$C$2;$T$14;$C$4;$D81;$B81)": 4673,_x000D_
    "=RIK_AC(\"INF04__;INF04@E=0,S=42,G=0,T=0,P=0:@R=A,S=1260,V={0}:R=B,S=1018,V={1}:R=C,S=1092,V={2}:R=D,S=1014,V={3}:R=E,S=1260,V={4}:\";$C$2;$T$14;$C$4;$D93;$B93)": 4674,_x000D_
    "=RIK_AC(\"INF04__;INF04@E=0,S=42,G=0,T=0,P=0:@R=A,S=1260,V={0}:R=B,S=1018,V={1}:R=C,S=1092,V={2}:R=D,S=1014,V={3}:R=E,S=1260,V={4}:\";$C$2;$T$14;$C$4;$D107;$B107)": 4675,_x000D_
    "=RIK_AC(\"INF04__;INF04@E=0,S=42,G=0,T=0,P=0:@R=A,S=1260,V={0}:R=B,S=1018,V={1}:R=C,S=1092,V={2}:R=D,S=1014,V={3}:R=E,S=1260,V={4}:\";$C$2;$T$14;$C$4;$D118;$B118)": 4676,_x000D_
    "=RIK_AC(\"INF04__;INF04@E=0,S=42,G=0,T=0,P=0:@R=A,S=1260,V={0}:R=B,S=1018,V={1}:R=C,S=1092,V={2}:R=D,S=1014,V={3}:R=E,S=1260,V={4}:\";$C$2;$T$14;$C$4;$D132;$B132)": 4677,_x000D_
    "=RIK_AC(\"INF04__;INF04@E=0,S=42,G=0,T=0,P=0:@R=A,S=1260,V={0}:R=B,S=1018,V={1}:R=C,S=1092,V={2}:R=D,S=1014,V={3}:R=E,S=1260,V={4}:\";$C$2;$T$14;$C$4;$D145;$B145)": 4678,_x000D_
    "=RIK_AC(\"INF04__;INF04@E=0,S=42,G=0,T=0,P=0:@R=A,S=1260,V={0}:R=B,S=1018,V={1}:R=C,S=1092,V={2}:R=D,S=1014,V={3}:R=E,S=1260,V={4}:\";$C$2;$T$14;$C$4;$D157;$B157)": 4679,_x000D_
    "=RIK_AC(\"INF04__;INF04@E=0,S=42,G=0,T=0,P=0:@R=A,S=1260,V={0}:R=B,S=1018,V={1}:R=C,S=1092,V={2}:R=D,S=1014,V={3}:R=E,S=1260,V={4}:\";$C$2;$T$14;$C$4;$D171;$B171)": 4680,_x000D_
    "=RIK_AC(\"INF04__;INF04@E=0,S=42,G=0,T=0,P=0:@R=A,S=1260,V={0}:R=B,S=1018,V={1}:R=C,S=1092,V={2}:R=D,S=1014,V={3}:R=E,S=1260,V={4}:\";$C$2;$T$14;$C$4;$D182;$B182)": 4681,_x000D_
    "=RIK_AC(\"INF04__;INF04@E=0,S=42,G=0,T=0,P=0:@R=A,S=1260,V={0}:R=B,S=1018,V={1}:R=C,S=1092,V={2}:R=D,S=1014,V={3}:R=E,S=1260,V={4}:\";$C$2;$T$14;$C$4;$D196;$B196)": 4682,_x000D_
    "=RIK_AC(\"INF04__;INF04@E=0,S=42,G=0,T=0,P=0:@R=A,S=1260,V={0}:R=B,S=1018,V={1}:R=C,S=1092,V={2}:R=D,S=1014,V={3}:R=E,S=1260,V={4}:\";$C$2;$T$14;$C$4;$D209;$B209)": 4683,_x000D_
    "=RIK_AC(\"INF04__;INF04@E=0,S=42,G=0,T=0,P=0:@R=A,S=1260,V={0}:R=B,S=1018,V={1}:R=C,S=1092,V={2}:R=D,S=1014,V={3}:R=E,S=1260,V={4}:\";$C$2;$T$14;$C$4;$D221;$B221)": 4684,_x000D_
    "=RIK_AC(\"INF04__;INF04@E=0,S=42,G=0,T=0,P=0:@R=A,S=1260,V={0}:R=B,S=1018,V={1}:R=C,S=1092,V={2}:R=D,S=1014,V={3}:R=E,S=1260,V={4}:\";$C$2;$T$14;$C$4;$D235;$B235)": 4685,_x000D_
    "=RIK_AC(\"INF04__;INF04@E=0,S=42,G=0,T=0,P=0:@R=A,S=1260,V={0}:R=B,S=1018,V={1}:R=C,S=1092,V={2}:R=D,S=1014,V={3}:R=E,S=1260,V={4}:\";$C$2;$T$14;$C$4;$D246;$B246)": 4686,_x000D_
    "=RIK_AC(\"INF04__;INF04@E=0,S=42,G=0,T=0,P=0:@R=A,S=1260,V={0}:R=B,S=1018,V={1}:R=C,S=1092,V={2}:R=D,S=1014,V={3}:R=E,S=1260,V={4}:\";$C$2;$T$14;$C$4;$D260;$B260)": 4687,_x000D_
    "=RIK_AC(\"INF04__;INF04@E=0,S=42,G=0,T=0,P=0:@R=A,S=1260,V={0}:R=B,S=1018,V={1}:R=C,S=1092,V={2}:R=D,S=1014,V={3}:R=E,S=1260,V={4}:\";$C$2;$T$14;$C$4;$D273;$B273)": 4688,_x000D_
    "=RIK_AC(\"INF04__;INF04@E=0,S=42,G=0,T=0,P=0:@R=A,S=1260,V={0}:R=B,S=1018,V={1}:R=C,S=1092,V={2}:R=D,S=1014,V={3}:R=E,S=1260,V={4}:\";$C$2;$T$14;$C$4;$D285;$B285)": 4689,_x000D_
    "=RIK_AC(\"INF04__;INF04@E=0,S=42,G=0,T=0,P=0:@R=A,S=1260,V={0}:R=B,S=1018,V={1}:R=C,S=1092,V={2}:R=D,S=1014,V={3}:R=E,S=1260,V={4}:\";$C$2;$T$14;$C$4;$D299;$B299)": 4690,_x000D_
    "=RIK_AC(\"INF04__;INF04@E=0,S=42,G=0,T=0,P=0:@R=A,S=1260,V={0}:R=B,S=1018,V={1}:R=C,S=1092,V={2}:R=D,S=1014,V={3}:R=E,S=1260,V={4}:\";$C$2;$T$14;$C$4;$D310;$B310)": 4691,_x000D_
    "=RIK_AC(\"INF04__;INF04@E=0,S=42,G=0,T=0,P=0:@R=A,S=1260,V={0}:R=B,S=1018,V={1}:R=C,S=1092,V={2}:R=D,S=1014,V={3}:R=E,S=1260,V={4}:\";$C$2;$T$14;$C$4;$D324;$B324)": 4692,_x000D_
    "=RIK_AC(\"INF04__;INF04@E=0,S=42,G=0,T=0,P=0:@R=A,S=1260,V={0}:R=B,S=1018,V={1}:R=C,S=1092,V={2}:R=D,S=1014,V={3}:R=E,S=1260,V={4}:\";$C$2;$T$14;$C$4;$D337;$B337)": 4693,_x000D_
    "=RIK_AC(\"INF04__;INF04@E=0,S=42,G=0,T=0,P=0:@R=A,S=1260,V={0}:R=B,S=1018,V={1}:R=C,S=1092,V={2}:R=D,S=1014,V={3}:R=E,S=1260,V={4}:\";$C$2;$T$14;$C$4;$D349;$B349)": 4694,_x000D_
    "=RIK_AC(\"INF04__;INF04@E=0,S=42,G=0,T=0,P=0:@R=A,S=1260,V={0}:R=B,S=1018,V={1}:R=C,S=1092,V={2}:R=D,S=1014,V={3}:R=E,S=1260,V={4}:\";$C$2;$T$14;$C$4;$D363;$B363)": 4695,_x000D_
    "=RIK_AC(\"INF04__;INF04@E=0,S=42,G=0,T=0,P=0:@R=A,S=1260,V={0}:R=B,S=1018,V={1}:R=C,S=1092,V={2}:R=D,S=1014,V={3}:R=E,S=1260,V={4}:\";$C$2;$T$14;$C$4;$D374;$B374)": 4696,_x000D_
    "=RIK_AC(\"INF04__;INF04@E=0,S=42,G=0,T=0,P=0:@R=A,S=1260,V={0}:R=B,S=1018,V={1}:R=C,S=1092,V={2}:R=D,S=1014,V={3}:R=E,S=1260,V={4}:\";$C$2;$T$14;$C$4;$D388;$B388)": 4697,_x000D_
    "=RIK_AC(\"INF04__;INF04@E=0,S=42,G=0,T=0,P=0:@R=A,S=1260,V={0}:R=B,S=1018,V={1}:R=C,S=1092,V={2}:R=D,S=1014,V={3}:R=E,S=1260,V={4}:\";$C$2;$T$14;$C$4;$D401;$B401)": 4698,_x000D_
    "=RIK_AC(\"INF04__;INF04@E=0,S=42,G=0,T=0,P=0:@R=A,S=1260,V={0}:R=B,S=1018,V={1}:R=C,S=1092,V={2}:R=D,S=1014,V={3}:R=E,S=1260,V={4}:\";$C$2;$T$14;$C$4;$D413;$B413)": 4699,_x000D_
    "=RIK_AC(\"INF04__;INF04@E=0,S=42,G=0,T=0,P=0:@R=A,S=1260,V={0}:R=B,S=1018,V={1}:R=C,S=1092,V={2}:R=D,S=1014,V={3}:R=E,S=1260,V={4}:\";$C$2;$T$14;$C$4;$D427;$B427)": 4700,_x000D_
    "=RIK_AC(\"INF04__;INF04@E=0,S=1064,G=0,T=0,P=0:@R=A,S=1260,V={0}:R=B,S=1018,V={1}:R=C,S=1092,V={2}:R=D,S=1014,V={3}:R=E,S=1260,V={4}:\";$C$2;$T$14;$C$4;$D18;$B18)": 4701,_x000D_
    "=RIK_AC(\"INF04__;INF04@E=0,S=1064,G=0,T=0,P=0:@R=A,S=1260,V={0}:R=B,S=1018,V={1}:R=C,S=1092,V={2}:R=D,S=1014,V={3}:R=E,S=1260,V={4}:\";$C$2;$T$14;$C$4;$D32;$B32)": 4702,_x000D_
    "=RIK_AC(\"INF04__;INF04@E=0,S=1064,G=0,T=0,P=0:@R=A,S=1260,V={0}:R=B,S=1018,V={1}:R=C,S=1092,V={2}:R=D,S=1014,V={3}:R=E,S=1260,V={4}:\";$C$2;$T$14;$C$4;$D45;$B45)": 4703,_x000D_
    "=RIK_AC(\"INF04__;INF04@E=0,S=1064,G=0,T=0,P=0:@R=A,S=1260,V={0}:R=B,S=1018,V={1}:R=C,S=1092,V={2}:R=D,S=1014,V={3}:R=E,S=1260,V={4}:\";$C$2;$T$14;$C$4;$D55;$B55)": 4704,_x000D_
    "=RIK_AC(\"INF04__;INF04@E=0,S=1064,G=0,T=0,P=0:@R=A,S=1260,V={0}:R=B,S=1018,V={1}:R=C,S=1092,V={2}:R=D,S=1014,V={3}:R=E,S=1260,V={4}:\";$C$2;$T$14;$C$4;$D64;$B64)": 4705,_x000D_
    "=RIK_AC(\"INF04__;INF04@E=0,S=1064,G=0,T=0,P=0:@R=A,S=1260,V={0}:R=B,S=1018,V={1}:R=C,S=1092,V={2}:R=D,S=1014,V={3}:R=E,S=1260,V={4}:\";$C$2;$T$14;$C$4;$D73;$B73)": 4706,_x000D_
    "=RIK_AC(\"INF04__;INF04@E=0,S=1064,G=0,T=0,P=0:@R=A,S=1260,V={0}:R=B,S=1018,V={1}:R=C,S=1092,V={2}:R=D,S=1014,V={3}:R=E,S=1260,V={4}:\";$C$2;$T$14;$C$4;$D82;$B82)": 4707,_x000D_
    "=RIK_AC(\"INF04__;INF04@E=0,S=1064,G=0,T=0,P=0:@R=A,S=1260,V={0}:R=B,S=1018,V={1}:R=C,S=1092,V={2}:R=D,S=1014,V={3}:R=E,S=1260,V={4}:\";$C$2;$T$14;$C$4;$D91;$B91)": 4708,_x000D_
    "=RIK_AC(\"INF04__;INF04@E=0,S=1064,G=0,T=0,P=0:@R=A,S=1260,V={0}:R=B,S=1018,V={1}:R=C,S=1092,V={2}:R=D,S=1014,V={3}:R=E,S=1260,V={4}:\";$C$2;$T$14;$C$4;$D100;$B100)": 4709,_x000D_
    "=RIK_AC(\"INF04__;INF04@E=0,S=1064,G=0,T=0,P=0:@R=A,S=1260,V={0}:R=B,S=1018,V={1}:R=C,S=1092,V={2}:R=D,S=1014,V={3}:R=E,S=1260,V={4}:\";$C$2;$T$14;$C$4;$D109;$B109)": 4710,_x000D_
    "=RIK_AC(\"INF04__;INF04@E=0,S=1064,G=0,T=0,P=0:@R=A,S=1260,V={0}:R=B,S=1018,V={1}:R=C,S=1092,V={2}:R=D,S=1014,V={3}:R=E,S=1260,V={4}:\";$C$2;$T$14;$C$4;$D119;$B119)": 4711,_x000D_
    "=RIK_AC(\"INF04__;INF04@E=0,S=1064,G=0,T=0,P=0:@R=A,S=1260,V={0}:R=B,S=1018,V={1}:R=C,S=1092,V={2}:R=D,S=1014,V={3}:R=E,S=1260,V={4}:\";$C$2;$T$14;$C$4;$D128;$B128)": 4712,_x000D_
    "=RIK_AC(\"INF04__;INF04@E=0,S=1064,G=0,T=0,P=0:@R=A,S=1260,V={0}:R=B,S=1018,V={1}:R=C,S=1092,V={2}:R=D,S=1014,V={3}:R=E,S=1260,V={4}:\";$C$2;$T$14;$C$4;$D137;$B137)": 4713,_x000D_
    "=RIK_AC(\"INF04__;INF04@E=0,S=1064,G=0,T=0,P=0:@R=A,S=1260,V={0}:R=B,S=1018,V={1}:R=C,S=1092,V={2}:R=D,S=1014,V={3}:R=E,S=1260,V={4}:\";$C$2;$T$14;$C$4;$D146;$B146)": 4714,_x000D_
    "=RIK_AC(\"INF04__;INF04@E=0,S=1064,G=0,T=0,P=0:@R=A,S=1260,V={0}:R=B,S=1018,V={1}:R=C,S=1092,V={2}:R=D,S=1014,V={3}:R=E,S=1260,V={4}:\";$C$2;$T$14;$C$4;$D155;$B155)": 4715,_x000D_
    "=RIK_AC(\"INF04__;INF04@E=0,S=1064,G=0,T=0,P=0:@R=A,S=1260,V={0}:R=B,S=1018,V={1}:R=C,S=1092,V={2}:R=D,S=1014,V={3}:R=E,S=1260,V={4}:\";$C$2;$T$14;$C$4;$D164;$B164)": 4716,_x000D_
    "=RIK_AC(\"INF04__;INF04@E=0,S=1064,G=0,T=0,P=0:@R=A,S=1260,V={0}:R=B,S=1018,V={1}:R=C,S=1092,V={2}:R=D,S=1014,V={3}:R=E,S=1260,V={4}:\";$C$2;$T$14;$C$4;$D173;$B173)": 4717,_x000D_
    "=RIK_AC(\"INF04__;INF04@E=0,S=1064,G=0,T=0,P=0:@R=A,S=1260,V={0}:R=B,S=1018,V={1}:R=C,S=1092,V={2}:R=D,S=1014,V={3}:R=E,S=1260,V={4}:\";$C$2;$T$14;$C$4;$D183;$B183)": 4718,_x000D_
    "=RIK_AC(\"INF04__;INF04@E=0,S=1064,G=0,T=0,P=0:@R=A,S=1260,V={0}:R=B,S=1018,V={1}:R=C,S=1092,V={2}:R=D,S=1014,V={3}:R=E,S=1260,V={4}:\";$C$2;$T$14;$C$4;$D192;$B192)": 4719,_x000D_
    "=RIK_AC(\"INF04__;INF04@E=0,S=1064,G=0,T=0,P=0:@R=A,S=1260,V={0}:R=B,S=1018,V={1}:R=C,S=1092,V={2}:R=D,S=1014,V={3}:R=E,S=1260,V={4}:\";$C$2;$T$14;$C$4;$D200;$B200)": 4720,_x000D_
    "=RIK_AC(\"INF04__;INF04@E=0,S=1064,G=0,T=0,P=0:@R=A,S=1260,V={0}:R=B,S=1018,V={1}:R=C,S=1092,V={2}:R=D,S=1014,V={3}:R=E,S=1260,V={4}:\";$C$2;$T$14;$C$4;$D208;$B208)": 4721,_x000D_
    "=RIK_AC(\"INF04__;INF04@E=0,S=1064,G=0,T=0,P=0:@R=A,S=1260,V={0}:R=B,S=1018,V={1}:R=C,S=1092,V={2}:R=D,S=1014,V={3}:R=E,S=1260,V={4}:\";$C$2;$T$14;$C$4;$D216;$B216)": 4722,_x000D_
    "=RIK_AC(\"INF04__;INF04@E=0,S=1064,G=0,T=0,P=0:@R=A,S=1260,V={0}:R=B,S=1018,V={1}:R=C,S=1092,V={2}:R=D,S=1014,V={3}:R=E,S=1260,V={4}:\";$C$2;$T$14;$C$4;$D224;$B224)": 4723,_x000D_
    "=RIK_AC(\"INF04__;INF04@E=0,S=1064,G=0,T=0,P=0:@R=A,S=1260,V={0}:R=B,S=1018,V={1}:R=C,S=1092,V={2}:R=D,S=1014,V={3}:R=E,S=1260,V={4}:\";$C$2;$T$14;$C$4;$D232;$B232)": 4724,_x000D_
    "=RIK_AC(\"INF04__;INF04@E=0,S=1064,G=0,T=0,P=0:@R=A,S=1260,V={0}:R=B,S=1018,V={1}:R=C,S=1092,V={2}:R=D,S=1014,V={3}:R=E,S=1260,V={4}:\";$C$2;$T$14;$C$4;$D240;$B240)": 4725,_x000D_
    "=RIK_AC(\"INF04__;INF04@E=0,S=1064,G=0,T=0,P=0:@R=A,S=1260,V={0}:R=B,S=1018,V={1}:R=C,S=1092,V={2}:R=D,S=1014,V={3}:R=E,S=1260,V={4}:\";$C$2;$T$14;$C$4;$D248;$B248)": 4726,_x000D_
    "=RIK_AC(\"INF04__;INF04@E=0,S=1064,G=0,T=0,P=0:@R=A,S=1260,V={0}:R=B,S=1018,V={1}:R=C,S=1092,V={2}:R=D,S=1014,V={3}:R=E,S=1260,V={4}:\";$C$2;$T$14;$C$4;$D256;$B256)": 4727,_x000D_
    "=RIK_AC(\"INF04__;INF04@E=0,S=1064,G=0,T=0,P=0:@R=A,S=1260,V={0}:R=B,S=1018,V={1}:R=C,S=1092,V={2}:R=D,S=1014,V={3}:R=E,S=1260,V={4}:\";$C$2;$T$14;$C$4;$D264;$B264)": 4728,_x000D_
    "=RIK_AC(\"INF04__;INF04@E=0,S=1064,G=0,T=0,P=0:@R=A,S=1260,V={0}:R=B,S=1018,V={1}:R=C,S=1092,V={2}:R=D,S=1014,V={3}:R=E,S=1260,V={4}:\";$C$2;$T$14;$C$4;$D272;$B272)": 4729,_x000D_
    "=RIK_AC(\"INF04__;INF04@E=0,S=1064,G=0,T=0,P=0:@R=A,S=1260,V={0}:R=B,S=1018,V={1}:R=C,S=1092,V={2}:R=D,S=1014,V={3}:R=E,S=1260,V={4}:\";$C$2;$T$14;$C$4;$D280;$B280)": 4730,_x000D_
    "=RIK_AC(\"INF04__;INF04@E=0,S=1064,G=0,T=0,P=0:@R=A,S=1260,V={0}:R=B,S=1018,V={1}:R=C,S=1092,V={2}:R=D,S=1014,V={3}:R=E,S=1260,V={4}:\";$C$2;$T$14;$C$4;$D288;$B288)": 4731,_x000D_
    "=RIK_AC(\"INF04__;INF04@E=0,S=1064,G=0,T=0,P=0:@R=A,S=1260,V={0}:R=B,S=1018,V={1}:R=C,S=1092,V={2}:R=D,S=1014,V={3}:R=E,S=1260,V={4}:\";$C$2;$T$14;$C$4;$D296;$B296)": 4732,_x000D_
    "=RIK_AC(\"INF04__;INF04@E=0,S=1064,G=0,T=0,P=0:@R=A,S=1260,V={0}:R=B,S=1018,V={1}:R=C,S=1092,V={2}:R=D,S=1014,V={3}:R=E,S=1260,V={4}:\";$C$2;$T$14;$C$4;$D304;$B304)": 4733,_x000D_
    "=RIK_AC(\"INF04__;INF04@E=0,S=1064,G=0,T=0,P=0:@R=A,S=1260,V={0}:R=B,S=1018,V={1}:R=C,S=1092,V={2}:R=D,S=1014,V={3}:R=E,S=1260,V={4}:\";$C$2;$T$14;$C$4;$D312;$B312)": 4734,_x000D_
    "=RIK_AC(\"INF04__;INF04@E=0,S=1064,G=0,T=0,P=0:@R=A,S=1260,V={0}:R=B,S=1018,V={1}:R=C,S=1092,V={2}:R=D,S=1014,V={3}:R=E,S=1260,V={4}:\";$C$2;$T$14;$C$4;$D320;$B320)": 4735,_x000D_
    "=RIK_AC(\"INF04__;INF04@E=0,S=1064,G=0,T=0,P=0:@R=A,S=1260,V={0}:R=B,S=1018,V={1}:R=C,S=1092,V={2}:R=D,S=1014,V={3}:R=E,S=1260,V={4}:\";$C$2;$T$14;$C$4;$D328;$B328)": 4736,_x000D_
    "=RIK_AC(\"INF04__;INF04@E=0,S=1064,G=0,T=0,P=0:@R=A,S=1260,V={0}:R=B,S=1018,V={1}:R=C,S=1092,V={2}:R=D,S=1014,V={3}:R=E,S=1260,V={4}:\";$C$2;$T$14;$C$4;$D336;$B336)": 4737,_x000D_
    "=RIK_AC(\"INF04__;INF04@E=0,S=1064,G=0,T=0,P=0:@R=A,S=1260,V={0}:R=B,S=1018,V={1}:R=C,S=1092,V={2}:R=D,S=1014,V={3}:R=E,S=1260,V={4}:\";$C$2;$T$14;$C$4;$D344;$B344)": 4738,_x000D_
    "=RIK_AC(\"INF04__;INF04@E=0,S=1064,G=0,T=0,P=0:@R=A,S=1260,V={0}:R=B,S=1018,V={1}:R=C,S=1092,V={2}:R=D,S=1014,V={3}:R=E,S=1260,V={4}:\";$C$2;$T$14;$C$4;$D352;$B352)": 4739,_x000D_
    "=RIK_AC(\"INF04__;INF04@E=0,S=1064,G=0,T=0,P=0:@R=A,S=1260,V={0}:R=B,S=1018,V={1}:R=C,S=1092,V={2}:R=D,S=1014,V={3}:R=E,S=1260,V={4}:\";$C$2;$T$14;$C$4;$D360;$B360)": 4740,_x000D_
    "=RIK_AC(\"INF04__;INF04@E=0,S=1064,G=0,T=0,P=0:@R=A,S=1260,V={0}:R=B,S=1018,V={1}:R=C,S=1092,V={2}:R=D,S=1014,V={3}:R=E,S=1260,V={4}:\";$C$2;$T$14;$C$4;$D368;$B368)": 4741,_x000D_
    "=RIK_AC(\"INF04__;INF04@E=0,S=1064,G=0,T=0,P=0:@R=A,S=1260,V={0}:R=B,S=1018,V={1}:R=C,S=1092,V={2}:R=D,S=1014,V={3}:R=E,S=1260,V={4}:\";$C$2;$T$14;$C$4;$D376;$B376)": 4742,_x000D_
    "=RIK_AC(\"INF04__;INF04@E=0,S=1064,G=0,T=0,P=0:@R=A,S=1260,V={0}:R=B,S=1018,V={1}:R=C,S=1092,V={2}:R=D,S=1014,V={3}:R=E,S=1260,V={4}:\";$C$2;$T$14;$C$4;$D384;$B384)": 4743,_x000D_
    "=RIK_AC(\"INF04__;INF04@E=0,S=1064,G=0,T=0,P=0:@R=A,S=1260,V={0}:R=B,S=1018,V={1}:R=C,S=1092,V={2}:R=D,S=1014,V={3}:R=E,S=1260,V={4}:\";$C$2;$T$14;$C$4;$D392;$B392)": 4744,_x000D_
    "=RIK_AC(\"INF04__;INF04@E=0,S=1064,G=0,T=0,P=0:@R=A,S=1260,V={0}:R=B,S=1018,V={1}:R=C,S=1092,V={2}:R=D,S=1014,V={3}:R=E,S=1260,V={4}:\";$C$2;$T$14;$C$4;$D400;$B400)": 4745,_x000D_
    "=RIK_AC(\"INF04__;INF04@E=0,S=1064,G=0,T=0,P=0:@R=A,S=1260,V={0}:R=B,S=1018,V={1}:R=C,S=1092,V={2}:R=D,S=1014,V={3}:R=E,S=1260,V={4}:\";$C$2;$T$14;$C$4;$D408;$B408)": 4746,_x000D_
    "=RIK_AC(\"INF04__;INF04@E=0,S=1064,G=0,T=0,P=0:@R=A,S=1260,V={0}:R=B,S=1018,V={1}:R=C,S=1092,V={2}:R=D,S=1014,V={3}:R=E,S=1260,V={4}:\";$C$2;$T$14;$C$4;$D416;$B416)": 4747,_x000D_
    "=RIK_AC(\"INF04__;INF04@E=0,S=1064,G=0,T=0,P=0:@R=A,S=1260,V={0}:R=B,S=1018,V={1}:R=C,S=1092,V={2}:R=D,S=1014,V={3}:R=E,S=1260,V={4}:\";$C$2;$T$14;$C$4;$D424;$B424)": 4748,_x000D_
    "=RIK_AC(\"INF04__;INF04@E=0,S=1064,G=0,T=0,P=0:@R=A,S=1260,V={0}:R=B,S=1018,V={1}:R=C,S=1092,V={2}:R=D,S=1014,V={3}:R=E,S=1260,V={4}:\";$C$2;$T$14;$C$4;$D432;$B432)": 4749,_x000D_
    "=RIK_AC(\"INF04__;INF04@E=0,S=49,G=0,T=0,P=0:@R=A,S=1260,V={0}:R=B,S=1018,V={1}:R=C,S=1092,V={2}:R=D,S=1014,V={3}:R=E,S=1260,V={4}:R=F,S=48,V={5}:\";$C$2;$T$14;$C$4;$D20;$B20;V$14)": 4750,_x000D_
    "=RIK_AC(\"INF04__;INF04@E=0,S=49,G=0,T=0,P=0:@R=A,S=1260,V={0}:R=B,S=1018,V={1}:R=C,S=1092,V={2}:R=D,S=1014,V={3}:R=E,S=1260,V={4}:R=F,S=48,V={5}:\";$C$2;$T$14;$C$4;$D28;$B28;V$14)": 4751,_x000D_
    "=RIK_AC(\"INF04__;INF04@E=0,S=49,G=0,T=0,P=0:@R=A,S=1260,V={0}:R=B,S=1018,V={1}:R=C,S=1092,V={2}:R=D,S=1014,V={3}:R=E,S=1260,V={4}:R=F,S=48,V={5}:\";$C$2;$T$14;$C$4;$D36;$B36;V$14)": 4752,_x000D_
    "=RIK_AC(\"INF04__;INF04@E=0,S=49,G=0,T=0,P=0:@R=A,S=1260,V={0}:R=B,S=1018,V={1}:R=C,S=1092,V={2}:R=D,S=1014,V={3}:R=E,S=1260,V={4}:R=F,S=48,V={5}:\";$C$2;$T$14;$C$4;$D44;$B44;V$14)": 4753,_x000D_
    "=RIK_AC(\"INF04__;INF04@E=0,S=49,G=0,T=0,P=0:@R=A,S=1260,V={0}:R=B,S=1018,V={1}:R=C,S=1092,V={2}:R=D,S=1014,V={3}:R=E,S=1260,V={4}:R=F,S=48,V={5}:\";$C$2;$T$14;$C$4;$D52;$B52;V$14)": 4754,_x000D_
    "=RIK_AC(\"INF04__;INF04@E=0,S=42,G=0,T=0,P=0:@R=A,S=1260,V={0}:R=B,S=1018,V={1}:R=C,S=1092,V={2}:R=D,S=1014,V={3}:R=E,S=1260,V={4}:\";$C$2;$T$14;$C$4;$D20;$B20)": 4755,_x000D_
    "=RIK_AC(\"INF04__;INF04@E=0,S=42,G=0,T=0,P=0:@R=A,S=1260,V={0}:R=B,S=1018,V={1}:R=C,S=1092,V={2}:R=D,S=1014,V={3}:R=E,S=1260,V={4}:\";$C$2;$T$14;$C$4;$D33;$B33)": 4756,_x000D_
    "=RIK_AC(\"INF04__;INF04@E=0,S=42,G=0,T=0,P=0:@R=A,S=1260,V={0}:R=B,S=1018,V={1}:R=C,S=1092,V={2}:R=D,S=1014,V={3}:R=E,S=1260,V={4}:\";$C$2;$T$14;$C$4;$D45;$B45)": 4757,_x000D_
    "=RIK_AC(\"INF04__;INF04@E=0,S=42,G=0,T=0,P=0:@R=A,S=1260,V={0}:R=B,S=1018,V={1}:R=C,S=1092,V={2}:R=D,S=1014,V={3}:R=E,S=1260,V={4}:\";$C$2;$T$14;$C$4;$D59;$B59)": 4758,_x000D_
    "=RIK_AC(\"INF04__;INF04@E=0,S=42,G=0,T=0,P=0:@R=A,S=1260,V={0}:R=B,S=1018,V={1}:R=C,S=1092,V={2}:R=D,S=1014,V={3}:R=E,S=1260,V={4}:\";$C$2;$T$14;$C$4;$D70;$B70)": 4759,_x000D_
    "=RIK_AC(\"INF04__;INF04@E=0,S=42,G=0,T=0,P=0:@R=A,S=1260,V={0}:R=B,S=1018,V={1}:R=C,S=1092,V={2}:R=D,S=1014,V={3}:R=E,S=1260,V={4}:\";$C$2;$T$14;$C$4;$D84;$B84)": 4760,_x000D_
    "=RIK_AC(\"INF04__;INF04@E=0,S=42,G=0,T=0,P=0:@R=A,S=1260,V={0}:R=B,S=1018,V={1}:R=C,S=1092,V={2}:R=D,S=1014,V={3}:R=E,S=1260,V={4}:\";$C$2;$T$14;$C$4;$D97;$B97)": 4761,_x000D_
    "=RIK_AC(\"INF04__;INF04@E=0,S=42,G=0,T=0,P=0:@R=A,S=1260,V={0}:R=B,S=1018,V={1}:R=C,S=1092,V={2}:R=D,S=1014,V={3}:R=E,S=1260,V={4}:\";$C$2;$T$14;$C$4;$D109;$B109)": 4762,_x000D_
    "=RIK_AC(\"INF04__;INF04@E=0,S=42,G=0,T=0,P=0:@R=A,S=1260,V={0}:R=B,S=1018,V={1}:R=C,S=1092,V={2}:R=D,S=1014,V={3}:R=E,S=1260,V={4}:\";$C$2;$T$14;$C$4;$D123;$B123)": 4763,_x000D_
    "=RIK_AC(\"INF04__;INF04@E=0,S=42,G=0,T=0,P=0:@R=A,S=1260,V={0}:R=B,S=1018,V={1}:R=C,S=1092,V={2}:R=D,S=1014,V={3}:R=E,S=1260,V={4}:\";$C$2;$T$14;$C$4;$D134;$B134)": 4764,_x000D_
    "=RIK_AC(\"INF04__;INF04@E=0,S=42,G=0,T=0,P=0:@R=A,S=1260,V={0}:R=B,S=1018,V={1}:R=C,S=1092,V={2}:R=D,S=1014,V={3}:R=E,S=1260,V={4}:\";$C$2;$T$14;$C$4;$D148;$B148)": 4765,_x000D_
    "=RIK_AC(\"INF04__;INF04@E=0,S=42,G=0,T=0,P=0:@R=A,S=1260,V={0}:R=B,S=1018,V={1}:R=C,S=1092,V={2}:R=D,S=1014,V={3}:R=E,S=1260,V={4}:\";$C$2;$T$14;$C$4;$D161;$B161)": 4766,_x000D_
    "=RIK_AC(\"INF04__;INF04@E=0,S=42,G=0,T=0,P=0:@R=A,S=1260,V={0}:R=B,S=1018,V={1}:R=C,S=1092,V={2}:R=D,S=1014,V={3}:R=E,S=1260,V={4}:\";$C$2;$T$14;$C$4;$D173;$B173)": 4767,_x000D_
    "=RIK_AC(\"INF04__;INF04@E=0,S=42,G=0,T=0,P=0:@R=A,S=1260,V={0}:R=B,S=1018,V={1}:R=C,S=1092,V={2}:R=D,S=1014,V={3}:R=E,S=1260,V={4}:\";$C$2;$T$14;$C$4;$D187;$B187)": 4768,_x000D_
    "=RIK_AC(\"INF04__;INF04@E=0,S=42,G=0,T=0,P=0:@R=A,S=1260,V={0}:R=B,S=1018,V={1}:R=C,S=1092,V={2}:R=D,S=1014,V={3}:R=E,S=1260,V={4}:\";$C$2;$T$14;$C$4;$D198;$B198)": 4769,_x000D_
    "=RIK_AC(\"INF04__;INF04@E=0,S=42,G=0,T=0,P=0:@R=A,S=1260,V={0}:R=B,S=1018,V={1}:R=C,S=1092,V={2}:R=D,S=1014,V={3}:R=E,S=1260,V={4}:\";$C$2;$T$14;$C$4;$D212;$B212)": 4770,_x000D_
    "=RIK_AC(\"INF04__;INF04@E=0,S=42,G=0,T=0,P=0:@R=A,S=1260,V={0}:R=B,S=1018,V={1}:R=C,S=1092,V={2}:R=D,S=1014,V={3}:R=E,S=1260,V={4}:\";$C$2;$T$14;$C$4;$D225;$B225)": 4771,_x000D_
    "=RIK_AC(\"INF04__;INF04@E=0,S=42,G=0,T=0,P=0:@R=A,S=1260,V={0}:R=B,S=1018,V={1}:R=C,S=1092,V={2}:R=D,S=1014,V={3}:R=E,S=1260,V={4}:\";$C$2;$T$14;$C$4;$D237;$B237)": 4772,_x000D_
    "=RIK_AC(\"INF04__;INF04@E=0,S=42,G=0,T=0,P=0:@R=A,S=1260,V={0}:R=B,S=1018,V={1}:R=C,S=1092,V={2}:R=D,S=1014,V={3}:R=E,S=1260,V={4}:\";$C$2;$T$14;$C$4;$D251;$B251)": 4773,_x000D_
    "=RIK_AC(\"INF04__;INF04@E=0,S=42,G=0,T=0,P=0:@R=A,S=1260,V={0}:R=B,S=1018,V={1}:R=C,S=1092,V={2}:R=D,S=1014,V={3}:R=E,S=1260,V={4}:\";$C$2;$T$14;$C$4;$D262;$B262)": 4774,_x000D_
    "=RIK_AC(\"INF04__;INF04@E=0,S=42,G=0,T=0,P=0:@R=A,S=1260,V={0}:R=B,S=1018,V={1}:R=C,S=1092,V={2}:R=D,S=1014,V={3}:R=E,S=1260,V={4}:\";$C$2;$T$14;$C$4;$D276;$B276)": 4775,_x000D_
    "=RIK_AC(\"INF04__;INF04@E=0,S=42,G=0,T=0,P=0:@R=A,S=1260,V={0}:R=B,S=1018,V={1}:R=C,S=1092,V={2}:R=D,S=1014,V={3}:R=E,S=1260,V={4}:\";$C$2;$T$14;$C$4;$D289;$B289)": 4776,_x000D_
    "=RIK_AC(\"INF04__;INF04@E=0,S=42,G=0,T=0,P=0:@R=A,S=1260,V={0}:R=B,S=1018,V={1}:R=C,S=1092,V={2}:R=D,S=1014,V={3}:R=E,S=1260,V={4}:\";$C$2;$T$14;$C$4;$D301;$B301)": 4777,_x000D_
    "=RIK_AC(\"INF04__;INF04@E=0,S=42,G=0,T=0,P=0:@R=A,S=1260,V={0}:R=B,S=1018,V={1}:R=C,S=1092,V={2}:R=D,S=1014,V={3}:R=E,S=1260,V={4}:\";$C$2;$T$14;$C$4;$D315;$B315)": 4778,_x000D_
    "=RIK_AC(\"INF04__;INF04@E=0,S=42,G=0,T=0,P=0:@R=A,S=1260,V={0}:R=B,S=1018,V={1}:R=C,S=1092,V={2}:R=D,S=1014,V={3}:R=E,S=1260,V={4}:\";$C$2;$T$14;$C$4;$D326;$B326)": 4779,_x000D_
    "=RIK_AC(\"INF04__;INF04@E=0,S=42,G=0,T=0,P=0:@R=A,S=1260,V={0}:R=B,S=1018,V={1}:R=C,S=1092,V={2}:R=D,S=1014,V={3}:R=E,S=1260,V={4}:\";$C$2;$T$14;$C$4;$D340;$B340)": 4780,_x000D_
    "=RIK_AC(\"INF04__;INF04@E=0,S=42,G=0,T=0,P=0:@R=A,S=1260,V={0}:R=B,S=1018,V={1}:R=C,S=1092,V={2}:R=D,S=1014,V={3}:R=E,S=1260,V={4}:\";$C$2;$T$14;$C$4;$D353;$B353)": 4781,_x000D_
    "=RIK_AC(\"INF04__;INF04@E=0,S=42,G=0,T=0,P=0:@R=A,S=1260,V={0}:R=B,S=1018,V={1}:R=C,S=1092,V={2}:R=D,S=1014,V={3}:R=E,S=1260,V={4}:\";$C$2;$T$14;$C$4;$D365;$B365)": 4782,_x000D_
    "=RIK_AC(\"INF04__;INF04@E=0,S=42,G=0,T=0,P=0:@R=A,S=1260,V={0}:R=B,S=1018,V={1}:R=C,S=1092,V={2}:R=D,S=1014,V={3}:R=E,S=1260,V={4}:\";$C$2;$T$14;$C$4;$D379;$B379)": 4783,_x000D_
    "=RIK_AC(\"INF04__;INF04@E=0,S=42,G=0,T=0,P=0:@R=A,S=1260,V={0}:R=B,S=1018,V={1}:R=C,S=1092,V={2}:R=D,S=1014,V={3}:R=E,S=1260,V={4}:\";$C$2;$T$14;$C$4;$D390;$B390)": 4784,_x000D_
    "=RIK_AC(\"INF04__;INF04@E=0,S=42,G=0,T=0,P=0:@R=A,S=1260,V={0}:R=B,S=1018,V={1}:R=C,S=1092,V={2}:R=D,S=1014,V={3}:R=E,S=1260,V={4}:\";$C$2;$T$14;$C$4;$D404;$B404)": 4785,_x000D_
    "=RIK_AC(\"INF04__;INF04@E=0,S=42,G=0,T=0,P=0:@R=A,S=1260,V={0}:R=B,S=1018,V={1}:R=C,S=1092,V={2}:R=D,S=1014,V={3}:R=E,S=1260,V={4}:\";$C$2;$T$14;$C$4;$D417;$B417)": 4786,_x000D_
    "=RIK_AC(\"INF04__;INF04@E=0,S=42,G=0,T=0,P=0:@R=A,S=1260,V={0}:R=B,S=1018,V={1}:R=C,S=1092,V={2}:R=D,S=1014,V={3}:R=E,S=1260,V={4}:\";$C$2;$T$14;$C$4;$D429;$B429)": 4787,_x000D_
    "=RIK_AC(\"INF04__;INF04@E=0,S=1064,G=0,T=0,P=0:@R=A,S=1260,V={0}:R=B,S=1018,V={1}:R=C,S=1092,V={2}:R=D,S=1014,V={3}:R=E,S=1260,V={4}:\";$C$2;$T$14;$C$4;$D23;$B23)": 4788,_x000D_
    "=RIK_AC(\"INF04__;INF04@E=0,S=1064,G=0,T=0,P=0:@R=A,S=1260,V={0}:R=B,S=1018,V={1}:R=C,S=1092,V={2}:R=D,S=1014,V={3}:R=E,S=1260,V={4}:\";$C$2;$T$14;$C$4;$D34;$B34)": 4789,_x000D_
    "=RIK_AC(\"INF04__;INF04@E=0,S=1064,G=0,T=0,P=0:@R=A,S=1260,V={0}:R=B,S=1018,V={1}:R=C,S=1092,V={2}:R=D,S=1014,V={3}:R=E,S=1260,V={4}:\";$C$2;$T$14;$C$4;$D48;$B48)": 4790,_x000D_
    "=RIK_AC(\"INF04__;INF04@E=0,S=1064,G=0,T=0,P=0:@R=A,S=1260,V={0}:R=B,S=1018,V={1}:R=C,S=1092,V={2}:R=D,S=1014,V={3}:R=E,S=1260,V={4}:\";$C$2;$T$14;$C$4;$D57;$B57)": 4791,_x000D_
    "=RIK_AC(\"INF04__;INF04@E=0,S=1064,G=0,T=0,P=0:@R=A,S=1260,V={0}:R=B,S=1018,V={1}:R=C,S=1092,V={2}:R=D,S=1014,V={3}:R=E,S=1260,V={4}:\";$C$2;$T$14;$C$4;$D66;$B66)": 4792,_x000D_
    "=RIK_AC(\"INF04__;INF04@E=0,S=1064,G=0,T=0,P=0:@R=A,S=1260,V={0}:R=B,S=1018,V={1}:R=C,S=1092,V={2}:R=D,S=1014,V={3}:R=E,S=1260,V={4}:\";$C$2;$T$14;$C$4;$D75;$B75)": 4793,_x000D_
    "=RIK_AC(\"INF04__;INF04@E=0,S=1064,G=0,T=0,P=0:@R=A,S=1260,V={0}:R=B,S=1018,V={1}:R=C,S=1092,V={2}:R=D,S=1014,V={3}:R=E,S=1260,V={4}:\";$C$2;$T$14;$C$4;$D84;$B84)": 4794,_x000D_
    "=RIK_AC(\"INF04__;INF04@E=0,S=1064,G=0,T=0,P=0:@R=A,S=1260,V={0}:R=B,S=1018,V={1}:R=C,S=1092,V={2}:R=D,S=1014,V={3}:R=E,S=1260,V={4}:\";$C$2;$T$14;$C$4;$D93;$B93)": 4795,_x000D_
    "=RIK_AC(\"INF04__;INF04@E=0,S=1064,G=0,T=0,P=0:@R=A,S=1260,V={0}:R=B,S=1018,V={1}:R=C,S=1092,V={2}:R=D,S=1014,V={3}:R=E,S=1260,V={4}:\";$C$2;$T$14;$C$4;$D103;$B103)": 4796,_x000D_
    "=RIK_AC(\"INF04__;INF04@E=0,S=1064,G=0,T=0,P=0:@R=A,S=1260,V={0}:R=B,S=1018,V={1}:R=C,S=1092,V={2}:R=D,S=1014,V={3}:R=E,S=1260,V={4}:\";$C$2;$T$14;$C$4;$D112;$B112)": 4797,_x000D_
    "=RIK_AC(\"INF04__;INF04@E=0,S=1064,G=0,T=0,P=0:@R=A,S=1260,V={0}:R=B,S=1018,V={1}:R=C,S=1092,V={2}:R=D,S=1014,V={3}:R=E,S=1260,V={4}:\";$C$2;$T$14;$C$4;$D121;$B121)": 4798,_x000D_
    "=RIK_AC(\"INF04__;INF04@E=0,S=1064,G=0,T=0,P=0:@R=A,S=1260,V={0}:R=B,S=1018,V={1}:R=C,S=1092,V={2}:R=D,S=1014,V={3}:R=E,S=1260,V={4}:\";$C$2;$T$14;$C$4;$D130;$B130)": 4799,_x000D_
    "=RIK_AC(\"INF04__;INF04@E=0,S=1064,G=0,T=0,P=0:@R=A,S=1260,V={0}:R=B,S=1018,V={1}:R=C,S=1092,V={2}:R=D,S=1014,V={3}:R=E,S=1260,V={4}:\";$C$2;$T$14;$C$4;$D139;$B139)": 4800,_x000D_
    "=RIK_AC(\"INF04__;INF04@E=0,S=1064,G=0,T=0,P=0:@R=A,S=1260,V={0}:R=B,S=1018,V={1}:R=C,S=1092,V={2}:R=D,S=1014,V={3}:R=E,S=1260,V={4}:\";$C$2;$T$14;$C$4;$D148;$B148)": 4801,_x000D_
    "=RIK_AC(\"INF04__;INF04@E=0,S=1064,G=0,T=0,P=0:@R=A,S=1260,V={0}:R=B,S=1018,V={1}:R=C,S=1092,V={2}:R=D,S=1014,V={3}:R=E,S=1260,V={4}:\";$C$2;$T$14;$C$4;$D157;$B157)": 4802,_x000D_
    "=RIK_AC(\"INF04__;INF04@E=0,S=1064,G=0,T=0,P=0:@R=A,S=1260,V={0}:R=B,S=1018,V={1}:R=C,S=1092,V={2}:R=D,S=1014,V={3}:R=E,S=1260,V={4}:\";$C$2;$T$14;$C$4;$D167;$B167)": 4803,_x000D_
    "=RIK_AC(\"INF04__;INF04@E=0,S=1064,G=0,T=0,P=0:@R=A,S=1260,V={0}:R=B,S=1018,V={1}:R=C,S=1092,V={2}:R=D,S=1014,V={3}:R=E,S=1260,V={4}:\";$C$2;$T$14;$C$4;$D176;$B176)": 4804,_x000D_
    "=RIK_AC(\"INF04__;INF04@E=0,S=1064,G=0,T=0,P=0:@R=A,S=1260,V={0}:R=B,S=1018,V={1}:R=C,S=1092,V={2}:R=D,S=1014,V={3}:R=E,S=1260,V={4}:\";$C$2;$T$14;$C$4;$D185;$B185)": 4805,_x000D_
    "=RIK_AC(\"INF04__;INF04@E=0,S=1064,G=0,T=0,P=0:@R=A,S=1260,V={0}:R=B,S=1018,V={1}:R=C,S=1092,V={2}:R=D,S=1014,V={3}:R=E,S=1260,V={4}:\";$C$2;$T$14;$C$4;$D194;$B194)": 4806,_x000D_
    "=RIK_AC(\"INF04__;INF04@E=0,S=1064,G=0,T=0,P=0:@R=A,S=1260,V={0}:R=B,S=1018,V={1}:R=C,S=1092,V={2}:R=D,S=1014,V={3}:R=E,S=1260,V={4}:\";$C$2;$T$14;$C$4;$D202;$B202)": 4807,_x000D_
    "=RIK_AC(\"INF04__;INF04@E=0,S=1064,G=0,T=0,P=0:@R=A,S=1260,V={0}:R=B,S=1018,V={1}:R=C,S=1092,V={2}:R=D,S=1014,V={3}:R=E,S=1260,V={4}:\";$C$2;$T$14;$C$4;$D210;$B210)": 4808,_x000D_
    "=RIK_AC(\"INF04__;INF04@E=0,S=1064,G=0,T=0,P=0:@R=A,S=1260,V={0}:R=B,S=1018,V={1}:R=C,S=1092,V={2}:R=D,S=1014,V={3}:R=E,S=1260,V={4}:\";$C$2;$T$14;$C$4;$D218;$B218)": 4809,_x000D_
    "=RIK_AC(\"INF04__;INF04@E=0,S=1064,G=0,T=0,P=0:@R=A,S=1260,V={0}:R=B,S=1018,V={1}:R=C,S=1092,V={2}:R=D,S=1014,V={3}:R=E,S=1260,V={4}:\";$C$2;$T$14;$C$4;$D226;$B226)": 4810,_x000D_
    "=RIK_AC(\"INF04__;INF04@E=0,S=1064,G=0,T=0,P=0:@R=A,S=1260,V={0}:R=B,S=1018,V={1}:R=C,S=1092,V={2}:R=D,S=1014,V={3}:R=E,S=1260,V={4}:\";$C$2;$T$14;$C$4;$D234;$B234)": 4811,_x000D_
    "=RIK_AC(\"INF04__;INF04@E=0,S=1064,G=0,T=0,P=0:@R=A,S=1260,V={0}:R=B,S=1018,V={1}:R=C,S=1092,V={2}:R=D,S=1014,V={3}:R=E,S=1260,V={4}:\";$C$2;$T$14;$C$4;$D242;$B242)": 4812,_x000D_
    "=RIK_AC(\"INF04__;INF04@E=0,S=1064,G=0,T=0,P=0:@R=A,S=1260,V={0}:R=B,S=1018,V={1}:R=C,S=1092,V={2}:R=D,S=1014,V={3}:R=E,S=1260,V={4}:\";$C$2;$T$14;$C$4;$D250;$B250)": 4813,_x000D_
    "=RIK_AC(\"INF04__;INF04@E=0,S=1064,G=0,T=0,P=0:@R=A,S=1260,V={0}:R=B,S=1018,V={1}:R=C,S=1092,V={2}:R=D,S=1014,V={3}:R=E,S=1260,V={4}:\";$C$2;$T$14;$C$4;$D258;$B258)": 4814,_x000D_
    "=RIK_AC(\"INF04__;INF04@E=0,S=1064,G=0,T=0,P=0:@R=A,S=1260,V={0}:R=B,S=1018,V={1}:R=C,S=1092,V={2}:R=D,S=1014,V={3}:R=E,S=1260,V={4}:\";$C$2;$T$14;$C$4;$D266;$B266)": 4815,_x000D_
    "=RIK_AC(\"INF04__;INF04@E=0,S=1064,G=0,T=0,P=0:@R=A,S=1260,V={0}:R=B,S=1018,V={1}:R=C,S=1092,V={2}:R=D,S=1014,V={3}:R=E,S=1260,V={4}:\";$C$2;$T$14;$C$4;$D274;$B274)": 4816,_x000D_
    "=RIK_AC(\"INF04__;INF04@E=0,S=1064,G=0,T=0,P=0:@R=A,S=1260,V={0}:R=B,S=1018,V={1}:R=C,S=1092,V={2}:R=D,S=1014,V={3}:R=E,S=1260,V={4}:\";$C$2;$T$14;$C$4;$D282;$B282)": 4817,_x000D_
    "=RIK_AC(\"INF04__;INF04@E=0,S=1064,G=0,T=0,P=0:@R=A,S=1260,V={0}:R=B,S=1018,V={1}:R=C,S=1092,V={2}:R=D,S=1014,V={3}:R=E,S=1260,V={4}:\";$C$2;$T$14;$C$4;$D290;$B290)": 4818,_x000D_
    "=RIK_AC(\"INF04__;INF04@E=0,S=1064,G=0,T=0,P=0:@R=A,S=1260,V={0}:R=B,S=1018,V={1}:R=C,S=1092,V={2}:R=D,S=1014,V={3}:R=E,S=1260,V={4}:\";$C$2;$T$14;$C$4;$D298;$B298)": 4819,_x000D_
    "=RIK_AC(\"INF04__;INF04@E=0,S=1064,G=0,T=0,P=0:@R=A,S=1260,V={0}:R=B,S=1018,V={1}:R=C,S=1092,V={2}:R=D,S=1014,V={3}:R=E,S=1260,V={4}:\";$C$2;$T$14;$C$4;$D306;$B306)": 4820,_x000D_
    "=RIK_AC(\"INF04__;INF04@E=0,S=1064,G=0,T=0,P=0:@R=A,S=1260,V={0}:R=B,S=1018,V={1}:R=C,S=1092,V={2}:R=D,S=1014,V={3}:R=E,S=1260,V={4}:\";$C$2;$T$14;$C$4;$D314;$B314)": 4821,_x000D_
    "=RIK_AC(\"INF04__;INF04@E=0,S=1064,G=0,T=0,P=0:@R=A,S=1260,V={0}:R=B,S=1018,V={1}:R=C,S=1092,V={2}:R=D,S=1014,V={3}:R=E,S=1260,V={4}:\";$C$2;$T$14;$C$4;$D322;$B322)": 4822,_x000D_
    "=RIK_AC(\"INF04__;INF04@E=0,S=1064,G=0,T=0,P=0:@R=A,S=1260,V={0}:R=B,S=1018,V={1}:R=C,S=1092,V={2}:R=D,S=1014,V={3}:R=E,S=1260,V={4}:\";$C$2;$T$14;$C$4;$D330;$B330)": 4823,_x000D_
    "=RIK_AC(\"INF04__;INF04@E=0,S=1064,G=0,T=0,P=0:@R=A,S=1260,V={0}:R=B,S=1018,V={1}:R=C,S=1092,V={2}:R=D,S=1014,V={3}:R=E,S=1260,V={4}:\";$C$2;$T$14;$C$4;$D338;$B338)": 4824,_x000D_
    "=RIK_AC(\"INF04__;INF04@E=0,S=1064,G=0,T=0,P=0:@R=A,S=1260,V={0}:R=B,S=1018,V={1}:R=C,S=1092,V={2}:R=D,S=1014,V={3}:R=E,S=1260,V={4}:\";$C$2;$T$14;$C$4;$D346;$B346)": 4825,_x000D_
    "=RIK_AC(\"INF04__;INF04@E=0,S=1064,G=0,T=0,P=0:@R=A,S=1260,V={0}:R=B,S=1018,V={1}:R=C,S=1092,V={2}:R=D,S=1014,V={3}:R=E,S=1260,V={4}:\";$C$2;$T$14;$C$4;$D354;$B354)": 4826,_x000D_
    "=RIK_AC(\"INF04__;INF04@E=0,S=1064,G=0,T=0,P=0:@R=A,S=1260,V={0}:R=B,S=1018,V={1}:R=C,S=1092,V={2}:R=D,S=1014,V={3}:R=E,S=1260,V={4}:\";$C$2;$T$14;$C$4;$D362;$B362)": 4827,_x000D_
    "=RIK_AC(\"INF04__;INF04@E=0,S=1064,G=0,T=0,P=0:@R=A,S=1260,V={0}:R=B,S=1018,V={1}:R=C,S=1092,V={2}:R=D,S=1014,V={3}:R=E,S=1260,V={4}:\";$C$2;$T$14;$C$4;$D370;$B370)": 4828,_x000D_
    "=RIK_AC(\"INF04__;INF04@E=0,S=1064,G=0,T=0,P=0:@R=A,S=1260,V={0}:R=B,S=1018,V={1}:R=C,S=1092,V={2}:R=D,S=1014,V={3}:R=E,S=1260,V={4}:\";$C$2;$T$14;$C$4;$D378;$B378)": 4829,_x000D_
    "=RIK_AC(\"INF04__;INF04@E=0,S=1064,G=0,T=0,P=0:@R=A,S=1260,V={0}:R=B,S=1018,V={1}:R=C,S=1092,V={2}:R=D,S=1014,V={3}:R=E,S=1260,V={4}:\";$C$2;$T$14;$C$4;$D386;$B386)": 4830,_x000D_
    "=RIK_AC(\"INF04__;INF04@E=0,S=1064,G=0,T=0,P=0:@R=A,S=1260,V={0}:R=B,S=1018,V={1}:R=C,S=1092,V={2}:R=D,S=1014,V={3}:R=E,S=1260,V={4}:\";$C$2;$T$14;$C$4;$D394;$B394)": 4831,_x000D_
    "=RIK_AC(\"INF04__;INF04@E=0,S=1064,G=0,T=0,P=0:@R=A,S=1260,V={0}:R=B,S=1018,V={1}:R=C,S=1092,V={2}:R=D,S=1014,V={3}:R=E,S=1260,V={4}:\";$C$2;$T$14;$C$4;$D402;$B402)": 4832,_x000D_
    "=RIK_AC(\"INF04__;INF04@E=0,S=1064,G=0,T=0,P=0:@R=A,S=1260,V={0}:R=B,S=1018,V={1}:R=C,S=1092,V={2}:R=D,S=1014,V={3}:R=E,S=1260,V={4}:\";$C$2;$T$14;$C$4;$D410;$B410)": 4833,_x000D_
    "=RIK_AC(\"INF04__;INF04@E=0,S=1064,G=0,T=0,P=0:@R=A,S=1260,V={0}:R=B,S=1018,V={1}:R=C,S=1092,V={2}:R=D,S=1014,V={3}:R=E,S=1260,V={4}:\";$C$2;$T$14;$C$4;$D418;$B418)": 4834,_x000D_
    "=RIK_AC(\"INF04__;INF04@E=0,S=42,G=0,T=0,P=0:@R=A,S=1260,V={0}:R=B,S=1018,V={1}:R=C,S=1092,V={2}:R=D,S=1014,V={3}:R=E,S=1260,V={4}:\";$C$2;$T$14;$C$4;$D21;$B21)": 4835,_x000D_
    "=RIK_AC(\"INF04__;INF04@E=0,S=42,G=0,T=0,P=0:@R=A,S=1260,V={0}:R=B,S=1018,V={1}:R=C,S=1092,V={2}:R=D,S=1014,V={3}:R=E,S=1260,V={4}:\";$C$2;$T$14;$C$4;$D57;$B57)": 4836,_x000D_
    "=RIK_AC(\"INF04__;INF04@E=0,S=42,G=0,T=0,P=0:@R=A,S=1260,V={0}:R=B,S=1018,V={1}:R=C,S=1092,V={2}:R=D,S=1014,V={3}:R=E,S=1260,V={4}:\";$C$2;$T$14;$C$4;$D86;$B86)": 4837,_x000D_
    "=RIK_AC(\"INF04__;INF04@E=0,S=42,G=0,T=0,P=0:@R=A,S=1260,V={0}:R=B,S=1018,V={1}:R=C,S=1092,V={2}:R=D,S=1014,V={3}:R=E,S=1260,V={4}:\";$C$2;$T$14;$C$4;$D124;$B124)": 4838,_x000D_
    "=RIK_AC(\"INF04__;INF04@E=0,S=42,G=0,T=0,P=0:@R=A,S=1260,V={0}:R=B,S=1018,V={1}:R=C,S=1092,V={2}:R=D,S=1014,V={3}:R=E,S=1260,V={4}:\";$C$2;$T$14;$C$4;$D158;$B158)": 4839,_x000D_
    "=RIK_AC(\"INF04__;INF04@E=0,S=42,G=0,T=0,P=0:@R=A,S=1260,V={0}:R=B,S=1018,V={1}:R=C,S=1092,V={2}:R=D,S=1014,V={3}:R=E,S=1260,V={4}:\";$C$2;$T$14;$C$4;$D189;$B189)": 4840,_x000D_
    "=RIK_AC(\"INF04__;INF04@E=0,S=42,G=0,T=0,P=0:@R=A,S=1260,V={0}:R=B,S=1018,V={1}:R=C,S=1092,V={2}:R=D,S=1014,V={3}:R=E,S=1260,V={4}:\";$C$2;$T$14;$C$4;$D227;$B227)": 4841,_x000D_
    "=RIK_AC(\"INF04__;INF04@E=0,S=42,G=0,T=0,P=0:@R=A,S=1260,V={0}:R=B,S=1018,V={1}:R=C,S=1092,V={2}:R=D,S=1014,V={3}:R=E,S=1260,V={4}:\";$C$2;$T$14;$C$4;$D261;$B261)": 4842,_x000D_
    "=RIK_AC(\"INF04__;INF04@E=0,S=42,G=0,T=0,P=0:@R=A,S=1260,V=</t>
  </si>
  <si>
    <t>{0}:R=B,S=1018,V={1}:R=C,S=1092,V={2}:R=D,S=1014,V={3}:R=E,S=1260,V={4}:\";$C$2;$T$14;$C$4;$D292;$B292)": 4843,_x000D_
    "=RIK_AC(\"INF04__;INF04@E=0,S=42,G=0,T=0,P=0:@R=A,S=1260,V={0}:R=B,S=1018,V={1}:R=C,S=1092,V={2}:R=D,S=1014,V={3}:R=E,S=1260,V={4}:\";$C$2;$T$14;$C$4;$D329;$B329)": 4844,_x000D_
    "=RIK_AC(\"INF04__;INF04@E=0,S=42,G=0,T=0,P=0:@R=A,S=1260,V={0}:R=B,S=1018,V={1}:R=C,S=1092,V={2}:R=D,S=1014,V={3}:R=E,S=1260,V={4}:\";$C$2;$T$14;$C$4;$D364;$B364)": 4845,_x000D_
    "=RIK_AC(\"INF04__;INF04@E=0,S=42,G=0,T=0,P=0:@R=A,S=1260,V={0}:R=B,S=1018,V={1}:R=C,S=1092,V={2}:R=D,S=1014,V={3}:R=E,S=1260,V={4}:\";$C$2;$T$14;$C$4;$D395;$B395)": 4846,_x000D_
    "=RIK_AC(\"INF04__;INF04@E=0,S=42,G=0,T=0,P=0:@R=A,S=1260,V={0}:R=B,S=1018,V={1}:R=C,S=1092,V={2}:R=D,S=1014,V={3}:R=E,S=1260,V={4}:\";$C$2;$T$14;$C$4;$D430;$B430)": 4847,_x000D_
    "=RIK_AC(\"INF04__;INF04@E=0,S=1064,G=0,T=0,P=0:@R=A,S=1260,V={0}:R=B,S=1018,V={1}:R=C,S=1092,V={2}:R=D,S=1014,V={3}:R=E,S=1260,V={4}:\";$C$2;$T$14;$C$4;$D47;$B47)": 4848,_x000D_
    "=RIK_AC(\"INF04__;INF04@E=0,S=1064,G=0,T=0,P=0:@R=A,S=1260,V={0}:R=B,S=1018,V={1}:R=C,S=1092,V={2}:R=D,S=1014,V={3}:R=E,S=1260,V={4}:\";$C$2;$T$14;$C$4;$D68;$B68)": 4849,_x000D_
    "=RIK_AC(\"INF04__;INF04@E=0,S=1064,G=0,T=0,P=0:@R=A,S=1260,V={0}:R=B,S=1018,V={1}:R=C,S=1092,V={2}:R=D,S=1014,V={3}:R=E,S=1260,V={4}:\";$C$2;$T$14;$C$4;$D95;$B95)": 4850,_x000D_
    "=RIK_AC(\"INF04__;INF04@E=0,S=1064,G=0,T=0,P=0:@R=A,S=1260,V={0}:R=B,S=1018,V={1}:R=C,S=1092,V={2}:R=D,S=1014,V={3}:R=E,S=1260,V={4}:\";$C$2;$T$14;$C$4;$D120;$B120)": 4851,_x000D_
    "=RIK_AC(\"INF04__;INF04@E=0,S=1064,G=0,T=0,P=0:@R=A,S=1260,V={0}:R=B,S=1018,V={1}:R=C,S=1092,V={2}:R=D,S=1014,V={3}:R=E,S=1260,V={4}:\";$C$2;$T$14;$C$4;$D141;$B141)": 4852,_x000D_
    "=RIK_AC(\"INF04__;INF04@E=0,S=1064,G=0,T=0,P=0:@R=A,S=1260,V={0}:R=B,S=1018,V={1}:R=C,S=1092,V={2}:R=D,S=1014,V={3}:R=E,S=1260,V={4}:\";$C$2;$T$14;$C$4;$D168;$B168)": 4853,_x000D_
    "=RIK_AC(\"INF04__;INF04@E=0,S=1064,G=0,T=0,P=0:@R=A,S=1260,V={0}:R=B,S=1018,V={1}:R=C,S=1092,V={2}:R=D,S=1014,V={3}:R=E,S=1260,V={4}:\";$C$2;$T$14;$C$4;$D193;$B193)": 4854,_x000D_
    "=RIK_AC(\"INF04__;INF04@E=0,S=1064,G=0,T=0,P=0:@R=A,S=1260,V={0}:R=B,S=1018,V={1}:R=C,S=1092,V={2}:R=D,S=1014,V={3}:R=E,S=1260,V={4}:\";$C$2;$T$14;$C$4;$D212;$B212)": 4855,_x000D_
    "=RIK_AC(\"INF04__;INF04@E=0,S=1064,G=0,T=0,P=0:@R=A,S=1260,V={0}:R=B,S=1018,V={1}:R=C,S=1092,V={2}:R=D,S=1014,V={3}:R=E,S=1260,V={4}:\";$C$2;$T$14;$C$4;$D235;$B235)": 4856,_x000D_
    "=RIK_AC(\"INF04__;INF04@E=0,S=1064,G=0,T=0,P=0:@R=A,S=1260,V={0}:R=B,S=1018,V={1}:R=C,S=1092,V={2}:R=D,S=1014,V={3}:R=E,S=1260,V={4}:\";$C$2;$T$14;$C$4;$D257;$B257)": 4857,_x000D_
    "=RIK_AC(\"INF04__;INF04@E=0,S=1064,G=0,T=0,P=0:@R=A,S=1260,V={0}:R=B,S=1018,V={1}:R=C,S=1092,V={2}:R=D,S=1014,V={3}:R=E,S=1260,V={4}:\";$C$2;$T$14;$C$4;$D276;$B276)": 4858,_x000D_
    "=RIK_AC(\"INF04__;INF04@E=0,S=1064,G=0,T=0,P=0:@R=A,S=1260,V={0}:R=B,S=1018,V={1}:R=C,S=1092,V={2}:R=D,S=1014,V={3}:R=E,S=1260,V={4}:\";$C$2;$T$14;$C$4;$D299;$B299)": 4859,_x000D_
    "=RIK_AC(\"INF04__;INF04@E=0,S=1064,G=0,T=0,P=0:@R=A,S=1260,V={0}:R=B,S=1018,V={1}:R=C,S=1092,V={2}:R=D,S=1014,V={3}:R=E,S=1260,V={4}:\";$C$2;$T$14;$C$4;$D321;$B321)": 4860,_x000D_
    "=RIK_AC(\"INF04__;INF04@E=0,S=1064,G=0,T=0,P=0:@R=A,S=1260,V={0}:R=B,S=1018,V={1}:R=C,S=1092,V={2}:R=D,S=1014,V={3}:R=E,S=1260,V={4}:\";$C$2;$T$14;$C$4;$D340;$B340)": 4861,_x000D_
    "=RIK_AC(\"INF04__;INF04@E=0,S=1064,G=0,T=0,P=0:@R=A,S=1260,V={0}:R=B,S=1018,V={1}:R=C,S=1092,V={2}:R=D,S=1014,V={3}:R=E,S=1260,V={4}:\";$C$2;$T$14;$C$4;$D363;$B363)": 4862,_x000D_
    "=RIK_AC(\"INF04__;INF04@E=0,S=1064,G=0,T=0,P=0:@R=A,S=1260,V={0}:R=B,S=1018,V={1}:R=C,S=1092,V={2}:R=D,S=1014,V={3}:R=E,S=1260,V={4}:\";$C$2;$T$14;$C$4;$D385;$B385)": 4863,_x000D_
    "=RIK_AC(\"INF04__;INF04@E=0,S=1064,G=0,T=0,P=0:@R=A,S=1260,V={0}:R=B,S=1018,V={1}:R=C,S=1092,V={2}:R=D,S=1014,V={3}:R=E,S=1260,V={4}:\";$C$2;$T$14;$C$4;$D404;$B404)": 4864,_x000D_
    "=RIK_AC(\"INF04__;INF04@E=0,S=1064,G=0,T=0,P=0:@R=A,S=1260,V={0}:R=B,S=1018,V={1}:R=C,S=1092,V={2}:R=D,S=1014,V={3}:R=E,S=1260,V={4}:\";$C$2;$T$14;$C$4;$D426;$B426)": 4865,_x000D_
    "=RIK_AC(\"INF04__;INF04@E=0,S=49,G=0,T=0,P=0:@R=A,S=1260,V={0}:R=B,S=1018,V={1}:R=C,S=1092,V={2}:R=D,S=1014,V={3}:R=E,S=1260,V={4}:R=F,S=48,V={5}:\";$C$2;$T$14;$C$4;$D22;$B22;V$14)": 4866,_x000D_
    "=RIK_AC(\"INF04__;INF04@E=0,S=49,G=0,T=0,P=0:@R=A,S=1260,V={0}:R=B,S=1018,V={1}:R=C,S=1092,V={2}:R=D,S=1014,V={3}:R=E,S=1260,V={4}:R=F,S=48,V={5}:\";$C$2;$T$14;$C$4;$D38;$B38;V$14)": 4867,_x000D_
    "=RIK_AC(\"INF04__;INF04@E=0,S=49,G=0,T=0,P=0:@R=A,S=1260,V={0}:R=B,S=1018,V={1}:R=C,S=1092,V={2}:R=D,S=1014,V={3}:R=E,S=1260,V={4}:R=F,S=48,V={5}:\";$C$2;$T$14;$C$4;$D53;$B53;V$14)": 4868,_x000D_
    "=RIK_AC(\"INF04__;INF04@E=0,S=49,G=0,T=0,P=0:@R=A,S=1260,V={0}:R=B,S=1018,V={1}:R=C,S=1092,V={2}:R=D,S=1014,V={3}:R=E,S=1260,V={4}:R=F,S=48,V={5}:\";$C$2;$T$14;$C$4;$D62;$B62;V$14)": 4869,_x000D_
    "=RIK_AC(\"INF04__;INF04@E=0,S=49,G=0,T=0,P=0:@R=A,S=1260,V={0}:R=B,S=1018,V={1}:R=C,S=1092,V={2}:R=D,S=1014,V={3}:R=E,S=1260,V={4}:R=F,S=48,V={5}:\";$C$2;$T$14;$C$4;$D71;$B71;V$14)": 4870,_x000D_
    "=RIK_AC(\"INF04__;INF04@E=0,S=49,G=0,T=0,P=0:@R=A,S=1260,V={0}:R=B,S=1018,V={1}:R=C,S=1092,V={2}:R=D,S=1014,V={3}:R=E,S=1260,V={4}:R=F,S=48,V={5}:\";$C$2;$T$14;$C$4;$D80;$B80;V$14)": 4871,_x000D_
    "=RIK_AC(\"INF04__;INF04@E=0,S=49,G=0,T=0,P=0:@R=A,S=1260,V={0}:R=B,S=1018,V={1}:R=C,S=1092,V={2}:R=D,S=1014,V={3}:R=E,S=1260,V={4}:R=F,S=48,V={5}:\";$C$2;$T$14;$C$4;$D89;$B89;V$14)": 4872,_x000D_
    "=RIK_AC(\"INF04__;INF04@E=0,S=49,G=0,T=0,P=0:@R=A,S=1260,V={0}:R=B,S=1018,V={1}:R=C,S=1092,V={2}:R=D,S=1014,V={3}:R=E,S=1260,V={4}:R=F,S=48,V={5}:\";$C$2;$T$14;$C$4;$D98;$B98;V$14)": 4873,_x000D_
    "=RIK_AC(\"INF04__;INF04@E=0,S=49,G=0,T=0,P=0:@R=A,S=1260,V={0}:R=B,S=1018,V={1}:R=C,S=1092,V={2}:R=D,S=1014,V={3}:R=E,S=1260,V={4}:R=F,S=48,V={5}:\";$C$2;$T$14;$C$4;$D108;$B108;V$14)": 4874,_x000D_
    "=RIK_AC(\"INF04__;INF04@E=0,S=49,G=0,T=0,P=0:@R=A,S=1260,V={0}:R=B,S=1018,V={1}:R=C,S=1092,V={2}:R=D,S=1014,V={3}:R=E,S=1260,V={4}:R=F,S=48,V={5}:\";$C$2;$T$14;$C$4;$D117;$B117;V$14)": 4875,_x000D_
    "=RIK_AC(\"INF04__;INF04@E=0,S=49,G=0,T=0,P=0:@R=A,S=1260,V={0}:R=B,S=1018,V={1}:R=C,S=1092,V={2}:R=D,S=1014,V={3}:R=E,S=1260,V={4}:R=F,S=48,V={5}:\";$C$2;$T$14;$C$4;$D126;$B126;V$14)": 4876,_x000D_
    "=RIK_AC(\"INF04__;INF04@E=0,S=49,G=0,T=0,P=0:@R=A,S=1260,V={0}:R=B,S=1018,V={1}:R=C,S=1092,V={2}:R=D,S=1014,V={3}:R=E,S=1260,V={4}:R=F,S=48,V={5}:\";$C$2;$T$14;$C$4;$D135;$B135;V$14)": 4877,_x000D_
    "=RIK_AC(\"INF04__;INF04@E=0,S=49,G=0,T=0,P=0:@R=A,S=1260,V={0}:R=B,S=1018,V={1}:R=C,S=1092,V={2}:R=D,S=1014,V={3}:R=E,S=1260,V={4}:R=F,S=48,V={5}:\";$C$2;$T$14;$C$4;$D144;$B144;V$14)": 4878,_x000D_
    "=RIK_AC(\"INF04__;INF04@E=0,S=49,G=0,T=0,P=0:@R=A,S=1260,V={0}:R=B,S=1018,V={1}:R=C,S=1092,V={2}:R=D,S=1014,V={3}:R=E,S=1260,V={4}:R=F,S=48,V={5}:\";$C$2;$T$14;$C$4;$D153;$B153;V$14)": 4879,_x000D_
    "=RIK_AC(\"INF04__;INF04@E=0,S=49,G=0,T=0,P=0:@R=A,S=1260,V={0}:R=B,S=1018,V={1}:R=C,S=1092,V={2}:R=D,S=1014,V={3}:R=E,S=1260,V={4}:R=F,S=48,V={5}:\";$C$2;$T$14;$C$4;$D162;$B162;V$14)": 4880,_x000D_
    "=RIK_AC(\"INF04__;INF04@E=0,S=49,G=0,T=0,P=0:@R=A,S=1260,V={0}:R=B,S=1018,V={1}:R=C,S=1092,V={2}:R=D,S=1014,V={3}:R=E,S=1260,V={4}:R=F,S=48,V={5}:\";$C$2;$T$14;$C$4;$D171;$B171;V$14)": 4881,_x000D_
    "=RIK_AC(\"INF04__;INF04@E=0,S=49,G=0,T=0,P=0:@R=A,S=1260,V={0}:R=B,S=1018,V={1}:R=C,S=1092,V={2}:R=D,S=1014,V={3}:R=E,S=1260,V={4}:R=F,S=48,V={5}:\";$C$2;$T$14;$C$4;$D179;$B179;V$14)": 4882,_x000D_
    "=RIK_AC(\"INF04__;INF04@E=0,S=49,G=0,T=0,P=0:@R=A,S=1260,V={0}:R=B,S=1018,V={1}:R=C,S=1092,V={2}:R=D,S=1014,V={3}:R=E,S=1260,V={4}:R=F,S=48,V={5}:\";$C$2;$T$14;$C$4;$D187;$B187;V$14)": 4883,_x000D_
    "=RIK_AC(\"INF04__;INF04@E=0,S=49,G=0,T=0,P=0:@R=A,S=1260,V={0}:R=B,S=1018,V={1}:R=C,S=1092,V={2}:R=D,S=1014,V={3}:R=E,S=1260,V={4}:R=F,S=48,V={5}:\";$C$2;$T$14;$C$4;$D195;$B195;V$14)": 4884,_x000D_
    "=RIK_AC(\"INF04__;INF04@E=0,S=49,G=0,T=0,P=0:@R=A,S=1260,V={0}:R=B,S=1018,V={1}:R=C,S=1092,V={2}:R=D,S=1014,V={3}:R=E,S=1260,V={4}:R=F,S=48,V={5}:\";$C$2;$T$14;$C$4;$D203;$B203;V$14)": 4885,_x000D_
    "=RIK_AC(\"INF04__;INF04@E=0,S=49,G=0,T=0,P=0:@R=A,S=1260,V={0}:R=B,S=1018,V={1}:R=C,S=1092,V={2}:R=D,S=1014,V={3}:R=E,S=1260,V={4}:R=F,S=48,V={5}:\";$C$2;$T$14;$C$4;$D211;$B211;V$14)": 4886,_x000D_
    "=RIK_AC(\"INF04__;INF04@E=0,S=49,G=0,T=0,P=0:@R=A,S=1260,V={0}:R=B,S=1018,V={1}:R=C,S=1092,V={2}:R=D,S=1014,V={3}:R=E,S=1260,V={4}:R=F,S=48,V={5}:\";$C$2;$T$14;$C$4;$D219;$B219;V$14)": 4887,_x000D_
    "=RIK_AC(\"INF04__;INF04@E=0,S=49,G=0,T=0,P=0:@R=A,S=1260,V={0}:R=B,S=1018,V={1}:R=C,S=1092,V={2}:R=D,S=1014,V={3}:R=E,S=1260,V={4}:R=F,S=48,V={5}:\";$C$2;$T$14;$C$4;$D227;$B227;V$14)": 4888,_x000D_
    "=RIK_AC(\"INF04__;INF04@E=0,S=49,G=0,T=0,P=0:@R=A,S=1260,V={0}:R=B,S=1018,V={1}:R=C,S=1092,V={2}:R=D,S=1014,V={3}:R=E,S=1260,V={4}:R=F,S=48,V={5}:\";$C$2;$T$14;$C$4;$D235;$B235;V$14)": 4889,_x000D_
    "=RIK_AC(\"INF04__;INF04@E=0,S=49,G=0,T=0,P=0:@R=A,S=1260,V={0}:R=B,S=1018,V={1}:R=C,S=1092,V={2}:R=D,S=1014,V={3}:R=E,S=1260,V={4}:R=F,S=48,V={5}:\";$C$2;$T$14;$C$4;$D243;$B243;V$14)": 4890,_x000D_
    "=RIK_AC(\"INF04__;INF04@E=0,S=49,G=0,T=0,P=0:@R=A,S=1260,V={0}:R=B,S=1018,V={1}:R=C,S=1092,V={2}:R=D,S=1014,V={3}:R=E,S=1260,V={4}:R=F,S=48,V={5}:\";$C$2;$T$14;$C$4;$D251;$B251;V$14)": 4891,_x000D_
    "=RIK_AC(\"INF04__;INF04@E=0,S=49,G=0,T=0,P=0:@R=A,S=1260,V={0}:R=B,S=1018,V={1}:R=C,S=1092,V={2}:R=D,S=1014,V={3}:R=E,S=1260,V={4}:R=F,S=48,V={5}:\";$C$2;$T$14;$C$4;$D259;$B259;V$14)": 4892,_x000D_
    "=RIK_AC(\"INF04__;INF04@E=0,S=49,G=0,T=0,P=0:@R=A,S=1260,V={0}:R=B,S=1018,V={1}:R=C,S=1092,V={2}:R=D,S=1014,V={3}:R=E,S=1260,V={4}:R=F,S=48,V={5}:\";$C$2;$T$14;$C$4;$D267;$B267;V$14)": 4893,_x000D_
    "=RIK_AC(\"INF04__;INF04@E=0,S=49,G=0,T=0,P=0:@R=A,S=1260,V={0}:R=B,S=1018,V={1}:R=C,S=1092,V={2}:R=D,S=1014,V={3}:R=E,S=1260,V={4}:R=F,S=48,V={5}:\";$C$2;$T$14;$C$4;$D275;$B275;V$14)": 4894,_x000D_
    "=RIK_AC(\"INF04__;INF04@E=0,S=49,G=0,T=0,P=0:@R=A,S=1260,V={0}:R=B,S=1018,V={1}:R=C,S=1092,V={2}:R=D,S=1014,V={3}:R=E,S=1260,V={4}:R=F,S=48,V={5}:\";$C$2;$T$14;$C$4;$D283;$B283;V$14)": 4895,_x000D_
    "=RIK_AC(\"INF04__;INF04@E=0,S=49,G=0,T=0,P=0:@R=A,S=1260,V={0}:R=B,S=1018,V={1}:R=C,S=1092,V={2}:R=D,S=1014,V={3}:R=E,S=1260,V={4}:R=F,S=48,V={5}:\";$C$2;$T$14;$C$4;$D291;$B291;V$14)": 4896,_x000D_
    "=RIK_AC(\"INF04__;INF04@E=0,S=49,G=0,T=0,P=0:@R=A,S=1260,V={0}:R=B,S=1018,V={1}:R=C,S=1092,V={2}:R=D,S=1014,V={3}:R=E,S=1260,V={4}:R=F,S=48,V={5}:\";$C$2;$T$14;$C$4;$D299;$B299;V$14)": 4897,_x000D_
    "=RIK_AC(\"INF04__;INF04@E=0,S=49,G=0,T=0,P=0:@R=A,S=1260,V={0}:R=B,S=1018,V={1}:R=C,S=1092,V={2}:R=D,S=1014,V={3}:R=E,S=1260,V={4}:R=F,S=48,V={5}:\";$C$2;$T$14;$C$4;$D307;$B307;V$14)": 4898,_x000D_
    "=RIK_AC(\"INF04__;INF04@E=0,S=49,G=0,T=0,P=0:@R=A,S=1260,V={0}:R=B,S=1018,V={1}:R=C,S=1092,V={2}:R=D,S=1014,V={3}:R=E,S=1260,V={4}:R=F,S=48,V={5}:\";$C$2;$T$14;$C$4;$D315;$B315;V$14)": 4899,_x000D_
    "=RIK_AC(\"INF04__;INF04@E=0,S=49,G=0,T=0,P=0:@R=A,S=1260,V={0}:R=B,S=1018,V={1}:R=C,S=1092,V={2}:R=D,S=1014,V={3}:R=E,S=1260,V={4}:R=F,S=48,V={5}:\";$C$2;$T$14;$C$4;$D323;$B323;V$14)": 4900,_x000D_
    "=RIK_AC(\"INF04__;INF04@E=0,S=49,G=0,T=0,P=0:@R=A,S=1260,V={0}:R=B,S=1018,V={1}:R=C,S=1092,V={2}:R=D,S=1014,V={3}:R=E,S=1260,V={4}:R=F,S=48,V={5}:\";$C$2;$T$14;$C$4;$D331;$B331;V$14)": 4901,_x000D_
    "=RIK_AC(\"INF04__;INF04@E=0,S=49,G=0,T=0,P=0:@R=A,S=1260,V={0}:R=B,S=1018,V={1}:R=C,S=1092,V={2}:R=D,S=1014,V={3}:R=E,S=1260,V={4}:R=F,S=48,V={5}:\";$C$2;$T$14;$C$4;$D339;$B339;V$14)": 4902,_x000D_
    "=RIK_AC(\"INF04__;INF04@E=0,S=49,G=0,T=0,P=0:@R=A,S=1260,V={0}:R=B,S=1018,V={1}:R=C,S=1092,V={2}:R=D,S=1014,V={3}:R=E,S=1260,V={4}:R=F,S=48,V={5}:\";$C$2;$T$14;$C$4;$D347;$B347;V$14)": 4903,_x000D_
    "=RIK_AC(\"INF04__;INF04@E=0,S=49,G=0,T=0,P=0:@R=A,S=1260,V={0}:R=B,S=1018,V={1}:R=C,S=1092,V={2}:R=D,S=1014,V={3}:R=E,S=1260,V={4}:R=F,S=48,V={5}:\";$C$2;$T$14;$C$4;$D355;$B355;V$14)": 4904,_x000D_
    "=RIK_AC(\"INF04__;INF04@E=0,S=49,G=0,T=0,P=0:@R=A,S=1260,V={0}:R=B,S=1018,V={1}:R=C,S=1092,V={2}:R=D,S=1014,V={3}:R=E,S=1260,V={4}:R=F,S=48,V={5}:\";$C$2;$T$14;$C$4;$D363;$B363;V$14)": 4905,_x000D_
    "=RIK_AC(\"INF04__;INF04@E=0,S=49,G=0,T=0,P=0:@R=A,S=1260,V={0}:R=B,S=1018,V={1}:R=C,S=1092,V={2}:R=D,S=1014,V={3}:R=E,S=1260,V={4}:R=F,S=48,V={5}:\";$C$2;$T$14;$C$4;$D371;$B371;V$14)": 4906,_x000D_
    "=RIK_AC(\"INF04__;INF04@E=0,S=49,G=0,T=0,P=0:@R=A,S=1260,V={0}:R=B,S=1018,V={1}:R=C,S=1092,V={2}:R=D,S=1014,V={3}:R=E,S=1260,V={4}:R=F,S=48,V={5}:\";$C$2;$T$14;$C$4;$D379;$B379;V$14)": 4907,_x000D_
    "=RIK_AC(\"INF04__;INF04@E=0,S=49,G=0,T=0,P=0:@R=A,S=1260,V={0}:R=B,S=1018,V={1}:R=C,S=1092,V={2}:R=D,S=1014,V={3}:R=E,S=1260,V={4}:R=F,S=48,V={5}:\";$C$2;$T$14;$C$4;$D387;$B387;V$14)": 4908,_x000D_
    "=RIK_AC(\"INF04__;INF04@E=0,S=49,G=0,T=0,P=0:@R=A,S=1260,V={0}:R=B,S=1018,V={1}:R=C,S=1092,V={2}:R=D,S=1014,V={3}:R=E,S=1260,V={4}:R=F,S=48,V={5}:\";$C$2;$T$14;$C$4;$D395;$B395;V$14)": 4909,_x000D_
    "=RIK_AC(\"INF04__;INF04@E=0,S=49,G=0,T=0,P=0:@R=A,S=1260,V={0}:R=B,S=1018,V={1}:R=C,S=1092,V={2}:R=D,S=1014,V={3}:R=E,S=1260,V={4}:R=F,S=48,V={5}:\";$C$2;$T$14;$C$4;$D403;$B403;V$14)": 4910,_x000D_
    "=RIK_AC(\"INF04__;INF04@E=0,S=49,G=0,T=0,P=0:@R=A,S=1260,V={0}:R=B,S=1018,V={1}:R=C,S=1092,V={2}:R=D,S=1014,V={3}:R=E,S=1260,V={4}:R=F,S=48,V={5}:\";$C$2;$T$14;$C$4;$D411;$B411;V$14)": 4911,_x000D_
    "=RIK_AC(\"INF04__;INF04@E=0,S=49,G=0,T=0,P=0:@R=A,S=1260,V={0}:R=B,S=1018,V={1}:R=C,S=1092,V={2}:R=D,S=1014,V={3}:R=E,S=1260,V={4}:R=F,S=48,V={5}:\";$C$2;$T$14;$C$4;$D419;$B419;V$14)": 4912,_x000D_
    "=RIK_AC(\"INF04__;INF04@E=0,S=49,G=0,T=0,P=0:@R=A,S=1260,V={0}:R=B,S=1018,V={1}:R=C,S=1092,V={2}:R=D,S=1014,V={3}:R=E,S=1260,V={4}:R=F,S=48,V={5}:\";$C$2;$T$14;$C$4;$D427;$B427;V$14)": 4913,_x000D_
    "=RIK_AC(\"INF04__;INF04@E=0,S=49,G=0,T=0,P=0:@R=A,S=1260,V={0}:R=B,S=1018,V={1}:R=C,S=1092,V={2}:R=D,S=1014,V={3}:R=E,S=1260,V={4}:R=F,S=48,V={5}:\";$C$2;$T$14;$C$4;$D435;$B435;V$14)": 4914,_x000D_
    "=RIK_AC(\"INF04__;INF04@E=0,S=1076,G=0,T=0,P=0:@R=A,S=1260,V={0}:R=B,S=1018,V={1}:R=C,S=1092,V={2}:R=D,S=1014,V={3}:R=E,S=1260,V={4}:\";$C$2;$T$14;$C$4;$D23;$B23)": 4915,_x000D_
    "=RIK_AC(\"INF04__;INF04@E=0,S=1076,G=0,T=0,P=0:@R=A,S=1260,V={0}:R=B,S=1018,V={1}:R=C,S=1092,V={2}:R=D,S=1014,V={3}:R=E,S=1260,V={4}:\";$C$2;$T$14;$C$4;$D31;$B31)": 4916,_x000D_
    "=RIK_AC(\"INF04__;INF04@E=0,S=1076,G=0,T=0,P=0:@R=A,S=1260,V={0}:R=B,S=1018,V={1}:R=C,S=1092,V={2}:R=D,S=1014,V={3}:R=E,S=1260,V={4}:\";$C$2;$T$14;$C$4;$D39;$B39)": 4917,_x000D_
    "=RIK_AC(\"INF04__;INF04@E=0,S=1076,G=0,T=0,P=0:@R=A,S=1260,V={0}:R=B,S=1018,V={1}:R=C,S=1092,V={2}:R=D,S=1014,V={3}:R=E,S=1260,V={4}:\";$C$2;$T$14;$C$4;$D47;$B47)": 4918,_x000D_
    "=RIK_AC(\"INF04__;INF04@E=0,S=1076,G=0,T=0,P=0:@R=A,S=1260,V={0}:R=B,S=1018,V={1}:R=C,S=1092,V={2}:R=D,S=1014,V={3}:R=E,S=1260,V={4}:\";$C$2;$T$14;$C$4;$D55;$B55)": 4919,_x000D_
    "=RIK_AC(\"INF04__;INF04@E=0,S=1076,G=0,T=0,P=0:@R=A,S=1260,V={0}:R=B,S=1018,V={1}:R=C,S=1092,V={2}:R=D,S=1014,V={3}:R=E,S=1260,V={4}:\";$C$2;$T$14;$C$4;$D63;$B63)": 4920,_x000D_
    "=RIK_AC(\"INF04__;INF04@E=0,S=1076,G=0,T=0,P=0:@R=A,S=1260,V={0}:R=B,S=1018,V={1}:R=C,S=1092,V={2}:R=D,S=1014,V={3}:R=E,S=1260,V={4}:\";$C$2;$T$14;$C$4;$D71;$B71)": 4921,_x000D_
    "=RIK_AC(\"INF04__;INF04@E=0,S=1076,G=0,T=0,P=0:@R=A,S=1260,V={0}:R=B,S=1018,V={1}:R=C,S=1092,V={2}:R=D,S=1014,V={3}:R=E,S=1260,V={4}:\";$C$2;$T$14;$C$4;$D79;$B79)": 4922,_x000D_
    "=RIK_AC(\"INF04__;INF04@E=0,S=1076,G=0,T=0,P=0:@R=A,S=1260,V={0}:R=B,S=1018,V={1}:R=C,S=1092,V={2}:R=D,S=1014,V={3}:R=E,S=1260,V={4}:\";$C$2;$T$14;$C$4;$D87;$B87)": 4923,_x000D_
    "=RIK_AC(\"INF04__;INF04@E=0,S=1076,G=0,T=0,P=0:@R=A,S=1260,V={0}:R=B,S=1018,V={1}:R=C,S=1092,V={2}:R=D,S=1014,V={3}:R=E,S=1260,V={4}:\";$C$2;$T$14;$C$4;$D95;$B95)": 4924,_x000D_
    "=RIK_AC(\"INF04__;INF04@E=0,S=1076,G=0,T=0,P=0:@R=A,S=1260,V={0}:R=B,S=1018,V={1}:R=C,S=1092,V={2}:R=D,S=1014,V={3}:R=E,S=1260,V={4}:\";$C$2;$T$14;$C$4;$D103;$B103)": 4925,_x000D_
    "=RIK_AC(\"INF04__;INF04@E=0,S=1076,G=0,T=0,P=0:@R=A,S=1260,V={0}:R=B,S=1018,V={1}:R=C,S=1092,V={2}:R=D,S=1014,V={3}:R=E,S=1260,V={4}:\";$C$2;$T$14;$C$4;$D111;$B111)": 4926,_x000D_
    "=RIK_AC(\"INF04__;INF04@E=0,S=1076,G=0,T=0,P=0:@R=A,S=1260,V={0}:R=B,S=1018,V={1}:R=C,S=1092,V={2}:R=D,S=1014,V={3}:R=E,S=1260,V={4}:\";$C$2;$T$14;$C$4;$D119;$B119)": 4927,_x000D_
    "=RIK_AC(\"INF04__;INF04@E=0,S=1076,G=0,T=0,P=0:@R=A,S=1260,V={0}:R=B,S=1018,V={1}:R=C,S=1092,V={2}:R=D,S=1014,V={3}:R=E,S=1260,V={4}:\";$C$2;$T$14;$C$4;$D127;$B127)": 4928,_x000D_
    "=RIK_AC(\"INF04__;INF04@E=0,S=1076,G=0,T=0,P=0:@R=A,S=1260,V={0}:R=B,S=1018,V={1}:R=C,S=1092,V={2}:R=D,S=1014,V={3}:R=E,S=1260,V={4}:\";$C$2;$T$14;$C$4;$D135;$B135)": 4929,_x000D_
    "=RIK_AC(\"INF04__;INF04@E=0,S=1076,G=0,T=0,P=0:@R=A,S=1260,V={0}:R=B,S=1018,V={1}:R=C,S=1092,V={2}:R=D,S=1014,V={3}:R=E,S=1260,V={4}:\";$C$2;$T$14;$C$4;$D143;$B143)": 4930,_x000D_
    "=RIK_AC(\"INF04__;INF04@E=0,S=1076,G=0,T=0,P=0:@R=A,S=1260,V={0}:R=B,S=1018,V={1}:R=C,S=1092,V={2}:R=D,S=1014,V={3}:R=E,S=1260,V={4}:\";$C$2;$T$14;$C$4;$D151;$B151)": 4931,_x000D_
    "=RIK_AC(\"INF04__;INF04@E=0,S=1076,G=0,T=0,P=0:@R=A,S=1260,V={0}:R=B,S=1018,V={1}:R=C,S=1092,V={2}:R=D,S=1014,V={3}:R=E,S=1260,V={4}:\";$C$2;$T$14;$C$4;$D159;$B159)": 4932,_x000D_
    "=RIK_AC(\"INF04__;INF04@E=0,S=1076,G=0,T=0,P=0:@R=A,S=1260,V={0}:R=B,S=1018,V={1}:R=C,S=1092,V={2}:R=D,S=1014,V={3}:R=E,S=1260,V={4}:\";$C$2;$T$14;$C$4;$D167;$B167)": 4933,_x000D_
    "=RIK_AC(\"INF04__;INF04@E=0,S=1076,G=0,T=0,P=0:@R=A,S=1260,V={0}:R=B,S=1018,V={1}:R=C,S=1092,V={2}:R=D,S=1014,V={3}:R=E,S=1260,V={4}:\";$C$2;$T$14;$C$4;$D175;$B175)": 4934,_x000D_
    "=RIK_AC(\"INF04__;INF04@E=0,S=1076,G=0,T=0,P=0:@R=A,S=1260,V={0}:R=B,S=1018,V={1}:R=C,S=1092,V={2}:R=D,S=1014,V={3}:R=E,S=1260,V={4}:\";$C$2;$T$14;$C$4;$D183;$B183)": 4935,_x000D_
    "=RIK_AC(\"INF04__;INF04@E=0,S=1076,G=0,T=0,P=0:@R=A,S=1260,V={0}:R=B,S=1018,V={1}:R=C,S=1092,V={2}:R=D,S=1014,V={3}:R=E,S=1260,V={4}:\";$C$2;$T$14;$C$4;$D191;$B191)": 4936,_x000D_
    "=RIK_AC(\"INF04__;INF04@E=0,S=1076,G=0,T=0,P=0:@R=A,S=1260,V={0}:R=B,S=1018,V={1}:R=C,S=1092,V={2}:R=D,S=1014,V={3}:R=E,S=1260,V={4}:\";$C$2;$T$14;$C$4;$D199;$B199)": 4937,_x000D_
    "=RIK_AC(\"INF04__;INF04@E=0,S=1076,G=0,T=0,P=0:@R=A,S=1260,V={0}:R=B,S=1018,V={1}:R=C,S=1092,V={2}:R=D,S=1014,V={3}:R=E,S=1260,V={4}:\";$C$2;$T$14;$C$4;$D207;$B207)": 4938,_x000D_
    "=RIK_AC(\"INF04__;INF04@E=0,S=1076,G=0,T=0,P=0:@R=A,S=1260,V={0}:R=B,S=1018,V={1}:R=C,S=1092,V={2}:R=D,S=1014,V={3}:R=E,S=1260,V={4}:\";$C$2;$T$14;$C$4;$D215;$B215)": 4939,_x000D_
    "=RIK_AC(\"INF04__;INF04@E=0,S=1076,G=0,T=0,P=0:@R=A,S=1260,V={0}:R=B,S=1018,V={1}:R=C,S=1092,V={2}:R=D,S=1014,V={3}:R=E,S=1260,V={4}:\";$C$2;$T$14;$C$4;$D223;$B223)": 4940,_x000D_
    "=RIK_AC(\"INF04__;INF04@E=0,S=1076,G=0,T=0,P=0:@R=A,S=1260,V={0}:R=B,S=1018,V={1}:R=C,S=1092,V={2}:R=D,S=1014,V={3}:R=E,S=1260,V={4}:\";$C$2;$T$14;$C$4;$D231;$B231)": 4941,_x000D_
    "=RIK_AC(\"INF04__;INF04@E=0,S=1076,G=0,T=0,P=0:@R=A,S=1260,V={0}:R=B,S=1018,V={1}:R=C,S=1092,V={2}:R=D,S=1014,V={3}:R=E,S=1260,V={4}:\";$C$2;$T$14;$C$4;$D239;$B239)": 4942,_x000D_
    "=RIK_AC(\"INF04__;INF04@E=0,S=1076,G=0,T=0,P=0:@R=A,S=1260,V={0}:R=B,S=1018,V={1}:R=C,S=1092,V={2}:R=D,S=1014,V={3}:R=E,S=1260,V={4}:\";$C$2;$T$14;$C$4;$D247;$B247)": 4943,_x000D_
    "=RIK_AC(\"INF04__;INF04@E=0,S=1076,G=0,T=0,P=0:@R=A,S=1260,V={0}:R=B,S=1018,V={1}:R=C,S=1092,V={2}:R=D,S=1014,V={3}:R=E,S=1260,V={4}:\";$C$2;$T$14;$C$4;$D255;$B255)": 4944,_x000D_
    "=RIK_AC(\"INF04__;INF04@E=0,S=42,G=0,T=0,P=0:@R=A,S=1260,V={0}:R=B,S=1018,V={1}:R=C,S=1092,V={2}:R=D,S=1014,V={3}:R=E,S=1260,V={4}:\";$C$2;$T$14;$C$4;$D22;$B22)": 4945,_x000D_
    "=RIK_AC(\"INF04__;INF04@E=0,S=42,G=0,T=0,P=0:@R=A,S=1260,V={0}:R=B,S=1018,V={1}:R=C,S=1092,V={2}:R=D,S=1014,V={3}:R=E,S=1260,V={4}:\";$C$2;$T$14;$C$4;$D60;$B60)": 4946,_x000D_
    "=RIK_AC(\"INF04__;INF04@E=0,S=42,G=0,T=0,P=0:@R=A,S=1260,V={0}:R=B,S=1018,V={1}:R=C,S=1092,V={2}:R=D,S=1014,V={3}:R=E,S=1260,V={4}:\";$C$2;$T$14;$C$4;$D94;$B94)": 4947,_x000D_
    "=RIK_AC(\"INF04__;INF04@E=0,S=42,G=0,T=0,P=0:@R=A,S=1260,V={0}:R=B,S=1018,V={1}:R=C,S=1092,V={2}:R=D,S=1014,V={3}:R=E,S=1260,V={4}:\";$C$2;$T$14;$C$4;$D125;$B125)": 4948,_x000D_
    "=RIK_AC(\"INF04__;INF04@E=0,S=42,G=0,T=0,P=0:@R=A,S=1260,V={0}:R=B,S=1018,V={1}:R=C,S=1092,V={2}:R=D,S=1014,V={3}:R=E,S=1260,V={4}:\";$C$2;$T$14;$C$4;$D163;$B163)": 4949,_x000D_
    "=RIK_AC(\"INF04__;INF04@E=0,S=42,G=0,T=0,P=0:@R=A,S=1260,V={0}:R=B,S=1018,V={1}:R=C,S=1092,V={2}:R=D,S=1014,V={3}:R=E,S=1260,V={4}:\";$C$2;$T$14;$C$4;$D197;$B197)": 4950,_x000D_
    "=RIK_AC(\"INF04__;INF04@E=0,S=42,G=0,T=0,P=0:@R=A,S=1260,V={0}:R=B,S=1018,V={1}:R=C,S=1092,V={2}:R=D,S=1014,V={3}:R=E,S=1260,V={4}:\";$C$2;$T$14;$C$4;$D228;$B228)": 4951,_x000D_
    "=RIK_AC(\"INF04__;INF04@E=0,S=42,G=0,T=0,P=0:@R=A,S=1260,V={0}:R=B,S=1018,V={1}:R=C,S=1092,V={2}:R=D,S=1014,V={3}:R=E,S=1260,V={4}:\";$C$2;$T$14;$C$4;$D265;$B265)": 4952,_x000D_
    "=RIK_AC(\"INF04__;INF04@E=0,S=42,G=0,T=0,P=0:@R=A,S=1260,V={0}:R=B,S=1018,V={1}:R=C,S=1092,V={2}:R=D,S=1014,V={3}:R=E,S=1260,V={4}:\";$C$2;$T$14;$C$4;$D300;$B300)": 4953,_x000D_
    "=RIK_AC(\"INF04__;INF04@E=0,S=42,G=0,T=0,P=0:@R=A,S=1260,V={0}:R=B,S=1018,V={1}:R=C,S=1092,V={2}:R=D,S=1014,V={3}:R=E,S=1260,V={4}:\";$C$2;$T$14;$C$4;$D331;$B331)": 4954,_x000D_
    "=RIK_AC(\"INF04__;INF04@E=0,S=42,G=0,T=0,P=0:@R=A,S=1260,V={0}:R=B,S=1018,V={1}:R=C,S=1092,V={2}:R=D,S=1014,V={3}:R=E,S=1260,V={4}:\";$C$2;$T$14;$C$4;$D366;$B366)": 4955,_x000D_
    "=RIK_AC(\"INF04__;INF04@E=0,S=42,G=0,T=0,P=0:@R=A,S=1260,V={0}:R=B,S=1018,V={1}:R=C,S=1092,V={2}:R=D,S=1014,V={3}:R=E,S=1260,V={4}:\";$C$2;$T$14;$C$4;$D403;$B403)": 4956,_x000D_
    "=RIK_AC(\"INF04__;INF04@E=0,S=42,G=0,T=0,P=0:@R=A,S=1260,V={0}:R=B,S=1018,V={1}:R=C,S=1092,V={2}:R=D,S=1014,V={3}:R=E,S=1260,V={4}:\";$C$2;$T$14;$C$4;$D433;$B433)": 4957,_x000D_
    "=RIK_AC(\"INF04__;INF04@E=0,S=1064,G=0,T=0,P=0:@R=A,S=1260,V={0}:R=B,S=1018,V={1}:R=C,S=1092,V={2}:R=D,S=1014,V={3}:R=E,S=1260,V={4}:\";$C$2;$T$14;$C$4;$D49;$B49)": 4958,_x000D_
    "=RIK_AC(\"INF04__;INF04@E=0,S=1064,G=0,T=0,P=0:@R=A,S=1260,V={0}:R=B,S=1018,V={1}:R=C,S=1092,V={2}:R=D,S=1014,V={3}:R=E,S=1260,V={4}:\";$C$2;$T$14;$C$4;$D74;$B74)": 4959,_x000D_
    "=RIK_AC(\"INF04__;INF04@E=0,S=1064,G=0,T=0,P=0:@R=A,S=1260,V={0}:R=B,S=1018,V={1}:R=C,S=1092,V={2}:R=D,S=1014,V={3}:R=E,S=1260,V={4}:\";$C$2;$T$14;$C$4;$D96;$B96)": 4960,_x000D_
    "=RIK_AC(\"INF04__;INF04@E=0,S=1064,G=0,T=0,P=0:@R=A,S=1260,V={0}:R=B,S=1018,V={1}:R=C,S=1092,V={2}:R=D,S=1014,V={3}:R=E,S=1260,V={4}:\";$C$2;$T$14;$C$4;$D122;$B122)": 4961,_x000D_
    "=RIK_AC(\"INF04__;INF04@E=0,S=1064,G=0,T=0,P=0:@R=A,S=1260,V={0}:R=B,S=1018,V={1}:R=C,S=1092,V={2}:R=D,S=1014,V={3}:R=E,S=1260,V={4}:\";$C$2;$T$14;$C$4;$D147;$B147)": 4962,_x000D_
    "=RIK_AC(\"INF04__;INF04@E=0,S=1064,G=0,T=0,P=0:@R=A,S=1260,V={0}:R=B,S=1018,V={1}:R=C,S=1092,V={2}:R=D,S=1014,V={3}:R=E,S=1260,V={4}:\";$C$2;$T$14;$C$4;$D169;$B169)": 4963,_x000D_
    "=RIK_AC(\"INF04__;INF04@E=0,S=1064,G=0,T=0,P=0:@R=A,S=1260,V={0}:R=B,S=1018,V={1}:R=C,S=1092,V={2}:R=D,S=1014,V={3}:R=E,S=1260,V={4}:\";$C$2;$T$14;$C$4;$D195;$B195)": 4964,_x000D_
    "=RIK_AC(\"INF04__;INF04@E=0,S=1064,G=0,T=0,P=0:@R=A,S=1260,V={0}:R=B,S=1018,V={1}:R=C,S=1092,V={2}:R=D,S=1014,V={3}:R=E,S=1260,V={4}:\";$C$2;$T$14;$C$4;$D217;$B217)": 4965,_x000D_
    "=RIK_AC(\"INF04__;INF04@E=0,S=1064,G=0,T=0,P=0:@R=A,S=1260,V={0}:R=B,S=1018,V={1}:R=C,S=1092,V={2}:R=D,S=1014,V={3}:R=E,S=1260,V={4}:\";$C$2;$T$14;$C$4;$D236;$B236)": 4966,_x000D_
    "=RIK_AC(\"INF04__;INF04@E=0,S=1064,G=0,T=0,P=0:@R=A,S=1260,V={0}:R=B,S=1018,V={1}:R=C,S=1092,V={2}:R=D,S=1014,V={3}:R=E,S=1260,V={4}:\";$C$2;$T$14;$C$4;$D259;$B259)": 4967,_x000D_
    "=RIK_AC(\"INF04__;INF04@E=0,S=1064,G=0,T=0,P=0:@R=A,S=1260,V={0}:R=B,S=1018,V={1}:R=C,S=1092,V={2}:R=D,S=1014,V={3}:R=E,S=1260,V={4}:\";$C$2;$T$14;$C$4;$D281;$B281)": 4968,_x000D_
    "=RIK_AC(\"INF04__;INF04@E=0,S=1064,G=0,T=0,P=0:@R=A,S=1260,V={0}:R=B,S=1018,V={1}:R=C,S=1092,V={2}:R=D,S=1014,V={3}:R=E,S=1260,V={4}:\";$C$2;$T$14;$C$4;$D300;$B300)": 4969,_x000D_
    "=RIK_AC(\"INF04__;INF04@E=0,S=1064,G=0,T=0,P=0:@R=A,S=1260,V={0}:R=B,S=1018,V={1}:R=C,S=1092,V={2}:R=D,S=1014,V={3}:R=E,S=1260,V={4}:\";$C$2;$T$14;$C$4;$D323;$B323)": 4970,_x000D_
    "=RIK_AC(\"INF04__;INF04@E=0,S=1064,G=0,T=0,P=0:@R=A,S=1260,V={0}:R=B,S=1018,V={1}:R=C,S=1092,V={2}:R=D,S=1014,V={3}:R=E,S=1260,V={4}:\";$C$2;$T$14;$C$4;$D345;$B345)": 4971,_x000D_
    "=RIK_AC(\"INF04__;INF04@E=0,S=1064,G=0,T=0,P=0:@R=A,S=1260,V={0}:R=B,S=1018,V={1}:R=C,S=1092,V={2}:R=D,S=1014,V={3}:R=E,S=1260,V={4}:\";$C$2;$T$14;$C$4;$D364;$B364)": 4972,_x000D_
    "=RIK_AC(\"INF04__;INF04@E=0,S=1064,G=0,T=0,P=0:@R=A,S=1260,V={0}:R=B,S=1018,V={1}:R=C,S=1092,V={2}:R=D,S=1014,V={3}:R=E,S=1260,V={4}:\";$C$2;$T$14;$C$4;$D387;$B387)": 4973,_x000D_
    "=RIK_AC(\"INF04__;INF04@E=0,S=1064,G=0,T=0,P=0:@R=A,S=1260,V={0}:R=B,S=1018,V={1}:R=C,S=1092,V={2}:R=D,S=1014,V={3}:R=E,S=1260,V={4}:\";$C$2;$T$14;$C$4;$D409;$B409)": 4974,_x000D_
    "=RIK_AC(\"INF04__;INF04@E=0,S=1064,G=0,T=0,P=0:@R=A,S=1260,V={0}:R=B,S=1018,V={1}:R=C,S=1092,V={2}:R=D,S=1014,V={3}:R=E,S=1260,V={4}:\";$C$2;$T$14;$C$4;$D427;$B427)": 4975,_x000D_
    "=RIK_AC(\"INF04__;INF04@E=0,S=49,G=0,T=0,P=0:@R=A,S=1260,V={0}:R=B,S=1018,V={1}:R=C,S=1092,V={2}:R=D,S=1014,V={3}:R=E,S=1260,V={4}:R=F,S=48,V={5}:\";$C$2;$T$14;$C$4;$D23;$B23;V$14)": 4976,_x000D_
    "=RIK_AC(\"INF04__;INF04@E=0,S=49,G=0,T=0,P=0:@R=A,S=1260,V={0}:R=B,S=1018,V={1}:R=C,S=1092,V={2}:R=D,S=1014,V={3}:R=E,S=1260,V={4}:R=F,S=48,V={5}:\";$C$2;$T$14;$C$4;$D39;$B39;V$14)": 4977,_x000D_
    "=RIK_AC(\"INF04__;INF04@E=0,S=49,G=0,T=0,P=0:@R=A,S=1260,V={0}:R=B,S=1018,V={1}:R=C,S=1092,V={2}:R=D,S=1014,V={3}:R=E,S=1260,V={4}:R=F,S=48,V={5}:\";$C$2;$T$14;$C$4;$D54;$B54;V$14)": 4978,_x000D_
    "=RIK_AC(\"INF04__;INF04@E=0,S=49,G=0,T=0,P=0:@R=A,S=1260,V={0}:R=B,S=1018,V={1}:R=C,S=1092,V={2}:R=D,S=1014,V={3}:R=E,S=1260,V={4}:R=F,S=48,V={5}:\";$C$2;$T$14;$C$4;$D63;$B63;V$14)": 4979,_x000D_
    "=RIK_AC(\"INF04__;INF04@E=0,S=49,G=0,T=0,P=0:@R=A,S=1260,V={0}:R=B,S=1018,V={1}:R=C,S=1092,V={2}:R=D,S=1014,V={3}:R=E,S=1260,V={4}:R=F,S=48,V={5}:\";$C$2;$T$14;$C$4;$D72;$B72;V$14)": 4980,_x000D_
    "=RIK_AC(\"INF04__;INF04@E=0,S=49,G=0,T=0,P=0:@R=A,S=1260,V={0}:R=B,S=1018,V={1}:R=C,S=1092,V={2}:R=D,S=1014,V={3}:R=E,S=1260,V={4}:R=F,S=48,V={5}:\";$C$2;$T$14;$C$4;$D81;$B81;V$14)": 4981,_x000D_
    "=RIK_AC(\"INF04__;INF04@E=0,S=49,G=0,T=0,P=0:@R=A,S=1260,V={0}:R=B,S=1018,V={1}:R=C,S=1092,V={2}:R=D,S=1014,V={3}:R=E,S=1260,V={4}:R=F,S=48,V={5}:\";$C$2;$T$14;$C$4;$D90;$B90;V$14)": 4982,_x000D_
    "=RIK_AC(\"INF04__;INF04@E=0,S=49,G=0,T=0,P=0:@R=A,S=1260,V={0}:R=B,S=1018,V={1}:R=C,S=1092,V={2}:R=D,S=1014,V={3}:R=E,S=1260,V={4}:R=F,S=48,V={5}:\";$C$2;$T$14;$C$4;$D100;$B100;V$14)": 4983,_x000D_
    "=RIK_AC(\"INF04__;INF04@E=0,S=49,G=0,T=0,P=0:@R=A,S=1260,V={0}:R=B,S=1018,V={1}:R=C,S=1092,V={2}:R=D,S=1014,V={3}:R=E,S=1260,V={4}:R=F,S=48,V={5}:\";$C$2;$T$14;$C$4;$D109;$B109;V$14)": 4984,_x000D_
    "=RIK_AC(\"INF04__;INF04@E=0,S=49,G=0,T=0,P=0:@R=A,S=1260,V={0}:R=B,S=1018,V={1}:R=C,S=1092,V={2}:R=D,S=1014,V={3}:R=E,S=1260,V={4}:R=F,S=48,V={5}:\";$C$2;$T$14;$C$4;$D118;$B118;V$14)": 4985,_x000D_
    "=RIK_AC(\"INF04__;INF04@E=0,S=49,G=0,T=0,P=0:@R=A,S=1260,V={0}:R=B,S=1018,V={1}:R=C,S=1092,V={2}:R=D,S=1014,V={3}:R=E,S=1260,V={4}:R=F,S=48,V={5}:\";$C$2;$T$14;$C$4;$D127;$B127;V$14)": 4986,_x000D_
    "=RIK_AC(\"INF04__;INF04@E=0,S=49,G=0,T=0,P=0:@R=A,S=1260,V={0}:R=B,S=1018,V={1}:R=C,S=1092,V={2}:R=D,S=1014,V={3}:R=E,S=1260,V={4}:R=F,S=48,V={5}:\";$C$2;$T$14;$C$4;$D136;$B136;V$14)": 4987,_x000D_
    "=RIK_AC(\"INF04__;INF04@E=0,S=49,G=0,T=0,P=0:@R=A,S=1260,V={0}:R=B,S=1018,V={1}:R=C,S=1092,V={2}:R=D,S=1014,V={3}:R=E,S=1260,V={4}:R=F,S=48,V={5}:\";$C$2;$T$14;$C$4;$D145;$B145;V$14)": 4988,_x000D_
    "=RIK_AC(\"INF04__;INF04@E=0,S=49,G=0,T=0,P=0:@R=A,S=1260,V={0}:R=B,S=1018,V={1}:R=C,S=1092,V={2}:R=D,S=1014,V={3}:R=E,S=1260,V={4}:R=F,S=48,V={5}:\";$C$2;$T$14;$C$4;$D154;$B154;V$14)": 4989,_x000D_
    "=RIK_AC(\"INF04__;INF04@E=0,S=49,G=0,T=0,P=0:@R=A,S=1260,V={0}:R=B,S=1018,V={1}:R=C,S=1092,V={2}:R=D,S=1014,V={3}:R=E,S=1260,V={4}:R=F,S=48,V={5}:\";$C$2;$T$14;$C$4;$D164;$B164;V$14)": 4990,_x000D_
    "=RIK_AC(\"INF04__;INF04@E=0,S=49,G=0,T=0,P=0:@R=A,S=1260,V={0}:R=B,S=1018,V={1}:R=C,S=1092,V={2}:R=D,S=1014,V={3}:R=E,S=1260,V={4}:R=F,S=48,V={5}:\";$C$2;$T$14;$C$4;$D172;$B172;V$14)": 4991,_x000D_
    "=RIK_AC(\"INF04__;INF04@E=0,S=49,G=0,T=0,P=0:@R=A,S=1260,V={0}:R=B,S=1018,V={1}:R=C,S=1092,V={2}:R=D,S=1014,V={3}:R=E,S=1260,V={4}:R=F,S=48,V={5}:\";$C$2;$T$14;$C$4;$D180;$B180;V$14)": 4992,_x000D_
    "=RIK_AC(\"INF04__;INF04@E=0,S=49,G=0,T=0,P=0:@R=A,S=1260,V={0}:R=B,S=1018,V={1}:R=C,S=1092,V={2}:R=D,S=1014,V={3}:R=E,S=1260,V={4}:R=F,S=48,V={5}:\";$C$2;$T$14;$C$4;$D188;$B188;V$14)": 4993,_x000D_
    "=RIK_AC(\"INF04__;INF04@E=0,S=49,G=0,T=0,P=0:@R=A,S=1260,V={0}:R=B,S=1018,V={1}:R=C,S=1092,V={2}:R=D,S=1014,V={3}:R=E,S=1260,V={4}:R=F,S=48,V={5}:\";$C$2;$T$14;$C$4;$D196;$B196;V$14)": 4994,_x000D_
    "=RIK_AC(\"INF04__;INF04@E=0,S=49,G=0,T=0,P=0:@R=A,S=1260,V={0}:R=B,S=1018,V={1}:R=C,S=1092,V={2}:R=D,S=1014,V={3}:R=E,S=1260,V={4}:R=F,S=48,V={5}:\";$C$2;$T$14;$C$4;$D204;$B204;V$14)": 4995,_x000D_
    "=RIK_AC(\"INF04__;INF04@E=0,S=49,G=0,T=0,P=0:@R=A,S=1260,V={0}:R=B,S=1018,V={1}:R=C,S=1092,V={2}:R=D,S=1014,V={3}:R=E,S=1260,V={4}:R=F,S=48,V={5}:\";$C$2;$T$14;$C$4;$D212;$B212;V$14)": 4996,_x000D_
    "=RIK_AC(\"INF04__;INF04@E=0,S=49,G=0,T=0,P=0:@R=A,S=1260,V={0}:R=B,S=1018,V={1}:R=C,S=1092,V={2}:R=D,S=1014,V={3}:R=E,S=1260,V={4}:R=F,S=48,V={5}:\";$C$2;$T$14;$C$4;$D220;$B220;V$14)": 4997,_x000D_
    "=RIK_AC(\"INF04__;INF04@E=0,S=49,G=0,T=0,P=0:@R=A,S=1260,V={0}:R=B,S=1018,V={1}:R=C,S=1092,V={2}:R=D,S=1014,V={3}:R=E,S=1260,V={4}:R=F,S=48,V={5}:\";$C$2;$T$14;$C$4;$D228;$B228;V$14)": 4998,_x000D_
    "=RIK_AC(\"INF04__;INF04@E=0,S=49,G=0,T=0,P=0:@R=A,S=1260,V={0}:R=B,S=1018,V={1}:R=C,S=1092,V={2}:R=D,S=1014,V={3}:R=E,S=1260,V={4}:R=F,S=48,V={5}:\";$C$2;$T$14;$C$4;$D236;$B236;V$14)": 4999,_x000D_
    "=RIK_AC(\"INF04__;INF04@E=0,S=49,G=0,T=0,P=0:@R=A,S=1260,V={0}:R=B,S=1018,V={1}:R=C,S=1092,V={2}:R=D,S=1014,V={3}:R=E,S=1260,V={4}:R=F,S=48,V={5}:\";$C$2;$T$14;$C$4;$D244;$B244;V$14)": 5000,_x000D_
    "=RIK_AC(\"INF04__;INF04@E=0,S=49,G=0,T=0,P=0:@R=A,S=1260,V={0}:R=B,S=1018,V={1}:R=C,S=1092,V={2}:R=D,S=1014,V={3}:R=E,S=1260,V={4}:R=F,S=48,V={5}:\";$C$2;$T$14;$C$4;$D252;$B252;V$14)": 5001,_x000D_
    "=RIK_AC(\"INF04__;INF04@E=0,S=49,G=0,T=0,P=0:@R=A,S=1260,V={0}:R=B,S=1018,V={1}:R=C,S=1092,V={2}:R=D,S=1014,V={3}:R=E,S=1260,V={4}:R=F,S=48,V={5}:\";$C$2;$T$14;$C$4;$D260;$B260;V$14)": 5002,_x000D_
    "=RIK_AC(\"INF04__;INF04@E=0,S=49,G=0,T=0,P=0:@R=A,S=1260,V={0}:R=B,S=1018,V={1}:R=C,S=1092,V={2}:R=D,S=1014,V={3}:R=E,S=1260,V={4}:R=F,S=48,V={5}:\";$C$2;$T$14;$C$4;$D268;$B268;V$14)": 5003,_x000D_
    "=RIK_AC(\"INF04__;INF04@E=0,S=49,G=0,T=0,P=0:@R=A,S=1260,V={0}:R=B,S=1018,V={1}:R=C,S=1092,V={2}:R=D,S=1014,V={3}:R=E,S=1260,V={4}:R=F,S=48,V={5}:\";$C$2;$T$14;$C$4;$D276;$B276;V$14)": 5004,_x000D_
    "=RIK_AC(\"INF04__;INF04@E=0,S=49,G=0,T=0,P=0:@R=A,S=1260,V={0}:R=B,S=1018,V={1}:R=C,S=1092,V={2}:R=D,S=1014,V={3}:R=E,S=1260,V={4}:R=F,S=48,V={5}:\";$C$2;$T$14;$C$4;$D284;$B284;V$14)": 5005,_x000D_
    "=RIK_AC(\"INF04__;INF04@E=0,S=49,G=0,T=0,P=0:@R=A,S=1260,V={0}:R=B,S=1018,V={1}:R=C,S=1092,V={2}:R=D,S=1014,V={3}:R=E,S=1260,V={4}:R=F,S=48,V={5}:\";$C$2;$T$14;$C$4;$D292;$B292;V$14)": 5006,_x000D_
    "=RIK_AC(\"INF04__;INF04@E=0,S=49,G=0,T=0,P=0:@R=A,S=1260,V={0}:R=B,S=1018,V={1}:R=C,S=1092,V={2}:R=D,S=1014,V={3}:R=E,S=1260,V={4}:R=F,S=48,V={5}:\";$C$2;$T$14;$C$4;$D300;$B300;V$14)": 5007,_x000D_
    "=RIK_AC(\"INF04__;INF04@E=0,S=49,G=0,T=0,P=0:@R=A,S=1260,V={0}:R=B,S=1018,V={1}:R=C,S=1092,V={2}:R=D,S=1014,V={3}:R=E,S=1260,V={4}:R=F,S=48,V={5}:\";$C$2;$T$14;$C$4;$D308;$B308;V$14)": 5008,_x000D_
    "=RIK_AC(\"INF04__;INF04@E=0,S=49,G=0,T=0,P=0:@R=A,S=1260,V={0}:R=B,S=1018,V={1}:R=C,S=1092,V={2}:R=D,S=1014,V={3}:R=E,S=1260,V={4}:R=F,S=48,V={5}:\";$C$2;$T$14;$C$4;$D316;$B316;V$14)": 5009,_x000D_
    "=RIK_AC(\"INF04__;INF04@E=0,S=49,G=0,T=0,P=0:@R=A,S=1260,V={0}:R=B,S=1018,V={1}:R=C,S=1092,V={2}:R=D,S=1014,V={3}:R=E,S=1260,V={4}:R=F,S=48,V={5}:\";$C$2;$T$14;$C$4;$D324;$B324;V$14)": 5010,_x000D_
    "=RIK_AC(\"INF04__;INF04@E=0,S=49,G=0,T=0,P=0:@R=A,S=1260,V={0}:R=B,S=1018,V={1}:R=C,S=1092,V={2}:R=D,S=1014,V={3}:R=E,S=1260,V={4}:R=F,S=48,V={5}:\";$C$2;$T$14;$C$4;$D332;$B332;V$14)": 5011,_x000D_
    "=RIK_AC(\"INF04__;INF04@E=0,S=49,G=0,T=0,P=0:@R=A,S=1260,V={0}:R=B,S=1018,V={1}:R=C,S=1092,V={2}:R=D,S=1014,V={3}:R=E,S=1260,V={4}:R=F,S=48,V={5}:\";$C$2;$T$14;$C$4;$D340;$B340;V$14)": 5012,_x000D_
    "=RIK_AC(\"INF04__;INF04@E=0,S=49,G=0,T=0,P=0:@R=A,S=1260,V={0}:R=B,S=1018,V={1}:R=C,S=1092,V={2}:R=D,S=1014,V={3}:R=E,S=1260,V={4}:R=F,S=48,V={5}:\";$C$2;$T$14;$C$4;$D348;$B348;V$14)": 5013,_x000D_
    "=RIK_AC(\"INF04__;INF04@E=0,S=49,G=0,T=0,P=0:@R=A,S=1260,V={0}:R=B,S=1018,V={1}:R=C,S=1092,V={2}:R=D,S=1014,V={3}:R=E,S=1260,V={4}:R=F,S=48,V={5}:\";$C$2;$T$14;$C$4;$D356;$B356;V$14)": 5014,_x000D_
    "=RIK_AC(\"INF04__;INF04@E=0,S=49,G=0,T=0,P=0:@R=A,S=1260,V={0}:R=B,S=1018,V={1}:R=C,S=1092,V={2}:R=D,S=1014,V={3}:R=E,S=1260,V={4}:R=F,S=48,V={5}:\";$C$2;$T$14;$C$4;$D364;$B364;V$14)": 5015,_x000D_
    "=RIK_AC(\"INF04__;INF04@E=0,S=49,G=0,T=0,P=0:@R=A,S=1260,V={0}:R=B,S=1018,V={1}:R=C,S=1092,V={2}:R=D,S=1014,V={3}:R=E,S=1260,V={4}:R=F,S=48,V={5}:\";$C$2;$T$14;$C$4;$D372;$B372;V$14)": 5016,_x000D_
    "=RIK_AC(\"INF04__;INF04@E=0,S=49,G=0,T=0,P=0:@R=A,S=1260,V={0}:R=B,S=1018,V={1}:R=C,S=1092,V={2}:R=D,S=1014,V={3}:R=E,S=1260,V={4}:R=F,S=48,V={5}:\";$C$2;$T$14;$C$4</t>
  </si>
  <si>
    <t xml:space="preserve">;$D380;$B380;V$14)": 5017,_x000D_
    "=RIK_AC(\"INF04__;INF04@E=0,S=49,G=0,T=0,P=0:@R=A,S=1260,V={0}:R=B,S=1018,V={1}:R=C,S=1092,V={2}:R=D,S=1014,V={3}:R=E,S=1260,V={4}:R=F,S=48,V={5}:\";$C$2;$T$14;$C$4;$D388;$B388;V$14)": 5018,_x000D_
    "=RIK_AC(\"INF04__;INF04@E=0,S=49,G=0,T=0,P=0:@R=A,S=1260,V={0}:R=B,S=1018,V={1}:R=C,S=1092,V={2}:R=D,S=1014,V={3}:R=E,S=1260,V={4}:R=F,S=48,V={5}:\";$C$2;$T$14;$C$4;$D396;$B396;V$14)": 5019,_x000D_
    "=RIK_AC(\"INF04__;INF04@E=0,S=49,G=0,T=0,P=0:@R=A,S=1260,V={0}:R=B,S=1018,V={1}:R=C,S=1092,V={2}:R=D,S=1014,V={3}:R=E,S=1260,V={4}:R=F,S=48,V={5}:\";$C$2;$T$14;$C$4;$D404;$B404;V$14)": 5020,_x000D_
    "=RIK_AC(\"INF04__;INF04@E=0,S=49,G=0,T=0,P=0:@R=A,S=1260,V={0}:R=B,S=1018,V={1}:R=C,S=1092,V={2}:R=D,S=1014,V={3}:R=E,S=1260,V={4}:R=F,S=48,V={5}:\";$C$2;$T$14;$C$4;$D412;$B412;V$14)": 5021,_x000D_
    "=RIK_AC(\"INF04__;INF04@E=0,S=49,G=0,T=0,P=0:@R=A,S=1260,V={0}:R=B,S=1018,V={1}:R=C,S=1092,V={2}:R=D,S=1014,V={3}:R=E,S=1260,V={4}:R=F,S=48,V={5}:\";$C$2;$T$14;$C$4;$D420;$B420;V$14)": 5022,_x000D_
    "=RIK_AC(\"INF04__;INF04@E=0,S=49,G=0,T=0,P=0:@R=A,S=1260,V={0}:R=B,S=1018,V={1}:R=C,S=1092,V={2}:R=D,S=1014,V={3}:R=E,S=1260,V={4}:R=F,S=48,V={5}:\";$C$2;$T$14;$C$4;$D428;$B428;V$14)": 5023,_x000D_
    "=RIK_AC(\"INF04__;INF04@E=0,S=49,G=0,T=0,P=0:@R=A,S=1260,V={0}:R=B,S=1018,V={1}:R=C,S=1092,V={2}:R=D,S=1014,V={3}:R=E,S=1260,V={4}:R=F,S=48,V={5}:\";$C$2;$T$14;$C$4;$D436;$B436;V$14)": 5024,_x000D_
    "=RIK_AC(\"INF04__;INF04@E=0,S=1076,G=0,T=0,P=0:@R=A,S=1260,V={0}:R=B,S=1018,V={1}:R=C,S=1092,V={2}:R=D,S=1014,V={3}:R=E,S=1260,V={4}:\";$C$2;$T$14;$C$4;$D24;$B24)": 5025,_x000D_
    "=RIK_AC(\"INF04__;INF04@E=0,S=1076,G=0,T=0,P=0:@R=A,S=1260,V={0}:R=B,S=1018,V={1}:R=C,S=1092,V={2}:R=D,S=1014,V={3}:R=E,S=1260,V={4}:\";$C$2;$T$14;$C$4;$D32;$B32)": 5026,_x000D_
    "=RIK_AC(\"INF04__;INF04@E=0,S=1076,G=0,T=0,P=0:@R=A,S=1260,V={0}:R=B,S=1018,V={1}:R=C,S=1092,V={2}:R=D,S=1014,V={3}:R=E,S=1260,V={4}:\";$C$2;$T$14;$C$4;$D40;$B40)": 5027,_x000D_
    "=RIK_AC(\"INF04__;INF04@E=0,S=1076,G=0,T=0,P=0:@R=A,S=1260,V={0}:R=B,S=1018,V={1}:R=C,S=1092,V={2}:R=D,S=1014,V={3}:R=E,S=1260,V={4}:\";$C$2;$T$14;$C$4;$D48;$B48)": 5028,_x000D_
    "=RIK_AC(\"INF04__;INF04@E=0,S=1076,G=0,T=0,P=0:@R=A,S=1260,V={0}:R=B,S=1018,V={1}:R=C,S=1092,V={2}:R=D,S=1014,V={3}:R=E,S=1260,V={4}:\";$C$2;$T$14;$C$4;$D56;$B56)": 5029,_x000D_
    "=RIK_AC(\"INF04__;INF04@E=0,S=1076,G=0,T=0,P=0:@R=A,S=1260,V={0}:R=B,S=1018,V={1}:R=C,S=1092,V={2}:R=D,S=1014,V={3}:R=E,S=1260,V={4}:\";$C$2;$T$14;$C$4;$D64;$B64)": 5030,_x000D_
    "=RIK_AC(\"INF04__;INF04@E=0,S=1076,G=0,T=0,P=0:@R=A,S=1260,V={0}:R=B,S=1018,V={1}:R=C,S=1092,V={2}:R=D,S=1014,V={3}:R=E,S=1260,V={4}:\";$C$2;$T$14;$C$4;$D72;$B72)": 5031,_x000D_
    "=RIK_AC(\"INF04__;INF04@E=0,S=1076,G=0,T=0,P=0:@R=A,S=1260,V={0}:R=B,S=1018,V={1}:R=C,S=1092,V={2}:R=D,S=1014,V={3}:R=E,S=1260,V={4}:\";$C$2;$T$14;$C$4;$D80;$B80)": 5032,_x000D_
    "=RIK_AC(\"INF04__;INF04@E=0,S=1076,G=0,T=0,P=0:@R=A,S=1260,V={0}:R=B,S=1018,V={1}:R=C,S=1092,V={2}:R=D,S=1014,V={3}:R=E,S=1260,V={4}:\";$C$2;$T$14;$C$4;$D88;$B88)": 5033,_x000D_
    "=RIK_AC(\"INF04__;INF04@E=0,S=1076,G=0,T=0,P=0:@R=A,S=1260,V={0}:R=B,S=1018,V={1}:R=C,S=1092,V={2}:R=D,S=1014,V={3}:R=E,S=1260,V={4}:\";$C$2;$T$14;$C$4;$D96;$B96)": 5034,_x000D_
    "=RIK_AC(\"INF04__;INF04@E=0,S=1076,G=0,T=0,P=0:@R=A,S=1260,V={0}:R=B,S=1018,V={1}:R=C,S=1092,V={2}:R=D,S=1014,V={3}:R=E,S=1260,V={4}:\";$C$2;$T$14;$C$4;$D104;$B104)": 5035,_x000D_
    "=RIK_AC(\"INF04__;INF04@E=0,S=1076,G=0,T=0,P=0:@R=A,S=1260,V={0}:R=B,S=1018,V={1}:R=C,S=1092,V={2}:R=D,S=1014,V={3}:R=E,S=1260,V={4}:\";$C$2;$T$14;$C$4;$D112;$B112)": 5036,_x000D_
    "=RIK_AC(\"INF04__;INF04@E=0,S=1076,G=0,T=0,P=0:@R=A,S=1260,V={0}:R=B,S=1018,V={1}:R=C,S=1092,V={2}:R=D,S=1014,V={3}:R=E,S=1260,V={4}:\";$C$2;$T$14;$C$4;$D120;$B120)": 5037,_x000D_
    "=RIK_AC(\"INF04__;INF04@E=0,S=1076,G=0,T=0,P=0:@R=A,S=1260,V={0}:R=B,S=1018,V={1}:R=C,S=1092,V={2}:R=D,S=1014,V={3}:R=E,S=1260,V={4}:\";$C$2;$T$14;$C$4;$D128;$B128)": 5038,_x000D_
    "=RIK_AC(\"INF04__;INF04@E=0,S=1076,G=0,T=0,P=0:@R=A,S=1260,V={0}:R=B,S=1018,V={1}:R=C,S=1092,V={2}:R=D,S=1014,V={3}:R=E,S=1260,V={4}:\";$C$2;$T$14;$C$4;$D136;$B136)": 5039,_x000D_
    "=RIK_AC(\"INF04__;INF04@E=0,S=1076,G=0,T=0,P=0:@R=A,S=1260,V={0}:R=B,S=1018,V={1}:R=C,S=1092,V={2}:R=D,S=1014,V={3}:R=E,S=1260,V={4}:\";$C$2;$T$14;$C$4;$D144;$B144)": 5040,_x000D_
    "=RIK_AC(\"INF04__;INF04@E=0,S=1076,G=0,T=0,P=0:@R=A,S=1260,V={0}:R=B,S=1018,V={1}:R=C,S=1092,V={2}:R=D,S=1014,V={3}:R=E,S=1260,V={4}:\";$C$2;$T$14;$C$4;$D152;$B152)": 5041,_x000D_
    "=RIK_AC(\"INF04__;INF04@E=0,S=1076,G=0,T=0,P=0:@R=A,S=1260,V={0}:R=B,S=1018,V={1}:R=C,S=1092,V={2}:R=D,S=1014,V={3}:R=E,S=1260,V={4}:\";$C$2;$T$14;$C$4;$D160;$B160)": 5042,_x000D_
    "=RIK_AC(\"INF04__;INF04@E=0,S=1076,G=0,T=0,P=0:@R=A,S=1260,V={0}:R=B,S=1018,V={1}:R=C,S=1092,V={2}:R=D,S=1014,V={3}:R=E,S=1260,V={4}:\";$C$2;$T$14;$C$4;$D168;$B168)": 5043,_x000D_
    "=RIK_AC(\"INF04__;INF04@E=0,S=1076,G=0,T=0,P=0:@R=A,S=1260,V={0}:R=B,S=1018,V={1}:R=C,S=1092,V={2}:R=D,S=1014,V={3}:R=E,S=1260,V={4}:\";$C$2;$T$14;$C$4;$D176;$B176)": 5044,_x000D_
    "=RIK_AC(\"INF04__;INF04@E=0,S=1076,G=0,T=0,P=0:@R=A,S=1260,V={0}:R=B,S=1018,V={1}:R=C,S=1092,V={2}:R=D,S=1014,V={3}:R=E,S=1260,V={4}:\";$C$2;$T$14;$C$4;$D184;$B184)": 5045,_x000D_
    "=RIK_AC(\"INF04__;INF04@E=0,S=1076,G=0,T=0,P=0:@R=A,S=1260,V={0}:R=B,S=1018,V={1}:R=C,S=1092,V={2}:R=D,S=1014,V={3}:R=E,S=1260,V={4}:\";$C$2;$T$14;$C$4;$D192;$B192)": 5046,_x000D_
    "=RIK_AC(\"INF04__;INF04@E=0,S=1076,G=0,T=0,P=0:@R=A,S=1260,V={0}:R=B,S=1018,V={1}:R=C,S=1092,V={2}:R=D,S=1014,V={3}:R=E,S=1260,V={4}:\";$C$2;$T$14;$C$4;$D200;$B200)": 5047,_x000D_
    "=RIK_AC(\"INF04__;INF04@E=0,S=1076,G=0,T=0,P=0:@R=A,S=1260,V={0}:R=B,S=1018,V={1}:R=C,S=1092,V={2}:R=D,S=1014,V={3}:R=E,S=1260,V={4}:\";$C$2;$T$14;$C$4;$D208;$B208)": 5048,_x000D_
    "=RIK_AC(\"INF04__;INF04@E=0,S=1076,G=0,T=0,P=0:@R=A,S=1260,V={0}:R=B,S=1018,V={1}:R=C,S=1092,V={2}:R=D,S=1014,V={3}:R=E,S=1260,V={4}:\";$C$2;$T$14;$C$4;$D216;$B216)": 5049,_x000D_
    "=RIK_AC(\"INF04__;INF04@E=0,S=1076,G=0,T=0,P=0:@R=A,S=1260,V={0}:R=B,S=1018,V={1}:R=C,S=1092,V={2}:R=D,S=1014,V={3}:R=E,S=1260,V={4}:\";$C$2;$T$14;$C$4;$D224;$B224)": 5050,_x000D_
    "=RIK_AC(\"INF04__;INF04@E=0,S=1076,G=0,T=0,P=0:@R=A,S=1260,V={0}:R=B,S=1018,V={1}:R=C,S=1092,V={2}:R=D,S=1014,V={3}:R=E,S=1260,V={4}:\";$C$2;$T$14;$C$4;$D232;$B232)": 5051,_x000D_
    "=RIK_AC(\"INF04__;INF04@E=0,S=1076,G=0,T=0,P=0:@R=A,S=1260,V={0}:R=B,S=1018,V={1}:R=C,S=1092,V={2}:R=D,S=1014,V={3}:R=E,S=1260,V={4}:\";$C$2;$T$14;$C$4;$D240;$B240)": 5052,_x000D_
    "=RIK_AC(\"INF04__;INF04@E=0,S=1076,G=0,T=0,P=0:@R=A,S=1260,V={0}:R=B,S=1018,V={1}:R=C,S=1092,V={2}:R=D,S=1014,V={3}:R=E,S=1260,V={4}:\";$C$2;$T$14;$C$4;$D248;$B248)": 5053,_x000D_
    "=RIK_AC(\"INF04__;INF04@E=0,S=1076,G=0,T=0,P=0:@R=A,S=1260,V={0}:R=B,S=1018,V={1}:R=C,S=1092,V={2}:R=D,S=1014,V={3}:R=E,S=1260,V={4}:\";$C$2;$T$14;$C$4;$D256;$B256)": 5054,_x000D_
    "=RIK_AC(\"INF04__;INF04@E=0,S=1076,G=0,T=0,P=0:@R=A,S=1260,V={0}:R=B,S=1018,V={1}:R=C,S=1092,V={2}:R=D,S=1014,V={3}:R=E,S=1260,V={4}:\";$C$2;$T$14;$C$4;$D264;$B264)": 5055,_x000D_
    "=RIK_AC(\"INF04__;INF04@E=0,S=1076,G=0,T=0,P=0:@R=A,S=1260,V={0}:R=B,S=1018,V={1}:R=C,S=1092,V={2}:R=D,S=1014,V={3}:R=E,S=1260,V={4}:\";$C$2;$T$14;$C$4;$D272;$B272)": 5056,_x000D_
    "=RIK_AC(\"INF04__;INF04@E=0,S=1076,G=0,T=0,P=0:@R=A,S=1260,V={0}:R=B,S=1018,V={1}:R=C,S=1092,V={2}:R=D,S=1014,V={3}:R=E,S=1260,V={4}:\";$C$2;$T$14;$C$4;$D280;$B280)": 5057,_x000D_
    "=RIK_AC(\"INF04__;INF04@E=0,S=1076,G=0,T=0,P=0:@R=A,S=1260,V={0}:R=B,S=1018,V={1}:R=C,S=1092,V={2}:R=D,S=1014,V={3}:R=E,S=1260,V={4}:\";$C$2;$T$14;$C$4;$D288;$B288)": 5058,_x000D_
    "=RIK_AC(\"INF04__;INF04@E=0,S=1076,G=0,T=0,P=0:@R=A,S=1260,V={0}:R=B,S=1018,V={1}:R=C,S=1092,V={2}:R=D,S=1014,V={3}:R=E,S=1260,V={4}:\";$C$2;$T$14;$C$4;$D296;$B296)": 5059,_x000D_
    "=RIK_AC(\"INF04__;INF04@E=0,S=1076,G=0,T=0,P=0:@R=A,S=1260,V={0}:R=B,S=1018,V={1}:R=C,S=1092,V={2}:R=D,S=1014,V={3}:R=E,S=1260,V={4}:\";$C$2;$T$14;$C$4;$D304;$B304)": 5060,_x000D_
    "=RIK_AC(\"INF04__;INF04@E=0,S=1076,G=0,T=0,P=0:@R=A,S=1260,V={0}:R=B,S=1018,V={1}:R=C,S=1092,V={2}:R=D,S=1014,V={3}:R=E,S=1260,V={4}:\";$C$2;$T$14;$C$4;$D312;$B312)": 5061,_x000D_
    "=RIK_AC(\"INF04__;INF04@E=0,S=42,G=0,T=0,P=0:@R=A,S=1260,V={0}:R=B,S=1018,V={1}:R=C,S=1092,V={2}:R=D,S=1014,V={3}:R=E,S=1260,V={4}:\";$C$2;$T$14;$C$4;$D30;$B30)": 5062,_x000D_
    "=RIK_AC(\"INF04__;INF04@E=0,S=42,G=0,T=0,P=0:@R=A,S=1260,V={0}:R=B,S=1018,V={1}:R=C,S=1092,V={2}:R=D,S=1014,V={3}:R=E,S=1260,V={4}:\";$C$2;$T$14;$C$4;$D61;$B61)": 5063,_x000D_
    "=RIK_AC(\"INF04__;INF04@E=0,S=42,G=0,T=0,P=0:@R=A,S=1260,V={0}:R=B,S=1018,V={1}:R=C,S=1092,V={2}:R=D,S=1014,V={3}:R=E,S=1260,V={4}:\";$C$2;$T$14;$C$4;$D99;$B99)": 5064,_x000D_
    "=RIK_AC(\"INF04__;INF04@E=0,S=42,G=0,T=0,P=0:@R=A,S=1260,V={0}:R=B,S=1018,V={1}:R=C,S=1092,V={2}:R=D,S=1014,V={3}:R=E,S=1260,V={4}:\";$C$2;$T$14;$C$4;$D133;$B133)": 5065,_x000D_
    "=RIK_AC(\"INF04__;INF04@E=0,S=42,G=0,T=0,P=0:@R=A,S=1260,V={0}:R=B,S=1018,V={1}:R=C,S=1092,V={2}:R=D,S=1014,V={3}:R=E,S=1260,V={4}:\";$C$2;$T$14;$C$4;$D164;$B164)": 5066,_x000D_
    "=RIK_AC(\"INF04__;INF04@E=0,S=42,G=0,T=0,P=0:@R=A,S=1260,V={0}:R=B,S=1018,V={1}:R=C,S=1092,V={2}:R=D,S=1014,V={3}:R=E,S=1260,V={4}:\";$C$2;$T$14;$C$4;$D201;$B201)": 5067,_x000D_
    "=RIK_AC(\"INF04__;INF04@E=0,S=42,G=0,T=0,P=0:@R=A,S=1260,V={0}:R=B,S=1018,V={1}:R=C,S=1092,V={2}:R=D,S=1014,V={3}:R=E,S=1260,V={4}:\";$C$2;$T$14;$C$4;$D236;$B236)": 5068,_x000D_
    "=RIK_AC(\"INF04__;INF04@E=0,S=42,G=0,T=0,P=0:@R=A,S=1260,V={0}:R=B,S=1018,V={1}:R=C,S=1092,V={2}:R=D,S=1014,V={3}:R=E,S=1260,V={4}:\";$C$2;$T$14;$C$4;$D267;$B267)": 5069,_x000D_
    "=RIK_AC(\"INF04__;INF04@E=0,S=42,G=0,T=0,P=0:@R=A,S=1260,V={0}:R=B,S=1018,V={1}:R=C,S=1092,V={2}:R=D,S=1014,V={3}:R=E,S=1260,V={4}:\";$C$2;$T$14;$C$4;$D302;$B302)": 5070,_x000D_
    "=RIK_AC(\"INF04__;INF04@E=0,S=42,G=0,T=0,P=0:@R=A,S=1260,V={0}:R=B,S=1018,V={1}:R=C,S=1092,V={2}:R=D,S=1014,V={3}:R=E,S=1260,V={4}:\";$C$2;$T$14;$C$4;$D339;$B339)": 5071,_x000D_
    "=RIK_AC(\"INF04__;INF04@E=0,S=42,G=0,T=0,P=0:@R=A,S=1260,V={0}:R=B,S=1018,V={1}:R=C,S=1092,V={2}:R=D,S=1014,V={3}:R=E,S=1260,V={4}:\";$C$2;$T$14;$C$4;$D369;$B369)": 5072,_x000D_
    "=RIK_AC(\"INF04__;INF04@E=0,S=42,G=0,T=0,P=0:@R=A,S=1260,V={0}:R=B,S=1018,V={1}:R=C,S=1092,V={2}:R=D,S=1014,V={3}:R=E,S=1260,V={4}:\";$C$2;$T$14;$C$4;$D405;$B405)": 5073,_x000D_
    "=RIK_AC(\"INF04__;INF04@E=0,S=1064,G=0,T=0,P=0:@R=A,S=1260,V={0}:R=B,S=1018,V={1}:R=C,S=1092,V={2}:R=D,S=1014,V={3}:R=E,S=1260,V={4}:\";$C$2;$T$14;$C$4;$D21;$B21)": 5074,_x000D_
    "=RIK_AC(\"INF04__;INF04@E=0,S=1064,G=0,T=0,P=0:@R=A,S=1260,V={0}:R=B,S=1018,V={1}:R=C,S=1092,V={2}:R=D,S=1014,V={3}:R=E,S=1260,V={4}:\";$C$2;$T$14;$C$4;$D50;$B50)": 5075,_x000D_
    "=RIK_AC(\"INF04__;INF04@E=0,S=1064,G=0,T=0,P=0:@R=A,S=1260,V={0}:R=B,S=1018,V={1}:R=C,S=1092,V={2}:R=D,S=1014,V={3}:R=E,S=1260,V={4}:\";$C$2;$T$14;$C$4;$D76;$B76)": 5076,_x000D_
    "=RIK_AC(\"INF04__;INF04@E=0,S=1064,G=0,T=0,P=0:@R=A,S=1260,V={0}:R=B,S=1018,V={1}:R=C,S=1092,V={2}:R=D,S=1014,V={3}:R=E,S=1260,V={4}:\";$C$2;$T$14;$C$4;$D101;$B101)": 5077,_x000D_
    "=RIK_AC(\"INF04__;INF04@E=0,S=1064,G=0,T=0,P=0:@R=A,S=1260,V={0}:R=B,S=1018,V={1}:R=C,S=1092,V={2}:R=D,S=1014,V={3}:R=E,S=1260,V={4}:\";$C$2;$T$14;$C$4;$D123;$B123)": 5078,_x000D_
    "=RIK_AC(\"INF04__;INF04@E=0,S=1064,G=0,T=0,P=0:@R=A,S=1260,V={0}:R=B,S=1018,V={1}:R=C,S=1092,V={2}:R=D,S=1014,V={3}:R=E,S=1260,V={4}:\";$C$2;$T$14;$C$4;$D149;$B149)": 5079,_x000D_
    "=RIK_AC(\"INF04__;INF04@E=0,S=1064,G=0,T=0,P=0:@R=A,S=1260,V={0}:R=B,S=1018,V={1}:R=C,S=1092,V={2}:R=D,S=1014,V={3}:R=E,S=1260,V={4}:\";$C$2;$T$14;$C$4;$D175;$B175)": 5080,_x000D_
    "=RIK_AC(\"INF04__;INF04@E=0,S=1064,G=0,T=0,P=0:@R=A,S=1260,V={0}:R=B,S=1018,V={1}:R=C,S=1092,V={2}:R=D,S=1014,V={3}:R=E,S=1260,V={4}:\";$C$2;$T$14;$C$4;$D196;$B196)": 5081,_x000D_
    "=RIK_AC(\"INF04__;INF04@E=0,S=1064,G=0,T=0,P=0:@R=A,S=1260,V={0}:R=B,S=1018,V={1}:R=C,S=1092,V={2}:R=D,S=1014,V={3}:R=E,S=1260,V={4}:\";$C$2;$T$14;$C$4;$D219;$B219)": 5082,_x000D_
    "=RIK_AC(\"INF04__;INF04@E=0,S=1064,G=0,T=0,P=0:@R=A,S=1260,V={0}:R=B,S=1018,V={1}:R=C,S=1092,V={2}:R=D,S=1014,V={3}:R=E,S=1260,V={4}:\";$C$2;$T$14;$C$4;$D241;$B241)": 5083,_x000D_
    "=RIK_AC(\"INF04__;INF04@E=0,S=1064,G=0,T=0,P=0:@R=A,S=1260,V={0}:R=B,S=1018,V={1}:R=C,S=1092,V={2}:R=D,S=1014,V={3}:R=E,S=1260,V={4}:\";$C$2;$T$14;$C$4;$D260;$B260)": 5084,_x000D_
    "=RIK_AC(\"INF04__;INF04@E=0,S=1064,G=0,T=0,P=0:@R=A,S=1260,V={0}:R=B,S=1018,V={1}:R=C,S=1092,V={2}:R=D,S=1014,V={3}:R=E,S=1260,V={4}:\";$C$2;$T$14;$C$4;$D283;$B283)": 5085,_x000D_
    "=RIK_AC(\"INF04__;INF04@E=0,S=1064,G=0,T=0,P=0:@R=A,S=1260,V={0}:R=B,S=1018,V={1}:R=C,S=1092,V={2}:R=D,S=1014,V={3}:R=E,S=1260,V={4}:\";$C$2;$T$14;$C$4;$D305;$B305)": 5086,_x000D_
    "=RIK_AC(\"INF04__;INF04@E=0,S=1064,G=0,T=0,P=0:@R=A,S=1260,V={0}:R=B,S=1018,V={1}:R=C,S=1092,V={2}:R=D,S=1014,V={3}:R=E,S=1260,V={4}:\";$C$2;$T$14;$C$4;$D324;$B324)": 5087,_x000D_
    "=RIK_AC(\"INF04__;INF04@E=0,S=1064,G=0,T=0,P=0:@R=A,S=1260,V={0}:R=B,S=1018,V={1}:R=C,S=1092,V={2}:R=D,S=1014,V={3}:R=E,S=1260,V={4}:\";$C$2;$T$14;$C$4;$D347;$B347)": 5088,_x000D_
    "=RIK_AC(\"INF04__;INF04@E=0,S=1064,G=0,T=0,P=0:@R=A,S=1260,V={0}:R=B,S=1018,V={1}:R=C,S=1092,V={2}:R=D,S=1014,V={3}:R=E,S=1260,V={4}:\";$C$2;$T$14;$C$4;$D369;$B369)": 5089,_x000D_
    "=RIK_AC(\"INF04__;INF04@E=0,S=1064,G=0,T=0,P=0:@R=A,S=1260,V={0}:R=B,S=1018,V={1}:R=C,S=1092,V={2}:R=D,S=1014,V={3}:R=E,S=1260,V={4}:\";$C$2;$T$14;$C$4;$D388;$B388)": 5090,_x000D_
    "=RIK_AC(\"INF04__;INF04@E=0,S=1064,G=0,T=0,P=0:@R=A,S=1260,V={0}:R=B,S=1018,V={1}:R=C,S=1092,V={2}:R=D,S=1014,V={3}:R=E,S=1260,V={4}:\";$C$2;$T$14;$C$4;$D411;$B411)": 5091,_x000D_
    "=RIK_AC(\"INF04__;INF04@E=0,S=1064,G=0,T=0,P=0:@R=A,S=1260,V={0}:R=B,S=1018,V={1}:R=C,S=1092,V={2}:R=D,S=1014,V={3}:R=E,S=1260,V={4}:\";$C$2;$T$14;$C$4;$D428;$B428)": 5092,_x000D_
    "=RIK_AC(\"INF04__;INF04@E=0,S=49,G=0,T=0,P=0:@R=A,S=1260,V={0}:R=B,S=1018,V={1}:R=C,S=1092,V={2}:R=D,S=1014,V={3}:R=E,S=1260,V={4}:R=F,S=48,V={5}:\";$C$2;$T$14;$C$4;$D24;$B24;V$14)": 5093,_x000D_
    "=RIK_AC(\"INF04__;INF04@E=0,S=49,G=0,T=0,P=0:@R=A,S=1260,V={0}:R=B,S=1018,V={1}:R=C,S=1092,V={2}:R=D,S=1014,V={3}:R=E,S=1260,V={4}:R=F,S=48,V={5}:\";$C$2;$T$14;$C$4;$D40;$B40;V$14)": 5094,_x000D_
    "=RIK_AC(\"INF04__;INF04@E=0,S=49,G=0,T=0,P=0:@R=A,S=1260,V={0}:R=B,S=1018,V={1}:R=C,S=1092,V={2}:R=D,S=1014,V={3}:R=E,S=1260,V={4}:R=F,S=48,V={5}:\";$C$2;$T$14;$C$4;$D55;$B55;V$14)": 5095,_x000D_
    "=RIK_AC(\"INF04__;INF04@E=0,S=49,G=0,T=0,P=0:@R=A,S=1260,V={0}:R=B,S=1018,V={1}:R=C,S=1092,V={2}:R=D,S=1014,V={3}:R=E,S=1260,V={4}:R=F,S=48,V={5}:\";$C$2;$T$14;$C$4;$D64;$B64;V$14)": 5096,_x000D_
    "=RIK_AC(\"INF04__;INF04@E=0,S=49,G=0,T=0,P=0:@R=A,S=1260,V={0}:R=B,S=1018,V={1}:R=C,S=1092,V={2}:R=D,S=1014,V={3}:R=E,S=1260,V={4}:R=F,S=48,V={5}:\";$C$2;$T$14;$C$4;$D73;$B73;V$14)": 5097,_x000D_
    "=RIK_AC(\"INF04__;INF04@E=0,S=49,G=0,T=0,P=0:@R=A,S=1260,V={0}:R=B,S=1018,V={1}:R=C,S=1092,V={2}:R=D,S=1014,V={3}:R=E,S=1260,V={4}:R=F,S=48,V={5}:\";$C$2;$T$14;$C$4;$D82;$B82;V$14)": 5098,_x000D_
    "=RIK_AC(\"INF04__;INF04@E=0,S=49,G=0,T=0,P=0:@R=A,S=1260,V={0}:R=B,S=1018,V={1}:R=C,S=1092,V={2}:R=D,S=1014,V={3}:R=E,S=1260,V={4}:R=F,S=48,V={5}:\";$C$2;$T$14;$C$4;$D92;$B92;V$14)": 5099,_x000D_
    "=RIK_AC(\"INF04__;INF04@E=0,S=49,G=0,T=0,P=0:@R=A,S=1260,V={0}:R=B,S=1018,V={1}:R=C,S=1092,V={2}:R=D,S=1014,V={3}:R=E,S=1260,V={4}:R=F,S=48,V={5}:\";$C$2;$T$14;$C$4;$D101;$B101;V$14)": 5100,_x000D_
    "=RIK_AC(\"INF04__;INF04@E=0,S=49,G=0,T=0,P=0:@R=A,S=1260,V={0}:R=B,S=1018,V={1}:R=C,S=1092,V={2}:R=D,S=1014,V={3}:R=E,S=1260,V={4}:R=F,S=48,V={5}:\";$C$2;$T$14;$C$4;$D110;$B110;V$14)": 5101,_x000D_
    "=RIK_AC(\"INF04__;INF04@E=0,S=49,G=0,T=0,P=0:@R=A,S=1260,V={0}:R=B,S=1018,V={1}:R=C,S=1092,V={2}:R=D,S=1014,V={3}:R=E,S=1260,V={4}:R=F,S=48,V={5}:\";$C$2;$T$14;$C$4;$D119;$B119;V$14)": 5102,_x000D_
    "=RIK_AC(\"INF04__;INF04@E=0,S=49,G=0,T=0,P=0:@R=A,S=1260,V={0}:R=B,S=1018,V={1}:R=C,S=1092,V={2}:R=D,S=1014,V={3}:R=E,S=1260,V={4}:R=F,S=48,V={5}:\";$C$2;$T$14;$C$4;$D128;$B128;V$14)": 5103,_x000D_
    "=RIK_AC(\"INF04__;INF04@E=0,S=49,G=0,T=0,P=0:@R=A,S=1260,V={0}:R=B,S=1018,V={1}:R=C,S=1092,V={2}:R=D,S=1014,V={3}:R=E,S=1260,V={4}:R=F,S=48,V={5}:\";$C$2;$T$14;$C$4;$D137;$B137;V$14)": 5104,_x000D_
    "=RIK_AC(\"INF04__;INF04@E=0,S=49,G=0,T=0,P=0:@R=A,S=1260,V={0}:R=B,S=1018,V={1}:R=C,S=1092,V={2}:R=D,S=1014,V={3}:R=E,S=1260,V={4}:R=F,S=48,V={5}:\";$C$2;$T$14;$C$4;$D146;$B146;V$14)": 5105,_x000D_
    "=RIK_AC(\"INF04__;INF04@E=0,S=49,G=0,T=0,P=0:@R=A,S=1260,V={0}:R=B,S=1018,V={1}:R=C,S=1092,V={2}:R=D,S=1014,V={3}:R=E,S=1260,V={4}:R=F,S=48,V={5}:\";$C$2;$T$14;$C$4;$D156;$B156;V$14)": 5106,_x000D_
    "=RIK_AC(\"INF04__;INF04@E=0,S=49,G=0,T=0,P=0:@R=A,S=1260,V={0}:R=B,S=1018,V={1}:R=C,S=1092,V={2}:R=D,S=1014,V={3}:R=E,S=1260,V={4}:R=F,S=48,V={5}:\";$C$2;$T$14;$C$4;$D165;$B165;V$14)": 5107,_x000D_
    "=RIK_AC(\"INF04__;INF04@E=0,S=49,G=0,T=0,P=0:@R=A,S=1260,V={0}:R=B,S=1018,V={1}:R=C,S=1092,V={2}:R=D,S=1014,V={3}:R=E,S=1260,V={4}:R=F,S=48,V={5}:\";$C$2;$T$14;$C$4;$D173;$B173;V$14)": 5108,_x000D_
    "=RIK_AC(\"INF04__;INF04@E=0,S=49,G=0,T=0,P=0:@R=A,S=1260,V={0}:R=B,S=1018,V={1}:R=C,S=1092,V={2}:R=D,S=1014,V={3}:R=E,S=1260,V={4}:R=F,S=48,V={5}:\";$C$2;$T$14;$C$4;$D181;$B181;V$14)": 5109,_x000D_
    "=RIK_AC(\"INF04__;INF04@E=0,S=49,G=0,T=0,P=0:@R=A,S=1260,V={0}:R=B,S=1018,V={1}:R=C,S=1092,V={2}:R=D,S=1014,V={3}:R=E,S=1260,V={4}:R=F,S=48,V={5}:\";$C$2;$T$14;$C$4;$D189;$B189;V$14)": 5110,_x000D_
    "=RIK_AC(\"INF04__;INF04@E=0,S=49,G=0,T=0,P=0:@R=A,S=1260,V={0}:R=B,S=1018,V={1}:R=C,S=1092,V={2}:R=D,S=1014,V={3}:R=E,S=1260,V={4}:R=F,S=48,V={5}:\";$C$2;$T$14;$C$4;$D197;$B197;V$14)": 5111,_x000D_
    "=RIK_AC(\"INF04__;INF04@E=0,S=49,G=0,T=0,P=0:@R=A,S=1260,V={0}:R=B,S=1018,V={1}:R=C,S=1092,V={2}:R=D,S=1014,V={3}:R=E,S=1260,V={4}:R=F,S=48,V={5}:\";$C$2;$T$14;$C$4;$D205;$B205;V$14)": 5112,_x000D_
    "=RIK_AC(\"INF04__;INF04@E=0,S=49,G=0,T=0,P=0:@R=A,S=1260,V={0}:R=B,S=1018,V={1}:R=C,S=1092,V={2}:R=D,S=1014,V={3}:R=E,S=1260,V={4}:R=F,S=48,V={5}:\";$C$2;$T$14;$C$4;$D213;$B213;V$14)": 5113,_x000D_
    "=RIK_AC(\"INF04__;INF04@E=0,S=49,G=0,T=0,P=0:@R=A,S=1260,V={0}:R=B,S=1018,V={1}:R=C,S=1092,V={2}:R=D,S=1014,V={3}:R=E,S=1260,V={4}:R=F,S=48,V={5}:\";$C$2;$T$14;$C$4;$D221;$B221;V$14)": 5114,_x000D_
    "=RIK_AC(\"INF04__;INF04@E=0,S=49,G=0,T=0,P=0:@R=A,S=1260,V={0}:R=B,S=1018,V={1}:R=C,S=1092,V={2}:R=D,S=1014,V={3}:R=E,S=1260,V={4}:R=F,S=48,V={5}:\";$C$2;$T$14;$C$4;$D229;$B229;V$14)": 5115,_x000D_
    "=RIK_AC(\"INF04__;INF04@E=0,S=49,G=0,T=0,P=0:@R=A,S=1260,V={0}:R=B,S=1018,V={1}:R=C,S=1092,V={2}:R=D,S=1014,V={3}:R=E,S=1260,V={4}:R=F,S=48,V={5}:\";$C$2;$T$14;$C$4;$D237;$B237;V$14)": 5116,_x000D_
    "=RIK_AC(\"INF04__;INF04@E=0,S=49,G=0,T=0,P=0:@R=A,S=1260,V={0}:R=B,S=1018,V={1}:R=C,S=1092,V={2}:R=D,S=1014,V={3}:R=E,S=1260,V={4}:R=F,S=48,V={5}:\";$C$2;$T$14;$C$4;$D245;$B245;V$14)": 5117,_x000D_
    "=RIK_AC(\"INF04__;INF04@E=0,S=49,G=0,T=0,P=0:@R=A,S=1260,V={0}:R=B,S=1018,V={1}:R=C,S=1092,V={2}:R=D,S=1014,V={3}:R=E,S=1260,V={4}:R=F,S=48,V={5}:\";$C$2;$T$14;$C$4;$D253;$B253;V$14)": 5118,_x000D_
    "=RIK_AC(\"INF04__;INF04@E=0,S=49,G=0,T=0,P=0:@R=A,S=1260,V={0}:R=B,S=1018,V={1}:R=C,S=1092,V={2}:R=D,S=1014,V={3}:R=E,S=1260,V={4}:R=F,S=48,V={5}:\";$C$2;$T$14;$C$4;$D261;$B261;V$14)": 5119,_x000D_
    "=RIK_AC(\"INF04__;INF04@E=0,S=49,G=0,T=0,P=0:@R=A,S=1260,V={0}:R=B,S=1018,V={1}:R=C,S=1092,V={2}:R=D,S=1014,V={3}:R=E,S=1260,V={4}:R=F,S=48,V={5}:\";$C$2;$T$14;$C$4;$D269;$B269;V$14)": 5120,_x000D_
    "=RIK_AC(\"INF04__;INF04@E=0,S=49,G=0,T=0,P=0:@R=A,S=1260,V={0}:R=B,S=1018,V={1}:R=C,S=1092,V={2}:R=D,S=1014,V={3}:R=E,S=1260,V={4}:R=F,S=48,V={5}:\";$C$2;$T$14;$C$4;$D277;$B277;V$14)": 5121,_x000D_
    "=RIK_AC(\"INF04__;INF04@E=0,S=49,G=0,T=0,P=0:@R=A,S=1260,V={0}:R=B,S=1018,V={1}:R=C,S=1092,V={2}:R=D,S=1014,V={3}:R=E,S=1260,V={4}:R=F,S=48,V={5}:\";$C$2;$T$14;$C$4;$D285;$B285;V$14)": 5122,_x000D_
    "=RIK_AC(\"INF04__;INF04@E=0,S=49,G=0,T=0,P=0:@R=A,S=1260,V={0}:R=B,S=1018,V={1}:R=C,S=1092,V={2}:R=D,S=1014,V={3}:R=E,S=1260,V={4}:R=F,S=48,V={5}:\";$C$2;$T$14;$C$4;$D293;$B293;V$14)": 5123,_x000D_
    "=RIK_AC(\"INF04__;INF04@E=0,S=49,G=0,T=0,P=0:@R=A,S=1260,V={0}:R=B,S=1018,V={1}:R=C,S=1092,V={2}:R=D,S=1014,V={3}:R=E,S=1260,V={4}:R=F,S=48,V={5}:\";$C$2;$T$14;$C$4;$D301;$B301;V$14)": 5124,_x000D_
    "=RIK_AC(\"INF04__;INF04@E=0,S=49,G=0,T=0,P=0:@R=A,S=1260,V={0}:R=B,S=1018,V={1}:R=C,S=1092,V={2}:R=D,S=1014,V={3}:R=E,S=1260,V={4}:R=F,S=48,V={5}:\";$C$2;$T$14;$C$4;$D309;$B309;V$14)": 5125,_x000D_
    "=RIK_AC(\"INF04__;INF04@E=0,S=49,G=0,T=0,P=0:@R=A,S=1260,V={0}:R=B,S=1018,V={1}:R=C,S=1092,V={2}:R=D,S=1014,V={3}:R=E,S=1260,V={4}:R=F,S=48,V={5}:\";$C$2;$T$14;$C$4;$D317;$B317;V$14)": 5126,_x000D_
    "=RIK_AC(\"INF04__;INF04@E=0,S=49,G=0,T=0,P=0:@R=A,S=1260,V={0}:R=B,S=1018,V={1}:R=C,S=1092,V={2}:R=D,S=1014,V={3}:R=E,S=1260,V={4}:R=F,S=48,V={5}:\";$C$2;$T$14;$C$4;$D325;$B325;V$14)": 5127,_x000D_
    "=RIK_AC(\"INF04__;INF04@E=0,S=49,G=0,T=0,P=0:@R=A,S=1260,V={0}:R=B,S=1018,V={1}:R=C,S=1092,V={2}:R=D,S=1014,V={3}:R=E,S=1260,V={4}:R=F,S=48,V={5}:\";$C$2;$T$14;$C$4;$D333;$B333;V$14)": 5128,_x000D_
    "=RIK_AC(\"INF04__;INF04@E=0,S=49,G=0,T=0,P=0:@R=A,S=1260,V={0}:R=B,S=1018,V={1}:R=C,S=1092,V={2}:R=D,S=1014,V={3}:R=E,S=1260,V={4}:R=F,S=48,V={5}:\";$C$2;$T$14;$C$4;$D341;$B341;V$14)": 5129,_x000D_
    "=RIK_AC(\"INF04__;INF04@E=0,S=49,G=0,T=0,P=0:@R=A,S=1260,V={0}:R=B,S=1018,V={1}:R=C,S=1092,V={2}:R=D,S=1014,V={3}:R=E,S=1260,V={4}:R=F,S=48,V={5}:\";$C$2;$T$14;$C$4;$D349;$B349;V$14)": 5130,_x000D_
    "=RIK_AC(\"INF04__;INF04@E=0,S=49,G=0,T=0,P=0:@R=A,S=1260,V={0}:R=B,S=1018,V={1}:R=C,S=1092,V={2}:R=D,S=1014,V={3}:R=E,S=1260,V={4}:R=F,S=48,V={5}:\";$C$2;$T$14;$C$4;$D357;$B357;V$14)": 5131,_x000D_
    "=RIK_AC(\"INF04__;INF04@E=0,S=49,G=0,T=0,P=0:@R=A,S=1260,V={0}:R=B,S=1018,V={1}:R=C,S=1092,V={2}:R=D,S=1014,V={3}:R=E,S=1260,V={4}:R=F,S=48,V={5}:\";$C$2;$T$14;$C$4;$D365;$B365;V$14)": 5132,_x000D_
    "=RIK_AC(\"INF04__;INF04@E=0,S=49,G=0,T=0,P=0:@R=A,S=1260,V={0}:R=B,S=1018,V={1}:R=C,S=1092,V={2}:R=D,S=1014,V={3}:R=E,S=1260,V={4}:R=F,S=48,V={5}:\";$C$2;$T$14;$C$4;$D373;$B373;V$14)": 5133,_x000D_
    "=RIK_AC(\"INF04__;INF04@E=0,S=49,G=0,T=0,P=0:@R=A,S=1260,V={0}:R=B,S=1018,V={1}:R=C,S=1092,V={2}:R=D,S=1014,V={3}:R=E,S=1260,V={4}:R=F,S=48,V={5}:\";$C$2;$T$14;$C$4;$D381;$B381;V$14)": 5134,_x000D_
    "=RIK_AC(\"INF04__;INF04@E=0,S=49,G=0,T=0,P=0:@R=A,S=1260,V={0}:R=B,S=1018,V={1}:R=C,S=1092,V={2}:R=D,S=1014,V={3}:R=E,S=1260,V={4}:R=F,S=48,V={5}:\";$C$2;$T$14;$C$4;$D389;$B389;V$14)": 5135,_x000D_
    "=RIK_AC(\"INF04__;INF04@E=0,S=49,G=0,T=0,P=0:@R=A,S=1260,V={0}:R=B,S=1018,V={1}:R=C,S=1092,V={2}:R=D,S=1014,V={3}:R=E,S=1260,V={4}:R=F,S=48,V={5}:\";$C$2;$T$14;$C$4;$D397;$B397;V$14)": 5136,_x000D_
    "=RIK_AC(\"INF04__;INF04@E=0,S=49,G=0,T=0,P=0:@R=A,S=1260,V={0}:R=B,S=1018,V={1}:R=C,S=1092,V={2}:R=D,S=1014,V={3}:R=E,S=1260,V={4}:R=F,S=48,V={5}:\";$C$2;$T$14;$C$4;$D405;$B405;V$14)": 5137,_x000D_
    "=RIK_AC(\"INF04__;INF04@E=0,S=49,G=0,T=0,P=0:@R=A,S=1260,V={0}:R=B,S=1018,V={1}:R=C,S=1092,V={2}:R=D,S=1014,V={3}:R=E,S=1260,V={4}:R=F,S=48,V={5}:\";$C$2;$T$14;$C$4;$D413;$B413;V$14)": 5138,_x000D_
    "=RIK_AC(\"INF04__;INF04@E=0,S=49,G=0,T=0,P=0:@R=A,S=1260,V={0}:R=B,S=1018,V={1}:R=C,S=1092,V={2}:R=D,S=1014,V={3}:R=E,S=1260,V={4}:R=F,S=48,V={5}:\";$C$2;$T$14;$C$4;$D421;$B421;V$14)": 5139,_x000D_
    "=RIK_AC(\"INF04__;INF04@E=0,S=49,G=0,T=0,P=0:@R=A,S=1260,V={0}:R=B,S=1018,V={1}:R=C,S=1092,V={2}:R=D,S=1014,V={3}:R=E,S=1260,V={4}:R=F,S=48,V={5}:\";$C$2;$T$14;$C$4;$D429;$B429;V$14)": 5140,_x000D_
    "=RIK_AC(\"INF04__;INF04@E=0,S=49,G=0,T=0,P=0:@R=A,S=1260,V={0}:R=B,S=1018,V={1}:R=C,S=1092,V={2}:R=D,S=1014,V={3}:R=E,S=1260,V={4}:R=F,S=48,V={5}:\";$C$2;$T$14;$C$4;$D437;$B437;V$14)": 5141,_x000D_
    "=RIK_AC(\"INF04__;INF04@E=0,S=1076,G=0,T=0,P=0:@R=A,S=1260,V={0}:R=B,S=1018,V={1}:R=C,S=1092,V={2}:R=D,S=1014,V={3}:R=E,S=1260,V={4}:\";$C$2;$T$14;$C$4;$D25;$B25)": 5142,_x000D_
    "=RIK_AC(\"INF04__;INF04@E=0,S=1076,G=0,T=0,P=0:@R=A,S=1260,V={0}:R=B,S=1018,V={1}:R=C,S=1092,V={2}:R=D,S=1014,V={3}:R=E,S=1260,V={4}:\";$C$2;$T$14;$C$4;$D33;$B33)": 5143,_x000D_
    "=RIK_AC(\"INF04__;INF04@E=0,S=1076,G=0,T=0,P=0:@R=A,S=1260,V={0}:R=B,S=1018,V={1}:R=C,S=1092,V={2}:R=D,S=1014,V={3}:R=E,S=1260,V={4}:\";$C$2;$T$14;$C$4;$D41;$B41)": 5144,_x000D_
    "=RIK_AC(\"INF04__;INF04@E=0,S=1076,G=0,T=0,P=0:@R=A,S=1260,V={0}:R=B,S=1018,V={1}:R=C,S=1092,V={2}:R=D,S=1014,V={3}:R=E,S=1260,V={4}:\";$C$2;$T$14;$C$4;$D49;$B49)": 5145,_x000D_
    "=RIK_AC(\"INF04__;INF04@E=0,S=1076,G=0,T=0,P=0:@R=A,S=1260,V={0}:R=B,S=1018,V={1}:R=C,S=1092,V={2}:R=D,S=1014,V={3}:R=E,S=1260,V={4}:\";$C$2;$T$14;$C$4;$D57;$B57)": 5146,_x000D_
    "=RIK_AC(\"INF04__;INF04@E=0,S=1076,G=0,T=0,P=0:@R=A,S=1260,V={0}:R=B,S=1018,V={1}:R=C,S=1092,V={2}:R=D,S=1014,V={3}:R=E,S=1260,V={4}:\";$C$2;$T$14;$C$4;$D65;$B65)": 5147,_x000D_
    "=RIK_AC(\"INF04__;INF04@E=0,S=1076,G=0,T=0,P=0:@R=A,S=1260,V={0}:R=B,S=1018,V={1}:R=C,S=1092,V={2}:R=D,S=1014,V={3}:R=E,S=1260,V={4}:\";$C$2;$T$14;$C$4;$D73;$B73)": 5148,_x000D_
    "=RIK_AC(\"INF04__;INF04@E=0,S=1076,G=0,T=0,P=0:@R=A,S=1260,V={0}:R=B,S=1018,V={1}:R=C,S=1092,V={2}:R=D,S=1014,V={3}:R=E,S=1260,V={4}:\";$C$2;$T$14;$C$4;$D81;$B81)": 5149,_x000D_
    "=RIK_AC(\"INF04__;INF04@E=0,S=1076,G=0,T=0,P=0:@R=A,S=1260,V={0}:R=B,S=1018,V={1}:R=C,S=1092,V={2}:R=D,S=1014,V={3}:R=E,S=1260,V={4}:\";$C$2;$T$14;$C$4;$D89;$B89)": 5150,_x000D_
    "=RIK_AC(\"INF04__;INF04@E=0,S=1076,G=0,T=0,P=0:@R=A,S=1260,V={0}:R=B,S=1018,V={1}:R=C,S=1092,V={2}:R=D,S=1014,V={3}:R=E,S=1260,V={4}:\";$C$2;$T$14;$C$4;$D97;$B97)": 5151,_x000D_
    "=RIK_AC(\"INF04__;INF04@E=0,S=1076,G=0,T=0,P=0:@R=A,S=1260,V={0}:R=B,S=1018,V={1}:R=C,S=1092,V={2}:R=D,S=1014,V={3}:R=E,S=1260,V={4}:\";$C$2;$T$14;$C$4;$D105;$B105)": 5152,_x000D_
    "=RIK_AC(\"INF04__;INF04@E=0,S=1076,G=0,T=0,P=0:@R=A,S=1260,V={0}:R=B,S=1018,V={1}:R=C,S=1092,V={2}:R=D,S=1014,V={3}:R=E,S=1260,V={4}:\";$C$2;$T$14;$C$4;$D113;$B113)": 5153,_x000D_
    "=RIK_AC(\"INF04__;INF04@E=0,S=1076,G=0,T=0,P=0:@R=A,S=1260,V={0}:R=B,S=1018,V={1}:R=C,S=1092,V={2}:R=D,S=1014,V={3}:R=E,S=1260,V={4}:\";$C$2;$T$14;$C$4;$D121;$B121)": 5154,_x000D_
    "=RIK_AC(\"INF04__;INF04@E=0,S=1076,G=0,T=0,P=0:@R=A,S=1260,V={0}:R=B,S=1018,V={1}:R=C,S=1092,V={2}:R=D,S=1014,V={3}:R=E,S=1260,V={4}:\";$C$2;$T$14;$C$4;$D129;$B129)": 5155,_x000D_
    "=RIK_AC(\"INF04__;INF04@E=0,S=1076,G=0,T=0,P=0:@R=A,S=1260,V={0}:R=B,S=1018,V={1}:R=C,S=1092,V={2}:R=D,S=1014,V={3}:R=E,S=1260,V={4}:\";$C$2;$T$14;$C$4;$D137;$B137)": 5156,_x000D_
    "=RIK_AC(\"INF04__;INF04@E=0,S=1076,G=0,T=0,P=0:@R=A,S=1260,V={0}:R=B,S=1018,V={1}:R=C,S=1092,V={2}:R=D,S=1014,V={3}:R=E,S=1260,V={4}:\";$C$2;$T$14;$C$4;$D145;$B145)": 5157,_x000D_
    "=RIK_AC(\"INF04__;INF04@E=0,S=1076,G=0,T=0,P=0:@R=A,S=1260,V={0}:R=B,S=1018,V={1}:R=C,S=1092,V={2}:R=D,S=1014,V={3}:R=E,S=1260,V={4}:\";$C$2;$T$14;$C$4;$D153;$B153)": 5158,_x000D_
    "=RIK_AC(\"INF04__;INF04@E=0,S=1076,G=0,T=0,P=0:@R=A,S=1260,V={0}:R=B,S=1018,V={1}:R=C,S=1092,V={2}:R=D,S=1014,V={3}:R=E,S=1260,V={4}:\";$C$2;$T$14;$C$4;$D161;$B161)": 5159,_x000D_
    "=RIK_AC(\"INF04__;INF04@E=0,S=1076,G=0,T=0,P=0:@R=A,S=1260,V={0}:R=B,S=1018,V={1}:R=C,S=1092,V={2}:R=D,S=1014,V={3}:R=E,S=1260,V={4}:\";$C$2;$T$14;$C$4;$D169;$B169)": 5160,_x000D_
    "=RIK_AC(\"INF04__;INF04@E=0,S=1076,G=0,T=0,P=0:@R=A,S=1260,V={0}:R=B,S=1018,V={1}:R=C,S=1092,V={2}:R=D,S=1014,V={3}:R=E,S=1260,V={4}:\";$C$2;$T$14;$C$4;$D177;$B177)": 5161,_x000D_
    "=RIK_AC(\"INF04__;INF04@E=0,S=1076,G=0,T=0,P=0:@R=A,S=1260,V={0}:R=B,S=1018,V={1}:R=C,S=1092,V={2}:R=D,S=1014,V={3}:R=E,S=1260,V={4}:\";$C$2;$T$14;$C$4;$D185;$B185)": 5162,_x000D_
    "=RIK_AC(\"INF04__;INF04@E=0,S=1076,G=0,T=0,P=0:@R=A,S=1260,V={0}:R=B,S=1018,V={1}:R=C,S=1092,V={2}:R=D,S=1014,V={3}:R=E,S=1260,V={4}:\";$C$2;$T$14;$C$4;$D193;$B193)": 5163,_x000D_
    "=RIK_AC(\"INF04__;INF04@E=0,S=1076,G=0,T=0,P=0:@R=A,S=1260,V={0}:R=B,S=1018,V={1}:R=C,S=1092,V={2}:R=D,S=1014,V={3}:R=E,S=1260,V={4}:\";$C$2;$T$14;$C$4;$D201;$B201)": 5164,_x000D_
    "=RIK_AC(\"INF04__;INF04@E=0,S=1076,G=0,T=0,P=0:@R=A,S=1260,V={0}:R=B,S=1018,V={1}:R=C,S=1092,V={2}:R=D,S=1014,V={3}:R=E,S=1260,V={4}:\";$C$2;$T$14;$C$4;$D209;$B209)": 5165,_x000D_
    "=RIK_AC(\"INF04__;INF04@E=0,S=1076,G=0,T=0,P=0:@R=A,S=1260,V={0}:R=B,S=1018,V={1}:R=C,S=1092,V={2}:R=D,S=1014,V={3}:R=E,S=1260,V={4}:\";$C$2;$T$14;$C$4;$D217;$B217)": 5166,_x000D_
    "=RIK_AC(\"INF04__;INF04@E=0,S=1076,G=0,T=0,P=0:@R=A,S=1260,V={0}:R=B,S=1018,V={1}:R=C,S=1092,V={2}:R=D,S=1014,V={3}:R=E,S=1260,V={4}:\";$C$2;$T$14;$C$4;$D225;$B225)": 5167,_x000D_
    "=RIK_AC(\"INF04__;INF04@E=0,S=1076,G=0,T=0,P=0:@R=A,S=1260,V={0}:R=B,S=1018,V={1}:R=C,S=1092,V={2}:R=D,S=1014,V={3}:R=E,S=1260,V={4}:\";$C$2;$T$14;$C$4;$D233;$B233)": 5168,_x000D_
    "=RIK_AC(\"INF04__;INF04@E=0,S=1076,G=0,T=0,P=0:@R=A,S=1260,V={0}:R=B,S=1018,V={1}:R=C,S=1092,V={2}:R=D,S=1014,V={3}:R=E,S=1260,V={4}:\";$C$2;$T$14;$C$4;$D241;$B241)": 5169,_x000D_
    "=RIK_AC(\"INF04__;INF04@E=0,S=42,G=0,T=0,P=0:@R=A,S=1260,V={0}:R=B,S=1018,V={1}:R=C,S=1092,V={2}:R=D,S=1014,V={3}:R=E,S=1260,V={4}:\";$C$2;$T$14;$C$4;$D35;$B35)": 5170,_x000D_
    "=RIK_AC(\"INF04__;INF04@E=0,S=42,G=0,T=0,P=0:@R=A,S=1260,V={0}:R=B,S=1018,V={1}:R=C,S=1092,V={2}:R=D,S=1014,V={3}:R=E,S=1260,V={4}:\";$C$2;$T$14;$C$4;$D69;$B69)": 5171,_x000D_
    "=RIK_AC(\"INF04__;INF04@E=0,S=42,G=0,T=0,P=0:@R=A,S=1260,V={0}:R=B,S=1018,V={1}:R=C,S=1092,V={2}:R=D,S=1014,V={3}:R=E,S=1260,V={4}:\";$C$2;$T$14;$C$4;$D100;$B100)": 5172,_x000D_
    "=RIK_AC(\"INF04__;INF04@E=0,S=42,G=0,T=0,P=0:@R=A,S=1260,V={0}:R=B,S=1018,V={1}:R=C,S=1092,V={2}:R=D,S=1014,V={3}:R=E,S=1260,V={4}:\";$C$2;$T$14;$C$4;$D137;$B137)": 5173,_x000D_
    "=RIK_AC(\"INF04__;INF04@E=0,S=42,G=0,T=0,P=0:@R=A,S=1260,V={0}:R=B,S=1018,V={1}:R=C,S=1092,V={2}:R=D,S=1014,V={3}:R=E,S=1260,V={4}:\";$C$2;$T$14;$C$4;$D172;$B172)": 5174,_x000D_
    "=RIK_AC(\"INF04__;INF04@E=0,S=42,G=0,T=0,P=0:@R=A,S=1260,V={0}:R=B,S=1018,V={1}:R=C,S=1092,V={2}:R=D,S=1014,V={3}:R=E,S=1260,V={4}:\";$C$2;$T$14;$C$4;$D203;$B203)": 5175,_x000D_
    "=RIK_AC(\"INF04__;INF04@E=0,S=42,G=0,T=0,P=0:@R=A,S=1260,V={0}:R=B,S=1018,V={1}:R=C,S=1092,V={2}:R=D,S=1014,V={3}:R=E,S=1260,V={4}:\";$C$2;$T$14;$C$4;$D238;$B238)": 5176,_x000D_
    "=RIK_AC(\"INF04__;INF04@E=0,S=42,G=0,T=0,P=0:@R=A,S=1260,V={0}:R=B,S=1018,V={1}:R=C,S=1092,V={2}:R=D,S=1014,V={3}:R=E,S=1260,V={4}:\";$C$2;$T$14;$C$4;$D275;$B275)": 5177,_x000D_
    "=RIK_AC(\"INF04__;INF04@E=0,S=42,G=0,T=0,P=0:@R=A,S=1260,V={0}:R=B,S=1018,V={1}:R=C,S=1092,V={2}:R=D,S=1014,V={3}:R=E,S=1260,V={4}:\";$C$2;$T$14;$C$4;$D305;$B305)": 5178,_x000D_
    "=RIK_AC(\"INF04__;INF04@E=0,S=42,G=0,T=0,P=0:@R=A,S=1260,V={0}:R=B,S=1018,V={1}:R=C,S=1092,V={2}:R=D,S=1014,V={3}:R=E,S=1260,V={4}:\";$C$2;$T$14;$C$4;$D341;$B341)": 5179,_x000D_
    "=RIK_AC(\"INF04__;INF04@E=0,S=42,G=0,T=0,P=0:@R=A,S=1260,V={0}:R=B,S=1018,V={1}:R=C,S=1092,V={2}:R=D,S=1014,V={3}:R=E,S=1260,V={4}:\";$C$2;$T$14;$C$4;$D377;$B377)": 5180,_x000D_
    "=RIK_AC(\"INF04__;INF04@E=0,S=42,G=0,T=0,P=0:@R=A,S=1260,V={0}:R=B,S=1018,V={1}:R=C,S=1092,V={2}:R=D,S=1014,V={3}:R=E,S=1260,V={4}:\";$C$2;$T$14;$C$4;$D406;$B406)": 5181,_x000D_
    "=RIK_AC(\"INF04__;INF04@E=0,S=1064,G=0,T=0,P=0:@R=A,S=1260,V={0}:R=B,S=1018,V={1}:R=C,S=1092,V={2}:R=D,S=1014,V={3}:R=E,S=1260,V={4}:\";$C$2;$T$14;$C$4;$D24;$B24)": 5182,_x000D_
    "=RIK_AC(\"INF04__;INF04@E=0,S=1064,G=0,T=0,P=0:@R=A,S=1260,V={0}:R=B,S=1018,V={1}:R=C,S=1092,V={2}:R=D,S=1014,V={3}:R=E,S=1260,V={4}:\";$C$2;$T$14;$C$4;$D56;$B56)": 5183,_x000D_
    "=RIK_AC(\"INF04__;INF04@E=0,S=1064,G=0,T=0,P=0:@R=A,S=1260,V={0}:R=B,S=1018,V={1}:R=C,S=1092,V={2}:R=D,S=1014,V={3}:R=E,S=1260,V={4}:\";$C$2;$T$14;$C$4;$D77;$B77)": 5184,_x000D_
    "=RIK_AC(\"INF04__;INF04@E=0,S=1064,G=0,T=0,P=0:@R=A,S=1260,V={0}:R=B,S=1018,V={1}:R=C,S=1092,V={2}:R=D,S=1014,V={3}:R=E,S=1260,V={4}:\";$C$2;$T$14;$C$4;$D104;$B104)": 5185,_x000D_
    "=RIK_AC(\"INF04__;INF04@E=0,S=1064,G=0,T=0,P=0:@R=A,S=1260,V={0}:R=B,S=1018,V={1}:R=C,S=1092,V={2}:R=D,S=1014,V={3}:R=E,S=1260,V={4}:\";$C$2;$T$14;$C$4;$D129;$B129)": 5186,_x000D_
    "=RIK_AC(\"INF04__;INF04@E=0,S=1064,G=0,T=0,P=0:@R=A,S=1260,V={0}:R=B,S=1018,V={1}:R=C,S=1092,V={2}:R=D,S=1014,V={3}:R=E,S=1260,V={4}:\";$C$2;$T$14;$C$4;$D151;$B151)": 5187,_x000D_
    "=RIK_AC(\"INF04__;INF04@E=0,S=1064,G=0,T=0,P=0:@R=A,S=1260,V={0}:R=B,S=1018,V={1}:R=C,S=1092,V={2}:R=D,S=1014,V={3}:R=E,S=1260,V={4}:\";$C$2;$T$14;$C$4;$D177;$B177)": 5188,_x000D_
    "=RIK_AC(\"INF04__;INF04@E=0,S=1064,G=0,T=0,P=0:@R=A,S=1260,V={0}:R=B,S=1018,V={1}:R=C,S=1092,V={2}:R=D,S=1014,V={3}:R=E,S=1260,V={4}:\";$C$2;$T$14;$C$4;$D201;$B201)": 5189,_x000D_
    "=RIK_AC(\"INF04__;INF04@E=0,S=1064,G=0,T=0,P=0:@R=A,S=1260,V={0}:R=B,S=1018,V={1}:R=C,S=1092,V={2}:R=D,S=1014,V={3}:R=E,S=1260,V={4}:\";$C$2;$T$14;$C$4;$D220;$B220)": 5190,_x000D_
    "=RIK_AC(\"INF04__;INF04@E=0,S=1064,G=0,T=0,P=0:@R=A,S=1260,V={0}:R=B,S=1018,V={1}:R=C,S=1092,V={2}:R=D,S=1014,V={3}:R=E,S=1260,V={4}:\";$C$2;$T$14;$C$4;$D243;$B243)": 5191,_x000D_
    "=RIK_AC(\"INF04__;INF04@E=0,S=1064,G=0,T=0,P=0:@R=A,S=1260,V={0}:R=B,S=1018,V={1}:R=C,S=1092,V={2}:R=D,S=1014,V={3}:R=E,S=1260,V={4}:\";$C$2;$T$14;$C$4;$D265;$B265)": 5192,_x000D_
    "=RIK_AC(\"INF04__;INF04@E=0,S=1064,G=0,T=0,P=0:@R=A,S=1260,V={0}:R=B,S=1018,V={1}:R=C,S=1092,V={2}:R=D,S=1014,V={3}:R=E,S=1260,V={4}:\";$C$2;$T$14;$C$4;$D284;$B284)": 5193,_x000D_
    "=RIK_AC(\"INF04__;INF04@E=0,S=1064,G=0,T=0,P=0:@R=A,S=1260,V={0}:R=B,S=1018,V={1}:R=C,S=1092,V={2}:R=D,S=1014,V={3}:R=E,S=1260,V={4}:\";$C$2;$T$14;$C$4;$D307;$B307)": 5194,_x000D_
    "=RIK_AC(\"INF04__;INF04@E=0,S=1064,G=0,T=0,P=0:@R=A,S=1260,V={0}:R=B,S=1018,V={1}:R=C,S=1092,V={2}:R=D,S=1014,V={3}:R=E,S=1260,V={4}:\";$C$2;$T$14;$C$4;$D329;$B329)": </t>
  </si>
  <si>
    <t>5195,_x000D_
    "=RIK_AC(\"INF04__;INF04@E=0,S=1064,G=0,T=0,P=0:@R=A,S=1260,V={0}:R=B,S=1018,V={1}:R=C,S=1092,V={2}:R=D,S=1014,V={3}:R=E,S=1260,V={4}:\";$C$2;$T$14;$C$4;$D348;$B348)": 5196,_x000D_
    "=RIK_AC(\"INF04__;INF04@E=0,S=1064,G=0,T=0,P=0:@R=A,S=1260,V={0}:R=B,S=1018,V={1}:R=C,S=1092,V={2}:R=D,S=1014,V={3}:R=E,S=1260,V={4}:\";$C$2;$T$14;$C$4;$D371;$B371)": 5197,_x000D_
    "=RIK_AC(\"INF04__;INF04@E=0,S=1064,G=0,T=0,P=0:@R=A,S=1260,V={0}:R=B,S=1018,V={1}:R=C,S=1092,V={2}:R=D,S=1014,V={3}:R=E,S=1260,V={4}:\";$C$2;$T$14;$C$4;$D393;$B393)": 5198,_x000D_
    "=RIK_AC(\"INF04__;INF04@E=0,S=1064,G=0,T=0,P=0:@R=A,S=1260,V={0}:R=B,S=1018,V={1}:R=C,S=1092,V={2}:R=D,S=1014,V={3}:R=E,S=1260,V={4}:\";$C$2;$T$14;$C$4;$D412;$B412)": 5199,_x000D_
    "=RIK_AC(\"INF04__;INF04@E=0,S=1064,G=0,T=0,P=0:@R=A,S=1260,V={0}:R=B,S=1018,V={1}:R=C,S=1092,V={2}:R=D,S=1014,V={3}:R=E,S=1260,V={4}:\";$C$2;$T$14;$C$4;$D433;$B433)": 5200,_x000D_
    "=RIK_AC(\"INF04__;INF04@E=0,S=49,G=0,T=0,P=0:@R=A,S=1260,V={0}:R=B,S=1018,V={1}:R=C,S=1092,V={2}:R=D,S=1014,V={3}:R=E,S=1260,V={4}:R=F,S=48,V={5}:\";$C$2;$T$14;$C$4;$D29;$B29;V$14)": 5201,_x000D_
    "=RIK_AC(\"INF04__;INF04@E=0,S=49,G=0,T=0,P=0:@R=A,S=1260,V={0}:R=B,S=1018,V={1}:R=C,S=1092,V={2}:R=D,S=1014,V={3}:R=E,S=1260,V={4}:R=F,S=48,V={5}:\";$C$2;$T$14;$C$4;$D45;$B45;V$14)": 5202,_x000D_
    "=RIK_AC(\"INF04__;INF04@E=0,S=49,G=0,T=0,P=0:@R=A,S=1260,V={0}:R=B,S=1018,V={1}:R=C,S=1092,V={2}:R=D,S=1014,V={3}:R=E,S=1260,V={4}:R=F,S=48,V={5}:\";$C$2;$T$14;$C$4;$D56;$B56;V$14)": 5203,_x000D_
    "=RIK_AC(\"INF04__;INF04@E=0,S=49,G=0,T=0,P=0:@R=A,S=1260,V={0}:R=B,S=1018,V={1}:R=C,S=1092,V={2}:R=D,S=1014,V={3}:R=E,S=1260,V={4}:R=F,S=48,V={5}:\";$C$2;$T$14;$C$4;$D65;$B65;V$14)": 5204,_x000D_
    "=RIK_AC(\"INF04__;INF04@E=0,S=49,G=0,T=0,P=0:@R=A,S=1260,V={0}:R=B,S=1018,V={1}:R=C,S=1092,V={2}:R=D,S=1014,V={3}:R=E,S=1260,V={4}:R=F,S=48,V={5}:\";$C$2;$T$14;$C$4;$D74;$B74;V$14)": 5205,_x000D_
    "=RIK_AC(\"INF04__;INF04@E=0,S=49,G=0,T=0,P=0:@R=A,S=1260,V={0}:R=B,S=1018,V={1}:R=C,S=1092,V={2}:R=D,S=1014,V={3}:R=E,S=1260,V={4}:R=F,S=48,V={5}:\";$C$2;$T$14;$C$4;$D84;$B84;V$14)": 5206,_x000D_
    "=RIK_AC(\"INF04__;INF04@E=0,S=49,G=0,T=0,P=0:@R=A,S=1260,V={0}:R=B,S=1018,V={1}:R=C,S=1092,V={2}:R=D,S=1014,V={3}:R=E,S=1260,V={4}:R=F,S=48,V={5}:\";$C$2;$T$14;$C$4;$D93;$B93;V$14)": 5207,_x000D_
    "=RIK_AC(\"INF04__;INF04@E=0,S=49,G=0,T=0,P=0:@R=A,S=1260,V={0}:R=B,S=1018,V={1}:R=C,S=1092,V={2}:R=D,S=1014,V={3}:R=E,S=1260,V={4}:R=F,S=48,V={5}:\";$C$2;$T$14;$C$4;$D102;$B102;V$14)": 5208,_x000D_
    "=RIK_AC(\"INF04__;INF04@E=0,S=49,G=0,T=0,P=0:@R=A,S=1260,V={0}:R=B,S=1018,V={1}:R=C,S=1092,V={2}:R=D,S=1014,V={3}:R=E,S=1260,V={4}:R=F,S=48,V={5}:\";$C$2;$T$14;$C$4;$D111;$B111;V$14)": 5209,_x000D_
    "=RIK_AC(\"INF04__;INF04@E=0,S=49,G=0,T=0,P=0:@R=A,S=1260,V={0}:R=B,S=1018,V={1}:R=C,S=1092,V={2}:R=D,S=1014,V={3}:R=E,S=1260,V={4}:R=F,S=48,V={5}:\";$C$2;$T$14;$C$4;$D120;$B120;V$14)": 5210,_x000D_
    "=RIK_AC(\"INF04__;INF04@E=0,S=49,G=0,T=0,P=0:@R=A,S=1260,V={0}:R=B,S=1018,V={1}:R=C,S=1092,V={2}:R=D,S=1014,V={3}:R=E,S=1260,V={4}:R=F,S=48,V={5}:\";$C$2;$T$14;$C$4;$D129;$B129;V$14)": 5211,_x000D_
    "=RIK_AC(\"INF04__;INF04@E=0,S=49,G=0,T=0,P=0:@R=A,S=1260,V={0}:R=B,S=1018,V={1}:R=C,S=1092,V={2}:R=D,S=1014,V={3}:R=E,S=1260,V={4}:R=F,S=48,V={5}:\";$C$2;$T$14;$C$4;$D138;$B138;V$14)": 5212,_x000D_
    "=RIK_AC(\"INF04__;INF04@E=0,S=49,G=0,T=0,P=0:@R=A,S=1260,V={0}:R=B,S=1018,V={1}:R=C,S=1092,V={2}:R=D,S=1014,V={3}:R=E,S=1260,V={4}:R=F,S=48,V={5}:\";$C$2;$T$14;$C$4;$D148;$B148;V$14)": 5213,_x000D_
    "=RIK_AC(\"INF04__;INF04@E=0,S=49,G=0,T=0,P=0:@R=A,S=1260,V={0}:R=B,S=1018,V={1}:R=C,S=1092,V={2}:R=D,S=1014,V={3}:R=E,S=1260,V={4}:R=F,S=48,V={5}:\";$C$2;$T$14;$C$4;$D157;$B157;V$14)": 5214,_x000D_
    "=RIK_AC(\"INF04__;INF04@E=0,S=49,G=0,T=0,P=0:@R=A,S=1260,V={0}:R=B,S=1018,V={1}:R=C,S=1092,V={2}:R=D,S=1014,V={3}:R=E,S=1260,V={4}:R=F,S=48,V={5}:\";$C$2;$T$14;$C$4;$D166;$B166;V$14)": 5215,_x000D_
    "=RIK_AC(\"INF04__;INF04@E=0,S=49,G=0,T=0,P=0:@R=A,S=1260,V={0}:R=B,S=1018,V={1}:R=C,S=1092,V={2}:R=D,S=1014,V={3}:R=E,S=1260,V={4}:R=F,S=48,V={5}:\";$C$2;$T$14;$C$4;$D174;$B174;V$14)": 5216,_x000D_
    "=RIK_AC(\"INF04__;INF04@E=0,S=49,G=0,T=0,P=0:@R=A,S=1260,V={0}:R=B,S=1018,V={1}:R=C,S=1092,V={2}:R=D,S=1014,V={3}:R=E,S=1260,V={4}:R=F,S=48,V={5}:\";$C$2;$T$14;$C$4;$D182;$B182;V$14)": 5217,_x000D_
    "=RIK_AC(\"INF04__;INF04@E=0,S=49,G=0,T=0,P=0:@R=A,S=1260,V={0}:R=B,S=1018,V={1}:R=C,S=1092,V={2}:R=D,S=1014,V={3}:R=E,S=1260,V={4}:R=F,S=48,V={5}:\";$C$2;$T$14;$C$4;$D190;$B190;V$14)": 5218,_x000D_
    "=RIK_AC(\"INF04__;INF04@E=0,S=49,G=0,T=0,P=0:@R=A,S=1260,V={0}:R=B,S=1018,V={1}:R=C,S=1092,V={2}:R=D,S=1014,V={3}:R=E,S=1260,V={4}:R=F,S=48,V={5}:\";$C$2;$T$14;$C$4;$D198;$B198;V$14)": 5219,_x000D_
    "=RIK_AC(\"INF04__;INF04@E=0,S=49,G=0,T=0,P=0:@R=A,S=1260,V={0}:R=B,S=1018,V={1}:R=C,S=1092,V={2}:R=D,S=1014,V={3}:R=E,S=1260,V={4}:R=F,S=48,V={5}:\";$C$2;$T$14;$C$4;$D206;$B206;V$14)": 5220,_x000D_
    "=RIK_AC(\"INF04__;INF04@E=0,S=49,G=0,T=0,P=0:@R=A,S=1260,V={0}:R=B,S=1018,V={1}:R=C,S=1092,V={2}:R=D,S=1014,V={3}:R=E,S=1260,V={4}:R=F,S=48,V={5}:\";$C$2;$T$14;$C$4;$D214;$B214;V$14)": 5221,_x000D_
    "=RIK_AC(\"INF04__;INF04@E=0,S=49,G=0,T=0,P=0:@R=A,S=1260,V={0}:R=B,S=1018,V={1}:R=C,S=1092,V={2}:R=D,S=1014,V={3}:R=E,S=1260,V={4}:R=F,S=48,V={5}:\";$C$2;$T$14;$C$4;$D222;$B222;V$14)": 5222,_x000D_
    "=RIK_AC(\"INF04__;INF04@E=0,S=49,G=0,T=0,P=0:@R=A,S=1260,V={0}:R=B,S=1018,V={1}:R=C,S=1092,V={2}:R=D,S=1014,V={3}:R=E,S=1260,V={4}:R=F,S=48,V={5}:\";$C$2;$T$14;$C$4;$D230;$B230;V$14)": 5223,_x000D_
    "=RIK_AC(\"INF04__;INF04@E=0,S=49,G=0,T=0,P=0:@R=A,S=1260,V={0}:R=B,S=1018,V={1}:R=C,S=1092,V={2}:R=D,S=1014,V={3}:R=E,S=1260,V={4}:R=F,S=48,V={5}:\";$C$2;$T$14;$C$4;$D238;$B238;V$14)": 5224,_x000D_
    "=RIK_AC(\"INF04__;INF04@E=0,S=49,G=0,T=0,P=0:@R=A,S=1260,V={0}:R=B,S=1018,V={1}:R=C,S=1092,V={2}:R=D,S=1014,V={3}:R=E,S=1260,V={4}:R=F,S=48,V={5}:\";$C$2;$T$14;$C$4;$D246;$B246;V$14)": 5225,_x000D_
    "=RIK_AC(\"INF04__;INF04@E=0,S=49,G=0,T=0,P=0:@R=A,S=1260,V={0}:R=B,S=1018,V={1}:R=C,S=1092,V={2}:R=D,S=1014,V={3}:R=E,S=1260,V={4}:R=F,S=48,V={5}:\";$C$2;$T$14;$C$4;$D254;$B254;V$14)": 5226,_x000D_
    "=RIK_AC(\"INF04__;INF04@E=0,S=49,G=0,T=0,P=0:@R=A,S=1260,V={0}:R=B,S=1018,V={1}:R=C,S=1092,V={2}:R=D,S=1014,V={3}:R=E,S=1260,V={4}:R=F,S=48,V={5}:\";$C$2;$T$14;$C$4;$D262;$B262;V$14)": 5227,_x000D_
    "=RIK_AC(\"INF04__;INF04@E=0,S=49,G=0,T=0,P=0:@R=A,S=1260,V={0}:R=B,S=1018,V={1}:R=C,S=1092,V={2}:R=D,S=1014,V={3}:R=E,S=1260,V={4}:R=F,S=48,V={5}:\";$C$2;$T$14;$C$4;$D270;$B270;V$14)": 5228,_x000D_
    "=RIK_AC(\"INF04__;INF04@E=0,S=49,G=0,T=0,P=0:@R=A,S=1260,V={0}:R=B,S=1018,V={1}:R=C,S=1092,V={2}:R=D,S=1014,V={3}:R=E,S=1260,V={4}:R=F,S=48,V={5}:\";$C$2;$T$14;$C$4;$D278;$B278;V$14)": 5229,_x000D_
    "=RIK_AC(\"INF04__;INF04@E=0,S=49,G=0,T=0,P=0:@R=A,S=1260,V={0}:R=B,S=1018,V={1}:R=C,S=1092,V={2}:R=D,S=1014,V={3}:R=E,S=1260,V={4}:R=F,S=48,V={5}:\";$C$2;$T$14;$C$4;$D286;$B286;V$14)": 5230,_x000D_
    "=RIK_AC(\"INF04__;INF04@E=0,S=49,G=0,T=0,P=0:@R=A,S=1260,V={0}:R=B,S=1018,V={1}:R=C,S=1092,V={2}:R=D,S=1014,V={3}:R=E,S=1260,V={4}:R=F,S=48,V={5}:\";$C$2;$T$14;$C$4;$D294;$B294;V$14)": 5231,_x000D_
    "=RIK_AC(\"INF04__;INF04@E=0,S=49,G=0,T=0,P=0:@R=A,S=1260,V={0}:R=B,S=1018,V={1}:R=C,S=1092,V={2}:R=D,S=1014,V={3}:R=E,S=1260,V={4}:R=F,S=48,V={5}:\";$C$2;$T$14;$C$4;$D302;$B302;V$14)": 5232,_x000D_
    "=RIK_AC(\"INF04__;INF04@E=0,S=49,G=0,T=0,P=0:@R=A,S=1260,V={0}:R=B,S=1018,V={1}:R=C,S=1092,V={2}:R=D,S=1014,V={3}:R=E,S=1260,V={4}:R=F,S=48,V={5}:\";$C$2;$T$14;$C$4;$D310;$B310;V$14)": 5233,_x000D_
    "=RIK_AC(\"INF04__;INF04@E=0,S=49,G=0,T=0,P=0:@R=A,S=1260,V={0}:R=B,S=1018,V={1}:R=C,S=1092,V={2}:R=D,S=1014,V={3}:R=E,S=1260,V={4}:R=F,S=48,V={5}:\";$C$2;$T$14;$C$4;$D318;$B318;V$14)": 5234,_x000D_
    "=RIK_AC(\"INF04__;INF04@E=0,S=49,G=0,T=0,P=0:@R=A,S=1260,V={0}:R=B,S=1018,V={1}:R=C,S=1092,V={2}:R=D,S=1014,V={3}:R=E,S=1260,V={4}:R=F,S=48,V={5}:\";$C$2;$T$14;$C$4;$D326;$B326;V$14)": 5235,_x000D_
    "=RIK_AC(\"INF04__;INF04@E=0,S=49,G=0,T=0,P=0:@R=A,S=1260,V={0}:R=B,S=1018,V={1}:R=C,S=1092,V={2}:R=D,S=1014,V={3}:R=E,S=1260,V={4}:R=F,S=48,V={5}:\";$C$2;$T$14;$C$4;$D334;$B334;V$14)": 5236,_x000D_
    "=RIK_AC(\"INF04__;INF04@E=0,S=49,G=0,T=0,P=0:@R=A,S=1260,V={0}:R=B,S=1018,V={1}:R=C,S=1092,V={2}:R=D,S=1014,V={3}:R=E,S=1260,V={4}:R=F,S=48,V={5}:\";$C$2;$T$14;$C$4;$D342;$B342;V$14)": 5237,_x000D_
    "=RIK_AC(\"INF04__;INF04@E=0,S=49,G=0,T=0,P=0:@R=A,S=1260,V={0}:R=B,S=1018,V={1}:R=C,S=1092,V={2}:R=D,S=1014,V={3}:R=E,S=1260,V={4}:R=F,S=48,V={5}:\";$C$2;$T$14;$C$4;$D350;$B350;V$14)": 5238,_x000D_
    "=RIK_AC(\"INF04__;INF04@E=0,S=49,G=0,T=0,P=0:@R=A,S=1260,V={0}:R=B,S=1018,V={1}:R=C,S=1092,V={2}:R=D,S=1014,V={3}:R=E,S=1260,V={4}:R=F,S=48,V={5}:\";$C$2;$T$14;$C$4;$D358;$B358;V$14)": 5239,_x000D_
    "=RIK_AC(\"INF04__;INF04@E=0,S=49,G=0,T=0,P=0:@R=A,S=1260,V={0}:R=B,S=1018,V={1}:R=C,S=1092,V={2}:R=D,S=1014,V={3}:R=E,S=1260,V={4}:R=F,S=48,V={5}:\";$C$2;$T$14;$C$4;$D366;$B366;V$14)": 5240,_x000D_
    "=RIK_AC(\"INF04__;INF04@E=0,S=49,G=0,T=0,P=0:@R=A,S=1260,V={0}:R=B,S=1018,V={1}:R=C,S=1092,V={2}:R=D,S=1014,V={3}:R=E,S=1260,V={4}:R=F,S=48,V={5}:\";$C$2;$T$14;$C$4;$D374;$B374;V$14)": 5241,_x000D_
    "=RIK_AC(\"INF04__;INF04@E=0,S=49,G=0,T=0,P=0:@R=A,S=1260,V={0}:R=B,S=1018,V={1}:R=C,S=1092,V={2}:R=D,S=1014,V={3}:R=E,S=1260,V={4}:R=F,S=48,V={5}:\";$C$2;$T$14;$C$4;$D382;$B382;V$14)": 5242,_x000D_
    "=RIK_AC(\"INF04__;INF04@E=0,S=49,G=0,T=0,P=0:@R=A,S=1260,V={0}:R=B,S=1018,V={1}:R=C,S=1092,V={2}:R=D,S=1014,V={3}:R=E,S=1260,V={4}:R=F,S=48,V={5}:\";$C$2;$T$14;$C$4;$D390;$B390;V$14)": 5243,_x000D_
    "=RIK_AC(\"INF04__;INF04@E=0,S=49,G=0,T=0,P=0:@R=A,S=1260,V={0}:R=B,S=1018,V={1}:R=C,S=1092,V={2}:R=D,S=1014,V={3}:R=E,S=1260,V={4}:R=F,S=48,V={5}:\";$C$2;$T$14;$C$4;$D398;$B398;V$14)": 5244,_x000D_
    "=RIK_AC(\"INF04__;INF04@E=0,S=49,G=0,T=0,P=0:@R=A,S=1260,V={0}:R=B,S=1018,V={1}:R=C,S=1092,V={2}:R=D,S=1014,V={3}:R=E,S=1260,V={4}:R=F,S=48,V={5}:\";$C$2;$T$14;$C$4;$D406;$B406;V$14)": 5245,_x000D_
    "=RIK_AC(\"INF04__;INF04@E=0,S=49,G=0,T=0,P=0:@R=A,S=1260,V={0}:R=B,S=1018,V={1}:R=C,S=1092,V={2}:R=D,S=1014,V={3}:R=E,S=1260,V={4}:R=F,S=48,V={5}:\";$C$2;$T$14;$C$4;$D414;$B414;V$14)": 5246,_x000D_
    "=RIK_AC(\"INF04__;INF04@E=0,S=49,G=0,T=0,P=0:@R=A,S=1260,V={0}:R=B,S=1018,V={1}:R=C,S=1092,V={2}:R=D,S=1014,V={3}:R=E,S=1260,V={4}:R=F,S=48,V={5}:\";$C$2;$T$14;$C$4;$D422;$B422;V$14)": 5247,_x000D_
    "=RIK_AC(\"INF04__;INF04@E=0,S=49,G=0,T=0,P=0:@R=A,S=1260,V={0}:R=B,S=1018,V={1}:R=C,S=1092,V={2}:R=D,S=1014,V={3}:R=E,S=1260,V={4}:R=F,S=48,V={5}:\";$C$2;$T$14;$C$4;$D430;$B430;V$14)": 5248,_x000D_
    "=RIK_AC(\"INF04__;INF04@E=0,S=1076,G=0,T=0,P=0:@R=A,S=1260,V={0}:R=B,S=1018,V={1}:R=C,S=1092,V={2}:R=D,S=1014,V={3}:R=E,S=1260,V={4}:\";$C$2;$T$14;$C$4;$D18;$B18)": 5249,_x000D_
    "=RIK_AC(\"INF04__;INF04@E=0,S=1076,G=0,T=0,P=0:@R=A,S=1260,V={0}:R=B,S=1018,V={1}:R=C,S=1092,V={2}:R=D,S=1014,V={3}:R=E,S=1260,V={4}:\";$C$2;$T$14;$C$4;$D26;$B26)": 5250,_x000D_
    "=RIK_AC(\"INF04__;INF04@E=0,S=1076,G=0,T=0,P=0:@R=A,S=1260,V={0}:R=B,S=1018,V={1}:R=C,S=1092,V={2}:R=D,S=1014,V={3}:R=E,S=1260,V={4}:\";$C$2;$T$14;$C$4;$D34;$B34)": 5251,_x000D_
    "=RIK_AC(\"INF04__;INF04@E=0,S=1076,G=0,T=0,P=0:@R=A,S=1260,V={0}:R=B,S=1018,V={1}:R=C,S=1092,V={2}:R=D,S=1014,V={3}:R=E,S=1260,V={4}:\";$C$2;$T$14;$C$4;$D42;$B42)": 5252,_x000D_
    "=RIK_AC(\"INF04__;INF04@E=0,S=1076,G=0,T=0,P=0:@R=A,S=1260,V={0}:R=B,S=1018,V={1}:R=C,S=1092,V={2}:R=D,S=1014,V={3}:R=E,S=1260,V={4}:\";$C$2;$T$14;$C$4;$D50;$B50)": 5253,_x000D_
    "=RIK_AC(\"INF04__;INF04@E=0,S=1076,G=0,T=0,P=0:@R=A,S=1260,V={0}:R=B,S=1018,V={1}:R=C,S=1092,V={2}:R=D,S=1014,V={3}:R=E,S=1260,V={4}:\";$C$2;$T$14;$C$4;$D58;$B58)": 5254,_x000D_
    "=RIK_AC(\"INF04__;INF04@E=0,S=1076,G=0,T=0,P=0:@R=A,S=1260,V={0}:R=B,S=1018,V={1}:R=C,S=1092,V={2}:R=D,S=1014,V={3}:R=E,S=1260,V={4}:\";$C$2;$T$14;$C$4;$D66;$B66)": 5255,_x000D_
    "=RIK_AC(\"INF04__;INF04@E=0,S=1076,G=0,T=0,P=0:@R=A,S=1260,V={0}:R=B,S=1018,V={1}:R=C,S=1092,V={2}:R=D,S=1014,V={3}:R=E,S=1260,V={4}:\";$C$2;$T$14;$C$4;$D74;$B74)": 5256,_x000D_
    "=RIK_AC(\"INF04__;INF04@E=0,S=1076,G=0,T=0,P=0:@R=A,S=1260,V={0}:R=B,S=1018,V={1}:R=C,S=1092,V={2}:R=D,S=1014,V={3}:R=E,S=1260,V={4}:\";$C$2;$T$14;$C$4;$D82;$B82)": 5257,_x000D_
    "=RIK_AC(\"INF04__;INF04@E=0,S=1076,G=0,T=0,P=0:@R=A,S=1260,V={0}:R=B,S=1018,V={1}:R=C,S=1092,V={2}:R=D,S=1014,V={3}:R=E,S=1260,V={4}:\";$C$2;$T$14;$C$4;$D90;$B90)": 5258,_x000D_
    "=RIK_AC(\"INF04__;INF04@E=0,S=1076,G=0,T=0,P=0:@R=A,S=1260,V={0}:R=B,S=1018,V={1}:R=C,S=1092,V={2}:R=D,S=1014,V={3}:R=E,S=1260,V={4}:\";$C$2;$T$14;$C$4;$D98;$B98)": 5259,_x000D_
    "=RIK_AC(\"INF04__;INF04@E=0,S=1076,G=0,T=0,P=0:@R=A,S=1260,V={0}:R=B,S=1018,V={1}:R=C,S=1092,V={2}:R=D,S=1014,V={3}:R=E,S=1260,V={4}:\";$C$2;$T$14;$C$4;$D106;$B106)": 5260,_x000D_
    "=RIK_AC(\"INF04__;INF04@E=0,S=1076,G=0,T=0,P=0:@R=A,S=1260,V={0}:R=B,S=1018,V={1}:R=C,S=1092,V={2}:R=D,S=1014,V={3}:R=E,S=1260,V={4}:\";$C$2;$T$14;$C$4;$D114;$B114)": 5261,_x000D_
    "=RIK_AC(\"INF04__;INF04@E=0,S=1076,G=0,T=0,P=0:@R=A,S=1260,V={0}:R=B,S=1018,V={1}:R=C,S=1092,V={2}:R=D,S=1014,V={3}:R=E,S=1260,V={4}:\";$C$2;$T$14;$C$4;$D122;$B122)": 5262,_x000D_
    "=RIK_AC(\"INF04__;INF04@E=0,S=1076,G=0,T=0,P=0:@R=A,S=1260,V={0}:R=B,S=1018,V={1}:R=C,S=1092,V={2}:R=D,S=1014,V={3}:R=E,S=1260,V={4}:\";$C$2;$T$14;$C$4;$D130;$B130)": 5263,_x000D_
    "=RIK_AC(\"INF04__;INF04@E=0,S=1076,G=0,T=0,P=0:@R=A,S=1260,V={0}:R=B,S=1018,V={1}:R=C,S=1092,V={2}:R=D,S=1014,V={3}:R=E,S=1260,V={4}:\";$C$2;$T$14;$C$4;$D138;$B138)": 5264,_x000D_
    "=RIK_AC(\"INF04__;INF04@E=0,S=1076,G=0,T=0,P=0:@R=A,S=1260,V={0}:R=B,S=1018,V={1}:R=C,S=1092,V={2}:R=D,S=1014,V={3}:R=E,S=1260,V={4}:\";$C$2;$T$14;$C$4;$D146;$B146)": 5265,_x000D_
    "=RIK_AC(\"INF04__;INF04@E=0,S=1076,G=0,T=0,P=0:@R=A,S=1260,V={0}:R=B,S=1018,V={1}:R=C,S=1092,V={2}:R=D,S=1014,V={3}:R=E,S=1260,V={4}:\";$C$2;$T$14;$C$4;$D154;$B154)": 5266,_x000D_
    "=RIK_AC(\"INF04__;INF04@E=0,S=1076,G=0,T=0,P=0:@R=A,S=1260,V={0}:R=B,S=1018,V={1}:R=C,S=1092,V={2}:R=D,S=1014,V={3}:R=E,S=1260,V={4}:\";$C$2;$T$14;$C$4;$D162;$B162)": 5267,_x000D_
    "=RIK_AC(\"INF04__;INF04@E=0,S=1076,G=0,T=0,P=0:@R=A,S=1260,V={0}:R=B,S=1018,V={1}:R=C,S=1092,V={2}:R=D,S=1014,V={3}:R=E,S=1260,V={4}:\";$C$2;$T$14;$C$4;$D170;$B170)": 5268,_x000D_
    "=RIK_AC(\"INF04__;INF04@E=0,S=1076,G=0,T=0,P=0:@R=A,S=1260,V={0}:R=B,S=1018,V={1}:R=C,S=1092,V={2}:R=D,S=1014,V={3}:R=E,S=1260,V={4}:\";$C$2;$T$14;$C$4;$D178;$B178)": 5269,_x000D_
    "=RIK_AC(\"INF04__;INF04@E=0,S=1076,G=0,T=0,P=0:@R=A,S=1260,V={0}:R=B,S=1018,V={1}:R=C,S=1092,V={2}:R=D,S=1014,V={3}:R=E,S=1260,V={4}:\";$C$2;$T$14;$C$4;$D186;$B186)": 5270,_x000D_
    "=RIK_AC(\"INF04__;INF04@E=0,S=1076,G=0,T=0,P=0:@R=A,S=1260,V={0}:R=B,S=1018,V={1}:R=C,S=1092,V={2}:R=D,S=1014,V={3}:R=E,S=1260,V={4}:\";$C$2;$T$14;$C$4;$D194;$B194)": 5271,_x000D_
    "=RIK_AC(\"INF04__;INF04@E=0,S=1076,G=0,T=0,P=0:@R=A,S=1260,V={0}:R=B,S=1018,V={1}:R=C,S=1092,V={2}:R=D,S=1014,V={3}:R=E,S=1260,V={4}:\";$C$2;$T$14;$C$4;$D202;$B202)": 5272,_x000D_
    "=RIK_AC(\"INF04__;INF04@E=0,S=1076,G=0,T=0,P=0:@R=A,S=1260,V={0}:R=B,S=1018,V={1}:R=C,S=1092,V={2}:R=D,S=1014,V={3}:R=E,S=1260,V={4}:\";$C$2;$T$14;$C$4;$D210;$B210)": 5273,_x000D_
    "=RIK_AC(\"INF04__;INF04@E=0,S=1076,G=0,T=0,P=0:@R=A,S=1260,V={0}:R=B,S=1018,V={1}:R=C,S=1092,V={2}:R=D,S=1014,V={3}:R=E,S=1260,V={4}:\";$C$2;$T$14;$C$4;$D218;$B218)": 5274,_x000D_
    "=RIK_AC(\"INF04__;INF04@E=0,S=1076,G=0,T=0,P=0:@R=A,S=1260,V={0}:R=B,S=1018,V={1}:R=C,S=1092,V={2}:R=D,S=1014,V={3}:R=E,S=1260,V={4}:\";$C$2;$T$14;$C$4;$D226;$B226)": 5275,_x000D_
    "=RIK_AC(\"INF04__;INF04@E=0,S=1076,G=0,T=0,P=0:@R=A,S=1260,V={0}:R=B,S=1018,V={1}:R=C,S=1092,V={2}:R=D,S=1014,V={3}:R=E,S=1260,V={4}:\";$C$2;$T$14;$C$4;$D234;$B234)": 5276,_x000D_
    "=RIK_AC(\"INF04__;INF04@E=0,S=1076,G=0,T=0,P=0:@R=A,S=1260,V={0}:R=B,S=1018,V={1}:R=C,S=1092,V={2}:R=D,S=1014,V={3}:R=E,S=1260,V={4}:\";$C$2;$T$14;$C$4;$D242;$B242)": 5277,_x000D_
    "=RIK_AC(\"INF04__;INF04@E=0,S=1076,G=0,T=0,P=0:@R=A,S=1260,V={0}:R=B,S=1018,V={1}:R=C,S=1092,V={2}:R=D,S=1014,V={3}:R=E,S=1260,V={4}:\";$C$2;$T$14;$C$4;$D250;$B250)": 5278,_x000D_
    "=RIK_AC(\"INF04__;INF04@E=0,S=1076,G=0,T=0,P=0:@R=A,S=1260,V={0}:R=B,S=1018,V={1}:R=C,S=1092,V={2}:R=D,S=1014,V={3}:R=E,S=1260,V={4}:\";$C$2;$T$14;$C$4;$D258;$B258)": 5279,_x000D_
    "=RIK_AC(\"INF04__;INF04@E=0,S=1076,G=0,T=0,P=0:@R=A,S=1260,V={0}:R=B,S=1018,V={1}:R=C,S=1092,V={2}:R=D,S=1014,V={3}:R=E,S=1260,V={4}:\";$C$2;$T$14;$C$4;$D266;$B266)": 5280,_x000D_
    "=RIK_AC(\"INF04__;INF04@E=0,S=1076,G=0,T=0,P=0:@R=A,S=1260,V={0}:R=B,S=1018,V={1}:R=C,S=1092,V={2}:R=D,S=1014,V={3}:R=E,S=1260,V={4}:\";$C$2;$T$14;$C$4;$D274;$B274)": 5281,_x000D_
    "=RIK_AC(\"INF04__;INF04@E=0,S=1076,G=0,T=0,P=0:@R=A,S=1260,V={0}:R=B,S=1018,V={1}:R=C,S=1092,V={2}:R=D,S=1014,V={3}:R=E,S=1260,V={4}:\";$C$2;$T$14;$C$4;$D282;$B282)": 5282,_x000D_
    "=RIK_AC(\"INF04__;INF04@E=0,S=1076,G=0,T=0,P=0:@R=A,S=1260,V={0}:R=B,S=1018,V={1}:R=C,S=1092,V={2}:R=D,S=1014,V={3}:R=E,S=1260,V={4}:\";$C$2;$T$14;$C$4;$D290;$B290)": 5283,_x000D_
    "=RIK_AC(\"INF04__;INF04@E=0,S=42,G=0,T=0,P=0:@R=A,S=1260,V={0}:R=B,S=1018,V={1}:R=C,S=1092,V={2}:R=D,S=1014,V={3}:R=E,S=1260,V={4}:\";$C$2;$T$14;$C$4;$D36;$B36)": 5284,_x000D_
    "=RIK_AC(\"INF04__;INF04@E=0,S=42,G=0,T=0,P=0:@R=A,S=1260,V={0}:R=B,S=1018,V={1}:R=C,S=1092,V={2}:R=D,S=1014,V={3}:R=E,S=1260,V={4}:\";$C$2;$T$14;$C$4;$D73;$B73)": 5285,_x000D_
    "=RIK_AC(\"INF04__;INF04@E=0,S=42,G=0,T=0,P=0:@R=A,S=1260,V={0}:R=B,S=1018,V={1}:R=C,S=1092,V={2}:R=D,S=1014,V={3}:R=E,S=1260,V={4}:\";$C$2;$T$14;$C$4;$D108;$B108)": 5286,_x000D_
    "=RIK_AC(\"INF04__;INF04@E=0,S=42,G=0,T=0,P=0:@R=A,S=1260,V={0}:R=B,S=1018,V={1}:R=C,S=1092,V={2}:R=D,S=1014,V={3}:R=E,S=1260,V={4}:\";$C$2;$T$14;$C$4;$D139;$B139)": 5287,_x000D_
    "=RIK_AC(\"INF04__;INF04@E=0,S=42,G=0,T=0,P=0:@R=A,S=1260,V={0}:R=B,S=1018,V={1}:R=C,S=1092,V={2}:R=D,S=1014,V={3}:R=E,S=1260,V={4}:\";$C$2;$T$14;$C$4;$D174;$B174)": 5288,_x000D_
    "=RIK_AC(\"INF04__;INF04@E=0,S=42,G=0,T=0,P=0:@R=A,S=1260,V={0}:R=B,S=1018,V={1}:R=C,S=1092,V={2}:R=D,S=1014,V={3}:R=E,S=1260,V={4}:\";$C$2;$T$14;$C$4;$D211;$B211)": 5289,_x000D_
    "=RIK_AC(\"INF04__;INF04@E=0,S=42,G=0,T=0,P=0:@R=A,S=1260,V={0}:R=B,S=1018,V={1}:R=C,S=1092,V={2}:R=D,S=1014,V={3}:R=E,S=1260,V={4}:\";$C$2;$T$14;$C$4;$D241;$B241)": 5290,_x000D_
    "=RIK_AC(\"INF04__;INF04@E=0,S=42,G=0,T=0,P=0:@R=A,S=1260,V={0}:R=B,S=1018,V={1}:R=C,S=1092,V={2}:R=D,S=1014,V={3}:R=E,S=1260,V={4}:\";$C$2;$T$14;$C$4;$D277;$B277)": 5291,_x000D_
    "=RIK_AC(\"INF04__;INF04@E=0,S=42,G=0,T=0,P=0:@R=A,S=1260,V={0}:R=B,S=1018,V={1}:R=C,S=1092,V={2}:R=D,S=1014,V={3}:R=E,S=1260,V={4}:\";$C$2;$T$14;$C$4;$D313;$B313)": 5292,_x000D_
    "=RIK_AC(\"INF04__;INF04@E=0,S=42,G=0,T=0,P=0:@R=A,S=1260,V={0}:R=B,S=1018,V={1}:R=C,S=1092,V={2}:R=D,S=1014,V={3}:R=E,S=1260,V={4}:\";$C$2;$T$14;$C$4;$D342;$B342)": 5293,_x000D_
    "=RIK_AC(\"INF04__;INF04@E=0,S=42,G=0,T=0,P=0:@R=A,S=1260,V={0}:R=B,S=1018,V={1}:R=C,S=1092,V={2}:R=D,S=1014,V={3}:R=E,S=1260,V={4}:\";$C$2;$T$14;$C$4;$D380;$B380)": 5294,_x000D_
    "=RIK_AC(\"INF04__;INF04@E=0,S=42,G=0,T=0,P=0:@R=A,S=1260,V={0}:R=B,S=1018,V={1}:R=C,S=1092,V={2}:R=D,S=1014,V={3}:R=E,S=1260,V={4}:\";$C$2;$T$14;$C$4;$D414;$B414)": 5295,_x000D_
    "=RIK_AC(\"INF04__;INF04@E=0,S=1064,G=0,T=0,P=0:@R=A,S=1260,V={0}:R=B,S=1018,V={1}:R=C,S=1092,V={2}:R=D,S=1014,V={3}:R=E,S=1260,V={4}:\";$C$2;$T$14;$C$4;$D25;$B25)": 5296,_x000D_
    "=RIK_AC(\"INF04__;INF04@E=0,S=1064,G=0,T=0,P=0:@R=A,S=1260,V={0}:R=B,S=1018,V={1}:R=C,S=1092,V={2}:R=D,S=1014,V={3}:R=E,S=1260,V={4}:\";$C$2;$T$14;$C$4;$D58;$B58)": 5297,_x000D_
    "=RIK_AC(\"INF04__;INF04@E=0,S=1064,G=0,T=0,P=0:@R=A,S=1260,V={0}:R=B,S=1018,V={1}:R=C,S=1092,V={2}:R=D,S=1014,V={3}:R=E,S=1260,V={4}:\";$C$2;$T$14;$C$4;$D83;$B83)": 5298,_x000D_
    "=RIK_AC(\"INF04__;INF04@E=0,S=1064,G=0,T=0,P=0:@R=A,S=1260,V={0}:R=B,S=1018,V={1}:R=C,S=1092,V={2}:R=D,S=1014,V={3}:R=E,S=1260,V={4}:\";$C$2;$T$14;$C$4;$D105;$B105)": 5299,_x000D_
    "=RIK_AC(\"INF04__;INF04@E=0,S=1064,G=0,T=0,P=0:@R=A,S=1260,V={0}:R=B,S=1018,V={1}:R=C,S=1092,V={2}:R=D,S=1014,V={3}:R=E,S=1260,V={4}:\";$C$2;$T$14;$C$4;$D131;$B131)": 5300,_x000D_
    "=RIK_AC(\"INF04__;INF04@E=0,S=1064,G=0,T=0,P=0:@R=A,S=1260,V={0}:R=B,S=1018,V={1}:R=C,S=1092,V={2}:R=D,S=1014,V={3}:R=E,S=1260,V={4}:\";$C$2;$T$14;$C$4;$D156;$B156)": 5301,_x000D_
    "=RIK_AC(\"INF04__;INF04@E=0,S=1064,G=0,T=0,P=0:@R=A,S=1260,V={0}:R=B,S=1018,V={1}:R=C,S=1092,V={2}:R=D,S=1014,V={3}:R=E,S=1260,V={4}:\";$C$2;$T$14;$C$4;$D178;$B178)": 5302,_x000D_
    "=RIK_AC(\"INF04__;INF04@E=0,S=1064,G=0,T=0,P=0:@R=A,S=1260,V={0}:R=B,S=1018,V={1}:R=C,S=1092,V={2}:R=D,S=1014,V={3}:R=E,S=1260,V={4}:\";$C$2;$T$14;$C$4;$D203;$B203)": 5303,_x000D_
    "=RIK_AC(\"INF04__;INF04@E=0,S=1064,G=0,T=0,P=0:@R=A,S=1260,V={0}:R=B,S=1018,V={1}:R=C,S=1092,V={2}:R=D,S=1014,V={3}:R=E,S=1260,V={4}:\";$C$2;$T$14;$C$4;$D225;$B225)": 5304,_x000D_
    "=RIK_AC(\"INF04__;INF04@E=0,S=1064,G=0,T=0,P=0:@R=A,S=1260,V={0}:R=B,S=1018,V={1}:R=C,S=1092,V={2}:R=D,S=1014,V={3}:R=E,S=1260,V={4}:\";$C$2;$T$14;$C$4;$D244;$B244)": 5305,_x000D_
    "=RIK_AC(\"INF04__;INF04@E=0,S=1064,G=0,T=0,P=0:@R=A,S=1260,V={0}:R=B,S=1018,V={1}:R=C,S=1092,V={2}:R=D,S=1014,V={3}:R=E,S=1260,V={4}:\";$C$2;$T$14;$C$4;$D267;$B267)": 5306,_x000D_
    "=RIK_AC(\"INF04__;INF04@E=0,S=1064,G=0,T=0,P=0:@R=A,S=1260,V={0}:R=B,S=1018,V={1}:R=C,S=1092,V={2}:R=D,S=1014,V={3}:R=E,S=1260,V={4}:\";$C$2;$T$14;$C$4;$D289;$B289)": 5307,_x000D_
    "=RIK_AC(\"INF04__;INF04@E=0,S=1064,G=0,T=0,P=0:@R=A,S=1260,V={0}:R=B,S=1018,V={1}:R=C,S=1092,V={2}:R=D,S=1014,V={3}:R=E,S=1260,V={4}:\";$C$2;$T$14;$C$4;$D308;$B308)": 5308,_x000D_
    "=RIK_AC(\"INF04__;INF04@E=0,S=1064,G=0,T=0,P=0:@R=A,S=1260,V={0}:R=B,S=1018,V={1}:R=C,S=1092,V={2}:R=D,S=1014,V={3}:R=E,S=1260,V={4}:\";$C$2;$T$14;$C$4;$D331;$B331)": 5309,_x000D_
    "=RIK_AC(\"INF04__;INF04@E=0,S=1064,G=0,T=0,P=0:@R=A,S=1260,V={0}:R=B,S=1018,V={1}:R=C,S=1092,V={2}:R=D,S=1014,V={3}:R=E,S=1260,V={4}:\";$C$2;$T$14;$C$4;$D353;$B353)": 5310,_x000D_
    "=RIK_AC(\"INF04__;INF04@E=0,S=1064,G=0,T=0,P=0:@R=A,S=1260,V={0}:R=B,S=1018,V={1}:R=C,S=1092,V={2}:R=D,S=1014,V={3}:R=E,S=1260,V={4}:\";$C$2;$T$14;$C$4;$D372;$B372)": 5311,_x000D_
    "=RIK_AC(\"INF04__;INF04@E=0,S=1064,G=0,T=0,P=0:@R=A,S=1260,V={0}:R=B,S=1018,V={1}:R=C,S=1092,V={2}:R=D,S=1014,V={3}:R=E,S=1260,V={4}:\";$C$2;$T$14;$C$4;$D395;$B395)": 5312,_x000D_
    "=RIK_AC(\"INF04__;INF04@E=0,S=1064,G=0,T=0,P=0:@R=A,S=1260,V={0}:R=B,S=1018,V={1}:R=C,S=1092,V={2}:R=D,S=1014,V={3}:R=E,S=1260,V={4}:\";$C$2;$T$14;$C$4;$D417;$B417)": 5313,_x000D_
    "=RIK_AC(\"INF04__;INF04@E=0,S=1064,G=0,T=0,P=0:@R=A,S=1260,V={0}:R=B,S=1018,V={1}:R=C,S=1092,V={2}:R=D,S=1014,V={3}:R=E,S=1260,V={4}:\";$C$2;$T$14;$C$4;$D434;$B434)": 5314,_x000D_
    "=RIK_AC(\"INF04__;INF04@E=0,S=49,G=0,T=0,P=0:@R=A,S=1260,V={0}:R=B,S=1018,V={1}:R=C,S=1092,V={2}:R=D,S=1014,V={3}:R=E,S=1260,V={4}:R=F,S=48,V={5}:\";$C$2;$T$14;$C$4;$D30;$B30;V$14)": 5315,_x000D_
    "=RIK_AC(\"INF04__;INF04@E=0,S=49,G=0,T=0,P=0:@R=A,S=1260,V={0}:R=B,S=1018,V={1}:R=C,S=1092,V={2}:R=D,S=1014,V={3}:R=E,S=1260,V={4}:R=F,S=48,V={5}:\";$C$2;$T$14;$C$4;$D46;$B46;V$14)": 5316,_x000D_
    "=RIK_AC(\"INF04__;INF04@E=0,S=49,G=0,T=0,P=0:@R=A,S=1260,V={0}:R=B,S=1018,V={1}:R=C,S=1092,V={2}:R=D,S=1014,V={3}:R=E,S=1260,V={4}:R=F,S=48,V={5}:\";$C$2;$T$14;$C$4;$D57;$B57;V$14)": 5317,_x000D_
    "=RIK_AC(\"INF04__;INF04@E=0,S=49,G=0,T=0,P=0:@R=A,S=1260,V={0}:R=B,S=1018,V={1}:R=C,S=1092,V={2}:R=D,S=1014,V={3}:R=E,S=1260,V={4}:R=F,S=48,V={5}:\";$C$2;$T$14;$C$4;$D66;$B66;V$14)": 5318,_x000D_
    "=RIK_AC(\"INF04__;INF04@E=0,S=49,G=0,T=0,P=0:@R=A,S=1260,V={0}:R=B,S=1018,V={1}:R=C,S=1092,V={2}:R=D,S=1014,V={3}:R=E,S=1260,V={4}:R=F,S=48,V={5}:\";$C$2;$T$14;$C$4;$D76;$B76;V$14)": 5319,_x000D_
    "=RIK_AC(\"INF04__;INF04@E=0,S=49,G=0,T=0,P=0:@R=A,S=1260,V={0}:R=B,S=1018,V={1}:R=C,S=1092,V={2}:R=D,S=1014,V={3}:R=E,S=1260,V={4}:R=F,S=48,V={5}:\";$C$2;$T$14;$C$4;$D85;$B85;V$14)": 5320,_x000D_
    "=RIK_AC(\"INF04__;INF04@E=0,S=49,G=0,T=0,P=0:@R=A,S=1260,V={0}:R=B,S=1018,V={1}:R=C,S=1092,V={2}:R=D,S=1014,V={3}:R=E,S=1260,V={4}:R=F,S=48,V={5}:\";$C$2;$T$14;$C$4;$D94;$B94;V$14)": 5321,_x000D_
    "=RIK_AC(\"INF04__;INF04@E=0,S=49,G=0,T=0,P=0:@R=A,S=1260,V={0}:R=B,S=1018,V={1}:R=C,S=1092,V={2}:R=D,S=1014,V={3}:R=E,S=1260,V={4}:R=F,S=48,V={5}:\";$C$2;$T$14;$C$4;$D103;$B103;V$14)": 5322,_x000D_
    "=RIK_AC(\"INF04__;INF04@E=0,S=49,G=0,T=0,P=0:@R=A,S=1260,V={0}:R=B,S=1018,V={1}:R=C,S=1092,V={2}:R=D,S=1014,V={3}:R=E,S=1260,V={4}:R=F,S=48,V={5}:\";$C$2;$T$14;$C$4;$D112;$B112;V$14)": 5323,_x000D_
    "=RIK_AC(\"INF04__;INF04@E=0,S=49,G=0,T=0,P=0:@R=A,S=1260,V={0}:R=B,S=1018,V={1}:R=C,S=1092,V={2}:R=D,S=1014,V={3}:R=E,S=1260,V={4}:R=F,S=48,V={5}:\";$C$2;$T$14;$C$4;$D121;$B121;V$14)": 5324,_x000D_
    "=RIK_AC(\"INF04__;INF04@E=0,S=49,G=0,T=0,P=0:@R=A,S=1260,V={0}:R=B,S=1018,V={1}:R=C,S=1092,V={2}:R=D,S=1014,V={3}:R=E,S=1260,V={4}:R=F,S=48,V={5}:\";$C$2;$T$14;$C$4;$D130;$B130;V$14)": 5325,_x000D_
    "=RIK_AC(\"INF04__;INF04@E=0,S=49,G=0,T=0,P=0:@R=A,S=1260,V={0}:R=B,S=1018,V={1}:R=C,S=1092,V={2}:R=D,S=1014,V={3}:R=E,S=1260,V={4}:R=F,S=48,V={5}:\";$C$2;$T$14;$C$4;$D140;$B140;V$14)": 5326,_x000D_
    "=RIK_AC(\"INF04__;INF04@E=0,S=49,G=0,T=0,P=0:@R=A,S=1260,V={0}:R=B,S=1018,V={1}:R=C,S=1092,V={2}:R=D,S=1014,V={3}:R=E,S=1260,V={4}:R=F,S=48,V={5}:\";$C$2;$T$14;$C$4;$D149;$B149;V$14)": 5327,_x000D_
    "=RIK_AC(\"INF04__;INF04@E=0,S=49,G=0,T=0,P=0:@R=A,S=1260,V={0}:R=B,S=1018,V={1}:R=C,S=1092,V={2}:R=D,S=1014,V={3}:R=E,S=1260,V={4}:R=F,S=48,V={5}:\";$C$2;$T$14;$C$4;$D158;$B158;V$14)": 5328,_x000D_
    "=RIK_AC(\"INF04__;INF04@E=0,S=49,G=0,T=0,P=0:@R=A,S=1260,V={0}:R=B,S=1018,V={1}:R=C,S=1092,V={2}:R=D,S=1014,V={3}:R=E,S=1260,V={4}:R=F,S=48,V={5}:\";$C$2;$T$14;$C$4;$D167;$B167;V$14)": 5329,_x000D_
    "=RIK_AC(\"INF04__;INF04@E=0,S=49,G=0,T=0,P=0:@R=A,S=1260,V={0}:R=B,S=1018,V={1}:R=C,S=1092,V={2}:R=D,S=1014,V={3}:R=E,S=1260,V={4}:R=F,S=48,V={5}:\";$C$2;$T$14;$C$4;$D175;$B175;V$14)": 5330,_x000D_
    "=RIK_AC(\"INF04__;INF04@E=0,S=49,G=0,T=0,P=0:@R=A,S=1260,V={0}:R=B,S=1018,V={1}:R=C,S=1092,V={2}:R=D,S=1014,V={3}:R=E,S=1260,V={4}:R=F,S=48,V={5}:\";$C$2;$T$14;$C$4;$D183;$B183;V$14)": 5331,_x000D_
    "=RIK_AC(\"INF04__;INF04@E=0,S=49,G=0,T=0,P=0:@R=A,S=1260,V={0}:R=B,S=1018,V={1}:R=C,S=1092,V={2}:R=D,S=1014,V={3}:R=E,S=1260,V={4}:R=F,S=48,V={5}:\";$C$2;$T$14;$C$4;$D191;$B191;V$14)": 5332,_x000D_
    "=RIK_AC(\"INF04__;INF04@E=0,S=49,G=0,T=0,P=0:@R=A,S=1260,V={0}:R=B,S=1018,V={1}:R=C,S=1092,V={2}:R=D,S=1014,V={3}:R=E,S=1260,V={4}:R=F,S=48,V={5}:\";$C$2;$T$14;$C$4;$D199;$B199;V$14)": 5333,_x000D_
    "=RIK_AC(\"INF04__;INF04@E=0,S=49,G=0,T=0,P=0:@R=A,S=1260,V={0}:R=B,S=1018,V={1}:R=C,S=1092,V={2}:R=D,S=1014,V={3}:R=E,S=1260,V={4}:R=F,S=48,V={5}:\";$C$2;$T$14;$C$4;$D207;$B207;V$14)": 5334,_x000D_
    "=RIK_AC(\"INF04__;INF04@E=0,S=49,G=0,T=0,P=0:@R=A,S=1260,V={0}:R=B,S=1018,V={1}:R=C,S=1092,V={2}:R=D,S=1014,V={3}:R=E,S=1260,V={4}:R=F,S=48,V={5}:\";$C$2;$T$14;$C$4;$D215;$B215;V$14)": 5335,_x000D_
    "=RIK_AC(\"INF04__;INF04@E=0,S=49,G=0,T=0,P=0:@R=A,S=1260,V={0}:R=B,S=1018,V={1}:R=C,S=1092,V={2}:R=D,S=1014,V={3}:R=E,S=1260,V={4}:R=F,S=48,V={5}:\";$C$2;$T$14;$C$4;$D223;$B223;V$14)": 5336,_x000D_
    "=RIK_AC(\"INF04__;INF04@E=0,S=49,G=0,T=0,P=0:@R=A,S=1260,V={0}:R=B,S=1018,V={1}:R=C,S=1092,V={2}:R=D,S=1014,V={3}:R=E,S=1260,V={4}:R=F,S=48,V={5}:\";$C$2;$T$14;$C$4;$D231;$B231;V$14)": 5337,_x000D_
    "=RIK_AC(\"INF04__;INF04@E=0,S=49,G=0,T=0,P=0:@R=A,S=1260,V={0}:R=B,S=1018,V={1}:R=C,S=1092,V={2}:R=D,S=1014,V={3}:R=E,S=1260,V={4}:R=F,S=48,V={5}:\";$C$2;$T$14;$C$4;$D239;$B239;V$14)": 5338,_x000D_
    "=RIK_AC(\"INF04__;INF04@E=0,S=49,G=0,T=0,P=0:@R=A,S=1260,V={0}:R=B,S=1018,V={1}:R=C,S=1092,V={2}:R=D,S=1014,V={3}:R=E,S=1260,V={4}:R=F,S=48,V={5}:\";$C$2;$T$14;$C$4;$D247;$B247;V$14)": 5339,_x000D_
    "=RIK_AC(\"INF04__;INF04@E=0,S=49,G=0,T=0,P=0:@R=A,S=1260,V={0}:R=B,S=1018,V={1}:R=C,S=1092,V={2}:R=D,S=1014,V={3}:R=E,S=1260,V={4}:R=F,S=48,V={5}:\";$C$2;$T$14;$C$4;$D255;$B255;V$14)": 5340,_x000D_
    "=RIK_AC(\"INF04__;INF04@E=0,S=49,G=0,T=0,P=0:@R=A,S=1260,V={0}:R=B,S=1018,V={1}:R=C,S=1092,V={2}:R=D,S=1014,V={3}:R=E,S=1260,V={4}:R=F,S=48,V={5}:\";$C$2;$T$14;$C$4;$D263;$B263;V$14)": 5341,_x000D_
    "=RIK_AC(\"INF04__;INF04@E=0,S=49,G=0,T=0,P=0:@R=A,S=1260,V={0}:R=B,S=1018,V={1}:R=C,S=1092,V={2}:R=D,S=1014,V={3}:R=E,S=1260,V={4}:R=F,S=48,V={5}:\";$C$2;$T$14;$C$4;$D271;$B271;V$14)": 5342,_x000D_
    "=RIK_AC(\"INF04__;INF04@E=0,S=49,G=0,T=0,P=0:@R=A,S=1260,V={0}:R=B,S=1018,V={1}:R=C,S=1092,V={2}:R=D,S=1014,V={3}:R=E,S=1260,V={4}:R=F,S=48,V={5}:\";$C$2;$T$14;$C$4;$D279;$B279;V$14)": 5343,_x000D_
    "=RIK_AC(\"INF04__;INF04@E=0,S=49,G=0,T=0,P=0:@R=A,S=1260,V={0}:R=B,S=1018,V={1}:R=C,S=1092,V={2}:R=D,S=1014,V={3}:R=E,S=1260,V={4}:R=F,S=48,V={5}:\";$C$2;$T$14;$C$4;$D287;$B287;V$14)": 5344,_x000D_
    "=RIK_AC(\"INF04__;INF04@E=0,S=49,G=0,T=0,P=0:@R=A,S=1260,V={0}:R=B,S=1018,V={1}:R=C,S=1092,V={2}:R=D,S=1014,V={3}:R=E,S=1260,V={4}:R=F,S=48,V={5}:\";$C$2;$T$14;$C$4;$D295;$B295;V$14)": 5345,_x000D_
    "=RIK_AC(\"INF04__;INF04@E=0,S=49,G=0,T=0,P=0:@R=A,S=1260,V={0}:R=B,S=1018,V={1}:R=C,S=1092,V={2}:R=D,S=1014,V={3}:R=E,S=1260,V={4}:R=F,S=48,V={5}:\";$C$2;$T$14;$C$4;$D303;$B303;V$14)": 5346,_x000D_
    "=RIK_AC(\"INF04__;INF04@E=0,S=49,G=0,T=0,P=0:@R=A,S=1260,V={0}:R=B,S=1018,V={1}:R=C,S=1092,V={2}:R=D,S=1014,V={3}:R=E,S=1260,V={4}:R=F,S=48,V={5}:\";$C$2;$T$14;$C$4;$D311;$B311;V$14)": 5347,_x000D_
    "=RIK_AC(\"INF04__;INF04@E=0,S=49,G=0,T=0,P=0:@R=A,S=1260,V={0}:R=B,S=1018,V={1}:R=C,S=1092,V={2}:R=D,S=1014,V={3}:R=E,S=1260,V={4}:R=F,S=48,V={5}:\";$C$2;$T$14;$C$4;$D319;$B319;V$14)": 5348,_x000D_
    "=RIK_AC(\"INF04__;INF04@E=0,S=49,G=0,T=0,P=0:@R=A,S=1260,V={0}:R=B,S=1018,V={1}:R=C,S=1092,V={2}:R=D,S=1014,V={3}:R=E,S=1260,V={4}:R=F,S=48,V={5}:\";$C$2;$T$14;$C$4;$D327;$B327;V$14)": 5349,_x000D_
    "=RIK_AC(\"INF04__;INF04@E=0,S=49,G=0,T=0,P=0:@R=A,S=1260,V={0}:R=B,S=1018,V={1}:R=C,S=1092,V={2}:R=D,S=1014,V={3}:R=E,S=1260,V={4}:R=F,S=48,V={5}:\";$C$2;$T$14;$C$4;$D335;$B335;V$14)": 5350,_x000D_
    "=RIK_AC(\"INF04__;INF04@E=0,S=49,G=0,T=0,P=0:@R=A,S=1260,V={0}:R=B,S=1018,V={1}:R=C,S=1092,V={2}:R=D,S=1014,V={3}:R=E,S=1260,V={4}:R=F,S=48,V={5}:\";$C$2;$T$14;$C$4;$D343;$B343;V$14)": 5351,_x000D_
    "=RIK_AC(\"INF04__;INF04@E=0,S=49,G=0,T=0,P=0:@R=A,S=1260,V={0}:R=B,S=1018,V={1}:R=C,S=1092,V={2}:R=D,S=1014,V={3}:R=E,S=1260,V={4}:R=F,S=48,V={5}:\";$C$2;$T$14;$C$4;$D351;$B351;V$14)": 5352,_x000D_
    "=RIK_AC(\"INF04__;INF04@E=0,S=49,G=0,T=0,P=0:@R=A,S=1260,V={0}:R=B,S=1018,V={1}:R=C,S=1092,V={2}:R=D,S=1014,V={3}:R=E,S=1260,V={4}:R=F,S=48,V={5}:\";$C$2;$T$14;$C$4;$D359;$B359;V$14)": 5353,_x000D_
    "=RIK_AC(\"INF04__;INF04@E=0,S=49,G=0,T=0,P=0:@R=A,S=1260,V={0}:R=B,S=1018,V={1}:R=C,S=1092,V={2}:R=D,S=1014,V={3}:R=E,S=1260,V={4}:R=F,S=48,V={5}:\";$C$2;$T$14;$C$4;$D367;$B367;V$14)": 5354,_x000D_
    "=RIK_AC(\"INF04__;INF04@E=0,S=49,G=0,T=0,P=0:@R=A,S=1260,V={0}:R=B,S=1018,V={1}:R=C,S=1092,V={2}:R=D,S=1014,V={3}:R=E,S=1260,V={4}:R=F,S=48,V={5}:\";$C$2;$T$14;$C$4;$D375;$B375;V$14)": 5355,_x000D_
    "=RIK_AC(\"INF04__;INF04@E=0,S=49,G=0,T=0,P=0:@R=A,S=1260,V={0}:R=B,S=1018,V={1}:R=C,S=1092,V={2}:R=D,S=1014,V={3}:R=E,S=1260,V={4}:R=F,S=48,V={5}:\";$C$2;$T$14;$C$4;$D383;$B383;V$14)": 5356,_x000D_
    "=RIK_AC(\"INF04__;INF04@E=0,S=49,G=0,T=0,P=0:@R=A,S=1260,V={0}:R=B,S=1018,V={1}:R=C,S=1092,V={2}:R=D,S=1014,V={3}:R=E,S=1260,V={4}:R=F,S=48,V={5}:\";$C$2;$T$14;$C$4;$D391;$B391;V$14)": 5357,_x000D_
    "=RIK_AC(\"INF04__;INF04@E=0,S=49,G=0,T=0,P=0:@R=A,S=1260,V={0}:R=B,S=1018,V={1}:R=C,S=1092,V={2}:R=D,S=1014,V={3}:R=E,S=1260,V={4}:R=F,S=48,V={5}:\";$C$2;$T$14;$C$4;$D399;$B399;V$14)": 5358,_x000D_
    "=RIK_AC(\"INF04__;INF04@E=0,S=49,G=0,T=0,P=0:@R=A,S=1260,V={0}:R=B,S=1018,V={1}:R=C,S=1092,V={2}:R=D,S=1014,V={3}:R=E,S=1260,V={4}:R=F,S=48,V={5}:\";$C$2;$T$14;$C$4;$D407;$B407;V$14)": 5359,_x000D_
    "=RIK_AC(\"INF04__;INF04@E=0,S=49,G=0,T=0,P=0:@R=A,S=1260,V={0}:R=B,S=1018,V={1}:R=C,S=1092,V={2}:R=D,S=1014,V={3}:R=E,S=1260,V={4}:R=F,S=48,V={5}:\";$C$2;$T$14;$C$4;$D415;$B415;V$14)": 5360,_x000D_
    "=RIK_AC(\"INF04__;INF04@E=0,S=49,G=0,T=0,P=0:@R=A,S=1260,V={0}:R=B,S=1018,V={1}:R=C,S=1092,V={2}:R=D,S=1014,V={3}:R=E,S=1260,V={4}:R=F,S=48,V={5}:\";$C$2;$T$14;$C$4;$D423;$B423;V$14)": 5361,_x000D_
    "=RIK_AC(\"INF04__;INF04@E=0,S=49,G=0,T=0,P=0:@R=A,S=1260,V={0}:R=B,S=1018,V={1}:R=C,S=1092,V={2}:R=D,S=1014,V={3}:R=E,S=1260,V={4}:R=F,S=48,V={5}:\";$C$2;$T$14;$C$4;$D431;$B431;V$14)": 5362,_x000D_
    "=RIK_AC(\"INF04__;INF04@E=0,S=1076,G=0,T=0,P=0:@R=A,S=1260,V={0}:R=B,S=1018,V={1}:R=C,S=1092,V={2}:R=D,S=1014,V={3}:R=E,S=1260,V={4}:\";$C$2;$T$14;$C$4;$D19;$B19)": 5363,_x000D_
    "=RIK_AC(\"INF04__;INF04@E=0,S=1076,G=0,T=0,P=0:@R=A,S=1260,V={0}:R=B,S=1018,V={1}:R=C,S=1092,V={2}:R=D,S=1014,V={3}:R=E,S=1260,V={4}:\";$C$2;$T$14;$C$4;$D27;$B27)": 5364,_x000D_
    "=RIK_AC(\"INF04__;INF04@E=0,S=1076,G=0,T=0,P=0:@R=A,S=1260,V={0}:R=B,S=1018,V={1}:R=C,S=1092,V={2}:R=D,S=1014,V={3}:R=E,S=1260,V={4}:\";$C$2;$T$14;$C$4;$D35;$B35)": 5365,_x000D_
    "=RIK_AC(\"INF04__;INF04@E=0,S=42,G=0,T=0,P=0:@R=A,S=1260,V={0}:R=B,S=1018,V={1}:R=C,S=1092,V={2}:R=D,S=1014,V={3}:R=E,S=1260,V={4}:\";$C$2;$T$14;$C$4;$D44;$B44)": 5366,_x000D_
    "=RIK_AC(\"INF04__;INF04@E=0,S=42,G=0,T=0,P=0:@R=A,S=1260,V={0}:R=B,S=1018,V={1}:R=C,S=1092,V={2}:R=D,S=1014,V={3}:R=E,S=1260,V={4}:\";$C$2;$T$14;$C$4;$D75;$B75)": 5367,_x000D_
    "=RIK_AC(\"INF04__;INF04@E=0,S=42,G=0,T=0,P=0:@R=A,S=1260,V={0}:R=B,S=1018,V={1}:R=C,S=1092,V={2}:R=D,S=1014,V={3}:R=E,S=1260,V={4}:\";$C$2;$T$14;$C$4;$D110;$B110)": 5368,_x000D_
    "=RIK_AC(\"INF04__;INF04@E=0,S=42,G=0,T=0,P=0:@R=A,S=1260,V={0}:R=B,S=1018,V={1}:R=C,S=1092,V={2}:R=D,S=1014,V={3}:R=E,S=1260,V={4}:\";$C$2;$T$14;$C$4;$D147;$B14</t>
  </si>
  <si>
    <t>7)": 5369,_x000D_
    "=RIK_AC(\"INF04__;INF04@E=0,S=42,G=0,T=0,P=0:@R=A,S=1260,V={0}:R=B,S=1018,V={1}:R=C,S=1092,V={2}:R=D,S=1014,V={3}:R=E,S=1260,V={4}:\";$C$2;$T$14;$C$4;$D177;$B177)": 5370,_x000D_
    "=RIK_AC(\"INF04__;INF04@E=0,S=42,G=0,T=0,P=0:@R=A,S=1260,V={0}:R=B,S=1018,V={1}:R=C,S=1092,V={2}:R=D,S=1014,V={3}:R=E,S=1260,V={4}:\";$C$2;$T$14;$C$4;$D213;$B213)": 5371,_x000D_
    "=RIK_AC(\"INF04__;INF04@E=0,S=42,G=0,T=0,P=0:@R=A,S=1260,V={0}:R=B,S=1018,V={1}:R=C,S=1092,V={2}:R=D,S=1014,V={3}:R=E,S=1260,V={4}:\";$C$2;$T$14;$C$4;$D249;$B249)": 5372,_x000D_
    "=RIK_AC(\"INF04__;INF04@E=0,S=42,G=0,T=0,P=0:@R=A,S=1260,V={0}:R=B,S=1018,V={1}:R=C,S=1092,V={2}:R=D,S=1014,V={3}:R=E,S=1260,V={4}:\";$C$2;$T$14;$C$4;$D278;$B278)": 5373,_x000D_
    "=RIK_AC(\"INF04__;INF04@E=0,S=42,G=0,T=0,P=0:@R=A,S=1260,V={0}:R=B,S=1018,V={1}:R=C,S=1092,V={2}:R=D,S=1014,V={3}:R=E,S=1260,V={4}:\";$C$2;$T$14;$C$4;$D316;$B316)": 5374,_x000D_
    "=RIK_AC(\"INF04__;INF04@E=0,S=42,G=0,T=0,P=0:@R=A,S=1260,V={0}:R=B,S=1018,V={1}:R=C,S=1092,V={2}:R=D,S=1014,V={3}:R=E,S=1260,V={4}:\";$C$2;$T$14;$C$4;$D350;$B350)": 5375,_x000D_
    "=RIK_AC(\"INF04__;INF04@E=0,S=42,G=0,T=0,P=0:@R=A,S=1260,V={0}:R=B,S=1018,V={1}:R=C,S=1092,V={2}:R=D,S=1014,V={3}:R=E,S=1260,V={4}:\";$C$2;$T$14;$C$4;$D381;$B381)": 5376,_x000D_
    "=RIK_AC(\"INF04__;INF04@E=0,S=42,G=0,T=0,P=0:@R=A,S=1260,V={0}:R=B,S=1018,V={1}:R=C,S=1092,V={2}:R=D,S=1014,V={3}:R=E,S=1260,V={4}:\";$C$2;$T$14;$C$4;$D419;$B419)": 5377,_x000D_
    "=RIK_AC(\"INF04__;INF04@E=0,S=1064,G=0,T=0,P=0:@R=A,S=1260,V={0}:R=B,S=1018,V={1}:R=C,S=1092,V={2}:R=D,S=1014,V={3}:R=E,S=1260,V={4}:\";$C$2;$T$14;$C$4;$D33;$B33)": 5378,_x000D_
    "=RIK_AC(\"INF04__;INF04@E=0,S=1064,G=0,T=0,P=0:@R=A,S=1260,V={0}:R=B,S=1018,V={1}:R=C,S=1092,V={2}:R=D,S=1014,V={3}:R=E,S=1260,V={4}:\";$C$2;$T$14;$C$4;$D59;$B59)": 5379,_x000D_
    "=RIK_AC(\"INF04__;INF04@E=0,S=1064,G=0,T=0,P=0:@R=A,S=1260,V={0}:R=B,S=1018,V={1}:R=C,S=1092,V={2}:R=D,S=1014,V={3}:R=E,S=1260,V={4}:\";$C$2;$T$14;$C$4;$D85;$B85)": 5380,_x000D_
    "=RIK_AC(\"INF04__;INF04@E=0,S=1064,G=0,T=0,P=0:@R=A,S=1260,V={0}:R=B,S=1018,V={1}:R=C,S=1092,V={2}:R=D,S=1014,V={3}:R=E,S=1260,V={4}:\";$C$2;$T$14;$C$4;$D111;$B111)": 5381,_x000D_
    "=RIK_AC(\"INF04__;INF04@E=0,S=1064,G=0,T=0,P=0:@R=A,S=1260,V={0}:R=B,S=1018,V={1}:R=C,S=1092,V={2}:R=D,S=1014,V={3}:R=E,S=1260,V={4}:\";$C$2;$T$14;$C$4;$D132;$B132)": 5382,_x000D_
    "=RIK_AC(\"INF04__;INF04@E=0,S=1064,G=0,T=0,P=0:@R=A,S=1260,V={0}:R=B,S=1018,V={1}:R=C,S=1092,V={2}:R=D,S=1014,V={3}:R=E,S=1260,V={4}:\";$C$2;$T$14;$C$4;$D159;$B159)": 5383,_x000D_
    "=RIK_AC(\"INF04__;INF04@E=0,S=1064,G=0,T=0,P=0:@R=A,S=1260,V={0}:R=B,S=1018,V={1}:R=C,S=1092,V={2}:R=D,S=1014,V={3}:R=E,S=1260,V={4}:\";$C$2;$T$14;$C$4;$D184;$B184)": 5384,_x000D_
    "=RIK_AC(\"INF04__;INF04@E=0,S=1064,G=0,T=0,P=0:@R=A,S=1260,V={0}:R=B,S=1018,V={1}:R=C,S=1092,V={2}:R=D,S=1014,V={3}:R=E,S=1260,V={4}:\";$C$2;$T$14;$C$4;$D204;$B204)": 5385,_x000D_
    "=RIK_AC(\"INF04__;INF04@E=0,S=1064,G=0,T=0,P=0:@R=A,S=1260,V={0}:R=B,S=1018,V={1}:R=C,S=1092,V={2}:R=D,S=1014,V={3}:R=E,S=1260,V={4}:\";$C$2;$T$14;$C$4;$D227;$B227)": 5386,_x000D_
    "=RIK_AC(\"INF04__;INF04@E=0,S=1064,G=0,T=0,P=0:@R=A,S=1260,V={0}:R=B,S=1018,V={1}:R=C,S=1092,V={2}:R=D,S=1014,V={3}:R=E,S=1260,V={4}:\";$C$2;$T$14;$C$4;$D249;$B249)": 5387,_x000D_
    "=RIK_AC(\"INF04__;INF04@E=0,S=1064,G=0,T=0,P=0:@R=A,S=1260,V={0}:R=B,S=1018,V={1}:R=C,S=1092,V={2}:R=D,S=1014,V={3}:R=E,S=1260,V={4}:\";$C$2;$T$14;$C$4;$D268;$B268)": 5388,_x000D_
    "=RIK_AC(\"INF04__;INF04@E=0,S=1064,G=0,T=0,P=0:@R=A,S=1260,V={0}:R=B,S=1018,V={1}:R=C,S=1092,V={2}:R=D,S=1014,V={3}:R=E,S=1260,V={4}:\";$C$2;$T$14;$C$4;$D291;$B291)": 5389,_x000D_
    "=RIK_AC(\"INF04__;INF04@E=0,S=1064,G=0,T=0,P=0:@R=A,S=1260,V={0}:R=B,S=1018,V={1}:R=C,S=1092,V={2}:R=D,S=1014,V={3}:R=E,S=1260,V={4}:\";$C$2;$T$14;$C$4;$D313;$B313)": 5390,_x000D_
    "=RIK_AC(\"INF04__;INF04@E=0,S=1064,G=0,T=0,P=0:@R=A,S=1260,V={0}:R=B,S=1018,V={1}:R=C,S=1092,V={2}:R=D,S=1014,V={3}:R=E,S=1260,V={4}:\";$C$2;$T$14;$C$4;$D332;$B332)": 5391,_x000D_
    "=RIK_AC(\"INF04__;INF04@E=0,S=1064,G=0,T=0,P=0:@R=A,S=1260,V={0}:R=B,S=1018,V={1}:R=C,S=1092,V={2}:R=D,S=1014,V={3}:R=E,S=1260,V={4}:\";$C$2;$T$14;$C$4;$D355;$B355)": 5392,_x000D_
    "=RIK_AC(\"INF04__;INF04@E=0,S=1064,G=0,T=0,P=0:@R=A,S=1260,V={0}:R=B,S=1018,V={1}:R=C,S=1092,V={2}:R=D,S=1014,V={3}:R=E,S=1260,V={4}:\";$C$2;$T$14;$C$4;$D377;$B377)": 5393,_x000D_
    "=RIK_AC(\"INF04__;INF04@E=0,S=1064,G=0,T=0,P=0:@R=A,S=1260,V={0}:R=B,S=1018,V={1}:R=C,S=1092,V={2}:R=D,S=1014,V={3}:R=E,S=1260,V={4}:\";$C$2;$T$14;$C$4;$D396;$B396)": 5394,_x000D_
    "=RIK_AC(\"INF04__;INF04@E=0,S=1064,G=0,T=0,P=0:@R=A,S=1260,V={0}:R=B,S=1018,V={1}:R=C,S=1092,V={2}:R=D,S=1014,V={3}:R=E,S=1260,V={4}:\";$C$2;$T$14;$C$4;$D419;$B419)": 5395,_x000D_
    "=RIK_AC(\"INF04__;INF04@E=0,S=1064,G=0,T=0,P=0:@R=A,S=1260,V={0}:R=B,S=1018,V={1}:R=C,S=1092,V={2}:R=D,S=1014,V={3}:R=E,S=1260,V={4}:\";$C$2;$T$14;$C$4;$D435;$B435)": 5396,_x000D_
    "=RIK_AC(\"INF04__;INF04@E=0,S=49,G=0,T=0,P=0:@R=A,S=1260,V={0}:R=B,S=1018,V={1}:R=C,S=1092,V={2}:R=D,S=1014,V={3}:R=E,S=1260,V={4}:R=F,S=48,V={5}:\";$C$2;$T$14;$C$4;$D31;$B31;V$14)": 5397,_x000D_
    "=RIK_AC(\"INF04__;INF04@E=0,S=49,G=0,T=0,P=0:@R=A,S=1260,V={0}:R=B,S=1018,V={1}:R=C,S=1092,V={2}:R=D,S=1014,V={3}:R=E,S=1260,V={4}:R=F,S=48,V={5}:\";$C$2;$T$14;$C$4;$D47;$B47;V$14)": 5398,_x000D_
    "=RIK_AC(\"INF04__;INF04@E=0,S=49,G=0,T=0,P=0:@R=A,S=1260,V={0}:R=B,S=1018,V={1}:R=C,S=1092,V={2}:R=D,S=1014,V={3}:R=E,S=1260,V={4}:R=F,S=48,V={5}:\";$C$2;$T$14;$C$4;$D58;$B58;V$14)": 5399,_x000D_
    "=RIK_AC(\"INF04__;INF04@E=0,S=49,G=0,T=0,P=0:@R=A,S=1260,V={0}:R=B,S=1018,V={1}:R=C,S=1092,V={2}:R=D,S=1014,V={3}:R=E,S=1260,V={4}:R=F,S=48,V={5}:\";$C$2;$T$14;$C$4;$D68;$B68;V$14)": 5400,_x000D_
    "=RIK_AC(\"INF04__;INF04@E=0,S=49,G=0,T=0,P=0:@R=A,S=1260,V={0}:R=B,S=1018,V={1}:R=C,S=1092,V={2}:R=D,S=1014,V={3}:R=E,S=1260,V={4}:R=F,S=48,V={5}:\";$C$2;$T$14;$C$4;$D77;$B77;V$14)": 5401,_x000D_
    "=RIK_AC(\"INF04__;INF04@E=0,S=49,G=0,T=0,P=0:@R=A,S=1260,V={0}:R=B,S=1018,V={1}:R=C,S=1092,V={2}:R=D,S=1014,V={3}:R=E,S=1260,V={4}:R=F,S=48,V={5}:\";$C$2;$T$14;$C$4;$D86;$B86;V$14)": 5402,_x000D_
    "=RIK_AC(\"INF04__;INF04@E=0,S=49,G=0,T=0,P=0:@R=A,S=1260,V={0}:R=B,S=1018,V={1}:R=C,S=1092,V={2}:R=D,S=1014,V={3}:R=E,S=1260,V={4}:R=F,S=48,V={5}:\";$C$2;$T$14;$C$4;$D95;$B95;V$14)": 5403,_x000D_
    "=RIK_AC(\"INF04__;INF04@E=0,S=49,G=0,T=0,P=0:@R=A,S=1260,V={0}:R=B,S=1018,V={1}:R=C,S=1092,V={2}:R=D,S=1014,V={3}:R=E,S=1260,V={4}:R=F,S=48,V={5}:\";$C$2;$T$14;$C$4;$D104;$B104;V$14)": 5404,_x000D_
    "=RIK_AC(\"INF04__;INF04@E=0,S=49,G=0,T=0,P=0:@R=A,S=1260,V={0}:R=B,S=1018,V={1}:R=C,S=1092,V={2}:R=D,S=1014,V={3}:R=E,S=1260,V={4}:R=F,S=48,V={5}:\";$C$2;$T$14;$C$4;$D113;$B113;V$14)": 5405,_x000D_
    "=RIK_AC(\"INF04__;INF04@E=0,S=49,G=0,T=0,P=0:@R=A,S=1260,V={0}:R=B,S=1018,V={1}:R=C,S=1092,V={2}:R=D,S=1014,V={3}:R=E,S=1260,V={4}:R=F,S=48,V={5}:\";$C$2;$T$14;$C$4;$D122;$B122;V$14)": 5406,_x000D_
    "=RIK_AC(\"INF04__;INF04@E=0,S=49,G=0,T=0,P=0:@R=A,S=1260,V={0}:R=B,S=1018,V={1}:R=C,S=1092,V={2}:R=D,S=1014,V={3}:R=E,S=1260,V={4}:R=F,S=48,V={5}:\";$C$2;$T$14;$C$4;$D132;$B132;V$14)": 5407,_x000D_
    "=RIK_AC(\"INF04__;INF04@E=0,S=49,G=0,T=0,P=0:@R=A,S=1260,V={0}:R=B,S=1018,V={1}:R=C,S=1092,V={2}:R=D,S=1014,V={3}:R=E,S=1260,V={4}:R=F,S=48,V={5}:\";$C$2;$T$14;$C$4;$D141;$B141;V$14)": 5408,_x000D_
    "=RIK_AC(\"INF04__;INF04@E=0,S=49,G=0,T=0,P=0:@R=A,S=1260,V={0}:R=B,S=1018,V={1}:R=C,S=1092,V={2}:R=D,S=1014,V={3}:R=E,S=1260,V={4}:R=F,S=48,V={5}:\";$C$2;$T$14;$C$4;$D150;$B150;V$14)": 5409,_x000D_
    "=RIK_AC(\"INF04__;INF04@E=0,S=49,G=0,T=0,P=0:@R=A,S=1260,V={0}:R=B,S=1018,V={1}:R=C,S=1092,V={2}:R=D,S=1014,V={3}:R=E,S=1260,V={4}:R=F,S=48,V={5}:\";$C$2;$T$14;$C$4;$D159;$B159;V$14)": 5410,_x000D_
    "=RIK_AC(\"INF04__;INF04@E=0,S=49,G=0,T=0,P=0:@R=A,S=1260,V={0}:R=B,S=1018,V={1}:R=C,S=1092,V={2}:R=D,S=1014,V={3}:R=E,S=1260,V={4}:R=F,S=48,V={5}:\";$C$2;$T$14;$C$4;$D168;$B168;V$14)": 5411,_x000D_
    "=RIK_AC(\"INF04__;INF04@E=0,S=49,G=0,T=0,P=0:@R=A,S=1260,V={0}:R=B,S=1018,V={1}:R=C,S=1092,V={2}:R=D,S=1014,V={3}:R=E,S=1260,V={4}:R=F,S=48,V={5}:\";$C$2;$T$14;$C$4;$D176;$B176;V$14)": 5412,_x000D_
    "=RIK_AC(\"INF04__;INF04@E=0,S=49,G=0,T=0,P=0:@R=A,S=1260,V={0}:R=B,S=1018,V={1}:R=C,S=1092,V={2}:R=D,S=1014,V={3}:R=E,S=1260,V={4}:R=F,S=48,V={5}:\";$C$2;$T$14;$C$4;$D184;$B184;V$14)": 5413,_x000D_
    "=RIK_AC(\"INF04__;INF04@E=0,S=49,G=0,T=0,P=0:@R=A,S=1260,V={0}:R=B,S=1018,V={1}:R=C,S=1092,V={2}:R=D,S=1014,V={3}:R=E,S=1260,V={4}:R=F,S=48,V={5}:\";$C$2;$T$14;$C$4;$D192;$B192;V$14)": 5414,_x000D_
    "=RIK_AC(\"INF04__;INF04@E=0,S=49,G=0,T=0,P=0:@R=A,S=1260,V={0}:R=B,S=1018,V={1}:R=C,S=1092,V={2}:R=D,S=1014,V={3}:R=E,S=1260,V={4}:R=F,S=48,V={5}:\";$C$2;$T$14;$C$4;$D200;$B200;V$14)": 5415,_x000D_
    "=RIK_AC(\"INF04__;INF04@E=0,S=49,G=0,T=0,P=0:@R=A,S=1260,V={0}:R=B,S=1018,V={1}:R=C,S=1092,V={2}:R=D,S=1014,V={3}:R=E,S=1260,V={4}:R=F,S=48,V={5}:\";$C$2;$T$14;$C$4;$D208;$B208;V$14)": 5416,_x000D_
    "=RIK_AC(\"INF04__;INF04@E=0,S=49,G=0,T=0,P=0:@R=A,S=1260,V={0}:R=B,S=1018,V={1}:R=C,S=1092,V={2}:R=D,S=1014,V={3}:R=E,S=1260,V={4}:R=F,S=48,V={5}:\";$C$2;$T$14;$C$4;$D216;$B216;V$14)": 5417,_x000D_
    "=RIK_AC(\"INF04__;INF04@E=0,S=49,G=0,T=0,P=0:@R=A,S=1260,V={0}:R=B,S=1018,V={1}:R=C,S=1092,V={2}:R=D,S=1014,V={3}:R=E,S=1260,V={4}:R=F,S=48,V={5}:\";$C$2;$T$14;$C$4;$D224;$B224;V$14)": 5418,_x000D_
    "=RIK_AC(\"INF04__;INF04@E=0,S=49,G=0,T=0,P=0:@R=A,S=1260,V={0}:R=B,S=1018,V={1}:R=C,S=1092,V={2}:R=D,S=1014,V={3}:R=E,S=1260,V={4}:R=F,S=48,V={5}:\";$C$2;$T$14;$C$4;$D232;$B232;V$14)": 5419,_x000D_
    "=RIK_AC(\"INF04__;INF04@E=0,S=49,G=0,T=0,P=0:@R=A,S=1260,V={0}:R=B,S=1018,V={1}:R=C,S=1092,V={2}:R=D,S=1014,V={3}:R=E,S=1260,V={4}:R=F,S=48,V={5}:\";$C$2;$T$14;$C$4;$D240;$B240;V$14)": 5420,_x000D_
    "=RIK_AC(\"INF04__;INF04@E=0,S=49,G=0,T=0,P=0:@R=A,S=1260,V={0}:R=B,S=1018,V={1}:R=C,S=1092,V={2}:R=D,S=1014,V={3}:R=E,S=1260,V={4}:R=F,S=48,V={5}:\";$C$2;$T$14;$C$4;$D248;$B248;V$14)": 5421,_x000D_
    "=RIK_AC(\"INF04__;INF04@E=0,S=49,G=0,T=0,P=0:@R=A,S=1260,V={0}:R=B,S=1018,V={1}:R=C,S=1092,V={2}:R=D,S=1014,V={3}:R=E,S=1260,V={4}:R=F,S=48,V={5}:\";$C$2;$T$14;$C$4;$D256;$B256;V$14)": 5422,_x000D_
    "=RIK_AC(\"INF04__;INF04@E=0,S=49,G=0,T=0,P=0:@R=A,S=1260,V={0}:R=B,S=1018,V={1}:R=C,S=1092,V={2}:R=D,S=1014,V={3}:R=E,S=1260,V={4}:R=F,S=48,V={5}:\";$C$2;$T$14;$C$4;$D264;$B264;V$14)": 5423,_x000D_
    "=RIK_AC(\"INF04__;INF04@E=0,S=49,G=0,T=0,P=0:@R=A,S=1260,V={0}:R=B,S=1018,V={1}:R=C,S=1092,V={2}:R=D,S=1014,V={3}:R=E,S=1260,V={4}:R=F,S=48,V={5}:\";$C$2;$T$14;$C$4;$D272;$B272;V$14)": 5424,_x000D_
    "=RIK_AC(\"INF04__;INF04@E=0,S=49,G=0,T=0,P=0:@R=A,S=1260,V={0}:R=B,S=1018,V={1}:R=C,S=1092,V={2}:R=D,S=1014,V={3}:R=E,S=1260,V={4}:R=F,S=48,V={5}:\";$C$2;$T$14;$C$4;$D280;$B280;V$14)": 5425,_x000D_
    "=RIK_AC(\"INF04__;INF04@E=0,S=49,G=0,T=0,P=0:@R=A,S=1260,V={0}:R=B,S=1018,V={1}:R=C,S=1092,V={2}:R=D,S=1014,V={3}:R=E,S=1260,V={4}:R=F,S=48,V={5}:\";$C$2;$T$14;$C$4;$D288;$B288;V$14)": 5426,_x000D_
    "=RIK_AC(\"INF04__;INF04@E=0,S=49,G=0,T=0,P=0:@R=A,S=1260,V={0}:R=B,S=1018,V={1}:R=C,S=1092,V={2}:R=D,S=1014,V={3}:R=E,S=1260,V={4}:R=F,S=48,V={5}:\";$C$2;$T$14;$C$4;$D296;$B296;V$14)": 5427,_x000D_
    "=RIK_AC(\"INF04__;INF04@E=0,S=49,G=0,T=0,P=0:@R=A,S=1260,V={0}:R=B,S=1018,V={1}:R=C,S=1092,V={2}:R=D,S=1014,V={3}:R=E,S=1260,V={4}:R=F,S=48,V={5}:\";$C$2;$T$14;$C$4;$D304;$B304;V$14)": 5428,_x000D_
    "=RIK_AC(\"INF04__;INF04@E=0,S=49,G=0,T=0,P=0:@R=A,S=1260,V={0}:R=B,S=1018,V={1}:R=C,S=1092,V={2}:R=D,S=1014,V={3}:R=E,S=1260,V={4}:R=F,S=48,V={5}:\";$C$2;$T$14;$C$4;$D312;$B312;V$14)": 5429,_x000D_
    "=RIK_AC(\"INF04__;INF04@E=0,S=49,G=0,T=0,P=0:@R=A,S=1260,V={0}:R=B,S=1018,V={1}:R=C,S=1092,V={2}:R=D,S=1014,V={3}:R=E,S=1260,V={4}:R=F,S=48,V={5}:\";$C$2;$T$14;$C$4;$D320;$B320;V$14)": 5430,_x000D_
    "=RIK_AC(\"INF04__;INF04@E=0,S=49,G=0,T=0,P=0:@R=A,S=1260,V={0}:R=B,S=1018,V={1}:R=C,S=1092,V={2}:R=D,S=1014,V={3}:R=E,S=1260,V={4}:R=F,S=48,V={5}:\";$C$2;$T$14;$C$4;$D328;$B328;V$14)": 5431,_x000D_
    "=RIK_AC(\"INF04__;INF04@E=0,S=49,G=0,T=0,P=0:@R=A,S=1260,V={0}:R=B,S=1018,V={1}:R=C,S=1092,V={2}:R=D,S=1014,V={3}:R=E,S=1260,V={4}:R=F,S=48,V={5}:\";$C$2;$T$14;$C$4;$D336;$B336;V$14)": 5432,_x000D_
    "=RIK_AC(\"INF04__;INF04@E=0,S=49,G=0,T=0,P=0:@R=A,S=1260,V={0}:R=B,S=1018,V={1}:R=C,S=1092,V={2}:R=D,S=1014,V={3}:R=E,S=1260,V={4}:R=F,S=48,V={5}:\";$C$2;$T$14;$C$4;$D344;$B344;V$14)": 5433,_x000D_
    "=RIK_AC(\"INF04__;INF04@E=0,S=49,G=0,T=0,P=0:@R=A,S=1260,V={0}:R=B,S=1018,V={1}:R=C,S=1092,V={2}:R=D,S=1014,V={3}:R=E,S=1260,V={4}:R=F,S=48,V={5}:\";$C$2;$T$14;$C$4;$D352;$B352;V$14)": 5434,_x000D_
    "=RIK_AC(\"INF04__;INF04@E=0,S=49,G=0,T=0,P=0:@R=A,S=1260,V={0}:R=B,S=1018,V={1}:R=C,S=1092,V={2}:R=D,S=1014,V={3}:R=E,S=1260,V={4}:R=F,S=48,V={5}:\";$C$2;$T$14;$C$4;$D360;$B360;V$14)": 5435,_x000D_
    "=RIK_AC(\"INF04__;INF04@E=0,S=49,G=0,T=0,P=0:@R=A,S=1260,V={0}:R=B,S=1018,V={1}:R=C,S=1092,V={2}:R=D,S=1014,V={3}:R=E,S=1260,V={4}:R=F,S=48,V={5}:\";$C$2;$T$14;$C$4;$D368;$B368;V$14)": 5436,_x000D_
    "=RIK_AC(\"INF04__;INF04@E=0,S=49,G=0,T=0,P=0:@R=A,S=1260,V={0}:R=B,S=1018,V={1}:R=C,S=1092,V={2}:R=D,S=1014,V={3}:R=E,S=1260,V={4}:R=F,S=48,V={5}:\";$C$2;$T$14;$C$4;$D376;$B376;V$14)": 5437,_x000D_
    "=RIK_AC(\"INF04__;INF04@E=0,S=49,G=0,T=0,P=0:@R=A,S=1260,V={0}:R=B,S=1018,V={1}:R=C,S=1092,V={2}:R=D,S=1014,V={3}:R=E,S=1260,V={4}:R=F,S=48,V={5}:\";$C$2;$T$14;$C$4;$D384;$B384;V$14)": 5438,_x000D_
    "=RIK_AC(\"INF04__;INF04@E=0,S=49,G=0,T=0,P=0:@R=A,S=1260,V={0}:R=B,S=1018,V={1}:R=C,S=1092,V={2}:R=D,S=1014,V={3}:R=E,S=1260,V={4}:R=F,S=48,V={5}:\";$C$2;$T$14;$C$4;$D392;$B392;V$14)": 5439,_x000D_
    "=RIK_AC(\"INF04__;INF04@E=0,S=49,G=0,T=0,P=0:@R=A,S=1260,V={0}:R=B,S=1018,V={1}:R=C,S=1092,V={2}:R=D,S=1014,V={3}:R=E,S=1260,V={4}:R=F,S=48,V={5}:\";$C$2;$T$14;$C$4;$D400;$B400;V$14)": 5440,_x000D_
    "=RIK_AC(\"INF04__;INF04@E=0,S=49,G=0,T=0,P=0:@R=A,S=1260,V={0}:R=B,S=1018,V={1}:R=C,S=1092,V={2}:R=D,S=1014,V={3}:R=E,S=1260,V={4}:R=F,S=48,V={5}:\";$C$2;$T$14;$C$4;$D408;$B408;V$14)": 5441,_x000D_
    "=RIK_AC(\"INF04__;INF04@E=0,S=49,G=0,T=0,P=0:@R=A,S=1260,V={0}:R=B,S=1018,V={1}:R=C,S=1092,V={2}:R=D,S=1014,V={3}:R=E,S=1260,V={4}:R=F,S=48,V={5}:\";$C$2;$T$14;$C$4;$D416;$B416;V$14)": 5442,_x000D_
    "=RIK_AC(\"INF04__;INF04@E=0,S=49,G=0,T=0,P=0:@R=A,S=1260,V={0}:R=B,S=1018,V={1}:R=C,S=1092,V={2}:R=D,S=1014,V={3}:R=E,S=1260,V={4}:R=F,S=48,V={5}:\";$C$2;$T$14;$C$4;$D424;$B424;V$14)": 5443,_x000D_
    "=RIK_AC(\"INF04__;INF04@E=0,S=42,G=0,T=0,P=0:@R=A,S=1260,V={0}:R=B,S=1018,V={1}:R=C,S=1092,V={2}:R=D,S=1014,V={3}:R=E,S=1260,V={4}:\";$C$2;$T$14;$C$4;$D85;$B85)": 5444,_x000D_
    "=RIK_AC(\"INF04__;INF04@E=0,S=42,G=0,T=0,P=0:@R=A,S=1260,V={0}:R=B,S=1018,V={1}:R=C,S=1092,V={2}:R=D,S=1014,V={3}:R=E,S=1260,V={4}:\";$C$2;$T$14;$C$4;$D222;$B222)": 5445,_x000D_
    "=RIK_AC(\"INF04__;INF04@E=0,S=42,G=0,T=0,P=0:@R=A,S=1260,V={0}:R=B,S=1018,V={1}:R=C,S=1092,V={2}:R=D,S=1014,V={3}:R=E,S=1260,V={4}:\";$C$2;$T$14;$C$4;$D356;$B356)": 5446,_x000D_
    "=RIK_AC(\"INF04__;INF04@E=0,S=1064,G=0,T=0,P=0:@R=A,S=1260,V={0}:R=B,S=1018,V={1}:R=C,S=1092,V={2}:R=D,S=1014,V={3}:R=E,S=1260,V={4}:\";$C$2;$T$14;$C$4;$D67;$B67)": 5447,_x000D_
    "=RIK_AC(\"INF04__;INF04@E=0,S=1064,G=0,T=0,P=0:@R=A,S=1260,V={0}:R=B,S=1018,V={1}:R=C,S=1092,V={2}:R=D,S=1014,V={3}:R=E,S=1260,V={4}:\";$C$2;$T$14;$C$4;$D165;$B165)": 5448,_x000D_
    "=RIK_AC(\"INF04__;INF04@E=0,S=1064,G=0,T=0,P=0:@R=A,S=1260,V={0}:R=B,S=1018,V={1}:R=C,S=1092,V={2}:R=D,S=1014,V={3}:R=E,S=1260,V={4}:\";$C$2;$T$14;$C$4;$D252;$B252)": 5449,_x000D_
    "=RIK_AC(\"INF04__;INF04@E=0,S=1064,G=0,T=0,P=0:@R=A,S=1260,V={0}:R=B,S=1018,V={1}:R=C,S=1092,V={2}:R=D,S=1014,V={3}:R=E,S=1260,V={4}:\";$C$2;$T$14;$C$4;$D339;$B339)": 5450,_x000D_
    "=RIK_AC(\"INF04__;INF04@E=0,S=1064,G=0,T=0,P=0:@R=A,S=1260,V={0}:R=B,S=1018,V={1}:R=C,S=1092,V={2}:R=D,S=1014,V={3}:R=E,S=1260,V={4}:\";$C$2;$T$14;$C$4;$D425;$B425)": 5451,_x000D_
    "=RIK_AC(\"INF04__;INF04@E=0,S=49,G=0,T=0,P=0:@R=A,S=1260,V={0}:R=B,S=1018,V={1}:R=C,S=1092,V={2}:R=D,S=1014,V={3}:R=E,S=1260,V={4}:R=F,S=48,V={5}:\";$C$2;$T$14;$C$4;$D61;$B61;V$14)": 5452,_x000D_
    "=RIK_AC(\"INF04__;INF04@E=0,S=49,G=0,T=0,P=0:@R=A,S=1260,V={0}:R=B,S=1018,V={1}:R=C,S=1092,V={2}:R=D,S=1014,V={3}:R=E,S=1260,V={4}:R=F,S=48,V={5}:\";$C$2;$T$14;$C$4;$D97;$B97;V$14)": 5453,_x000D_
    "=RIK_AC(\"INF04__;INF04@E=0,S=49,G=0,T=0,P=0:@R=A,S=1260,V={0}:R=B,S=1018,V={1}:R=C,S=1092,V={2}:R=D,S=1014,V={3}:R=E,S=1260,V={4}:R=F,S=48,V={5}:\";$C$2;$T$14;$C$4;$D134;$B134;V$14)": 5454,_x000D_
    "=RIK_AC(\"INF04__;INF04@E=0,S=49,G=0,T=0,P=0:@R=A,S=1260,V={0}:R=B,S=1018,V={1}:R=C,S=1092,V={2}:R=D,S=1014,V={3}:R=E,S=1260,V={4}:R=F,S=48,V={5}:\";$C$2;$T$14;$C$4;$D170;$B170;V$14)": 5455,_x000D_
    "=RIK_AC(\"INF04__;INF04@E=0,S=49,G=0,T=0,P=0:@R=A,S=1260,V={0}:R=B,S=1018,V={1}:R=C,S=1092,V={2}:R=D,S=1014,V={3}:R=E,S=1260,V={4}:R=F,S=48,V={5}:\";$C$2;$T$14;$C$4;$D202;$B202;V$14)": 5456,_x000D_
    "=RIK_AC(\"INF04__;INF04@E=0,S=49,G=0,T=0,P=0:@R=A,S=1260,V={0}:R=B,S=1018,V={1}:R=C,S=1092,V={2}:R=D,S=1014,V={3}:R=E,S=1260,V={4}:R=F,S=48,V={5}:\";$C$2;$T$14;$C$4;$D234;$B234;V$14)": 5457,_x000D_
    "=RIK_AC(\"INF04__;INF04@E=0,S=49,G=0,T=0,P=0:@R=A,S=1260,V={0}:R=B,S=1018,V={1}:R=C,S=1092,V={2}:R=D,S=1014,V={3}:R=E,S=1260,V={4}:R=F,S=48,V={5}:\";$C$2;$T$14;$C$4;$D266;$B266;V$14)": 5458,_x000D_
    "=RIK_AC(\"INF04__;INF04@E=0,S=49,G=0,T=0,P=0:@R=A,S=1260,V={0}:R=B,S=1018,V={1}:R=C,S=1092,V={2}:R=D,S=1014,V={3}:R=E,S=1260,V={4}:R=F,S=48,V={5}:\";$C$2;$T$14;$C$4;$D298;$B298;V$14)": 5459,_x000D_
    "=RIK_AC(\"INF04__;INF04@E=0,S=49,G=0,T=0,P=0:@R=A,S=1260,V={0}:R=B,S=1018,V={1}:R=C,S=1092,V={2}:R=D,S=1014,V={3}:R=E,S=1260,V={4}:R=F,S=48,V={5}:\";$C$2;$T$14;$C$4;$D330;$B330;V$14)": 5460,_x000D_
    "=RIK_AC(\"INF04__;INF04@E=0,S=49,G=0,T=0,P=0:@R=A,S=1260,V={0}:R=B,S=1018,V={1}:R=C,S=1092,V={2}:R=D,S=1014,V={3}:R=E,S=1260,V={4}:R=F,S=48,V={5}:\";$C$2;$T$14;$C$4;$D362;$B362;V$14)": 5461,_x000D_
    "=RIK_AC(\"INF04__;INF04@E=0,S=49,G=0,T=0,P=0:@R=A,S=1260,V={0}:R=B,S=1018,V={1}:R=C,S=1092,V={2}:R=D,S=1014,V={3}:R=E,S=1260,V={4}:R=F,S=48,V={5}:\";$C$2;$T$14;$C$4;$D394;$B394;V$14)": 5462,_x000D_
    "=RIK_AC(\"INF04__;INF04@E=0,S=49,G=0,T=0,P=0:@R=A,S=1260,V={0}:R=B,S=1018,V={1}:R=C,S=1092,V={2}:R=D,S=1014,V={3}:R=E,S=1260,V={4}:R=F,S=48,V={5}:\";$C$2;$T$14;$C$4;$D426;$B426;V$14)": 5463,_x000D_
    "=RIK_AC(\"INF04__;INF04@E=0,S=1076,G=0,T=0,P=0:@R=A,S=1260,V={0}:R=B,S=1018,V={1}:R=C,S=1092,V={2}:R=D,S=1014,V={3}:R=E,S=1260,V={4}:\";$C$2;$T$14;$C$4;$D29;$B29)": 5464,_x000D_
    "=RIK_AC(\"INF04__;INF04@E=0,S=1076,G=0,T=0,P=0:@R=A,S=1260,V={0}:R=B,S=1018,V={1}:R=C,S=1092,V={2}:R=D,S=1014,V={3}:R=E,S=1260,V={4}:\";$C$2;$T$14;$C$4;$D46;$B46)": 5465,_x000D_
    "=RIK_AC(\"INF04__;INF04@E=0,S=1076,G=0,T=0,P=0:@R=A,S=1260,V={0}:R=B,S=1018,V={1}:R=C,S=1092,V={2}:R=D,S=1014,V={3}:R=E,S=1260,V={4}:\";$C$2;$T$14;$C$4;$D62;$B62)": 5466,_x000D_
    "=RIK_AC(\"INF04__;INF04@E=0,S=1076,G=0,T=0,P=0:@R=A,S=1260,V={0}:R=B,S=1018,V={1}:R=C,S=1092,V={2}:R=D,S=1014,V={3}:R=E,S=1260,V={4}:\";$C$2;$T$14;$C$4;$D78;$B78)": 5467,_x000D_
    "=RIK_AC(\"INF04__;INF04@E=0,S=1076,G=0,T=0,P=0:@R=A,S=1260,V={0}:R=B,S=1018,V={1}:R=C,S=1092,V={2}:R=D,S=1014,V={3}:R=E,S=1260,V={4}:\";$C$2;$T$14;$C$4;$D94;$B94)": 5468,_x000D_
    "=RIK_AC(\"INF04__;INF04@E=0,S=1076,G=0,T=0,P=0:@R=A,S=1260,V={0}:R=B,S=1018,V={1}:R=C,S=1092,V={2}:R=D,S=1014,V={3}:R=E,S=1260,V={4}:\";$C$2;$T$14;$C$4;$D110;$B110)": 5469,_x000D_
    "=RIK_AC(\"INF04__;INF04@E=0,S=1076,G=0,T=0,P=0:@R=A,S=1260,V={0}:R=B,S=1018,V={1}:R=C,S=1092,V={2}:R=D,S=1014,V={3}:R=E,S=1260,V={4}:\";$C$2;$T$14;$C$4;$D126;$B126)": 5470,_x000D_
    "=RIK_AC(\"INF04__;INF04@E=0,S=1076,G=0,T=0,P=0:@R=A,S=1260,V={0}:R=B,S=1018,V={1}:R=C,S=1092,V={2}:R=D,S=1014,V={3}:R=E,S=1260,V={4}:\";$C$2;$T$14;$C$4;$D142;$B142)": 5471,_x000D_
    "=RIK_AC(\"INF04__;INF04@E=0,S=1076,G=0,T=0,P=0:@R=A,S=1260,V={0}:R=B,S=1018,V={1}:R=C,S=1092,V={2}:R=D,S=1014,V={3}:R=E,S=1260,V={4}:\";$C$2;$T$14;$C$4;$D158;$B158)": 5472,_x000D_
    "=RIK_AC(\"INF04__;INF04@E=0,S=1076,G=0,T=0,P=0:@R=A,S=1260,V={0}:R=B,S=1018,V={1}:R=C,S=1092,V={2}:R=D,S=1014,V={3}:R=E,S=1260,V={4}:\";$C$2;$T$14;$C$4;$D174;$B174)": 5473,_x000D_
    "=RIK_AC(\"INF04__;INF04@E=0,S=1076,G=0,T=0,P=0:@R=A,S=1260,V={0}:R=B,S=1018,V={1}:R=C,S=1092,V={2}:R=D,S=1014,V={3}:R=E,S=1260,V={4}:\";$C$2;$T$14;$C$4;$D190;$B190)": 5474,_x000D_
    "=RIK_AC(\"INF04__;INF04@E=0,S=1076,G=0,T=0,P=0:@R=A,S=1260,V={0}:R=B,S=1018,V={1}:R=C,S=1092,V={2}:R=D,S=1014,V={3}:R=E,S=1260,V={4}:\";$C$2;$T$14;$C$4;$D206;$B206)": 5475,_x000D_
    "=RIK_AC(\"INF04__;INF04@E=0,S=1076,G=0,T=0,P=0:@R=A,S=1260,V={0}:R=B,S=1018,V={1}:R=C,S=1092,V={2}:R=D,S=1014,V={3}:R=E,S=1260,V={4}:\";$C$2;$T$14;$C$4;$D222;$B222)": 5476,_x000D_
    "=RIK_AC(\"INF04__;INF04@E=0,S=1076,G=0,T=0,P=0:@R=A,S=1260,V={0}:R=B,S=1018,V={1}:R=C,S=1092,V={2}:R=D,S=1014,V={3}:R=E,S=1260,V={4}:\";$C$2;$T$14;$C$4;$D238;$B238)": 5477,_x000D_
    "=RIK_AC(\"INF04__;INF04@E=0,S=1076,G=0,T=0,P=0:@R=A,S=1260,V={0}:R=B,S=1018,V={1}:R=C,S=1092,V={2}:R=D,S=1014,V={3}:R=E,S=1260,V={4}:\";$C$2;$T$14;$C$4;$D253;$B253)": 5478,_x000D_
    "=RIK_AC(\"INF04__;INF04@E=0,S=1076,G=0,T=0,P=0:@R=A,S=1260,V={0}:R=B,S=1018,V={1}:R=C,S=1092,V={2}:R=D,S=1014,V={3}:R=E,S=1260,V={4}:\";$C$2;$T$14;$C$4;$D265;$B265)": 5479,_x000D_
    "=RIK_AC(\"INF04__;INF04@E=0,S=1076,G=0,T=0,P=0:@R=A,S=1260,V={0}:R=B,S=1018,V={1}:R=C,S=1092,V={2}:R=D,S=1014,V={3}:R=E,S=1260,V={4}:\";$C$2;$T$14;$C$4;$D276;$B276)": 5480,_x000D_
    "=RIK_AC(\"INF04__;INF04@E=0,S=1076,G=0,T=0,P=0:@R=A,S=1260,V={0}:R=B,S=1018,V={1}:R=C,S=1092,V={2}:R=D,S=1014,V={3}:R=E,S=1260,V={4}:\";$C$2;$T$14;$C$4;$D286;$B286)": 5481,_x000D_
    "=RIK_AC(\"INF04__;INF04@E=0,S=1076,G=0,T=0,P=0:@R=A,S=1260,V={0}:R=B,S=1018,V={1}:R=C,S=1092,V={2}:R=D,S=1014,V={3}:R=E,S=1260,V={4}:\";$C$2;$T$14;$C$4;$D297;$B297)": 5482,_x000D_
    "=RIK_AC(\"INF04__;INF04@E=0,S=1076,G=0,T=0,P=0:@R=A,S=1260,V={0}:R=B,S=1018,V={1}:R=C,S=1092,V={2}:R=D,S=1014,V={3}:R=E,S=1260,V={4}:\";$C$2;$T$14;$C$4;$D306;$B306)": 5483,_x000D_
    "=RIK_AC(\"INF04__;INF04@E=0,S=1076,G=0,T=0,P=0:@R=A,S=1260,V={0}:R=B,S=1018,V={1}:R=C,S=1092,V={2}:R=D,S=1014,V={3}:R=E,S=1260,V={4}:\";$C$2;$T$14;$C$4;$D315;$B315)": 5484,_x000D_
    "=RIK_AC(\"INF04__;INF04@E=0,S=1076,G=0,T=0,P=0:@R=A,S=1260,V={0}:R=B,S=1018,V={1}:R=C,S=1092,V={2}:R=D,S=1014,V={3}:R=E,S=1260,V={4}:\";$C$2;$T$14;$C$4;$D323;$B323)": 5485,_x000D_
    "=RIK_AC(\"INF04__;INF04@E=0,S=1076,G=0,T=0,P=0:@R=A,S=1260,V={0}:R=B,S=1018,V={1}:R=C,S=1092,V={2}:R=D,S=1014,V={3}:R=E,S=1260,V={4}:\";$C$2;$T$14;$C$4;$D331;$B331)": 5486,_x000D_
    "=RIK_AC(\"INF04__;INF04@E=0,S=1076,G=0,T=0,P=0:@R=A,S=1260,V={0}:R=B,S=1018,V={1}:R=C,S=1092,V={2}:R=D,S=1014,V={3}:R=E,S=1260,V={4}:\";$C$2;$T$14;$C$4;$D339;$B339)": 5487,_x000D_
    "=RIK_AC(\"INF04__;INF04@E=0,S=1076,G=0,T=0,P=0:@R=A,S=1260,V={0}:R=B,S=1018,V={1}:R=C,S=1092,V={2}:R=D,S=1014,V={3}:R=E,S=1260,V={4}:\";$C$2;$T$14;$C$4;$D347;$B347)": 5488,_x000D_
    "=RIK_AC(\"INF04__;INF04@E=0,S=1076,G=0,T=0,P=0:@R=A,S=1260,V={0}:R=B,S=1018,V={1}:R=C,S=1092,V={2}:R=D,S=1014,V={3}:R=E,S=1260,V={4}:\";$C$2;$T$14;$C$4;$D355;$B355)": 5489,_x000D_
    "=RIK_AC(\"INF04__;INF04@E=0,S=1076,G=0,T=0,P=0:@R=A,S=1260,V={0}:R=B,S=1018,V={1}:R=C,S=1092,V={2}:R=D,S=1014,V={3}:R=E,S=1260,V={4}:\";$C$2;$T$14;$C$4;$D363;$B363)": 5490,_x000D_
    "=RIK_AC(\"INF04__;INF04@E=0,S=1076,G=0,T=0,P=0:@R=A,S=1260,V={0}:R=B,S=1018,V={1}:R=C,S=1092,V={2}:R=D,S=1014,V={3}:R=E,S=1260,V={4}:\";$C$2;$T$14;$C$4;$D371;$B371)": 5491,_x000D_
    "=RIK_AC(\"INF04__;INF04@E=0,S=1076,G=0,T=0,P=0:@R=A,S=1260,V={0}:R=B,S=1018,V={1}:R=C,S=1092,V={2}:R=D,S=1014,V={3}:R=E,S=1260,V={4}:\";$C$2;$T$14;$C$4;$D379;$B379)": 5492,_x000D_
    "=RIK_AC(\"INF04__;INF04@E=0,S=1076,G=0,T=0,P=0:@R=A,S=1260,V={0}:R=B,S=1018,V={1}:R=C,S=1092,V={2}:R=D,S=1014,V={3}:R=E,S=1260,V={4}:\";$C$2;$T$14;$C$4;$D387;$B387)": 5493,_x000D_
    "=RIK_AC(\"INF04__;INF04@E=0,S=1076,G=0,T=0,P=0:@R=A,S=1260,V={0}:R=B,S=1018,V={1}:R=C,S=1092,V={2}:R=D,S=1014,V={3}:R=E,S=1260,V={4}:\";$C$2;$T$14;$C$4;$D395;$B395)": 5494,_x000D_
    "=RIK_AC(\"INF04__;INF04@E=0,S=1076,G=0,T=0,P=0:@R=A,S=1260,V={0}:R=B,S=1018,V={1}:R=C,S=1092,V={2}:R=D,S=1014,V={3}:R=E,S=1260,V={4}:\";$C$2;$T$14;$C$4;$D403;$B403)": 5495,_x000D_
    "=RIK_AC(\"INF04__;INF04@E=0,S=1076,G=0,T=0,P=0:@R=A,S=1260,V={0}:R=B,S=1018,V={1}:R=C,S=1092,V={2}:R=D,S=1014,V={3}:R=E,S=1260,V={4}:\";$C$2;$T$14;$C$4;$D411;$B411)": 5496,_x000D_
    "=RIK_AC(\"INF04__;INF04@E=0,S=1076,G=0,T=0,P=0:@R=A,S=1260,V={0}:R=B,S=1018,V={1}:R=C,S=1092,V={2}:R=D,S=1014,V={3}:R=E,S=1260,V={4}:\";$C$2;$T$14;$C$4;$D419;$B419)": 5497,_x000D_
    "=RIK_AC(\"INF04__;INF04@E=0,S=1076,G=0,T=0,P=0:@R=A,S=1260,V={0}:R=B,S=1018,V={1}:R=C,S=1092,V={2}:R=D,S=1014,V={3}:R=E,S=1260,V={4}:\";$C$2;$T$14;$C$4;$D427;$B427)": 5498,_x000D_
    "=RIK_AC(\"INF04__;INF04@E=0,S=1076,G=0,T=0,P=0:@R=A,S=1260,V={0}:R=B,S=1018,V={1}:R=C,S=1092,V={2}:R=D,S=1014,V={3}:R=E,S=1260,V={4}:\";$C$2;$T$14;$C$4;$D435;$B435)": 5499,_x000D_
    "=RIK_AC(\"INF04__;INF04@E=0,S=42,G=0,T=0,P=0:@R=A,S=1260,V={0}:R=B,S=1018,V={1}:R=C,S=1092,V={2}:R=D,S=1014,V={3}:R=E,S=1260,V={4}:\";$C$2;$T$14;$C$4;$D317;$B317)": 5500,_x000D_
    "=RIK_AC(\"INF04__;INF04@E=0,S=1064,G=0,T=0,P=0:@R=A,S=1260,V={0}:R=B,S=1018,V={1}:R=C,S=1092,V={2}:R=D,S=1014,V={3}:R=E,S=1260,V={4}:\";$C$2;$T$14;$C$4;$D401;$B401)": 5501,_x000D_
    "=RIK_AC(\"INF04__;INF04@E=0,S=49,G=0,T=0,P=0:@R=A,S=1260,V={0}:R=B,S=1018,V={1}:R=C,S=1092,V={2}:R=D,S=1014,V={3}:R=E,S=1260,V={4}:R=F,S=48,V={5}:\";$C$2;$T$14;$C$4;$D160;$B160;V$14)": 5502,_x000D_
    "=RIK_AC(\"INF04__;INF04@E=0,S=49,G=0,T=0,P=0:@R=A,S=1260,V={0}:R=B,S=1018,V={1}:R=C,S=1092,V={2}:R=D,S=1014,V={3}:R=E,S=1260,V={4}:R=F,S=48,V={5}:\";$C$2;$T$14;$C$4;$D257;$B257;V$14)": 5503,_x000D_
    "=RIK_AC(\"INF04__;INF04@E=0,S=49,G=0,T=0,P=0:@R=A,S=1260,V={0}:R=B,S=1018,V={1}:R=C,S=1092,V={2}:R=D,S=1014,V={3}:R=E,S=1260,V={4}:R=F,S=48,V={5}:\";$C$2;$T$14;$C$4;$D417;$B417;V$14)": 5504,_x000D_
    "=RIK_AC(\"INF04__;INF04@E=0,S=1076,G=0,T=0,P=0:@R=A,S=1260,V={0}:R=B,S=1018,V={1}:R=C,S=1092,V={2}:R=D,S=1014,V={3}:R=E,S=1260,V={4}:\";$C$2;$T$14;$C$4;$D75;$B75)": 5505,_x000D_
    "=RIK_AC(\"INF04__;INF04@E=0,S=1076,G=0,T=0,P=0:@R=A,S=1260,V={0}:R=B,S=1018,V={1}:R=C,S=1092,V={2}:R=D,S=1014,V={3}:R=E,S=1260,V={4}:\";$C$2;$T$14;$C$4;$D155;$B155)": 5506,_x000D_
    "=RIK_AC(\"INF04__;INF04@E=0,S=1076,G=0,T=0,P=0:@R=A,S=1260,V={0}:R=B,S=1018,V={1}:R=C,S=1092,V={2}:R=D,S=1014,V={3}:R=E,S=1260,V={4}:\";$C$2;$T$14;$C$4;$D235;$B235)": 5507,_x000D_
    "=RIK_AC(\"INF04__;INF04@E=0,S=1076,G=0,T=0,P=0:@R=A,S=1260,V={0}:R=B,S=1018,V={1}:R=C,S=1092,V={2}:R=D,S=1014,V={3}:R=E,S=1260,V={4}:\";$C$2;$T$14;$C$4;$D302;$B302)": 5508,_x000D_
    "=RIK_AC(\"INF04__;INF04@E=0,S=1076,G=0,T=0,P=0:@R=A,S=1260,V={0}:R=B,S=1018,V={1}:R=C,S=1092,V={2}:R=D,S=1014,V={3}:R=E,S=1260,V={4}:\";$C$2;$T$14;$C$4;$D344;$B344)": 5509,_x000D_
    "=RIK_AC(\"INF04__;INF04@E=0,S=1076,G=0,T=0,P=0:@R=A,S=1260,V={0}:R=B,S=1018,V={1}:R=C,S=1092,V={2}:R=D,S=1014,V={3}:R=E,S=1260,V={4}:\";$C$2;$T$14;$C$4;$D384;$B384)": 5510,_x000D_
    "=RIK_AC(\"INF04__;INF04@E=0,S=1076,G=0,T=0,P=0:@R=A,S=1260,V={0}:R=B,S=1018,V={1}:R=C,S=1092,V={2}:R=D,S=1014,V={3}:R=E,S=1260,V={4}:\";$C$2;$T$14;$C$4;$D424;$B424)": 5511,_x000D_
    "=RIK_AC(\"INF04__;INF04@E=0,S=42,G=0,T=0,P=0:@R=A,S=1260,V={0}:R=B,S=1018,V={1}:R=C,S=1092,V={2}:R=D,S=1014,V={3}:R=E,S=1260,V={4}:\";$C$2;$T$14;$C$4;$D214;$B214)": 5512,_x000D_
    "=RIK_AC(\"INF04__;INF04@E=0,S=1064,G=0,T=0,P=0:@R=A,S=1260,V={0}:R=B,S=1018,V={1}:R=C,S=1092,V={2}:R=D,S=1014,V={3}:R=E,S=1260,V={4}:\";$C$2;$T$14;$C$4;$D65;$B65)": 5513,_x000D_
    "=RIK_AC(\"INF04__;INF04@E=0,S=1064,G=0,T=0,P=0:@R=A,S=1260,V={0}:R=B,S=1018,V={1}:R=C,S=1092,V={2}:R=D,S=1014,V={3}:R=E,S=1260,V={4}:\";$C$2;$T$14;$C$4;$D251;$B251)": 5514,_x000D_
    "=RIK_AC(\"INF04__;INF04@E=0,S=1064,G=0,T=0,P=0:@R=A,S=1260,V={0}:R=B,S=1018,V={1}:R=C,S=1092,V={2}:R=D,S=1014,V={3}:R=E,S=1260,V={4}:\";$C$2;$T$14;$C$4;$D420;$B420)": 5515,_x000D_
    "=RIK_AC(\"INF04__;INF04@E=0,S=49,G=0,T=0,P=0:@R=A,S=1260,V={0}:R=B,S=1018,V={1}:R=C,S=1092,V={2}:R=D,S=1014,V={3}:R=E,S=1260,V={4}:R=F,S=48,V={5}:\";$C$2;$T$14;$C$4;$D60;$B60;V$14)": 5516,_x000D_
    "=RIK_AC(\"INF04__;INF04@E=0,S=49,G=0,T=0,P=0:@R=A,S=1260,V={0}:R=B,S=1018,V={1}:R=C,S=1092,V={2}:R=D,S=1014,V={3}:R=E,S=1260,V={4}:R=F,S=48,V={5}:\";$C$2;$T$14;$C$4;$D133;$B133;V$14)": 5517,_x000D_
    "=RIK_AC(\"INF04__;INF04@E=0,S=49,G=0,T=0,P=0:@R=A,S=1260,V={0}:R=B,S=1018,V={1}:R=C,S=1092,V={2}:R=D,S=1014,V={3}:R=E,S=1260,V={4}:R=F,S=48,V={5}:\";$C$2;$T$14;$C$4;$D201;$B201;V$14)": 5518,_x000D_
    "=RIK_AC(\"INF04__;INF04@E=0,S=49,G=0,T=0,P=0:@R=A,S=1260,V={0}:R=B,S=1018,V={1}:R=C,S=1092,V={2}:R=D,S=1014,V={3}:R=E,S=1260,V={4}:R=F,S=48,V={5}:\";$C$2;$T$14;$C$4;$D265;$B265;V$14)": 5519,_x000D_
    "=RIK_AC(\"INF04__;INF04@E=0,S=49,G=0,T=0,P=0:@R=A,S=1260,V={0}:R=B,S=1018,V={1}:R=C,S=1092,V={2}:R=D,S=1014,V={3}:R=E,S=1260,V={4}:R=F,S=48,V={5}:\";$C$2;$T$14;$C$4;$D329;$B329;V$14)": 5520,_x000D_
    "=RIK_AC(\"INF04__;INF04@E=0,S=49,G=0,T=0,P=0:@R=A,S=1260,V={0}:R=B,S=1018,V={1}:R=C,S=1092,V={2}:R=D,S=1014,V={3}:R=E,S=1260,V={4}:R=F,S=48,V={5}:\";$C$2;$T$14;$C$4;$D393;$B393;V$14)": 5521,_x000D_
    "=RIK_AC(\"INF04__;INF04@E=0,S=1076,G=0,T=0,P=0:@R=A,S=1260,V={0}:R=B,S=1018,V={1}:R=C,S=1092,V={2}:R=D,S=1014,V={3}:R=E,S=1260,V={4}:\";$C$2;$T$14;$C$4;$D28;$B28)": 5522,_x000D_
    "=RIK_AC(\"INF04__;INF04@E=0,S=1076,G=0,T=0,P=0:@R=A,S=1260,V={0}:R=B,S=1018,V={1}:R=C,S=1092,V={2}:R=D,S=1014,V={3}:R=E,S=1260,V={4}:\";$C$2;$T$14;$C$4;$D61;$B61)": 5523,_x000D_
    "=RIK_AC(\"INF04__;INF04@E=0,S=1076,G=0,T=0,P=0:@R=A,S=1260,V={0}:R=B,S=1018,V={1}:R=C,S=1092,V={2}:R=D,S=1014,V={3}:R=E,S=1260,V={4}:\";$C$2;$T$14;$C$4;$D93;$B93)": 5524,_x000D_
    "=RIK_AC(\"INF04__;INF04@E=0,S=1076,G=0,T=0,P=0:@R=A,S=1260,V={0}:R=B,S=1018,V={1}:R=C,S=1092,V={2}:R=D,S=1014,V={3}:R=E,S=1260,V={4}:\";$C$2;$T$14;$C$4;$D125;$B125)": 5525,_x000D_
    "=RIK_AC(\"INF04__;INF04@E=0,S=1076,G=0,T=0,P=0:@R=A,S=1260,V={0}:R=B,S=1018,V={1}:R=C,S=1092,V={2}:R=D,S=1014,V={3}:R=E,S=1260,V={4}:\";$C$2;$T$14;$C$4;$D157;$B157)": 5526,_x000D_
    "=RIK_AC(\"INF04__;INF04@E=0,S=1076,G=0,T=0,P=0:@R=A,S=1260,V={0}:R=B,S=1018,V={1}:R=C,S=1092,V={2}:R=D,S=1014,V={3}:R=E,S=1260,V={4}:\";$C$2;$T$14;$C$4;$D189;$B189)": 5527,_x000D_
    "=RIK_AC(\"INF04__;INF04@E=0,S=1076,G=0,T=0,P=0:@R=A,S=1260,V={0}:R=B,S=1018,V={1}:R=C,S=1092,V={2}:R=D,S=1014,V={3}:R=E,S=1260,V={4}:\";$C$2;$T$14;$C$4;$D221;$B221)": 5528,_x000D_
    "=RIK_AC(\"INF04__;INF04@E=0,S=1076,G=0,T=0,P=0:@R=A,S=1260,V={0}:R=B,S=1018,V={1}:R=C,S=1092,V={2}:R=D,S=1014,V={3}:R=E,S=1260,V={4}:\";$C$2;$T$14;$C$4;$D252;$B252)": 5529,_x000D_
    "=RIK_AC(\"INF04__;INF04@E=0,S=1076,G=0,T=0,P=0:@R=A,S=1260,V={0}:R=B,S=1018,V={1}:R=C,S=1092,V={2}:R=D,S=1014,V={3}:R=E,S=1260,V={4}:\";$C$2;$T$14;$C$4;$D275;$B275)": 5530,_x000D_
    "=RIK_AC(\"INF04__;INF04@E=0,S=1076,G=0,T=0,P=0:@R=A,S=1260,V={0}:R=B,S=1018,V={1}:R=C,S=1092,V={2}:R=D,S=1014,V={3}:R=E,S=1260,V={4}:\";$C$2;$T$14;$C$4;$D295;$B295)": 5531,_x000D_
    "=RIK_AC(\"INF04__;INF04@E=0,S=1076,G=0,T=0,P=0:@R=A,S=1260,V={0}:R=B,S=1018,V={1}:R=C,S=1092,V={2}:R=D,S=1014,V={3}:R=E,S=1260,V={4}:\";$C$2;$T$14;$C$4;$D314;$B314)": 5532,_x000D_
    "=RIK_AC(\"INF04__;INF04@E=0,S=1076,G=0,T=0,P=0:@R=A,S=1260,V={0}:R=B,S=1018,V={1}:R=C,S=1092,V={2}:R=D,S=1014,V={3}:R=E,S=1260,V={4}:\";$C$2;$T$14;$C$4;$D330;$B330)": 5533,_x000D_
    "=RIK_AC(\"INF04__;INF04@E=0,S=1076,G=0,T=0,P=0:@R=A,S=1260,V={0}:R=B,S=1018,V={1}:R=C,S=1092,V={2}:R=D,S=1014,V={3}:R=E,S=1260,V={4}:\";$C$2;$T$14;$C$4;$D346;$B346)": 5534,_x000D_
    "=RIK_AC(\"INF04__;INF04@E=0,S=1076,G=0,T=0,P=0:@R=A,S=1260,V={0}:R=B,S=1018,V={1}:R=C,S=1092,V={2}:R=D,S=1014,V={3}:R=E,S=1260,V={4}:\";$C$2;$T$14;$C$4;$D362;$B362)": 5535,_x000D_
    "=RIK_AC(\"INF04__;INF04@E=0,S=1076,G=0,T=0,P=0:@R=A,S=1260,V={0}:R=B,S=1018,V={1}:R=C,S=1092,V={2}:R=D,S=1014,V={3}:R=E,S=1260,V={4}:\";$C$2;$T$14;$C$4;$D378;$B378)": 5536,_x000D_
    "=RIK_AC(\"INF04__;INF04@E=0,S=1076,G=0,T=0,P=0:@R=A,S=1260,V={0}:R=B,S=1018,V={1}:R=C,S=1092,V={2}:R=D,S=1014,V={3}:R=E,S=1260,V={4}:\";$C$2;$T$14;$C$4;$D394;$B394)": 5537,_x000D_
    "=RIK_AC(\"INF04__;INF04@E=0,S=1076,G=0,T=0,P=0:@R=A,S=1260,V={0}:R=B,S=1018,V={1}:R=C,S=1092,V={2}:R=D,S=1014,V={3}:R=E,S=1260,V={4}:\";$C$2;$T$14;$C$4;$D410;$B410)": 5538,_x000D_
    "=RIK_AC(\"INF04__;INF04@E=0,S=1076,G=0,T=0,P=0:@R=A,S=1260,V={0}:R=B,S=1018,V={1}:R=C,S=1092,V={2}:R=D,S=1014,V={3}:R=E,S=1260,V={4}:\";$C$2;$T$14;$C$4;$D426;$B426)": 5539,_x000D_
    "=RIK_AC(\"INF04__;INF04@E=0,S=42,G=0,T=0,P=0:@R=A,S=1260,V={0}:R=B,S=1018,V={1}:R=C,S=1092,V={2}:R=D,S=1014,V={3}:R=E,S=1260,V={4}:\";$C$2;$T$14;$C$4;$D113;$B113)": 5540,_x000D_
    "=RIK_AC(\"INF04__;INF04@E=0,S=42,G=0,T=0,P=0:@R=A,S=1260,V={0}:R=B,S=1018,V={1}:R=C,S=1092,V={2}:R=D,S=1014,V={3}:R=E,S=1260,V={4}:\";$C$2;$T$14;$C$4;$D252;$B252)": 5541,_x000D_
    "=RIK_AC(\"INF04__;INF04@E=0,S=42,G=0,T=0,P=0:@R=A,S=1260,V={0}:R=B,S=1018,V={1}:R=C,S=1092,V={2}:R=D,S=1014,V={3}:R=E,S=1260,V={4}:\";$C$2;$T$14;$C$4;$D389;$B389)": 5542,_x000D_
    "=RIK_AC(\"INF04__;INF04@E=0,S=1064,G=0,T=0,P=0:@R=A,S=1260,V={0}:R=B,S=1018,V={1}:R=C,S=1092,V={2}:R=D,S=1014,V={3}:R=E,S=1260,V={4}:\";$C$2;$T$14;$C$4;$D87;$B87)": 5543,_x000D_
    "=RIK_AC(\"INF04__;INF04@E=0,S=1064,G=0,T=0,P=0:@R=A,S=1260,V={0}:R=B,S=1018,V={1}:R=C,S=1092,V={2}:R=D,S=1014,V={3}:R=E,S=1260,V={4}:\";$C$2;$T$14;$C$4;$D186;$B186)": 5544,_x000D_
    "=RIK_AC(\"INF04__;INF04@E=0,S=1064,G=0,T=0,P=0:@R=A,S=1260,V={0}:R=B,S=1018,V={1}:R=C,S=1092,V={2}:R=D,S=1014,V={3}:R=E,S=1260,V={4}:\";$C$2;$T$14;$C$4;$D273;$B273)": 5545,_x000D_
    "=RIK_AC(\"INF04__;INF04@E=0,S=1064,G=0,T=0,P=0:@R=A,S=1260,V={0}:R=B,S=1018,V={1}:R=C,S=1092,V={2}:R=D,S=1</t>
  </si>
  <si>
    <t>014,V={3}:R=E,S=1260,V={4}:\";$C$2;$T$14;$C$4;$D356;$B356)": 5546,_x000D_
    "=RIK_AC(\"INF04__;INF04@E=0,S=1064,G=0,T=0,P=0:@R=A,S=1260,V={0}:R=B,S=1018,V={1}:R=C,S=1092,V={2}:R=D,S=1014,V={3}:R=E,S=1260,V={4}:\";$C$2;$T$14;$C$4;$D436;$B436)": 5547,_x000D_
    "=RIK_AC(\"INF04__;INF04@E=0,S=49,G=0,T=0,P=0:@R=A,S=1260,V={0}:R=B,S=1018,V={1}:R=C,S=1092,V={2}:R=D,S=1014,V={3}:R=E,S=1260,V={4}:R=F,S=48,V={5}:\";$C$2;$T$14;$C$4;$D69;$B69;V$14)": 5548,_x000D_
    "=RIK_AC(\"INF04__;INF04@E=0,S=49,G=0,T=0,P=0:@R=A,S=1260,V={0}:R=B,S=1018,V={1}:R=C,S=1092,V={2}:R=D,S=1014,V={3}:R=E,S=1260,V={4}:R=F,S=48,V={5}:\";$C$2;$T$14;$C$4;$D105;$B105;V$14)": 5549,_x000D_
    "=RIK_AC(\"INF04__;INF04@E=0,S=49,G=0,T=0,P=0:@R=A,S=1260,V={0}:R=B,S=1018,V={1}:R=C,S=1092,V={2}:R=D,S=1014,V={3}:R=E,S=1260,V={4}:R=F,S=48,V={5}:\";$C$2;$T$14;$C$4;$D142;$B142;V$14)": 5550,_x000D_
    "=RIK_AC(\"INF04__;INF04@E=0,S=49,G=0,T=0,P=0:@R=A,S=1260,V={0}:R=B,S=1018,V={1}:R=C,S=1092,V={2}:R=D,S=1014,V={3}:R=E,S=1260,V={4}:R=F,S=48,V={5}:\";$C$2;$T$14;$C$4;$D177;$B177;V$14)": 5551,_x000D_
    "=RIK_AC(\"INF04__;INF04@E=0,S=49,G=0,T=0,P=0:@R=A,S=1260,V={0}:R=B,S=1018,V={1}:R=C,S=1092,V={2}:R=D,S=1014,V={3}:R=E,S=1260,V={4}:R=F,S=48,V={5}:\";$C$2;$T$14;$C$4;$D209;$B209;V$14)": 5552,_x000D_
    "=RIK_AC(\"INF04__;INF04@E=0,S=49,G=0,T=0,P=0:@R=A,S=1260,V={0}:R=B,S=1018,V={1}:R=C,S=1092,V={2}:R=D,S=1014,V={3}:R=E,S=1260,V={4}:R=F,S=48,V={5}:\";$C$2;$T$14;$C$4;$D241;$B241;V$14)": 5553,_x000D_
    "=RIK_AC(\"INF04__;INF04@E=0,S=49,G=0,T=0,P=0:@R=A,S=1260,V={0}:R=B,S=1018,V={1}:R=C,S=1092,V={2}:R=D,S=1014,V={3}:R=E,S=1260,V={4}:R=F,S=48,V={5}:\";$C$2;$T$14;$C$4;$D273;$B273;V$14)": 5554,_x000D_
    "=RIK_AC(\"INF04__;INF04@E=0,S=49,G=0,T=0,P=0:@R=A,S=1260,V={0}:R=B,S=1018,V={1}:R=C,S=1092,V={2}:R=D,S=1014,V={3}:R=E,S=1260,V={4}:R=F,S=48,V={5}:\";$C$2;$T$14;$C$4;$D305;$B305;V$14)": 5555,_x000D_
    "=RIK_AC(\"INF04__;INF04@E=0,S=49,G=0,T=0,P=0:@R=A,S=1260,V={0}:R=B,S=1018,V={1}:R=C,S=1092,V={2}:R=D,S=1014,V={3}:R=E,S=1260,V={4}:R=F,S=48,V={5}:\";$C$2;$T$14;$C$4;$D337;$B337;V$14)": 5556,_x000D_
    "=RIK_AC(\"INF04__;INF04@E=0,S=49,G=0,T=0,P=0:@R=A,S=1260,V={0}:R=B,S=1018,V={1}:R=C,S=1092,V={2}:R=D,S=1014,V={3}:R=E,S=1260,V={4}:R=F,S=48,V={5}:\";$C$2;$T$14;$C$4;$D369;$B369;V$14)": 5557,_x000D_
    "=RIK_AC(\"INF04__;INF04@E=0,S=49,G=0,T=0,P=0:@R=A,S=1260,V={0}:R=B,S=1018,V={1}:R=C,S=1092,V={2}:R=D,S=1014,V={3}:R=E,S=1260,V={4}:R=F,S=48,V={5}:\";$C$2;$T$14;$C$4;$D401;$B401;V$14)": 5558,_x000D_
    "=RIK_AC(\"INF04__;INF04@E=0,S=49,G=0,T=0,P=0:@R=A,S=1260,V={0}:R=B,S=1018,V={1}:R=C,S=1092,V={2}:R=D,S=1014,V={3}:R=E,S=1260,V={4}:R=F,S=48,V={5}:\";$C$2;$T$14;$C$4;$D432;$B432;V$14)": 5559,_x000D_
    "=RIK_AC(\"INF04__;INF04@E=0,S=1076,G=0,T=0,P=0:@R=A,S=1260,V={0}:R=B,S=1018,V={1}:R=C,S=1092,V={2}:R=D,S=1014,V={3}:R=E,S=1260,V={4}:\";$C$2;$T$14;$C$4;$D30;$B30)": 5560,_x000D_
    "=RIK_AC(\"INF04__;INF04@E=0,S=1076,G=0,T=0,P=0:@R=A,S=1260,V={0}:R=B,S=1018,V={1}:R=C,S=1092,V={2}:R=D,S=1014,V={3}:R=E,S=1260,V={4}:\";$C$2;$T$14;$C$4;$D51;$B51)": 5561,_x000D_
    "=RIK_AC(\"INF04__;INF04@E=0,S=1076,G=0,T=0,P=0:@R=A,S=1260,V={0}:R=B,S=1018,V={1}:R=C,S=1092,V={2}:R=D,S=1014,V={3}:R=E,S=1260,V={4}:\";$C$2;$T$14;$C$4;$D67;$B67)": 5562,_x000D_
    "=RIK_AC(\"INF04__;INF04@E=0,S=1076,G=0,T=0,P=0:@R=A,S=1260,V={0}:R=B,S=1018,V={1}:R=C,S=1092,V={2}:R=D,S=1014,V={3}:R=E,S=1260,V={4}:\";$C$2;$T$14;$C$4;$D83;$B83)": 5563,_x000D_
    "=RIK_AC(\"INF04__;INF04@E=0,S=1076,G=0,T=0,P=0:@R=A,S=1260,V={0}:R=B,S=1018,V={1}:R=C,S=1092,V={2}:R=D,S=1014,V={3}:R=E,S=1260,V={4}:\";$C$2;$T$14;$C$4;$D99;$B99)": 5564,_x000D_
    "=RIK_AC(\"INF04__;INF04@E=0,S=1076,G=0,T=0,P=0:@R=A,S=1260,V={0}:R=B,S=1018,V={1}:R=C,S=1092,V={2}:R=D,S=1014,V={3}:R=E,S=1260,V={4}:\";$C$2;$T$14;$C$4;$D115;$B115)": 5565,_x000D_
    "=RIK_AC(\"INF04__;INF04@E=0,S=1076,G=0,T=0,P=0:@R=A,S=1260,V={0}:R=B,S=1018,V={1}:R=C,S=1092,V={2}:R=D,S=1014,V={3}:R=E,S=1260,V={4}:\";$C$2;$T$14;$C$4;$D131;$B131)": 5566,_x000D_
    "=RIK_AC(\"INF04__;INF04@E=0,S=1076,G=0,T=0,P=0:@R=A,S=1260,V={0}:R=B,S=1018,V={1}:R=C,S=1092,V={2}:R=D,S=1014,V={3}:R=E,S=1260,V={4}:\";$C$2;$T$14;$C$4;$D147;$B147)": 5567,_x000D_
    "=RIK_AC(\"INF04__;INF04@E=0,S=1076,G=0,T=0,P=0:@R=A,S=1260,V={0}:R=B,S=1018,V={1}:R=C,S=1092,V={2}:R=D,S=1014,V={3}:R=E,S=1260,V={4}:\";$C$2;$T$14;$C$4;$D163;$B163)": 5568,_x000D_
    "=RIK_AC(\"INF04__;INF04@E=0,S=1076,G=0,T=0,P=0:@R=A,S=1260,V={0}:R=B,S=1018,V={1}:R=C,S=1092,V={2}:R=D,S=1014,V={3}:R=E,S=1260,V={4}:\";$C$2;$T$14;$C$4;$D179;$B179)": 5569,_x000D_
    "=RIK_AC(\"INF04__;INF04@E=0,S=1076,G=0,T=0,P=0:@R=A,S=1260,V={0}:R=B,S=1018,V={1}:R=C,S=1092,V={2}:R=D,S=1014,V={3}:R=E,S=1260,V={4}:\";$C$2;$T$14;$C$4;$D195;$B195)": 5570,_x000D_
    "=RIK_AC(\"INF04__;INF04@E=0,S=1076,G=0,T=0,P=0:@R=A,S=1260,V={0}:R=B,S=1018,V={1}:R=C,S=1092,V={2}:R=D,S=1014,V={3}:R=E,S=1260,V={4}:\";$C$2;$T$14;$C$4;$D211;$B211)": 5571,_x000D_
    "=RIK_AC(\"INF04__;INF04@E=0,S=1076,G=0,T=0,P=0:@R=A,S=1260,V={0}:R=B,S=1018,V={1}:R=C,S=1092,V={2}:R=D,S=1014,V={3}:R=E,S=1260,V={4}:\";$C$2;$T$14;$C$4;$D227;$B227)": 5572,_x000D_
    "=RIK_AC(\"INF04__;INF04@E=0,S=1076,G=0,T=0,P=0:@R=A,S=1260,V={0}:R=B,S=1018,V={1}:R=C,S=1092,V={2}:R=D,S=1014,V={3}:R=E,S=1260,V={4}:\";$C$2;$T$14;$C$4;$D243;$B243)": 5573,_x000D_
    "=RIK_AC(\"INF04__;INF04@E=0,S=1076,G=0,T=0,P=0:@R=A,S=1260,V={0}:R=B,S=1018,V={1}:R=C,S=1092,V={2}:R=D,S=1014,V={3}:R=E,S=1260,V={4}:\";$C$2;$T$14;$C$4;$D254;$B254)": 5574,_x000D_
    "=RIK_AC(\"INF04__;INF04@E=0,S=1076,G=0,T=0,P=0:@R=A,S=1260,V={0}:R=B,S=1018,V={1}:R=C,S=1092,V={2}:R=D,S=1014,V={3}:R=E,S=1260,V={4}:\";$C$2;$T$14;$C$4;$D267;$B267)": 5575,_x000D_
    "=RIK_AC(\"INF04__;INF04@E=0,S=1076,G=0,T=0,P=0:@R=A,S=1260,V={0}:R=B,S=1018,V={1}:R=C,S=1092,V={2}:R=D,S=1014,V={3}:R=E,S=1260,V={4}:\";$C$2;$T$14;$C$4;$D277;$B277)": 5576,_x000D_
    "=RIK_AC(\"INF04__;INF04@E=0,S=1076,G=0,T=0,P=0:@R=A,S=1260,V={0}:R=B,S=1018,V={1}:R=C,S=1092,V={2}:R=D,S=1014,V={3}:R=E,S=1260,V={4}:\";$C$2;$T$14;$C$4;$D287;$B287)": 5577,_x000D_
    "=RIK_AC(\"INF04__;INF04@E=0,S=1076,G=0,T=0,P=0:@R=A,S=1260,V={0}:R=B,S=1018,V={1}:R=C,S=1092,V={2}:R=D,S=1014,V={3}:R=E,S=1260,V={4}:\";$C$2;$T$14;$C$4;$D298;$B298)": 5578,_x000D_
    "=RIK_AC(\"INF04__;INF04@E=0,S=1076,G=0,T=0,P=0:@R=A,S=1260,V={0}:R=B,S=1018,V={1}:R=C,S=1092,V={2}:R=D,S=1014,V={3}:R=E,S=1260,V={4}:\";$C$2;$T$14;$C$4;$D307;$B307)": 5579,_x000D_
    "=RIK_AC(\"INF04__;INF04@E=0,S=1076,G=0,T=0,P=0:@R=A,S=1260,V={0}:R=B,S=1018,V={1}:R=C,S=1092,V={2}:R=D,S=1014,V={3}:R=E,S=1260,V={4}:\";$C$2;$T$14;$C$4;$D316;$B316)": 5580,_x000D_
    "=RIK_AC(\"INF04__;INF04@E=0,S=1076,G=0,T=0,P=0:@R=A,S=1260,V={0}:R=B,S=1018,V={1}:R=C,S=1092,V={2}:R=D,S=1014,V={3}:R=E,S=1260,V={4}:\";$C$2;$T$14;$C$4;$D324;$B324)": 5581,_x000D_
    "=RIK_AC(\"INF04__;INF04@E=0,S=1076,G=0,T=0,P=0:@R=A,S=1260,V={0}:R=B,S=1018,V={1}:R=C,S=1092,V={2}:R=D,S=1014,V={3}:R=E,S=1260,V={4}:\";$C$2;$T$14;$C$4;$D332;$B332)": 5582,_x000D_
    "=RIK_AC(\"INF04__;INF04@E=0,S=1076,G=0,T=0,P=0:@R=A,S=1260,V={0}:R=B,S=1018,V={1}:R=C,S=1092,V={2}:R=D,S=1014,V={3}:R=E,S=1260,V={4}:\";$C$2;$T$14;$C$4;$D340;$B340)": 5583,_x000D_
    "=RIK_AC(\"INF04__;INF04@E=0,S=1076,G=0,T=0,P=0:@R=A,S=1260,V={0}:R=B,S=1018,V={1}:R=C,S=1092,V={2}:R=D,S=1014,V={3}:R=E,S=1260,V={4}:\";$C$2;$T$14;$C$4;$D348;$B348)": 5584,_x000D_
    "=RIK_AC(\"INF04__;INF04@E=0,S=1076,G=0,T=0,P=0:@R=A,S=1260,V={0}:R=B,S=1018,V={1}:R=C,S=1092,V={2}:R=D,S=1014,V={3}:R=E,S=1260,V={4}:\";$C$2;$T$14;$C$4;$D356;$B356)": 5585,_x000D_
    "=RIK_AC(\"INF04__;INF04@E=0,S=1076,G=0,T=0,P=0:@R=A,S=1260,V={0}:R=B,S=1018,V={1}:R=C,S=1092,V={2}:R=D,S=1014,V={3}:R=E,S=1260,V={4}:\";$C$2;$T$14;$C$4;$D364;$B364)": 5586,_x000D_
    "=RIK_AC(\"INF04__;INF04@E=0,S=1076,G=0,T=0,P=0:@R=A,S=1260,V={0}:R=B,S=1018,V={1}:R=C,S=1092,V={2}:R=D,S=1014,V={3}:R=E,S=1260,V={4}:\";$C$2;$T$14;$C$4;$D372;$B372)": 5587,_x000D_
    "=RIK_AC(\"INF04__;INF04@E=0,S=1076,G=0,T=0,P=0:@R=A,S=1260,V={0}:R=B,S=1018,V={1}:R=C,S=1092,V={2}:R=D,S=1014,V={3}:R=E,S=1260,V={4}:\";$C$2;$T$14;$C$4;$D380;$B380)": 5588,_x000D_
    "=RIK_AC(\"INF04__;INF04@E=0,S=1076,G=0,T=0,P=0:@R=A,S=1260,V={0}:R=B,S=1018,V={1}:R=C,S=1092,V={2}:R=D,S=1014,V={3}:R=E,S=1260,V={4}:\";$C$2;$T$14;$C$4;$D388;$B388)": 5589,_x000D_
    "=RIK_AC(\"INF04__;INF04@E=0,S=1076,G=0,T=0,P=0:@R=A,S=1260,V={0}:R=B,S=1018,V={1}:R=C,S=1092,V={2}:R=D,S=1014,V={3}:R=E,S=1260,V={4}:\";$C$2;$T$14;$C$4;$D396;$B396)": 5590,_x000D_
    "=RIK_AC(\"INF04__;INF04@E=0,S=1076,G=0,T=0,P=0:@R=A,S=1260,V={0}:R=B,S=1018,V={1}:R=C,S=1092,V={2}:R=D,S=1014,V={3}:R=E,S=1260,V={4}:\";$C$2;$T$14;$C$4;$D404;$B404)": 5591,_x000D_
    "=RIK_AC(\"INF04__;INF04@E=0,S=1076,G=0,T=0,P=0:@R=A,S=1260,V={0}:R=B,S=1018,V={1}:R=C,S=1092,V={2}:R=D,S=1014,V={3}:R=E,S=1260,V={4}:\";$C$2;$T$14;$C$4;$D412;$B412)": 5592,_x000D_
    "=RIK_AC(\"INF04__;INF04@E=0,S=1076,G=0,T=0,P=0:@R=A,S=1260,V={0}:R=B,S=1018,V={1}:R=C,S=1092,V={2}:R=D,S=1014,V={3}:R=E,S=1260,V={4}:\";$C$2;$T$14;$C$4;$D420;$B420)": 5593,_x000D_
    "=RIK_AC(\"INF04__;INF04@E=0,S=1076,G=0,T=0,P=0:@R=A,S=1260,V={0}:R=B,S=1018,V={1}:R=C,S=1092,V={2}:R=D,S=1014,V={3}:R=E,S=1260,V={4}:\";$C$2;$T$14;$C$4;$D428;$B428)": 5594,_x000D_
    "=RIK_AC(\"INF04__;INF04@E=0,S=1076,G=0,T=0,P=0:@R=A,S=1260,V={0}:R=B,S=1018,V={1}:R=C,S=1092,V={2}:R=D,S=1014,V={3}:R=E,S=1260,V={4}:\";$C$2;$T$14;$C$4;$D436;$B436)": 5595,_x000D_
    "=RIK_AC(\"INF04__;INF04@E=0,S=42,G=0,T=0,P=0:@R=A,S=1260,V={0}:R=B,S=1018,V={1}:R=C,S=1092,V={2}:R=D,S=1014,V={3}:R=E,S=1260,V={4}:\";$C$2;$T$14;$C$4;$D46;$B46)": 5596,_x000D_
    "=RIK_AC(\"INF04__;INF04@E=0,S=42,G=0,T=0,P=0:@R=A,S=1260,V={0}:R=B,S=1018,V={1}:R=C,S=1092,V={2}:R=D,S=1014,V={3}:R=E,S=1260,V={4}:\";$C$2;$T$14;$C$4;$D185;$B185)": 5597,_x000D_
    "=RIK_AC(\"INF04__;INF04@E=0,S=1064,G=0,T=0,P=0:@R=A,S=1260,V={0}:R=B,S=1018,V={1}:R=C,S=1092,V={2}:R=D,S=1014,V={3}:R=E,S=1260,V={4}:\";$C$2;$T$14;$C$4;$D315;$B315)": 5598,_x000D_
    "=RIK_AC(\"INF04__;INF04@E=0,S=49,G=0,T=0,P=0:@R=A,S=1260,V={0}:R=B,S=1018,V={1}:R=C,S=1092,V={2}:R=D,S=1014,V={3}:R=E,S=1260,V={4}:R=F,S=48,V={5}:\";$C$2;$T$14;$C$4;$D124;$B124;V$14)": 5599,_x000D_
    "=RIK_AC(\"INF04__;INF04@E=0,S=49,G=0,T=0,P=0:@R=A,S=1260,V={0}:R=B,S=1018,V={1}:R=C,S=1092,V={2}:R=D,S=1014,V={3}:R=E,S=1260,V={4}:R=F,S=48,V={5}:\";$C$2;$T$14;$C$4;$D321;$B321;V$14)": 5600,_x000D_
    "=RIK_AC(\"INF04__;INF04@E=0,S=1076,G=0,T=0,P=0:@R=A,S=1260,V={0}:R=B,S=1018,V={1}:R=C,S=1092,V={2}:R=D,S=1014,V={3}:R=E,S=1260,V={4}:\";$C$2;$T$14;$C$4;$D43;$B43)": 5601,_x000D_
    "=RIK_AC(\"INF04__;INF04@E=0,S=1076,G=0,T=0,P=0:@R=A,S=1260,V={0}:R=B,S=1018,V={1}:R=C,S=1092,V={2}:R=D,S=1014,V={3}:R=E,S=1260,V={4}:\";$C$2;$T$14;$C$4;$D123;$B123)": 5602,_x000D_
    "=RIK_AC(\"INF04__;INF04@E=0,S=1076,G=0,T=0,P=0:@R=A,S=1260,V={0}:R=B,S=1018,V={1}:R=C,S=1092,V={2}:R=D,S=1014,V={3}:R=E,S=1260,V={4}:\";$C$2;$T$14;$C$4;$D203;$B203)": 5603,_x000D_
    "=RIK_AC(\"INF04__;INF04@E=0,S=1076,G=0,T=0,P=0:@R=A,S=1260,V={0}:R=B,S=1018,V={1}:R=C,S=1092,V={2}:R=D,S=1014,V={3}:R=E,S=1260,V={4}:\";$C$2;$T$14;$C$4;$D261;$B261)": 5604,_x000D_
    "=RIK_AC(\"INF04__;INF04@E=0,S=1076,G=0,T=0,P=0:@R=A,S=1260,V={0}:R=B,S=1018,V={1}:R=C,S=1092,V={2}:R=D,S=1014,V={3}:R=E,S=1260,V={4}:\";$C$2;$T$14;$C$4;$D311;$B311)": 5605,_x000D_
    "=RIK_AC(\"INF04__;INF04@E=0,S=1076,G=0,T=0,P=0:@R=A,S=1260,V={0}:R=B,S=1018,V={1}:R=C,S=1092,V={2}:R=D,S=1014,V={3}:R=E,S=1260,V={4}:\";$C$2;$T$14;$C$4;$D352;$B352)": 5606,_x000D_
    "=RIK_AC(\"INF04__;INF04@E=0,S=1076,G=0,T=0,P=0:@R=A,S=1260,V={0}:R=B,S=1018,V={1}:R=C,S=1092,V={2}:R=D,S=1014,V={3}:R=E,S=1260,V={4}:\";$C$2;$T$14;$C$4;$D392;$B392)": 5607,_x000D_
    "=RIK_AC(\"INF04__;INF04@E=0,S=1076,G=0,T=0,P=0:@R=A,S=1260,V={0}:R=B,S=1018,V={1}:R=C,S=1092,V={2}:R=D,S=1014,V={3}:R=E,S=1260,V={4}:\";$C$2;$T$14;$C$4;$D432;$B432)": 5608,_x000D_
    "=RIK_AC(\"INF04__;INF04@E=0,S=42,G=0,T=0,P=0:@R=A,S=1260,V={0}:R=B,S=1018,V={1}:R=C,S=1092,V={2}:R=D,S=1014,V={3}:R=E,S=1260,V={4}:\";$C$2;$T$14;$C$4;$D121;$B121)": 5609,_x000D_
    "=RIK_AC(\"INF04__;INF04@E=0,S=42,G=0,T=0,P=0:@R=A,S=1260,V={0}:R=B,S=1018,V={1}:R=C,S=1092,V={2}:R=D,S=1014,V={3}:R=E,S=1260,V={4}:\";$C$2;$T$14;$C$4;$D253;$B253)": 5610,_x000D_
    "=RIK_AC(\"INF04__;INF04@E=0,S=42,G=0,T=0,P=0:@R=A,S=1260,V={0}:R=B,S=1018,V={1}:R=C,S=1092,V={2}:R=D,S=1014,V={3}:R=E,S=1260,V={4}:\";$C$2;$T$14;$C$4;$D393;$B393)": 5611,_x000D_
    "=RIK_AC(\"INF04__;INF04@E=0,S=1064,G=0,T=0,P=0:@R=A,S=1260,V={0}:R=B,S=1018,V={1}:R=C,S=1092,V={2}:R=D,S=1014,V={3}:R=E,S=1260,V={4}:\";$C$2;$T$14;$C$4;$D92;$B92)": 5612,_x000D_
    "=RIK_AC(\"INF04__;INF04@E=0,S=1064,G=0,T=0,P=0:@R=A,S=1260,V={0}:R=B,S=1018,V={1}:R=C,S=1092,V={2}:R=D,S=1014,V={3}:R=E,S=1260,V={4}:\";$C$2;$T$14;$C$4;$D187;$B187)": 5613,_x000D_
    "=RIK_AC(\"INF04__;INF04@E=0,S=1064,G=0,T=0,P=0:@R=A,S=1260,V={0}:R=B,S=1018,V={1}:R=C,S=1092,V={2}:R=D,S=1014,V={3}:R=E,S=1260,V={4}:\";$C$2;$T$14;$C$4;$D275;$B275)": 5614,_x000D_
    "=RIK_AC(\"INF04__;INF04@E=0,S=1064,G=0,T=0,P=0:@R=A,S=1260,V={0}:R=B,S=1018,V={1}:R=C,S=1092,V={2}:R=D,S=1014,V={3}:R=E,S=1260,V={4}:\";$C$2;$T$14;$C$4;$D361;$B361)": 5615,_x000D_
    "=RIK_AC(\"INF04__;INF04@E=0,S=49,G=0,T=0,P=0:@R=A,S=1260,V={0}:R=B,S=1018,V={1}:R=C,S=1092,V={2}:R=D,S=1014,V={3}:R=E,S=1260,V={4}:R=F,S=48,V={5}:\";$C$2;$T$14;$C$4;$D21;$B21;V$14)": 5616,_x000D_
    "=RIK_AC(\"INF04__;INF04@E=0,S=49,G=0,T=0,P=0:@R=A,S=1260,V={0}:R=B,S=1018,V={1}:R=C,S=1092,V={2}:R=D,S=1014,V={3}:R=E,S=1260,V={4}:R=F,S=48,V={5}:\";$C$2;$T$14;$C$4;$D70;$B70;V$14)": 5617,_x000D_
    "=RIK_AC(\"INF04__;INF04@E=0,S=49,G=0,T=0,P=0:@R=A,S=1260,V={0}:R=B,S=1018,V={1}:R=C,S=1092,V={2}:R=D,S=1014,V={3}:R=E,S=1260,V={4}:R=F,S=48,V={5}:\";$C$2;$T$14;$C$4;$D106;$B106;V$14)": 5618,_x000D_
    "=RIK_AC(\"INF04__;INF04@E=0,S=49,G=0,T=0,P=0:@R=A,S=1260,V={0}:R=B,S=1018,V={1}:R=C,S=1092,V={2}:R=D,S=1014,V={3}:R=E,S=1260,V={4}:R=F,S=48,V={5}:\";$C$2;$T$14;$C$4;$D143;$B143;V$14)": 5619,_x000D_
    "=RIK_AC(\"INF04__;INF04@E=0,S=49,G=0,T=0,P=0:@R=A,S=1260,V={0}:R=B,S=1018,V={1}:R=C,S=1092,V={2}:R=D,S=1014,V={3}:R=E,S=1260,V={4}:R=F,S=48,V={5}:\";$C$2;$T$14;$C$4;$D178;$B178;V$14)": 5620,_x000D_
    "=RIK_AC(\"INF04__;INF04@E=0,S=49,G=0,T=0,P=0:@R=A,S=1260,V={0}:R=B,S=1018,V={1}:R=C,S=1092,V={2}:R=D,S=1014,V={3}:R=E,S=1260,V={4}:R=F,S=48,V={5}:\";$C$2;$T$14;$C$4;$D210;$B210;V$14)": 5621,_x000D_
    "=RIK_AC(\"INF04__;INF04@E=0,S=49,G=0,T=0,P=0:@R=A,S=1260,V={0}:R=B,S=1018,V={1}:R=C,S=1092,V={2}:R=D,S=1014,V={3}:R=E,S=1260,V={4}:R=F,S=48,V={5}:\";$C$2;$T$14;$C$4;$D242;$B242;V$14)": 5622,_x000D_
    "=RIK_AC(\"INF04__;INF04@E=0,S=49,G=0,T=0,P=0:@R=A,S=1260,V={0}:R=B,S=1018,V={1}:R=C,S=1092,V={2}:R=D,S=1014,V={3}:R=E,S=1260,V={4}:R=F,S=48,V={5}:\";$C$2;$T$14;$C$4;$D274;$B274;V$14)": 5623,_x000D_
    "=RIK_AC(\"INF04__;INF04@E=0,S=49,G=0,T=0,P=0:@R=A,S=1260,V={0}:R=B,S=1018,V={1}:R=C,S=1092,V={2}:R=D,S=1014,V={3}:R=E,S=1260,V={4}:R=F,S=48,V={5}:\";$C$2;$T$14;$C$4;$D306;$B306;V$14)": 5624,_x000D_
    "=RIK_AC(\"INF04__;INF04@E=0,S=49,G=0,T=0,P=0:@R=A,S=1260,V={0}:R=B,S=1018,V={1}:R=C,S=1092,V={2}:R=D,S=1014,V={3}:R=E,S=1260,V={4}:R=F,S=48,V={5}:\";$C$2;$T$14;$C$4;$D338;$B338;V$14)": 5625,_x000D_
    "=RIK_AC(\"INF04__;INF04@E=0,S=49,G=0,T=0,P=0:@R=A,S=1260,V={0}:R=B,S=1018,V={1}:R=C,S=1092,V={2}:R=D,S=1014,V={3}:R=E,S=1260,V={4}:R=F,S=48,V={5}:\";$C$2;$T$14;$C$4;$D370;$B370;V$14)": 5626,_x000D_
    "=RIK_AC(\"INF04__;INF04@E=0,S=49,G=0,T=0,P=0:@R=A,S=1260,V={0}:R=B,S=1018,V={1}:R=C,S=1092,V={2}:R=D,S=1014,V={3}:R=E,S=1260,V={4}:R=F,S=48,V={5}:\";$C$2;$T$14;$C$4;$D402;$B402;V$14)": 5627,_x000D_
    "=RIK_AC(\"INF04__;INF04@E=0,S=49,G=0,T=0,P=0:@R=A,S=1260,V={0}:R=B,S=1018,V={1}:R=C,S=1092,V={2}:R=D,S=1014,V={3}:R=E,S=1260,V={4}:R=F,S=48,V={5}:\";$C$2;$T$14;$C$4;$D433;$B433;V$14)": 5628,_x000D_
    "=RIK_AC(\"INF04__;INF04@E=0,S=1076,G=0,T=0,P=0:@R=A,S=1260,V={0}:R=B,S=1018,V={1}:R=C,S=1092,V={2}:R=D,S=1014,V={3}:R=E,S=1260,V={4}:\";$C$2;$T$14;$C$4;$D36;$B36)": 5629,_x000D_
    "=RIK_AC(\"INF04__;INF04@E=0,S=1076,G=0,T=0,P=0:@R=A,S=1260,V={0}:R=B,S=1018,V={1}:R=C,S=1092,V={2}:R=D,S=1014,V={3}:R=E,S=1260,V={4}:\";$C$2;$T$14;$C$4;$D52;$B52)": 5630,_x000D_
    "=RIK_AC(\"INF04__;INF04@E=0,S=1076,G=0,T=0,P=0:@R=A,S=1260,V={0}:R=B,S=1018,V={1}:R=C,S=1092,V={2}:R=D,S=1014,V={3}:R=E,S=1260,V={4}:\";$C$2;$T$14;$C$4;$D68;$B68)": 5631,_x000D_
    "=RIK_AC(\"INF04__;INF04@E=0,S=1076,G=0,T=0,P=0:@R=A,S=1260,V={0}:R=B,S=1018,V={1}:R=C,S=1092,V={2}:R=D,S=1014,V={3}:R=E,S=1260,V={4}:\";$C$2;$T$14;$C$4;$D84;$B84)": 5632,_x000D_
    "=RIK_AC(\"INF04__;INF04@E=0,S=1076,G=0,T=0,P=0:@R=A,S=1260,V={0}:R=B,S=1018,V={1}:R=C,S=1092,V={2}:R=D,S=1014,V={3}:R=E,S=1260,V={4}:\";$C$2;$T$14;$C$4;$D100;$B100)": 5633,_x000D_
    "=RIK_AC(\"INF04__;INF04@E=0,S=1076,G=0,T=0,P=0:@R=A,S=1260,V={0}:R=B,S=1018,V={1}:R=C,S=1092,V={2}:R=D,S=1014,V={3}:R=E,S=1260,V={4}:\";$C$2;$T$14;$C$4;$D116;$B116)": 5634,_x000D_
    "=RIK_AC(\"INF04__;INF04@E=0,S=1076,G=0,T=0,P=0:@R=A,S=1260,V={0}:R=B,S=1018,V={1}:R=C,S=1092,V={2}:R=D,S=1014,V={3}:R=E,S=1260,V={4}:\";$C$2;$T$14;$C$4;$D132;$B132)": 5635,_x000D_
    "=RIK_AC(\"INF04__;INF04@E=0,S=1076,G=0,T=0,P=0:@R=A,S=1260,V={0}:R=B,S=1018,V={1}:R=C,S=1092,V={2}:R=D,S=1014,V={3}:R=E,S=1260,V={4}:\";$C$2;$T$14;$C$4;$D148;$B148)": 5636,_x000D_
    "=RIK_AC(\"INF04__;INF04@E=0,S=1076,G=0,T=0,P=0:@R=A,S=1260,V={0}:R=B,S=1018,V={1}:R=C,S=1092,V={2}:R=D,S=1014,V={3}:R=E,S=1260,V={4}:\";$C$2;$T$14;$C$4;$D164;$B164)": 5637,_x000D_
    "=RIK_AC(\"INF04__;INF04@E=0,S=1076,G=0,T=0,P=0:@R=A,S=1260,V={0}:R=B,S=1018,V={1}:R=C,S=1092,V={2}:R=D,S=1014,V={3}:R=E,S=1260,V={4}:\";$C$2;$T$14;$C$4;$D180;$B180)": 5638,_x000D_
    "=RIK_AC(\"INF04__;INF04@E=0,S=1076,G=0,T=0,P=0:@R=A,S=1260,V={0}:R=B,S=1018,V={1}:R=C,S=1092,V={2}:R=D,S=1014,V={3}:R=E,S=1260,V={4}:\";$C$2;$T$14;$C$4;$D196;$B196)": 5639,_x000D_
    "=RIK_AC(\"INF04__;INF04@E=0,S=1076,G=0,T=0,P=0:@R=A,S=1260,V={0}:R=B,S=1018,V={1}:R=C,S=1092,V={2}:R=D,S=1014,V={3}:R=E,S=1260,V={4}:\";$C$2;$T$14;$C$4;$D212;$B212)": 5640,_x000D_
    "=RIK_AC(\"INF04__;INF04@E=0,S=1076,G=0,T=0,P=0:@R=A,S=1260,V={0}:R=B,S=1018,V={1}:R=C,S=1092,V={2}:R=D,S=1014,V={3}:R=E,S=1260,V={4}:\";$C$2;$T$14;$C$4;$D228;$B228)": 5641,_x000D_
    "=RIK_AC(\"INF04__;INF04@E=0,S=1076,G=0,T=0,P=0:@R=A,S=1260,V={0}:R=B,S=1018,V={1}:R=C,S=1092,V={2}:R=D,S=1014,V={3}:R=E,S=1260,V={4}:\";$C$2;$T$14;$C$4;$D244;$B244)": 5642,_x000D_
    "=RIK_AC(\"INF04__;INF04@E=0,S=1076,G=0,T=0,P=0:@R=A,S=1260,V={0}:R=B,S=1018,V={1}:R=C,S=1092,V={2}:R=D,S=1014,V={3}:R=E,S=1260,V={4}:\";$C$2;$T$14;$C$4;$D257;$B257)": 5643,_x000D_
    "=RIK_AC(\"INF04__;INF04@E=0,S=1076,G=0,T=0,P=0:@R=A,S=1260,V={0}:R=B,S=1018,V={1}:R=C,S=1092,V={2}:R=D,S=1014,V={3}:R=E,S=1260,V={4}:\";$C$2;$T$14;$C$4;$D268;$B268)": 5644,_x000D_
    "=RIK_AC(\"INF04__;INF04@E=0,S=1076,G=0,T=0,P=0:@R=A,S=1260,V={0}:R=B,S=1018,V={1}:R=C,S=1092,V={2}:R=D,S=1014,V={3}:R=E,S=1260,V={4}:\";$C$2;$T$14;$C$4;$D278;$B278)": 5645,_x000D_
    "=RIK_AC(\"INF04__;INF04@E=0,S=1076,G=0,T=0,P=0:@R=A,S=1260,V={0}:R=B,S=1018,V={1}:R=C,S=1092,V={2}:R=D,S=1014,V={3}:R=E,S=1260,V={4}:\";$C$2;$T$14;$C$4;$D289;$B289)": 5646,_x000D_
    "=RIK_AC(\"INF04__;INF04@E=0,S=1076,G=0,T=0,P=0:@R=A,S=1260,V={0}:R=B,S=1018,V={1}:R=C,S=1092,V={2}:R=D,S=1014,V={3}:R=E,S=1260,V={4}:\";$C$2;$T$14;$C$4;$D299;$B299)": 5647,_x000D_
    "=RIK_AC(\"INF04__;INF04@E=0,S=1076,G=0,T=0,P=0:@R=A,S=1260,V={0}:R=B,S=1018,V={1}:R=C,S=1092,V={2}:R=D,S=1014,V={3}:R=E,S=1260,V={4}:\";$C$2;$T$14;$C$4;$D308;$B308)": 5648,_x000D_
    "=RIK_AC(\"INF04__;INF04@E=0,S=1076,G=0,T=0,P=0:@R=A,S=1260,V={0}:R=B,S=1018,V={1}:R=C,S=1092,V={2}:R=D,S=1014,V={3}:R=E,S=1260,V={4}:\";$C$2;$T$14;$C$4;$D317;$B317)": 5649,_x000D_
    "=RIK_AC(\"INF04__;INF04@E=0,S=1076,G=0,T=0,P=0:@R=A,S=1260,V={0}:R=B,S=1018,V={1}:R=C,S=1092,V={2}:R=D,S=1014,V={3}:R=E,S=1260,V={4}:\";$C$2;$T$14;$C$4;$D325;$B325)": 5650,_x000D_
    "=RIK_AC(\"INF04__;INF04@E=0,S=1076,G=0,T=0,P=0:@R=A,S=1260,V={0}:R=B,S=1018,V={1}:R=C,S=1092,V={2}:R=D,S=1014,V={3}:R=E,S=1260,V={4}:\";$C$2;$T$14;$C$4;$D333;$B333)": 5651,_x000D_
    "=RIK_AC(\"INF04__;INF04@E=0,S=1076,G=0,T=0,P=0:@R=A,S=1260,V={0}:R=B,S=1018,V={1}:R=C,S=1092,V={2}:R=D,S=1014,V={3}:R=E,S=1260,V={4}:\";$C$2;$T$14;$C$4;$D341;$B341)": 5652,_x000D_
    "=RIK_AC(\"INF04__;INF04@E=0,S=1076,G=0,T=0,P=0:@R=A,S=1260,V={0}:R=B,S=1018,V={1}:R=C,S=1092,V={2}:R=D,S=1014,V={3}:R=E,S=1260,V={4}:\";$C$2;$T$14;$C$4;$D349;$B349)": 5653,_x000D_
    "=RIK_AC(\"INF04__;INF04@E=0,S=1076,G=0,T=0,P=0:@R=A,S=1260,V={0}:R=B,S=1018,V={1}:R=C,S=1092,V={2}:R=D,S=1014,V={3}:R=E,S=1260,V={4}:\";$C$2;$T$14;$C$4;$D357;$B357)": 5654,_x000D_
    "=RIK_AC(\"INF04__;INF04@E=0,S=1076,G=0,T=0,P=0:@R=A,S=1260,V={0}:R=B,S=1018,V={1}:R=C,S=1092,V={2}:R=D,S=1014,V={3}:R=E,S=1260,V={4}:\";$C$2;$T$14;$C$4;$D365;$B365)": 5655,_x000D_
    "=RIK_AC(\"INF04__;INF04@E=0,S=1076,G=0,T=0,P=0:@R=A,S=1260,V={0}:R=B,S=1018,V={1}:R=C,S=1092,V={2}:R=D,S=1014,V={3}:R=E,S=1260,V={4}:\";$C$2;$T$14;$C$4;$D373;$B373)": 5656,_x000D_
    "=RIK_AC(\"INF04__;INF04@E=0,S=1076,G=0,T=0,P=0:@R=A,S=1260,V={0}:R=B,S=1018,V={1}:R=C,S=1092,V={2}:R=D,S=1014,V={3}:R=E,S=1260,V={4}:\";$C$2;$T$14;$C$4;$D381;$B381)": 5657,_x000D_
    "=RIK_AC(\"INF04__;INF04@E=0,S=1076,G=0,T=0,P=0:@R=A,S=1260,V={0}:R=B,S=1018,V={1}:R=C,S=1092,V={2}:R=D,S=1014,V={3}:R=E,S=1260,V={4}:\";$C$2;$T$14;$C$4;$D389;$B389)": 5658,_x000D_
    "=RIK_AC(\"INF04__;INF04@E=0,S=1076,G=0,T=0,P=0:@R=A,S=1260,V={0}:R=B,S=1018,V={1}:R=C,S=1092,V={2}:R=D,S=1014,V={3}:R=E,S=1260,V={4}:\";$C$2;$T$14;$C$4;$D397;$B397)": 5659,_x000D_
    "=RIK_AC(\"INF04__;INF04@E=0,S=1076,G=0,T=0,P=0:@R=A,S=1260,V={0}:R=B,S=1018,V={1}:R=C,S=1092,V={2}:R=D,S=1014,V={3}:R=E,S=1260,V={4}:\";$C$2;$T$14;$C$4;$D405;$B405)": 5660,_x000D_
    "=RIK_AC(\"INF04__;INF04@E=0,S=1076,G=0,T=0,P=0:@R=A,S=1260,V={0}:R=B,S=1018,V={1}:R=C,S=1092,V={2}:R=D,S=1014,V={3}:R=E,S=1260,V={4}:\";$C$2;$T$14;$C$4;$D413;$B413)": 5661,_x000D_
    "=RIK_AC(\"INF04__;INF04@E=0,S=1076,G=0,T=0,P=0:@R=A,S=1260,V={0}:R=B,S=1018,V={1}:R=C,S=1092,V={2}:R=D,S=1014,V={3}:R=E,S=1260,V={4}:\";$C$2;$T$14;$C$4;$D421;$B421)": 5662,_x000D_
    "=RIK_AC(\"INF04__;INF04@E=0,S=1076,G=0,T=0,P=0:@R=A,S=1260,V={0}:R=B,S=1018,V={1}:R=C,S=1092,V={2}:R=D,S=1014,V={3}:R=E,S=1260,V={4}:\";$C$2;$T$14;$C$4;$D429;$B429)": 5663,_x000D_
    "=RIK_AC(\"INF04__;INF04@E=0,S=1076,G=0,T=0,P=0:@R=A,S=1260,V={0}:R=B,S=1018,V={1}:R=C,S=1092,V={2}:R=D,S=1014,V={3}:R=E,S=1260,V={4}:\";$C$2;$T$14;$C$4;$D437;$B437)": 5664,_x000D_
    "=RIK_AC(\"INF04__;INF04@E=0,S=1064,G=0,T=0,P=0:@R=A,S=1260,V={0}:R=B,S=1018,V={1}:R=C,S=1092,V={2}:R=D,S=1014,V={3}:R=E,S=1260,V={4}:\";$C$2;$T$14;$C$4;$D228;$B228)": 5665,_x000D_
    "=RIK_AC(\"INF04__;INF04@E=0,S=49,G=0,T=0,P=0:@R=A,S=1260,V={0}:R=B,S=1018,V={1}:R=C,S=1092,V={2}:R=D,S=1014,V={3}:R=E,S=1260,V={4}:R=F,S=48,V={5}:\";$C$2;$T$14;$C$4;$D289;$B289;V$14)": 5666,_x000D_
    "=RIK_AC(\"INF04__;INF04@E=0,S=1076,G=0,T=0,P=0:@R=A,S=1260,V={0}:R=B,S=1018,V={1}:R=C,S=1092,V={2}:R=D,S=1014,V={3}:R=E,S=1260,V={4}:\";$C$2;$T$14;$C$4;$D91;$B91)": 5667,_x000D_
    "=RIK_AC(\"INF04__;INF04@E=0,S=1076,G=0,T=0,P=0:@R=A,S=1260,V={0}:R=B,S=1018,V={1}:R=C,S=1092,V={2}:R=D,S=1014,V={3}:R=E,S=1260,V={4}:\";$C$2;$T$14;$C$4;$D187;$B187)": 5668,_x000D_
    "=RIK_AC(\"INF04__;INF04@E=0,S=1076,G=0,T=0,P=0:@R=A,S=1260,V={0}:R=B,S=1018,V={1}:R=C,S=1092,V={2}:R=D,S=1014,V={3}:R=E,S=1260,V={4}:\";$C$2;$T$14;$C$4;$D271;$B271)": 5669,_x000D_
    "=RIK_AC(\"INF04__;INF04@E=0,S=1076,G=0,T=0,P=0:@R=A,S=1260,V={0}:R=B,S=1018,V={1}:R=C,S=1092,V={2}:R=D,S=1014,V={3}:R=E,S=1260,V={4}:\";$C$2;$T$14;$C$4;$D320;$B320)": 5670,_x000D_
    "=RIK_AC(\"INF04__;INF04@E=0,S=1076,G=0,T=0,P=0:@R=A,S=1260,V={0}:R=B,S=1018,V={1}:R=C,S=1092,V={2}:R=D,S=1014,V={3}:R=E,S=1260,V={4}:\";$C$2;$T$14;$C$4;$D360;$B360)": 5671,_x000D_
    "=RIK_AC(\"INF04__;INF04@E=0,S=1076,G=0,T=0,P=0:@R=A,S=1260,V={0}:R=B,S=1018,V={1}:R=C,S=1092,V={2}:R=D,S=1014,V={3}:R=E,S=1260,V={4}:\";$C$2;$T$14;$C$4;$D400;$B400)": 5672,_x000D_
    "=RIK_AC(\"INF04__;INF04@E=0,S=42,G=0,T=0,P=0:@R=A,S=1260,V={0}:R=B,S=1018,V={1}:R=C,S=1092,V={2}:R=D,S=1014,V={3}:R=E,S=1260,V={4}:\";$C$2;$T$14;$C$4;$D149;$B149)": 5673,_x000D_
    "=RIK_AC(\"INF04__;INF04@E=0,S=42,G=0,T=0,P=0:@R=A,S=1260,V={0}:R=B,S=1018,V={1}:R=C,S=1092,V={2}:R=D,S=1014,V={3}:R=E,S=1260,V={4}:\";$C$2;$T$14;$C$4;$D286;$B286)": 5674,_x000D_
    "=RIK_AC(\"INF04__;INF04@E=0,S=42,G=0,T=0,P=0:@R=A,S=1260,V={0}:R=B,S=1018,V={1}:R=C,S=1092,V={2}:R=D,S=1014,V={3}:R=E,S=1260,V={4}:\";$C$2;$T$14;$C$4;$D420;$B420)": 5675,_x000D_
    "=RIK_AC(\"INF04__;INF04@E=0,S=1064,G=0,T=0,P=0:@R=A,S=1260,V={0}:R=B,S=1018,V={1}:R=C,S=1092,V={2}:R=D,S=1014,V={3}:R=E,S=1260,V={4}:\";$C$2;$T$14;$C$4;$D113;$B113)": 5676,_x000D_
    "=RIK_AC(\"INF04__;INF04@E=0,S=1064,G=0,T=0,P=0:@R=A,S=1260,V={0}:R=B,S=1018,V={1}:R=C,S=1092,V={2}:R=D,S=1014,V={3}:R=E,S=1260,V={4}:\";$C$2;$T$14;$C$4;$D209;$B209)": 5677,_x000D_
    "=RIK_AC(\"INF04__;INF04@E=0,S=1064,G=0,T=0,P=0:@R=A,S=1260,V={0}:R=B,S=1018,V={1}:R=C,S=1092,V={2}:R=D,S=1014,V={3}:R=E,S=1260,V={4}:\";$C$2;$T$14;$C$4;$D292;$B292)": 5678,_x000D_
    "=RIK_AC(\"INF04__;INF04@E=0,S=1064,G=0,T=0,P=0:@R=A,S=1260,V={0}:R=B,S=1018,V={1}:R=C,S=1092,V={2}:R=D,S=1014,V={3}:R=E,S=1260,V={4}:\";$C$2;$T$14;$C$4;$D379;$B379)": 5679,_x000D_
    "=RIK_AC(\"INF04__;INF04@E=0,S=49,G=0,T=0,P=0:@R=A,S=1260,V={0}:R=B,S=1018,V={1}:R=C,S=1092,V={2}:R=D,S=1014,V={3}:R=E,S=1260,V={4}:R=F,S=48,V={5}:\";$C$2;$T$14;$C$4;$D32;$B32;V$14)": 5680,_x000D_
    "=RIK_AC(\"INF04__;INF04@E=0,S=49,G=0,T=0,P=0:@R=A,S=1260,V={0}:R=B,S=1018,V={1}:R=C,S=1092,V={2}:R=D,S=1014,V={3}:R=E,S=1260,V={4}:R=F,S=48,V={5}:\";$C$2;$T$14;$C$4;$D78;$B78;V$14)": 5681,_x000D_
    "=RIK_AC(\"INF04__;INF04@E=0,S=49,G=0,T=0,P=0:@R=A,S=1260,V={0}:R=B,S=1018,V={1}:R=C,S=1092,V={2}:R=D,S=1014,V={3}:R=E,S=1260,V={4}:R=F,S=48,V={5}:\";$C$2;$T$14;$C$4;$D114;$B114;V$14)": 5682,_x000D_
    "=RIK_AC(\"INF04__;INF04@E=0,S=49,G=0,T=0,P=0:@R=A,S=1260,V={0}:R=B,S=1018,V={1}:R=C,S=1092,V={2}:R=D,S=1014,V={3}:R=E,S=1260,V={4}:R=F,S=48,V={5}:\";$C$2;$T$14;$C$4;$D151;$B151;V$14)": 5683,_x000D_
    "=RIK_AC(\"INF04__;INF04@E=0,S=49,G=0,T=0,P=0:@R=A,S=1260,V={0}:R=B,S=1018,V={1}:R=C,S=1092,V={2}:R=D,S=1014,V={3}:R=E,S=1260,V={4}:R=F,S=48,V={5}:\";$C$2;$T$14;$C$4;$D185;$B185;V$14)": 5684,_x000D_
    "=RIK_AC(\"INF04__;INF04@E=0,S=49,G=0,T=0,P=0:@R=A,S=1260,V={0}:R=B,S=1018,V={1}:R=C,S=1092,V={2}:R=D,S=1014,V={3}:R=E,S=1260,V={4}:R=F,S=48,V={5}:\";$C$2;$T$14;$C$4;$D217;$B217;V$14)": 5685,_x000D_
    "=RIK_AC(\"INF04__;INF04@E=0,S=49,G=0,T=0,P=0:@R=A,S=1260,V={0}:R=B,S=1018,V={1}:R=C,S=1092,V={2}:R=D,S=1014,V={3}:R=E,S=1260,V={4}:R=F,S=48,V={5}:\";$C$2;$T$14;$C$4;$D249;$B249;V$14)": 5686,_x000D_
    "=RIK_AC(\"INF04__;INF04@E=0,S=49,G=0,T=0,P=0:@R=A,S=1260,V={0}:R=B,S=1018,V={1}:R=C,S=1092,V={2}:R=D,S=1014,V={3}:R=E,S=1260,V={4}:R=F,S=48,V={5}:\";$C$2;$T$14;$C$4;$D281;$B281;V$14)": 5687,_x000D_
    "=RIK_AC(\"INF04__;INF04@E=0,S=49,G=0,T=0,P=0:@R=A,S=1260,V={0}:R=B,S=1018,V={1}:R=C,S=1092,V={2}:R=D,S=1014,V={3}:R=E,S=1260,V={4}:R=F,S=48,V={5}:\";$C$2;$T$14;$C$4;$D313;$B313;V$14)": 5688,_x000D_
    "=RIK_AC(\"INF04__;INF04@E=0,S=49,G=0,T=0,P=0:@R=A,S=1260,V={0}:R=B,S=1018,V={1}:R=C,S=1092,V={2}:R=D,S=1014,V={3}:R=E,S=1260,V={4}:R=F,S=48,V={5}:\";$C$2;$T$14;$C$4;$D345;$B345;V$14)": 5689,_x000D_
    "=RIK_AC(\"INF04__;INF04@E=0,S=49,G=0,T=0,P=0:@R=A,S=1260,V={0}:R=B,S=1018,V={1}:R=C,S=1092,V={2}:R=D,S=1014,V={3}:R=E,S=1260,V={4}:R=F,S=48,V={5}:\";$C$2;$T$14;$C$4;$D377;$B377;V$14)": 5690,_x000D_
    "=RIK_AC(\"INF04__;INF04@E=0,S=49,G=0,T=0,P=0:@R=A,S=1260,V={0}:R=B,S=1018,V={1}:R=C,S=1092,V={2}:R=D,S=1014,V={3}:R=E,S=1260,V={4}:R=F,S=48,V={5}:\";$C$2;$T$14;$C$4;$D409;$B409;V$14)": 5691,_x000D_
    "=RIK_AC(\"INF04__;INF04@E=0,S=49,G=0,T=0,P=0:@R=A,S=1260,V={0}:R=B,S=1018,V={1}:R=C,S=1092,V={2}:R=D,S=1014,V={3}:R=E,S=1260,V={4}:R=F,S=48,V={5}:\";$C$2;$T$14;$C$4;$D434;$B434;V$14)": 5692,_x000D_
    "=RIK_AC(\"INF04__;INF04@E=0,S=1076,G=0,T=0,P=0:@R=A,S=1260,V={0}:R=B,S=1018,V={1}:R=C,S=1092,V={2}:R=D,S=1014,V={3}:R=E,S=1260,V={4}:\";$C$2;$T$14;$C$4;$D37;$B37)": 5693,_x000D_
    "=RIK_AC(\"INF04__;INF04@E=0,S=1076,G=0,T=0,P=0:@R=A,S=1260,V={0}:R=B,S=1018,V={1}:R=C,S=1092,V={2}:R=D,S=1014,V={3}:R=E,S=1260,V={4}:\";$C$2;$T$14;$C$4;$D53;$B53)": 5694,_x000D_
    "=RIK_AC(\"INF04__;INF04@E=0,S=1076,G=0,T=0,P=0:@R=A,S=1260,V={0}:R=B,S=1018,V={1}:R=C,S=1092,V={2}:R=D,S=1014,V={3}:R=E,S=1260,V={4}:\";$C$2;$T$14;$C$4;$D69;$B69)": 5695,_x000D_
    "=RIK_AC(\"INF04__;INF04@E=0,S=1076,G=0,T=0,P=0:@R=A,S=1260,V={0}:R=B,S=1018,V={1}:R=C,S=1092,V={2}:R=D,S=1014,V={3}:R=E,S=1260,V={4}:\";$C$2;$T$14;$C$4;$D85;$B85)": 5696,_x000D_
    "=RIK_AC(\"INF04__;INF04@E=0,S=1076,G=0,T=0,P=0:@R=A,S=1260,V={0}:R=B,S=1018,V={1}:R=C,S=1092,V={2}:R=D,S=1014,V={3}:R=E,S=1260,V={4}:\";$C$2;$T$14;$C$4;$D101;$B101)": 5697,_x000D_
    "=RIK_AC(\"INF04__;INF04@E=0,S=1076,G=0,T=0,P=0:@R=A,S=1260,V={0}:R=B,S=1018,V={1}:R=C,S=1092,V={2}:R=D,S=1014,V={3}:R=E,S=1260,V={4}:\";$C$2;$T$14;$C$4;$D117;$B117)": 5698,_x000D_
    "=RIK_AC(\"INF04__;INF04@E=0,S=1076,G=0,T=0,P=0:@R=A,S=1260,V={0}:R=B,S=1018,V={1}:R=C,S=1092,V={2}:R=D,S=1014,V={3}:R=E,S=1260,V={4}:\";$C$2;$T$14;$C$4;$D133;$B133)": 5699,_x000D_
    "=RIK_AC(\"INF04__;INF04@E=0,S=1076,G=0,T=0,P=0:@R=A,S=1260,V={0}:R=B,S=1018,V={1}:R=C,S=1092,V={2}:R=D,S=1014,V={3}:R=E,S=1260,V={4}:\";$C$2;$T$14;$C$4;$D149;$B149)": 5700,_x000D_
    "=RIK_AC(\"INF04__;INF04@E=0,S=1076,G=0,T=0,P=0:@R=A,S=1260,V={0}:R=B,S=1018,V={1}:R=C,S=1092,V={2}:R=D,S=1014,V={3}:R=E,S=1260,V={4}:\";$C$2;$T$14;$C$4;$D165;$B165)": 5701,_x000D_
    "=RIK_AC(\"INF04__;INF04@E=0,S=1076,G=0,T=0,P=0:@R=A,S=1260,V={0}:R=B,S=1018,V={1}:R=C,S=1092,V={2}:R=D,S=1014,V={3}:R=E,S=1260,V={4}:\";$C$2;$T$14;$C$4;$D181;$B181)": 5702,_x000D_
    "=RIK_AC(\"INF04__;INF04@E=0,S=1076,G=0,T=0,P=0:@R=A,S=1260,V={0}:R=B,S=1018,V={1}:R=C,S=1092,V={2}:R=D,S=1014,V={3}:R=E,S=1260,V={4}:\";$C$2;$T$14;$C$4;$D197;$B197)": 5703,_x000D_
    "=RIK_AC(\"INF04__;INF04@E=0,S=1076,G=0,T=0,P=0:@R=A,S=1260,V={0}:R=B,S=1018,V={1}:R=C,S=1092,V={2}:R=D,S=1014,V={3}:R=E,S=1260,V={4}:\";$C$2;$T$14;$C$4;$D213;$B213)": 5704,_x000D_
    "=RIK_AC(\"INF04__;INF04@E=0,S=1076,G=0,T=0,P=0:@R=A,S=1260,V={0}:R=B,S=1018,V={1}:R=C,S=1092,V={2}:R=D,S=1014,V={3}:R=E,S=1260,V={4}:\";$C$2;$T$14;$C$4;$D229;$B229)": 5705,_x000D_
    "=RIK_AC(\"INF04__;INF04@E=0,S=1076,G=0,T=0,P=0:@R=A,S=1260,V={0}:R=B,S=1018,V={1}:R=C,S=1092,V={2}:R=D,S=1014,V={3}:R=E,S=1260,V={4}:\";$C$2;$T$14;$C$4;$D245;$B245)": 5706,_x000D_
    "=RIK_AC(\"INF04__;INF04@E=0,S=1076,G=0,T=0,P=0:@R=A,S=1260,V={0}:R=B,S=1018,V={1}:R=C,S=1092,V={2}:R=D,S=1014,V={3}:R=E,S=1260,V={4}:\";$C$2;$T$14;$C$4;$D259;$B259)": 5707,_x000D_
    "=RIK_AC(\"INF04__;INF04@E=0,S=1076,G=0,T=0,P=0:@R=A,S=1260,V={0}:R=B,S=1018,V={1}:R=C,S=1092,V={2}:R=D,S=1014,V={3}:R=E,S=1260,V={4}:\";$C$2;$T$14;$C$4;$D269;$B269)": 5708,_x000D_
    "=RIK_AC(\"INF04__;INF04@E=0,S=1076,G=0,T=0,P=0:@R=A,S=1260,V={0}:R=B,S=1018,V={1}:R=C,S=1092,V={2}:R=D,S=1014,V={3}:R=E,S=1260,V={4}:\";$C$2;$T$14;$C$4;$D279;$B279)": 5709,_x000D_
    "=RIK_AC(\"INF04__;INF04@E=0,S=1076,G=0,T=0,P=0:@R=A,S=1260,V={0}:R=B,S=1018,V={1}:R=C,S=1092,V={2}:R=D,S=1014,V={3}:R=E,S=1260,V={4}:\";$C$2;$T$14;$C$4;$D291;$B291)": 5710,_x000D_
    "=RIK_AC(\"INF04__;INF04@E=0,S=1076,G=0,T=0,P=0:@R=A,S=1260,V={0}:R=B,S=1018,V={1}:R=C,S=1092,V={2}:R=D,S=1014,V={3}:R=E,S=1260,V={4}:\";$C$2;$T$14;$C$4;$D300;$B300)": 5711,_x000D_
    "=RIK_AC(\"INF04__;INF04@E=0,S=1076,G=0,T=0,P=0:@R=A,S=1260,V={0}:R=B,S=1018,V={1}:R=C,S=1092,V={2}:R=D,S=1014,V={3}:R=E,S=1260,V={4}:\";$C$2;$T$14;$C$4;$D309;$B309)": 5712,_x000D_
    "=RIK_AC(\"INF04__;INF04@E=0,S=1076,G=0,T=0,P=0:@R=A,S=1260,V={0}:R=B,S=1018,V={1}:R=C,S=1092,V={2}:R=D,S=1014,V={3}:R=E,S=1260,V={4}:\";$C$2;$T$14;$C$4;$D318;$B318)": 5713,_x000D_
    "=RIK_AC(\"INF04__;INF04@E=0,S=1076,G=0,T=0,P=0:@R=A,S=1260,V={0}:R=B,S=1018,V={1}:R=C,S=1092,V={2}:R=D,S=1014,V={3}:R=E,S=1260,V={4}:\";$C$2;$T$14;$C$4;$D326;$B326)": 5714,_x000D_
    "=RIK_AC(\"INF04__;INF04@E=0,S=1076,G=0,T=0,P=0:@R=A,S=1260,V={0}:R=B,S=1018,V={1}:R=C,S=1092,V={2}:R=D,S=1014,V={3}:R=E,S=1260,V={4}:\";$C$2;$T$14;$C$4;$D334;$B334)": 5715,_x000D_
    "=RIK_AC(\"INF04__;INF04@E=0,S=1076,G=0,T=0,P=0:@R=A,S=1260,V={0}:R=B,S=1018,V={1}:R=C,S=1092,V={2}:R=D,S=1014,V={3}:R=E,S=1260,V={4}:\";$C$2;$T$14;$C$4;$D342;$B342)": 5716,_x000D_
    "=RIK_AC(\"INF04__;INF04@E=0,S=1076,G=0,T=0,P=0:@R=A,S=1260,V={0}:R=B,S=1018,V={1}:R=C,S=1092,V={2}:R=D,S=1014,V={3}:R=E,S=1260,V={4}:\";$C$2;$T$14;$C$4;$D350;$B350)": 5717,_x000D_
    "=RIK_AC(\"INF04__;INF04@E=0,S=1076,G=0,T=0,P=0:@R=A,S=1260,V={0}:R=B,S=1018,V={1}:R=C,S=1092,V={2}:R=D,S=1014,V={3}:R=E,S=1260,V={4}:\";$C$2;$T$14;$C$4;$D358;$B358)": 5718,_x000D_
    "=RIK_AC(\"INF04__;INF04@E=0,S=1076,G=0,T=0,P=0:@R=A,S=1260,V={0}:R=B,S=1018,V={1}:R=C,S=1092,V={2}:R=D,S=1014,V={3}:R=E,S=1260,V={4}:\";$C$2;$T$14;$C$4;$D366;$B366)": 5719,_x000D_
    "=RIK_AC(\"INF04__;INF04@E=0,S=1076,G=0,T=0,P=0:@R=A,S=1260,V={0}:R=B,S=1018,V={1}:R=C,S=1092,V={2}:R=D,S=1014,V={3}:R=E,S=1260,V={4}:\";$C$2;$T$14;$C$4;$D374;$B374)": 5720,_x000D_
    "=RIK_AC(\"INF04__;INF04@E=0,S=1076,G=0,T=0,P=0:@R=A,S=1260,V={0}:R=B,S=1018,V={1}:R=C,S=1092,V={2}:R=D,S=1014,V={3}:R=E,S=1260,V={4}:\";$C$2;$T$14;$C$4;$D382;$B382)": 5721,_x000D_
    "=RIK_AC(\"INF04__;INF04@E=0,S=1076,G=0,T=0,P=0:@R=A,S=1260,V={0}:R=B,S=1018,V={1}:R=C,S=1092,V={2}:R=D,S=1014,V={3}:R=E,S=1260,V={4}:\";$C$2;$T$14;$C$4;$D390;$B390)": 5722,_x000D_
    "=RIK_AC(\"INF04__;INF04@E=0,S=1076,G=0,T=0,P=0:@R=A,S=1260,V={0}:R=B,S=1018,V={1}:R=C,S=1092,V={2}:R=D,S=1014,V={3}:R=E,S=1260,V={4}:\";$C$2;$T$14;$C$4;$D398;$B398)": 5723,_x000D_
    "=RIK_AC(\"INF04__;INF04@E=0,S=1076,G=0,T=0,P=0:@R=A,S=1260,V={0}:R=B,S=1018,V={1}:R=C,S=1092,V={2}:R=D,S=1014,V={3}:R=E,S=1260,V={4}:\";$C$2;$T$14;$C$4;$D406;$B406)": 5724,_x000D_
    "=RIK_AC(\"INF04__;INF04@E=0,S=1076,G=0,T=0,P=0:@R=A,S=1260,V={0}:R=B,S=1018,V={1}:R=C,S=1092,V={2}:R=D,S=1014,V={3}:R=E,S=1260,V={4}:\";$C$2;$T$14;$C$4;$D</t>
  </si>
  <si>
    <t>414;$B414)": 5725,_x000D_
    "=RIK_AC(\"INF04__;INF04@E=0,S=1076,G=0,T=0,P=0:@R=A,S=1260,V={0}:R=B,S=1018,V={1}:R=C,S=1092,V={2}:R=D,S=1014,V={3}:R=E,S=1260,V={4}:\";$C$2;$T$14;$C$4;$D422;$B422)": 5726,_x000D_
    "=RIK_AC(\"INF04__;INF04@E=0,S=1076,G=0,T=0,P=0:@R=A,S=1260,V={0}:R=B,S=1018,V={1}:R=C,S=1092,V={2}:R=D,S=1014,V={3}:R=E,S=1260,V={4}:\";$C$2;$T$14;$C$4;$D430;$B430)": 5727,_x000D_
    "=RIK_AC(\"INF04__;INF04@E=0,S=1064,G=0,T=0,P=0:@R=A,S=1260,V={0}:R=B,S=1018,V={1}:R=C,S=1092,V={2}:R=D,S=1014,V={3}:R=E,S=1260,V={4}:\";$C$2;$T$14;$C$4;$D37;$B37)": 5728,_x000D_
    "=RIK_AC(\"INF04__;INF04@E=0,S=49,G=0,T=0,P=0:@R=A,S=1260,V={0}:R=B,S=1018,V={1}:R=C,S=1092,V={2}:R=D,S=1014,V={3}:R=E,S=1260,V={4}:R=F,S=48,V={5}:\";$C$2;$T$14;$C$4;$D87;$B87;V$14)": 5729,_x000D_
    "=RIK_AC(\"INF04__;INF04@E=0,S=49,G=0,T=0,P=0:@R=A,S=1260,V={0}:R=B,S=1018,V={1}:R=C,S=1092,V={2}:R=D,S=1014,V={3}:R=E,S=1260,V={4}:R=F,S=48,V={5}:\";$C$2;$T$14;$C$4;$D225;$B225;V$14)": 5730,_x000D_
    "=RIK_AC(\"INF04__;INF04@E=0,S=49,G=0,T=0,P=0:@R=A,S=1260,V={0}:R=B,S=1018,V={1}:R=C,S=1092,V={2}:R=D,S=1014,V={3}:R=E,S=1260,V={4}:R=F,S=48,V={5}:\";$C$2;$T$14;$C$4;$D353;$B353;V$14)": 5731,_x000D_
    "=RIK_AC(\"INF04__;INF04@E=0,S=1076,G=0,T=0,P=0:@R=A,S=1260,V={0}:R=B,S=1018,V={1}:R=C,S=1092,V={2}:R=D,S=1014,V={3}:R=E,S=1260,V={4}:\";$C$2;$T$14;$C$4;$D21;$B21)": 5732,_x000D_
    "=RIK_AC(\"INF04__;INF04@E=0,S=1076,G=0,T=0,P=0:@R=A,S=1260,V={0}:R=B,S=1018,V={1}:R=C,S=1092,V={2}:R=D,S=1014,V={3}:R=E,S=1260,V={4}:\";$C$2;$T$14;$C$4;$D107;$B107)": 5733,_x000D_
    "=RIK_AC(\"INF04__;INF04@E=0,S=1076,G=0,T=0,P=0:@R=A,S=1260,V={0}:R=B,S=1018,V={1}:R=C,S=1092,V={2}:R=D,S=1014,V={3}:R=E,S=1260,V={4}:\";$C$2;$T$14;$C$4;$D171;$B171)": 5734,_x000D_
    "=RIK_AC(\"INF04__;INF04@E=0,S=1076,G=0,T=0,P=0:@R=A,S=1260,V={0}:R=B,S=1018,V={1}:R=C,S=1092,V={2}:R=D,S=1014,V={3}:R=E,S=1260,V={4}:\";$C$2;$T$14;$C$4;$D249;$B249)": 5735,_x000D_
    "=RIK_AC(\"INF04__;INF04@E=0,S=1076,G=0,T=0,P=0:@R=A,S=1260,V={0}:R=B,S=1018,V={1}:R=C,S=1092,V={2}:R=D,S=1014,V={3}:R=E,S=1260,V={4}:\";$C$2;$T$14;$C$4;$D293;$B293)": 5736,_x000D_
    "=RIK_AC(\"INF04__;INF04@E=0,S=1076,G=0,T=0,P=0:@R=A,S=1260,V={0}:R=B,S=1018,V={1}:R=C,S=1092,V={2}:R=D,S=1014,V={3}:R=E,S=1260,V={4}:\";$C$2;$T$14;$C$4;$D336;$B336)": 5737,_x000D_
    "=RIK_AC(\"INF04__;INF04@E=0,S=1076,G=0,T=0,P=0:@R=A,S=1260,V={0}:R=B,S=1018,V={1}:R=C,S=1092,V={2}:R=D,S=1014,V={3}:R=E,S=1260,V={4}:\";$C$2;$T$14;$C$4;$D368;$B368)": 5738,_x000D_
    "=RIK_AC(\"INF04__;INF04@E=0,S=1076,G=0,T=0,P=0:@R=A,S=1260,V={0}:R=B,S=1018,V={1}:R=C,S=1092,V={2}:R=D,S=1014,V={3}:R=E,S=1260,V={4}:\";$C$2;$T$14;$C$4;$D408;$B408)": 5739,_x000D_
    "=RIK_AC(\"INF04__;INF04@E=0,S=42,G=0,T=0,P=0:@R=A,S=1260,V={0}:R=B,S=1018,V={1}:R=C,S=1092,V={2}:R=D,S=1014,V={3}:R=E,S=1260,V={4}:\";$C$2;$T$14;$C$4;$D83;$B83)": 5740,_x000D_
    "=RIK_AC(\"INF04__;INF04@E=0,S=42,G=0,T=0,P=0:@R=A,S=1260,V={0}:R=B,S=1018,V={1}:R=C,S=1092,V={2}:R=D,S=1014,V={3}:R=E,S=1260,V={4}:\";$C$2;$T$14;$C$4;$D355;$B355)": 5741,_x000D_
    "=RIK_AC(\"INF04__;INF04@E=0,S=1064,G=0,T=0,P=0:@R=A,S=1260,V={0}:R=B,S=1018,V={1}:R=C,S=1092,V={2}:R=D,S=1014,V={3}:R=E,S=1260,V={4}:\";$C$2;$T$14;$C$4;$D160;$B160)": 5742,_x000D_
    "=RIK_AC(\"INF04__;INF04@E=0,S=1064,G=0,T=0,P=0:@R=A,S=1260,V={0}:R=B,S=1018,V={1}:R=C,S=1092,V={2}:R=D,S=1014,V={3}:R=E,S=1260,V={4}:\";$C$2;$T$14;$C$4;$D337;$B337)": 5743,_x000D_
    "=RIK_AC(\"INF04__;INF04@E=0,S=49,G=0,T=0,P=0:@R=A,S=1260,V={0}:R=B,S=1018,V={1}:R=C,S=1092,V={2}:R=D,S=1014,V={3}:R=E,S=1260,V={4}:R=F,S=48,V={5}:\";$C$2;$T$14;$C$4;$D96;$B96;V$14)": 5744,_x000D_
    "=RIK_AC(\"INF04__;INF04@E=0,S=49,G=0,T=0,P=0:@R=A,S=1260,V={0}:R=B,S=1018,V={1}:R=C,S=1092,V={2}:R=D,S=1014,V={3}:R=E,S=1260,V={4}:R=F,S=48,V={5}:\";$C$2;$T$14;$C$4;$D169;$B169;V$14)": 5745,_x000D_
    "=RIK_AC(\"INF04__;INF04@E=0,S=49,G=0,T=0,P=0:@R=A,S=1260,V={0}:R=B,S=1018,V={1}:R=C,S=1092,V={2}:R=D,S=1014,V={3}:R=E,S=1260,V={4}:R=F,S=48,V={5}:\";$C$2;$T$14;$C$4;$D233;$B233;V$14)": 5746,_x000D_
    "=RIK_AC(\"INF04__;INF04@E=0,S=49,G=0,T=0,P=0:@R=A,S=1260,V={0}:R=B,S=1018,V={1}:R=C,S=1092,V={2}:R=D,S=1014,V={3}:R=E,S=1260,V={4}:R=F,S=48,V={5}:\";$C$2;$T$14;$C$4;$D297;$B297;V$14)": 5747,_x000D_
    "=RIK_AC(\"INF04__;INF04@E=0,S=49,G=0,T=0,P=0:@R=A,S=1260,V={0}:R=B,S=1018,V={1}:R=C,S=1092,V={2}:R=D,S=1014,V={3}:R=E,S=1260,V={4}:R=F,S=48,V={5}:\";$C$2;$T$14;$C$4;$D361;$B361;V$14)": 5748,_x000D_
    "=RIK_AC(\"INF04__;INF04@E=0,S=49,G=0,T=0,P=0:@R=A,S=1260,V={0}:R=B,S=1018,V={1}:R=C,S=1092,V={2}:R=D,S=1014,V={3}:R=E,S=1260,V={4}:R=F,S=48,V={5}:\";$C$2;$T$14;$C$4;$D425;$B425;V$14)": 5749,_x000D_
    "=RIK_AC(\"INF04__;INF04@E=0,S=1076,G=0,T=0,P=0:@R=A,S=1260,V={0}:R=B,S=1018,V={1}:R=C,S=1092,V={2}:R=D,S=1014,V={3}:R=E,S=1260,V={4}:\";$C$2;$T$14;$C$4;$D45;$B45)": 5750,_x000D_
    "=RIK_AC(\"INF04__;INF04@E=0,S=1076,G=0,T=0,P=0:@R=A,S=1260,V={0}:R=B,S=1018,V={1}:R=C,S=1092,V={2}:R=D,S=1014,V={3}:R=E,S=1260,V={4}:\";$C$2;$T$14;$C$4;$D77;$B77)": 5751,_x000D_
    "=RIK_AC(\"INF04__;INF04@E=0,S=1076,G=0,T=0,P=0:@R=A,S=1260,V={0}:R=B,S=1018,V={1}:R=C,S=1092,V={2}:R=D,S=1014,V={3}:R=E,S=1260,V={4}:\";$C$2;$T$14;$C$4;$D109;$B109)": 5752,_x000D_
    "=RIK_AC(\"INF04__;INF04@E=0,S=1076,G=0,T=0,P=0:@R=A,S=1260,V={0}:R=B,S=1018,V={1}:R=C,S=1092,V={2}:R=D,S=1014,V={3}:R=E,S=1260,V={4}:\";$C$2;$T$14;$C$4;$D141;$B141)": 5753,_x000D_
    "=RIK_AC(\"INF04__;INF04@E=0,S=1076,G=0,T=0,P=0:@R=A,S=1260,V={0}:R=B,S=1018,V={1}:R=C,S=1092,V={2}:R=D,S=1014,V={3}:R=E,S=1260,V={4}:\";$C$2;$T$14;$C$4;$D173;$B173)": 5754,_x000D_
    "=RIK_AC(\"INF04__;INF04@E=0,S=1076,G=0,T=0,P=0:@R=A,S=1260,V={0}:R=B,S=1018,V={1}:R=C,S=1092,V={2}:R=D,S=1014,V={3}:R=E,S=1260,V={4}:\";$C$2;$T$14;$C$4;$D205;$B205)": 5755,_x000D_
    "=RIK_AC(\"INF04__;INF04@E=0,S=1076,G=0,T=0,P=0:@R=A,S=1260,V={0}:R=B,S=1018,V={1}:R=C,S=1092,V={2}:R=D,S=1014,V={3}:R=E,S=1260,V={4}:\";$C$2;$T$14;$C$4;$D237;$B237)": 5756,_x000D_
    "=RIK_AC(\"INF04__;INF04@E=0,S=1076,G=0,T=0,P=0:@R=A,S=1260,V={0}:R=B,S=1018,V={1}:R=C,S=1092,V={2}:R=D,S=1014,V={3}:R=E,S=1260,V={4}:\";$C$2;$T$14;$C$4;$D263;$B263)": 5757,_x000D_
    "=RIK_AC(\"INF04__;INF04@E=0,S=1076,G=0,T=0,P=0:@R=A,S=1260,V={0}:R=B,S=1018,V={1}:R=C,S=1092,V={2}:R=D,S=1014,V={3}:R=E,S=1260,V={4}:\";$C$2;$T$14;$C$4;$D285;$B285)": 5758,_x000D_
    "=RIK_AC(\"INF04__;INF04@E=0,S=1076,G=0,T=0,P=0:@R=A,S=1260,V={0}:R=B,S=1018,V={1}:R=C,S=1092,V={2}:R=D,S=1014,V={3}:R=E,S=1260,V={4}:\";$C$2;$T$14;$C$4;$D305;$B305)": 5759,_x000D_
    "=RIK_AC(\"INF04__;INF04@E=0,S=1076,G=0,T=0,P=0:@R=A,S=1260,V={0}:R=B,S=1018,V={1}:R=C,S=1092,V={2}:R=D,S=1014,V={3}:R=E,S=1260,V={4}:\";$C$2;$T$14;$C$4;$D322;$B322)": 5760,_x000D_
    "=RIK_AC(\"INF04__;INF04@E=0,S=1076,G=0,T=0,P=0:@R=A,S=1260,V={0}:R=B,S=1018,V={1}:R=C,S=1092,V={2}:R=D,S=1014,V={3}:R=E,S=1260,V={4}:\";$C$2;$T$14;$C$4;$D338;$B338)": 5761,_x000D_
    "=RIK_AC(\"INF04__;INF04@E=0,S=1076,G=0,T=0,P=0:@R=A,S=1260,V={0}:R=B,S=1018,V={1}:R=C,S=1092,V={2}:R=D,S=1014,V={3}:R=E,S=1260,V={4}:\";$C$2;$T$14;$C$4;$D354;$B354)": 5762,_x000D_
    "=RIK_AC(\"INF04__;INF04@E=0,S=1076,G=0,T=0,P=0:@R=A,S=1260,V={0}:R=B,S=1018,V={1}:R=C,S=1092,V={2}:R=D,S=1014,V={3}:R=E,S=1260,V={4}:\";$C$2;$T$14;$C$4;$D370;$B370)": 5763,_x000D_
    "=RIK_AC(\"INF04__;INF04@E=0,S=1076,G=0,T=0,P=0:@R=A,S=1260,V={0}:R=B,S=1018,V={1}:R=C,S=1092,V={2}:R=D,S=1014,V={3}:R=E,S=1260,V={4}:\";$C$2;$T$14;$C$4;$D386;$B386)": 5764,_x000D_
    "=RIK_AC(\"INF04__;INF04@E=0,S=1076,G=0,T=0,P=0:@R=A,S=1260,V={0}:R=B,S=1018,V={1}:R=C,S=1092,V={2}:R=D,S=1014,V={3}:R=E,S=1260,V={4}:\";$C$2;$T$14;$C$4;$D402;$B402)": 5765,_x000D_
    "=RIK_AC(\"INF04__;INF04@E=0,S=1076,G=0,T=0,P=0:@R=A,S=1260,V={0}:R=B,S=1018,V={1}:R=C,S=1092,V={2}:R=D,S=1014,V={3}:R=E,S=1260,V={4}:\";$C$2;$T$14;$C$4;$D418;$B418)": 5766,_x000D_
    "=RIK_AC(\"INF04__;INF04@E=0,S=1076,G=0,T=0,P=0:@R=A,S=1260,V={0}:R=B,S=1018,V={1}:R=C,S=1092,V={2}:R=D,S=1014,V={3}:R=E,S=1260,V={4}:\";$C$2;$T$14;$C$4;$D434;$B434)": 5767,_x000D_
    "=RIK_AC(\"INF04__;INF04@E=0,S=42,G=0,T=0,P=0:@R=A,S=1260,V={0}:R=B,S=1018,V={1}:R=C,S=1092,V={2}:R=D,S=1014,V={3}:R=E,S=1260,V={4}:\";$C$2;$T$14;$C$4;$D19;$B19)": 5768,_x000D_
    "=RIK_AC(\"INF04__;INF04@E=0,S=42,G=0,T=0,P=0:@R=A,S=1260,V={0}:R=B,S=1018,V={1}:R=C,S=1092,V={2}:R=D,S=1014,V={3}:R=E,S=1260,V={4}:\";$C$2;$T$14;$C$4;$D150;$B150)": 5769,_x000D_
    "=RIK_AC(\"INF04__;INF04@E=0,S=42,G=0,T=0,P=0:@R=A,S=1260,V={0}:R=B,S=1018,V={1}:R=C,S=1092,V={2}:R=D,S=1014,V={3}:R=E,S=1260,V={4}:\";$C$2;$T$14;$C$4;$D291;$B291)": 5770,_x000D_
    "=RIK_AC(\"INF04__;INF04@E=0,S=42,G=0,T=0,P=0:@R=A,S=1260,V={0}:R=B,S=1018,V={1}:R=C,S=1092,V={2}:R=D,S=1014,V={3}:R=E,S=1260,V={4}:\";$C$2;$T$14;$C$4;$D428;$B428)": 5771,_x000D_
    "=RIK_AC(\"INF04__;INF04@E=0,S=1064,G=0,T=0,P=0:@R=A,S=1260,V={0}:R=B,S=1018,V={1}:R=C,S=1092,V={2}:R=D,S=1014,V={3}:R=E,S=1260,V={4}:\";$C$2;$T$14;$C$4;$D114;$B114)": 5772,_x000D_
    "=RIK_AC(\"INF04__;INF04@E=0,S=1064,G=0,T=0,P=0:@R=A,S=1260,V={0}:R=B,S=1018,V={1}:R=C,S=1092,V={2}:R=D,S=1014,V={3}:R=E,S=1260,V={4}:\";$C$2;$T$14;$C$4;$D211;$B211)": 5773,_x000D_
    "=RIK_AC(\"INF04__;INF04@E=0,S=1064,G=0,T=0,P=0:@R=A,S=1260,V={0}:R=B,S=1018,V={1}:R=C,S=1092,V={2}:R=D,S=1014,V={3}:R=E,S=1260,V={4}:\";$C$2;$T$14;$C$4;$D297;$B297)": 5774,_x000D_
    "=RIK_AC(\"INF04__;INF04@E=0,S=1064,G=0,T=0,P=0:@R=A,S=1260,V={0}:R=B,S=1018,V={1}:R=C,S=1092,V={2}:R=D,S=1014,V={3}:R=E,S=1260,V={4}:\";$C$2;$T$14;$C$4;$D380;$B380)": 5775,_x000D_
    "=RIK_AC(\"INF04__;INF04@E=0,S=49,G=0,T=0,P=0:@R=A,S=1260,V={0}:R=B,S=1018,V={1}:R=C,S=1092,V={2}:R=D,S=1014,V={3}:R=E,S=1260,V={4}:R=F,S=48,V={5}:\";$C$2;$T$14;$C$4;$D37;$B37;V$14)": 5776,_x000D_
    "=RIK_AC(\"INF04__;INF04@E=0,S=49,G=0,T=0,P=0:@R=A,S=1260,V={0}:R=B,S=1018,V={1}:R=C,S=1092,V={2}:R=D,S=1014,V={3}:R=E,S=1260,V={4}:R=F,S=48,V={5}:\";$C$2;$T$14;$C$4;$D79;$B79;V$14)": 5777,_x000D_
    "=RIK_AC(\"INF04__;INF04@E=0,S=49,G=0,T=0,P=0:@R=A,S=1260,V={0}:R=B,S=1018,V={1}:R=C,S=1092,V={2}:R=D,S=1014,V={3}:R=E,S=1260,V={4}:R=F,S=48,V={5}:\";$C$2;$T$14;$C$4;$D116;$B116;V$14)": 5778,_x000D_
    "=RIK_AC(\"INF04__;INF04@E=0,S=49,G=0,T=0,P=0:@R=A,S=1260,V={0}:R=B,S=1018,V={1}:R=C,S=1092,V={2}:R=D,S=1014,V={3}:R=E,S=1260,V={4}:R=F,S=48,V={5}:\";$C$2;$T$14;$C$4;$D152;$B152;V$14)": 5779,_x000D_
    "=RIK_AC(\"INF04__;INF04@E=0,S=49,G=0,T=0,P=0:@R=A,S=1260,V={0}:R=B,S=1018,V={1}:R=C,S=1092,V={2}:R=D,S=1014,V={3}:R=E,S=1260,V={4}:R=F,S=48,V={5}:\";$C$2;$T$14;$C$4;$D186;$B186;V$14)": 5780,_x000D_
    "=RIK_AC(\"INF04__;INF04@E=0,S=49,G=0,T=0,P=0:@R=A,S=1260,V={0}:R=B,S=1018,V={1}:R=C,S=1092,V={2}:R=D,S=1014,V={3}:R=E,S=1260,V={4}:R=F,S=48,V={5}:\";$C$2;$T$14;$C$4;$D218;$B218;V$14)": 5781,_x000D_
    "=RIK_AC(\"INF04__;INF04@E=0,S=49,G=0,T=0,P=0:@R=A,S=1260,V={0}:R=B,S=1018,V={1}:R=C,S=1092,V={2}:R=D,S=1014,V={3}:R=E,S=1260,V={4}:R=F,S=48,V={5}:\";$C$2;$T$14;$C$4;$D250;$B250;V$14)": 5782,_x000D_
    "=RIK_AC(\"INF04__;INF04@E=0,S=49,G=0,T=0,P=0:@R=A,S=1260,V={0}:R=B,S=1018,V={1}:R=C,S=1092,V={2}:R=D,S=1014,V={3}:R=E,S=1260,V={4}:R=F,S=48,V={5}:\";$C$2;$T$14;$C$4;$D282;$B282;V$14)": 5783,_x000D_
    "=RIK_AC(\"INF04__;INF04@E=0,S=49,G=0,T=0,P=0:@R=A,S=1260,V={0}:R=B,S=1018,V={1}:R=C,S=1092,V={2}:R=D,S=1014,V={3}:R=E,S=1260,V={4}:R=F,S=48,V={5}:\";$C$2;$T$14;$C$4;$D314;$B314;V$14)": 5784,_x000D_
    "=RIK_AC(\"INF04__;INF04@E=0,S=49,G=0,T=0,P=0:@R=A,S=1260,V={0}:R=B,S=1018,V={1}:R=C,S=1092,V={2}:R=D,S=1014,V={3}:R=E,S=1260,V={4}:R=F,S=48,V={5}:\";$C$2;$T$14;$C$4;$D346;$B346;V$14)": 5785,_x000D_
    "=RIK_AC(\"INF04__;INF04@E=0,S=49,G=0,T=0,P=0:@R=A,S=1260,V={0}:R=B,S=1018,V={1}:R=C,S=1092,V={2}:R=D,S=1014,V={3}:R=E,S=1260,V={4}:R=F,S=48,V={5}:\";$C$2;$T$14;$C$4;$D378;$B378;V$14)": 5786,_x000D_
    "=RIK_AC(\"INF04__;INF04@E=0,S=49,G=0,T=0,P=0:@R=A,S=1260,V={0}:R=B,S=1018,V={1}:R=C,S=1092,V={2}:R=D,S=1014,V={3}:R=E,S=1260,V={4}:R=F,S=48,V={5}:\";$C$2;$T$14;$C$4;$D410;$B410;V$14)": 5787,_x000D_
    "=RIK_AC(\"INF04__;INF04@E=0,S=1076,G=0,T=0,P=0:@R=A,S=1260,V={0}:R=B,S=1018,V={1}:R=C,S=1092,V={2}:R=D,S=1014,V={3}:R=E,S=1260,V={4}:\";$C$2;$T$14;$C$4;$D20;$B20)": 5788,_x000D_
    "=RIK_AC(\"INF04__;INF04@E=0,S=1076,G=0,T=0,P=0:@R=A,S=1260,V={0}:R=B,S=1018,V={1}:R=C,S=1092,V={2}:R=D,S=1014,V={3}:R=E,S=1260,V={4}:\";$C$2;$T$14;$C$4;$D38;$B38)": 5789,_x000D_
    "=RIK_AC(\"INF04__;INF04@E=0,S=1076,G=0,T=0,P=0:@R=A,S=1260,V={0}:R=B,S=1018,V={1}:R=C,S=1092,V={2}:R=D,S=1014,V={3}:R=E,S=1260,V={4}:\";$C$2;$T$14;$C$4;$D54;$B54)": 5790,_x000D_
    "=RIK_AC(\"INF04__;INF04@E=0,S=1076,G=0,T=0,P=0:@R=A,S=1260,V={0}:R=B,S=1018,V={1}:R=C,S=1092,V={2}:R=D,S=1014,V={3}:R=E,S=1260,V={4}:\";$C$2;$T$14;$C$4;$D70;$B70)": 5791,_x000D_
    "=RIK_AC(\"INF04__;INF04@E=0,S=1076,G=0,T=0,P=0:@R=A,S=1260,V={0}:R=B,S=1018,V={1}:R=C,S=1092,V={2}:R=D,S=1014,V={3}:R=E,S=1260,V={4}:\";$C$2;$T$14;$C$4;$D86;$B86)": 5792,_x000D_
    "=RIK_AC(\"INF04__;INF04@E=0,S=1076,G=0,T=0,P=0:@R=A,S=1260,V={0}:R=B,S=1018,V={1}:R=C,S=1092,V={2}:R=D,S=1014,V={3}:R=E,S=1260,V={4}:\";$C$2;$T$14;$C$4;$D102;$B102)": 5793,_x000D_
    "=RIK_AC(\"INF04__;INF04@E=0,S=1076,G=0,T=0,P=0:@R=A,S=1260,V={0}:R=B,S=1018,V={1}:R=C,S=1092,V={2}:R=D,S=1014,V={3}:R=E,S=1260,V={4}:\";$C$2;$T$14;$C$4;$D118;$B118)": 5794,_x000D_
    "=RIK_AC(\"INF04__;INF04@E=0,S=1076,G=0,T=0,P=0:@R=A,S=1260,V={0}:R=B,S=1018,V={1}:R=C,S=1092,V={2}:R=D,S=1014,V={3}:R=E,S=1260,V={4}:\";$C$2;$T$14;$C$4;$D134;$B134)": 5795,_x000D_
    "=RIK_AC(\"INF04__;INF04@E=0,S=1076,G=0,T=0,P=0:@R=A,S=1260,V={0}:R=B,S=1018,V={1}:R=C,S=1092,V={2}:R=D,S=1014,V={3}:R=E,S=1260,V={4}:\";$C$2;$T$14;$C$4;$D150;$B150)": 5796,_x000D_
    "=RIK_AC(\"INF04__;INF04@E=0,S=1076,G=0,T=0,P=0:@R=A,S=1260,V={0}:R=B,S=1018,V={1}:R=C,S=1092,V={2}:R=D,S=1014,V={3}:R=E,S=1260,V={4}:\";$C$2;$T$14;$C$4;$D166;$B166)": 5797,_x000D_
    "=RIK_AC(\"INF04__;INF04@E=0,S=1076,G=0,T=0,P=0:@R=A,S=1260,V={0}:R=B,S=1018,V={1}:R=C,S=1092,V={2}:R=D,S=1014,V={3}:R=E,S=1260,V={4}:\";$C$2;$T$14;$C$4;$D182;$B182)": 5798,_x000D_
    "=RIK_AC(\"INF04__;INF04@E=0,S=1076,G=0,T=0,P=0:@R=A,S=1260,V={0}:R=B,S=1018,V={1}:R=C,S=1092,V={2}:R=D,S=1014,V={3}:R=E,S=1260,V={4}:\";$C$2;$T$14;$C$4;$D198;$B198)": 5799,_x000D_
    "=RIK_AC(\"INF04__;INF04@E=0,S=1076,G=0,T=0,P=0:@R=A,S=1260,V={0}:R=B,S=1018,V={1}:R=C,S=1092,V={2}:R=D,S=1014,V={3}:R=E,S=1260,V={4}:\";$C$2;$T$14;$C$4;$D214;$B214)": 5800,_x000D_
    "=RIK_AC(\"INF04__;INF04@E=0,S=1076,G=0,T=0,P=0:@R=A,S=1260,V={0}:R=B,S=1018,V={1}:R=C,S=1092,V={2}:R=D,S=1014,V={3}:R=E,S=1260,V={4}:\";$C$2;$T$14;$C$4;$D230;$B230)": 5801,_x000D_
    "=RIK_AC(\"INF04__;INF04@E=0,S=1076,G=0,T=0,P=0:@R=A,S=1260,V={0}:R=B,S=1018,V={1}:R=C,S=1092,V={2}:R=D,S=1014,V={3}:R=E,S=1260,V={4}:\";$C$2;$T$14;$C$4;$D246;$B246)": 5802,_x000D_
    "=RIK_AC(\"INF04__;INF04@E=0,S=1076,G=0,T=0,P=0:@R=A,S=1260,V={0}:R=B,S=1018,V={1}:R=C,S=1092,V={2}:R=D,S=1014,V={3}:R=E,S=1260,V={4}:\";$C$2;$T$14;$C$4;$D260;$B260)": 5803,_x000D_
    "=RIK_AC(\"INF04__;INF04@E=0,S=1076,G=0,T=0,P=0:@R=A,S=1260,V={0}:R=B,S=1018,V={1}:R=C,S=1092,V={2}:R=D,S=1014,V={3}:R=E,S=1260,V={4}:\";$C$2;$T$14;$C$4;$D270;$B270)": 5804,_x000D_
    "=RIK_AC(\"INF04__;INF04@E=0,S=1076,G=0,T=0,P=0:@R=A,S=1260,V={0}:R=B,S=1018,V={1}:R=C,S=1092,V={2}:R=D,S=1014,V={3}:R=E,S=1260,V={4}:\";$C$2;$T$14;$C$4;$D281;$B281)": 5805,_x000D_
    "=RIK_AC(\"INF04__;INF04@E=0,S=1076,G=0,T=0,P=0:@R=A,S=1260,V={0}:R=B,S=1018,V={1}:R=C,S=1092,V={2}:R=D,S=1014,V={3}:R=E,S=1260,V={4}:\";$C$2;$T$14;$C$4;$D292;$B292)": 5806,_x000D_
    "=RIK_AC(\"INF04__;INF04@E=0,S=1076,G=0,T=0,P=0:@R=A,S=1260,V={0}:R=B,S=1018,V={1}:R=C,S=1092,V={2}:R=D,S=1014,V={3}:R=E,S=1260,V={4}:\";$C$2;$T$14;$C$4;$D301;$B301)": 5807,_x000D_
    "=RIK_AC(\"INF04__;INF04@E=0,S=1076,G=0,T=0,P=0:@R=A,S=1260,V={0}:R=B,S=1018,V={1}:R=C,S=1092,V={2}:R=D,S=1014,V={3}:R=E,S=1260,V={4}:\";$C$2;$T$14;$C$4;$D310;$B310)": 5808,_x000D_
    "=RIK_AC(\"INF04__;INF04@E=0,S=1076,G=0,T=0,P=0:@R=A,S=1260,V={0}:R=B,S=1018,V={1}:R=C,S=1092,V={2}:R=D,S=1014,V={3}:R=E,S=1260,V={4}:\";$C$2;$T$14;$C$4;$D319;$B319)": 5809,_x000D_
    "=RIK_AC(\"INF04__;INF04@E=0,S=1076,G=0,T=0,P=0:@R=A,S=1260,V={0}:R=B,S=1018,V={1}:R=C,S=1092,V={2}:R=D,S=1014,V={3}:R=E,S=1260,V={4}:\";$C$2;$T$14;$C$4;$D327;$B327)": 5810,_x000D_
    "=RIK_AC(\"INF04__;INF04@E=0,S=1076,G=0,T=0,P=0:@R=A,S=1260,V={0}:R=B,S=1018,V={1}:R=C,S=1092,V={2}:R=D,S=1014,V={3}:R=E,S=1260,V={4}:\";$C$2;$T$14;$C$4;$D335;$B335)": 5811,_x000D_
    "=RIK_AC(\"INF04__;INF04@E=0,S=1076,G=0,T=0,P=0:@R=A,S=1260,V={0}:R=B,S=1018,V={1}:R=C,S=1092,V={2}:R=D,S=1014,V={3}:R=E,S=1260,V={4}:\";$C$2;$T$14;$C$4;$D343;$B343)": 5812,_x000D_
    "=RIK_AC(\"INF04__;INF04@E=0,S=1076,G=0,T=0,P=0:@R=A,S=1260,V={0}:R=B,S=1018,V={1}:R=C,S=1092,V={2}:R=D,S=1014,V={3}:R=E,S=1260,V={4}:\";$C$2;$T$14;$C$4;$D351;$B351)": 5813,_x000D_
    "=RIK_AC(\"INF04__;INF04@E=0,S=1076,G=0,T=0,P=0:@R=A,S=1260,V={0}:R=B,S=1018,V={1}:R=C,S=1092,V={2}:R=D,S=1014,V={3}:R=E,S=1260,V={4}:\";$C$2;$T$14;$C$4;$D359;$B359)": 5814,_x000D_
    "=RIK_AC(\"INF04__;INF04@E=0,S=1076,G=0,T=0,P=0:@R=A,S=1260,V={0}:R=B,S=1018,V={1}:R=C,S=1092,V={2}:R=D,S=1014,V={3}:R=E,S=1260,V={4}:\";$C$2;$T$14;$C$4;$D367;$B367)": 5815,_x000D_
    "=RIK_AC(\"INF04__;INF04@E=0,S=1076,G=0,T=0,P=0:@R=A,S=1260,V={0}:R=B,S=1018,V={1}:R=C,S=1092,V={2}:R=D,S=1014,V={3}:R=E,S=1260,V={4}:\";$C$2;$T$14;$C$4;$D375;$B375)": 5816,_x000D_
    "=RIK_AC(\"INF04__;INF04@E=0,S=1076,G=0,T=0,P=0:@R=A,S=1260,V={0}:R=B,S=1018,V={1}:R=C,S=1092,V={2}:R=D,S=1014,V={3}:R=E,S=1260,V={4}:\";$C$2;$T$14;$C$4;$D383;$B383)": 5817,_x000D_
    "=RIK_AC(\"INF04__;INF04@E=0,S=1076,G=0,T=0,P=0:@R=A,S=1260,V={0}:R=B,S=1018,V={1}:R=C,S=1092,V={2}:R=D,S=1014,V={3}:R=E,S=1260,V={4}:\";$C$2;$T$14;$C$4;$D391;$B391)": 5818,_x000D_
    "=RIK_AC(\"INF04__;INF04@E=0,S=1076,G=0,T=0,P=0:@R=A,S=1260,V={0}:R=B,S=1018,V={1}:R=C,S=1092,V={2}:R=D,S=1014,V={3}:R=E,S=1260,V={4}:\";$C$2;$T$14;$C$4;$D399;$B399)": 5819,_x000D_
    "=RIK_AC(\"INF04__;INF04@E=0,S=1076,G=0,T=0,P=0:@R=A,S=1260,V={0}:R=B,S=1018,V={1}:R=C,S=1092,V={2}:R=D,S=1014,V={3}:R=E,S=1260,V={4}:\";$C$2;$T$14;$C$4;$D407;$B407)": 5820,_x000D_
    "=RIK_AC(\"INF04__;INF04@E=0,S=1076,G=0,T=0,P=0:@R=A,S=1260,V={0}:R=B,S=1018,V={1}:R=C,S=1092,V={2}:R=D,S=1014,V={3}:R=E,S=1260,V={4}:\";$C$2;$T$14;$C$4;$D415;$B415)": 5821,_x000D_
    "=RIK_AC(\"INF04__;INF04@E=0,S=1076,G=0,T=0,P=0:@R=A,S=1260,V={0}:R=B,S=1018,V={1}:R=C,S=1092,V={2}:R=D,S=1014,V={3}:R=E,S=1260,V={4}:\";$C$2;$T$14;$C$4;$D423;$B423)": 5822,_x000D_
    "=RIK_AC(\"INF04__;INF04@E=0,S=1076,G=0,T=0,P=0:@R=A,S=1260,V={0}:R=B,S=1018,V={1}:R=C,S=1092,V={2}:R=D,S=1014,V={3}:R=E,S=1260,V={4}:\";$C$2;$T$14;$C$4;$D431;$B431)": 5823,_x000D_
    "=RIK_AC(\"INF04__;INF04@E=0,S=1064,G=0,T=0,P=0:@R=A,S=1260,V={0}:R=B,S=1018,V={1}:R=C,S=1092,V={2}:R=D,S=1014,V={3}:R=E,S=1260,V={4}:\";$C$2;$T$14;$C$4;$D138;$B138)": 5824,_x000D_
    "=RIK_AC(\"INF04__;INF04@E=0,S=49,G=0,T=0,P=0:@R=A,S=1260,V={0}:R=B,S=1018,V={1}:R=C,S=1092,V={2}:R=D,S=1014,V={3}:R=E,S=1260,V={4}:R=F,S=48,V={5}:\";$C$2;$T$14;$C$4;$D48;$B48;V$14)": 5825,_x000D_
    "=RIK_AC(\"INF04__;INF04@E=0,S=49,G=0,T=0,P=0:@R=A,S=1260,V={0}:R=B,S=1018,V={1}:R=C,S=1092,V={2}:R=D,S=1014,V={3}:R=E,S=1260,V={4}:R=F,S=48,V={5}:\";$C$2;$T$14;$C$4;$D193;$B193;V$14)": 5826,_x000D_
    "=RIK_AC(\"INF04__;INF04@E=0,S=49,G=0,T=0,P=0:@R=A,S=1260,V={0}:R=B,S=1018,V={1}:R=C,S=1092,V={2}:R=D,S=1014,V={3}:R=E,S=1260,V={4}:R=F,S=48,V={5}:\";$C$2;$T$14;$C$4;$D385;$B385;V$14)": 5827,_x000D_
    "=RIK_AC(\"INF04__;INF04@E=0,S=1076,G=0,T=0,P=0:@R=A,S=1260,V={0}:R=B,S=1018,V={1}:R=C,S=1092,V={2}:R=D,S=1014,V={3}:R=E,S=1260,V={4}:\";$C$2;$T$14;$C$4;$D59;$B59)": 5828,_x000D_
    "=RIK_AC(\"INF04__;INF04@E=0,S=1076,G=0,T=0,P=0:@R=A,S=1260,V={0}:R=B,S=1018,V={1}:R=C,S=1092,V={2}:R=D,S=1014,V={3}:R=E,S=1260,V={4}:\";$C$2;$T$14;$C$4;$D139;$B139)": 5829,_x000D_
    "=RIK_AC(\"INF04__;INF04@E=0,S=1076,G=0,T=0,P=0:@R=A,S=1260,V={0}:R=B,S=1018,V={1}:R=C,S=1092,V={2}:R=D,S=1014,V={3}:R=E,S=1260,V={4}:\";$C$2;$T$14;$C$4;$D219;$B219)": 5830,_x000D_
    "=RIK_AC(\"INF04__;INF04@E=0,S=1076,G=0,T=0,P=0:@R=A,S=1260,V={0}:R=B,S=1018,V={1}:R=C,S=1092,V={2}:R=D,S=1014,V={3}:R=E,S=1260,V={4}:\";$C$2;$T$14;$C$4;$D283;$B283)": 5831,_x000D_
    "=RIK_AC(\"INF04__;INF04@E=0,S=1076,G=0,T=0,P=0:@R=A,S=1260,V={0}:R=B,S=1018,V={1}:R=C,S=1092,V={2}:R=D,S=1014,V={3}:R=E,S=1260,V={4}:\";$C$2;$T$14;$C$4;$D328;$B328)": 5832,_x000D_
    "=RIK_AC(\"INF04__;INF04@E=0,S=1076,G=0,T=0,P=0:@R=A,S=1260,V={0}:R=B,S=1018,V={1}:R=C,S=1092,V={2}:R=D,S=1014,V={3}:R=E,S=1260,V={4}:\";$C$2;$T$14;$C$4;$D376;$B376)": 5833,_x000D_
    "=RIK_AC(\"INF04__;INF04@E=0,S=1076,G=0,T=0,P=0:@R=A,S=1260,V={0}:R=B,S=1018,V={1}:R=C,S=1092,V={2}:R=D,S=1014,V={3}:R=E,S=1260,V={4}:\";$C$2;$T$14;$C$4;$D416;$B416)": 5834,_x000D_
    "=RIK_AC(\"INF04__;INF04@E=0,S=42,G=0,T=0,P=0:@R=A,S=1260,V={0}:R=B,S=1018,V={1}:R=C,S=1092,V={2}:R=D,S=1014,V={3}:R=E,S=1260,V={4}:\";$C$2;$T$14;$C$4;$D49;$B49)": 5835,_x000D_
    "=RIK_AC(\"INF04__;INF04@E=0,S=42,G=0,T=0,P=0:@R=A,S=1260,V={0}:R=B,S=1018,V={1}:R=C,S=1092,V={2}:R=D,S=1014,V={3}:R=E,S=1260,V={4}:\";$C$2;$T$14;$C$4;$D188;$B188)": 5836,_x000D_
    "=RIK_AC(\"INF04__;INF04@E=0,S=42,G=0,T=0,P=0:@R=A,S=1260,V={0}:R=B,S=1018,V={1}:R=C,S=1092,V={2}:R=D,S=1014,V={3}:R=E,S=1260,V={4}:\";$C$2;$T$14;$C$4;$D325;$B325)": 5837,_x000D_
    "=RIK_AC(\"INF04__;INF04@E=0,S=1064,G=0,T=0,P=0:@R=A,S=1260,V={0}:R=B,S=1018,V={1}:R=C,S=1092,V={2}:R=D,S=1014,V={3}:R=E,S=1260,V={4}:\";$C$2;$T$14;$C$4;$D39;$B39)": 5838,_x000D_
    "=RIK_AC(\"INF04__;INF04@E=0,S=1064,G=0,T=0,P=0:@R=A,S=1260,V={0}:R=B,S=1018,V={1}:R=C,S=1092,V={2}:R=D,S=1014,V={3}:R=E,S=1260,V={4}:\";$C$2;$T$14;$C$4;$D140;$B140)": 5839,_x000D_
    "=RIK_AC(\"INF04__;INF04@E=0,S=1064,G=0,T=0,P=0:@R=A,S=1260,V={0}:R=B,S=1018,V={1}:R=C,S=1092,V={2}:R=D,S=1014,V={3}:R=E,S=1260,V={4}:\";$C$2;$T$14;$C$4;$D233;$B233)": 5840,_x000D_
    "=RIK_AC(\"INF04__;INF04@E=0,S=1064,G=0,T=0,P=0:@R=A,S=1260,V={0}:R=B,S=1018,V={1}:R=C,S=1092,V={2}:R=D,S=1014,V={3}:R=E,S=1260,V={4}:\";$C$2;$T$14;$C$4;$D316;$B316)": 5841,_x000D_
    "=RIK_AC(\"INF04__;INF04@E=0,S=1064,G=0,T=0,P=0:@R=A,S=1260,V={0}:R=B,S=1018,V={1}:R=C,S=1092,V={2}:R=D,S=1014,V={3}:R=E,S=1260,V={4}:\";$C$2;$T$14;$C$4;$D403;$B403)": 5842,_x000D_
    "=RIK_AC(\"INF04__;INF04@E=0,S=49,G=0,T=0,P=0:@R=A,S=1260,V={0}:R=B,S=1018,V={1}:R=C,S=1092,V={2}:R=D,S=1014,V={3}:R=E,S=1260,V={4}:R=F,S=48,V={5}:\";$C$2;$T$14;$C$4;$D49;$B49;V$14)": 5843,_x000D_
    "=RIK_AC(\"INF04__;INF04@E=0,S=49,G=0,T=0,P=0:@R=A,S=1260,V={0}:R=B,S=1018,V={1}:R=C,S=1092,V={2}:R=D,S=1014,V={3}:R=E,S=1260,V={4}:R=F,S=48,V={5}:\";$C$2;$T$14;$C$4;$D88;$B88;V$14)": 5844,_x000D_
    "=RIK_AC(\"INF04__;INF04@E=0,S=49,G=0,T=0,P=0:@R=A,S=1260,V={0}:R=B,S=1018,V={1}:R=C,S=1092,V={2}:R=D,S=1014,V={3}:R=E,S=1260,V={4}:R=F,S=48,V={5}:\";$C$2;$T$14;$C$4;$D125;$B125;V$14)": 5845,_x000D_
    "=RIK_AC(\"INF04__;INF04@E=0,S=49,G=0,T=0,P=0:@R=A,S=1260,V={0}:R=B,S=1018,V={1}:R=C,S=1092,V={2}:R=D,S=1014,V={3}:R=E,S=1260,V={4}:R=F,S=48,V={5}:\";$C$2;$T$14;$C$4;$D161;$B161;V$14)": 5846,_x000D_
    "=RIK_AC(\"INF04__;INF04@E=0,S=49,G=0,T=0,P=0:@R=A,S=1260,V={0}:R=B,S=1018,V={1}:R=C,S=1092,V={2}:R=D,S=1014,V={3}:R=E,S=1260,V={4}:R=F,S=48,V={5}:\";$C$2;$T$14;$C$4;$D194;$B194;V$14)": 5847,_x000D_
    "=RIK_AC(\"INF04__;INF04@E=0,S=49,G=0,T=0,P=0:@R=A,S=1260,V={0}:R=B,S=1018,V={1}:R=C,S=1092,V={2}:R=D,S=1014,V={3}:R=E,S=1260,V={4}:R=F,S=48,V={5}:\";$C$2;$T$14;$C$4;$D226;$B226;V$14)": 5848,_x000D_
    "=RIK_AC(\"INF04__;INF04@E=0,S=49,G=0,T=0,P=0:@R=A,S=1260,V={0}:R=B,S=1018,V={1}:R=C,S=1092,V={2}:R=D,S=1014,V={3}:R=E,S=1260,V={4}:R=F,S=48,V={5}:\";$C$2;$T$14;$C$4;$D258;$B258;V$14)": 5849,_x000D_
    "=RIK_AC(\"INF04__;INF04@E=0,S=49,G=0,T=0,P=0:@R=A,S=1260,V={0}:R=B,S=1018,V={1}:R=C,S=1092,V={2}:R=D,S=1014,V={3}:R=E,S=1260,V={4}:R=F,S=48,V={5}:\";$C$2;$T$14;$C$4;$D290;$B290;V$14)": 5850,_x000D_
    "=RIK_AC(\"INF04__;INF04@E=0,S=49,G=0,T=0,P=0:@R=A,S=1260,V={0}:R=B,S=1018,V={1}:R=C,S=1092,V={2}:R=D,S=1014,V={3}:R=E,S=1260,V={4}:R=F,S=48,V={5}:\";$C$2;$T$14;$C$4;$D322;$B322;V$14)": 5851,_x000D_
    "=RIK_AC(\"INF04__;INF04@E=0,S=49,G=0,T=0,P=0:@R=A,S=1260,V={0}:R=B,S=1018,V={1}:R=C,S=1092,V={2}:R=D,S=1014,V={3}:R=E,S=1260,V={4}:R=F,S=48,V={5}:\";$C$2;$T$14;$C$4;$D354;$B354;V$14)": 5852,_x000D_
    "=RIK_AC(\"INF04__;INF04@E=0,S=49,G=0,T=0,P=0:@R=A,S=1260,V={0}:R=B,S=1018,V={1}:R=C,S=1092,V={2}:R=D,S=1014,V={3}:R=E,S=1260,V={4}:R=F,S=48,V={5}:\";$C$2;$T$14;$C$4;$D386;$B386;V$14)": 5853,_x000D_
    "=RIK_AC(\"INF04__;INF04@E=0,S=49,G=0,T=0,P=0:@R=A,S=1260,V={0}:R=B,S=1018,V={1}:R=C,S=1092,V={2}:R=D,S=1014,V={3}:R=E,S=1260,V={4}:R=F,S=48,V={5}:\";$C$2;$T$14;$C$4;$D418;$B418;V$14)": 5854,_x000D_
    "=RIK_AC(\"INF04__;INF04@E=0,S=1076,G=0,T=0,P=0:@R=A,S=1260,V={0}:R=B,S=1018,V={1}:R=C,S=1092,V={2}:R=D,S=1014,V={3}:R=E,S=1260,V={4}:\";$C$2;$T$14;$C$4;$D22;$B22)": 5855,_x000D_
    "=RIK_AC(\"INF04__;INF04@E=0,S=1076,G=0,T=0,P=0:@R=A,S=1260,V={0}:R=B,S=1018,V={1}:R=C,S=1092,V={2}:R=D,S=1014,V={3}:R=E,S=1260,V={4}:\";$C$2;$T$14;$C$4;$D44;$B44)": 5856,_x000D_
    "=RIK_AC(\"INF04__;INF04@E=0,S=1076,G=0,T=0,P=0:@R=A,S=1260,V={0}:R=B,S=1018,V={1}:R=C,S=1092,V={2}:R=D,S=1014,V={3}:R=E,S=1260,V={4}:\";$C$2;$T$14;$C$4;$D60;$B60)": 5857,_x000D_
    "=RIK_AC(\"INF04__;INF04@E=0,S=1076,G=0,T=0,P=0:@R=A,S=1260,V={0}:R=B,S=1018,V={1}:R=C,S=1092,V={2}:R=D,S=1014,V={3}:R=E,S=1260,V={4}:\";$C$2;$T$14;$C$4;$D76;$B76)": 5858,_x000D_
    "=RIK_AC(\"INF04__;INF04@E=0,S=1076,G=0,T=0,P=0:@R=A,S=1260,V={0}:R=B,S=1018,V={1}:R=C,S=1092,V={2}:R=D,S=1014,V={3}:R=E,S=1260,V={4}:\";$C$2;$T$14;$C$4;$D92;$B92)": 5859,_x000D_
    "=RIK_AC(\"INF04__;INF04@E=0,S=1076,G=0,T=0,P=0:@R=A,S=1260,V={0}:R=B,S=1018,V={1}:R=C,S=1092,V={2}:R=D,S=1014,V={3}:R=E,S=1260,V={4}:\";$C$2;$T$14;$C$4;$D108;$B108)": 5860,_x000D_
    "=RIK_AC(\"INF04__;INF04@E=0,S=1076,G=0,T=0,P=0:@R=A,S=1260,V={0}:R=B,S=1018,V={1}:R=C,S=1092,V={2}:R=D,S=1014,V={3}:R=E,S=1260,V={4}:\";$C$2;$T$14;$C$4;$D124;$B124)": 5861,_x000D_
    "=RIK_AC(\"INF04__;INF04@E=0,S=1076,G=0,T=0,P=0:@R=A,S=1260,V={0}:R=B,S=1018,V={1}:R=C,S=1092,V={2}:R=D,S=1014,V={3}:R=E,S=1260,V={4}:\";$C$2;$T$14;$C$4;$D140;$B140)": 5862,_x000D_
    "=RIK_AC(\"INF04__;INF04@E=0,S=1076,G=0,T=0,P=0:@R=A,S=1260,V={0}:R=B,S=1018,V={1}:R=C,S=1092,V={2}:R=D,S=1014,V={3}:R=E,S=1260,V={4}:\";$C$2;$T$14;$C$4;$D156;$B156)": 5863,_x000D_
    "=RIK_AC(\"INF04__;INF04@E=0,S=1076,G=0,T=0,P=0:@R=A,S=1260,V={0}:R=B,S=1018,V={1}:R=C,S=1092,V={2}:R=D,S=1014,V={3}:R=E,S=1260,V={4}:\";$C$2;$T$14;$C$4;$D172;$B172)": 5864,_x000D_
    "=RIK_AC(\"INF04__;INF04@E=0,S=1076,G=0,T=0,P=0:@R=A,S=1260,V={0}:R=B,S=1018,V={1}:R=C,S=1092,V={2}:R=D,S=1014,V={3}:R=E,S=1260,V={4}:\";$C$2;$T$14;$C$4;$D188;$B188)": 5865,_x000D_
    "=RIK_AC(\"INF04__;INF04@E=0,S=1076,G=0,T=0,P=0:@R=A,S=1260,V={0}:R=B,S=1018,V={1}:R=C,S=1092,V={2}:R=D,S=1014,V={3}:R=E,S=1260,V={4}:\";$C$2;$T$14;$C$4;$D204;$B204)": 5866,_x000D_
    "=RIK_AC(\"INF04__;INF04@E=0,S=1076,G=0,T=0,P=0:@R=A,S=1260,V={0}:R=B,S=1018,V={1}:R=C,S=1092,V={2}:R=D,S=1014,V={3}:R=E,S=1260,V={4}:\";$C$2;$T$14;$C$4;$D220;$B220)": 5867,_x000D_
    "=RIK_AC(\"INF04__;INF04@E=0,S=1076,G=0,T=0,P=0:@R=A,S=1260,V={0}:R=B,S=1018,V={1}:R=C,S=1092,V={2}:R=D,S=1014,V={3}:R=E,S=1260,V={4}:\";$C$2;$T$14;$C$4;$D236;$B236)": 5868,_x000D_
    "=RIK_AC(\"INF04__;INF04@E=0,S=1076,G=0,T=0,P=0:@R=A,S=1260,V={0}:R=B,S=1018,V={1}:R=C,S=1092,V={2}:R=D,S=1014,V={3}:R=E,S=1260,V={4}:\";$C$2;$T$14;$C$4;$D251;$B251)": 5869,_x000D_
    "=RIK_AC(\"INF04__;INF04@E=0,S=1076,G=0,T=0,P=0:@R=A,S=1260,V={0}:R=B,S=1018,V={1}:R=C,S=1092,V={2}:R=D,S=1014,V={3}:R=E,S=1260,V={4}:\";$C$2;$T$14;$C$4;$D262;$B262)": 5870,_x000D_
    "=RIK_AC(\"INF04__;INF04@E=0,S=1076,G=0,T=0,P=0:@R=A,S=1260,V={0}:R=B,S=1018,V={1}:R=C,S=1092,V={2}:R=D,S=1014,V={3}:R=E,S=1260,V={4}:\";$C$2;$T$14;$C$4;$D273;$B273)": 5871,_x000D_
    "=RIK_AC(\"INF04__;INF04@E=0,S=1076,G=0,T=0,P=0:@R=A,S=1260,V={0}:R=B,S=1018,V={1}:R=C,S=1092,V={2}:R=D,S=1014,V={3}:R=E,S=1260,V={4}:\";$C$2;$T$14;$C$4;$D284;$B284)": 5872,_x000D_
    "=RIK_AC(\"INF04__;INF04@E=0,S=1076,G=0,T=0,P=0:@R=A,S=1260,V={0}:R=B,S=1018,V={1}:R=C,S=1092,V={2}:R=D,S=1014,V={3}:R=E,S=1260,V={4}:\";$C$2;$T$14;$C$4;$D294;$B294)": 5873,_x000D_
    "=RIK_AC(\"INF04__;INF04@E=0,S=1076,G=0,T=0,P=0:@R=A,S=1260,V={0}:R=B,S=1018,V={1}:R=C,S=1092,V={2}:R=D,S=1014,V={3}:R=E,S=1260,V={4}:\";$C$2;$T$14;$C$4;$D303;$B303)": 5874,_x000D_
    "=RIK_AC(\"INF04__;INF04@E=0,S=1076,G=0,T=0,P=0:@R=A,S=1260,V={0}:R=B,S=1018,V={1}:R=C,S=1092,V={2}:R=D,S=1014,V={3}:R=E,S=1260,V={4}:\";$C$2;$T$14;$C$4;$D313;$B313)": 5875,_x000D_
    "=RIK_AC(\"INF04__;INF04@E=0,S=1076,G=0,T=0,P=0:@R=A,S=1260,V={0}:R=B,S=1018,V={1}:R=C,S=1092,V={2}:R=D,S=1014,V={3}:R=E,S=1260,V={4}:\";$C$2;$T$14;$C$4;$D321;$B321)": 5876,_x000D_
    "=RIK_AC(\"INF04__;INF04@E=0,S=1076,G=0,T=0,P=0:@R=A,S=1260,V={0}:R=B,S=1018,V={1}:R=C,S=1092,V={2}:R=D,S=1014,V={3}:R=E,S=1260,V={4}:\";$C$2;$T$14;$C$4;$D329;$B329)": 5877,_x000D_
    "=RIK_AC(\"INF04__;INF04@E=0,S=1076,G=0,T=0,P=0:@R=A,S=1260,V={0}:R=B,S=1018,V={1}:R=C,S=1092,V={2}:R=D,S=1014,V={3}:R=E,S=1260,V={4}:\";$C$2;$T$14;$C$4;$D337;$B337)": 5878,_x000D_
    "=RIK_AC(\"INF04__;INF04@E=0,S=1076,G=0,T=0,P=0:@R=A,S=1260,V={0}:R=B,S=1018,V={1}:R=C,S=1092,V={2}:R=D,S=1014,V={3}:R=E,S=1260,V={4}:\";$C$2;$T$14;$C$4;$D345;$B345)": 5879,_x000D_
    "=RIK_AC(\"INF04__;INF04@E=0,S=1076,G=0,T=0,P=0:@R=A,S=1260,V={0}:R=B,S=1018,V={1}:R=C,S=1092,V={2}:R=D,S=1014,V={3}:R=E,S=1260,V={4}:\";$C$2;$T$14;$C$4;$D353;$B353)": 5880,_x000D_
    "=RIK_AC(\"INF04__;INF04@E=0,S=1076,G=0,T=0,P=0:@R=A,S=1260,V={0}:R=B,S=1018,V={1}:R=C,S=1092,V={2}:R=D,S=1014,V={3}:R=E,S=1260,V={4}:\";$C$2;$T$14;$C$4;$D361;$B361)": 5881,_x000D_
    "=RIK_AC(\"INF04__;INF04@E=0,S=1076,G=0,T=0,P=0:@R=A,S=1260,V={0}:R=B,S=1018,V={1}:R=C,S=1092,V={2}:R=D,S=1014,V={3}:R=E,S=1260,V={4}:\";$C$2;$T$14;$C$4;$D369;$B369)": 5882,_x000D_
    "=RIK_AC(\"INF04__;INF04@E=0,S=1076,G=0,T=0,P=0:@R=A,S=1260,V={0}:R=B,S=1018,V={1}:R=C,S=1092,V={2}:R=D,S=1014,V={3}:R=E,S=1260,V={4}:\";$C$2;$T$14;$C$4;$D377;$B377)": 5883,_x000D_
    "=RIK_AC(\"INF04__;INF04@E=0,S=1076,G=0,T=0,P=0:@R=A,S=1260,V={0}:R=B,S=1018,V={1}:R=C,S=1092,V={2}:R=D,S=1014,V={3}:R=E,S=1260,V={4}:\";$C$2;$T$14;$C$4;$D385;$B385)": 5884,_x000D_
    "=RIK_AC(\"INF04__;INF04@E=0,S=1076,G=0,T=0,P=0:@R=A,S=1260,V={0}:R=B,S=1018,V={1}:R=C,S=1092,V={2}:R=D,S=1014,V={3}:R=E,S=1260,V={4}:\";$C$2;$T$14;$C$4;$D393;$B393)": 5885,_x000D_
    "=RIK_AC(\"INF04__;INF04@E=0,S=1076,G=0,T=0,P=0:@R=A,S=1260,V={0}:R=B,S=1018,V={1}:R=C,S=1092,V={2}:R=D,S=1014,V={3}:R=E,S=1260,V={4}:\";$C$2;$T$14;$C$4;$D401;$B401)": 5886,_x000D_
    "=RIK_AC(\"INF04__;INF04@E=0,S=1076,G=0,T=0,P=0:@R=A,S=1260,V={0}:R=B,S=1018,V={1}:R=C,S=1092,V={2}:R=D,S=1014,V={3}:R=E,S=1260,V={4}:\";$C$2;$T$14;$C$4;$D409;$B409)": 5887,_x000D_
    "=RIK_AC(\"INF04__;INF04@E=0,S=1076,G=0,T=0,P=0:@R=A,S=1260,V={0}:R=B,S=1018,V={1}:R=C,S=1092,V={2}:R=D,S=1014,V={3}:R=E,S=1260,V={4}:\";$C$2;$T$14;$C$4;$D417;$B417)": 5888,_x000D_
    "=RIK_AC(\"INF04__;INF04@E=0,S=1076,G=0,T=0,P=0:@R=A,S=1260,V={0}:R=B,S=1018,V={1}:R=C,S=1092,V={2}:R=D,S=1014,V={3}:R=E,S=1260,V={4}:\";$C$2;$T$14;$C$4;$D425;$B425)": 5889,_x000D_
    "=RIK_AC(\"INF04__;INF04@E=0,S=1076,G=0,T=0,P=0:@R=A,S=1260,V={0}:R=B,S=1018,V={1}:R=C,S=1092,V={2}:R=D,S=1014,V={3}:R=E,S=1260,V={4}:\";$C$2;$T$14;$C$4;$D433;$B433)": 5890,_x000D_
    "=RIK_AC(\"INF04__;INF04@E=0,S=1076,G=0,T=0,P=0:@R=A,S=1260,V={0}:R=B,S=1018,V={1}:R=C,S=1092,V={2}:R=D,S=1014,V={3}:R=E,S=1260,V={4}:\";$C$2;$T$14;$C$4;$D17;$B17)": 5891,_x000D_
    "=RIK_AC(\"INF04__;INF04@E=0,S=42,G=0,T=0,P=0:@R=A,S=1260,V={0}:R=B,S=1018,V={1}:R=C,S=1092,V={2}:R=D,S=1014,V={3}:R=E,S=1260,V={4}:\";$C$2;$T$14;$C$4;$D17;$B17)": 5892,_x000D_
    "=RIK_AC(\"INF04__;INF04@E=0,S=1064,G=0,T=0,P=0:@R=A,S=1260,V={0}:R=B,S=1018,V={1}:R=C,S=1092,V={2}:R=D,S=1014,V={3}:R=E,S=1260,V={4}:\";$C$2;$T$14;$C$4;$D17;$B17)": 5893,_x000D_
    "=RIK_AC(\"INF04__;INF04@E=0,S=49,G=0,T=0,P=0:@R=A,S=1260,V={0}:R=B,S=1018,V={1}:R=C,S=1092,V={2}:R=D,S=1014,V={3}:R=E,S=1260,V={4}:R=F,S=48,V={5}:\";$C$2;$T$14;$C$4;$D17;$B17;V$14)": 5894,_x000D_
    "=RIK_AC(\"INF04__;INF04@E=0,S=42,G=0,T=0,P=0:@R=A,S=1260,V={0}:R=B,S=1018,V={1}:R=C,S=1092,V={2}:R=D,S=1014,V={3}:R=E,S=1260,V={4}:\";$C$2;$P$14;$C$4;$D23;$B23)": 5895,_x000D_
    "=RIK_AC(\"INF04__;INF04@E=0,S=42,G=0,T=0,P=0:@R=A,S=1260,V={0}:R=B,S=1018,V={1}:R=C,S=1092,V={2}:R=D,S=1014,V={3}:R=E,S=1260,V={4}:\";$C$2;$P$14;$C$4;$D31;$B31)": 5896,_x000D_
    "=RIK_AC(\"INF04__;INF04@E=0,S=42,G=0,T=0,P=0:@R=A,S=1260,V={0}:R=B,S=1018,V={1}:R=C,S=1092,V={2}:R=D,S=1014,V={3}:R=E,S=1260,V={4}:\";$C$2;$P$14;$C$4;$D39;$B39)": 5897,_x000D_
    "=RIK_AC(\"INF04__;INF04@E=0,S=42,G=0,T=0,P=0:@R=A,S=1260,V={0}:R=B,S=1018,V={1}:R=C,S=1092,V={2}:R=D,S=1014,V={3}:R=E,S=1260,V={4}:\";$C$2;$P$14;$C$4;$D47;$B47)": 5898,_x000D_
    "=RIK_AC(\"INF04__;INF04@E=0,S=42,G=0,T=0,P=0:@R=A,S=1260,V={0}:R=B,S=1018,V={1}:R=C,S=1092,V={2}:R=D,S=1014,V={3}:R=E,S=1260,V={4}:\";$C$2;$P$14;$C$4;$D55;$B55)": 5899,_x000D_
    "=RIK_AC(\"INF04__;INF04@E=0,S=42,G=0,T=0,P=0:@R=A,S=1260,V={0}:R=B,S=1018,V={1}:R=C,S=1092,V={2}:R=D,S=1014,V={3}:R=E,S=1260,V={4}:\";$C$2;$P$14;$C$4;$D63;$B63)": 5900,_x000D_
    "=RIK_AC(\"INF04__;INF04@E=0,S=42,G=0,T=0,P=0:@R=A,S=1260,V={0}:R=B,S=1018,V={1}:R=C,S=1092,V={2}:R=D,S=1014,V={3}:R=E,S=1260,V={4}:\";$C$2;$P$14;$C$4;$D71;$B71)": 5901,_x000D_
    "=RIK_AC(\"INF04__;INF04@E=0,S=42,G=0,T=0,P=0:@R=A,S=1260,V={0}:R=B,S=1018,V={1}:R=C,S=1092,V={2}:R=D,S=1014,V={3}:R=E,S=1260,V={4}:\";$C$2;$P$14;$C$4;$D79;$B79)": 5902,_x000D_
    "=RIK_AC(\"INF04__;INF04@E=0,S=42,G=0,T=0,P=0:@R=A,S=1260,V={0}:R=B,S=1018,V={1}:R=C,S=1092,V={2}:R=D,S=1014,V={3}:R=E,S=1260,V={4}:\";$C$2;$P$14;$C$4;$D87;$B87)": 5903,_x000D_
    "=RIK_AC(\"INF04__;INF04@E=0,S=42,G=0,T=0,P=0:@R=A,S=1260,V={0}:R=B,S=1018,V={1}:R=C,S=1092,V={2}:R=D,S=1014,V={3}:R=E,S=1260,V={4}:\";$C$2;$P$14;$C$4;$D95;$B95)": 5904,_x000D_
    "=RIK_AC(\"INF04__;INF04@E=0,S=42,G=0,T=0,P=0:@R=A,S=1260,V={0}:R=B,S=1018,V={1}:R=C,S=1092,V={2}:R=D,S=1014,V={3}:R=E,S=1260,V={4}:\";$C$2;$P$14;$C$4;$D103</t>
  </si>
  <si>
    <t>;$B103)": 5905,_x000D_
    "=RIK_AC(\"INF04__;INF04@E=0,S=42,G=0,T=0,P=0:@R=A,S=1260,V={0}:R=B,S=1018,V={1}:R=C,S=1092,V={2}:R=D,S=1014,V={3}:R=E,S=1260,V={4}:\";$C$2;$P$14;$C$4;$D111;$B111)": 5906,_x000D_
    "=RIK_AC(\"INF04__;INF04@E=0,S=42,G=0,T=0,P=0:@R=A,S=1260,V={0}:R=B,S=1018,V={1}:R=C,S=1092,V={2}:R=D,S=1014,V={3}:R=E,S=1260,V={4}:\";$C$2;$P$14;$C$4;$D119;$B119)": 5907,_x000D_
    "=RIK_AC(\"INF04__;INF04@E=0,S=42,G=0,T=0,P=0:@R=A,S=1260,V={0}:R=B,S=1018,V={1}:R=C,S=1092,V={2}:R=D,S=1014,V={3}:R=E,S=1260,V={4}:\";$C$2;$P$14;$C$4;$D127;$B127)": 5908,_x000D_
    "=RIK_AC(\"INF04__;INF04@E=0,S=42,G=0,T=0,P=0:@R=A,S=1260,V={0}:R=B,S=1018,V={1}:R=C,S=1092,V={2}:R=D,S=1014,V={3}:R=E,S=1260,V={4}:\";$C$2;$P$14;$C$4;$D135;$B135)": 5909,_x000D_
    "=RIK_AC(\"INF04__;INF04@E=0,S=42,G=0,T=0,P=0:@R=A,S=1260,V={0}:R=B,S=1018,V={1}:R=C,S=1092,V={2}:R=D,S=1014,V={3}:R=E,S=1260,V={4}:\";$C$2;$P$14;$C$4;$D143;$B143)": 5910,_x000D_
    "=RIK_AC(\"INF04__;INF04@E=0,S=42,G=0,T=0,P=0:@R=A,S=1260,V={0}:R=B,S=1018,V={1}:R=C,S=1092,V={2}:R=D,S=1014,V={3}:R=E,S=1260,V={4}:\";$C$2;$P$14;$C$4;$D151;$B151)": 5911,_x000D_
    "=RIK_AC(\"INF04__;INF04@E=0,S=42,G=0,T=0,P=0:@R=A,S=1260,V={0}:R=B,S=1018,V={1}:R=C,S=1092,V={2}:R=D,S=1014,V={3}:R=E,S=1260,V={4}:\";$C$2;$P$14;$C$4;$D159;$B159)": 5912,_x000D_
    "=RIK_AC(\"INF04__;INF04@E=0,S=42,G=0,T=0,P=0:@R=A,S=1260,V={0}:R=B,S=1018,V={1}:R=C,S=1092,V={2}:R=D,S=1014,V={3}:R=E,S=1260,V={4}:\";$C$2;$P$14;$C$4;$D167;$B167)": 5913,_x000D_
    "=RIK_AC(\"INF04__;INF04@E=0,S=42,G=0,T=0,P=0:@R=A,S=1260,V={0}:R=B,S=1018,V={1}:R=C,S=1092,V={2}:R=D,S=1014,V={3}:R=E,S=1260,V={4}:\";$C$2;$P$14;$C$4;$D175;$B175)": 5914,_x000D_
    "=RIK_AC(\"INF04__;INF04@E=0,S=42,G=0,T=0,P=0:@R=A,S=1260,V={0}:R=B,S=1018,V={1}:R=C,S=1092,V={2}:R=D,S=1014,V={3}:R=E,S=1260,V={4}:\";$C$2;$P$14;$C$4;$D183;$B183)": 5915,_x000D_
    "=RIK_AC(\"INF04__;INF04@E=0,S=42,G=0,T=0,P=0:@R=A,S=1260,V={0}:R=B,S=1018,V={1}:R=C,S=1092,V={2}:R=D,S=1014,V={3}:R=E,S=1260,V={4}:\";$C$2;$P$14;$C$4;$D191;$B191)": 5916,_x000D_
    "=RIK_AC(\"INF04__;INF04@E=0,S=42,G=0,T=0,P=0:@R=A,S=1260,V={0}:R=B,S=1018,V={1}:R=C,S=1092,V={2}:R=D,S=1014,V={3}:R=E,S=1260,V={4}:\";$C$2;$P$14;$C$4;$D199;$B199)": 5917,_x000D_
    "=RIK_AC(\"INF04__;INF04@E=0,S=42,G=0,T=0,P=0:@R=A,S=1260,V={0}:R=B,S=1018,V={1}:R=C,S=1092,V={2}:R=D,S=1014,V={3}:R=E,S=1260,V={4}:\";$C$2;$P$14;$C$4;$D207;$B207)": 5918,_x000D_
    "=RIK_AC(\"INF04__;INF04@E=0,S=42,G=0,T=0,P=0:@R=A,S=1260,V={0}:R=B,S=1018,V={1}:R=C,S=1092,V={2}:R=D,S=1014,V={3}:R=E,S=1260,V={4}:\";$C$2;$P$14;$C$4;$D215;$B215)": 5919,_x000D_
    "=RIK_AC(\"INF04__;INF04@E=0,S=42,G=0,T=0,P=0:@R=A,S=1260,V={0}:R=B,S=1018,V={1}:R=C,S=1092,V={2}:R=D,S=1014,V={3}:R=E,S=1260,V={4}:\";$C$2;$P$14;$C$4;$D223;$B223)": 5920,_x000D_
    "=RIK_AC(\"INF04__;INF04@E=0,S=42,G=0,T=0,P=0:@R=A,S=1260,V={0}:R=B,S=1018,V={1}:R=C,S=1092,V={2}:R=D,S=1014,V={3}:R=E,S=1260,V={4}:\";$C$2;$P$14;$C$4;$D231;$B231)": 5921,_x000D_
    "=RIK_AC(\"INF04__;INF04@E=0,S=42,G=0,T=0,P=0:@R=A,S=1260,V={0}:R=B,S=1018,V={1}:R=C,S=1092,V={2}:R=D,S=1014,V={3}:R=E,S=1260,V={4}:\";$C$2;$P$14;$C$4;$D239;$B239)": 5922,_x000D_
    "=RIK_AC(\"INF04__;INF04@E=0,S=42,G=0,T=0,P=0:@R=A,S=1260,V={0}:R=B,S=1018,V={1}:R=C,S=1092,V={2}:R=D,S=1014,V={3}:R=E,S=1260,V={4}:\";$C$2;$P$14;$C$4;$D247;$B247)": 5923,_x000D_
    "=RIK_AC(\"INF04__;INF04@E=0,S=42,G=0,T=0,P=0:@R=A,S=1260,V={0}:R=B,S=1018,V={1}:R=C,S=1092,V={2}:R=D,S=1014,V={3}:R=E,S=1260,V={4}:\";$C$2;$P$14;$C$4;$D255;$B255)": 5924,_x000D_
    "=RIK_AC(\"INF04__;INF04@E=0,S=42,G=0,T=0,P=0:@R=A,S=1260,V={0}:R=B,S=1018,V={1}:R=C,S=1092,V={2}:R=D,S=1014,V={3}:R=E,S=1260,V={4}:\";$C$2;$P$14;$C$4;$D263;$B263)": 5925,_x000D_
    "=RIK_AC(\"INF04__;INF04@E=0,S=42,G=0,T=0,P=0:@R=A,S=1260,V={0}:R=B,S=1018,V={1}:R=C,S=1092,V={2}:R=D,S=1014,V={3}:R=E,S=1260,V={4}:\";$C$2;$P$14;$C$4;$D271;$B271)": 5926,_x000D_
    "=RIK_AC(\"INF04__;INF04@E=0,S=42,G=0,T=0,P=0:@R=A,S=1260,V={0}:R=B,S=1018,V={1}:R=C,S=1092,V={2}:R=D,S=1014,V={3}:R=E,S=1260,V={4}:\";$C$2;$P$14;$C$4;$D279;$B279)": 5927,_x000D_
    "=RIK_AC(\"INF04__;INF04@E=0,S=42,G=0,T=0,P=0:@R=A,S=1260,V={0}:R=B,S=1018,V={1}:R=C,S=1092,V={2}:R=D,S=1014,V={3}:R=E,S=1260,V={4}:\";$C$2;$P$14;$C$4;$D287;$B287)": 5928,_x000D_
    "=RIK_AC(\"INF04__;INF04@E=0,S=42,G=0,T=0,P=0:@R=A,S=1260,V={0}:R=B,S=1018,V={1}:R=C,S=1092,V={2}:R=D,S=1014,V={3}:R=E,S=1260,V={4}:\";$C$2;$P$14;$C$4;$D295;$B295)": 5929,_x000D_
    "=RIK_AC(\"INF04__;INF04@E=0,S=42,G=0,T=0,P=0:@R=A,S=1260,V={0}:R=B,S=1018,V={1}:R=C,S=1092,V={2}:R=D,S=1014,V={3}:R=E,S=1260,V={4}:\";$C$2;$P$14;$C$4;$D303;$B303)": 5930,_x000D_
    "=RIK_AC(\"INF04__;INF04@E=0,S=42,G=0,T=0,P=0:@R=A,S=1260,V={0}:R=B,S=1018,V={1}:R=C,S=1092,V={2}:R=D,S=1014,V={3}:R=E,S=1260,V={4}:\";$C$2;$P$14;$C$4;$D311;$B311)": 5931,_x000D_
    "=RIK_AC(\"INF04__;INF04@E=0,S=42,G=0,T=0,P=0:@R=A,S=1260,V={0}:R=B,S=1018,V={1}:R=C,S=1092,V={2}:R=D,S=1014,V={3}:R=E,S=1260,V={4}:\";$C$2;$P$14;$C$4;$D319;$B319)": 5932,_x000D_
    "=RIK_AC(\"INF04__;INF04@E=0,S=42,G=0,T=0,P=0:@R=A,S=1260,V={0}:R=B,S=1018,V={1}:R=C,S=1092,V={2}:R=D,S=1014,V={3}:R=E,S=1260,V={4}:\";$C$2;$P$14;$C$4;$D327;$B327)": 5933,_x000D_
    "=RIK_AC(\"INF04__;INF04@E=0,S=42,G=0,T=0,P=0:@R=A,S=1260,V={0}:R=B,S=1018,V={1}:R=C,S=1092,V={2}:R=D,S=1014,V={3}:R=E,S=1260,V={4}:\";$C$2;$P$14;$C$4;$D335;$B335)": 5934,_x000D_
    "=RIK_AC(\"INF04__;INF04@E=0,S=42,G=0,T=0,P=0:@R=A,S=1260,V={0}:R=B,S=1018,V={1}:R=C,S=1092,V={2}:R=D,S=1014,V={3}:R=E,S=1260,V={4}:\";$C$2;$P$14;$C$4;$D343;$B343)": 5935,_x000D_
    "=RIK_AC(\"INF04__;INF04@E=0,S=42,G=0,T=0,P=0:@R=A,S=1260,V={0}:R=B,S=1018,V={1}:R=C,S=1092,V={2}:R=D,S=1014,V={3}:R=E,S=1260,V={4}:\";$C$2;$P$14;$C$4;$D351;$B351)": 5936,_x000D_
    "=RIK_AC(\"INF04__;INF04@E=0,S=42,G=0,T=0,P=0:@R=A,S=1260,V={0}:R=B,S=1018,V={1}:R=C,S=1092,V={2}:R=D,S=1014,V={3}:R=E,S=1260,V={4}:\";$C$2;$P$14;$C$4;$D359;$B359)": 5937,_x000D_
    "=RIK_AC(\"INF04__;INF04@E=0,S=42,G=0,T=0,P=0:@R=A,S=1260,V={0}:R=B,S=1018,V={1}:R=C,S=1092,V={2}:R=D,S=1014,V={3}:R=E,S=1260,V={4}:\";$C$2;$P$14;$C$4;$D367;$B367)": 5938,_x000D_
    "=RIK_AC(\"INF04__;INF04@E=0,S=42,G=0,T=0,P=0:@R=A,S=1260,V={0}:R=B,S=1018,V={1}:R=C,S=1092,V={2}:R=D,S=1014,V={3}:R=E,S=1260,V={4}:\";$C$2;$P$14;$C$4;$D375;$B375)": 5939,_x000D_
    "=RIK_AC(\"INF04__;INF04@E=0,S=42,G=0,T=0,P=0:@R=A,S=1260,V={0}:R=B,S=1018,V={1}:R=C,S=1092,V={2}:R=D,S=1014,V={3}:R=E,S=1260,V={4}:\";$C$2;$P$14;$C$4;$D383;$B383)": 5940,_x000D_
    "=RIK_AC(\"INF04__;INF04@E=0,S=42,G=0,T=0,P=0:@R=A,S=1260,V={0}:R=B,S=1018,V={1}:R=C,S=1092,V={2}:R=D,S=1014,V={3}:R=E,S=1260,V={4}:\";$C$2;$P$14;$C$4;$D391;$B391)": 5941,_x000D_
    "=RIK_AC(\"INF04__;INF04@E=0,S=42,G=0,T=0,P=0:@R=A,S=1260,V={0}:R=B,S=1018,V={1}:R=C,S=1092,V={2}:R=D,S=1014,V={3}:R=E,S=1260,V={4}:\";$C$2;$P$14;$C$4;$D399;$B399)": 5942,_x000D_
    "=RIK_AC(\"INF04__;INF04@E=0,S=42,G=0,T=0,P=0:@R=A,S=1260,V={0}:R=B,S=1018,V={1}:R=C,S=1092,V={2}:R=D,S=1014,V={3}:R=E,S=1260,V={4}:\";$C$2;$P$14;$C$4;$D407;$B407)": 5943,_x000D_
    "=RIK_AC(\"INF04__;INF04@E=0,S=42,G=0,T=0,P=0:@R=A,S=1260,V={0}:R=B,S=1018,V={1}:R=C,S=1092,V={2}:R=D,S=1014,V={3}:R=E,S=1260,V={4}:\";$C$2;$P$14;$C$4;$D415;$B415)": 5944,_x000D_
    "=RIK_AC(\"INF04__;INF04@E=0,S=42,G=0,T=0,P=0:@R=A,S=1260,V={0}:R=B,S=1018,V={1}:R=C,S=1092,V={2}:R=D,S=1014,V={3}:R=E,S=1260,V={4}:\";$C$2;$P$14;$C$4;$D423;$B423)": 5945,_x000D_
    "=RIK_AC(\"INF04__;INF04@E=0,S=42,G=0,T=0,P=0:@R=A,S=1260,V={0}:R=B,S=1018,V={1}:R=C,S=1092,V={2}:R=D,S=1014,V={3}:R=E,S=1260,V={4}:\";$C$2;$P$14;$C$4;$D431;$B431)": 5946,_x000D_
    "=RIK_AC(\"INF04__;INF04@E=0,S=1064,G=0,T=0,P=0:@R=A,S=1260,V={0}:R=B,S=1018,V={1}:R=C,S=1092,V={2}:R=D,S=1014,V={3}:R=E,S=1260,V={4}:\";$C$2;$P$14;$C$4;$D19;$B19)": 5947,_x000D_
    "=RIK_AC(\"INF04__;INF04@E=0,S=1064,G=0,T=0,P=0:@R=A,S=1260,V={0}:R=B,S=1018,V={1}:R=C,S=1092,V={2}:R=D,S=1014,V={3}:R=E,S=1260,V={4}:\";$C$2;$P$14;$C$4;$D27;$B27)": 5948,_x000D_
    "=RIK_AC(\"INF04__;INF04@E=0,S=1064,G=0,T=0,P=0:@R=A,S=1260,V={0}:R=B,S=1018,V={1}:R=C,S=1092,V={2}:R=D,S=1014,V={3}:R=E,S=1260,V={4}:\";$C$2;$P$14;$C$4;$D35;$B35)": 5949,_x000D_
    "=RIK_AC(\"INF04__;INF04@E=0,S=1064,G=0,T=0,P=0:@R=A,S=1260,V={0}:R=B,S=1018,V={1}:R=C,S=1092,V={2}:R=D,S=1014,V={3}:R=E,S=1260,V={4}:\";$C$2;$P$14;$C$4;$D43;$B43)": 5950,_x000D_
    "=RIK_AC(\"INF04__;INF04@E=0,S=42,G=0,T=0,P=0:@R=A,S=1260,V={0}:R=B,S=1018,V={1}:R=C,S=1092,V={2}:R=D,S=1014,V={3}:R=E,S=1260,V={4}:\";$C$2;$P$14;$C$4;$D24;$B24)": 5951,_x000D_
    "=RIK_AC(\"INF04__;INF04@E=0,S=42,G=0,T=0,P=0:@R=A,S=1260,V={0}:R=B,S=1018,V={1}:R=C,S=1092,V={2}:R=D,S=1014,V={3}:R=E,S=1260,V={4}:\";$C$2;$P$14;$C$4;$D32;$B32)": 5952,_x000D_
    "=RIK_AC(\"INF04__;INF04@E=0,S=42,G=0,T=0,P=0:@R=A,S=1260,V={0}:R=B,S=1018,V={1}:R=C,S=1092,V={2}:R=D,S=1014,V={3}:R=E,S=1260,V={4}:\";$C$2;$P$14;$C$4;$D40;$B40)": 5953,_x000D_
    "=RIK_AC(\"INF04__;INF04@E=0,S=42,G=0,T=0,P=0:@R=A,S=1260,V={0}:R=B,S=1018,V={1}:R=C,S=1092,V={2}:R=D,S=1014,V={3}:R=E,S=1260,V={4}:\";$C$2;$P$14;$C$4;$D48;$B48)": 5954,_x000D_
    "=RIK_AC(\"INF04__;INF04@E=0,S=42,G=0,T=0,P=0:@R=A,S=1260,V={0}:R=B,S=1018,V={1}:R=C,S=1092,V={2}:R=D,S=1014,V={3}:R=E,S=1260,V={4}:\";$C$2;$P$14;$C$4;$D56;$B56)": 5955,_x000D_
    "=RIK_AC(\"INF04__;INF04@E=0,S=42,G=0,T=0,P=0:@R=A,S=1260,V={0}:R=B,S=1018,V={1}:R=C,S=1092,V={2}:R=D,S=1014,V={3}:R=E,S=1260,V={4}:\";$C$2;$P$14;$C$4;$D64;$B64)": 5956,_x000D_
    "=RIK_AC(\"INF04__;INF04@E=0,S=42,G=0,T=0,P=0:@R=A,S=1260,V={0}:R=B,S=1018,V={1}:R=C,S=1092,V={2}:R=D,S=1014,V={3}:R=E,S=1260,V={4}:\";$C$2;$P$14;$C$4;$D72;$B72)": 5957,_x000D_
    "=RIK_AC(\"INF04__;INF04@E=0,S=42,G=0,T=0,P=0:@R=A,S=1260,V={0}:R=B,S=1018,V={1}:R=C,S=1092,V={2}:R=D,S=1014,V={3}:R=E,S=1260,V={4}:\";$C$2;$P$14;$C$4;$D80;$B80)": 5958,_x000D_
    "=RIK_AC(\"INF04__;INF04@E=0,S=42,G=0,T=0,P=0:@R=A,S=1260,V={0}:R=B,S=1018,V={1}:R=C,S=1092,V={2}:R=D,S=1014,V={3}:R=E,S=1260,V={4}:\";$C$2;$P$14;$C$4;$D88;$B88)": 5959,_x000D_
    "=RIK_AC(\"INF04__;INF04@E=0,S=42,G=0,T=0,P=0:@R=A,S=1260,V={0}:R=B,S=1018,V={1}:R=C,S=1092,V={2}:R=D,S=1014,V={3}:R=E,S=1260,V={4}:\";$C$2;$P$14;$C$4;$D96;$B96)": 5960,_x000D_
    "=RIK_AC(\"INF04__;INF04@E=0,S=42,G=0,T=0,P=0:@R=A,S=1260,V={0}:R=B,S=1018,V={1}:R=C,S=1092,V={2}:R=D,S=1014,V={3}:R=E,S=1260,V={4}:\";$C$2;$P$14;$C$4;$D104;$B104)": 5961,_x000D_
    "=RIK_AC(\"INF04__;INF04@E=0,S=42,G=0,T=0,P=0:@R=A,S=1260,V={0}:R=B,S=1018,V={1}:R=C,S=1092,V={2}:R=D,S=1014,V={3}:R=E,S=1260,V={4}:\";$C$2;$P$14;$C$4;$D112;$B112)": 5962,_x000D_
    "=RIK_AC(\"INF04__;INF04@E=0,S=42,G=0,T=0,P=0:@R=A,S=1260,V={0}:R=B,S=1018,V={1}:R=C,S=1092,V={2}:R=D,S=1014,V={3}:R=E,S=1260,V={4}:\";$C$2;$P$14;$C$4;$D120;$B120)": 5963,_x000D_
    "=RIK_AC(\"INF04__;INF04@E=0,S=42,G=0,T=0,P=0:@R=A,S=1260,V={0}:R=B,S=1018,V={1}:R=C,S=1092,V={2}:R=D,S=1014,V={3}:R=E,S=1260,V={4}:\";$C$2;$P$14;$C$4;$D128;$B128)": 5964,_x000D_
    "=RIK_AC(\"INF04__;INF04@E=0,S=42,G=0,T=0,P=0:@R=A,S=1260,V={0}:R=B,S=1018,V={1}:R=C,S=1092,V={2}:R=D,S=1014,V={3}:R=E,S=1260,V={4}:\";$C$2;$P$14;$C$4;$D136;$B136)": 5965,_x000D_
    "=RIK_AC(\"INF04__;INF04@E=0,S=42,G=0,T=0,P=0:@R=A,S=1260,V={0}:R=B,S=1018,V={1}:R=C,S=1092,V={2}:R=D,S=1014,V={3}:R=E,S=1260,V={4}:\";$C$2;$P$14;$C$4;$D144;$B144)": 5966,_x000D_
    "=RIK_AC(\"INF04__;INF04@E=0,S=42,G=0,T=0,P=0:@R=A,S=1260,V={0}:R=B,S=1018,V={1}:R=C,S=1092,V={2}:R=D,S=1014,V={3}:R=E,S=1260,V={4}:\";$C$2;$P$14;$C$4;$D152;$B152)": 5967,_x000D_
    "=RIK_AC(\"INF04__;INF04@E=0,S=42,G=0,T=0,P=0:@R=A,S=1260,V={0}:R=B,S=1018,V={1}:R=C,S=1092,V={2}:R=D,S=1014,V={3}:R=E,S=1260,V={4}:\";$C$2;$P$14;$C$4;$D160;$B160)": 5968,_x000D_
    "=RIK_AC(\"INF04__;INF04@E=0,S=42,G=0,T=0,P=0:@R=A,S=1260,V={0}:R=B,S=1018,V={1}:R=C,S=1092,V={2}:R=D,S=1014,V={3}:R=E,S=1260,V={4}:\";$C$2;$P$14;$C$4;$D168;$B168)": 5969,_x000D_
    "=RIK_AC(\"INF04__;INF04@E=0,S=42,G=0,T=0,P=0:@R=A,S=1260,V={0}:R=B,S=1018,V={1}:R=C,S=1092,V={2}:R=D,S=1014,V={3}:R=E,S=1260,V={4}:\";$C$2;$P$14;$C$4;$D176;$B176)": 5970,_x000D_
    "=RIK_AC(\"INF04__;INF04@E=0,S=42,G=0,T=0,P=0:@R=A,S=1260,V={0}:R=B,S=1018,V={1}:R=C,S=1092,V={2}:R=D,S=1014,V={3}:R=E,S=1260,V={4}:\";$C$2;$P$14;$C$4;$D184;$B184)": 5971,_x000D_
    "=RIK_AC(\"INF04__;INF04@E=0,S=42,G=0,T=0,P=0:@R=A,S=1260,V={0}:R=B,S=1018,V={1}:R=C,S=1092,V={2}:R=D,S=1014,V={3}:R=E,S=1260,V={4}:\";$C$2;$P$14;$C$4;$D192;$B192)": 5972,_x000D_
    "=RIK_AC(\"INF04__;INF04@E=0,S=42,G=0,T=0,P=0:@R=A,S=1260,V={0}:R=B,S=1018,V={1}:R=C,S=1092,V={2}:R=D,S=1014,V={3}:R=E,S=1260,V={4}:\";$C$2;$P$14;$C$4;$D200;$B200)": 5973,_x000D_
    "=RIK_AC(\"INF04__;INF04@E=0,S=42,G=0,T=0,P=0:@R=A,S=1260,V={0}:R=B,S=1018,V={1}:R=C,S=1092,V={2}:R=D,S=1014,V={3}:R=E,S=1260,V={4}:\";$C$2;$P$14;$C$4;$D208;$B208)": 5974,_x000D_
    "=RIK_AC(\"INF04__;INF04@E=0,S=42,G=0,T=0,P=0:@R=A,S=1260,V={0}:R=B,S=1018,V={1}:R=C,S=1092,V={2}:R=D,S=1014,V={3}:R=E,S=1260,V={4}:\";$C$2;$P$14;$C$4;$D216;$B216)": 5975,_x000D_
    "=RIK_AC(\"INF04__;INF04@E=0,S=42,G=0,T=0,P=0:@R=A,S=1260,V={0}:R=B,S=1018,V={1}:R=C,S=1092,V={2}:R=D,S=1014,V={3}:R=E,S=1260,V={4}:\";$C$2;$P$14;$C$4;$D224;$B224)": 5976,_x000D_
    "=RIK_AC(\"INF04__;INF04@E=0,S=42,G=0,T=0,P=0:@R=A,S=1260,V={0}:R=B,S=1018,V={1}:R=C,S=1092,V={2}:R=D,S=1014,V={3}:R=E,S=1260,V={4}:\";$C$2;$P$14;$C$4;$D232;$B232)": 5977,_x000D_
    "=RIK_AC(\"INF04__;INF04@E=0,S=42,G=0,T=0,P=0:@R=A,S=1260,V={0}:R=B,S=1018,V={1}:R=C,S=1092,V={2}:R=D,S=1014,V={3}:R=E,S=1260,V={4}:\";$C$2;$P$14;$C$4;$D240;$B240)": 5978,_x000D_
    "=RIK_AC(\"INF04__;INF04@E=0,S=42,G=0,T=0,P=0:@R=A,S=1260,V={0}:R=B,S=1018,V={1}:R=C,S=1092,V={2}:R=D,S=1014,V={3}:R=E,S=1260,V={4}:\";$C$2;$P$14;$C$4;$D248;$B248)": 5979,_x000D_
    "=RIK_AC(\"INF04__;INF04@E=0,S=42,G=0,T=0,P=0:@R=A,S=1260,V={0}:R=B,S=1018,V={1}:R=C,S=1092,V={2}:R=D,S=1014,V={3}:R=E,S=1260,V={4}:\";$C$2;$P$14;$C$4;$D256;$B256)": 5980,_x000D_
    "=RIK_AC(\"INF04__;INF04@E=0,S=42,G=0,T=0,P=0:@R=A,S=1260,V={0}:R=B,S=1018,V={1}:R=C,S=1092,V={2}:R=D,S=1014,V={3}:R=E,S=1260,V={4}:\";$C$2;$P$14;$C$4;$D264;$B264)": 5981,_x000D_
    "=RIK_AC(\"INF04__;INF04@E=0,S=42,G=0,T=0,P=0:@R=A,S=1260,V={0}:R=B,S=1018,V={1}:R=C,S=1092,V={2}:R=D,S=1014,V={3}:R=E,S=1260,V={4}:\";$C$2;$P$14;$C$4;$D272;$B272)": 5982,_x000D_
    "=RIK_AC(\"INF04__;INF04@E=0,S=42,G=0,T=0,P=0:@R=A,S=1260,V={0}:R=B,S=1018,V={1}:R=C,S=1092,V={2}:R=D,S=1014,V={3}:R=E,S=1260,V={4}:\";$C$2;$P$14;$C$4;$D280;$B280)": 5983,_x000D_
    "=RIK_AC(\"INF04__;INF04@E=0,S=42,G=0,T=0,P=0:@R=A,S=1260,V={0}:R=B,S=1018,V={1}:R=C,S=1092,V={2}:R=D,S=1014,V={3}:R=E,S=1260,V={4}:\";$C$2;$P$14;$C$4;$D288;$B288)": 5984,_x000D_
    "=RIK_AC(\"INF04__;INF04@E=0,S=42,G=0,T=0,P=0:@R=A,S=1260,V={0}:R=B,S=1018,V={1}:R=C,S=1092,V={2}:R=D,S=1014,V={3}:R=E,S=1260,V={4}:\";$C$2;$P$14;$C$4;$D296;$B296)": 5985,_x000D_
    "=RIK_AC(\"INF04__;INF04@E=0,S=42,G=0,T=0,P=0:@R=A,S=1260,V={0}:R=B,S=1018,V={1}:R=C,S=1092,V={2}:R=D,S=1014,V={3}:R=E,S=1260,V={4}:\";$C$2;$P$14;$C$4;$D304;$B304)": 5986,_x000D_
    "=RIK_AC(\"INF04__;INF04@E=0,S=42,G=0,T=0,P=0:@R=A,S=1260,V={0}:R=B,S=1018,V={1}:R=C,S=1092,V={2}:R=D,S=1014,V={3}:R=E,S=1260,V={4}:\";$C$2;$P$14;$C$4;$D312;$B312)": 5987,_x000D_
    "=RIK_AC(\"INF04__;INF04@E=0,S=42,G=0,T=0,P=0:@R=A,S=1260,V={0}:R=B,S=1018,V={1}:R=C,S=1092,V={2}:R=D,S=1014,V={3}:R=E,S=1260,V={4}:\";$C$2;$P$14;$C$4;$D320;$B320)": 5988,_x000D_
    "=RIK_AC(\"INF04__;INF04@E=0,S=42,G=0,T=0,P=0:@R=A,S=1260,V={0}:R=B,S=1018,V={1}:R=C,S=1092,V={2}:R=D,S=1014,V={3}:R=E,S=1260,V={4}:\";$C$2;$P$14;$C$4;$D328;$B328)": 5989,_x000D_
    "=RIK_AC(\"INF04__;INF04@E=0,S=42,G=0,T=0,P=0:@R=A,S=1260,V={0}:R=B,S=1018,V={1}:R=C,S=1092,V={2}:R=D,S=1014,V={3}:R=E,S=1260,V={4}:\";$C$2;$P$14;$C$4;$D336;$B336)": 5990,_x000D_
    "=RIK_AC(\"INF04__;INF04@E=0,S=42,G=0,T=0,P=0:@R=A,S=1260,V={0}:R=B,S=1018,V={1}:R=C,S=1092,V={2}:R=D,S=1014,V={3}:R=E,S=1260,V={4}:\";$C$2;$P$14;$C$4;$D344;$B344)": 5991,_x000D_
    "=RIK_AC(\"INF04__;INF04@E=0,S=42,G=0,T=0,P=0:@R=A,S=1260,V={0}:R=B,S=1018,V={1}:R=C,S=1092,V={2}:R=D,S=1014,V={3}:R=E,S=1260,V={4}:\";$C$2;$P$14;$C$4;$D352;$B352)": 5992,_x000D_
    "=RIK_AC(\"INF04__;INF04@E=0,S=42,G=0,T=0,P=0:@R=A,S=1260,V={0}:R=B,S=1018,V={1}:R=C,S=1092,V={2}:R=D,S=1014,V={3}:R=E,S=1260,V={4}:\";$C$2;$P$14;$C$4;$D360;$B360)": 5993,_x000D_
    "=RIK_AC(\"INF04__;INF04@E=0,S=42,G=0,T=0,P=0:@R=A,S=1260,V={0}:R=B,S=1018,V={1}:R=C,S=1092,V={2}:R=D,S=1014,V={3}:R=E,S=1260,V={4}:\";$C$2;$P$14;$C$4;$D368;$B368)": 5994,_x000D_
    "=RIK_AC(\"INF04__;INF04@E=0,S=42,G=0,T=0,P=0:@R=A,S=1260,V={0}:R=B,S=1018,V={1}:R=C,S=1092,V={2}:R=D,S=1014,V={3}:R=E,S=1260,V={4}:\";$C$2;$P$14;$C$4;$D376;$B376)": 5995,_x000D_
    "=RIK_AC(\"INF04__;INF04@E=0,S=42,G=0,T=0,P=0:@R=A,S=1260,V={0}:R=B,S=1018,V={1}:R=C,S=1092,V={2}:R=D,S=1014,V={3}:R=E,S=1260,V={4}:\";$C$2;$P$14;$C$4;$D384;$B384)": 5996,_x000D_
    "=RIK_AC(\"INF04__;INF04@E=0,S=42,G=0,T=0,P=0:@R=A,S=1260,V={0}:R=B,S=1018,V={1}:R=C,S=1092,V={2}:R=D,S=1014,V={3}:R=E,S=1260,V={4}:\";$C$2;$P$14;$C$4;$D392;$B392)": 5997,_x000D_
    "=RIK_AC(\"INF04__;INF04@E=0,S=42,G=0,T=0,P=0:@R=A,S=1260,V={0}:R=B,S=1018,V={1}:R=C,S=1092,V={2}:R=D,S=1014,V={3}:R=E,S=1260,V={4}:\";$C$2;$P$14;$C$4;$D400;$B400)": 5998,_x000D_
    "=RIK_AC(\"INF04__;INF04@E=0,S=42,G=0,T=0,P=0:@R=A,S=1260,V={0}:R=B,S=1018,V={1}:R=C,S=1092,V={2}:R=D,S=1014,V={3}:R=E,S=1260,V={4}:\";$C$2;$P$14;$C$4;$D408;$B408)": 5999,_x000D_
    "=RIK_AC(\"INF04__;INF04@E=0,S=42,G=0,T=0,P=0:@R=A,S=1260,V={0}:R=B,S=1018,V={1}:R=C,S=1092,V={2}:R=D,S=1014,V={3}:R=E,S=1260,V={4}:\";$C$2;$P$14;$C$4;$D416;$B416)": 6000,_x000D_
    "=RIK_AC(\"INF04__;INF04@E=0,S=42,G=0,T=0,P=0:@R=A,S=1260,V={0}:R=B,S=1018,V={1}:R=C,S=1092,V={2}:R=D,S=1014,V={3}:R=E,S=1260,V={4}:\";$C$2;$P$14;$C$4;$D424;$B424)": 6001,_x000D_
    "=RIK_AC(\"INF04__;INF04@E=0,S=42,G=0,T=0,P=0:@R=A,S=1260,V={0}:R=B,S=1018,V={1}:R=C,S=1092,V={2}:R=D,S=1014,V={3}:R=E,S=1260,V={4}:\";$C$2;$P$14;$C$4;$D432;$B432)": 6002,_x000D_
    "=RIK_AC(\"INF04__;INF04@E=0,S=1064,G=0,T=0,P=0:@R=A,S=1260,V={0}:R=B,S=1018,V={1}:R=C,S=1092,V={2}:R=D,S=1014,V={3}:R=E,S=1260,V={4}:\";$C$2;$P$14;$C$4;$D20;$B20)": 6003,_x000D_
    "=RIK_AC(\"INF04__;INF04@E=0,S=1064,G=0,T=0,P=0:@R=A,S=1260,V={0}:R=B,S=1018,V={1}:R=C,S=1092,V={2}:R=D,S=1014,V={3}:R=E,S=1260,V={4}:\";$C$2;$P$14;$C$4;$D28;$B28)": 6004,_x000D_
    "=RIK_AC(\"INF04__;INF04@E=0,S=1064,G=0,T=0,P=0:@R=A,S=1260,V={0}:R=B,S=1018,V={1}:R=C,S=1092,V={2}:R=D,S=1014,V={3}:R=E,S=1260,V={4}:\";$C$2;$P$14;$C$4;$D36;$B36)": 6005,_x000D_
    "=RIK_AC(\"INF04__;INF04@E=0,S=1064,G=0,T=0,P=0:@R=A,S=1260,V={0}:R=B,S=1018,V={1}:R=C,S=1092,V={2}:R=D,S=1014,V={3}:R=E,S=1260,V={4}:\";$C$2;$P$14;$C$4;$D44;$B44)": 6006,_x000D_
    "=RIK_AC(\"INF04__;INF04@E=0,S=42,G=0,T=0,P=0:@R=A,S=1260,V={0}:R=B,S=1018,V={1}:R=C,S=1092,V={2}:R=D,S=1014,V={3}:R=E,S=1260,V={4}:\";$C$2;$P$14;$C$4;$D18;$B18)": 6007,_x000D_
    "=RIK_AC(\"INF04__;INF04@E=0,S=42,G=0,T=0,P=0:@R=A,S=1260,V={0}:R=B,S=1018,V={1}:R=C,S=1092,V={2}:R=D,S=1014,V={3}:R=E,S=1260,V={4}:\";$C$2;$P$14;$C$4;$D26;$B26)": 6008,_x000D_
    "=RIK_AC(\"INF04__;INF04@E=0,S=42,G=0,T=0,P=0:@R=A,S=1260,V={0}:R=B,S=1018,V={1}:R=C,S=1092,V={2}:R=D,S=1014,V={3}:R=E,S=1260,V={4}:\";$C$2;$P$14;$C$4;$D34;$B34)": 6009,_x000D_
    "=RIK_AC(\"INF04__;INF04@E=0,S=42,G=0,T=0,P=0:@R=A,S=1260,V={0}:R=B,S=1018,V={1}:R=C,S=1092,V={2}:R=D,S=1014,V={3}:R=E,S=1260,V={4}:\";$C$2;$P$14;$C$4;$D42;$B42)": 6010,_x000D_
    "=RIK_AC(\"INF04__;INF04@E=0,S=42,G=0,T=0,P=0:@R=A,S=1260,V={0}:R=B,S=1018,V={1}:R=C,S=1092,V={2}:R=D,S=1014,V={3}:R=E,S=1260,V={4}:\";$C$2;$P$14;$C$4;$D50;$B50)": 6011,_x000D_
    "=RIK_AC(\"INF04__;INF04@E=0,S=42,G=0,T=0,P=0:@R=A,S=1260,V={0}:R=B,S=1018,V={1}:R=C,S=1092,V={2}:R=D,S=1014,V={3}:R=E,S=1260,V={4}:\";$C$2;$P$14;$C$4;$D58;$B58)": 6012,_x000D_
    "=RIK_AC(\"INF04__;INF04@E=0,S=42,G=0,T=0,P=0:@R=A,S=1260,V={0}:R=B,S=1018,V={1}:R=C,S=1092,V={2}:R=D,S=1014,V={3}:R=E,S=1260,V={4}:\";$C$2;$P$14;$C$4;$D66;$B66)": 6013,_x000D_
    "=RIK_AC(\"INF04__;INF04@E=0,S=42,G=0,T=0,P=0:@R=A,S=1260,V={0}:R=B,S=1018,V={1}:R=C,S=1092,V={2}:R=D,S=1014,V={3}:R=E,S=1260,V={4}:\";$C$2;$P$14;$C$4;$D74;$B74)": 6014,_x000D_
    "=RIK_AC(\"INF04__;INF04@E=0,S=42,G=0,T=0,P=0:@R=A,S=1260,V={0}:R=B,S=1018,V={1}:R=C,S=1092,V={2}:R=D,S=1014,V={3}:R=E,S=1260,V={4}:\";$C$2;$P$14;$C$4;$D82;$B82)": 6015,_x000D_
    "=RIK_AC(\"INF04__;INF04@E=0,S=42,G=0,T=0,P=0:@R=A,S=1260,V={0}:R=B,S=1018,V={1}:R=C,S=1092,V={2}:R=D,S=1014,V={3}:R=E,S=1260,V={4}:\";$C$2;$P$14;$C$4;$D90;$B90)": 6016,_x000D_
    "=RIK_AC(\"INF04__;INF04@E=0,S=42,G=0,T=0,P=0:@R=A,S=1260,V={0}:R=B,S=1018,V={1}:R=C,S=1092,V={2}:R=D,S=1014,V={3}:R=E,S=1260,V={4}:\";$C$2;$P$14;$C$4;$D98;$B98)": 6017,_x000D_
    "=RIK_AC(\"INF04__;INF04@E=0,S=42,G=0,T=0,P=0:@R=A,S=1260,V={0}:R=B,S=1018,V={1}:R=C,S=1092,V={2}:R=D,S=1014,V={3}:R=E,S=1260,V={4}:\";$C$2;$P$14;$C$4;$D106;$B106)": 6018,_x000D_
    "=RIK_AC(\"INF04__;INF04@E=0,S=42,G=0,T=0,P=0:@R=A,S=1260,V={0}:R=B,S=1018,V={1}:R=C,S=1092,V={2}:R=D,S=1014,V={3}:R=E,S=1260,V={4}:\";$C$2;$P$14;$C$4;$D114;$B114)": 6019,_x000D_
    "=RIK_AC(\"INF04__;INF04@E=0,S=42,G=0,T=0,P=0:@R=A,S=1260,V={0}:R=B,S=1018,V={1}:R=C,S=1092,V={2}:R=D,S=1014,V={3}:R=E,S=1260,V={4}:\";$C$2;$P$14;$C$4;$D122;$B122)": 6020,_x000D_
    "=RIK_AC(\"INF04__;INF04@E=0,S=42,G=0,T=0,P=0:@R=A,S=1260,V={0}:R=B,S=1018,V={1}:R=C,S=1092,V={2}:R=D,S=1014,V={3}:R=E,S=1260,V={4}:\";$C$2;$P$14;$C$4;$D130;$B130)": 6021,_x000D_
    "=RIK_AC(\"INF04__;INF04@E=0,S=42,G=0,T=0,P=0:@R=A,S=1260,V={0}:R=B,S=1018,V={1}:R=C,S=1092,V={2}:R=D,S=1014,V={3}:R=E,S=1260,V={4}:\";$C$2;$P$14;$C$4;$D138;$B138)": 6022,_x000D_
    "=RIK_AC(\"INF04__;INF04@E=0,S=42,G=0,T=0,P=0:@R=A,S=1260,V={0}:R=B,S=1018,V={1}:R=C,S=1092,V={2}:R=D,S=1014,V={3}:R=E,S=1260,V={4}:\";$C$2;$P$14;$C$4;$D146;$B146)": 6023,_x000D_
    "=RIK_AC(\"INF04__;INF04@E=0,S=42,G=0,T=0,P=0:@R=A,S=1260,V={0}:R=B,S=1018,V={1}:R=C,S=1092,V={2}:R=D,S=1014,V={3}:R=E,S=1260,V={4}:\";$C$2;$P$14;$C$4;$D154;$B154)": 6024,_x000D_
    "=RIK_AC(\"INF04__;INF04@E=0,S=42,G=0,T=0,P=0:@R=A,S=1260,V={0}:R=B,S=1018,V={1}:R=C,S=1092,V={2}:R=D,S=1014,V={3}:R=E,S=1260,V={4}:\";$C$2;$P$14;$C$4;$D162;$B162)": 6025,_x000D_
    "=RIK_AC(\"INF04__;INF04@E=0,S=42,G=0,T=0,P=0:@R=A,S=1260,V={0}:R=B,S=1018,V={1}:R=C,S=1092,V={2}:R=D,S=1014,V={3}:R=E,S=1260,V={4}:\";$C$2;$P$14;$C$4;$D170;$B170)": 6026,_x000D_
    "=RIK_AC(\"INF04__;INF04@E=0,S=42,G=0,T=0,P=0:@R=A,S=1260,V={0}:R=B,S=1018,V={1}:R=C,S=1092,V={2}:R=D,S=1014,V={3}:R=E,S=1260,V={4}:\";$C$2;$P$14;$C$4;$D178;$B178)": 6027,_x000D_
    "=RIK_AC(\"INF04__;INF04@E=0,S=42,G=0,T=0,P=0:@R=A,S=1260,V={0}:R=B,S=1018,V={1}:R=C,S=1092,V={2}:R=D,S=1014,V={3}:R=E,S=1260,V={4}:\";$C$2;$P$14;$C$4;$D186;$B186)": 6028,_x000D_
    "=RIK_AC(\"INF04__;INF04@E=0,S=42,G=0,T=0,P=0:@R=A,S=1260,V={0}:R=B,S=1018,V={1}:R=C,S=1092,V={2}:R=D,S=1014,V={3}:R=E,S=1260,V={4}:\";$C$2;$P$14;$C$4;$D194;$B194)": 6029,_x000D_
    "=RIK_AC(\"INF04__;INF04@E=0,S=42,G=0,T=0,P=0:@R=A,S=1260,V={0}:R=B,S=1018,V={1}:R=C,S=1092,V={2}:R=D,S=1014,V={3}:R=E,S=1260,V={4}:\";$C$2;$P$14;$C$4;$D202;$B202)": 6030,_x000D_
    "=RIK_AC(\"INF04__;INF04@E=0,S=42,G=0,T=0,P=0:@R=A,S=1260,V={0}:R=B,S=1018,V={1}:R=C,S=1092,V={2}:R=D,S=1014,V={3}:R=E,S=1260,V={4}:\";$C$2;$P$14;$C$4;$D210;$B210)": 6031,_x000D_
    "=RIK_AC(\"INF04__;INF04@E=0,S=42,G=0,T=0,P=0:@R=A,S=1260,V={0}:R=B,S=1018,V={1}:R=C,S=1092,V={2}:R=D,S=1014,V={3}:R=E,S=1260,V={4}:\";$C$2;$P$14;$C$4;$D218;$B218)": 6032,_x000D_
    "=RIK_AC(\"INF04__;INF04@E=0,S=42,G=0,T=0,P=0:@R=A,S=1260,V={0}:R=B,S=1018,V={1}:R=C,S=1092,V={2}:R=D,S=1014,V={3}:R=E,S=1260,V={4}:\";$C$2;$P$14;$C$4;$D226;$B226)": 6033,_x000D_
    "=RIK_AC(\"INF04__;INF04@E=0,S=42,G=0,T=0,P=0:@R=A,S=1260,V={0}:R=B,S=1018,V={1}:R=C,S=1092,V={2}:R=D,S=1014,V={3}:R=E,S=1260,V={4}:\";$C$2;$P$14;$C$4;$D234;$B234)": 6034,_x000D_
    "=RIK_AC(\"INF04__;INF04@E=0,S=42,G=0,T=0,P=0:@R=A,S=1260,V={0}:R=B,S=1018,V={1}:R=C,S=1092,V={2}:R=D,S=1014,V={3}:R=E,S=1260,V={4}:\";$C$2;$P$14;$C$4;$D242;$B242)": 6035,_x000D_
    "=RIK_AC(\"INF04__;INF04@E=0,S=42,G=0,T=0,P=0:@R=A,S=1260,V={0}:R=B,S=1018,V={1}:R=C,S=1092,V={2}:R=D,S=1014,V={3}:R=E,S=1260,V={4}:\";$C$2;$P$14;$C$4;$D250;$B250)": 6036,_x000D_
    "=RIK_AC(\"INF04__;INF04@E=0,S=42,G=0,T=0,P=0:@R=A,S=1260,V={0}:R=B,S=1018,V={1}:R=C,S=1092,V={2}:R=D,S=1014,V={3}:R=E,S=1260,V={4}:\";$C$2;$P$14;$C$4;$D258;$B258)": 6037,_x000D_
    "=RIK_AC(\"INF04__;INF04@E=0,S=42,G=0,T=0,P=0:@R=A,S=1260,V={0}:R=B,S=1018,V={1}:R=C,S=1092,V={2}:R=D,S=1014,V={3}:R=E,S=1260,V={4}:\";$C$2;$P$14;$C$4;$D266;$B266)": 6038,_x000D_
    "=RIK_AC(\"INF04__;INF04@E=0,S=42,G=0,T=0,P=0:@R=A,S=1260,V={0}:R=B,S=1018,V={1}:R=C,S=1092,V={2}:R=D,S=1014,V={3}:R=E,S=1260,V={4}:\";$C$2;$P$14;$C$4;$D274;$B274)": 6039,_x000D_
    "=RIK_AC(\"INF04__;INF04@E=0,S=42,G=0,T=0,P=0:@R=A,S=1260,V={0}:R=B,S=1018,V={1}:R=C,S=1092,V={2}:R=D,S=1014,V={3}:R=E,S=1260,V={4}:\";$C$2;$P$14;$C$4;$D282;$B282)": 6040,_x000D_
    "=RIK_AC(\"INF04__;INF04@E=0,S=42,G=0,T=0,P=0:@R=A,S=1260,V={0}:R=B,S=1018,V={1}:R=C,S=1092,V={2}:R=D,S=1014,V={3}:R=E,S=1260,V={4}:\";$C$2;$P$14;$C$4;$D290;$B290)": 6041,_x000D_
    "=RIK_AC(\"INF04__;INF04@E=0,S=42,G=0,T=0,P=0:@R=A,S=1260,V={0}:R=B,S=1018,V={1}:R=C,S=1092,V={2}:R=D,S=1014,V={3}:R=E,S=1260,V={4}:\";$C$2;$P$14;$C$4;$D298;$B298)": 6042,_x000D_
    "=RIK_AC(\"INF04__;INF04@E=0,S=42,G=0,T=0,P=0:@R=A,S=1260,V={0}:R=B,S=1018,V={1}:R=C,S=1092,V={2}:R=D,S=1014,V={3}:R=E,S=1260,V={4}:\";$C$2;$P$14;$C$4;$D306;$B306)": 6043,_x000D_
    "=RIK_AC(\"INF04__;INF04@E=0,S=42,G=0,T=0,P=0:@R=A,S=1260,V={0}:R=B,S=1018,V={1}:R=C,S=1092,V={2}:R=D,S=1014,V={3}:R=E,S=1260,V={4}:\";$C$2;$P$14;$C$4;$D314;$B314)": 6044,_x000D_
    "=RIK_AC(\"INF04__;INF04@E=0,S=42,G=0,T=0,P=0:@R=A,S=1260,V={0}:R=B,S=1018,V={1}:R=C,S=1092,V={2}:R=D,S=1014,V={3}:R=E,S=1260,V={4}:\";$C$2;$P$14;$C$4;$D322;$B322)": 6045,_x000D_
    "=RIK_AC(\"INF04__;INF04@E=0,S=42,G=0,T=0,P=0:@R=A,S=1260,V={0}:R=B,S=1018,V={1}:R=C,S=1092,V={2}:R=D,S=1014,V={3}:R=E,S=1260,V={4}:\";$C$2;$P$14;$C$4;$D330;$B330)": 6046,_x000D_
    "=RIK_AC(\"INF04__;INF04@E=0,S=42,G=0,T=0,P=0:@R=A,S=1260,V={0}:R=B,S=1018,V={1}:R=C,S=1092,V={2}:R=D,S=1014,V={3}:R=E,S=1260,V={4}:\";$C$2;$P$14;$C$4;$D338;$B338)": 6047,_x000D_
    "=RIK_AC(\"INF04__;INF04@E=0,S=42,G=0,T=0,P=0:@R=A,S=1260,V={0}:R=B,S=1018,V={1}:R=C,S=1092,V={2}:R=D,S=1014,V={3}:R=E,S=1260,V={4}:\";$C$2;$P$14;$C$4;$D346;$B346)": 6048,_x000D_
    "=RIK_AC(\"INF04__;INF04@E=0,S=42,G=0,T=0,P=0:@R=A,S=1260,V={0}:R=B,S=1018,V={1}:R=C,S=1092,V={2}:R=D,S=1014,V={3}:R=E,S=1260,V={4}:\";$C$2;$P$14;$C$4;$D354;$B354)": 6049,_x000D_
    "=RIK_AC(\"INF04__;INF04@E=0,S=42,G=0,T=0,P=0:@R=A,S=1260,V={0}:R=B,S=1018,V={1}:R=C,S=1092,V={2}:R=D,S=1014,V={3}:R=E,S=1260,V={4}:\";$C$2;$P$14;$C$4;$D362;$B362)": 6050,_x000D_
    "=RIK_AC(\"INF04__;INF04@E=0,S=42,G=0,T=0,P=0:@R=A,S=1260,V={0}:R=B,S=1018,V={1}:R=C,S=1092,V={2}:R=D,S=1014,V={3}:R=E,S=1260,V={4}:\";$C$2;$P$14;$C$4;$D370;$B370)": 6051,_x000D_
    "=RIK_AC(\"INF04__;INF04@E=0,S=42,G=0,T=0,P=0:@R=A,S=1260,V={0}:R=B,S=1018,V={1}:R=C,S=1092,V={2}:R=D,S=1014,V={3}:R=E,S=1260,V={4}:\";$C$2;$P$14;$C$4;$D378;$B378)": 6052,_x000D_
    "=RIK_AC(\"INF04__;INF04@E=0,S=42,G=0,T=0,P=0:@R=A,S=1260,V={0}:R=B,S=1018,V={1}:R=C,S=1092,V={2}:R=D,S=1014,V={3}:R=E,S=1260,V={4}:\";$C$2;$P$14;$C$4;$D386;$B386)": 6053,_x000D_
    "=RIK_AC(\"INF04__;INF04@E=0,S=42,G=0,T=0,P=0:@R=A,S=1260,V={0}:R=B,S=1018,V={1}:R=C,S=1092,V={2}:R=D,S=1014,V={3}:R=E,S=1260,V={4}:\";$C$2;$P$14;$C$4;$D394;$B394)": 6054,_x000D_
    "=RIK_AC(\"INF04__;INF04@E=0,S=42,G=0,T=0,P=0:@R=A,S=1260,V={0}:R=B,S=1018,V={1}:R=C,S=1092,V={2}:R=D,S=1014,V={3}:R=E,S=1260,V={4}:\";$C$2;$P$14;$C$4;$D402;$B402)": 6055,_x000D_
    "=RIK_AC(\"INF04__;INF04@E=0,S=42,G=0,T=0,P=0:@R=A,S=1260,V={0}:R=B,S=1018,V={1}:R=C,S=1092,V={2}:R=D,S=1014,V={3}:R=E,S=1260,V={4}:\";$C$2;$P$14;$C$4;$D410;$B410)": 6056,_x000D_
    "=RIK_AC(\"INF04__;INF04@E=0,S=42,G=0,T=0,P=0:@R=A,S=1260,V={0}:R=B,S=1018,V={1}:R=C,S=1092,V={2}:R=D,S=1014,V={3}:R=E,S=1260,V={4}:\";$C$2;$P$14;$C$4;$D418;$B418)": 6057,_x000D_
    "=RIK_AC(\"INF04__;INF04@E=0,S=42,G=0,T=0,P=0:@R=A,S=1260,V={0}:R=B,S=1018,V={1}:R=C,S=1092,V={2}:R=D,S=1014,V={3}:R=E,S=1260,V={4}:\";$C$2;$P$14;$C$4;$D426;$B426)": 6058,_x000D_
    "=RIK_AC(\"INF04__;INF04@E=0,S=42,G=0,T=0,P=0:@R=A,S=1260,V={0}:R=B,S=1018,V={1}:R=C,S=1092,V={2}:R=D,S=1014,V={3}:R=E,S=1260,V={4}:\";$C$2;$P$14;$C$4;$D434;$B434)": 6059,_x000D_
    "=RIK_AC(\"INF04__;INF04@E=0,S=1064,G=0,T=0,P=0:@R=A,S=1260,V={0}:R=B,S=1018,V={1}:R=C,S=1092,V={2}:R=D,S=1014,V={3}:R=E,S=1260,V={4}:\";$C$2;$P$14;$C$4;$D22;$B22)": 6060,_x000D_
    "=RIK_AC(\"INF04__;INF04@E=0,S=1064,G=0,T=0,P=0:@R=A,S=1260,V={0}:R=B,S=1018,V={1}:R=C,S=1092,V={2}:R=D,S=1014,V={3}:R=E,S=1260,V={4}:\";$C$2;$P$14;$C$4;$D30;$B30)": 6061,_x000D_
    "=RIK_AC(\"INF04__;INF04@E=0,S=1064,G=0,T=0,P=0:@R=A,S=1260,V={0}:R=B,S=1018,V={1}:R=C,S=1092,V={2}:R=D,S=1014,V={3}:R=E,S=1260,V={4}:\";$C$2;$P$14;$C$4;$D38;$B38)": 6062,_x000D_
    "=RIK_AC(\"INF04__;INF04@E=0,S=1064,G=0,T=0,P=0:@R=A,S=1260,V={0}:R=B,S=1018,V={1}:R=C,S=1092,V={2}:R=D,S=1014,V={3}:R=E,S=1260,V={4}:\";$C$2;$P$14;$C$4;$D46;$B46)": 6063,_x000D_
    "=RIK_AC(\"INF04__;INF04@E=0,S=1064,G=0,T=0,P=0:@R=A,S=1260,V={0}:R=B,S=1018,V={1}:R=C,S=1092,V={2}:R=D,S=1014,V={3}:R=E,S=1260,V={4}:\";$C$2;$P$14;$C$4;$D54;$B54)": 6064,_x000D_
    "=RIK_AC(\"INF04__;INF04@E=0,S=1064,G=0,T=0,P=0:@R=A,S=1260,V={0}:R=B,S=1018,V={1}:R=C,S=1092,V={2}:R=D,S=1014,V={3}:R=E,S=1260,V={4}:\";$C$2;$P$14;$C$4;$D62;$B62)": 6065,_x000D_
    "=RIK_AC(\"INF04__;INF04@E=0,S=1064,G=0,T=0,P=0:@R=A,S=1260,V={0}:R=B,S=1018,V={1}:R=C,S=1092,V={2}:R=D,S=1014,V={3}:R=E,S=1260,V={4}:\";$C$2;$P$14;$C$4;$D70;$B70)": 6066,_x000D_
    "=RIK_AC(\"INF04__;INF04@E=0,S=1064,G=0,T=0,P=0:@R=A,S=1260,V={0}:R=B,S=1018,V={1}:R=C,S=1092,V={2}:R=D,S=1014,V={3}:R=E,S=1260,V={4}:\";$C$2;$P$14;$C$4;$D78;$B78)": 6067,_x000D_
    "=RIK_AC(\"INF04__;INF04@E=0,S=1064,G=0,T=0,P=0:@R=A,S=1260,V={0}:R=B,S=1018,V={1}:R=C,S=1092,V={2}:R=D,S=1014,V={3}:R=E,S=1260,V={4}:\";$C$2;$P$14;$C$4;$D86;$B86)": 6068,_x000D_
    "=RIK_AC(\"INF04__;INF04@E=0,S=1064,G=0,T=0,P=0:@R=A,S=1260,V={0}:R=B,S=1018,V={1}:R=C,S=1092,V={2}:R=D,S=1014,V={3}:R=E,S=1260,V={4}:\";$C$2;$P$14;$C$4;$D94;$B94)": 6069,_x000D_
    "=RIK_AC(\"INF04__;INF04@E=0,S=1064,G=0,T=0,P=0:@R=A,S=1260,V={0}:R=B,S=1018,V={1}:R=C,S=1092,V={2}:R=D,S=1014,V={3}:R=E,S=1260,V={4}:\";$C$2;$P$14;$C$4;$D102;$B102)": 6070,_x000D_
    "=RIK_AC(\"INF04__;INF04@E=0,S=1064,G=0,T=0,P=0:@R=A,S=1260,V={0}:R=B,S=1018,V={1}:R=C,S=1092,V={2}:R=D,S=1014,V={3}:R=E,S=1260,V={4}:\";$C$2;$P$14;$C$4;$D110;$B110)": 6071,_x000D_
    "=RIK_AC(\"INF04__;INF04@E=0,S=1064,G=0,T=0,P=0:@R=A,S=1260,V={0}:R=B,S=1018,V={1}:R=C,S=1092,V={2}:R=D,S=1014,V={3}:R=E,S=1260,V={4}:\";$C$2;$P$14;$C$4;$D118;$B118)": 6072,_x000D_
    "=RIK_AC(\"INF04__;INF04@E=0,S=1064,G=0,T=0,P=0:@R=A,S=1260,V={0}:R=B,S=1018,V={1}:R=C,S=1092,V={2}:R=D,S=1014,V={3}:R=E,S=1260,V={4}:\";$C$2;$P$14;$C$4;$D126;$B126)": 6073,_x000D_
    "=RIK_AC(\"INF04__;INF04@E=0,S=1064,G=0,T=0,P=0:@R=A,S=1260,V={0}:R=B,S=1018,V={1}:R=C,S=1092,V={2}:R=D,S=1014,V={3}:R=E,S=1260,V={4}:\";$C$2;$P$14;$C$4;$D134;$B134)": 6074,_x000D_
    "=RIK_AC(\"INF04__;INF04@E=0,S=1064,G=0,T=0,P=0:@R=A,S=1260,V={0}:R=B,S=1018,V={1}:R=C,S=1092,V={2}:R=D,S=1014,V={3}:R=E,S=1260,V={4}:\";$C$2;$P$14;$C$4;$D142;$B142)": 6075,_x000D_
    "=RIK_AC(\"INF04__;INF04@E=0,S=1064,G=0,T=0,P=0:@R=A,S=1260,V={0}:R=B,S=1018,V={1}:R=C,S=1092,V={2}:R=D,S=1014,V={3}:R=E,S=1260,V={4}:\";$C$2;$P$14;$C$4;$D150;$B150)": 6076,_x000D_
    "=RIK_AC(\"INF04__;INF04@E=0,S=1064,G=0,T=0,P=0:@R=A,S=1260,V={0}:R=B,S=1018,V={1}:R=C,S=1092,V={2}:R=D,S=1014,V={3}:R=E,S=1260,V={4}:\";$C$2;$P$14;$C$4;$D158;$B158)": 6077,_x000D_
    "=RIK_AC(\"INF04__;INF04@E=0,S=1064,G=0,T=0,P=0:@R=A,S=1260,V={0}:R=B,S=1018,V={1}:R=C,S=1092,V={2}:R=D,S=1014,V={3}:R=E,S=1260,V={4}:\";$C$2;$P$14;$C$4;$D166;$B166)": 6078,_x000D_
    "=RIK_AC(\"INF04__;INF04@E=0,S=1064,G=0,T=0,P=0:@R=A,S=1260,V={0}:R=B,S=1018,V={1}:R=C,S=1092,V={2}:R=D,S=1014,V={3}:R=E,S=1260,V={4}:\";$C$2;$P$14;$C$4;$D174;$B174)": 6079,_x000D_
    "=RIK_AC(\"INF04__;INF04@E=0,S=1064,G=0,T=0,P=0:@R=A,S=1260,V={0}:R=B,S=1018,V={1}:R=C,S=1092,V={2}:R=D,S=1014,V={3}:R=E,S=1260,V={4}:\";$C$2;$P$14;$C$4;$D182;$B182)": 6080,_x000D_
    "=RIK_AC(\"INF04__;INF04@E=0,S=1064,G=0,T=0,P=0:@R=A,S=1260,V={0}:R=B,S=1018,V={1}:R=C,S=1092,V={2}:R=D,S=1014,V={3}:R=E,S=1260,V={4}:\";$C$2;$P$14;$C$4;$D190;$B190)": 6081,_x000D_
    "=RIK_AC(\"INF04__;INF04@E=0,S=42,G=0,T=0,P=0:@R=A,S=1260,V={0}:R=B,S=1018,V={1}:R=C,S=1092,V={2}:R=D,S=1014,V={3}:R=E,S=1260,V={4}:\";$C$2;$P$14;$C$4;$D25;$B25)": 6082,_x000D_
    "=RIK_AC(\"INF04__;INF04@E=0,S=42,G=0,T=0,P=0:@R=A,S=1260,V={0}:R=B,S=1018,V={1}:R=C,S=1092,V={2}:R=D,S=1014,V={3}:R=E,S=1260,V={4}:\";$C$2;$P$14;$C$4;$D37;$B37)": 6083,_x000D_
    "=RIK_AC(\"INF04__;INF04@E=0,S=42,G=0,T=0,P=0:@R=A,S=1260,V={0}:R=B,S=1018,V={1}:R=C,S=1092,V={2}:R=D,S=1014,V={3}:R=E,S=1260,V={4}:\";$C$2;$P$14;$C$4;$D51;$B51)": 6084,_x000D_
    "=RIK_AC(\"INF04__;INF04@E=0,S=42,G=0,T=0,P=0:@R=A,S=1260,V={0}:R=B,S=1018,V={1}:R=C,S=1092,V={2}:R=D,S=1014,V={3}:R=E,S=1260,V={4}:\";$C$2;$P$14;$C$4;$D62;$B62)": 6085,_x000D_
    "=RIK_AC(\"INF04__;INF04@E=0,S=42,G=0,T=0,P=0:@R=A,S=1260,V={0}:R=B,S=1018,V={1}:R=C,S=1092,V={2}:R=D,S=1014,V={3}:R=E,S=1260,V={4}:\";$C$2;$P$14;$C$4;$D76;$B76)": 6086,_x000D_
    "=RIK_AC(\"INF04__;INF04@E=0,S=42,G=0,T=0,P=0:@R=A,S=1260,V={0}:R=B,S=1018,V={1}:R=C,S=1092,V={2}:R=D,S=1014,V={3}:R=E,S=1260,V={4}:\";$C$2;$P$14;$C$4;$D89;$B89)": 6087,_x000D_
    "=RIK_AC(\"INF04__;INF04@E=0,S=42,G=0,T=0,P=0:@R=A,S=1260,V={0}:R=B,S=1018,V={1}:R=C,S=1092,V={2}:R=D,S=1014,V={3}:R=E,S=1260,V={4}:\";$C$2;$P$14;$C$4;$D101;$B101)": 6088,_x000D_
    "=RIK_AC(\"INF04__;INF04@E=0,S=42,G=0,T=0,P=0:@R=A,S=1260,V={0}:R=B,S=1018,V={1}:R=C,S=1092,V={2}:R=D,S=1014,V={3}:R=E,S=1260,V={4}:\";$C$2;$P$14;$C$4;$D115;$B115)": 6089,_x000D_
    "=RIK_AC(\"INF04__;INF04@E=0,S=42,G=0,T=0,P=0:@R=A,S=1260,V={0}:R=B,S=1018,V={1}:R=C,S=1092,V={2}:R=D,S=1014,V={3}:R=E,S=1260,V={4}:\";$C$2;$P$14;$C$4;$D126;$B126)": 6090,_x000D_
    "=RIK_AC(\"INF04__;INF04@E=0,S=</t>
  </si>
  <si>
    <t>42,G=0,T=0,P=0:@R=A,S=1260,V={0}:R=B,S=1018,V={1}:R=C,S=1092,V={2}:R=D,S=1014,V={3}:R=E,S=1260,V={4}:\";$C$2;$P$14;$C$4;$D140;$B140)": 6091,_x000D_
    "=RIK_AC(\"INF04__;INF04@E=0,S=42,G=0,T=0,P=0:@R=A,S=1260,V={0}:R=B,S=1018,V={1}:R=C,S=1092,V={2}:R=D,S=1014,V={3}:R=E,S=1260,V={4}:\";$C$2;$P$14;$C$4;$D153;$B153)": 6092,_x000D_
    "=RIK_AC(\"INF04__;INF04@E=0,S=42,G=0,T=0,P=0:@R=A,S=1260,V={0}:R=B,S=1018,V={1}:R=C,S=1092,V={2}:R=D,S=1014,V={3}:R=E,S=1260,V={4}:\";$C$2;$P$14;$C$4;$D165;$B165)": 6093,_x000D_
    "=RIK_AC(\"INF04__;INF04@E=0,S=42,G=0,T=0,P=0:@R=A,S=1260,V={0}:R=B,S=1018,V={1}:R=C,S=1092,V={2}:R=D,S=1014,V={3}:R=E,S=1260,V={4}:\";$C$2;$P$14;$C$4;$D179;$B179)": 6094,_x000D_
    "=RIK_AC(\"INF04__;INF04@E=0,S=42,G=0,T=0,P=0:@R=A,S=1260,V={0}:R=B,S=1018,V={1}:R=C,S=1092,V={2}:R=D,S=1014,V={3}:R=E,S=1260,V={4}:\";$C$2;$P$14;$C$4;$D190;$B190)": 6095,_x000D_
    "=RIK_AC(\"INF04__;INF04@E=0,S=42,G=0,T=0,P=0:@R=A,S=1260,V={0}:R=B,S=1018,V={1}:R=C,S=1092,V={2}:R=D,S=1014,V={3}:R=E,S=1260,V={4}:\";$C$2;$P$14;$C$4;$D204;$B204)": 6096,_x000D_
    "=RIK_AC(\"INF04__;INF04@E=0,S=42,G=0,T=0,P=0:@R=A,S=1260,V={0}:R=B,S=1018,V={1}:R=C,S=1092,V={2}:R=D,S=1014,V={3}:R=E,S=1260,V={4}:\";$C$2;$P$14;$C$4;$D217;$B217)": 6097,_x000D_
    "=RIK_AC(\"INF04__;INF04@E=0,S=42,G=0,T=0,P=0:@R=A,S=1260,V={0}:R=B,S=1018,V={1}:R=C,S=1092,V={2}:R=D,S=1014,V={3}:R=E,S=1260,V={4}:\";$C$2;$P$14;$C$4;$D229;$B229)": 6098,_x000D_
    "=RIK_AC(\"INF04__;INF04@E=0,S=42,G=0,T=0,P=0:@R=A,S=1260,V={0}:R=B,S=1018,V={1}:R=C,S=1092,V={2}:R=D,S=1014,V={3}:R=E,S=1260,V={4}:\";$C$2;$P$14;$C$4;$D243;$B243)": 6099,_x000D_
    "=RIK_AC(\"INF04__;INF04@E=0,S=42,G=0,T=0,P=0:@R=A,S=1260,V={0}:R=B,S=1018,V={1}:R=C,S=1092,V={2}:R=D,S=1014,V={3}:R=E,S=1260,V={4}:\";$C$2;$P$14;$C$4;$D254;$B254)": 6100,_x000D_
    "=RIK_AC(\"INF04__;INF04@E=0,S=42,G=0,T=0,P=0:@R=A,S=1260,V={0}:R=B,S=1018,V={1}:R=C,S=1092,V={2}:R=D,S=1014,V={3}:R=E,S=1260,V={4}:\";$C$2;$P$14;$C$4;$D268;$B268)": 6101,_x000D_
    "=RIK_AC(\"INF04__;INF04@E=0,S=42,G=0,T=0,P=0:@R=A,S=1260,V={0}:R=B,S=1018,V={1}:R=C,S=1092,V={2}:R=D,S=1014,V={3}:R=E,S=1260,V={4}:\";$C$2;$P$14;$C$4;$D281;$B281)": 6102,_x000D_
    "=RIK_AC(\"INF04__;INF04@E=0,S=42,G=0,T=0,P=0:@R=A,S=1260,V={0}:R=B,S=1018,V={1}:R=C,S=1092,V={2}:R=D,S=1014,V={3}:R=E,S=1260,V={4}:\";$C$2;$P$14;$C$4;$D293;$B293)": 6103,_x000D_
    "=RIK_AC(\"INF04__;INF04@E=0,S=42,G=0,T=0,P=0:@R=A,S=1260,V={0}:R=B,S=1018,V={1}:R=C,S=1092,V={2}:R=D,S=1014,V={3}:R=E,S=1260,V={4}:\";$C$2;$P$14;$C$4;$D307;$B307)": 6104,_x000D_
    "=RIK_AC(\"INF04__;INF04@E=0,S=42,G=0,T=0,P=0:@R=A,S=1260,V={0}:R=B,S=1018,V={1}:R=C,S=1092,V={2}:R=D,S=1014,V={3}:R=E,S=1260,V={4}:\";$C$2;$P$14;$C$4;$D318;$B318)": 6105,_x000D_
    "=RIK_AC(\"INF04__;INF04@E=0,S=42,G=0,T=0,P=0:@R=A,S=1260,V={0}:R=B,S=1018,V={1}:R=C,S=1092,V={2}:R=D,S=1014,V={3}:R=E,S=1260,V={4}:\";$C$2;$P$14;$C$4;$D332;$B332)": 6106,_x000D_
    "=RIK_AC(\"INF04__;INF04@E=0,S=42,G=0,T=0,P=0:@R=A,S=1260,V={0}:R=B,S=1018,V={1}:R=C,S=1092,V={2}:R=D,S=1014,V={3}:R=E,S=1260,V={4}:\";$C$2;$P$14;$C$4;$D345;$B345)": 6107,_x000D_
    "=RIK_AC(\"INF04__;INF04@E=0,S=42,G=0,T=0,P=0:@R=A,S=1260,V={0}:R=B,S=1018,V={1}:R=C,S=1092,V={2}:R=D,S=1014,V={3}:R=E,S=1260,V={4}:\";$C$2;$P$14;$C$4;$D357;$B357)": 6108,_x000D_
    "=RIK_AC(\"INF04__;INF04@E=0,S=42,G=0,T=0,P=0:@R=A,S=1260,V={0}:R=B,S=1018,V={1}:R=C,S=1092,V={2}:R=D,S=1014,V={3}:R=E,S=1260,V={4}:\";$C$2;$P$14;$C$4;$D371;$B371)": 6109,_x000D_
    "=RIK_AC(\"INF04__;INF04@E=0,S=42,G=0,T=0,P=0:@R=A,S=1260,V={0}:R=B,S=1018,V={1}:R=C,S=1092,V={2}:R=D,S=1014,V={3}:R=E,S=1260,V={4}:\";$C$2;$P$14;$C$4;$D382;$B382)": 6110,_x000D_
    "=RIK_AC(\"INF04__;INF04@E=0,S=42,G=0,T=0,P=0:@R=A,S=1260,V={0}:R=B,S=1018,V={1}:R=C,S=1092,V={2}:R=D,S=1014,V={3}:R=E,S=1260,V={4}:\";$C$2;$P$14;$C$4;$D396;$B396)": 6111,_x000D_
    "=RIK_AC(\"INF04__;INF04@E=0,S=42,G=0,T=0,P=0:@R=A,S=1260,V={0}:R=B,S=1018,V={1}:R=C,S=1092,V={2}:R=D,S=1014,V={3}:R=E,S=1260,V={4}:\";$C$2;$P$14;$C$4;$D409;$B409)": 6112,_x000D_
    "=RIK_AC(\"INF04__;INF04@E=0,S=42,G=0,T=0,P=0:@R=A,S=1260,V={0}:R=B,S=1018,V={1}:R=C,S=1092,V={2}:R=D,S=1014,V={3}:R=E,S=1260,V={4}:\";$C$2;$P$14;$C$4;$D421;$B421)": 6113,_x000D_
    "=RIK_AC(\"INF04__;INF04@E=0,S=42,G=0,T=0,P=0:@R=A,S=1260,V={0}:R=B,S=1018,V={1}:R=C,S=1092,V={2}:R=D,S=1014,V={3}:R=E,S=1260,V={4}:\";$C$2;$P$14;$C$4;$D435;$B435)": 6114,_x000D_
    "=RIK_AC(\"INF04__;INF04@E=0,S=1064,G=0,T=0,P=0:@R=A,S=1260,V={0}:R=B,S=1018,V={1}:R=C,S=1092,V={2}:R=D,S=1014,V={3}:R=E,S=1260,V={4}:\";$C$2;$P$14;$C$4;$D26;$B26)": 6115,_x000D_
    "=RIK_AC(\"INF04__;INF04@E=0,S=1064,G=0,T=0,P=0:@R=A,S=1260,V={0}:R=B,S=1018,V={1}:R=C,S=1092,V={2}:R=D,S=1014,V={3}:R=E,S=1260,V={4}:\";$C$2;$P$14;$C$4;$D40;$B40)": 6116,_x000D_
    "=RIK_AC(\"INF04__;INF04@E=0,S=1064,G=0,T=0,P=0:@R=A,S=1260,V={0}:R=B,S=1018,V={1}:R=C,S=1092,V={2}:R=D,S=1014,V={3}:R=E,S=1260,V={4}:\";$C$2;$P$14;$C$4;$D51;$B51)": 6117,_x000D_
    "=RIK_AC(\"INF04__;INF04@E=0,S=1064,G=0,T=0,P=0:@R=A,S=1260,V={0}:R=B,S=1018,V={1}:R=C,S=1092,V={2}:R=D,S=1014,V={3}:R=E,S=1260,V={4}:\";$C$2;$P$14;$C$4;$D60;$B60)": 6118,_x000D_
    "=RIK_AC(\"INF04__;INF04@E=0,S=1064,G=0,T=0,P=0:@R=A,S=1260,V={0}:R=B,S=1018,V={1}:R=C,S=1092,V={2}:R=D,S=1014,V={3}:R=E,S=1260,V={4}:\";$C$2;$P$14;$C$4;$D69;$B69)": 6119,_x000D_
    "=RIK_AC(\"INF04__;INF04@E=0,S=1064,G=0,T=0,P=0:@R=A,S=1260,V={0}:R=B,S=1018,V={1}:R=C,S=1092,V={2}:R=D,S=1014,V={3}:R=E,S=1260,V={4}:\";$C$2;$P$14;$C$4;$D79;$B79)": 6120,_x000D_
    "=RIK_AC(\"INF04__;INF04@E=0,S=1064,G=0,T=0,P=0:@R=A,S=1260,V={0}:R=B,S=1018,V={1}:R=C,S=1092,V={2}:R=D,S=1014,V={3}:R=E,S=1260,V={4}:\";$C$2;$P$14;$C$4;$D88;$B88)": 6121,_x000D_
    "=RIK_AC(\"INF04__;INF04@E=0,S=1064,G=0,T=0,P=0:@R=A,S=1260,V={0}:R=B,S=1018,V={1}:R=C,S=1092,V={2}:R=D,S=1014,V={3}:R=E,S=1260,V={4}:\";$C$2;$P$14;$C$4;$D97;$B97)": 6122,_x000D_
    "=RIK_AC(\"INF04__;INF04@E=0,S=1064,G=0,T=0,P=0:@R=A,S=1260,V={0}:R=B,S=1018,V={1}:R=C,S=1092,V={2}:R=D,S=1014,V={3}:R=E,S=1260,V={4}:\";$C$2;$P$14;$C$4;$D106;$B106)": 6123,_x000D_
    "=RIK_AC(\"INF04__;INF04@E=0,S=1064,G=0,T=0,P=0:@R=A,S=1260,V={0}:R=B,S=1018,V={1}:R=C,S=1092,V={2}:R=D,S=1014,V={3}:R=E,S=1260,V={4}:\";$C$2;$P$14;$C$4;$D115;$B115)": 6124,_x000D_
    "=RIK_AC(\"INF04__;INF04@E=0,S=1064,G=0,T=0,P=0:@R=A,S=1260,V={0}:R=B,S=1018,V={1}:R=C,S=1092,V={2}:R=D,S=1014,V={3}:R=E,S=1260,V={4}:\";$C$2;$P$14;$C$4;$D124;$B124)": 6125,_x000D_
    "=RIK_AC(\"INF04__;INF04@E=0,S=1064,G=0,T=0,P=0:@R=A,S=1260,V={0}:R=B,S=1018,V={1}:R=C,S=1092,V={2}:R=D,S=1014,V={3}:R=E,S=1260,V={4}:\";$C$2;$P$14;$C$4;$D133;$B133)": 6126,_x000D_
    "=RIK_AC(\"INF04__;INF04@E=0,S=1064,G=0,T=0,P=0:@R=A,S=1260,V={0}:R=B,S=1018,V={1}:R=C,S=1092,V={2}:R=D,S=1014,V={3}:R=E,S=1260,V={4}:\";$C$2;$P$14;$C$4;$D143;$B143)": 6127,_x000D_
    "=RIK_AC(\"INF04__;INF04@E=0,S=1064,G=0,T=0,P=0:@R=A,S=1260,V={0}:R=B,S=1018,V={1}:R=C,S=1092,V={2}:R=D,S=1014,V={3}:R=E,S=1260,V={4}:\";$C$2;$P$14;$C$4;$D152;$B152)": 6128,_x000D_
    "=RIK_AC(\"INF04__;INF04@E=0,S=1064,G=0,T=0,P=0:@R=A,S=1260,V={0}:R=B,S=1018,V={1}:R=C,S=1092,V={2}:R=D,S=1014,V={3}:R=E,S=1260,V={4}:\";$C$2;$P$14;$C$4;$D161;$B161)": 6129,_x000D_
    "=RIK_AC(\"INF04__;INF04@E=0,S=1064,G=0,T=0,P=0:@R=A,S=1260,V={0}:R=B,S=1018,V={1}:R=C,S=1092,V={2}:R=D,S=1014,V={3}:R=E,S=1260,V={4}:\";$C$2;$P$14;$C$4;$D170;$B170)": 6130,_x000D_
    "=RIK_AC(\"INF04__;INF04@E=0,S=1064,G=0,T=0,P=0:@R=A,S=1260,V={0}:R=B,S=1018,V={1}:R=C,S=1092,V={2}:R=D,S=1014,V={3}:R=E,S=1260,V={4}:\";$C$2;$P$14;$C$4;$D179;$B179)": 6131,_x000D_
    "=RIK_AC(\"INF04__;INF04@E=0,S=1064,G=0,T=0,P=0:@R=A,S=1260,V={0}:R=B,S=1018,V={1}:R=C,S=1092,V={2}:R=D,S=1014,V={3}:R=E,S=1260,V={4}:\";$C$2;$P$14;$C$4;$D188;$B188)": 6132,_x000D_
    "=RIK_AC(\"INF04__;INF04@E=0,S=1064,G=0,T=0,P=0:@R=A,S=1260,V={0}:R=B,S=1018,V={1}:R=C,S=1092,V={2}:R=D,S=1014,V={3}:R=E,S=1260,V={4}:\";$C$2;$P$14;$C$4;$D197;$B197)": 6133,_x000D_
    "=RIK_AC(\"INF04__;INF04@E=0,S=1064,G=0,T=0,P=0:@R=A,S=1260,V={0}:R=B,S=1018,V={1}:R=C,S=1092,V={2}:R=D,S=1014,V={3}:R=E,S=1260,V={4}:\";$C$2;$P$14;$C$4;$D205;$B205)": 6134,_x000D_
    "=RIK_AC(\"INF04__;INF04@E=0,S=1064,G=0,T=0,P=0:@R=A,S=1260,V={0}:R=B,S=1018,V={1}:R=C,S=1092,V={2}:R=D,S=1014,V={3}:R=E,S=1260,V={4}:\";$C$2;$P$14;$C$4;$D213;$B213)": 6135,_x000D_
    "=RIK_AC(\"INF04__;INF04@E=0,S=1064,G=0,T=0,P=0:@R=A,S=1260,V={0}:R=B,S=1018,V={1}:R=C,S=1092,V={2}:R=D,S=1014,V={3}:R=E,S=1260,V={4}:\";$C$2;$P$14;$C$4;$D221;$B221)": 6136,_x000D_
    "=RIK_AC(\"INF04__;INF04@E=0,S=1064,G=0,T=0,P=0:@R=A,S=1260,V={0}:R=B,S=1018,V={1}:R=C,S=1092,V={2}:R=D,S=1014,V={3}:R=E,S=1260,V={4}:\";$C$2;$P$14;$C$4;$D229;$B229)": 6137,_x000D_
    "=RIK_AC(\"INF04__;INF04@E=0,S=1064,G=0,T=0,P=0:@R=A,S=1260,V={0}:R=B,S=1018,V={1}:R=C,S=1092,V={2}:R=D,S=1014,V={3}:R=E,S=1260,V={4}:\";$C$2;$P$14;$C$4;$D237;$B237)": 6138,_x000D_
    "=RIK_AC(\"INF04__;INF04@E=0,S=1064,G=0,T=0,P=0:@R=A,S=1260,V={0}:R=B,S=1018,V={1}:R=C,S=1092,V={2}:R=D,S=1014,V={3}:R=E,S=1260,V={4}:\";$C$2;$P$14;$C$4;$D245;$B245)": 6139,_x000D_
    "=RIK_AC(\"INF04__;INF04@E=0,S=1064,G=0,T=0,P=0:@R=A,S=1260,V={0}:R=B,S=1018,V={1}:R=C,S=1092,V={2}:R=D,S=1014,V={3}:R=E,S=1260,V={4}:\";$C$2;$P$14;$C$4;$D253;$B253)": 6140,_x000D_
    "=RIK_AC(\"INF04__;INF04@E=0,S=1064,G=0,T=0,P=0:@R=A,S=1260,V={0}:R=B,S=1018,V={1}:R=C,S=1092,V={2}:R=D,S=1014,V={3}:R=E,S=1260,V={4}:\";$C$2;$P$14;$C$4;$D261;$B261)": 6141,_x000D_
    "=RIK_AC(\"INF04__;INF04@E=0,S=1064,G=0,T=0,P=0:@R=A,S=1260,V={0}:R=B,S=1018,V={1}:R=C,S=1092,V={2}:R=D,S=1014,V={3}:R=E,S=1260,V={4}:\";$C$2;$P$14;$C$4;$D269;$B269)": 6142,_x000D_
    "=RIK_AC(\"INF04__;INF04@E=0,S=1064,G=0,T=0,P=0:@R=A,S=1260,V={0}:R=B,S=1018,V={1}:R=C,S=1092,V={2}:R=D,S=1014,V={3}:R=E,S=1260,V={4}:\";$C$2;$P$14;$C$4;$D277;$B277)": 6143,_x000D_
    "=RIK_AC(\"INF04__;INF04@E=0,S=1064,G=0,T=0,P=0:@R=A,S=1260,V={0}:R=B,S=1018,V={1}:R=C,S=1092,V={2}:R=D,S=1014,V={3}:R=E,S=1260,V={4}:\";$C$2;$P$14;$C$4;$D285;$B285)": 6144,_x000D_
    "=RIK_AC(\"INF04__;INF04@E=0,S=1064,G=0,T=0,P=0:@R=A,S=1260,V={0}:R=B,S=1018,V={1}:R=C,S=1092,V={2}:R=D,S=1014,V={3}:R=E,S=1260,V={4}:\";$C$2;$P$14;$C$4;$D293;$B293)": 6145,_x000D_
    "=RIK_AC(\"INF04__;INF04@E=0,S=1064,G=0,T=0,P=0:@R=A,S=1260,V={0}:R=B,S=1018,V={1}:R=C,S=1092,V={2}:R=D,S=1014,V={3}:R=E,S=1260,V={4}:\";$C$2;$P$14;$C$4;$D301;$B301)": 6146,_x000D_
    "=RIK_AC(\"INF04__;INF04@E=0,S=1064,G=0,T=0,P=0:@R=A,S=1260,V={0}:R=B,S=1018,V={1}:R=C,S=1092,V={2}:R=D,S=1014,V={3}:R=E,S=1260,V={4}:\";$C$2;$P$14;$C$4;$D309;$B309)": 6147,_x000D_
    "=RIK_AC(\"INF04__;INF04@E=0,S=1064,G=0,T=0,P=0:@R=A,S=1260,V={0}:R=B,S=1018,V={1}:R=C,S=1092,V={2}:R=D,S=1014,V={3}:R=E,S=1260,V={4}:\";$C$2;$P$14;$C$4;$D317;$B317)": 6148,_x000D_
    "=RIK_AC(\"INF04__;INF04@E=0,S=1064,G=0,T=0,P=0:@R=A,S=1260,V={0}:R=B,S=1018,V={1}:R=C,S=1092,V={2}:R=D,S=1014,V={3}:R=E,S=1260,V={4}:\";$C$2;$P$14;$C$4;$D325;$B325)": 6149,_x000D_
    "=RIK_AC(\"INF04__;INF04@E=0,S=1064,G=0,T=0,P=0:@R=A,S=1260,V={0}:R=B,S=1018,V={1}:R=C,S=1092,V={2}:R=D,S=1014,V={3}:R=E,S=1260,V={4}:\";$C$2;$P$14;$C$4;$D333;$B333)": 6150,_x000D_
    "=RIK_AC(\"INF04__;INF04@E=0,S=1064,G=0,T=0,P=0:@R=A,S=1260,V={0}:R=B,S=1018,V={1}:R=C,S=1092,V={2}:R=D,S=1014,V={3}:R=E,S=1260,V={4}:\";$C$2;$P$14;$C$4;$D341;$B341)": 6151,_x000D_
    "=RIK_AC(\"INF04__;INF04@E=0,S=1064,G=0,T=0,P=0:@R=A,S=1260,V={0}:R=B,S=1018,V={1}:R=C,S=1092,V={2}:R=D,S=1014,V={3}:R=E,S=1260,V={4}:\";$C$2;$P$14;$C$4;$D349;$B349)": 6152,_x000D_
    "=RIK_AC(\"INF04__;INF04@E=0,S=1064,G=0,T=0,P=0:@R=A,S=1260,V={0}:R=B,S=1018,V={1}:R=C,S=1092,V={2}:R=D,S=1014,V={3}:R=E,S=1260,V={4}:\";$C$2;$P$14;$C$4;$D357;$B357)": 6153,_x000D_
    "=RIK_AC(\"INF04__;INF04@E=0,S=1064,G=0,T=0,P=0:@R=A,S=1260,V={0}:R=B,S=1018,V={1}:R=C,S=1092,V={2}:R=D,S=1014,V={3}:R=E,S=1260,V={4}:\";$C$2;$P$14;$C$4;$D365;$B365)": 6154,_x000D_
    "=RIK_AC(\"INF04__;INF04@E=0,S=1064,G=0,T=0,P=0:@R=A,S=1260,V={0}:R=B,S=1018,V={1}:R=C,S=1092,V={2}:R=D,S=1014,V={3}:R=E,S=1260,V={4}:\";$C$2;$P$14;$C$4;$D373;$B373)": 6155,_x000D_
    "=RIK_AC(\"INF04__;INF04@E=0,S=1064,G=0,T=0,P=0:@R=A,S=1260,V={0}:R=B,S=1018,V={1}:R=C,S=1092,V={2}:R=D,S=1014,V={3}:R=E,S=1260,V={4}:\";$C$2;$P$14;$C$4;$D381;$B381)": 6156,_x000D_
    "=RIK_AC(\"INF04__;INF04@E=0,S=1064,G=0,T=0,P=0:@R=A,S=1260,V={0}:R=B,S=1018,V={1}:R=C,S=1092,V={2}:R=D,S=1014,V={3}:R=E,S=1260,V={4}:\";$C$2;$P$14;$C$4;$D389;$B389)": 6157,_x000D_
    "=RIK_AC(\"INF04__;INF04@E=0,S=1064,G=0,T=0,P=0:@R=A,S=1260,V={0}:R=B,S=1018,V={1}:R=C,S=1092,V={2}:R=D,S=1014,V={3}:R=E,S=1260,V={4}:\";$C$2;$P$14;$C$4;$D397;$B397)": 6158,_x000D_
    "=RIK_AC(\"INF04__;INF04@E=0,S=1064,G=0,T=0,P=0:@R=A,S=1260,V={0}:R=B,S=1018,V={1}:R=C,S=1092,V={2}:R=D,S=1014,V={3}:R=E,S=1260,V={4}:\";$C$2;$P$14;$C$4;$D405;$B405)": 6159,_x000D_
    "=RIK_AC(\"INF04__;INF04@E=0,S=1064,G=0,T=0,P=0:@R=A,S=1260,V={0}:R=B,S=1018,V={1}:R=C,S=1092,V={2}:R=D,S=1014,V={3}:R=E,S=1260,V={4}:\";$C$2;$P$14;$C$4;$D413;$B413)": 6160,_x000D_
    "=RIK_AC(\"INF04__;INF04@E=0,S=1064,G=0,T=0,P=0:@R=A,S=1260,V={0}:R=B,S=1018,V={1}:R=C,S=1092,V={2}:R=D,S=1014,V={3}:R=E,S=1260,V={4}:\";$C$2;$P$14;$C$4;$D421;$B421)": 6161,_x000D_
    "=RIK_AC(\"INF04__;INF04@E=0,S=1064,G=0,T=0,P=0:@R=A,S=1260,V={0}:R=B,S=1018,V={1}:R=C,S=1092,V={2}:R=D,S=1014,V={3}:R=E,S=1260,V={4}:\";$C$2;$P$14;$C$4;$D429;$B429)": 6162,_x000D_
    "=RIK_AC(\"INF04__;INF04@E=0,S=1064,G=0,T=0,P=0:@R=A,S=1260,V={0}:R=B,S=1018,V={1}:R=C,S=1092,V={2}:R=D,S=1014,V={3}:R=E,S=1260,V={4}:\";$C$2;$P$14;$C$4;$D437;$B437)": 6163,_x000D_
    "=RIK_AC(\"INF04__;INF04@E=0,S=49,G=0,T=0,P=0:@R=A,S=1260,V={0}:R=B,S=1018,V={1}:R=C,S=1092,V={2}:R=D,S=1014,V={3}:R=E,S=1260,V={4}:R=F,S=48,V={5}:\";$C$2;$P$14;$C$4;$D25;$B25;R$14)": 6164,_x000D_
    "=RIK_AC(\"INF04__;INF04@E=0,S=49,G=0,T=0,P=0:@R=A,S=1260,V={0}:R=B,S=1018,V={1}:R=C,S=1092,V={2}:R=D,S=1014,V={3}:R=E,S=1260,V={4}:R=F,S=48,V={5}:\";$C$2;$P$14;$C$4;$D33;$B33;R$14)": 6165,_x000D_
    "=RIK_AC(\"INF04__;INF04@E=0,S=49,G=0,T=0,P=0:@R=A,S=1260,V={0}:R=B,S=1018,V={1}:R=C,S=1092,V={2}:R=D,S=1014,V={3}:R=E,S=1260,V={4}:R=F,S=48,V={5}:\";$C$2;$P$14;$C$4;$D41;$B41;R$14)": 6166,_x000D_
    "=RIK_AC(\"INF04__;INF04@E=0,S=42,G=0,T=0,P=0:@R=A,S=1260,V={0}:R=B,S=1018,V={1}:R=C,S=1092,V={2}:R=D,S=1014,V={3}:R=E,S=1260,V={4}:\";$C$2;$P$14;$C$4;$D27;$B27)": 6167,_x000D_
    "=RIK_AC(\"INF04__;INF04@E=0,S=42,G=0,T=0,P=0:@R=A,S=1260,V={0}:R=B,S=1018,V={1}:R=C,S=1092,V={2}:R=D,S=1014,V={3}:R=E,S=1260,V={4}:\";$C$2;$P$14;$C$4;$D38;$B38)": 6168,_x000D_
    "=RIK_AC(\"INF04__;INF04@E=0,S=42,G=0,T=0,P=0:@R=A,S=1260,V={0}:R=B,S=1018,V={1}:R=C,S=1092,V={2}:R=D,S=1014,V={3}:R=E,S=1260,V={4}:\";$C$2;$P$14;$C$4;$D52;$B52)": 6169,_x000D_
    "=RIK_AC(\"INF04__;INF04@E=0,S=42,G=0,T=0,P=0:@R=A,S=1260,V={0}:R=B,S=1018,V={1}:R=C,S=1092,V={2}:R=D,S=1014,V={3}:R=E,S=1260,V={4}:\";$C$2;$P$14;$C$4;$D65;$B65)": 6170,_x000D_
    "=RIK_AC(\"INF04__;INF04@E=0,S=42,G=0,T=0,P=0:@R=A,S=1260,V={0}:R=B,S=1018,V={1}:R=C,S=1092,V={2}:R=D,S=1014,V={3}:R=E,S=1260,V={4}:\";$C$2;$P$14;$C$4;$D77;$B77)": 6171,_x000D_
    "=RIK_AC(\"INF04__;INF04@E=0,S=42,G=0,T=0,P=0:@R=A,S=1260,V={0}:R=B,S=1018,V={1}:R=C,S=1092,V={2}:R=D,S=1014,V={3}:R=E,S=1260,V={4}:\";$C$2;$P$14;$C$4;$D91;$B91)": 6172,_x000D_
    "=RIK_AC(\"INF04__;INF04@E=0,S=42,G=0,T=0,P=0:@R=A,S=1260,V={0}:R=B,S=1018,V={1}:R=C,S=1092,V={2}:R=D,S=1014,V={3}:R=E,S=1260,V={4}:\";$C$2;$P$14;$C$4;$D102;$B102)": 6173,_x000D_
    "=RIK_AC(\"INF04__;INF04@E=0,S=42,G=0,T=0,P=0:@R=A,S=1260,V={0}:R=B,S=1018,V={1}:R=C,S=1092,V={2}:R=D,S=1014,V={3}:R=E,S=1260,V={4}:\";$C$2;$P$14;$C$4;$D116;$B116)": 6174,_x000D_
    "=RIK_AC(\"INF04__;INF04@E=0,S=42,G=0,T=0,P=0:@R=A,S=1260,V={0}:R=B,S=1018,V={1}:R=C,S=1092,V={2}:R=D,S=1014,V={3}:R=E,S=1260,V={4}:\";$C$2;$P$14;$C$4;$D129;$B129)": 6175,_x000D_
    "=RIK_AC(\"INF04__;INF04@E=0,S=42,G=0,T=0,P=0:@R=A,S=1260,V={0}:R=B,S=1018,V={1}:R=C,S=1092,V={2}:R=D,S=1014,V={3}:R=E,S=1260,V={4}:\";$C$2;$P$14;$C$4;$D141;$B141)": 6176,_x000D_
    "=RIK_AC(\"INF04__;INF04@E=0,S=42,G=0,T=0,P=0:@R=A,S=1260,V={0}:R=B,S=1018,V={1}:R=C,S=1092,V={2}:R=D,S=1014,V={3}:R=E,S=1260,V={4}:\";$C$2;$P$14;$C$4;$D155;$B155)": 6177,_x000D_
    "=RIK_AC(\"INF04__;INF04@E=0,S=42,G=0,T=0,P=0:@R=A,S=1260,V={0}:R=B,S=1018,V={1}:R=C,S=1092,V={2}:R=D,S=1014,V={3}:R=E,S=1260,V={4}:\";$C$2;$P$14;$C$4;$D166;$B166)": 6178,_x000D_
    "=RIK_AC(\"INF04__;INF04@E=0,S=42,G=0,T=0,P=0:@R=A,S=1260,V={0}:R=B,S=1018,V={1}:R=C,S=1092,V={2}:R=D,S=1014,V={3}:R=E,S=1260,V={4}:\";$C$2;$P$14;$C$4;$D180;$B180)": 6179,_x000D_
    "=RIK_AC(\"INF04__;INF04@E=0,S=42,G=0,T=0,P=0:@R=A,S=1260,V={0}:R=B,S=1018,V={1}:R=C,S=1092,V={2}:R=D,S=1014,V={3}:R=E,S=1260,V={4}:\";$C$2;$P$14;$C$4;$D193;$B193)": 6180,_x000D_
    "=RIK_AC(\"INF04__;INF04@E=0,S=42,G=0,T=0,P=0:@R=A,S=1260,V={0}:R=B,S=1018,V={1}:R=C,S=1092,V={2}:R=D,S=1014,V={3}:R=E,S=1260,V={4}:\";$C$2;$P$14;$C$4;$D205;$B205)": 6181,_x000D_
    "=RIK_AC(\"INF04__;INF04@E=0,S=42,G=0,T=0,P=0:@R=A,S=1260,V={0}:R=B,S=1018,V={1}:R=C,S=1092,V={2}:R=D,S=1014,V={3}:R=E,S=1260,V={4}:\";$C$2;$P$14;$C$4;$D219;$B219)": 6182,_x000D_
    "=RIK_AC(\"INF04__;INF04@E=0,S=42,G=0,T=0,P=0:@R=A,S=1260,V={0}:R=B,S=1018,V={1}:R=C,S=1092,V={2}:R=D,S=1014,V={3}:R=E,S=1260,V={4}:\";$C$2;$P$14;$C$4;$D230;$B230)": 6183,_x000D_
    "=RIK_AC(\"INF04__;INF04@E=0,S=42,G=0,T=0,P=0:@R=A,S=1260,V={0}:R=B,S=1018,V={1}:R=C,S=1092,V={2}:R=D,S=1014,V={3}:R=E,S=1260,V={4}:\";$C$2;$P$14;$C$4;$D244;$B244)": 6184,_x000D_
    "=RIK_AC(\"INF04__;INF04@E=0,S=42,G=0,T=0,P=0:@R=A,S=1260,V={0}:R=B,S=1018,V={1}:R=C,S=1092,V={2}:R=D,S=1014,V={3}:R=E,S=1260,V={4}:\";$C$2;$P$14;$C$4;$D257;$B257)": 6185,_x000D_
    "=RIK_AC(\"INF04__;INF04@E=0,S=42,G=0,T=0,P=0:@R=A,S=1260,V={0}:R=B,S=1018,V={1}:R=C,S=1092,V={2}:R=D,S=1014,V={3}:R=E,S=1260,V={4}:\";$C$2;$P$14;$C$4;$D269;$B269)": 6186,_x000D_
    "=RIK_AC(\"INF04__;INF04@E=0,S=42,G=0,T=0,P=0:@R=A,S=1260,V={0}:R=B,S=1018,V={1}:R=C,S=1092,V={2}:R=D,S=1014,V={3}:R=E,S=1260,V={4}:\";$C$2;$P$14;$C$4;$D283;$B283)": 6187,_x000D_
    "=RIK_AC(\"INF04__;INF04@E=0,S=42,G=0,T=0,P=0:@R=A,S=1260,V={0}:R=B,S=1018,V={1}:R=C,S=1092,V={2}:R=D,S=1014,V={3}:R=E,S=1260,V={4}:\";$C$2;$P$14;$C$4;$D294;$B294)": 6188,_x000D_
    "=RIK_AC(\"INF04__;INF04@E=0,S=42,G=0,T=0,P=0:@R=A,S=1260,V={0}:R=B,S=1018,V={1}:R=C,S=1092,V={2}:R=D,S=1014,V={3}:R=E,S=1260,V={4}:\";$C$2;$P$14;$C$4;$D308;$B308)": 6189,_x000D_
    "=RIK_AC(\"INF04__;INF04@E=0,S=42,G=0,T=0,P=0:@R=A,S=1260,V={0}:R=B,S=1018,V={1}:R=C,S=1092,V={2}:R=D,S=1014,V={3}:R=E,S=1260,V={4}:\";$C$2;$P$14;$C$4;$D321;$B321)": 6190,_x000D_
    "=RIK_AC(\"INF04__;INF04@E=0,S=42,G=0,T=0,P=0:@R=A,S=1260,V={0}:R=B,S=1018,V={1}:R=C,S=1092,V={2}:R=D,S=1014,V={3}:R=E,S=1260,V={4}:\";$C$2;$P$14;$C$4;$D333;$B333)": 6191,_x000D_
    "=RIK_AC(\"INF04__;INF04@E=0,S=42,G=0,T=0,P=0:@R=A,S=1260,V={0}:R=B,S=1018,V={1}:R=C,S=1092,V={2}:R=D,S=1014,V={3}:R=E,S=1260,V={4}:\";$C$2;$P$14;$C$4;$D347;$B347)": 6192,_x000D_
    "=RIK_AC(\"INF04__;INF04@E=0,S=42,G=0,T=0,P=0:@R=A,S=1260,V={0}:R=B,S=1018,V={1}:R=C,S=1092,V={2}:R=D,S=1014,V={3}:R=E,S=1260,V={4}:\";$C$2;$P$14;$C$4;$D358;$B358)": 6193,_x000D_
    "=RIK_AC(\"INF04__;INF04@E=0,S=42,G=0,T=0,P=0:@R=A,S=1260,V={0}:R=B,S=1018,V={1}:R=C,S=1092,V={2}:R=D,S=1014,V={3}:R=E,S=1260,V={4}:\";$C$2;$P$14;$C$4;$D372;$B372)": 6194,_x000D_
    "=RIK_AC(\"INF04__;INF04@E=0,S=42,G=0,T=0,P=0:@R=A,S=1260,V={0}:R=B,S=1018,V={1}:R=C,S=1092,V={2}:R=D,S=1014,V={3}:R=E,S=1260,V={4}:\";$C$2;$P$14;$C$4;$D385;$B385)": 6195,_x000D_
    "=RIK_AC(\"INF04__;INF04@E=0,S=42,G=0,T=0,P=0:@R=A,S=1260,V={0}:R=B,S=1018,V={1}:R=C,S=1092,V={2}:R=D,S=1014,V={3}:R=E,S=1260,V={4}:\";$C$2;$P$14;$C$4;$D397;$B397)": 6196,_x000D_
    "=RIK_AC(\"INF04__;INF04@E=0,S=42,G=0,T=0,P=0:@R=A,S=1260,V={0}:R=B,S=1018,V={1}:R=C,S=1092,V={2}:R=D,S=1014,V={3}:R=E,S=1260,V={4}:\";$C$2;$P$14;$C$4;$D411;$B411)": 6197,_x000D_
    "=RIK_AC(\"INF04__;INF04@E=0,S=42,G=0,T=0,P=0:@R=A,S=1260,V={0}:R=B,S=1018,V={1}:R=C,S=1092,V={2}:R=D,S=1014,V={3}:R=E,S=1260,V={4}:\";$C$2;$P$14;$C$4;$D422;$B422)": 6198,_x000D_
    "=RIK_AC(\"INF04__;INF04@E=0,S=42,G=0,T=0,P=0:@R=A,S=1260,V={0}:R=B,S=1018,V={1}:R=C,S=1092,V={2}:R=D,S=1014,V={3}:R=E,S=1260,V={4}:\";$C$2;$P$14;$C$4;$D436;$B436)": 6199,_x000D_
    "=RIK_AC(\"INF04__;INF04@E=0,S=1064,G=0,T=0,P=0:@R=A,S=1260,V={0}:R=B,S=1018,V={1}:R=C,S=1092,V={2}:R=D,S=1014,V={3}:R=E,S=1260,V={4}:\";$C$2;$P$14;$C$4;$D29;$B29)": 6200,_x000D_
    "=RIK_AC(\"INF04__;INF04@E=0,S=1064,G=0,T=0,P=0:@R=A,S=1260,V={0}:R=B,S=1018,V={1}:R=C,S=1092,V={2}:R=D,S=1014,V={3}:R=E,S=1260,V={4}:\";$C$2;$P$14;$C$4;$D41;$B41)": 6201,_x000D_
    "=RIK_AC(\"INF04__;INF04@E=0,S=1064,G=0,T=0,P=0:@R=A,S=1260,V={0}:R=B,S=1018,V={1}:R=C,S=1092,V={2}:R=D,S=1014,V={3}:R=E,S=1260,V={4}:\";$C$2;$P$14;$C$4;$D52;$B52)": 6202,_x000D_
    "=RIK_AC(\"INF04__;INF04@E=0,S=1064,G=0,T=0,P=0:@R=A,S=1260,V={0}:R=B,S=1018,V={1}:R=C,S=1092,V={2}:R=D,S=1014,V={3}:R=E,S=1260,V={4}:\";$C$2;$P$14;$C$4;$D61;$B61)": 6203,_x000D_
    "=RIK_AC(\"INF04__;INF04@E=0,S=1064,G=0,T=0,P=0:@R=A,S=1260,V={0}:R=B,S=1018,V={1}:R=C,S=1092,V={2}:R=D,S=1014,V={3}:R=E,S=1260,V={4}:\";$C$2;$P$14;$C$4;$D71;$B71)": 6204,_x000D_
    "=RIK_AC(\"INF04__;INF04@E=0,S=1064,G=0,T=0,P=0:@R=A,S=1260,V={0}:R=B,S=1018,V={1}:R=C,S=1092,V={2}:R=D,S=1014,V={3}:R=E,S=1260,V={4}:\";$C$2;$P$14;$C$4;$D80;$B80)": 6205,_x000D_
    "=RIK_AC(\"INF04__;INF04@E=0,S=1064,G=0,T=0,P=0:@R=A,S=1260,V={0}:R=B,S=1018,V={1}:R=C,S=1092,V={2}:R=D,S=1014,V={3}:R=E,S=1260,V={4}:\";$C$2;$P$14;$C$4;$D89;$B89)": 6206,_x000D_
    "=RIK_AC(\"INF04__;INF04@E=0,S=1064,G=0,T=0,P=0:@R=A,S=1260,V={0}:R=B,S=1018,V={1}:R=C,S=1092,V={2}:R=D,S=1014,V={3}:R=E,S=1260,V={4}:\";$C$2;$P$14;$C$4;$D98;$B98)": 6207,_x000D_
    "=RIK_AC(\"INF04__;INF04@E=0,S=1064,G=0,T=0,P=0:@R=A,S=1260,V={0}:R=B,S=1018,V={1}:R=C,S=1092,V={2}:R=D,S=1014,V={3}:R=E,S=1260,V={4}:\";$C$2;$P$14;$C$4;$D107;$B107)": 6208,_x000D_
    "=RIK_AC(\"INF04__;INF04@E=0,S=1064,G=0,T=0,P=0:@R=A,S=1260,V={0}:R=B,S=1018,V={1}:R=C,S=1092,V={2}:R=D,S=1014,V={3}:R=E,S=1260,V={4}:\";$C$2;$P$14;$C$4;$D116;$B116)": 6209,_x000D_
    "=RIK_AC(\"INF04__;INF04@E=0,S=1064,G=0,T=0,P=0:@R=A,S=1260,V={0}:R=B,S=1018,V={1}:R=C,S=1092,V={2}:R=D,S=1014,V={3}:R=E,S=1260,V={4}:\";$C$2;$P$14;$C$4;$D125;$B125)": 6210,_x000D_
    "=RIK_AC(\"INF04__;INF04@E=0,S=1064,G=0,T=0,P=0:@R=A,S=1260,V={0}:R=B,S=1018,V={1}:R=C,S=1092,V={2}:R=D,S=1014,V={3}:R=E,S=1260,V={4}:\";$C$2;$P$14;$C$4;$D135;$B135)": 6211,_x000D_
    "=RIK_AC(\"INF04__;INF04@E=0,S=1064,G=0,T=0,P=0:@R=A,S=1260,V={0}:R=B,S=1018,V={1}:R=C,S=1092,V={2}:R=D,S=1014,V={3}:R=E,S=1260,V={4}:\";$C$2;$P$14;$C$4;$D144;$B144)": 6212,_x000D_
    "=RIK_AC(\"INF04__;INF04@E=0,S=1064,G=0,T=0,P=0:@R=A,S=1260,V={0}:R=B,S=1018,V={1}:R=C,S=1092,V={2}:R=D,S=1014,V={3}:R=E,S=1260,V={4}:\";$C$2;$P$14;$C$4;$D153;$B153)": 6213,_x000D_
    "=RIK_AC(\"INF04__;INF04@E=0,S=1064,G=0,T=0,P=0:@R=A,S=1260,V={0}:R=B,S=1018,V={1}:R=C,S=1092,V={2}:R=D,S=1014,V={3}:R=E,S=1260,V={4}:\";$C$2;$P$14;$C$4;$D162;$B162)": 6214,_x000D_
    "=RIK_AC(\"INF04__;INF04@E=0,S=1064,G=0,T=0,P=0:@R=A,S=1260,V={0}:R=B,S=1018,V={1}:R=C,S=1092,V={2}:R=D,S=1014,V={3}:R=E,S=1260,V={4}:\";$C$2;$P$14;$C$4;$D171;$B171)": 6215,_x000D_
    "=RIK_AC(\"INF04__;INF04@E=0,S=1064,G=0,T=0,P=0:@R=A,S=1260,V={0}:R=B,S=1018,V={1}:R=C,S=1092,V={2}:R=D,S=1014,V={3}:R=E,S=1260,V={4}:\";$C$2;$P$14;$C$4;$D180;$B180)": 6216,_x000D_
    "=RIK_AC(\"INF04__;INF04@E=0,S=1064,G=0,T=0,P=0:@R=A,S=1260,V={0}:R=B,S=1018,V={1}:R=C,S=1092,V={2}:R=D,S=1014,V={3}:R=E,S=1260,V={4}:\";$C$2;$P$14;$C$4;$D189;$B189)": 6217,_x000D_
    "=RIK_AC(\"INF04__;INF04@E=0,S=1064,G=0,T=0,P=0:@R=A,S=1260,V={0}:R=B,S=1018,V={1}:R=C,S=1092,V={2}:R=D,S=1014,V={3}:R=E,S=1260,V={4}:\";$C$2;$P$14;$C$4;$D198;$B198)": 6218,_x000D_
    "=RIK_AC(\"INF04__;INF04@E=0,S=1064,G=0,T=0,P=0:@R=A,S=1260,V={0}:R=B,S=1018,V={1}:R=C,S=1092,V={2}:R=D,S=1014,V={3}:R=E,S=1260,V={4}:\";$C$2;$P$14;$C$4;$D206;$B206)": 6219,_x000D_
    "=RIK_AC(\"INF04__;INF04@E=0,S=1064,G=0,T=0,P=0:@R=A,S=1260,V={0}:R=B,S=1018,V={1}:R=C,S=1092,V={2}:R=D,S=1014,V={3}:R=E,S=1260,V={4}:\";$C$2;$P$14;$C$4;$D214;$B214)": 6220,_x000D_
    "=RIK_AC(\"INF04__;INF04@E=0,S=1064,G=0,T=0,P=0:@R=A,S=1260,V={0}:R=B,S=1018,V={1}:R=C,S=1092,V={2}:R=D,S=1014,V={3}:R=E,S=1260,V={4}:\";$C$2;$P$14;$C$4;$D222;$B222)": 6221,_x000D_
    "=RIK_AC(\"INF04__;INF04@E=0,S=1064,G=0,T=0,P=0:@R=A,S=1260,V={0}:R=B,S=1018,V={1}:R=C,S=1092,V={2}:R=D,S=1014,V={3}:R=E,S=1260,V={4}:\";$C$2;$P$14;$C$4;$D230;$B230)": 6222,_x000D_
    "=RIK_AC(\"INF04__;INF04@E=0,S=1064,G=0,T=0,P=0:@R=A,S=1260,V={0}:R=B,S=1018,V={1}:R=C,S=1092,V={2}:R=D,S=1014,V={3}:R=E,S=1260,V={4}:\";$C$2;$P$14;$C$4;$D238;$B238)": 6223,_x000D_
    "=RIK_AC(\"INF04__;INF04@E=0,S=1064,G=0,T=0,P=0:@R=A,S=1260,V={0}:R=B,S=1018,V={1}:R=C,S=1092,V={2}:R=D,S=1014,V={3}:R=E,S=1260,V={4}:\";$C$2;$P$14;$C$4;$D246;$B246)": 6224,_x000D_
    "=RIK_AC(\"INF04__;INF04@E=0,S=1064,G=0,T=0,P=0:@R=A,S=1260,V={0}:R=B,S=1018,V={1}:R=C,S=1092,V={2}:R=D,S=1014,V={3}:R=E,S=1260,V={4}:\";$C$2;$P$14;$C$4;$D254;$B254)": 6225,_x000D_
    "=RIK_AC(\"INF04__;INF04@E=0,S=1064,G=0,T=0,P=0:@R=A,S=1260,V={0}:R=B,S=1018,V={1}:R=C,S=1092,V={2}:R=D,S=1014,V={3}:R=E,S=1260,V={4}:\";$C$2;$P$14;$C$4;$D262;$B262)": 6226,_x000D_
    "=RIK_AC(\"INF04__;INF04@E=0,S=1064,G=0,T=0,P=0:@R=A,S=1260,V={0}:R=B,S=1018,V={1}:R=C,S=1092,V={2}:R=D,S=1014,V={3}:R=E,S=1260,V={4}:\";$C$2;$P$14;$C$4;$D270;$B270)": 6227,_x000D_
    "=RIK_AC(\"INF04__;INF04@E=0,S=1064,G=0,T=0,P=0:@R=A,S=1260,V={0}:R=B,S=1018,V={1}:R=C,S=1092,V={2}:R=D,S=1014,V={3}:R=E,S=1260,V={4}:\";$C$2;$P$14;$C$4;$D278;$B278)": 6228,_x000D_
    "=RIK_AC(\"INF04__;INF04@E=0,S=1064,G=0,T=0,P=0:@R=A,S=1260,V={0}:R=B,S=1018,V={1}:R=C,S=1092,V={2}:R=D,S=1014,V={3}:R=E,S=1260,V={4}:\";$C$2;$P$14;$C$4;$D286;$B286)": 6229,_x000D_
    "=RIK_AC(\"INF04__;INF04@E=0,S=1064,G=0,T=0,P=0:@R=A,S=1260,V={0}:R=B,S=1018,V={1}:R=C,S=1092,V={2}:R=D,S=1014,V={3}:R=E,S=1260,V={4}:\";$C$2;$P$14;$C$4;$D294;$B294)": 6230,_x000D_
    "=RIK_AC(\"INF04__;INF04@E=0,S=1064,G=0,T=0,P=0:@R=A,S=1260,V={0}:R=B,S=1018,V={1}:R=C,S=1092,V={2}:R=D,S=1014,V={3}:R=E,S=1260,V={4}:\";$C$2;$P$14;$C$4;$D302;$B302)": 6231,_x000D_
    "=RIK_AC(\"INF04__;INF04@E=0,S=1064,G=0,T=0,P=0:@R=A,S=1260,V={0}:R=B,S=1018,V={1}:R=C,S=1092,V={2}:R=D,S=1014,V={3}:R=E,S=1260,V={4}:\";$C$2;$P$14;$C$4;$D310;$B310)": 6232,_x000D_
    "=RIK_AC(\"INF04__;INF04@E=0,S=1064,G=0,T=0,P=0:@R=A,S=1260,V={0}:R=B,S=1018,V={1}:R=C,S=1092,V={2}:R=D,S=1014,V={3}:R=E,S=1260,V={4}:\";$C$2;$P$14;$C$4;$D318;$B318)": 6233,_x000D_
    "=RIK_AC(\"INF04__;INF04@E=0,S=1064,G=0,T=0,P=0:@R=A,S=1260,V={0}:R=B,S=1018,V={1}:R=C,S=1092,V={2}:R=D,S=1014,V={3}:R=E,S=1260,V={4}:\";$C$2;$P$14;$C$4;$D326;$B326)": 6234,_x000D_
    "=RIK_AC(\"INF04__;INF04@E=0,S=1064,G=0,T=0,P=0:@R=A,S=1260,V={0}:R=B,S=1018,V={1}:R=C,S=1092,V={2}:R=D,S=1014,V={3}:R=E,S=1260,V={4}:\";$C$2;$P$14;$C$4;$D334;$B334)": 6235,_x000D_
    "=RIK_AC(\"INF04__;INF04@E=0,S=1064,G=0,T=0,P=0:@R=A,S=1260,V={0}:R=B,S=1018,V={1}:R=C,S=1092,V={2}:R=D,S=1014,V={3}:R=E,S=1260,V={4}:\";$C$2;$P$14;$C$4;$D342;$B342)": 6236,_x000D_
    "=RIK_AC(\"INF04__;INF04@E=0,S=1064,G=0,T=0,P=0:@R=A,S=1260,V={0}:R=B,S=1018,V={1}:R=C,S=1092,V={2}:R=D,S=1014,V={3}:R=E,S=1260,V={4}:\";$C$2;$P$14;$C$4;$D350;$B350)": 6237,_x000D_
    "=RIK_AC(\"INF04__;INF04@E=0,S=1064,G=0,T=0,P=0:@R=A,S=1260,V={0}:R=B,S=1018,V={1}:R=C,S=1092,V={2}:R=D,S=1014,V={3}:R=E,S=1260,V={4}:\";$C$2;$P$14;$C$4;$D358;$B358)": 6238,_x000D_
    "=RIK_AC(\"INF04__;INF04@E=0,S=1064,G=0,T=0,P=0:@R=A,S=1260,V={0}:R=B,S=1018,V={1}:R=C,S=1092,V={2}:R=D,S=1014,V={3}:R=E,S=1260,V={4}:\";$C$2;$P$14;$C$4;$D366;$B366)": 6239,_x000D_
    "=RIK_AC(\"INF04__;INF04@E=0,S=1064,G=0,T=0,P=0:@R=A,S=1260,V={0}:R=B,S=1018,V={1}:R=C,S=1092,V={2}:R=D,S=1014,V={3}:R=E,S=1260,V={4}:\";$C$2;$P$14;$C$4;$D374;$B374)": 6240,_x000D_
    "=RIK_AC(\"INF04__;INF04@E=0,S=1064,G=0,T=0,P=0:@R=A,S=1260,V={0}:R=B,S=1018,V={1}:R=C,S=1092,V={2}:R=D,S=1014,V={3}:R=E,S=1260,V={4}:\";$C$2;$P$14;$C$4;$D382;$B382)": 6241,_x000D_
    "=RIK_AC(\"INF04__;INF04@E=0,S=1064,G=0,T=0,P=0:@R=A,S=1260,V={0}:R=B,S=1018,V={1}:R=C,S=1092,V={2}:R=D,S=1014,V={3}:R=E,S=1260,V={4}:\";$C$2;$P$14;$C$4;$D390;$B390)": 6242,_x000D_
    "=RIK_AC(\"INF04__;INF04@E=0,S=1064,G=0,T=0,P=0:@R=A,S=1260,V={0}:R=B,S=1018,V={1}:R=C,S=1092,V={2}:R=D,S=1014,V={3}:R=E,S=1260,V={4}:\";$C$2;$P$14;$C$4;$D398;$B398)": 6243,_x000D_
    "=RIK_AC(\"INF04__;INF04@E=0,S=1064,G=0,T=0,P=0:@R=A,S=1260,V={0}:R=B,S=1018,V={1}:R=C,S=1092,V={2}:R=D,S=1014,V={3}:R=E,S=1260,V={4}:\";$C$2;$P$14;$C$4;$D406;$B406)": 6244,_x000D_
    "=RIK_AC(\"INF04__;INF04@E=0,S=1064,G=0,T=0,P=0:@R=A,S=1260,V={0}:R=B,S=1018,V={1}:R=C,S=1092,V={2}:R=D,S=1014,V={3}:R=E,S=1260,V={4}:\";$C$2;$P$14;$C$4;$D414;$B414)": 6245,_x000D_
    "=RIK_AC(\"INF04__;INF04@E=0,S=1064,G=0,T=0,P=0:@R=A,S=1260,V={0}:R=B,S=1018,V={1}:R=C,S=1092,V={2}:R=D,S=1014,V={3}:R=E,S=1260,V={4}:\";$C$2;$P$14;$C$4;$D422;$B422)": 6246,_x000D_
    "=RIK_AC(\"INF04__;INF04@E=0,S=1064,G=0,T=0,P=0:@R=A,S=1260,V={0}:R=B,S=1018,V={1}:R=C,S=1092,V={2}:R=D,S=1014,V={3}:R=E,S=1260,V={4}:\";$C$2;$P$14;$C$4;$D430;$B430)": 6247,_x000D_
    "=RIK_AC(\"INF04__;INF04@E=0,S=49,G=0,T=0,P=0:@R=A,S=1260,V={0}:R=B,S=1018,V={1}:R=C,S=1092,V={2}:R=D,S=1014,V={3}:R=E,S=1260,V={4}:R=F,S=48,V={5}:\";$C$2;$P$14;$C$4;$D18;$B18;R$14)": 6248,_x000D_
    "=RIK_AC(\"INF04__;INF04@E=0,S=49,G=0,T=0,P=0:@R=A,S=1260,V={0}:R=B,S=1018,V={1}:R=C,S=1092,V={2}:R=D,S=1014,V={3}:R=E,S=1260,V={4}:R=F,S=48,V={5}:\";$C$2;$P$14;$C$4;$D26;$B26;R$14)": 6249,_x000D_
    "=RIK_AC(\"INF04__;INF04@E=0,S=49,G=0,T=0,P=0:@R=A,S=1260,V={0}:R=B,S=1018,V={1}:R=C,S=1092,V={2}:R=D,S=1014,V={3}:R=E,S=1260,V={4}:R=F,S=48,V={5}:\";$C$2;$P$14;$C$4;$D34;$B34;R$14)": 6250,_x000D_
    "=RIK_AC(\"INF04__;INF04@E=0,S=49,G=0,T=0,P=0:@R=A,S=1260,V={0}:R=B,S=1018,V={1}:R=C,S=1092,V={2}:R=D,S=1014,V={3}:R=E,S=1260,V={4}:R=F,S=48,V={5}:\";$C$2;$P$14;$C$4;$D42;$B42;R$14)": 6251,_x000D_
    "=RIK_AC(\"INF04__;INF04@E=0,S=49,G=0,T=0,P=0:@R=A,S=1260,V={0}:R=B,S=1018,V={1}:R=C,S=1092,V={2}:R=D,S=1014,V={3}:R=E,S=1260,V={4}:R=F,S=48,V={5}:\";$C$2;$P$14;$C$4;$D50;$B50;R$14)": 6252,_x000D_
    "=RIK_AC(\"INF04__;INF04@E=0,S=42,G=0,T=0,P=0:@R=A,S=1260,V={0}:R=B,S=1018,V={1}:R=C,S=1092,V={2}:R=D,S=1014,V={3}:R=E,S=1260,V={4}:\";$C$2;$P$14;$C$4;$D28;$B28)": 6253,_x000D_
    "=RIK_AC(\"INF04__;INF04@E=0,S=42,G=0,T=0,P=0:@R=A,S=1260,V={0}:R=B,S=1018,V={1}:R=C,S=1092,V={2}:R=D,S=1014,V={3}:R=E,S=1260,V={4}:\";$C$2;$P$14;$C$4;$D41;$B41)": 6254,_x000D_
    "=RIK_AC(\"INF04__;INF04@E=0,S=42,G=0,T=0,P=0:@R=A,S=1260,V={0}:R=B,S=1018,V={1}:R=C,S=1092,V={2}:R=D,S=1014,V={3}:R=E,S=1260,V={4}:\";$C$2;$P$14;$C$4;$D53;$B53)": 6255,_x000D_
    "=RIK_AC(\"INF04__;INF04@E=0,S=42,G=0,T=0,P=0:@R=A,S=1260,V={0}:R=B,S=1018,V={1}:R=C,S=1092,V={2}:R=D,S=1014,V={3}:R=E,S=1260,V={4}:\";$C$2;$P$14;$C$4;$D67;$B67)": 6256,_x000D_
    "=RIK_AC(\"INF04__;INF04@E=0,S=42,G=0,T=0,P=0:@R=A,S=1260,V={0}:R=B,S=1018,V={1}:R=C,S=1092,V={2}:R=D,S=1014,V={3}:R=E,S=1260,V={4}:\";$C$2;$P$14;$C$4;$D78;$B78)": 6257,_x000D_
    "=RIK_AC(\"INF04__;INF04@E=0,S=42,G=0,T=0,P=0:@R=A,S=1260,V={0}:R=B,S=1018,V={1}:R=C,S=1092,V={2}:R=D,S=1014,V={3}:R=E,S=1260,V={4}:\";$C$2;$P$14;$C$4;$D92;$B92)": 6258,_x000D_
    "=RIK_AC(\"INF04__;INF04@E=0,S=42,G=0,T=0,P=0:@R=A,S=1260,V={0}:R=B,S=1018,V={1}:R=C,S=1092,V={2}:R=D,S=1014,V={3}:R=E,S=1260,V={4}:\";$C$2;$P$14;$C$4;$D105;$B105)": 6259,_x000D_
    "=RIK_AC(\"INF04__;INF04@E=0,S=42,G=0,T=0,P=0:@R=A,S=1260,V={0}:R=B,S=1018,V={1}:R=C,S=1092,V={2}:R=D,S=1014,V={3}:R=E,S=1260,V={4}:\";$C$2;$P$14;$C$4;$D117;$B117)": 6260,_x000D_
    "=RIK_AC(\"INF04__;INF04@E=0,S=42,G=0,T=0,P=0:@R=A,S=1260,V={0}:R=B,S=1018,V={1}:R=C,S=1092,V={2}:R=D,S=1014,V={3}:R=E,S=1260,V={4}:\";$C$2;$P$14;$C$4;$D131;$B131)": 6261,_x000D_
    "=RIK_AC(\"INF04__;INF04@E=0,S=42,G=0,T=0,P=0:@R=A,S=1260,V={0}:R=B,S=1018,V={1}:R=C,S=1092,V={2}:R=D,S=1014,V={3}:R=E,S=1260,V={4}:\";$C$2;$P$14;$C$4;$D142;$B142)": 6262,_x000D_
    "=RIK_AC(\"INF04__;INF04@E=0,S=42,G=0,T=0,P=0:@R=A,S=1260,V={0}:R=B,S=1018,V={1}:R=C,S=1092,V={2}:R=D,S=1014,V={3}:R=E,S=1260,V={4}:\";$C$2;$P$14;$C$4;$D156;$B156)": 6263,_x000D_
    "=RIK_AC(\"INF04__;INF04@E=0,S=42,G=0,T=0,P=0:@R=A,S=1260,V={0}:R=B,S=1018,V={1}:R=C,S=1092,V={2}:R=D,S=1014,V={3}:R=E,S=1260,V={4}:\";$C$2;$P$14;$C$4;$D169;$B169)": 6264,_x000D_
    "=RIK_AC(\"INF04__;INF04@E=0,S=42,G=0,T=0,P=0:@R=A,S=1260,V={0}:R=B,S=1018,V={1}:R=C,S=1092,V={2}:R=D,S=1014,V={3}:R=E,S=1260,V={4}:\";$C$2;$P$14;$C$4;$D181;$B181)": 6265,_x000D_
    "=RIK_AC(\"INF04__;INF04@E=0,S=42,G=0,T=0,P=0:@R=A,S=1260,V={0}:R=B,S=1018,V={1}:R=C,S=1092,V={2}:R=D,S=1014,V={3}:R=E,S=1260,V={4}:\";$C$2;$P$14;$C$4;$D195;$B195)": 6266,_x000D_
    "=RIK_AC(\"INF04__;INF04@E=0,S=42,G=0,T=0,P=0:@R=A,S=1260,V={0}:R=B,S=1018,V={1}:R=C,S=1092,V={2}:R=D,S=1014,V={3}:R=E,S=1260,V={4}:\";$C$2;$P$14;$C$4;$D206;$B206)": 6267,_x000D_
    "=RIK_AC(\"INF04__;INF04@E=0,S=42,G=0,T=0,P=0:@R=A,S=1260,V={0}:R=B,S=1018,V={1}:R=C,S=1092,V={2}:R=D,S=1014,V={3}:R=E,S=1260,V={4}:\";$C$2;$P$14;$C$4;$D220;$B220)": 6268,_x000D_
    "=RIK_AC(\"INF04__;INF04@E=0,S=42,G=0,T=0,P=0:@R=A,S=1260,V={0}:R=B,S=1018,V={1}:R=C,S=1092,V={2}:R=D,S=1014,V={3}:R=E,S=1260,V={4}:\";$C$2;$P$14;$C$4;$D233;$B233)": 6269,_x000D_
    "=RIK_AC(\"INF04__;INF04@E=0,S=42,G=0,T=0,P=0:@R=A,S=1260,V={0}:R=B,S=1018,V={1}:R=C,S=1092,V={2}:R=D,S=1014,V={3}:R=E,S=1260,V={4}:\";$C$2;$P$14;$C$4;$D245;$B245)": 6270,_x000D_
    "=RIK_AC(\"INF04__;INF04@E=0,S=42,G=0,T=0,P=0:@R=A,S=1260,V={0}:R=B,S=1018,V={1}:R=C,S=1092,V={2}:R=D,S=1014,V={3}:R=E,S=1260,V={4}:\";$C$2;$P$14;$C$4;$D259;$B259)": 6271,_x000D_
    "=RIK_AC(\"INF04__;INF04@E=0,S=42,G=0,T=0,P=0:@R=A,S=1260,V={0}:R=B,S=1018,V={1}:R=C,S=1092,V={2}:R=D,S=1014,V={3}:R=E,S=1260,V={4}:\";$C$2;$P$14;$C$4;$D270;$B270)": 6272,_x000D_
    "=RIK_AC(\"INF04__;INF04@E=0,S=42,G=0,T=0,P=0:@R=A,S=1260,V={0}:R=B,S=1018,V={1}:R=C,S=1092,V={2}:R=D,S=1014,V={3}:R=E,S=1260,V={4}:\";$C$2;$P$14;$C$4;$D284;$B284)": 6273,_x000D_
    "=RIK_AC(\"INF04__;INF04@E=0,S=42,G=0,T=0,P=0:@R=A,S=1260,V={0}:R=B,S=1018,V={1}:R=C,S=1092,V={2}:R=D,S=1014,V={3}:R=E,S=1260</t>
  </si>
  <si>
    <t>,V={4}:\";$C$2;$P$14;$C$4;$D297;$B297)": 6274,_x000D_
    "=RIK_AC(\"INF04__;INF04@E=0,S=42,G=0,T=0,P=0:@R=A,S=1260,V={0}:R=B,S=1018,V={1}:R=C,S=1092,V={2}:R=D,S=1014,V={3}:R=E,S=1260,V={4}:\";$C$2;$P$14;$C$4;$D309;$B309)": 6275,_x000D_
    "=RIK_AC(\"INF04__;INF04@E=0,S=42,G=0,T=0,P=0:@R=A,S=1260,V={0}:R=B,S=1018,V={1}:R=C,S=1092,V={2}:R=D,S=1014,V={3}:R=E,S=1260,V={4}:\";$C$2;$P$14;$C$4;$D323;$B323)": 6276,_x000D_
    "=RIK_AC(\"INF04__;INF04@E=0,S=42,G=0,T=0,P=0:@R=A,S=1260,V={0}:R=B,S=1018,V={1}:R=C,S=1092,V={2}:R=D,S=1014,V={3}:R=E,S=1260,V={4}:\";$C$2;$P$14;$C$4;$D334;$B334)": 6277,_x000D_
    "=RIK_AC(\"INF04__;INF04@E=0,S=42,G=0,T=0,P=0:@R=A,S=1260,V={0}:R=B,S=1018,V={1}:R=C,S=1092,V={2}:R=D,S=1014,V={3}:R=E,S=1260,V={4}:\";$C$2;$P$14;$C$4;$D348;$B348)": 6278,_x000D_
    "=RIK_AC(\"INF04__;INF04@E=0,S=42,G=0,T=0,P=0:@R=A,S=1260,V={0}:R=B,S=1018,V={1}:R=C,S=1092,V={2}:R=D,S=1014,V={3}:R=E,S=1260,V={4}:\";$C$2;$P$14;$C$4;$D361;$B361)": 6279,_x000D_
    "=RIK_AC(\"INF04__;INF04@E=0,S=42,G=0,T=0,P=0:@R=A,S=1260,V={0}:R=B,S=1018,V={1}:R=C,S=1092,V={2}:R=D,S=1014,V={3}:R=E,S=1260,V={4}:\";$C$2;$P$14;$C$4;$D373;$B373)": 6280,_x000D_
    "=RIK_AC(\"INF04__;INF04@E=0,S=42,G=0,T=0,P=0:@R=A,S=1260,V={0}:R=B,S=1018,V={1}:R=C,S=1092,V={2}:R=D,S=1014,V={3}:R=E,S=1260,V={4}:\";$C$2;$P$14;$C$4;$D387;$B387)": 6281,_x000D_
    "=RIK_AC(\"INF04__;INF04@E=0,S=42,G=0,T=0,P=0:@R=A,S=1260,V={0}:R=B,S=1018,V={1}:R=C,S=1092,V={2}:R=D,S=1014,V={3}:R=E,S=1260,V={4}:\";$C$2;$P$14;$C$4;$D398;$B398)": 6282,_x000D_
    "=RIK_AC(\"INF04__;INF04@E=0,S=42,G=0,T=0,P=0:@R=A,S=1260,V={0}:R=B,S=1018,V={1}:R=C,S=1092,V={2}:R=D,S=1014,V={3}:R=E,S=1260,V={4}:\";$C$2;$P$14;$C$4;$D412;$B412)": 6283,_x000D_
    "=RIK_AC(\"INF04__;INF04@E=0,S=42,G=0,T=0,P=0:@R=A,S=1260,V={0}:R=B,S=1018,V={1}:R=C,S=1092,V={2}:R=D,S=1014,V={3}:R=E,S=1260,V={4}:\";$C$2;$P$14;$C$4;$D425;$B425)": 6284,_x000D_
    "=RIK_AC(\"INF04__;INF04@E=0,S=42,G=0,T=0,P=0:@R=A,S=1260,V={0}:R=B,S=1018,V={1}:R=C,S=1092,V={2}:R=D,S=1014,V={3}:R=E,S=1260,V={4}:\";$C$2;$P$14;$C$4;$D437;$B437)": 6285,_x000D_
    "=RIK_AC(\"INF04__;INF04@E=0,S=1064,G=0,T=0,P=0:@R=A,S=1260,V={0}:R=B,S=1018,V={1}:R=C,S=1092,V={2}:R=D,S=1014,V={3}:R=E,S=1260,V={4}:\";$C$2;$P$14;$C$4;$D31;$B31)": 6286,_x000D_
    "=RIK_AC(\"INF04__;INF04@E=0,S=1064,G=0,T=0,P=0:@R=A,S=1260,V={0}:R=B,S=1018,V={1}:R=C,S=1092,V={2}:R=D,S=1014,V={3}:R=E,S=1260,V={4}:\";$C$2;$P$14;$C$4;$D42;$B42)": 6287,_x000D_
    "=RIK_AC(\"INF04__;INF04@E=0,S=1064,G=0,T=0,P=0:@R=A,S=1260,V={0}:R=B,S=1018,V={1}:R=C,S=1092,V={2}:R=D,S=1014,V={3}:R=E,S=1260,V={4}:\";$C$2;$P$14;$C$4;$D53;$B53)": 6288,_x000D_
    "=RIK_AC(\"INF04__;INF04@E=0,S=1064,G=0,T=0,P=0:@R=A,S=1260,V={0}:R=B,S=1018,V={1}:R=C,S=1092,V={2}:R=D,S=1014,V={3}:R=E,S=1260,V={4}:\";$C$2;$P$14;$C$4;$D63;$B63)": 6289,_x000D_
    "=RIK_AC(\"INF04__;INF04@E=0,S=1064,G=0,T=0,P=0:@R=A,S=1260,V={0}:R=B,S=1018,V={1}:R=C,S=1092,V={2}:R=D,S=1014,V={3}:R=E,S=1260,V={4}:\";$C$2;$P$14;$C$4;$D72;$B72)": 6290,_x000D_
    "=RIK_AC(\"INF04__;INF04@E=0,S=1064,G=0,T=0,P=0:@R=A,S=1260,V={0}:R=B,S=1018,V={1}:R=C,S=1092,V={2}:R=D,S=1014,V={3}:R=E,S=1260,V={4}:\";$C$2;$P$14;$C$4;$D81;$B81)": 6291,_x000D_
    "=RIK_AC(\"INF04__;INF04@E=0,S=1064,G=0,T=0,P=0:@R=A,S=1260,V={0}:R=B,S=1018,V={1}:R=C,S=1092,V={2}:R=D,S=1014,V={3}:R=E,S=1260,V={4}:\";$C$2;$P$14;$C$4;$D90;$B90)": 6292,_x000D_
    "=RIK_AC(\"INF04__;INF04@E=0,S=1064,G=0,T=0,P=0:@R=A,S=1260,V={0}:R=B,S=1018,V={1}:R=C,S=1092,V={2}:R=D,S=1014,V={3}:R=E,S=1260,V={4}:\";$C$2;$P$14;$C$4;$D99;$B99)": 6293,_x000D_
    "=RIK_AC(\"INF04__;INF04@E=0,S=1064,G=0,T=0,P=0:@R=A,S=1260,V={0}:R=B,S=1018,V={1}:R=C,S=1092,V={2}:R=D,S=1014,V={3}:R=E,S=1260,V={4}:\";$C$2;$P$14;$C$4;$D108;$B108)": 6294,_x000D_
    "=RIK_AC(\"INF04__;INF04@E=0,S=1064,G=0,T=0,P=0:@R=A,S=1260,V={0}:R=B,S=1018,V={1}:R=C,S=1092,V={2}:R=D,S=1014,V={3}:R=E,S=1260,V={4}:\";$C$2;$P$14;$C$4;$D117;$B117)": 6295,_x000D_
    "=RIK_AC(\"INF04__;INF04@E=0,S=1064,G=0,T=0,P=0:@R=A,S=1260,V={0}:R=B,S=1018,V={1}:R=C,S=1092,V={2}:R=D,S=1014,V={3}:R=E,S=1260,V={4}:\";$C$2;$P$14;$C$4;$D127;$B127)": 6296,_x000D_
    "=RIK_AC(\"INF04__;INF04@E=0,S=1064,G=0,T=0,P=0:@R=A,S=1260,V={0}:R=B,S=1018,V={1}:R=C,S=1092,V={2}:R=D,S=1014,V={3}:R=E,S=1260,V={4}:\";$C$2;$P$14;$C$4;$D136;$B136)": 6297,_x000D_
    "=RIK_AC(\"INF04__;INF04@E=0,S=1064,G=0,T=0,P=0:@R=A,S=1260,V={0}:R=B,S=1018,V={1}:R=C,S=1092,V={2}:R=D,S=1014,V={3}:R=E,S=1260,V={4}:\";$C$2;$P$14;$C$4;$D145;$B145)": 6298,_x000D_
    "=RIK_AC(\"INF04__;INF04@E=0,S=1064,G=0,T=0,P=0:@R=A,S=1260,V={0}:R=B,S=1018,V={1}:R=C,S=1092,V={2}:R=D,S=1014,V={3}:R=E,S=1260,V={4}:\";$C$2;$P$14;$C$4;$D154;$B154)": 6299,_x000D_
    "=RIK_AC(\"INF04__;INF04@E=0,S=1064,G=0,T=0,P=0:@R=A,S=1260,V={0}:R=B,S=1018,V={1}:R=C,S=1092,V={2}:R=D,S=1014,V={3}:R=E,S=1260,V={4}:\";$C$2;$P$14;$C$4;$D163;$B163)": 6300,_x000D_
    "=RIK_AC(\"INF04__;INF04@E=0,S=1064,G=0,T=0,P=0:@R=A,S=1260,V={0}:R=B,S=1018,V={1}:R=C,S=1092,V={2}:R=D,S=1014,V={3}:R=E,S=1260,V={4}:\";$C$2;$P$14;$C$4;$D172;$B172)": 6301,_x000D_
    "=RIK_AC(\"INF04__;INF04@E=0,S=1064,G=0,T=0,P=0:@R=A,S=1260,V={0}:R=B,S=1018,V={1}:R=C,S=1092,V={2}:R=D,S=1014,V={3}:R=E,S=1260,V={4}:\";$C$2;$P$14;$C$4;$D181;$B181)": 6302,_x000D_
    "=RIK_AC(\"INF04__;INF04@E=0,S=1064,G=0,T=0,P=0:@R=A,S=1260,V={0}:R=B,S=1018,V={1}:R=C,S=1092,V={2}:R=D,S=1014,V={3}:R=E,S=1260,V={4}:\";$C$2;$P$14;$C$4;$D191;$B191)": 6303,_x000D_
    "=RIK_AC(\"INF04__;INF04@E=0,S=1064,G=0,T=0,P=0:@R=A,S=1260,V={0}:R=B,S=1018,V={1}:R=C,S=1092,V={2}:R=D,S=1014,V={3}:R=E,S=1260,V={4}:\";$C$2;$P$14;$C$4;$D199;$B199)": 6304,_x000D_
    "=RIK_AC(\"INF04__;INF04@E=0,S=1064,G=0,T=0,P=0:@R=A,S=1260,V={0}:R=B,S=1018,V={1}:R=C,S=1092,V={2}:R=D,S=1014,V={3}:R=E,S=1260,V={4}:\";$C$2;$P$14;$C$4;$D207;$B207)": 6305,_x000D_
    "=RIK_AC(\"INF04__;INF04@E=0,S=1064,G=0,T=0,P=0:@R=A,S=1260,V={0}:R=B,S=1018,V={1}:R=C,S=1092,V={2}:R=D,S=1014,V={3}:R=E,S=1260,V={4}:\";$C$2;$P$14;$C$4;$D215;$B215)": 6306,_x000D_
    "=RIK_AC(\"INF04__;INF04@E=0,S=1064,G=0,T=0,P=0:@R=A,S=1260,V={0}:R=B,S=1018,V={1}:R=C,S=1092,V={2}:R=D,S=1014,V={3}:R=E,S=1260,V={4}:\";$C$2;$P$14;$C$4;$D223;$B223)": 6307,_x000D_
    "=RIK_AC(\"INF04__;INF04@E=0,S=1064,G=0,T=0,P=0:@R=A,S=1260,V={0}:R=B,S=1018,V={1}:R=C,S=1092,V={2}:R=D,S=1014,V={3}:R=E,S=1260,V={4}:\";$C$2;$P$14;$C$4;$D231;$B231)": 6308,_x000D_
    "=RIK_AC(\"INF04__;INF04@E=0,S=1064,G=0,T=0,P=0:@R=A,S=1260,V={0}:R=B,S=1018,V={1}:R=C,S=1092,V={2}:R=D,S=1014,V={3}:R=E,S=1260,V={4}:\";$C$2;$P$14;$C$4;$D239;$B239)": 6309,_x000D_
    "=RIK_AC(\"INF04__;INF04@E=0,S=1064,G=0,T=0,P=0:@R=A,S=1260,V={0}:R=B,S=1018,V={1}:R=C,S=1092,V={2}:R=D,S=1014,V={3}:R=E,S=1260,V={4}:\";$C$2;$P$14;$C$4;$D247;$B247)": 6310,_x000D_
    "=RIK_AC(\"INF04__;INF04@E=0,S=1064,G=0,T=0,P=0:@R=A,S=1260,V={0}:R=B,S=1018,V={1}:R=C,S=1092,V={2}:R=D,S=1014,V={3}:R=E,S=1260,V={4}:\";$C$2;$P$14;$C$4;$D255;$B255)": 6311,_x000D_
    "=RIK_AC(\"INF04__;INF04@E=0,S=1064,G=0,T=0,P=0:@R=A,S=1260,V={0}:R=B,S=1018,V={1}:R=C,S=1092,V={2}:R=D,S=1014,V={3}:R=E,S=1260,V={4}:\";$C$2;$P$14;$C$4;$D263;$B263)": 6312,_x000D_
    "=RIK_AC(\"INF04__;INF04@E=0,S=1064,G=0,T=0,P=0:@R=A,S=1260,V={0}:R=B,S=1018,V={1}:R=C,S=1092,V={2}:R=D,S=1014,V={3}:R=E,S=1260,V={4}:\";$C$2;$P$14;$C$4;$D271;$B271)": 6313,_x000D_
    "=RIK_AC(\"INF04__;INF04@E=0,S=1064,G=0,T=0,P=0:@R=A,S=1260,V={0}:R=B,S=1018,V={1}:R=C,S=1092,V={2}:R=D,S=1014,V={3}:R=E,S=1260,V={4}:\";$C$2;$P$14;$C$4;$D279;$B279)": 6314,_x000D_
    "=RIK_AC(\"INF04__;INF04@E=0,S=1064,G=0,T=0,P=0:@R=A,S=1260,V={0}:R=B,S=1018,V={1}:R=C,S=1092,V={2}:R=D,S=1014,V={3}:R=E,S=1260,V={4}:\";$C$2;$P$14;$C$4;$D287;$B287)": 6315,_x000D_
    "=RIK_AC(\"INF04__;INF04@E=0,S=1064,G=0,T=0,P=0:@R=A,S=1260,V={0}:R=B,S=1018,V={1}:R=C,S=1092,V={2}:R=D,S=1014,V={3}:R=E,S=1260,V={4}:\";$C$2;$P$14;$C$4;$D295;$B295)": 6316,_x000D_
    "=RIK_AC(\"INF04__;INF04@E=0,S=1064,G=0,T=0,P=0:@R=A,S=1260,V={0}:R=B,S=1018,V={1}:R=C,S=1092,V={2}:R=D,S=1014,V={3}:R=E,S=1260,V={4}:\";$C$2;$P$14;$C$4;$D303;$B303)": 6317,_x000D_
    "=RIK_AC(\"INF04__;INF04@E=0,S=1064,G=0,T=0,P=0:@R=A,S=1260,V={0}:R=B,S=1018,V={1}:R=C,S=1092,V={2}:R=D,S=1014,V={3}:R=E,S=1260,V={4}:\";$C$2;$P$14;$C$4;$D311;$B311)": 6318,_x000D_
    "=RIK_AC(\"INF04__;INF04@E=0,S=1064,G=0,T=0,P=0:@R=A,S=1260,V={0}:R=B,S=1018,V={1}:R=C,S=1092,V={2}:R=D,S=1014,V={3}:R=E,S=1260,V={4}:\";$C$2;$P$14;$C$4;$D319;$B319)": 6319,_x000D_
    "=RIK_AC(\"INF04__;INF04@E=0,S=1064,G=0,T=0,P=0:@R=A,S=1260,V={0}:R=B,S=1018,V={1}:R=C,S=1092,V={2}:R=D,S=1014,V={3}:R=E,S=1260,V={4}:\";$C$2;$P$14;$C$4;$D327;$B327)": 6320,_x000D_
    "=RIK_AC(\"INF04__;INF04@E=0,S=1064,G=0,T=0,P=0:@R=A,S=1260,V={0}:R=B,S=1018,V={1}:R=C,S=1092,V={2}:R=D,S=1014,V={3}:R=E,S=1260,V={4}:\";$C$2;$P$14;$C$4;$D335;$B335)": 6321,_x000D_
    "=RIK_AC(\"INF04__;INF04@E=0,S=1064,G=0,T=0,P=0:@R=A,S=1260,V={0}:R=B,S=1018,V={1}:R=C,S=1092,V={2}:R=D,S=1014,V={3}:R=E,S=1260,V={4}:\";$C$2;$P$14;$C$4;$D343;$B343)": 6322,_x000D_
    "=RIK_AC(\"INF04__;INF04@E=0,S=1064,G=0,T=0,P=0:@R=A,S=1260,V={0}:R=B,S=1018,V={1}:R=C,S=1092,V={2}:R=D,S=1014,V={3}:R=E,S=1260,V={4}:\";$C$2;$P$14;$C$4;$D351;$B351)": 6323,_x000D_
    "=RIK_AC(\"INF04__;INF04@E=0,S=1064,G=0,T=0,P=0:@R=A,S=1260,V={0}:R=B,S=1018,V={1}:R=C,S=1092,V={2}:R=D,S=1014,V={3}:R=E,S=1260,V={4}:\";$C$2;$P$14;$C$4;$D359;$B359)": 6324,_x000D_
    "=RIK_AC(\"INF04__;INF04@E=0,S=1064,G=0,T=0,P=0:@R=A,S=1260,V={0}:R=B,S=1018,V={1}:R=C,S=1092,V={2}:R=D,S=1014,V={3}:R=E,S=1260,V={4}:\";$C$2;$P$14;$C$4;$D367;$B367)": 6325,_x000D_
    "=RIK_AC(\"INF04__;INF04@E=0,S=1064,G=0,T=0,P=0:@R=A,S=1260,V={0}:R=B,S=1018,V={1}:R=C,S=1092,V={2}:R=D,S=1014,V={3}:R=E,S=1260,V={4}:\";$C$2;$P$14;$C$4;$D375;$B375)": 6326,_x000D_
    "=RIK_AC(\"INF04__;INF04@E=0,S=1064,G=0,T=0,P=0:@R=A,S=1260,V={0}:R=B,S=1018,V={1}:R=C,S=1092,V={2}:R=D,S=1014,V={3}:R=E,S=1260,V={4}:\";$C$2;$P$14;$C$4;$D383;$B383)": 6327,_x000D_
    "=RIK_AC(\"INF04__;INF04@E=0,S=1064,G=0,T=0,P=0:@R=A,S=1260,V={0}:R=B,S=1018,V={1}:R=C,S=1092,V={2}:R=D,S=1014,V={3}:R=E,S=1260,V={4}:\";$C$2;$P$14;$C$4;$D391;$B391)": 6328,_x000D_
    "=RIK_AC(\"INF04__;INF04@E=0,S=1064,G=0,T=0,P=0:@R=A,S=1260,V={0}:R=B,S=1018,V={1}:R=C,S=1092,V={2}:R=D,S=1014,V={3}:R=E,S=1260,V={4}:\";$C$2;$P$14;$C$4;$D399;$B399)": 6329,_x000D_
    "=RIK_AC(\"INF04__;INF04@E=0,S=1064,G=0,T=0,P=0:@R=A,S=1260,V={0}:R=B,S=1018,V={1}:R=C,S=1092,V={2}:R=D,S=1014,V={3}:R=E,S=1260,V={4}:\";$C$2;$P$14;$C$4;$D407;$B407)": 6330,_x000D_
    "=RIK_AC(\"INF04__;INF04@E=0,S=1064,G=0,T=0,P=0:@R=A,S=1260,V={0}:R=B,S=1018,V={1}:R=C,S=1092,V={2}:R=D,S=1014,V={3}:R=E,S=1260,V={4}:\";$C$2;$P$14;$C$4;$D415;$B415)": 6331,_x000D_
    "=RIK_AC(\"INF04__;INF04@E=0,S=1064,G=0,T=0,P=0:@R=A,S=1260,V={0}:R=B,S=1018,V={1}:R=C,S=1092,V={2}:R=D,S=1014,V={3}:R=E,S=1260,V={4}:\";$C$2;$P$14;$C$4;$D423;$B423)": 6332,_x000D_
    "=RIK_AC(\"INF04__;INF04@E=0,S=1064,G=0,T=0,P=0:@R=A,S=1260,V={0}:R=B,S=1018,V={1}:R=C,S=1092,V={2}:R=D,S=1014,V={3}:R=E,S=1260,V={4}:\";$C$2;$P$14;$C$4;$D431;$B431)": 6333,_x000D_
    "=RIK_AC(\"INF04__;INF04@E=0,S=49,G=0,T=0,P=0:@R=A,S=1260,V={0}:R=B,S=1018,V={1}:R=C,S=1092,V={2}:R=D,S=1014,V={3}:R=E,S=1260,V={4}:R=F,S=48,V={5}:\";$C$2;$P$14;$C$4;$D19;$B19;R$14)": 6334,_x000D_
    "=RIK_AC(\"INF04__;INF04@E=0,S=49,G=0,T=0,P=0:@R=A,S=1260,V={0}:R=B,S=1018,V={1}:R=C,S=1092,V={2}:R=D,S=1014,V={3}:R=E,S=1260,V={4}:R=F,S=48,V={5}:\";$C$2;$P$14;$C$4;$D27;$B27;R$14)": 6335,_x000D_
    "=RIK_AC(\"INF04__;INF04@E=0,S=49,G=0,T=0,P=0:@R=A,S=1260,V={0}:R=B,S=1018,V={1}:R=C,S=1092,V={2}:R=D,S=1014,V={3}:R=E,S=1260,V={4}:R=F,S=48,V={5}:\";$C$2;$P$14;$C$4;$D35;$B35;R$14)": 6336,_x000D_
    "=RIK_AC(\"INF04__;INF04@E=0,S=49,G=0,T=0,P=0:@R=A,S=1260,V={0}:R=B,S=1018,V={1}:R=C,S=1092,V={2}:R=D,S=1014,V={3}:R=E,S=1260,V={4}:R=F,S=48,V={5}:\";$C$2;$P$14;$C$4;$D43;$B43;R$14)": 6337,_x000D_
    "=RIK_AC(\"INF04__;INF04@E=0,S=49,G=0,T=0,P=0:@R=A,S=1260,V={0}:R=B,S=1018,V={1}:R=C,S=1092,V={2}:R=D,S=1014,V={3}:R=E,S=1260,V={4}:R=F,S=48,V={5}:\";$C$2;$P$14;$C$4;$D51;$B51;R$14)": 6338,_x000D_
    "=RIK_AC(\"INF04__;INF04@E=0,S=49,G=0,T=0,P=0:@R=A,S=1260,V={0}:R=B,S=1018,V={1}:R=C,S=1092,V={2}:R=D,S=1014,V={3}:R=E,S=1260,V={4}:R=F,S=48,V={5}:\";$C$2;$P$14;$C$4;$D59;$B59;R$14)": 6339,_x000D_
    "=RIK_AC(\"INF04__;INF04@E=0,S=49,G=0,T=0,P=0:@R=A,S=1260,V={0}:R=B,S=1018,V={1}:R=C,S=1092,V={2}:R=D,S=1014,V={3}:R=E,S=1260,V={4}:R=F,S=48,V={5}:\";$C$2;$P$14;$C$4;$D67;$B67;R$14)": 6340,_x000D_
    "=RIK_AC(\"INF04__;INF04@E=0,S=49,G=0,T=0,P=0:@R=A,S=1260,V={0}:R=B,S=1018,V={1}:R=C,S=1092,V={2}:R=D,S=1014,V={3}:R=E,S=1260,V={4}:R=F,S=48,V={5}:\";$C$2;$P$14;$C$4;$D75;$B75;R$14)": 6341,_x000D_
    "=RIK_AC(\"INF04__;INF04@E=0,S=49,G=0,T=0,P=0:@R=A,S=1260,V={0}:R=B,S=1018,V={1}:R=C,S=1092,V={2}:R=D,S=1014,V={3}:R=E,S=1260,V={4}:R=F,S=48,V={5}:\";$C$2;$P$14;$C$4;$D83;$B83;R$14)": 6342,_x000D_
    "=RIK_AC(\"INF04__;INF04@E=0,S=49,G=0,T=0,P=0:@R=A,S=1260,V={0}:R=B,S=1018,V={1}:R=C,S=1092,V={2}:R=D,S=1014,V={3}:R=E,S=1260,V={4}:R=F,S=48,V={5}:\";$C$2;$P$14;$C$4;$D91;$B91;R$14)": 6343,_x000D_
    "=RIK_AC(\"INF04__;INF04@E=0,S=49,G=0,T=0,P=0:@R=A,S=1260,V={0}:R=B,S=1018,V={1}:R=C,S=1092,V={2}:R=D,S=1014,V={3}:R=E,S=1260,V={4}:R=F,S=48,V={5}:\";$C$2;$P$14;$C$4;$D99;$B99;R$14)": 6344,_x000D_
    "=RIK_AC(\"INF04__;INF04@E=0,S=49,G=0,T=0,P=0:@R=A,S=1260,V={0}:R=B,S=1018,V={1}:R=C,S=1092,V={2}:R=D,S=1014,V={3}:R=E,S=1260,V={4}:R=F,S=48,V={5}:\";$C$2;$P$14;$C$4;$D107;$B107;R$14)": 6345,_x000D_
    "=RIK_AC(\"INF04__;INF04@E=0,S=49,G=0,T=0,P=0:@R=A,S=1260,V={0}:R=B,S=1018,V={1}:R=C,S=1092,V={2}:R=D,S=1014,V={3}:R=E,S=1260,V={4}:R=F,S=48,V={5}:\";$C$2;$P$14;$C$4;$D115;$B115;R$14)": 6346,_x000D_
    "=RIK_AC(\"INF04__;INF04@E=0,S=49,G=0,T=0,P=0:@R=A,S=1260,V={0}:R=B,S=1018,V={1}:R=C,S=1092,V={2}:R=D,S=1014,V={3}:R=E,S=1260,V={4}:R=F,S=48,V={5}:\";$C$2;$P$14;$C$4;$D123;$B123;R$14)": 6347,_x000D_
    "=RIK_AC(\"INF04__;INF04@E=0,S=49,G=0,T=0,P=0:@R=A,S=1260,V={0}:R=B,S=1018,V={1}:R=C,S=1092,V={2}:R=D,S=1014,V={3}:R=E,S=1260,V={4}:R=F,S=48,V={5}:\";$C$2;$P$14;$C$4;$D131;$B131;R$14)": 6348,_x000D_
    "=RIK_AC(\"INF04__;INF04@E=0,S=49,G=0,T=0,P=0:@R=A,S=1260,V={0}:R=B,S=1018,V={1}:R=C,S=1092,V={2}:R=D,S=1014,V={3}:R=E,S=1260,V={4}:R=F,S=48,V={5}:\";$C$2;$P$14;$C$4;$D139;$B139;R$14)": 6349,_x000D_
    "=RIK_AC(\"INF04__;INF04@E=0,S=49,G=0,T=0,P=0:@R=A,S=1260,V={0}:R=B,S=1018,V={1}:R=C,S=1092,V={2}:R=D,S=1014,V={3}:R=E,S=1260,V={4}:R=F,S=48,V={5}:\";$C$2;$P$14;$C$4;$D147;$B147;R$14)": 6350,_x000D_
    "=RIK_AC(\"INF04__;INF04@E=0,S=49,G=0,T=0,P=0:@R=A,S=1260,V={0}:R=B,S=1018,V={1}:R=C,S=1092,V={2}:R=D,S=1014,V={3}:R=E,S=1260,V={4}:R=F,S=48,V={5}:\";$C$2;$P$14;$C$4;$D155;$B155;R$14)": 6351,_x000D_
    "=RIK_AC(\"INF04__;INF04@E=0,S=49,G=0,T=0,P=0:@R=A,S=1260,V={0}:R=B,S=1018,V={1}:R=C,S=1092,V={2}:R=D,S=1014,V={3}:R=E,S=1260,V={4}:R=F,S=48,V={5}:\";$C$2;$P$14;$C$4;$D163;$B163;R$14)": 6352,_x000D_
    "=RIK_AC(\"INF04__;INF04@E=0,S=42,G=0,T=0,P=0:@R=A,S=1260,V={0}:R=B,S=1018,V={1}:R=C,S=1092,V={2}:R=D,S=1014,V={3}:R=E,S=1260,V={4}:\";$C$2;$P$14;$C$4;$D29;$B29)": 6353,_x000D_
    "=RIK_AC(\"INF04__;INF04@E=0,S=42,G=0,T=0,P=0:@R=A,S=1260,V={0}:R=B,S=1018,V={1}:R=C,S=1092,V={2}:R=D,S=1014,V={3}:R=E,S=1260,V={4}:\";$C$2;$P$14;$C$4;$D43;$B43)": 6354,_x000D_
    "=RIK_AC(\"INF04__;INF04@E=0,S=42,G=0,T=0,P=0:@R=A,S=1260,V={0}:R=B,S=1018,V={1}:R=C,S=1092,V={2}:R=D,S=1014,V={3}:R=E,S=1260,V={4}:\";$C$2;$P$14;$C$4;$D54;$B54)": 6355,_x000D_
    "=RIK_AC(\"INF04__;INF04@E=0,S=42,G=0,T=0,P=0:@R=A,S=1260,V={0}:R=B,S=1018,V={1}:R=C,S=1092,V={2}:R=D,S=1014,V={3}:R=E,S=1260,V={4}:\";$C$2;$P$14;$C$4;$D68;$B68)": 6356,_x000D_
    "=RIK_AC(\"INF04__;INF04@E=0,S=42,G=0,T=0,P=0:@R=A,S=1260,V={0}:R=B,S=1018,V={1}:R=C,S=1092,V={2}:R=D,S=1014,V={3}:R=E,S=1260,V={4}:\";$C$2;$P$14;$C$4;$D81;$B81)": 6357,_x000D_
    "=RIK_AC(\"INF04__;INF04@E=0,S=42,G=0,T=0,P=0:@R=A,S=1260,V={0}:R=B,S=1018,V={1}:R=C,S=1092,V={2}:R=D,S=1014,V={3}:R=E,S=1260,V={4}:\";$C$2;$P$14;$C$4;$D93;$B93)": 6358,_x000D_
    "=RIK_AC(\"INF04__;INF04@E=0,S=42,G=0,T=0,P=0:@R=A,S=1260,V={0}:R=B,S=1018,V={1}:R=C,S=1092,V={2}:R=D,S=1014,V={3}:R=E,S=1260,V={4}:\";$C$2;$P$14;$C$4;$D107;$B107)": 6359,_x000D_
    "=RIK_AC(\"INF04__;INF04@E=0,S=42,G=0,T=0,P=0:@R=A,S=1260,V={0}:R=B,S=1018,V={1}:R=C,S=1092,V={2}:R=D,S=1014,V={3}:R=E,S=1260,V={4}:\";$C$2;$P$14;$C$4;$D118;$B118)": 6360,_x000D_
    "=RIK_AC(\"INF04__;INF04@E=0,S=42,G=0,T=0,P=0:@R=A,S=1260,V={0}:R=B,S=1018,V={1}:R=C,S=1092,V={2}:R=D,S=1014,V={3}:R=E,S=1260,V={4}:\";$C$2;$P$14;$C$4;$D132;$B132)": 6361,_x000D_
    "=RIK_AC(\"INF04__;INF04@E=0,S=42,G=0,T=0,P=0:@R=A,S=1260,V={0}:R=B,S=1018,V={1}:R=C,S=1092,V={2}:R=D,S=1014,V={3}:R=E,S=1260,V={4}:\";$C$2;$P$14;$C$4;$D145;$B145)": 6362,_x000D_
    "=RIK_AC(\"INF04__;INF04@E=0,S=42,G=0,T=0,P=0:@R=A,S=1260,V={0}:R=B,S=1018,V={1}:R=C,S=1092,V={2}:R=D,S=1014,V={3}:R=E,S=1260,V={4}:\";$C$2;$P$14;$C$4;$D157;$B157)": 6363,_x000D_
    "=RIK_AC(\"INF04__;INF04@E=0,S=42,G=0,T=0,P=0:@R=A,S=1260,V={0}:R=B,S=1018,V={1}:R=C,S=1092,V={2}:R=D,S=1014,V={3}:R=E,S=1260,V={4}:\";$C$2;$P$14;$C$4;$D171;$B171)": 6364,_x000D_
    "=RIK_AC(\"INF04__;INF04@E=0,S=42,G=0,T=0,P=0:@R=A,S=1260,V={0}:R=B,S=1018,V={1}:R=C,S=1092,V={2}:R=D,S=1014,V={3}:R=E,S=1260,V={4}:\";$C$2;$P$14;$C$4;$D182;$B182)": 6365,_x000D_
    "=RIK_AC(\"INF04__;INF04@E=0,S=42,G=0,T=0,P=0:@R=A,S=1260,V={0}:R=B,S=1018,V={1}:R=C,S=1092,V={2}:R=D,S=1014,V={3}:R=E,S=1260,V={4}:\";$C$2;$P$14;$C$4;$D196;$B196)": 6366,_x000D_
    "=RIK_AC(\"INF04__;INF04@E=0,S=42,G=0,T=0,P=0:@R=A,S=1260,V={0}:R=B,S=1018,V={1}:R=C,S=1092,V={2}:R=D,S=1014,V={3}:R=E,S=1260,V={4}:\";$C$2;$P$14;$C$4;$D209;$B209)": 6367,_x000D_
    "=RIK_AC(\"INF04__;INF04@E=0,S=42,G=0,T=0,P=0:@R=A,S=1260,V={0}:R=B,S=1018,V={1}:R=C,S=1092,V={2}:R=D,S=1014,V={3}:R=E,S=1260,V={4}:\";$C$2;$P$14;$C$4;$D221;$B221)": 6368,_x000D_
    "=RIK_AC(\"INF04__;INF04@E=0,S=42,G=0,T=0,P=0:@R=A,S=1260,V={0}:R=B,S=1018,V={1}:R=C,S=1092,V={2}:R=D,S=1014,V={3}:R=E,S=1260,V={4}:\";$C$2;$P$14;$C$4;$D235;$B235)": 6369,_x000D_
    "=RIK_AC(\"INF04__;INF04@E=0,S=42,G=0,T=0,P=0:@R=A,S=1260,V={0}:R=B,S=1018,V={1}:R=C,S=1092,V={2}:R=D,S=1014,V={3}:R=E,S=1260,V={4}:\";$C$2;$P$14;$C$4;$D246;$B246)": 6370,_x000D_
    "=RIK_AC(\"INF04__;INF04@E=0,S=42,G=0,T=0,P=0:@R=A,S=1260,V={0}:R=B,S=1018,V={1}:R=C,S=1092,V={2}:R=D,S=1014,V={3}:R=E,S=1260,V={4}:\";$C$2;$P$14;$C$4;$D260;$B260)": 6371,_x000D_
    "=RIK_AC(\"INF04__;INF04@E=0,S=42,G=0,T=0,P=0:@R=A,S=1260,V={0}:R=B,S=1018,V={1}:R=C,S=1092,V={2}:R=D,S=1014,V={3}:R=E,S=1260,V={4}:\";$C$2;$P$14;$C$4;$D273;$B273)": 6372,_x000D_
    "=RIK_AC(\"INF04__;INF04@E=0,S=42,G=0,T=0,P=0:@R=A,S=1260,V={0}:R=B,S=1018,V={1}:R=C,S=1092,V={2}:R=D,S=1014,V={3}:R=E,S=1260,V={4}:\";$C$2;$P$14;$C$4;$D285;$B285)": 6373,_x000D_
    "=RIK_AC(\"INF04__;INF04@E=0,S=42,G=0,T=0,P=0:@R=A,S=1260,V={0}:R=B,S=1018,V={1}:R=C,S=1092,V={2}:R=D,S=1014,V={3}:R=E,S=1260,V={4}:\";$C$2;$P$14;$C$4;$D299;$B299)": 6374,_x000D_
    "=RIK_AC(\"INF04__;INF04@E=0,S=42,G=0,T=0,P=0:@R=A,S=1260,V={0}:R=B,S=1018,V={1}:R=C,S=1092,V={2}:R=D,S=1014,V={3}:R=E,S=1260,V={4}:\";$C$2;$P$14;$C$4;$D310;$B310)": 6375,_x000D_
    "=RIK_AC(\"INF04__;INF04@E=0,S=42,G=0,T=0,P=0:@R=A,S=1260,V={0}:R=B,S=1018,V={1}:R=C,S=1092,V={2}:R=D,S=1014,V={3}:R=E,S=1260,V={4}:\";$C$2;$P$14;$C$4;$D324;$B324)": 6376,_x000D_
    "=RIK_AC(\"INF04__;INF04@E=0,S=42,G=0,T=0,P=0:@R=A,S=1260,V={0}:R=B,S=1018,V={1}:R=C,S=1092,V={2}:R=D,S=1014,V={3}:R=E,S=1260,V={4}:\";$C$2;$P$14;$C$4;$D337;$B337)": 6377,_x000D_
    "=RIK_AC(\"INF04__;INF04@E=0,S=42,G=0,T=0,P=0:@R=A,S=1260,V={0}:R=B,S=1018,V={1}:R=C,S=1092,V={2}:R=D,S=1014,V={3}:R=E,S=1260,V={4}:\";$C$2;$P$14;$C$4;$D349;$B349)": 6378,_x000D_
    "=RIK_AC(\"INF04__;INF04@E=0,S=42,G=0,T=0,P=0:@R=A,S=1260,V={0}:R=B,S=1018,V={1}:R=C,S=1092,V={2}:R=D,S=1014,V={3}:R=E,S=1260,V={4}:\";$C$2;$P$14;$C$4;$D363;$B363)": 6379,_x000D_
    "=RIK_AC(\"INF04__;INF04@E=0,S=42,G=0,T=0,P=0:@R=A,S=1260,V={0}:R=B,S=1018,V={1}:R=C,S=1092,V={2}:R=D,S=1014,V={3}:R=E,S=1260,V={4}:\";$C$2;$P$14;$C$4;$D374;$B374)": 6380,_x000D_
    "=RIK_AC(\"INF04__;INF04@E=0,S=42,G=0,T=0,P=0:@R=A,S=1260,V={0}:R=B,S=1018,V={1}:R=C,S=1092,V={2}:R=D,S=1014,V={3}:R=E,S=1260,V={4}:\";$C$2;$P$14;$C$4;$D388;$B388)": 6381,_x000D_
    "=RIK_AC(\"INF04__;INF04@E=0,S=42,G=0,T=0,P=0:@R=A,S=1260,V={0}:R=B,S=1018,V={1}:R=C,S=1092,V={2}:R=D,S=1014,V={3}:R=E,S=1260,V={4}:\";$C$2;$P$14;$C$4;$D401;$B401)": 6382,_x000D_
    "=RIK_AC(\"INF04__;INF04@E=0,S=42,G=0,T=0,P=0:@R=A,S=1260,V={0}:R=B,S=1018,V={1}:R=C,S=1092,V={2}:R=D,S=1014,V={3}:R=E,S=1260,V={4}:\";$C$2;$P$14;$C$4;$D413;$B413)": 6383,_x000D_
    "=RIK_AC(\"INF04__;INF04@E=0,S=42,G=0,T=0,P=0:@R=A,S=1260,V={0}:R=B,S=1018,V={1}:R=C,S=1092,V={2}:R=D,S=1014,V={3}:R=E,S=1260,V={4}:\";$C$2;$P$14;$C$4;$D427;$B427)": 6384,_x000D_
    "=RIK_AC(\"INF04__;INF04@E=0,S=1064,G=0,T=0,P=0:@R=A,S=1260,V={0}:R=B,S=1018,V={1}:R=C,S=1092,V={2}:R=D,S=1014,V={3}:R=E,S=1260,V={4}:\";$C$2;$P$14;$C$4;$D18;$B18)": 6385,_x000D_
    "=RIK_AC(\"INF04__;INF04@E=0,S=1064,G=0,T=0,P=0:@R=A,S=1260,V={0}:R=B,S=1018,V={1}:R=C,S=1092,V={2}:R=D,S=1014,V={3}:R=E,S=1260,V={4}:\";$C$2;$P$14;$C$4;$D32;$B32)": 6386,_x000D_
    "=RIK_AC(\"INF04__;INF04@E=0,S=1064,G=0,T=0,P=0:@R=A,S=1260,V={0}:R=B,S=1018,V={1}:R=C,S=1092,V={2}:R=D,S=1014,V={3}:R=E,S=1260,V={4}:\";$C$2;$P$14;$C$4;$D45;$B45)": 6387,_x000D_
    "=RIK_AC(\"INF04__;INF04@E=0,S=1064,G=0,T=0,P=0:@R=A,S=1260,V={0}:R=B,S=1018,V={1}:R=C,S=1092,V={2}:R=D,S=1014,V={3}:R=E,S=1260,V={4}:\";$C$2;$P$14;$C$4;$D55;$B55)": 6388,_x000D_
    "=RIK_AC(\"INF04__;INF04@E=0,S=1064,G=0,T=0,P=0:@R=A,S=1260,V={0}:R=B,S=1018,V={1}:R=C,S=1092,V={2}:R=D,S=1014,V={3}:R=E,S=1260,V={4}:\";$C$2;$P$14;$C$4;$D64;$B64)": 6389,_x000D_
    "=RIK_AC(\"INF04__;INF04@E=0,S=1064,G=0,T=0,P=0:@R=A,S=1260,V={0}:R=B,S=1018,V={1}:R=C,S=1092,V={2}:R=D,S=1014,V={3}:R=E,S=1260,V={4}:\";$C$2;$P$14;$C$4;$D73;$B73)": 6390,_x000D_
    "=RIK_AC(\"INF04__;INF04@E=0,S=1064,G=0,T=0,P=0:@R=A,S=1260,V={0}:R=B,S=1018,V={1}:R=C,S=1092,V={2}:R=D,S=1014,V={3}:R=E,S=1260,V={4}:\";$C$2;$P$14;$C$4;$D82;$B82)": 6391,_x000D_
    "=RIK_AC(\"INF04__;INF04@E=0,S=1064,G=0,T=0,P=0:@R=A,S=1260,V={0}:R=B,S=1018,V={1}:R=C,S=1092,V={2}:R=D,S=1014,V={3}:R=E,S=1260,V={4}:\";$C$2;$P$14;$C$4;$D91;$B91)": 6392,_x000D_
    "=RIK_AC(\"INF04__;INF04@E=0,S=1064,G=0,T=0,P=0:@R=A,S=1260,V={0}:R=B,S=1018,V={1}:R=C,S=1092,V={2}:R=D,S=1014,V={3}:R=E,S=1260,V={4}:\";$C$2;$P$14;$C$4;$D100;$B100)": 6393,_x000D_
    "=RIK_AC(\"INF04__;INF04@E=0,S=1064,G=0,T=0,P=0:@R=A,S=1260,V={0}:R=B,S=1018,V={1}:R=C,S=1092,V={2}:R=D,S=1014,V={3}:R=E,S=1260,V={4}:\";$C$2;$P$14;$C$4;$D109;$B109)": 6394,_x000D_
    "=RIK_AC(\"INF04__;INF04@E=0,S=1064,G=0,T=0,P=0:@R=A,S=1260,V={0}:R=B,S=1018,V={1}:R=C,S=1092,V={2}:R=D,S=1014,V={3}:R=E,S=1260,V={4}:\";$C$2;$P$14;$C$4;$D119;$B119)": 6395,_x000D_
    "=RIK_AC(\"INF04__;INF04@E=0,S=1064,G=0,T=0,P=0:@R=A,S=1260,V={0}:R=B,S=1018,V={1}:R=C,S=1092,V={2}:R=D,S=1014,V={3}:R=E,S=1260,V={4}:\";$C$2;$P$14;$C$4;$D128;$B128)": 6396,_x000D_
    "=RIK_AC(\"INF04__;INF04@E=0,S=1064,G=0,T=0,P=0:@R=A,S=1260,V={0}:R=B,S=1018,V={1}:R=C,S=1092,V={2}:R=D,S=1014,V={3}:R=E,S=1260,V={4}:\";$C$2;$P$14;$C$4;$D137;$B137)": 6397,_x000D_
    "=RIK_AC(\"INF04__;INF04@E=0,S=1064,G=0,T=0,P=0:@R=A,S=1260,V={0}:R=B,S=1018,V={1}:R=C,S=1092,V={2}:R=D,S=1014,V={3}:R=E,S=1260,V={4}:\";$C$2;$P$14;$C$4;$D146;$B146)": 6398,_x000D_
    "=RIK_AC(\"INF04__;INF04@E=0,S=1064,G=0,T=0,P=0:@R=A,S=1260,V={0}:R=B,S=1018,V={1}:R=C,S=1092,V={2}:R=D,S=1014,V={3}:R=E,S=1260,V={4}:\";$C$2;$P$14;$C$4;$D155;$B155)": 6399,_x000D_
    "=RIK_AC(\"INF04__;INF04@E=0,S=1064,G=0,T=0,P=0:@R=A,S=1260,V={0}:R=B,S=1018,V={1}:R=C,S=1092,V={2}:R=D,S=1014,V={3}:R=E,S=1260,V={4}:\";$C$2;$P$14;$C$4;$D164;$B164)": 6400,_x000D_
    "=RIK_AC(\"INF04__;INF04@E=0,S=1064,G=0,T=0,P=0:@R=A,S=1260,V={0}:R=B,S=1018,V={1}:R=C,S=1092,V={2}:R=D,S=1014,V={3}:R=E,S=1260,V={4}:\";$C$2;$P$14;$C$4;$D173;$B173)": 6401,_x000D_
    "=RIK_AC(\"INF04__;INF04@E=0,S=1064,G=0,T=0,P=0:@R=A,S=1260,V={0}:R=B,S=1018,V={1}:R=C,S=1092,V={2}:R=D,S=1014,V={3}:R=E,S=1260,V={4}:\";$C$2;$P$14;$C$4;$D183;$B183)": 6402,_x000D_
    "=RIK_AC(\"INF04__;INF04@E=0,S=1064,G=0,T=0,P=0:@R=A,S=1260,V={0}:R=B,S=1018,V={1}:R=C,S=1092,V={2}:R=D,S=1014,V={3}:R=E,S=1260,V={4}:\";$C$2;$P$14;$C$4;$D192;$B192)": 6403,_x000D_
    "=RIK_AC(\"INF04__;INF04@E=0,S=1064,G=0,T=0,P=0:@R=A,S=1260,V={0}:R=B,S=1018,V={1}:R=C,S=1092,V={2}:R=D,S=1014,V={3}:R=E,S=1260,V={4}:\";$C$2;$P$14;$C$4;$D200;$B200)": 6404,_x000D_
    "=RIK_AC(\"INF04__;INF04@E=0,S=1064,G=0,T=0,P=0:@R=A,S=1260,V={0}:R=B,S=1018,V={1}:R=C,S=1092,V={2}:R=D,S=1014,V={3}:R=E,S=1260,V={4}:\";$C$2;$P$14;$C$4;$D208;$B208)": 6405,_x000D_
    "=RIK_AC(\"INF04__;INF04@E=0,S=1064,G=0,T=0,P=0:@R=A,S=1260,V={0}:R=B,S=1018,V={1}:R=C,S=1092,V={2}:R=D,S=1014,V={3}:R=E,S=1260,V={4}:\";$C$2;$P$14;$C$4;$D216;$B216)": 6406,_x000D_
    "=RIK_AC(\"INF04__;INF04@E=0,S=1064,G=0,T=0,P=0:@R=A,S=1260,V={0}:R=B,S=1018,V={1}:R=C,S=1092,V={2}:R=D,S=1014,V={3}:R=E,S=1260,V={4}:\";$C$2;$P$14;$C$4;$D224;$B224)": 6407,_x000D_
    "=RIK_AC(\"INF04__;INF04@E=0,S=1064,G=0,T=0,P=0:@R=A,S=1260,V={0}:R=B,S=1018,V={1}:R=C,S=1092,V={2}:R=D,S=1014,V={3}:R=E,S=1260,V={4}:\";$C$2;$P$14;$C$4;$D232;$B232)": 6408,_x000D_
    "=RIK_AC(\"INF04__;INF04@E=0,S=1064,G=0,T=0,P=0:@R=A,S=1260,V={0}:R=B,S=1018,V={1}:R=C,S=1092,V={2}:R=D,S=1014,V={3}:R=E,S=1260,V={4}:\";$C$2;$P$14;$C$4;$D240;$B240)": 6409,_x000D_
    "=RIK_AC(\"INF04__;INF04@E=0,S=1064,G=0,T=0,P=0:@R=A,S=1260,V={0}:R=B,S=1018,V={1}:R=C,S=1092,V={2}:R=D,S=1014,V={3}:R=E,S=1260,V={4}:\";$C$2;$P$14;$C$4;$D248;$B248)": 6410,_x000D_
    "=RIK_AC(\"INF04__;INF04@E=0,S=1064,G=0,T=0,P=0:@R=A,S=1260,V={0}:R=B,S=1018,V={1}:R=C,S=1092,V={2}:R=D,S=1014,V={3}:R=E,S=1260,V={4}:\";$C$2;$P$14;$C$4;$D256;$B256)": 6411,_x000D_
    "=RIK_AC(\"INF04__;INF04@E=0,S=1064,G=0,T=0,P=0:@R=A,S=1260,V={0}:R=B,S=1018,V={1}:R=C,S=1092,V={2}:R=D,S=1014,V={3}:R=E,S=1260,V={4}:\";$C$2;$P$14;$C$4;$D264;$B264)": 6412,_x000D_
    "=RIK_AC(\"INF04__;INF04@E=0,S=1064,G=0,T=0,P=0:@R=A,S=1260,V={0}:R=B,S=1018,V={1}:R=C,S=1092,V={2}:R=D,S=1014,V={3}:R=E,S=1260,V={4}:\";$C$2;$P$14;$C$4;$D272;$B272)": 6413,_x000D_
    "=RIK_AC(\"INF04__;INF04@E=0,S=1064,G=0,T=0,P=0:@R=A,S=1260,V={0}:R=B,S=1018,V={1}:R=C,S=1092,V={2}:R=D,S=1014,V={3}:R=E,S=1260,V={4}:\";$C$2;$P$14;$C$4;$D280;$B280)": 6414,_x000D_
    "=RIK_AC(\"INF04__;INF04@E=0,S=1064,G=0,T=0,P=0:@R=A,S=1260,V={0}:R=B,S=1018,V={1}:R=C,S=1092,V={2}:R=D,S=1014,V={3}:R=E,S=1260,V={4}:\";$C$2;$P$14;$C$4;$D288;$B288)": 6415,_x000D_
    "=RIK_AC(\"INF04__;INF04@E=0,S=1064,G=0,T=0,P=0:@R=A,S=1260,V={0}:R=B,S=1018,V={1}:R=C,S=1092,V={2}:R=D,S=1014,V={3}:R=E,S=1260,V={4}:\";$C$2;$P$14;$C$4;$D296;$B296)": 6416,_x000D_
    "=RIK_AC(\"INF04__;INF04@E=0,S=1064,G=0,T=0,P=0:@R=A,S=1260,V={0}:R=B,S=1018,V={1}:R=C,S=1092,V={2}:R=D,S=1014,V={3}:R=E,S=1260,V={4}:\";$C$2;$P$14;$C$4;$D304;$B304)": 6417,_x000D_
    "=RIK_AC(\"INF04__;INF04@E=0,S=1064,G=0,T=0,P=0:@R=A,S=1260,V={0}:R=B,S=1018,V={1}:R=C,S=1092,V={2}:R=D,S=1014,V={3}:R=E,S=1260,V={4}:\";$C$2;$P$14;$C$4;$D312;$B312)": 6418,_x000D_
    "=RIK_AC(\"INF04__;INF04@E=0,S=1064,G=0,T=0,P=0:@R=A,S=1260,V={0}:R=B,S=1018,V={1}:R=C,S=1092,V={2}:R=D,S=1014,V={3}:R=E,S=1260,V={4}:\";$C$2;$P$14;$C$4;$D320;$B320)": 6419,_x000D_
    "=RIK_AC(\"INF04__;INF04@E=0,S=1064,G=0,T=0,P=0:@R=A,S=1260,V={0}:R=B,S=1018,V={1}:R=C,S=1092,V={2}:R=D,S=1014,V={3}:R=E,S=1260,V={4}:\";$C$2;$P$14;$C$4;$D328;$B328)": 6420,_x000D_
    "=RIK_AC(\"INF04__;INF04@E=0,S=1064,G=0,T=0,P=0:@R=A,S=1260,V={0}:R=B,S=1018,V={1}:R=C,S=1092,V={2}:R=D,S=1014,V={3}:R=E,S=1260,V={4}:\";$C$2;$P$14;$C$4;$D336;$B336)": 6421,_x000D_
    "=RIK_AC(\"INF04__;INF04@E=0,S=1064,G=0,T=0,P=0:@R=A,S=1260,V={0}:R=B,S=1018,V={1}:R=C,S=1092,V={2}:R=D,S=1014,V={3}:R=E,S=1260,V={4}:\";$C$2;$P$14;$C$4;$D344;$B344)": 6422,_x000D_
    "=RIK_AC(\"INF04__;INF04@E=0,S=1064,G=0,T=0,P=0:@R=A,S=1260,V={0}:R=B,S=1018,V={1}:R=C,S=1092,V={2}:R=D,S=1014,V={3}:R=E,S=1260,V={4}:\";$C$2;$P$14;$C$4;$D352;$B352)": 6423,_x000D_
    "=RIK_AC(\"INF04__;INF04@E=0,S=1064,G=0,T=0,P=0:@R=A,S=1260,V={0}:R=B,S=1018,V={1}:R=C,S=1092,V={2}:R=D,S=1014,V={3}:R=E,S=1260,V={4}:\";$C$2;$P$14;$C$4;$D360;$B360)": 6424,_x000D_
    "=RIK_AC(\"INF04__;INF04@E=0,S=1064,G=0,T=0,P=0:@R=A,S=1260,V={0}:R=B,S=1018,V={1}:R=C,S=1092,V={2}:R=D,S=1014,V={3}:R=E,S=1260,V={4}:\";$C$2;$P$14;$C$4;$D368;$B368)": 6425,_x000D_
    "=RIK_AC(\"INF04__;INF04@E=0,S=1064,G=0,T=0,P=0:@R=A,S=1260,V={0}:R=B,S=1018,V={1}:R=C,S=1092,V={2}:R=D,S=1014,V={3}:R=E,S=1260,V={4}:\";$C$2;$P$14;$C$4;$D376;$B376)": 6426,_x000D_
    "=RIK_AC(\"INF04__;INF04@E=0,S=1064,G=0,T=0,P=0:@R=A,S=1260,V={0}:R=B,S=1018,V={1}:R=C,S=1092,V={2}:R=D,S=1014,V={3}:R=E,S=1260,V={4}:\";$C$2;$P$14;$C$4;$D384;$B384)": 6427,_x000D_
    "=RIK_AC(\"INF04__;INF04@E=0,S=1064,G=0,T=0,P=0:@R=A,S=1260,V={0}:R=B,S=1018,V={1}:R=C,S=1092,V={2}:R=D,S=1014,V={3}:R=E,S=1260,V={4}:\";$C$2;$P$14;$C$4;$D392;$B392)": 6428,_x000D_
    "=RIK_AC(\"INF04__;INF04@E=0,S=1064,G=0,T=0,P=0:@R=A,S=1260,V={0}:R=B,S=1018,V={1}:R=C,S=1092,V={2}:R=D,S=1014,V={3}:R=E,S=1260,V={4}:\";$C$2;$P$14;$C$4;$D400;$B400)": 6429,_x000D_
    "=RIK_AC(\"INF04__;INF04@E=0,S=1064,G=0,T=0,P=0:@R=A,S=1260,V={0}:R=B,S=1018,V={1}:R=C,S=1092,V={2}:R=D,S=1014,V={3}:R=E,S=1260,V={4}:\";$C$2;$P$14;$C$4;$D408;$B408)": 6430,_x000D_
    "=RIK_AC(\"INF04__;INF04@E=0,S=1064,G=0,T=0,P=0:@R=A,S=1260,V={0}:R=B,S=1018,V={1}:R=C,S=1092,V={2}:R=D,S=1014,V={3}:R=E,S=1260,V={4}:\";$C$2;$P$14;$C$4;$D416;$B416)": 6431,_x000D_
    "=RIK_AC(\"INF04__;INF04@E=0,S=1064,G=0,T=0,P=0:@R=A,S=1260,V={0}:R=B,S=1018,V={1}:R=C,S=1092,V={2}:R=D,S=1014,V={3}:R=E,S=1260,V={4}:\";$C$2;$P$14;$C$4;$D424;$B424)": 6432,_x000D_
    "=RIK_AC(\"INF04__;INF04@E=0,S=1064,G=0,T=0,P=0:@R=A,S=1260,V={0}:R=B,S=1018,V={1}:R=C,S=1092,V={2}:R=D,S=1014,V={3}:R=E,S=1260,V={4}:\";$C$2;$P$14;$C$4;$D432;$B432)": 6433,_x000D_
    "=RIK_AC(\"INF04__;INF04@E=0,S=49,G=0,T=0,P=0:@R=A,S=1260,V={0}:R=B,S=1018,V={1}:R=C,S=1092,V={2}:R=D,S=1014,V={3}:R=E,S=1260,V={4}:R=F,S=48,V={5}:\";$C$2;$P$14;$C$4;$D20;$B20;R$14)": 6434,_x000D_
    "=RIK_AC(\"INF04__;INF04@E=0,S=49,G=0,T=0,P=0:@R=A,S=1260,V={0}:R=B,S=1018,V={1}:R=C,S=1092,V={2}:R=D,S=1014,V={3}:R=E,S=1260,V={4}:R=F,S=48,V={5}:\";$C$2;$P$14;$C$4;$D28;$B28;R$14)": 6435,_x000D_
    "=RIK_AC(\"INF04__;INF04@E=0,S=49,G=0,T=0,P=0:@R=A,S=1260,V={0}:R=B,S=1018,V={1}:R=C,S=1092,V={2}:R=D,S=1014,V={3}:R=E,S=1260,V={4}:R=F,S=48,V={5}:\";$C$2;$P$14;$C$4;$D36;$B36;R$14)": 6436,_x000D_
    "=RIK_AC(\"INF04__;INF04@E=0,S=49,G=0,T=0,P=0:@R=A,S=1260,V={0}:R=B,S=1018,V={1}:R=C,S=1092,V={2}:R=D,S=1014,V={3}:R=E,S=1260,V={4}:R=F,S=48,V={5}:\";$C$2;$P$14;$C$4;$D44;$B44;R$14)": 6437,_x000D_
    "=RIK_AC(\"INF04__;INF04@E=0,S=49,G=0,T=0,P=0:@R=A,S=1260,V={0}:R=B,S=1018,V={1}:R=C,S=1092,V={2}:R=D,S=1014,V={3}:R=E,S=1260,V={4}:R=F,S=48,V={5}:\";$C$2;$P$14;$C$4;$D52;$B52;R$14)": 6438,_x000D_
    "=RIK_AC(\"INF04__;INF04@E=0,S=42,G=0,T=0,P=0:@R=A,S=1260,V={0}:R=B,S=1018,V={1}:R=C,S=1092,V={2}:R=D,S=1014,V={3}:R=E,S=1260,V={4}:\";$C$2;$P$14;$C$4;$D20;$B20)": 6439,_x000D_
    "=RIK_AC(\"INF04__;INF04@E=0,S=42,G=0,T=0,P=0:@R=A,S=1260,V={0}:R=B,S=1018,V={1}:R=C,S=1092,V={2}:R=D,S=1014,V={3}:R=E,S=1260,V={4}:\";$C$2;$P$14;$C$4;$D33;$B33)": 6440,_x000D_
    "=RIK_AC(\"INF04__;INF04@E=0,S=42,G=0,T=0,P=0:@R=A,S=1260,V={0}:R=B,S=1018,V={1}:R=C,S=1092,V={2}:R=D,S=1014,V={3}:R=E,S=1260,V={4}:\";$C$2;$P$14;$C$4;$D45;$B45)": 6441,_x000D_
    "=RIK_AC(\"INF04__;INF04@E=0,S=42,G=0,T=0,P=0:@R=A,S=1260,V={0}:R=B,S=1018,V={1}:R=C,S=1092,V={2}:R=D,S=1014,V={3}:R=E,S=1260,V={4}:\";$C$2;$P$14;$C$4;$D59;$B59)": 6442,_x000D_
    "=RIK_AC(\"INF04__;INF04@E=0,S=42,G=0,T=0,P=0:@R=A,S=1260,V={0}:R=B,S=1018,V={1}:R=C,S=1092,V={2}:R=D,S=1014,V={3}:R=E,S=1260,V={4}:\";$C$2;$P$14;$C$4;$D70;$B70)": 6443,_x000D_
    "=RIK_AC(\"INF04__;INF04@E=0,S=42,G=0,T=0,P=0:@R=A,S=1260,V={0}:R=B,S=1018,V={1}:R=C,S=1092,V={2}:R=D,S=1014,V={3}:R=E,S=1260,V={4}:\";$C$2;$P$14;$C$4;$D84;$B84)": 6444,_x000D_
    "=RIK_AC(\"INF04__;INF04@E=0,S=42,G=0,T=0,P=0:@R=A,S=1260,V={0}:R=B,S=1018,V={1}:R=C,S=1092,V={2}:R=D,S=1014,V={3}:R=E,S=1260,V={4}:\";$C$2;$P$14;$C$4;$D97;$B97)": 6445,_x000D_
    "=RIK_AC(\"INF04__;INF04@E=0,S=42,G=0,T=0,P=0:@R=A,S=1260,V={0}:R=B,S=1018,V={1}:R=C,S=1092,V={2}:R=D,S=1014,V={3}:R=E,S=1260,V={4}:\";$C$2;$P$14;$C$4;$D109;$B109)": 6446,_x000D_
    "=RIK_AC(\"INF04__;INF04@E=0,S=42,G=0,T=0,P=0:@R=A,S=1260,V={0}:R=B,S=1018,V={1}:R=C,S=1092,V={2}:R=D,S=1014,V={3}:R=E,S=1260,V={4}:\";$C$2;$P$14;$C$4;$D123;$B123)": 6447,_x000D_
    "=RIK_AC(\"INF04__;INF04@E=0,S=42,G=0,T=0,P=0:@R=A,S=1260,V={0}:R=B,S=1018,V={1}:R=C,S=1092,V={2}:R=D,S=1014,V={3}:R=E,S=1260,V={4}:\";$C$2;$P$14;$C$4;$D134;$B134)": 6448,_x000D_
    "=RIK_AC(\"INF04__;INF04@E=0,S=42,G=0,T=0,P=0:@R=A,S=1260,V={0}:R=B,S=1018,V={1}:R=C,S=1092,V={2}:R=D,S=1014,V={3}:R=E,S=1260,V={4}:\";$C$2;$P$14;$C$4;$D148;$B148)": 6449,_x000D_
    "=RIK_AC(\"INF04__;INF04@E=0,S=42,G=0,T=0,P=0:@R=A,S=1260,V={0}:R=B,S=1018,V={1}:R=C,S=1092,V={2}:R=D,S=1014,V={3}:R=E,S=1260,V={4}:\";$C$2;$P$14;$C$4;$D161;$B161)": 6450,_x000D_
    "=RIK_AC(\"INF04__;INF04@E=0,S=42,G=0,T=0,P=0:@R=A,S=1260,V={0}:R=B,S=1018,V={1}:R=C,S=1092,V={2}:R=D,S=1014,V={3}:R=E,S=1260,V={4}:\";$C$2;$P$14;$C$4;$D173;$B173)": 6451,_x000D_
    "=RIK_AC(\"INF04__;INF04@E=0,S=42,G=0,T=0,P=0:@R=A,S=1260,V={0}:R=B,S=1018,V={1}:R=C,S=1092,V={2}:R=D,S=1014,V={3}:R=E,S=1260,V={4}:\";$C$2;$P$14;$C$4;$D187;$B187)": 6452,_x000D_
    "=RIK_AC(\"INF04__;INF04@E=0,S=42,G=0,T=0,P=0:@R=A,S=1260,V={0}:R=B,S=1018,V={1}:R=C,S=1092,V={2}:R=D,S=1014,V={3}:R=E,S=1260,V={4}:\";$C$2;$P$14;$C$4;$D198;$B198)": 6453,_x000D_
    "=RIK_AC(\"INF04__;INF04@E=0,S=42,G=0,T=0,P=0:@R=A,S=1260,V={0}:R=B,S=1018,V={1}:R=C,S=1092,V={2}:R=D,S=1014,V={3}:R=E,S=1260,V={4}:\";$C$2;$P$14;$C$4;$D212;$B212)": 6454,_x000D_
    "=RIK_AC(\"INF04__;INF04@E=0,S=42,G=0,T=0,P=0:@R=A,S=1260,V={0}:R=B,S=1018,V={1}:R=C,S=1092,V={2}:R=D,S=1014,V={3}:R=E,S=1260,V={4}:\";$C$2;$P$14;$C$4;$D225;$B225)": 6455,_x000D_
    "=RIK_AC(\"INF04__;INF04@E=0,S=42,G=0,T=0,P=0:@R=A,S=1260,V={0}:R=B,S=1018,V={1}:R=C,S=1092,V=</t>
  </si>
  <si>
    <t>{2}:R=D,S=1014,V={3}:R=E,S=1260,V={4}:\";$C$2;$P$14;$C$4;$D237;$B237)": 6456,_x000D_
    "=RIK_AC(\"INF04__;INF04@E=0,S=42,G=0,T=0,P=0:@R=A,S=1260,V={0}:R=B,S=1018,V={1}:R=C,S=1092,V={2}:R=D,S=1014,V={3}:R=E,S=1260,V={4}:\";$C$2;$P$14;$C$4;$D251;$B251)": 6457,_x000D_
    "=RIK_AC(\"INF04__;INF04@E=0,S=42,G=0,T=0,P=0:@R=A,S=1260,V={0}:R=B,S=1018,V={1}:R=C,S=1092,V={2}:R=D,S=1014,V={3}:R=E,S=1260,V={4}:\";$C$2;$P$14;$C$4;$D262;$B262)": 6458,_x000D_
    "=RIK_AC(\"INF04__;INF04@E=0,S=42,G=0,T=0,P=0:@R=A,S=1260,V={0}:R=B,S=1018,V={1}:R=C,S=1092,V={2}:R=D,S=1014,V={3}:R=E,S=1260,V={4}:\";$C$2;$P$14;$C$4;$D276;$B276)": 6459,_x000D_
    "=RIK_AC(\"INF04__;INF04@E=0,S=42,G=0,T=0,P=0:@R=A,S=1260,V={0}:R=B,S=1018,V={1}:R=C,S=1092,V={2}:R=D,S=1014,V={3}:R=E,S=1260,V={4}:\";$C$2;$P$14;$C$4;$D289;$B289)": 6460,_x000D_
    "=RIK_AC(\"INF04__;INF04@E=0,S=42,G=0,T=0,P=0:@R=A,S=1260,V={0}:R=B,S=1018,V={1}:R=C,S=1092,V={2}:R=D,S=1014,V={3}:R=E,S=1260,V={4}:\";$C$2;$P$14;$C$4;$D301;$B301)": 6461,_x000D_
    "=RIK_AC(\"INF04__;INF04@E=0,S=42,G=0,T=0,P=0:@R=A,S=1260,V={0}:R=B,S=1018,V={1}:R=C,S=1092,V={2}:R=D,S=1014,V={3}:R=E,S=1260,V={4}:\";$C$2;$P$14;$C$4;$D315;$B315)": 6462,_x000D_
    "=RIK_AC(\"INF04__;INF04@E=0,S=42,G=0,T=0,P=0:@R=A,S=1260,V={0}:R=B,S=1018,V={1}:R=C,S=1092,V={2}:R=D,S=1014,V={3}:R=E,S=1260,V={4}:\";$C$2;$P$14;$C$4;$D326;$B326)": 6463,_x000D_
    "=RIK_AC(\"INF04__;INF04@E=0,S=42,G=0,T=0,P=0:@R=A,S=1260,V={0}:R=B,S=1018,V={1}:R=C,S=1092,V={2}:R=D,S=1014,V={3}:R=E,S=1260,V={4}:\";$C$2;$P$14;$C$4;$D340;$B340)": 6464,_x000D_
    "=RIK_AC(\"INF04__;INF04@E=0,S=42,G=0,T=0,P=0:@R=A,S=1260,V={0}:R=B,S=1018,V={1}:R=C,S=1092,V={2}:R=D,S=1014,V={3}:R=E,S=1260,V={4}:\";$C$2;$P$14;$C$4;$D353;$B353)": 6465,_x000D_
    "=RIK_AC(\"INF04__;INF04@E=0,S=42,G=0,T=0,P=0:@R=A,S=1260,V={0}:R=B,S=1018,V={1}:R=C,S=1092,V={2}:R=D,S=1014,V={3}:R=E,S=1260,V={4}:\";$C$2;$P$14;$C$4;$D365;$B365)": 6466,_x000D_
    "=RIK_AC(\"INF04__;INF04@E=0,S=42,G=0,T=0,P=0:@R=A,S=1260,V={0}:R=B,S=1018,V={1}:R=C,S=1092,V={2}:R=D,S=1014,V={3}:R=E,S=1260,V={4}:\";$C$2;$P$14;$C$4;$D379;$B379)": 6467,_x000D_
    "=RIK_AC(\"INF04__;INF04@E=0,S=42,G=0,T=0,P=0:@R=A,S=1260,V={0}:R=B,S=1018,V={1}:R=C,S=1092,V={2}:R=D,S=1014,V={3}:R=E,S=1260,V={4}:\";$C$2;$P$14;$C$4;$D390;$B390)": 6468,_x000D_
    "=RIK_AC(\"INF04__;INF04@E=0,S=42,G=0,T=0,P=0:@R=A,S=1260,V={0}:R=B,S=1018,V={1}:R=C,S=1092,V={2}:R=D,S=1014,V={3}:R=E,S=1260,V={4}:\";$C$2;$P$14;$C$4;$D404;$B404)": 6469,_x000D_
    "=RIK_AC(\"INF04__;INF04@E=0,S=42,G=0,T=0,P=0:@R=A,S=1260,V={0}:R=B,S=1018,V={1}:R=C,S=1092,V={2}:R=D,S=1014,V={3}:R=E,S=1260,V={4}:\";$C$2;$P$14;$C$4;$D417;$B417)": 6470,_x000D_
    "=RIK_AC(\"INF04__;INF04@E=0,S=42,G=0,T=0,P=0:@R=A,S=1260,V={0}:R=B,S=1018,V={1}:R=C,S=1092,V={2}:R=D,S=1014,V={3}:R=E,S=1260,V={4}:\";$C$2;$P$14;$C$4;$D429;$B429)": 6471,_x000D_
    "=RIK_AC(\"INF04__;INF04@E=0,S=1064,G=0,T=0,P=0:@R=A,S=1260,V={0}:R=B,S=1018,V={1}:R=C,S=1092,V={2}:R=D,S=1014,V={3}:R=E,S=1260,V={4}:\";$C$2;$P$14;$C$4;$D23;$B23)": 6472,_x000D_
    "=RIK_AC(\"INF04__;INF04@E=0,S=1064,G=0,T=0,P=0:@R=A,S=1260,V={0}:R=B,S=1018,V={1}:R=C,S=1092,V={2}:R=D,S=1014,V={3}:R=E,S=1260,V={4}:\";$C$2;$P$14;$C$4;$D34;$B34)": 6473,_x000D_
    "=RIK_AC(\"INF04__;INF04@E=0,S=1064,G=0,T=0,P=0:@R=A,S=1260,V={0}:R=B,S=1018,V={1}:R=C,S=1092,V={2}:R=D,S=1014,V={3}:R=E,S=1260,V={4}:\";$C$2;$P$14;$C$4;$D48;$B48)": 6474,_x000D_
    "=RIK_AC(\"INF04__;INF04@E=0,S=1064,G=0,T=0,P=0:@R=A,S=1260,V={0}:R=B,S=1018,V={1}:R=C,S=1092,V={2}:R=D,S=1014,V={3}:R=E,S=1260,V={4}:\";$C$2;$P$14;$C$4;$D57;$B57)": 6475,_x000D_
    "=RIK_AC(\"INF04__;INF04@E=0,S=1064,G=0,T=0,P=0:@R=A,S=1260,V={0}:R=B,S=1018,V={1}:R=C,S=1092,V={2}:R=D,S=1014,V={3}:R=E,S=1260,V={4}:\";$C$2;$P$14;$C$4;$D66;$B66)": 6476,_x000D_
    "=RIK_AC(\"INF04__;INF04@E=0,S=1064,G=0,T=0,P=0:@R=A,S=1260,V={0}:R=B,S=1018,V={1}:R=C,S=1092,V={2}:R=D,S=1014,V={3}:R=E,S=1260,V={4}:\";$C$2;$P$14;$C$4;$D75;$B75)": 6477,_x000D_
    "=RIK_AC(\"INF04__;INF04@E=0,S=1064,G=0,T=0,P=0:@R=A,S=1260,V={0}:R=B,S=1018,V={1}:R=C,S=1092,V={2}:R=D,S=1014,V={3}:R=E,S=1260,V={4}:\";$C$2;$P$14;$C$4;$D84;$B84)": 6478,_x000D_
    "=RIK_AC(\"INF04__;INF04@E=0,S=1064,G=0,T=0,P=0:@R=A,S=1260,V={0}:R=B,S=1018,V={1}:R=C,S=1092,V={2}:R=D,S=1014,V={3}:R=E,S=1260,V={4}:\";$C$2;$P$14;$C$4;$D93;$B93)": 6479,_x000D_
    "=RIK_AC(\"INF04__;INF04@E=0,S=1064,G=0,T=0,P=0:@R=A,S=1260,V={0}:R=B,S=1018,V={1}:R=C,S=1092,V={2}:R=D,S=1014,V={3}:R=E,S=1260,V={4}:\";$C$2;$P$14;$C$4;$D103;$B103)": 6480,_x000D_
    "=RIK_AC(\"INF04__;INF04@E=0,S=1064,G=0,T=0,P=0:@R=A,S=1260,V={0}:R=B,S=1018,V={1}:R=C,S=1092,V={2}:R=D,S=1014,V={3}:R=E,S=1260,V={4}:\";$C$2;$P$14;$C$4;$D112;$B112)": 6481,_x000D_
    "=RIK_AC(\"INF04__;INF04@E=0,S=1064,G=0,T=0,P=0:@R=A,S=1260,V={0}:R=B,S=1018,V={1}:R=C,S=1092,V={2}:R=D,S=1014,V={3}:R=E,S=1260,V={4}:\";$C$2;$P$14;$C$4;$D121;$B121)": 6482,_x000D_
    "=RIK_AC(\"INF04__;INF04@E=0,S=1064,G=0,T=0,P=0:@R=A,S=1260,V={0}:R=B,S=1018,V={1}:R=C,S=1092,V={2}:R=D,S=1014,V={3}:R=E,S=1260,V={4}:\";$C$2;$P$14;$C$4;$D130;$B130)": 6483,_x000D_
    "=RIK_AC(\"INF04__;INF04@E=0,S=1064,G=0,T=0,P=0:@R=A,S=1260,V={0}:R=B,S=1018,V={1}:R=C,S=1092,V={2}:R=D,S=1014,V={3}:R=E,S=1260,V={4}:\";$C$2;$P$14;$C$4;$D139;$B139)": 6484,_x000D_
    "=RIK_AC(\"INF04__;INF04@E=0,S=1064,G=0,T=0,P=0:@R=A,S=1260,V={0}:R=B,S=1018,V={1}:R=C,S=1092,V={2}:R=D,S=1014,V={3}:R=E,S=1260,V={4}:\";$C$2;$P$14;$C$4;$D148;$B148)": 6485,_x000D_
    "=RIK_AC(\"INF04__;INF04@E=0,S=1064,G=0,T=0,P=0:@R=A,S=1260,V={0}:R=B,S=1018,V={1}:R=C,S=1092,V={2}:R=D,S=1014,V={3}:R=E,S=1260,V={4}:\";$C$2;$P$14;$C$4;$D157;$B157)": 6486,_x000D_
    "=RIK_AC(\"INF04__;INF04@E=0,S=1064,G=0,T=0,P=0:@R=A,S=1260,V={0}:R=B,S=1018,V={1}:R=C,S=1092,V={2}:R=D,S=1014,V={3}:R=E,S=1260,V={4}:\";$C$2;$P$14;$C$4;$D167;$B167)": 6487,_x000D_
    "=RIK_AC(\"INF04__;INF04@E=0,S=1064,G=0,T=0,P=0:@R=A,S=1260,V={0}:R=B,S=1018,V={1}:R=C,S=1092,V={2}:R=D,S=1014,V={3}:R=E,S=1260,V={4}:\";$C$2;$P$14;$C$4;$D176;$B176)": 6488,_x000D_
    "=RIK_AC(\"INF04__;INF04@E=0,S=1064,G=0,T=0,P=0:@R=A,S=1260,V={0}:R=B,S=1018,V={1}:R=C,S=1092,V={2}:R=D,S=1014,V={3}:R=E,S=1260,V={4}:\";$C$2;$P$14;$C$4;$D185;$B185)": 6489,_x000D_
    "=RIK_AC(\"INF04__;INF04@E=0,S=1064,G=0,T=0,P=0:@R=A,S=1260,V={0}:R=B,S=1018,V={1}:R=C,S=1092,V={2}:R=D,S=1014,V={3}:R=E,S=1260,V={4}:\";$C$2;$P$14;$C$4;$D194;$B194)": 6490,_x000D_
    "=RIK_AC(\"INF04__;INF04@E=0,S=1064,G=0,T=0,P=0:@R=A,S=1260,V={0}:R=B,S=1018,V={1}:R=C,S=1092,V={2}:R=D,S=1014,V={3}:R=E,S=1260,V={4}:\";$C$2;$P$14;$C$4;$D202;$B202)": 6491,_x000D_
    "=RIK_AC(\"INF04__;INF04@E=0,S=1064,G=0,T=0,P=0:@R=A,S=1260,V={0}:R=B,S=1018,V={1}:R=C,S=1092,V={2}:R=D,S=1014,V={3}:R=E,S=1260,V={4}:\";$C$2;$P$14;$C$4;$D210;$B210)": 6492,_x000D_
    "=RIK_AC(\"INF04__;INF04@E=0,S=1064,G=0,T=0,P=0:@R=A,S=1260,V={0}:R=B,S=1018,V={1}:R=C,S=1092,V={2}:R=D,S=1014,V={3}:R=E,S=1260,V={4}:\";$C$2;$P$14;$C$4;$D218;$B218)": 6493,_x000D_
    "=RIK_AC(\"INF04__;INF04@E=0,S=1064,G=0,T=0,P=0:@R=A,S=1260,V={0}:R=B,S=1018,V={1}:R=C,S=1092,V={2}:R=D,S=1014,V={3}:R=E,S=1260,V={4}:\";$C$2;$P$14;$C$4;$D226;$B226)": 6494,_x000D_
    "=RIK_AC(\"INF04__;INF04@E=0,S=1064,G=0,T=0,P=0:@R=A,S=1260,V={0}:R=B,S=1018,V={1}:R=C,S=1092,V={2}:R=D,S=1014,V={3}:R=E,S=1260,V={4}:\";$C$2;$P$14;$C$4;$D234;$B234)": 6495,_x000D_
    "=RIK_AC(\"INF04__;INF04@E=0,S=1064,G=0,T=0,P=0:@R=A,S=1260,V={0}:R=B,S=1018,V={1}:R=C,S=1092,V={2}:R=D,S=1014,V={3}:R=E,S=1260,V={4}:\";$C$2;$P$14;$C$4;$D242;$B242)": 6496,_x000D_
    "=RIK_AC(\"INF04__;INF04@E=0,S=1064,G=0,T=0,P=0:@R=A,S=1260,V={0}:R=B,S=1018,V={1}:R=C,S=1092,V={2}:R=D,S=1014,V={3}:R=E,S=1260,V={4}:\";$C$2;$P$14;$C$4;$D250;$B250)": 6497,_x000D_
    "=RIK_AC(\"INF04__;INF04@E=0,S=1064,G=0,T=0,P=0:@R=A,S=1260,V={0}:R=B,S=1018,V={1}:R=C,S=1092,V={2}:R=D,S=1014,V={3}:R=E,S=1260,V={4}:\";$C$2;$P$14;$C$4;$D258;$B258)": 6498,_x000D_
    "=RIK_AC(\"INF04__;INF04@E=0,S=1064,G=0,T=0,P=0:@R=A,S=1260,V={0}:R=B,S=1018,V={1}:R=C,S=1092,V={2}:R=D,S=1014,V={3}:R=E,S=1260,V={4}:\";$C$2;$P$14;$C$4;$D266;$B266)": 6499,_x000D_
    "=RIK_AC(\"INF04__;INF04@E=0,S=1064,G=0,T=0,P=0:@R=A,S=1260,V={0}:R=B,S=1018,V={1}:R=C,S=1092,V={2}:R=D,S=1014,V={3}:R=E,S=1260,V={4}:\";$C$2;$P$14;$C$4;$D274;$B274)": 6500,_x000D_
    "=RIK_AC(\"INF04__;INF04@E=0,S=1064,G=0,T=0,P=0:@R=A,S=1260,V={0}:R=B,S=1018,V={1}:R=C,S=1092,V={2}:R=D,S=1014,V={3}:R=E,S=1260,V={4}:\";$C$2;$P$14;$C$4;$D282;$B282)": 6501,_x000D_
    "=RIK_AC(\"INF04__;INF04@E=0,S=1064,G=0,T=0,P=0:@R=A,S=1260,V={0}:R=B,S=1018,V={1}:R=C,S=1092,V={2}:R=D,S=1014,V={3}:R=E,S=1260,V={4}:\";$C$2;$P$14;$C$4;$D290;$B290)": 6502,_x000D_
    "=RIK_AC(\"INF04__;INF04@E=0,S=1064,G=0,T=0,P=0:@R=A,S=1260,V={0}:R=B,S=1018,V={1}:R=C,S=1092,V={2}:R=D,S=1014,V={3}:R=E,S=1260,V={4}:\";$C$2;$P$14;$C$4;$D298;$B298)": 6503,_x000D_
    "=RIK_AC(\"INF04__;INF04@E=0,S=1064,G=0,T=0,P=0:@R=A,S=1260,V={0}:R=B,S=1018,V={1}:R=C,S=1092,V={2}:R=D,S=1014,V={3}:R=E,S=1260,V={4}:\";$C$2;$P$14;$C$4;$D306;$B306)": 6504,_x000D_
    "=RIK_AC(\"INF04__;INF04@E=0,S=1064,G=0,T=0,P=0:@R=A,S=1260,V={0}:R=B,S=1018,V={1}:R=C,S=1092,V={2}:R=D,S=1014,V={3}:R=E,S=1260,V={4}:\";$C$2;$P$14;$C$4;$D314;$B314)": 6505,_x000D_
    "=RIK_AC(\"INF04__;INF04@E=0,S=1064,G=0,T=0,P=0:@R=A,S=1260,V={0}:R=B,S=1018,V={1}:R=C,S=1092,V={2}:R=D,S=1014,V={3}:R=E,S=1260,V={4}:\";$C$2;$P$14;$C$4;$D322;$B322)": 6506,_x000D_
    "=RIK_AC(\"INF04__;INF04@E=0,S=1064,G=0,T=0,P=0:@R=A,S=1260,V={0}:R=B,S=1018,V={1}:R=C,S=1092,V={2}:R=D,S=1014,V={3}:R=E,S=1260,V={4}:\";$C$2;$P$14;$C$4;$D330;$B330)": 6507,_x000D_
    "=RIK_AC(\"INF04__;INF04@E=0,S=1064,G=0,T=0,P=0:@R=A,S=1260,V={0}:R=B,S=1018,V={1}:R=C,S=1092,V={2}:R=D,S=1014,V={3}:R=E,S=1260,V={4}:\";$C$2;$P$14;$C$4;$D338;$B338)": 6508,_x000D_
    "=RIK_AC(\"INF04__;INF04@E=0,S=1064,G=0,T=0,P=0:@R=A,S=1260,V={0}:R=B,S=1018,V={1}:R=C,S=1092,V={2}:R=D,S=1014,V={3}:R=E,S=1260,V={4}:\";$C$2;$P$14;$C$4;$D346;$B346)": 6509,_x000D_
    "=RIK_AC(\"INF04__;INF04@E=0,S=1064,G=0,T=0,P=0:@R=A,S=1260,V={0}:R=B,S=1018,V={1}:R=C,S=1092,V={2}:R=D,S=1014,V={3}:R=E,S=1260,V={4}:\";$C$2;$P$14;$C$4;$D354;$B354)": 6510,_x000D_
    "=RIK_AC(\"INF04__;INF04@E=0,S=1064,G=0,T=0,P=0:@R=A,S=1260,V={0}:R=B,S=1018,V={1}:R=C,S=1092,V={2}:R=D,S=1014,V={3}:R=E,S=1260,V={4}:\";$C$2;$P$14;$C$4;$D362;$B362)": 6511,_x000D_
    "=RIK_AC(\"INF04__;INF04@E=0,S=1064,G=0,T=0,P=0:@R=A,S=1260,V={0}:R=B,S=1018,V={1}:R=C,S=1092,V={2}:R=D,S=1014,V={3}:R=E,S=1260,V={4}:\";$C$2;$P$14;$C$4;$D370;$B370)": 6512,_x000D_
    "=RIK_AC(\"INF04__;INF04@E=0,S=1064,G=0,T=0,P=0:@R=A,S=1260,V={0}:R=B,S=1018,V={1}:R=C,S=1092,V={2}:R=D,S=1014,V={3}:R=E,S=1260,V={4}:\";$C$2;$P$14;$C$4;$D378;$B378)": 6513,_x000D_
    "=RIK_AC(\"INF04__;INF04@E=0,S=1064,G=0,T=0,P=0:@R=A,S=1260,V={0}:R=B,S=1018,V={1}:R=C,S=1092,V={2}:R=D,S=1014,V={3}:R=E,S=1260,V={4}:\";$C$2;$P$14;$C$4;$D386;$B386)": 6514,_x000D_
    "=RIK_AC(\"INF04__;INF04@E=0,S=1064,G=0,T=0,P=0:@R=A,S=1260,V={0}:R=B,S=1018,V={1}:R=C,S=1092,V={2}:R=D,S=1014,V={3}:R=E,S=1260,V={4}:\";$C$2;$P$14;$C$4;$D394;$B394)": 6515,_x000D_
    "=RIK_AC(\"INF04__;INF04@E=0,S=1064,G=0,T=0,P=0:@R=A,S=1260,V={0}:R=B,S=1018,V={1}:R=C,S=1092,V={2}:R=D,S=1014,V={3}:R=E,S=1260,V={4}:\";$C$2;$P$14;$C$4;$D402;$B402)": 6516,_x000D_
    "=RIK_AC(\"INF04__;INF04@E=0,S=1064,G=0,T=0,P=0:@R=A,S=1260,V={0}:R=B,S=1018,V={1}:R=C,S=1092,V={2}:R=D,S=1014,V={3}:R=E,S=1260,V={4}:\";$C$2;$P$14;$C$4;$D410;$B410)": 6517,_x000D_
    "=RIK_AC(\"INF04__;INF04@E=0,S=1064,G=0,T=0,P=0:@R=A,S=1260,V={0}:R=B,S=1018,V={1}:R=C,S=1092,V={2}:R=D,S=1014,V={3}:R=E,S=1260,V={4}:\";$C$2;$P$14;$C$4;$D418;$B418)": 6518,_x000D_
    "=RIK_AC(\"INF04__;INF04@E=0,S=42,G=0,T=0,P=0:@R=A,S=1260,V={0}:R=B,S=1018,V={1}:R=C,S=1092,V={2}:R=D,S=1014,V={3}:R=E,S=1260,V={4}:\";$C$2;$P$14;$C$4;$D21;$B21)": 6519,_x000D_
    "=RIK_AC(\"INF04__;INF04@E=0,S=42,G=0,T=0,P=0:@R=A,S=1260,V={0}:R=B,S=1018,V={1}:R=C,S=1092,V={2}:R=D,S=1014,V={3}:R=E,S=1260,V={4}:\";$C$2;$P$14;$C$4;$D57;$B57)": 6520,_x000D_
    "=RIK_AC(\"INF04__;INF04@E=0,S=42,G=0,T=0,P=0:@R=A,S=1260,V={0}:R=B,S=1018,V={1}:R=C,S=1092,V={2}:R=D,S=1014,V={3}:R=E,S=1260,V={4}:\";$C$2;$P$14;$C$4;$D86;$B86)": 6521,_x000D_
    "=RIK_AC(\"INF04__;INF04@E=0,S=42,G=0,T=0,P=0:@R=A,S=1260,V={0}:R=B,S=1018,V={1}:R=C,S=1092,V={2}:R=D,S=1014,V={3}:R=E,S=1260,V={4}:\";$C$2;$P$14;$C$4;$D124;$B124)": 6522,_x000D_
    "=RIK_AC(\"INF04__;INF04@E=0,S=42,G=0,T=0,P=0:@R=A,S=1260,V={0}:R=B,S=1018,V={1}:R=C,S=1092,V={2}:R=D,S=1014,V={3}:R=E,S=1260,V={4}:\";$C$2;$P$14;$C$4;$D158;$B158)": 6523,_x000D_
    "=RIK_AC(\"INF04__;INF04@E=0,S=42,G=0,T=0,P=0:@R=A,S=1260,V={0}:R=B,S=1018,V={1}:R=C,S=1092,V={2}:R=D,S=1014,V={3}:R=E,S=1260,V={4}:\";$C$2;$P$14;$C$4;$D189;$B189)": 6524,_x000D_
    "=RIK_AC(\"INF04__;INF04@E=0,S=42,G=0,T=0,P=0:@R=A,S=1260,V={0}:R=B,S=1018,V={1}:R=C,S=1092,V={2}:R=D,S=1014,V={3}:R=E,S=1260,V={4}:\";$C$2;$P$14;$C$4;$D227;$B227)": 6525,_x000D_
    "=RIK_AC(\"INF04__;INF04@E=0,S=42,G=0,T=0,P=0:@R=A,S=1260,V={0}:R=B,S=1018,V={1}:R=C,S=1092,V={2}:R=D,S=1014,V={3}:R=E,S=1260,V={4}:\";$C$2;$P$14;$C$4;$D261;$B261)": 6526,_x000D_
    "=RIK_AC(\"INF04__;INF04@E=0,S=42,G=0,T=0,P=0:@R=A,S=1260,V={0}:R=B,S=1018,V={1}:R=C,S=1092,V={2}:R=D,S=1014,V={3}:R=E,S=1260,V={4}:\";$C$2;$P$14;$C$4;$D292;$B292)": 6527,_x000D_
    "=RIK_AC(\"INF04__;INF04@E=0,S=42,G=0,T=0,P=0:@R=A,S=1260,V={0}:R=B,S=1018,V={1}:R=C,S=1092,V={2}:R=D,S=1014,V={3}:R=E,S=1260,V={4}:\";$C$2;$P$14;$C$4;$D329;$B329)": 6528,_x000D_
    "=RIK_AC(\"INF04__;INF04@E=0,S=42,G=0,T=0,P=0:@R=A,S=1260,V={0}:R=B,S=1018,V={1}:R=C,S=1092,V={2}:R=D,S=1014,V={3}:R=E,S=1260,V={4}:\";$C$2;$P$14;$C$4;$D364;$B364)": 6529,_x000D_
    "=RIK_AC(\"INF04__;INF04@E=0,S=42,G=0,T=0,P=0:@R=A,S=1260,V={0}:R=B,S=1018,V={1}:R=C,S=1092,V={2}:R=D,S=1014,V={3}:R=E,S=1260,V={4}:\";$C$2;$P$14;$C$4;$D395;$B395)": 6530,_x000D_
    "=RIK_AC(\"INF04__;INF04@E=0,S=42,G=0,T=0,P=0:@R=A,S=1260,V={0}:R=B,S=1018,V={1}:R=C,S=1092,V={2}:R=D,S=1014,V={3}:R=E,S=1260,V={4}:\";$C$2;$P$14;$C$4;$D430;$B430)": 6531,_x000D_
    "=RIK_AC(\"INF04__;INF04@E=0,S=1064,G=0,T=0,P=0:@R=A,S=1260,V={0}:R=B,S=1018,V={1}:R=C,S=1092,V={2}:R=D,S=1014,V={3}:R=E,S=1260,V={4}:\";$C$2;$P$14;$C$4;$D47;$B47)": 6532,_x000D_
    "=RIK_AC(\"INF04__;INF04@E=0,S=1064,G=0,T=0,P=0:@R=A,S=1260,V={0}:R=B,S=1018,V={1}:R=C,S=1092,V={2}:R=D,S=1014,V={3}:R=E,S=1260,V={4}:\";$C$2;$P$14;$C$4;$D68;$B68)": 6533,_x000D_
    "=RIK_AC(\"INF04__;INF04@E=0,S=1064,G=0,T=0,P=0:@R=A,S=1260,V={0}:R=B,S=1018,V={1}:R=C,S=1092,V={2}:R=D,S=1014,V={3}:R=E,S=1260,V={4}:\";$C$2;$P$14;$C$4;$D95;$B95)": 6534,_x000D_
    "=RIK_AC(\"INF04__;INF04@E=0,S=1064,G=0,T=0,P=0:@R=A,S=1260,V={0}:R=B,S=1018,V={1}:R=C,S=1092,V={2}:R=D,S=1014,V={3}:R=E,S=1260,V={4}:\";$C$2;$P$14;$C$4;$D120;$B120)": 6535,_x000D_
    "=RIK_AC(\"INF04__;INF04@E=0,S=1064,G=0,T=0,P=0:@R=A,S=1260,V={0}:R=B,S=1018,V={1}:R=C,S=1092,V={2}:R=D,S=1014,V={3}:R=E,S=1260,V={4}:\";$C$2;$P$14;$C$4;$D141;$B141)": 6536,_x000D_
    "=RIK_AC(\"INF04__;INF04@E=0,S=1064,G=0,T=0,P=0:@R=A,S=1260,V={0}:R=B,S=1018,V={1}:R=C,S=1092,V={2}:R=D,S=1014,V={3}:R=E,S=1260,V={4}:\";$C$2;$P$14;$C$4;$D168;$B168)": 6537,_x000D_
    "=RIK_AC(\"INF04__;INF04@E=0,S=1064,G=0,T=0,P=0:@R=A,S=1260,V={0}:R=B,S=1018,V={1}:R=C,S=1092,V={2}:R=D,S=1014,V={3}:R=E,S=1260,V={4}:\";$C$2;$P$14;$C$4;$D193;$B193)": 6538,_x000D_
    "=RIK_AC(\"INF04__;INF04@E=0,S=1064,G=0,T=0,P=0:@R=A,S=1260,V={0}:R=B,S=1018,V={1}:R=C,S=1092,V={2}:R=D,S=1014,V={3}:R=E,S=1260,V={4}:\";$C$2;$P$14;$C$4;$D212;$B212)": 6539,_x000D_
    "=RIK_AC(\"INF04__;INF04@E=0,S=1064,G=0,T=0,P=0:@R=A,S=1260,V={0}:R=B,S=1018,V={1}:R=C,S=1092,V={2}:R=D,S=1014,V={3}:R=E,S=1260,V={4}:\";$C$2;$P$14;$C$4;$D235;$B235)": 6540,_x000D_
    "=RIK_AC(\"INF04__;INF04@E=0,S=1064,G=0,T=0,P=0:@R=A,S=1260,V={0}:R=B,S=1018,V={1}:R=C,S=1092,V={2}:R=D,S=1014,V={3}:R=E,S=1260,V={4}:\";$C$2;$P$14;$C$4;$D257;$B257)": 6541,_x000D_
    "=RIK_AC(\"INF04__;INF04@E=0,S=1064,G=0,T=0,P=0:@R=A,S=1260,V={0}:R=B,S=1018,V={1}:R=C,S=1092,V={2}:R=D,S=1014,V={3}:R=E,S=1260,V={4}:\";$C$2;$P$14;$C$4;$D276;$B276)": 6542,_x000D_
    "=RIK_AC(\"INF04__;INF04@E=0,S=1064,G=0,T=0,P=0:@R=A,S=1260,V={0}:R=B,S=1018,V={1}:R=C,S=1092,V={2}:R=D,S=1014,V={3}:R=E,S=1260,V={4}:\";$C$2;$P$14;$C$4;$D299;$B299)": 6543,_x000D_
    "=RIK_AC(\"INF04__;INF04@E=0,S=1064,G=0,T=0,P=0:@R=A,S=1260,V={0}:R=B,S=1018,V={1}:R=C,S=1092,V={2}:R=D,S=1014,V={3}:R=E,S=1260,V={4}:\";$C$2;$P$14;$C$4;$D321;$B321)": 6544,_x000D_
    "=RIK_AC(\"INF04__;INF04@E=0,S=1064,G=0,T=0,P=0:@R=A,S=1260,V={0}:R=B,S=1018,V={1}:R=C,S=1092,V={2}:R=D,S=1014,V={3}:R=E,S=1260,V={4}:\";$C$2;$P$14;$C$4;$D340;$B340)": 6545,_x000D_
    "=RIK_AC(\"INF04__;INF04@E=0,S=1064,G=0,T=0,P=0:@R=A,S=1260,V={0}:R=B,S=1018,V={1}:R=C,S=1092,V={2}:R=D,S=1014,V={3}:R=E,S=1260,V={4}:\";$C$2;$P$14;$C$4;$D363;$B363)": 6546,_x000D_
    "=RIK_AC(\"INF04__;INF04@E=0,S=1064,G=0,T=0,P=0:@R=A,S=1260,V={0}:R=B,S=1018,V={1}:R=C,S=1092,V={2}:R=D,S=1014,V={3}:R=E,S=1260,V={4}:\";$C$2;$P$14;$C$4;$D385;$B385)": 6547,_x000D_
    "=RIK_AC(\"INF04__;INF04@E=0,S=1064,G=0,T=0,P=0:@R=A,S=1260,V={0}:R=B,S=1018,V={1}:R=C,S=1092,V={2}:R=D,S=1014,V={3}:R=E,S=1260,V={4}:\";$C$2;$P$14;$C$4;$D404;$B404)": 6548,_x000D_
    "=RIK_AC(\"INF04__;INF04@E=0,S=1064,G=0,T=0,P=0:@R=A,S=1260,V={0}:R=B,S=1018,V={1}:R=C,S=1092,V={2}:R=D,S=1014,V={3}:R=E,S=1260,V={4}:\";$C$2;$P$14;$C$4;$D426;$B426)": 6549,_x000D_
    "=RIK_AC(\"INF04__;INF04@E=0,S=49,G=0,T=0,P=0:@R=A,S=1260,V={0}:R=B,S=1018,V={1}:R=C,S=1092,V={2}:R=D,S=1014,V={3}:R=E,S=1260,V={4}:R=F,S=48,V={5}:\";$C$2;$P$14;$C$4;$D22;$B22;R$14)": 6550,_x000D_
    "=RIK_AC(\"INF04__;INF04@E=0,S=49,G=0,T=0,P=0:@R=A,S=1260,V={0}:R=B,S=1018,V={1}:R=C,S=1092,V={2}:R=D,S=1014,V={3}:R=E,S=1260,V={4}:R=F,S=48,V={5}:\";$C$2;$P$14;$C$4;$D38;$B38;R$14)": 6551,_x000D_
    "=RIK_AC(\"INF04__;INF04@E=0,S=49,G=0,T=0,P=0:@R=A,S=1260,V={0}:R=B,S=1018,V={1}:R=C,S=1092,V={2}:R=D,S=1014,V={3}:R=E,S=1260,V={4}:R=F,S=48,V={5}:\";$C$2;$P$14;$C$4;$D53;$B53;R$14)": 6552,_x000D_
    "=RIK_AC(\"INF04__;INF04@E=0,S=49,G=0,T=0,P=0:@R=A,S=1260,V={0}:R=B,S=1018,V={1}:R=C,S=1092,V={2}:R=D,S=1014,V={3}:R=E,S=1260,V={4}:R=F,S=48,V={5}:\";$C$2;$P$14;$C$4;$D62;$B62;R$14)": 6553,_x000D_
    "=RIK_AC(\"INF04__;INF04@E=0,S=49,G=0,T=0,P=0:@R=A,S=1260,V={0}:R=B,S=1018,V={1}:R=C,S=1092,V={2}:R=D,S=1014,V={3}:R=E,S=1260,V={4}:R=F,S=48,V={5}:\";$C$2;$P$14;$C$4;$D71;$B71;R$14)": 6554,_x000D_
    "=RIK_AC(\"INF04__;INF04@E=0,S=49,G=0,T=0,P=0:@R=A,S=1260,V={0}:R=B,S=1018,V={1}:R=C,S=1092,V={2}:R=D,S=1014,V={3}:R=E,S=1260,V={4}:R=F,S=48,V={5}:\";$C$2;$P$14;$C$4;$D80;$B80;R$14)": 6555,_x000D_
    "=RIK_AC(\"INF04__;INF04@E=0,S=49,G=0,T=0,P=0:@R=A,S=1260,V={0}:R=B,S=1018,V={1}:R=C,S=1092,V={2}:R=D,S=1014,V={3}:R=E,S=1260,V={4}:R=F,S=48,V={5}:\";$C$2;$P$14;$C$4;$D89;$B89;R$14)": 6556,_x000D_
    "=RIK_AC(\"INF04__;INF04@E=0,S=49,G=0,T=0,P=0:@R=A,S=1260,V={0}:R=B,S=1018,V={1}:R=C,S=1092,V={2}:R=D,S=1014,V={3}:R=E,S=1260,V={4}:R=F,S=48,V={5}:\";$C$2;$P$14;$C$4;$D98;$B98;R$14)": 6557,_x000D_
    "=RIK_AC(\"INF04__;INF04@E=0,S=49,G=0,T=0,P=0:@R=A,S=1260,V={0}:R=B,S=1018,V={1}:R=C,S=1092,V={2}:R=D,S=1014,V={3}:R=E,S=1260,V={4}:R=F,S=48,V={5}:\";$C$2;$P$14;$C$4;$D108;$B108;R$14)": 6558,_x000D_
    "=RIK_AC(\"INF04__;INF04@E=0,S=49,G=0,T=0,P=0:@R=A,S=1260,V={0}:R=B,S=1018,V={1}:R=C,S=1092,V={2}:R=D,S=1014,V={3}:R=E,S=1260,V={4}:R=F,S=48,V={5}:\";$C$2;$P$14;$C$4;$D117;$B117;R$14)": 6559,_x000D_
    "=RIK_AC(\"INF04__;INF04@E=0,S=49,G=0,T=0,P=0:@R=A,S=1260,V={0}:R=B,S=1018,V={1}:R=C,S=1092,V={2}:R=D,S=1014,V={3}:R=E,S=1260,V={4}:R=F,S=48,V={5}:\";$C$2;$P$14;$C$4;$D126;$B126;R$14)": 6560,_x000D_
    "=RIK_AC(\"INF04__;INF04@E=0,S=49,G=0,T=0,P=0:@R=A,S=1260,V={0}:R=B,S=1018,V={1}:R=C,S=1092,V={2}:R=D,S=1014,V={3}:R=E,S=1260,V={4}:R=F,S=48,V={5}:\";$C$2;$P$14;$C$4;$D135;$B135;R$14)": 6561,_x000D_
    "=RIK_AC(\"INF04__;INF04@E=0,S=49,G=0,T=0,P=0:@R=A,S=1260,V={0}:R=B,S=1018,V={1}:R=C,S=1092,V={2}:R=D,S=1014,V={3}:R=E,S=1260,V={4}:R=F,S=48,V={5}:\";$C$2;$P$14;$C$4;$D144;$B144;R$14)": 6562,_x000D_
    "=RIK_AC(\"INF04__;INF04@E=0,S=49,G=0,T=0,P=0:@R=A,S=1260,V={0}:R=B,S=1018,V={1}:R=C,S=1092,V={2}:R=D,S=1014,V={3}:R=E,S=1260,V={4}:R=F,S=48,V={5}:\";$C$2;$P$14;$C$4;$D153;$B153;R$14)": 6563,_x000D_
    "=RIK_AC(\"INF04__;INF04@E=0,S=49,G=0,T=0,P=0:@R=A,S=1260,V={0}:R=B,S=1018,V={1}:R=C,S=1092,V={2}:R=D,S=1014,V={3}:R=E,S=1260,V={4}:R=F,S=48,V={5}:\";$C$2;$P$14;$C$4;$D162;$B162;R$14)": 6564,_x000D_
    "=RIK_AC(\"INF04__;INF04@E=0,S=49,G=0,T=0,P=0:@R=A,S=1260,V={0}:R=B,S=1018,V={1}:R=C,S=1092,V={2}:R=D,S=1014,V={3}:R=E,S=1260,V={4}:R=F,S=48,V={5}:\";$C$2;$P$14;$C$4;$D171;$B171;R$14)": 6565,_x000D_
    "=RIK_AC(\"INF04__;INF04@E=0,S=49,G=0,T=0,P=0:@R=A,S=1260,V={0}:R=B,S=1018,V={1}:R=C,S=1092,V={2}:R=D,S=1014,V={3}:R=E,S=1260,V={4}:R=F,S=48,V={5}:\";$C$2;$P$14;$C$4;$D179;$B179;R$14)": 6566,_x000D_
    "=RIK_AC(\"INF04__;INF04@E=0,S=49,G=0,T=0,P=0:@R=A,S=1260,V={0}:R=B,S=1018,V={1}:R=C,S=1092,V={2}:R=D,S=1014,V={3}:R=E,S=1260,V={4}:R=F,S=48,V={5}:\";$C$2;$P$14;$C$4;$D187;$B187;R$14)": 6567,_x000D_
    "=RIK_AC(\"INF04__;INF04@E=0,S=49,G=0,T=0,P=0:@R=A,S=1260,V={0}:R=B,S=1018,V={1}:R=C,S=1092,V={2}:R=D,S=1014,V={3}:R=E,S=1260,V={4}:R=F,S=48,V={5}:\";$C$2;$P$14;$C$4;$D195;$B195;R$14)": 6568,_x000D_
    "=RIK_AC(\"INF04__;INF04@E=0,S=49,G=0,T=0,P=0:@R=A,S=1260,V={0}:R=B,S=1018,V={1}:R=C,S=1092,V={2}:R=D,S=1014,V={3}:R=E,S=1260,V={4}:R=F,S=48,V={5}:\";$C$2;$P$14;$C$4;$D203;$B203;R$14)": 6569,_x000D_
    "=RIK_AC(\"INF04__;INF04@E=0,S=49,G=0,T=0,P=0:@R=A,S=1260,V={0}:R=B,S=1018,V={1}:R=C,S=1092,V={2}:R=D,S=1014,V={3}:R=E,S=1260,V={4}:R=F,S=48,V={5}:\";$C$2;$P$14;$C$4;$D211;$B211;R$14)": 6570,_x000D_
    "=RIK_AC(\"INF04__;INF04@E=0,S=49,G=0,T=0,P=0:@R=A,S=1260,V={0}:R=B,S=1018,V={1}:R=C,S=1092,V={2}:R=D,S=1014,V={3}:R=E,S=1260,V={4}:R=F,S=48,V={5}:\";$C$2;$P$14;$C$4;$D219;$B219;R$14)": 6571,_x000D_
    "=RIK_AC(\"INF04__;INF04@E=0,S=49,G=0,T=0,P=0:@R=A,S=1260,V={0}:R=B,S=1018,V={1}:R=C,S=1092,V={2}:R=D,S=1014,V={3}:R=E,S=1260,V={4}:R=F,S=48,V={5}:\";$C$2;$P$14;$C$4;$D227;$B227;R$14)": 6572,_x000D_
    "=RIK_AC(\"INF04__;INF04@E=0,S=49,G=0,T=0,P=0:@R=A,S=1260,V={0}:R=B,S=1018,V={1}:R=C,S=1092,V={2}:R=D,S=1014,V={3}:R=E,S=1260,V={4}:R=F,S=48,V={5}:\";$C$2;$P$14;$C$4;$D235;$B235;R$14)": 6573,_x000D_
    "=RIK_AC(\"INF04__;INF04@E=0,S=49,G=0,T=0,P=0:@R=A,S=1260,V={0}:R=B,S=1018,V={1}:R=C,S=1092,V={2}:R=D,S=1014,V={3}:R=E,S=1260,V={4}:R=F,S=48,V={5}:\";$C$2;$P$14;$C$4;$D243;$B243;R$14)": 6574,_x000D_
    "=RIK_AC(\"INF04__;INF04@E=0,S=49,G=0,T=0,P=0:@R=A,S=1260,V={0}:R=B,S=1018,V={1}:R=C,S=1092,V={2}:R=D,S=1014,V={3}:R=E,S=1260,V={4}:R=F,S=48,V={5}:\";$C$2;$P$14;$C$4;$D251;$B251;R$14)": 6575,_x000D_
    "=RIK_AC(\"INF04__;INF04@E=0,S=49,G=0,T=0,P=0:@R=A,S=1260,V={0}:R=B,S=1018,V={1}:R=C,S=1092,V={2}:R=D,S=1014,V={3}:R=E,S=1260,V={4}:R=F,S=48,V={5}:\";$C$2;$P$14;$C$4;$D259;$B259;R$14)": 6576,_x000D_
    "=RIK_AC(\"INF04__;INF04@E=0,S=49,G=0,T=0,P=0:@R=A,S=1260,V={0}:R=B,S=1018,V={1}:R=C,S=1092,V={2}:R=D,S=1014,V={3}:R=E,S=1260,V={4}:R=F,S=48,V={5}:\";$C$2;$P$14;$C$4;$D267;$B267;R$14)": 6577,_x000D_
    "=RIK_AC(\"INF04__;INF04@E=0,S=49,G=0,T=0,P=0:@R=A,S=1260,V={0}:R=B,S=1018,V={1}:R=C,S=1092,V={2}:R=D,S=1014,V={3}:R=E,S=1260,V={4}:R=F,S=48,V={5}:\";$C$2;$P$14;$C$4;$D275;$B275;R$14)": 6578,_x000D_
    "=RIK_AC(\"INF04__;INF04@E=0,S=49,G=0,T=0,P=0:@R=A,S=1260,V={0}:R=B,S=1018,V={1}:R=C,S=1092,V={2}:R=D,S=1014,V={3}:R=E,S=1260,V={4}:R=F,S=48,V={5}:\";$C$2;$P$14;$C$4;$D283;$B283;R$14)": 6579,_x000D_
    "=RIK_AC(\"INF04__;INF04@E=0,S=49,G=0,T=0,P=0:@R=A,S=1260,V={0}:R=B,S=1018,V={1}:R=C,S=1092,V={2}:R=D,S=1014,V={3}:R=E,S=1260,V={4}:R=F,S=48,V={5}:\";$C$2;$P$14;$C$4;$D291;$B291;R$14)": 6580,_x000D_
    "=RIK_AC(\"INF04__;INF04@E=0,S=49,G=0,T=0,P=0:@R=A,S=1260,V={0}:R=B,S=1018,V={1}:R=C,S=1092,V={2}:R=D,S=1014,V={3}:R=E,S=1260,V={4}:R=F,S=48,V={5}:\";$C$2;$P$14;$C$4;$D299;$B299;R$14)": 6581,_x000D_
    "=RIK_AC(\"INF04__;INF04@E=0,S=49,G=0,T=0,P=0:@R=A,S=1260,V={0}:R=B,S=1018,V={1}:R=C,S=1092,V={2}:R=D,S=1014,V={3}:R=E,S=1260,V={4}:R=F,S=48,V={5}:\";$C$2;$P$14;$C$4;$D307;$B307;R$14)": 6582,_x000D_
    "=RIK_AC(\"INF04__;INF04@E=0,S=49,G=0,T=0,P=0:@R=A,S=1260,V={0}:R=B,S=1018,V={1}:R=C,S=1092,V={2}:R=D,S=1014,V={3}:R=E,S=1260,V={4}:R=F,S=48,V={5}:\";$C$2;$P$14;$C$4;$D315;$B315;R$14)": 6583,_x000D_
    "=RIK_AC(\"INF04__;INF04@E=0,S=49,G=0,T=0,P=0:@R=A,S=1260,V={0}:R=B,S=1018,V={1}:R=C,S=1092,V={2}:R=D,S=1014,V={3}:R=E,S=1260,V={4}:R=F,S=48,V={5}:\";$C$2;$P$14;$C$4;$D323;$B323;R$14)": 6584,_x000D_
    "=RIK_AC(\"INF04__;INF04@E=0,S=49,G=0,T=0,P=0:@R=A,S=1260,V={0}:R=B,S=1018,V={1}:R=C,S=1092,V={2}:R=D,S=1014,V={3}:R=E,S=1260,V={4}:R=F,S=48,V={5}:\";$C$2;$P$14;$C$4;$D331;$B331;R$14)": 6585,_x000D_
    "=RIK_AC(\"INF04__;INF04@E=0,S=49,G=0,T=0,P=0:@R=A,S=1260,V={0}:R=B,S=1018,V={1}:R=C,S=1092,V={2}:R=D,S=1014,V={3}:R=E,S=1260,V={4}:R=F,S=48,V={5}:\";$C$2;$P$14;$C$4;$D339;$B339;R$14)": 6586,_x000D_
    "=RIK_AC(\"INF04__;INF04@E=0,S=49,G=0,T=0,P=0:@R=A,S=1260,V={0}:R=B,S=1018,V={1}:R=C,S=1092,V={2}:R=D,S=1014,V={3}:R=E,S=1260,V={4}:R=F,S=48,V={5}:\";$C$2;$P$14;$C$4;$D347;$B347;R$14)": 6587,_x000D_
    "=RIK_AC(\"INF04__;INF04@E=0,S=49,G=0,T=0,P=0:@R=A,S=1260,V={0}:R=B,S=1018,V={1}:R=C,S=1092,V={2}:R=D,S=1014,V={3}:R=E,S=1260,V={4}:R=F,S=48,V={5}:\";$C$2;$P$14;$C$4;$D355;$B355;R$14)": 6588,_x000D_
    "=RIK_AC(\"INF04__;INF04@E=0,S=49,G=0,T=0,P=0:@R=A,S=1260,V={0}:R=B,S=1018,V={1}:R=C,S=1092,V={2}:R=D,S=1014,V={3}:R=E,S=1260,V={4}:R=F,S=48,V={5}:\";$C$2;$P$14;$C$4;$D363;$B363;R$14)": 6589,_x000D_
    "=RIK_AC(\"INF04__;INF04@E=0,S=49,G=0,T=0,P=0:@R=A,S=1260,V={0}:R=B,S=1018,V={1}:R=C,S=1092,V={2}:R=D,S=1014,V={3}:R=E,S=1260,V={4}:R=F,S=48,V={5}:\";$C$2;$P$14;$C$4;$D371;$B371;R$14)": 6590,_x000D_
    "=RIK_AC(\"INF04__;INF04@E=0,S=49,G=0,T=0,P=0:@R=A,S=1260,V={0}:R=B,S=1018,V={1}:R=C,S=1092,V={2}:R=D,S=1014,V={3}:R=E,S=1260,V={4}:R=F,S=48,V={5}:\";$C$2;$P$14;$C$4;$D379;$B379;R$14)": 6591,_x000D_
    "=RIK_AC(\"INF04__;INF04@E=0,S=49,G=0,T=0,P=0:@R=A,S=1260,V={0}:R=B,S=1018,V={1}:R=C,S=1092,V={2}:R=D,S=1014,V={3}:R=E,S=1260,V={4}:R=F,S=48,V={5}:\";$C$2;$P$14;$C$4;$D387;$B387;R$14)": 6592,_x000D_
    "=RIK_AC(\"INF04__;INF04@E=0,S=49,G=0,T=0,P=0:@R=A,S=1260,V={0}:R=B,S=1018,V={1}:R=C,S=1092,V={2}:R=D,S=1014,V={3}:R=E,S=1260,V={4}:R=F,S=48,V={5}:\";$C$2;$P$14;$C$4;$D395;$B395;R$14)": 6593,_x000D_
    "=RIK_AC(\"INF04__;INF04@E=0,S=49,G=0,T=0,P=0:@R=A,S=1260,V={0}:R=B,S=1018,V={1}:R=C,S=1092,V={2}:R=D,S=1014,V={3}:R=E,S=1260,V={4}:R=F,S=48,V={5}:\";$C$2;$P$14;$C$4;$D403;$B403;R$14)": 6594,_x000D_
    "=RIK_AC(\"INF04__;INF04@E=0,S=49,G=0,T=0,P=0:@R=A,S=1260,V={0}:R=B,S=1018,V={1}:R=C,S=1092,V={2}:R=D,S=1014,V={3}:R=E,S=1260,V={4}:R=F,S=48,V={5}:\";$C$2;$P$14;$C$4;$D411;$B411;R$14)": 6595,_x000D_
    "=RIK_AC(\"INF04__;INF04@E=0,S=49,G=0,T=0,P=0:@R=A,S=1260,V={0}:R=B,S=1018,V={1}:R=C,S=1092,V={2}:R=D,S=1014,V={3}:R=E,S=1260,V={4}:R=F,S=48,V={5}:\";$C$2;$P$14;$C$4;$D419;$B419;R$14)": 6596,_x000D_
    "=RIK_AC(\"INF04__;INF04@E=0,S=49,G=0,T=0,P=0:@R=A,S=1260,V={0}:R=B,S=1018,V={1}:R=C,S=1092,V={2}:R=D,S=1014,V={3}:R=E,S=1260,V={4}:R=F,S=48,V={5}:\";$C$2;$P$14;$C$4;$D427;$B427;R$14)": 6597,_x000D_
    "=RIK_AC(\"INF04__;INF04@E=0,S=49,G=0,T=0,P=0:@R=A,S=1260,V={0}:R=B,S=1018,V={1}:R=C,S=1092,V={2}:R=D,S=1014,V={3}:R=E,S=1260,V={4}:R=F,S=48,V={5}:\";$C$2;$P$14;$C$4;$D435;$B435;R$14)": 6598,_x000D_
    "=RIK_AC(\"INF04__;INF04@E=0,S=1076,G=0,T=0,P=0:@R=A,S=1260,V={0}:R=B,S=1018,V={1}:R=C,S=1092,V={2}:R=D,S=1014,V={3}:R=E,S=1260,V={4}:\";$C$2;$P$14;$C$4;$D23;$B23)": 6599,_x000D_
    "=RIK_AC(\"INF04__;INF04@E=0,S=1076,G=0,T=0,P=0:@R=A,S=1260,V={0}:R=B,S=1018,V={1}:R=C,S=1092,V={2}:R=D,S=1014,V={3}:R=E,S=1260,V={4}:\";$C$2;$P$14;$C$4;$D31;$B31)": 6600,_x000D_
    "=RIK_AC(\"INF04__;INF04@E=0,S=1076,G=0,T=0,P=0:@R=A,S=1260,V={0}:R=B,S=1018,V={1}:R=C,S=1092,V={2}:R=D,S=1014,V={3}:R=E,S=1260,V={4}:\";$C$2;$P$14;$C$4;$D39;$B39)": 6601,_x000D_
    "=RIK_AC(\"INF04__;INF04@E=0,S=1076,G=0,T=0,P=0:@R=A,S=1260,V={0}:R=B,S=1018,V={1}:R=C,S=1092,V={2}:R=D,S=1014,V={3}:R=E,S=1260,V={4}:\";$C$2;$P$14;$C$4;$D47;$B47)": 6602,_x000D_
    "=RIK_AC(\"INF04__;INF04@E=0,S=1076,G=0,T=0,P=0:@R=A,S=1260,V={0}:R=B,S=1018,V={1}:R=C,S=1092,V={2}:R=D,S=1014,V={3}:R=E,S=1260,V={4}:\";$C$2;$P$14;$C$4;$D55;$B55)": 6603,_x000D_
    "=RIK_AC(\"INF04__;INF04@E=0,S=1076,G=0,T=0,P=0:@R=A,S=1260,V={0}:R=B,S=1018,V={1}:R=C,S=1092,V={2}:R=D,S=1014,V={3}:R=E,S=1260,V={4}:\";$C$2;$P$14;$C$4;$D63;$B63)": 6604,_x000D_
    "=RIK_AC(\"INF04__;INF04@E=0,S=1076,G=0,T=0,P=0:@R=A,S=1260,V={0}:R=B,S=1018,V={1}:R=C,S=1092,V={2}:R=D,S=1014,V={3}:R=E,S=1260,V={4}:\";$C$2;$P$14;$C$4;$D71;$B71)": 6605,_x000D_
    "=RIK_AC(\"INF04__;INF04@E=0,S=1076,G=0,T=0,P=0:@R=A,S=1260,V={0}:R=B,S=1018,V={1}:R=C,S=1092,V={2}:R=D,S=1014,V={3}:R=E,S=1260,V={4}:\";$C$2;$P$14;$C$4;$D79;$B79)": 6606,_x000D_
    "=RIK_AC(\"INF04__;INF04@E=0,S=1076,G=0,T=0,P=0:@R=A,S=1260,V={0}:R=B,S=1018,V={1}:R=C,S=1092,V={2}:R=D,S=1014,V={3}:R=E,S=1260,V={4}:\";$C$2;$P$14;$C$4;$D87;$B87)": 6607,_x000D_
    "=RIK_AC(\"INF04__;INF04@E=0,S=1076,G=0,T=0,P=0:@R=A,S=1260,V={0}:R=B,S=1018,V={1}:R=C,S=1092,V={2}:R=D,S=1014,V={3}:R=E,S=1260,V={4}:\";$C$2;$P$14;$C$4;$D95;$B95)": 6608,_x000D_
    "=RIK_AC(\"INF04__;INF04@E=0,S=1076,G=0,T=0,P=0:@R=A,S=1260,V={0}:R=B,S=1018,V={1}:R=C,S=1092,V={2}:R=D,S=1014,V={3}:R=E,S=1260,V={4}:\";$C$2;$P$14;$C$4;$D103;$B103)": 6609,_x000D_
    "=RIK_AC(\"INF04__;INF04@E=0,S=1076,G=0,T=0,P=0:@R=A,S=1260,V={0}:R=B,S=1018,V={1}:R=C,S=1092,V={2}:R=D,S=1014,V={3}:R=E,S=1260,V={4}:\";$C$2;$P$14;$C$4;$D111;$B111)": 6610,_x000D_
    "=RIK_AC(\"INF04__;INF04@E=0,S=1076,G=0,T=0,P=0:@R=A,S=1260,V={0}:R=B,S=1018,V={1}:R=C,S=1092,V={2}:R=D,S=1014,V={3}:R=E,S=1260,V={4}:\";$C$2;$P$14;$C$4;$D119;$B119)": 6611,_x000D_
    "=RIK_AC(\"INF04__;INF04@E=0,S=1076,G=0,T=0,P=0:@R=A,S=1260,V={0}:R=B,S=1018,V={1}:R=C,S=1092,V={2}:R=D,S=1014,V={3}:R=E,S=1260,V={4}:\";$C$2;$P$14;$C$4;$D127;$B127)": 6612,_x000D_
    "=RIK_AC(\"INF04__;INF04@E=0,S=1076,G=0,T=0,P=0:@R=A,S=1260,V={0}:R=B,S=1018,V={1}:R=C,S=1092,V={2}:R=D,S=1014,V={3}:R=E,S=1260,V={4}:\";$C$2;$P$14;$C$4;$D135;$B135)": 6613,_x000D_
    "=RIK_AC(\"INF04__;INF04@E=0,S=1076,G=0,T=0,P=0:@R=A,S=1260,V={0}:R=B,S=1018,V={1}:R=C,S=1092,V={2}:R=D,S=1014,V={3}:R=E,S=1260,V={4}:\";$C$2;$P$14;$C$4;$D143;$B143)": 6614,_x000D_
    "=RIK_AC(\"INF04__;INF04@E=0,S=1076,G=0,T=0,P=0:@R=A,S=1260,V={0}:R=B,S=1018,V={1}:R=C,S=1092,V={2}:R=D,S=1014,V={3}:R=E,S=1260,V={4}:\";$C$2;$P$14;$C$4;$D151;$B151)": 6615,_x000D_
    "=RIK_AC(\"INF04__;INF04@E=0,S=1076,G=0,T=0,P=0:@R=A,S=1260,V={0}:R=B,S=1018,V={1}:R=C,S=1092,V={2}:R=D,S=1014,V={3}:R=E,S=1260,V={4}:\";$C$2;$P$14;$C$4;$D159;$B159)": 6616,_x000D_
    "=RIK_AC(\"INF04__;INF04@E=0,S=1076,G=0,T=0,P=0:@R=A,S=1260,V={0}:R=B,S=1018,V={1}:R=C,S=1092,V={2}:R=D,S=1014,V={3}:R=E,S=1260,V={4}:\";$C$2;$P$14;$C$4;$D167;$B167)": 6617,_x000D_
    "=RIK_AC(\"INF04__;INF04@E=0,S=1076,G=0,T=0,P=0:@R=A,S=1260,V={0}:R=B,S=1018,V={1}:R=C,S=1092,V={2}:R=D,S=1014,V={3}:R=E,S=1260,V={4}:\";$C$2;$P$14;$C$4;$D175;$B175)": 6618,_x000D_
    "=RIK_AC(\"INF04__;INF04@E=0,S=1076,G=0,T=0,P=0:@R=A,S=1260,V={0}:R=B,S=1018,V={1}:R=C,S=1092,V={2}:R=D,S=1014,V={3}:R=E,S=1260,V={4}:\";$C$2;$P$14;$C$4;$D183;$B183)": 6619,_x000D_
    "=RIK_AC(\"INF04__;INF04@E=0,S=1076,G=0,T=0,P=0:@R=A,S=1260,V={0}:R=B,S=1018,V={1}:R=C,S=1092,V={2}:R=D,S=1014,V={3}:R=E,S=1260,V={4}:\";$C$2;$P$14;$C$4;$D191;$B191)": 6620,_x000D_
    "=RIK_AC(\"INF04__;INF04@E=0,S=1076,G=0,T=0,P=0:@R=A,S=1260,V={0}:R=B,S=1018,V={1}:R=C,S=1092,V={2}:R=D,S=1014,V={3}:R=E,S=1260,V={4}:\";$C$2;$P$14;$C$4;$D199;$B199)": 6621,_x000D_
    "=RIK_AC(\"INF04__;INF04@E=0,S=1076,G=0,T=0,P=0:@R=A,S=1260,V={0}:R=B,S=1018,V={1}:R=C,S=1092,V={2}:R=D,S=1014,V={3}:R=E,S=1260,V={4}:\";$C$2;$P$14;$C$4;$D207;$B207)": 6622,_x000D_
    "=RIK_AC(\"INF04__;INF04@E=0,S=1076,G=0,T=0,P=0:@R=A,S=1260,V={0}:R=B,S=1018,V={1}:R=C,S=1092,V={2}:R=D,S=1014,V={3}:R=E,S=1260,V={4}:\";$C$2;$P$14;$C$4;$D215;$B215)": 6623,_x000D_
    "=RIK_AC(\"INF04__;INF04@E=0,S=1076,G=0,T=0,P=0:@R=A,S=1260,V={0}:R=B,S=1018,V={1}:R=C,S=1092,V={2}:R=D,S=1014,V={3}:R=E,S=1260,V={4}:\";$C$2;$P$14;$C$4;$D223;$B223)": 6624,_x000D_
    "=RIK_AC(\"INF04__;INF04@E=0,S=1076,G=0,T=0,P=0:@R=A,S=1260,V={0}:R=B,S=1018,V={1}:R=C,S=1092,V={2}:R=D,S=1014,V={3}:R=E,S=1260,V={4}:\";$C$2;$P$14;$C$4;$D231;$B231)": 6625,_x000D_
    "=RIK_AC(\"INF04__;INF04@E=0,S=1076,G=0,T=0,P=0:@R=A,S=1260,V={0}:R=B,S=1018,V={1}:R=C,S=1092,V={2}:R=D,S=1014,V={3}:R=E,S=1260,V={4}:\";$C$2;$P$14;$C$4;$D239;$B239)": 6626,_x000D_
    "=RIK_AC(\"INF04__;INF04@E=0,S=1076,G=0,T=0,P=0:@R=A,S=1260,V={0}:R=B,S=1018,V={1}:R=C,S=1092,V={2}:R=D,S=1014,V={3}:R=E,S=1260,V={4}:\";$C$2;$P$14;$C$4;$D247;$B247)": 6627,_x000D_
    "=RIK_AC(\"INF04__;INF04@E=0,S=1076,G=0,T=0,P=0:@R=A,S=1260,V={0}:R=B,S=1018,V={1}:R=C,S=1092,V={2}:R=D,S=1014,V={3}:R=E,S=1260,V={4}:\";$C$2;$P$14;$C$4;$D255;$B255)": 6628,_x000D_
    "=RIK_AC(\"INF04__;INF04@E=0,S=42,G=0,T=0,P=0:@R=A,S=1260,V={0}:R=B,S=1018,V={1}:R=C,S=1092,V={2}:R=D,S=1014,V={3}:R=E,S=1260,V={4}:\";$C$2;$P$14;$C$4;$D22;$B22)": 6629,_x000D_
    "=RIK_AC(\"INF04__;INF04@E=0,S=42,G=0,T=0,P=0:@R=A,S=1260,V={0}:R=B,S=1018,V={1}:R=C,S=1092,V={2}:R=D,S=1014,V={3}:R=E,S=1260,V={4}:\";$C$2;$P$14;$C$4;$D60;$B60)": 6630,_x000D_
    "=RIK_AC(\"INF04__;INF04@E=0,S=42,G=0,T=0,P=0:@R=A,S=1260,V={0}:R=B,S=1018,V={1}:R=C,S=1092,V={2}:R=D,S=1014,V={3}:R=E,S=1260,V={4}:\";$C$2;$P$14;$C$4;$D94;$B94)": 6631,_x000D_
    "=RIK_AC(\"INF04__;INF04@E=0,S=42,G=0,T=0,P=0:@R=A,S=1260,V={0}:R=B,S=1018,V={1}:R=C,S=1092,V={2}:R=D,S=1014,V={3}:R=E,S=1260,V={4}:\";$C$2;$P$14;$C$4;$D125;$B125)": 6632,_x000D_
    "=RIK_AC(\"INF04__;INF04@E=0,S=42,G=0,T=0,P=0:@R=A,S=1260,V={0}:R=B,S=1018,V={1}:R=C,S=1092,V={2}:R=D,S=1014,V={3}:R=E,S=1260,V={4}:\";$C$2;$P$14;$C$4;$D163;$B163)": 6633,_x000D_
    "=RIK_AC(\"INF04__;INF04@E=0,S=42,G=0,T=0,P=0:@R=A,S=1260,V={0}:R=B,S=1018,V={1}:R=C,S=1092,V={2}:R=D,S=1014,V={3}:R=E,S=1260,V={4}:\";$C$2;$P$14;$C$4;$D197;$B197)": 6634,_x000D_
    "=RIK_AC(\"INF04__;INF04@E=0,S=42,G=0,T=0,P=0:@R=A,S=1260,V={0}:R=B,S=1018,V={</t>
  </si>
  <si>
    <t>1}:R=C,S=1092,V={2}:R=D,S=1014,V={3}:R=E,S=1260,V={4}:\";$C$2;$P$14;$C$4;$D228;$B228)": 6635,_x000D_
    "=RIK_AC(\"INF04__;INF04@E=0,S=42,G=0,T=0,P=0:@R=A,S=1260,V={0}:R=B,S=1018,V={1}:R=C,S=1092,V={2}:R=D,S=1014,V={3}:R=E,S=1260,V={4}:\";$C$2;$P$14;$C$4;$D265;$B265)": 6636,_x000D_
    "=RIK_AC(\"INF04__;INF04@E=0,S=42,G=0,T=0,P=0:@R=A,S=1260,V={0}:R=B,S=1018,V={1}:R=C,S=1092,V={2}:R=D,S=1014,V={3}:R=E,S=1260,V={4}:\";$C$2;$P$14;$C$4;$D300;$B300)": 6637,_x000D_
    "=RIK_AC(\"INF04__;INF04@E=0,S=42,G=0,T=0,P=0:@R=A,S=1260,V={0}:R=B,S=1018,V={1}:R=C,S=1092,V={2}:R=D,S=1014,V={3}:R=E,S=1260,V={4}:\";$C$2;$P$14;$C$4;$D331;$B331)": 6638,_x000D_
    "=RIK_AC(\"INF04__;INF04@E=0,S=42,G=0,T=0,P=0:@R=A,S=1260,V={0}:R=B,S=1018,V={1}:R=C,S=1092,V={2}:R=D,S=1014,V={3}:R=E,S=1260,V={4}:\";$C$2;$P$14;$C$4;$D366;$B366)": 6639,_x000D_
    "=RIK_AC(\"INF04__;INF04@E=0,S=42,G=0,T=0,P=0:@R=A,S=1260,V={0}:R=B,S=1018,V={1}:R=C,S=1092,V={2}:R=D,S=1014,V={3}:R=E,S=1260,V={4}:\";$C$2;$P$14;$C$4;$D403;$B403)": 6640,_x000D_
    "=RIK_AC(\"INF04__;INF04@E=0,S=42,G=0,T=0,P=0:@R=A,S=1260,V={0}:R=B,S=1018,V={1}:R=C,S=1092,V={2}:R=D,S=1014,V={3}:R=E,S=1260,V={4}:\";$C$2;$P$14;$C$4;$D433;$B433)": 6641,_x000D_
    "=RIK_AC(\"INF04__;INF04@E=0,S=1064,G=0,T=0,P=0:@R=A,S=1260,V={0}:R=B,S=1018,V={1}:R=C,S=1092,V={2}:R=D,S=1014,V={3}:R=E,S=1260,V={4}:\";$C$2;$P$14;$C$4;$D49;$B49)": 6642,_x000D_
    "=RIK_AC(\"INF04__;INF04@E=0,S=1064,G=0,T=0,P=0:@R=A,S=1260,V={0}:R=B,S=1018,V={1}:R=C,S=1092,V={2}:R=D,S=1014,V={3}:R=E,S=1260,V={4}:\";$C$2;$P$14;$C$4;$D74;$B74)": 6643,_x000D_
    "=RIK_AC(\"INF04__;INF04@E=0,S=1064,G=0,T=0,P=0:@R=A,S=1260,V={0}:R=B,S=1018,V={1}:R=C,S=1092,V={2}:R=D,S=1014,V={3}:R=E,S=1260,V={4}:\";$C$2;$P$14;$C$4;$D96;$B96)": 6644,_x000D_
    "=RIK_AC(\"INF04__;INF04@E=0,S=1064,G=0,T=0,P=0:@R=A,S=1260,V={0}:R=B,S=1018,V={1}:R=C,S=1092,V={2}:R=D,S=1014,V={3}:R=E,S=1260,V={4}:\";$C$2;$P$14;$C$4;$D122;$B122)": 6645,_x000D_
    "=RIK_AC(\"INF04__;INF04@E=0,S=1064,G=0,T=0,P=0:@R=A,S=1260,V={0}:R=B,S=1018,V={1}:R=C,S=1092,V={2}:R=D,S=1014,V={3}:R=E,S=1260,V={4}:\";$C$2;$P$14;$C$4;$D147;$B147)": 6646,_x000D_
    "=RIK_AC(\"INF04__;INF04@E=0,S=1064,G=0,T=0,P=0:@R=A,S=1260,V={0}:R=B,S=1018,V={1}:R=C,S=1092,V={2}:R=D,S=1014,V={3}:R=E,S=1260,V={4}:\";$C$2;$P$14;$C$4;$D169;$B169)": 6647,_x000D_
    "=RIK_AC(\"INF04__;INF04@E=0,S=1064,G=0,T=0,P=0:@R=A,S=1260,V={0}:R=B,S=1018,V={1}:R=C,S=1092,V={2}:R=D,S=1014,V={3}:R=E,S=1260,V={4}:\";$C$2;$P$14;$C$4;$D195;$B195)": 6648,_x000D_
    "=RIK_AC(\"INF04__;INF04@E=0,S=1064,G=0,T=0,P=0:@R=A,S=1260,V={0}:R=B,S=1018,V={1}:R=C,S=1092,V={2}:R=D,S=1014,V={3}:R=E,S=1260,V={4}:\";$C$2;$P$14;$C$4;$D217;$B217)": 6649,_x000D_
    "=RIK_AC(\"INF04__;INF04@E=0,S=1064,G=0,T=0,P=0:@R=A,S=1260,V={0}:R=B,S=1018,V={1}:R=C,S=1092,V={2}:R=D,S=1014,V={3}:R=E,S=1260,V={4}:\";$C$2;$P$14;$C$4;$D236;$B236)": 6650,_x000D_
    "=RIK_AC(\"INF04__;INF04@E=0,S=1064,G=0,T=0,P=0:@R=A,S=1260,V={0}:R=B,S=1018,V={1}:R=C,S=1092,V={2}:R=D,S=1014,V={3}:R=E,S=1260,V={4}:\";$C$2;$P$14;$C$4;$D259;$B259)": 6651,_x000D_
    "=RIK_AC(\"INF04__;INF04@E=0,S=1064,G=0,T=0,P=0:@R=A,S=1260,V={0}:R=B,S=1018,V={1}:R=C,S=1092,V={2}:R=D,S=1014,V={3}:R=E,S=1260,V={4}:\";$C$2;$P$14;$C$4;$D281;$B281)": 6652,_x000D_
    "=RIK_AC(\"INF04__;INF04@E=0,S=1064,G=0,T=0,P=0:@R=A,S=1260,V={0}:R=B,S=1018,V={1}:R=C,S=1092,V={2}:R=D,S=1014,V={3}:R=E,S=1260,V={4}:\";$C$2;$P$14;$C$4;$D300;$B300)": 6653,_x000D_
    "=RIK_AC(\"INF04__;INF04@E=0,S=1064,G=0,T=0,P=0:@R=A,S=1260,V={0}:R=B,S=1018,V={1}:R=C,S=1092,V={2}:R=D,S=1014,V={3}:R=E,S=1260,V={4}:\";$C$2;$P$14;$C$4;$D323;$B323)": 6654,_x000D_
    "=RIK_AC(\"INF04__;INF04@E=0,S=1064,G=0,T=0,P=0:@R=A,S=1260,V={0}:R=B,S=1018,V={1}:R=C,S=1092,V={2}:R=D,S=1014,V={3}:R=E,S=1260,V={4}:\";$C$2;$P$14;$C$4;$D345;$B345)": 6655,_x000D_
    "=RIK_AC(\"INF04__;INF04@E=0,S=1064,G=0,T=0,P=0:@R=A,S=1260,V={0}:R=B,S=1018,V={1}:R=C,S=1092,V={2}:R=D,S=1014,V={3}:R=E,S=1260,V={4}:\";$C$2;$P$14;$C$4;$D364;$B364)": 6656,_x000D_
    "=RIK_AC(\"INF04__;INF04@E=0,S=1064,G=0,T=0,P=0:@R=A,S=1260,V={0}:R=B,S=1018,V={1}:R=C,S=1092,V={2}:R=D,S=1014,V={3}:R=E,S=1260,V={4}:\";$C$2;$P$14;$C$4;$D387;$B387)": 6657,_x000D_
    "=RIK_AC(\"INF04__;INF04@E=0,S=1064,G=0,T=0,P=0:@R=A,S=1260,V={0}:R=B,S=1018,V={1}:R=C,S=1092,V={2}:R=D,S=1014,V={3}:R=E,S=1260,V={4}:\";$C$2;$P$14;$C$4;$D409;$B409)": 6658,_x000D_
    "=RIK_AC(\"INF04__;INF04@E=0,S=1064,G=0,T=0,P=0:@R=A,S=1260,V={0}:R=B,S=1018,V={1}:R=C,S=1092,V={2}:R=D,S=1014,V={3}:R=E,S=1260,V={4}:\";$C$2;$P$14;$C$4;$D427;$B427)": 6659,_x000D_
    "=RIK_AC(\"INF04__;INF04@E=0,S=49,G=0,T=0,P=0:@R=A,S=1260,V={0}:R=B,S=1018,V={1}:R=C,S=1092,V={2}:R=D,S=1014,V={3}:R=E,S=1260,V={4}:R=F,S=48,V={5}:\";$C$2;$P$14;$C$4;$D23;$B23;R$14)": 6660,_x000D_
    "=RIK_AC(\"INF04__;INF04@E=0,S=49,G=0,T=0,P=0:@R=A,S=1260,V={0}:R=B,S=1018,V={1}:R=C,S=1092,V={2}:R=D,S=1014,V={3}:R=E,S=1260,V={4}:R=F,S=48,V={5}:\";$C$2;$P$14;$C$4;$D39;$B39;R$14)": 6661,_x000D_
    "=RIK_AC(\"INF04__;INF04@E=0,S=49,G=0,T=0,P=0:@R=A,S=1260,V={0}:R=B,S=1018,V={1}:R=C,S=1092,V={2}:R=D,S=1014,V={3}:R=E,S=1260,V={4}:R=F,S=48,V={5}:\";$C$2;$P$14;$C$4;$D54;$B54;R$14)": 6662,_x000D_
    "=RIK_AC(\"INF04__;INF04@E=0,S=49,G=0,T=0,P=0:@R=A,S=1260,V={0}:R=B,S=1018,V={1}:R=C,S=1092,V={2}:R=D,S=1014,V={3}:R=E,S=1260,V={4}:R=F,S=48,V={5}:\";$C$2;$P$14;$C$4;$D63;$B63;R$14)": 6663,_x000D_
    "=RIK_AC(\"INF04__;INF04@E=0,S=49,G=0,T=0,P=0:@R=A,S=1260,V={0}:R=B,S=1018,V={1}:R=C,S=1092,V={2}:R=D,S=1014,V={3}:R=E,S=1260,V={4}:R=F,S=48,V={5}:\";$C$2;$P$14;$C$4;$D72;$B72;R$14)": 6664,_x000D_
    "=RIK_AC(\"INF04__;INF04@E=0,S=49,G=0,T=0,P=0:@R=A,S=1260,V={0}:R=B,S=1018,V={1}:R=C,S=1092,V={2}:R=D,S=1014,V={3}:R=E,S=1260,V={4}:R=F,S=48,V={5}:\";$C$2;$P$14;$C$4;$D81;$B81;R$14)": 6665,_x000D_
    "=RIK_AC(\"INF04__;INF04@E=0,S=49,G=0,T=0,P=0:@R=A,S=1260,V={0}:R=B,S=1018,V={1}:R=C,S=1092,V={2}:R=D,S=1014,V={3}:R=E,S=1260,V={4}:R=F,S=48,V={5}:\";$C$2;$P$14;$C$4;$D90;$B90;R$14)": 6666,_x000D_
    "=RIK_AC(\"INF04__;INF04@E=0,S=49,G=0,T=0,P=0:@R=A,S=1260,V={0}:R=B,S=1018,V={1}:R=C,S=1092,V={2}:R=D,S=1014,V={3}:R=E,S=1260,V={4}:R=F,S=48,V={5}:\";$C$2;$P$14;$C$4;$D100;$B100;R$14)": 6667,_x000D_
    "=RIK_AC(\"INF04__;INF04@E=0,S=49,G=0,T=0,P=0:@R=A,S=1260,V={0}:R=B,S=1018,V={1}:R=C,S=1092,V={2}:R=D,S=1014,V={3}:R=E,S=1260,V={4}:R=F,S=48,V={5}:\";$C$2;$P$14;$C$4;$D109;$B109;R$14)": 6668,_x000D_
    "=RIK_AC(\"INF04__;INF04@E=0,S=49,G=0,T=0,P=0:@R=A,S=1260,V={0}:R=B,S=1018,V={1}:R=C,S=1092,V={2}:R=D,S=1014,V={3}:R=E,S=1260,V={4}:R=F,S=48,V={5}:\";$C$2;$P$14;$C$4;$D118;$B118;R$14)": 6669,_x000D_
    "=RIK_AC(\"INF04__;INF04@E=0,S=49,G=0,T=0,P=0:@R=A,S=1260,V={0}:R=B,S=1018,V={1}:R=C,S=1092,V={2}:R=D,S=1014,V={3}:R=E,S=1260,V={4}:R=F,S=48,V={5}:\";$C$2;$P$14;$C$4;$D127;$B127;R$14)": 6670,_x000D_
    "=RIK_AC(\"INF04__;INF04@E=0,S=49,G=0,T=0,P=0:@R=A,S=1260,V={0}:R=B,S=1018,V={1}:R=C,S=1092,V={2}:R=D,S=1014,V={3}:R=E,S=1260,V={4}:R=F,S=48,V={5}:\";$C$2;$P$14;$C$4;$D136;$B136;R$14)": 6671,_x000D_
    "=RIK_AC(\"INF04__;INF04@E=0,S=49,G=0,T=0,P=0:@R=A,S=1260,V={0}:R=B,S=1018,V={1}:R=C,S=1092,V={2}:R=D,S=1014,V={3}:R=E,S=1260,V={4}:R=F,S=48,V={5}:\";$C$2;$P$14;$C$4;$D145;$B145;R$14)": 6672,_x000D_
    "=RIK_AC(\"INF04__;INF04@E=0,S=49,G=0,T=0,P=0:@R=A,S=1260,V={0}:R=B,S=1018,V={1}:R=C,S=1092,V={2}:R=D,S=1014,V={3}:R=E,S=1260,V={4}:R=F,S=48,V={5}:\";$C$2;$P$14;$C$4;$D154;$B154;R$14)": 6673,_x000D_
    "=RIK_AC(\"INF04__;INF04@E=0,S=49,G=0,T=0,P=0:@R=A,S=1260,V={0}:R=B,S=1018,V={1}:R=C,S=1092,V={2}:R=D,S=1014,V={3}:R=E,S=1260,V={4}:R=F,S=48,V={5}:\";$C$2;$P$14;$C$4;$D164;$B164;R$14)": 6674,_x000D_
    "=RIK_AC(\"INF04__;INF04@E=0,S=49,G=0,T=0,P=0:@R=A,S=1260,V={0}:R=B,S=1018,V={1}:R=C,S=1092,V={2}:R=D,S=1014,V={3}:R=E,S=1260,V={4}:R=F,S=48,V={5}:\";$C$2;$P$14;$C$4;$D172;$B172;R$14)": 6675,_x000D_
    "=RIK_AC(\"INF04__;INF04@E=0,S=49,G=0,T=0,P=0:@R=A,S=1260,V={0}:R=B,S=1018,V={1}:R=C,S=1092,V={2}:R=D,S=1014,V={3}:R=E,S=1260,V={4}:R=F,S=48,V={5}:\";$C$2;$P$14;$C$4;$D180;$B180;R$14)": 6676,_x000D_
    "=RIK_AC(\"INF04__;INF04@E=0,S=49,G=0,T=0,P=0:@R=A,S=1260,V={0}:R=B,S=1018,V={1}:R=C,S=1092,V={2}:R=D,S=1014,V={3}:R=E,S=1260,V={4}:R=F,S=48,V={5}:\";$C$2;$P$14;$C$4;$D188;$B188;R$14)": 6677,_x000D_
    "=RIK_AC(\"INF04__;INF04@E=0,S=49,G=0,T=0,P=0:@R=A,S=1260,V={0}:R=B,S=1018,V={1}:R=C,S=1092,V={2}:R=D,S=1014,V={3}:R=E,S=1260,V={4}:R=F,S=48,V={5}:\";$C$2;$P$14;$C$4;$D196;$B196;R$14)": 6678,_x000D_
    "=RIK_AC(\"INF04__;INF04@E=0,S=49,G=0,T=0,P=0:@R=A,S=1260,V={0}:R=B,S=1018,V={1}:R=C,S=1092,V={2}:R=D,S=1014,V={3}:R=E,S=1260,V={4}:R=F,S=48,V={5}:\";$C$2;$P$14;$C$4;$D204;$B204;R$14)": 6679,_x000D_
    "=RIK_AC(\"INF04__;INF04@E=0,S=49,G=0,T=0,P=0:@R=A,S=1260,V={0}:R=B,S=1018,V={1}:R=C,S=1092,V={2}:R=D,S=1014,V={3}:R=E,S=1260,V={4}:R=F,S=48,V={5}:\";$C$2;$P$14;$C$4;$D212;$B212;R$14)": 6680,_x000D_
    "=RIK_AC(\"INF04__;INF04@E=0,S=49,G=0,T=0,P=0:@R=A,S=1260,V={0}:R=B,S=1018,V={1}:R=C,S=1092,V={2}:R=D,S=1014,V={3}:R=E,S=1260,V={4}:R=F,S=48,V={5}:\";$C$2;$P$14;$C$4;$D220;$B220;R$14)": 6681,_x000D_
    "=RIK_AC(\"INF04__;INF04@E=0,S=49,G=0,T=0,P=0:@R=A,S=1260,V={0}:R=B,S=1018,V={1}:R=C,S=1092,V={2}:R=D,S=1014,V={3}:R=E,S=1260,V={4}:R=F,S=48,V={5}:\";$C$2;$P$14;$C$4;$D228;$B228;R$14)": 6682,_x000D_
    "=RIK_AC(\"INF04__;INF04@E=0,S=49,G=0,T=0,P=0:@R=A,S=1260,V={0}:R=B,S=1018,V={1}:R=C,S=1092,V={2}:R=D,S=1014,V={3}:R=E,S=1260,V={4}:R=F,S=48,V={5}:\";$C$2;$P$14;$C$4;$D236;$B236;R$14)": 6683,_x000D_
    "=RIK_AC(\"INF04__;INF04@E=0,S=49,G=0,T=0,P=0:@R=A,S=1260,V={0}:R=B,S=1018,V={1}:R=C,S=1092,V={2}:R=D,S=1014,V={3}:R=E,S=1260,V={4}:R=F,S=48,V={5}:\";$C$2;$P$14;$C$4;$D244;$B244;R$14)": 6684,_x000D_
    "=RIK_AC(\"INF04__;INF04@E=0,S=49,G=0,T=0,P=0:@R=A,S=1260,V={0}:R=B,S=1018,V={1}:R=C,S=1092,V={2}:R=D,S=1014,V={3}:R=E,S=1260,V={4}:R=F,S=48,V={5}:\";$C$2;$P$14;$C$4;$D252;$B252;R$14)": 6685,_x000D_
    "=RIK_AC(\"INF04__;INF04@E=0,S=49,G=0,T=0,P=0:@R=A,S=1260,V={0}:R=B,S=1018,V={1}:R=C,S=1092,V={2}:R=D,S=1014,V={3}:R=E,S=1260,V={4}:R=F,S=48,V={5}:\";$C$2;$P$14;$C$4;$D260;$B260;R$14)": 6686,_x000D_
    "=RIK_AC(\"INF04__;INF04@E=0,S=49,G=0,T=0,P=0:@R=A,S=1260,V={0}:R=B,S=1018,V={1}:R=C,S=1092,V={2}:R=D,S=1014,V={3}:R=E,S=1260,V={4}:R=F,S=48,V={5}:\";$C$2;$P$14;$C$4;$D268;$B268;R$14)": 6687,_x000D_
    "=RIK_AC(\"INF04__;INF04@E=0,S=49,G=0,T=0,P=0:@R=A,S=1260,V={0}:R=B,S=1018,V={1}:R=C,S=1092,V={2}:R=D,S=1014,V={3}:R=E,S=1260,V={4}:R=F,S=48,V={5}:\";$C$2;$P$14;$C$4;$D276;$B276;R$14)": 6688,_x000D_
    "=RIK_AC(\"INF04__;INF04@E=0,S=49,G=0,T=0,P=0:@R=A,S=1260,V={0}:R=B,S=1018,V={1}:R=C,S=1092,V={2}:R=D,S=1014,V={3}:R=E,S=1260,V={4}:R=F,S=48,V={5}:\";$C$2;$P$14;$C$4;$D284;$B284;R$14)": 6689,_x000D_
    "=RIK_AC(\"INF04__;INF04@E=0,S=49,G=0,T=0,P=0:@R=A,S=1260,V={0}:R=B,S=1018,V={1}:R=C,S=1092,V={2}:R=D,S=1014,V={3}:R=E,S=1260,V={4}:R=F,S=48,V={5}:\";$C$2;$P$14;$C$4;$D292;$B292;R$14)": 6690,_x000D_
    "=RIK_AC(\"INF04__;INF04@E=0,S=49,G=0,T=0,P=0:@R=A,S=1260,V={0}:R=B,S=1018,V={1}:R=C,S=1092,V={2}:R=D,S=1014,V={3}:R=E,S=1260,V={4}:R=F,S=48,V={5}:\";$C$2;$P$14;$C$4;$D300;$B300;R$14)": 6691,_x000D_
    "=RIK_AC(\"INF04__;INF04@E=0,S=49,G=0,T=0,P=0:@R=A,S=1260,V={0}:R=B,S=1018,V={1}:R=C,S=1092,V={2}:R=D,S=1014,V={3}:R=E,S=1260,V={4}:R=F,S=48,V={5}:\";$C$2;$P$14;$C$4;$D308;$B308;R$14)": 6692,_x000D_
    "=RIK_AC(\"INF04__;INF04@E=0,S=49,G=0,T=0,P=0:@R=A,S=1260,V={0}:R=B,S=1018,V={1}:R=C,S=1092,V={2}:R=D,S=1014,V={3}:R=E,S=1260,V={4}:R=F,S=48,V={5}:\";$C$2;$P$14;$C$4;$D316;$B316;R$14)": 6693,_x000D_
    "=RIK_AC(\"INF04__;INF04@E=0,S=49,G=0,T=0,P=0:@R=A,S=1260,V={0}:R=B,S=1018,V={1}:R=C,S=1092,V={2}:R=D,S=1014,V={3}:R=E,S=1260,V={4}:R=F,S=48,V={5}:\";$C$2;$P$14;$C$4;$D324;$B324;R$14)": 6694,_x000D_
    "=RIK_AC(\"INF04__;INF04@E=0,S=49,G=0,T=0,P=0:@R=A,S=1260,V={0}:R=B,S=1018,V={1}:R=C,S=1092,V={2}:R=D,S=1014,V={3}:R=E,S=1260,V={4}:R=F,S=48,V={5}:\";$C$2;$P$14;$C$4;$D332;$B332;R$14)": 6695,_x000D_
    "=RIK_AC(\"INF04__;INF04@E=0,S=49,G=0,T=0,P=0:@R=A,S=1260,V={0}:R=B,S=1018,V={1}:R=C,S=1092,V={2}:R=D,S=1014,V={3}:R=E,S=1260,V={4}:R=F,S=48,V={5}:\";$C$2;$P$14;$C$4;$D340;$B340;R$14)": 6696,_x000D_
    "=RIK_AC(\"INF04__;INF04@E=0,S=49,G=0,T=0,P=0:@R=A,S=1260,V={0}:R=B,S=1018,V={1}:R=C,S=1092,V={2}:R=D,S=1014,V={3}:R=E,S=1260,V={4}:R=F,S=48,V={5}:\";$C$2;$P$14;$C$4;$D348;$B348;R$14)": 6697,_x000D_
    "=RIK_AC(\"INF04__;INF04@E=0,S=49,G=0,T=0,P=0:@R=A,S=1260,V={0}:R=B,S=1018,V={1}:R=C,S=1092,V={2}:R=D,S=1014,V={3}:R=E,S=1260,V={4}:R=F,S=48,V={5}:\";$C$2;$P$14;$C$4;$D356;$B356;R$14)": 6698,_x000D_
    "=RIK_AC(\"INF04__;INF04@E=0,S=49,G=0,T=0,P=0:@R=A,S=1260,V={0}:R=B,S=1018,V={1}:R=C,S=1092,V={2}:R=D,S=1014,V={3}:R=E,S=1260,V={4}:R=F,S=48,V={5}:\";$C$2;$P$14;$C$4;$D364;$B364;R$14)": 6699,_x000D_
    "=RIK_AC(\"INF04__;INF04@E=0,S=49,G=0,T=0,P=0:@R=A,S=1260,V={0}:R=B,S=1018,V={1}:R=C,S=1092,V={2}:R=D,S=1014,V={3}:R=E,S=1260,V={4}:R=F,S=48,V={5}:\";$C$2;$P$14;$C$4;$D372;$B372;R$14)": 6700,_x000D_
    "=RIK_AC(\"INF04__;INF04@E=0,S=49,G=0,T=0,P=0:@R=A,S=1260,V={0}:R=B,S=1018,V={1}:R=C,S=1092,V={2}:R=D,S=1014,V={3}:R=E,S=1260,V={4}:R=F,S=48,V={5}:\";$C$2;$P$14;$C$4;$D380;$B380;R$14)": 6701,_x000D_
    "=RIK_AC(\"INF04__;INF04@E=0,S=49,G=0,T=0,P=0:@R=A,S=1260,V={0}:R=B,S=1018,V={1}:R=C,S=1092,V={2}:R=D,S=1014,V={3}:R=E,S=1260,V={4}:R=F,S=48,V={5}:\";$C$2;$P$14;$C$4;$D388;$B388;R$14)": 6702,_x000D_
    "=RIK_AC(\"INF04__;INF04@E=0,S=49,G=0,T=0,P=0:@R=A,S=1260,V={0}:R=B,S=1018,V={1}:R=C,S=1092,V={2}:R=D,S=1014,V={3}:R=E,S=1260,V={4}:R=F,S=48,V={5}:\";$C$2;$P$14;$C$4;$D396;$B396;R$14)": 6703,_x000D_
    "=RIK_AC(\"INF04__;INF04@E=0,S=49,G=0,T=0,P=0:@R=A,S=1260,V={0}:R=B,S=1018,V={1}:R=C,S=1092,V={2}:R=D,S=1014,V={3}:R=E,S=1260,V={4}:R=F,S=48,V={5}:\";$C$2;$P$14;$C$4;$D404;$B404;R$14)": 6704,_x000D_
    "=RIK_AC(\"INF04__;INF04@E=0,S=49,G=0,T=0,P=0:@R=A,S=1260,V={0}:R=B,S=1018,V={1}:R=C,S=1092,V={2}:R=D,S=1014,V={3}:R=E,S=1260,V={4}:R=F,S=48,V={5}:\";$C$2;$P$14;$C$4;$D412;$B412;R$14)": 6705,_x000D_
    "=RIK_AC(\"INF04__;INF04@E=0,S=49,G=0,T=0,P=0:@R=A,S=1260,V={0}:R=B,S=1018,V={1}:R=C,S=1092,V={2}:R=D,S=1014,V={3}:R=E,S=1260,V={4}:R=F,S=48,V={5}:\";$C$2;$P$14;$C$4;$D420;$B420;R$14)": 6706,_x000D_
    "=RIK_AC(\"INF04__;INF04@E=0,S=49,G=0,T=0,P=0:@R=A,S=1260,V={0}:R=B,S=1018,V={1}:R=C,S=1092,V={2}:R=D,S=1014,V={3}:R=E,S=1260,V={4}:R=F,S=48,V={5}:\";$C$2;$P$14;$C$4;$D428;$B428;R$14)": 6707,_x000D_
    "=RIK_AC(\"INF04__;INF04@E=0,S=49,G=0,T=0,P=0:@R=A,S=1260,V={0}:R=B,S=1018,V={1}:R=C,S=1092,V={2}:R=D,S=1014,V={3}:R=E,S=1260,V={4}:R=F,S=48,V={5}:\";$C$2;$P$14;$C$4;$D436;$B436;R$14)": 6708,_x000D_
    "=RIK_AC(\"INF04__;INF04@E=0,S=1076,G=0,T=0,P=0:@R=A,S=1260,V={0}:R=B,S=1018,V={1}:R=C,S=1092,V={2}:R=D,S=1014,V={3}:R=E,S=1260,V={4}:\";$C$2;$P$14;$C$4;$D24;$B24)": 6709,_x000D_
    "=RIK_AC(\"INF04__;INF04@E=0,S=1076,G=0,T=0,P=0:@R=A,S=1260,V={0}:R=B,S=1018,V={1}:R=C,S=1092,V={2}:R=D,S=1014,V={3}:R=E,S=1260,V={4}:\";$C$2;$P$14;$C$4;$D32;$B32)": 6710,_x000D_
    "=RIK_AC(\"INF04__;INF04@E=0,S=1076,G=0,T=0,P=0:@R=A,S=1260,V={0}:R=B,S=1018,V={1}:R=C,S=1092,V={2}:R=D,S=1014,V={3}:R=E,S=1260,V={4}:\";$C$2;$P$14;$C$4;$D40;$B40)": 6711,_x000D_
    "=RIK_AC(\"INF04__;INF04@E=0,S=1076,G=0,T=0,P=0:@R=A,S=1260,V={0}:R=B,S=1018,V={1}:R=C,S=1092,V={2}:R=D,S=1014,V={3}:R=E,S=1260,V={4}:\";$C$2;$P$14;$C$4;$D48;$B48)": 6712,_x000D_
    "=RIK_AC(\"INF04__;INF04@E=0,S=1076,G=0,T=0,P=0:@R=A,S=1260,V={0}:R=B,S=1018,V={1}:R=C,S=1092,V={2}:R=D,S=1014,V={3}:R=E,S=1260,V={4}:\";$C$2;$P$14;$C$4;$D56;$B56)": 6713,_x000D_
    "=RIK_AC(\"INF04__;INF04@E=0,S=1076,G=0,T=0,P=0:@R=A,S=1260,V={0}:R=B,S=1018,V={1}:R=C,S=1092,V={2}:R=D,S=1014,V={3}:R=E,S=1260,V={4}:\";$C$2;$P$14;$C$4;$D64;$B64)": 6714,_x000D_
    "=RIK_AC(\"INF04__;INF04@E=0,S=1076,G=0,T=0,P=0:@R=A,S=1260,V={0}:R=B,S=1018,V={1}:R=C,S=1092,V={2}:R=D,S=1014,V={3}:R=E,S=1260,V={4}:\";$C$2;$P$14;$C$4;$D72;$B72)": 6715,_x000D_
    "=RIK_AC(\"INF04__;INF04@E=0,S=1076,G=0,T=0,P=0:@R=A,S=1260,V={0}:R=B,S=1018,V={1}:R=C,S=1092,V={2}:R=D,S=1014,V={3}:R=E,S=1260,V={4}:\";$C$2;$P$14;$C$4;$D80;$B80)": 6716,_x000D_
    "=RIK_AC(\"INF04__;INF04@E=0,S=1076,G=0,T=0,P=0:@R=A,S=1260,V={0}:R=B,S=1018,V={1}:R=C,S=1092,V={2}:R=D,S=1014,V={3}:R=E,S=1260,V={4}:\";$C$2;$P$14;$C$4;$D88;$B88)": 6717,_x000D_
    "=RIK_AC(\"INF04__;INF04@E=0,S=1076,G=0,T=0,P=0:@R=A,S=1260,V={0}:R=B,S=1018,V={1}:R=C,S=1092,V={2}:R=D,S=1014,V={3}:R=E,S=1260,V={4}:\";$C$2;$P$14;$C$4;$D96;$B96)": 6718,_x000D_
    "=RIK_AC(\"INF04__;INF04@E=0,S=1076,G=0,T=0,P=0:@R=A,S=1260,V={0}:R=B,S=1018,V={1}:R=C,S=1092,V={2}:R=D,S=1014,V={3}:R=E,S=1260,V={4}:\";$C$2;$P$14;$C$4;$D104;$B104)": 6719,_x000D_
    "=RIK_AC(\"INF04__;INF04@E=0,S=1076,G=0,T=0,P=0:@R=A,S=1260,V={0}:R=B,S=1018,V={1}:R=C,S=1092,V={2}:R=D,S=1014,V={3}:R=E,S=1260,V={4}:\";$C$2;$P$14;$C$4;$D112;$B112)": 6720,_x000D_
    "=RIK_AC(\"INF04__;INF04@E=0,S=1076,G=0,T=0,P=0:@R=A,S=1260,V={0}:R=B,S=1018,V={1}:R=C,S=1092,V={2}:R=D,S=1014,V={3}:R=E,S=1260,V={4}:\";$C$2;$P$14;$C$4;$D120;$B120)": 6721,_x000D_
    "=RIK_AC(\"INF04__;INF04@E=0,S=1076,G=0,T=0,P=0:@R=A,S=1260,V={0}:R=B,S=1018,V={1}:R=C,S=1092,V={2}:R=D,S=1014,V={3}:R=E,S=1260,V={4}:\";$C$2;$P$14;$C$4;$D128;$B128)": 6722,_x000D_
    "=RIK_AC(\"INF04__;INF04@E=0,S=1076,G=0,T=0,P=0:@R=A,S=1260,V={0}:R=B,S=1018,V={1}:R=C,S=1092,V={2}:R=D,S=1014,V={3}:R=E,S=1260,V={4}:\";$C$2;$P$14;$C$4;$D136;$B136)": 6723,_x000D_
    "=RIK_AC(\"INF04__;INF04@E=0,S=1076,G=0,T=0,P=0:@R=A,S=1260,V={0}:R=B,S=1018,V={1}:R=C,S=1092,V={2}:R=D,S=1014,V={3}:R=E,S=1260,V={4}:\";$C$2;$P$14;$C$4;$D144;$B144)": 6724,_x000D_
    "=RIK_AC(\"INF04__;INF04@E=0,S=1076,G=0,T=0,P=0:@R=A,S=1260,V={0}:R=B,S=1018,V={1}:R=C,S=1092,V={2}:R=D,S=1014,V={3}:R=E,S=1260,V={4}:\";$C$2;$P$14;$C$4;$D152;$B152)": 6725,_x000D_
    "=RIK_AC(\"INF04__;INF04@E=0,S=1076,G=0,T=0,P=0:@R=A,S=1260,V={0}:R=B,S=1018,V={1}:R=C,S=1092,V={2}:R=D,S=1014,V={3}:R=E,S=1260,V={4}:\";$C$2;$P$14;$C$4;$D160;$B160)": 6726,_x000D_
    "=RIK_AC(\"INF04__;INF04@E=0,S=1076,G=0,T=0,P=0:@R=A,S=1260,V={0}:R=B,S=1018,V={1}:R=C,S=1092,V={2}:R=D,S=1014,V={3}:R=E,S=1260,V={4}:\";$C$2;$P$14;$C$4;$D168;$B168)": 6727,_x000D_
    "=RIK_AC(\"INF04__;INF04@E=0,S=1076,G=0,T=0,P=0:@R=A,S=1260,V={0}:R=B,S=1018,V={1}:R=C,S=1092,V={2}:R=D,S=1014,V={3}:R=E,S=1260,V={4}:\";$C$2;$P$14;$C$4;$D176;$B176)": 6728,_x000D_
    "=RIK_AC(\"INF04__;INF04@E=0,S=1076,G=0,T=0,P=0:@R=A,S=1260,V={0}:R=B,S=1018,V={1}:R=C,S=1092,V={2}:R=D,S=1014,V={3}:R=E,S=1260,V={4}:\";$C$2;$P$14;$C$4;$D184;$B184)": 6729,_x000D_
    "=RIK_AC(\"INF04__;INF04@E=0,S=1076,G=0,T=0,P=0:@R=A,S=1260,V={0}:R=B,S=1018,V={1}:R=C,S=1092,V={2}:R=D,S=1014,V={3}:R=E,S=1260,V={4}:\";$C$2;$P$14;$C$4;$D192;$B192)": 6730,_x000D_
    "=RIK_AC(\"INF04__;INF04@E=0,S=1076,G=0,T=0,P=0:@R=A,S=1260,V={0}:R=B,S=1018,V={1}:R=C,S=1092,V={2}:R=D,S=1014,V={3}:R=E,S=1260,V={4}:\";$C$2;$P$14;$C$4;$D200;$B200)": 6731,_x000D_
    "=RIK_AC(\"INF04__;INF04@E=0,S=1076,G=0,T=0,P=0:@R=A,S=1260,V={0}:R=B,S=1018,V={1}:R=C,S=1092,V={2}:R=D,S=1014,V={3}:R=E,S=1260,V={4}:\";$C$2;$P$14;$C$4;$D208;$B208)": 6732,_x000D_
    "=RIK_AC(\"INF04__;INF04@E=0,S=1076,G=0,T=0,P=0:@R=A,S=1260,V={0}:R=B,S=1018,V={1}:R=C,S=1092,V={2}:R=D,S=1014,V={3}:R=E,S=1260,V={4}:\";$C$2;$P$14;$C$4;$D216;$B216)": 6733,_x000D_
    "=RIK_AC(\"INF04__;INF04@E=0,S=1076,G=0,T=0,P=0:@R=A,S=1260,V={0}:R=B,S=1018,V={1}:R=C,S=1092,V={2}:R=D,S=1014,V={3}:R=E,S=1260,V={4}:\";$C$2;$P$14;$C$4;$D224;$B224)": 6734,_x000D_
    "=RIK_AC(\"INF04__;INF04@E=0,S=1076,G=0,T=0,P=0:@R=A,S=1260,V={0}:R=B,S=1018,V={1}:R=C,S=1092,V={2}:R=D,S=1014,V={3}:R=E,S=1260,V={4}:\";$C$2;$P$14;$C$4;$D232;$B232)": 6735,_x000D_
    "=RIK_AC(\"INF04__;INF04@E=0,S=1076,G=0,T=0,P=0:@R=A,S=1260,V={0}:R=B,S=1018,V={1}:R=C,S=1092,V={2}:R=D,S=1014,V={3}:R=E,S=1260,V={4}:\";$C$2;$P$14;$C$4;$D240;$B240)": 6736,_x000D_
    "=RIK_AC(\"INF04__;INF04@E=0,S=1076,G=0,T=0,P=0:@R=A,S=1260,V={0}:R=B,S=1018,V={1}:R=C,S=1092,V={2}:R=D,S=1014,V={3}:R=E,S=1260,V={4}:\";$C$2;$P$14;$C$4;$D248;$B248)": 6737,_x000D_
    "=RIK_AC(\"INF04__;INF04@E=0,S=1076,G=0,T=0,P=0:@R=A,S=1260,V={0}:R=B,S=1018,V={1}:R=C,S=1092,V={2}:R=D,S=1014,V={3}:R=E,S=1260,V={4}:\";$C$2;$P$14;$C$4;$D256;$B256)": 6738,_x000D_
    "=RIK_AC(\"INF04__;INF04@E=0,S=1076,G=0,T=0,P=0:@R=A,S=1260,V={0}:R=B,S=1018,V={1}:R=C,S=1092,V={2}:R=D,S=1014,V={3}:R=E,S=1260,V={4}:\";$C$2;$P$14;$C$4;$D264;$B264)": 6739,_x000D_
    "=RIK_AC(\"INF04__;INF04@E=0,S=1076,G=0,T=0,P=0:@R=A,S=1260,V={0}:R=B,S=1018,V={1}:R=C,S=1092,V={2}:R=D,S=1014,V={3}:R=E,S=1260,V={4}:\";$C$2;$P$14;$C$4;$D272;$B272)": 6740,_x000D_
    "=RIK_AC(\"INF04__;INF04@E=0,S=1076,G=0,T=0,P=0:@R=A,S=1260,V={0}:R=B,S=1018,V={1}:R=C,S=1092,V={2}:R=D,S=1014,V={3}:R=E,S=1260,V={4}:\";$C$2;$P$14;$C$4;$D280;$B280)": 6741,_x000D_
    "=RIK_AC(\"INF04__;INF04@E=0,S=1076,G=0,T=0,P=0:@R=A,S=1260,V={0}:R=B,S=1018,V={1}:R=C,S=1092,V={2}:R=D,S=1014,V={3}:R=E,S=1260,V={4}:\";$C$2;$P$14;$C$4;$D288;$B288)": 6742,_x000D_
    "=RIK_AC(\"INF04__;INF04@E=0,S=1076,G=0,T=0,P=0:@R=A,S=1260,V={0}:R=B,S=1018,V={1}:R=C,S=1092,V={2}:R=D,S=1014,V={3}:R=E,S=1260,V={4}:\";$C$2;$P$14;$C$4;$D296;$B296)": 6743,_x000D_
    "=RIK_AC(\"INF04__;INF04@E=0,S=1076,G=0,T=0,P=0:@R=A,S=1260,V={0}:R=B,S=1018,V={1}:R=C,S=1092,V={2}:R=D,S=1014,V={3}:R=E,S=1260,V={4}:\";$C$2;$P$14;$C$4;$D304;$B304)": 6744,_x000D_
    "=RIK_AC(\"INF04__;INF04@E=0,S=1076,G=0,T=0,P=0:@R=A,S=1260,V={0}:R=B,S=1018,V={1}:R=C,S=1092,V={2}:R=D,S=1014,V={3}:R=E,S=1260,V={4}:\";$C$2;$P$14;$C$4;$D312;$B312)": 6745,_x000D_
    "=RIK_AC(\"INF04__;INF04@E=0,S=42,G=0,T=0,P=0:@R=A,S=1260,V={0}:R=B,S=1018,V={1}:R=C,S=1092,V={2}:R=D,S=1014,V={3}:R=E,S=1260,V={4}:\";$C$2;$P$14;$C$4;$D30;$B30)": 6746,_x000D_
    "=RIK_AC(\"INF04__;INF04@E=0,S=42,G=0,T=0,P=0:@R=A,S=1260,V={0}:R=B,S=1018,V={1}:R=C,S=1092,V={2}:R=D,S=1014,V={3}:R=E,S=1260,V={4}:\";$C$2;$P$14;$C$4;$D61;$B61)": 6747,_x000D_
    "=RIK_AC(\"INF04__;INF04@E=0,S=42,G=0,T=0,P=0:@R=A,S=1260,V={0}:R=B,S=1018,V={1}:R=C,S=1092,V={2}:R=D,S=1014,V={3}:R=E,S=1260,V={4}:\";$C$2;$P$14;$C$4;$D99;$B99)": 6748,_x000D_
    "=RIK_AC(\"INF04__;INF04@E=0,S=42,G=0,T=0,P=0:@R=A,S=1260,V={0}:R=B,S=1018,V={1}:R=C,S=1092,V={2}:R=D,S=1014,V={3}:R=E,S=1260,V={4}:\";$C$2;$P$14;$C$4;$D133;$B133)": 6749,_x000D_
    "=RIK_AC(\"INF04__;INF04@E=0,S=42,G=0,T=0,P=0:@R=A,S=1260,V={0}:R=B,S=1018,V={1}:R=C,S=1092,V={2}:R=D,S=1014,V={3}:R=E,S=1260,V={4}:\";$C$2;$P$14;$C$4;$D164;$B164)": 6750,_x000D_
    "=RIK_AC(\"INF04__;INF04@E=0,S=42,G=0,T=0,P=0:@R=A,S=1260,V={0}:R=B,S=1018,V={1}:R=C,S=1092,V={2}:R=D,S=1014,V={3}:R=E,S=1260,V={4}:\";$C$2;$P$14;$C$4;$D201;$B201)": 6751,_x000D_
    "=RIK_AC(\"INF04__;INF04@E=0,S=42,G=0,T=0,P=0:@R=A,S=1260,V={0}:R=B,S=1018,V={1}:R=C,S=1092,V={2}:R=D,S=1014,V={3}:R=E,S=1260,V={4}:\";$C$2;$P$14;$C$4;$D236;$B236)": 6752,_x000D_
    "=RIK_AC(\"INF04__;INF04@E=0,S=42,G=0,T=0,P=0:@R=A,S=1260,V={0}:R=B,S=1018,V={1}:R=C,S=1092,V={2}:R=D,S=1014,V={3}:R=E,S=1260,V={4}:\";$C$2;$P$14;$C$4;$D267;$B267)": 6753,_x000D_
    "=RIK_AC(\"INF04__;INF04@E=0,S=42,G=0,T=0,P=0:@R=A,S=1260,V={0}:R=B,S=1018,V={1}:R=C,S=1092,V={2}:R=D,S=1014,V={3}:R=E,S=1260,V={4}:\";$C$2;$P$14;$C$4;$D302;$B302)": 6754,_x000D_
    "=RIK_AC(\"INF04__;INF04@E=0,S=42,G=0,T=0,P=0:@R=A,S=1260,V={0}:R=B,S=1018,V={1}:R=C,S=1092,V={2}:R=D,S=1014,V={3}:R=E,S=1260,V={4}:\";$C$2;$P$14;$C$4;$D339;$B339)": 6755,_x000D_
    "=RIK_AC(\"INF04__;INF04@E=0,S=42,G=0,T=0,P=0:@R=A,S=1260,V={0}:R=B,S=1018,V={1}:R=C,S=1092,V={2}:R=D,S=1014,V={3}:R=E,S=1260,V={4}:\";$C$2;$P$14;$C$4;$D369;$B369)": 6756,_x000D_
    "=RIK_AC(\"INF04__;INF04@E=0,S=42,G=0,T=0,P=0:@R=A,S=1260,V={0}:R=B,S=1018,V={1}:R=C,S=1092,V={2}:R=D,S=1014,V={3}:R=E,S=1260,V={4}:\";$C$2;$P$14;$C$4;$D405;$B405)": 6757,_x000D_
    "=RIK_AC(\"INF04__;INF04@E=0,S=1064,G=0,T=0,P=0:@R=A,S=1260,V={0}:R=B,S=1018,V={1}:R=C,S=1092,V={2}:R=D,S=1014,V={3}:R=E,S=1260,V={4}:\";$C$2;$P$14;$C$4;$D21;$B21)": 6758,_x000D_
    "=RIK_AC(\"INF04__;INF04@E=0,S=1064,G=0,T=0,P=0:@R=A,S=1260,V={0}:R=B,S=1018,V={1}:R=C,S=1092,V={2}:R=D,S=1014,V={3}:R=E,S=1260,V={4}:\";$C$2;$P$14;$C$4;$D50;$B50)": 6759,_x000D_
    "=RIK_AC(\"INF04__;INF04@E=0,S=1064,G=0,T=0,P=0:@R=A,S=1260,V={0}:R=B,S=1018,V={1}:R=C,S=1092,V={2}:R=D,S=1014,V={3}:R=E,S=1260,V={4}:\";$C$2;$P$14;$C$4;$D76;$B76)": 6760,_x000D_
    "=RIK_AC(\"INF04__;INF04@E=0,S=1064,G=0,T=0,P=0:@R=A,S=1260,V={0}:R=B,S=1018,V={1}:R=C,S=1092,V={2}:R=D,S=1014,V={3}:R=E,S=1260,V={4}:\";$C$2;$P$14;$C$4;$D101;$B101)": 6761,_x000D_
    "=RIK_AC(\"INF04__;INF04@E=0,S=1064,G=0,T=0,P=0:@R=A,S=1260,V={0}:R=B,S=1018,V={1}:R=C,S=1092,V={2}:R=D,S=1014,V={3}:R=E,S=1260,V={4}:\";$C$2;$P$14;$C$4;$D123;$B123)": 6762,_x000D_
    "=RIK_AC(\"INF04__;INF04@E=0,S=1064,G=0,T=0,P=0:@R=A,S=1260,V={0}:R=B,S=1018,V={1}:R=C,S=1092,V={2}:R=D,S=1014,V={3}:R=E,S=1260,V={4}:\";$C$2;$P$14;$C$4;$D149;$B149)": 6763,_x000D_
    "=RIK_AC(\"INF04__;INF04@E=0,S=1064,G=0,T=0,P=0:@R=A,S=1260,V={0}:R=B,S=1018,V={1}:R=C,S=1092,V={2}:R=D,S=1014,V={3}:R=E,S=1260,V={4}:\";$C$2;$P$14;$C$4;$D175;$B175)": 6764,_x000D_
    "=RIK_AC(\"INF04__;INF04@E=0,S=1064,G=0,T=0,P=0:@R=A,S=1260,V={0}:R=B,S=1018,V={1}:R=C,S=1092,V={2}:R=D,S=1014,V={3}:R=E,S=1260,V={4}:\";$C$2;$P$14;$C$4;$D196;$B196)": 6765,_x000D_
    "=RIK_AC(\"INF04__;INF04@E=0,S=1064,G=0,T=0,P=0:@R=A,S=1260,V={0}:R=B,S=1018,V={1}:R=C,S=1092,V={2}:R=D,S=1014,V={3}:R=E,S=1260,V={4}:\";$C$2;$P$14;$C$4;$D219;$B219)": 6766,_x000D_
    "=RIK_AC(\"INF04__;INF04@E=0,S=1064,G=0,T=0,P=0:@R=A,S=1260,V={0}:R=B,S=1018,V={1}:R=C,S=1092,V={2}:R=D,S=1014,V={3}:R=E,S=1260,V={4}:\";$C$2;$P$14;$C$4;$D241;$B241)": 6767,_x000D_
    "=RIK_AC(\"INF04__;INF04@E=0,S=1064,G=0,T=0,P=0:@R=A,S=1260,V={0}:R=B,S=1018,V={1}:R=C,S=1092,V={2}:R=D,S=1014,V={3}:R=E,S=1260,V={4}:\";$C$2;$P$14;$C$4;$D260;$B260)": 6768,_x000D_
    "=RIK_AC(\"INF04__;INF04@E=0,S=1064,G=0,T=0,P=0:@R=A,S=1260,V={0}:R=B,S=1018,V={1}:R=C,S=1092,V={2}:R=D,S=1014,V={3}:R=E,S=1260,V={4}:\";$C$2;$P$14;$C$4;$D283;$B283)": 6769,_x000D_
    "=RIK_AC(\"INF04__;INF04@E=0,S=1064,G=0,T=0,P=0:@R=A,S=1260,V={0}:R=B,S=1018,V={1}:R=C,S=1092,V={2}:R=D,S=1014,V={3}:R=E,S=1260,V={4}:\";$C$2;$P$14;$C$4;$D305;$B305)": 6770,_x000D_
    "=RIK_AC(\"INF04__;INF04@E=0,S=1064,G=0,T=0,P=0:@R=A,S=1260,V={0}:R=B,S=1018,V={1}:R=C,S=1092,V={2}:R=D,S=1014,V={3}:R=E,S=1260,V={4}:\";$C$2;$P$14;$C$4;$D324;$B324)": 6771,_x000D_
    "=RIK_AC(\"INF04__;INF04@E=0,S=1064,G=0,T=0,P=0:@R=A,S=1260,V={0}:R=B,S=1018,V={1}:R=C,S=1092,V={2}:R=D,S=1014,V={3}:R=E,S=1260,V={4}:\";$C$2;$P$14;$C$4;$D347;$B347)": 6772,_x000D_
    "=RIK_AC(\"INF04__;INF04@E=0,S=1064,G=0,T=0,P=0:@R=A,S=1260,V={0}:R=B,S=1018,V={1}:R=C,S=1092,V={2}:R=D,S=1014,V={3}:R=E,S=1260,V={4}:\";$C$2;$P$14;$C$4;$D369;$B369)": 6773,_x000D_
    "=RIK_AC(\"INF04__;INF04@E=0,S=1064,G=0,T=0,P=0:@R=A,S=1260,V={0}:R=B,S=1018,V={1}:R=C,S=1092,V={2}:R=D,S=1014,V={3}:R=E,S=1260,V={4}:\";$C$2;$P$14;$C$4;$D388;$B388)": 6774,_x000D_
    "=RIK_AC(\"INF04__;INF04@E=0,S=1064,G=0,T=0,P=0:@R=A,S=1260,V={0}:R=B,S=1018,V={1}:R=C,S=1092,V={2}:R=D,S=1014,V={3}:R=E,S=1260,V={4}:\";$C$2;$P$14;$C$4;$D411;$B411)": 6775,_x000D_
    "=RIK_AC(\"INF04__;INF04@E=0,S=1064,G=0,T=0,P=0:@R=A,S=1260,V={0}:R=B,S=1018,V={1}:R=C,S=1092,V={2}:R=D,S=1014,V={3}:R=E,S=1260,V={4}:\";$C$2;$P$14;$C$4;$D428;$B428)": 6776,_x000D_
    "=RIK_AC(\"INF04__;INF04@E=0,S=49,G=0,T=0,P=0:@R=A,S=1260,V={0}:R=B,S=1018,V={1}:R=C,S=1092,V={2}:R=D,S=1014,V={3}:R=E,S=1260,V={4}:R=F,S=48,V={5}:\";$C$2;$P$14;$C$4;$D24;$B24;R$14)": 6777,_x000D_
    "=RIK_AC(\"INF04__;INF04@E=0,S=49,G=0,T=0,P=0:@R=A,S=1260,V={0}:R=B,S=1018,V={1}:R=C,S=1092,V={2}:R=D,S=1014,V={3}:R=E,S=1260,V={4}:R=F,S=48,V={5}:\";$C$2;$P$14;$C$4;$D40;$B40;R$14)": 6778,_x000D_
    "=RIK_AC(\"INF04__;INF04@E=0,S=49,G=0,T=0,P=0:@R=A,S=1260,V={0}:R=B,S=1018,V={1}:R=C,S=1092,V={2}:R=D,S=1014,V={3}:R=E,S=1260,V={4}:R=F,S=48,V={5}:\";$C$2;$P$14;$C$4;$D55;$B55;R$14)": 6779,_x000D_
    "=RIK_AC(\"INF04__;INF04@E=0,S=49,G=0,T=0,P=0:@R=A,S=1260,V={0}:R=B,S=1018,V={1}:R=C,S=1092,V={2}:R=D,S=1014,V={3}:R=E,S=1260,V={4}:R=F,S=48,V={5}:\";$C$2;$P$14;$C$4;$D64;$B64;R$14)": 6780,_x000D_
    "=RIK_AC(\"INF04__;INF04@E=0,S=49,G=0,T=0,P=0:@R=A,S=1260,V={0}:R=B,S=1018,V={1}:R=C,S=1092,V={2}:R=D,S=1014,V={3}:R=E,S=1260,V={4}:R=F,S=48,V={5}:\";$C$2;$P$14;$C$4;$D73;$B73;R$14)": 6781,_x000D_
    "=RIK_AC(\"INF04__;INF04@E=0,S=49,G=0,T=0,P=0:@R=A,S=1260,V={0}:R=B,S=1018,V={1}:R=C,S=1092,V={2}:R=D,S=1014,V={3}:R=E,S=1260,V={4}:R=F,S=48,V={5}:\";$C$2;$P$14;$C$4;$D82;$B82;R$14)": 6782,_x000D_
    "=RIK_AC(\"INF04__;INF04@E=0,S=49,G=0,T=0,P=0:@R=A,S=1260,V={0}:R=B,S=1018,V={1}:R=C,S=1092,V={2}:R=D,S=1014,V={3}:R=E,S=1260,V={4}:R=F,S=48,V={5}:\";$C$2;$P$14;$C$4;$D92;$B92;R$14)": 6783,_x000D_
    "=RIK_AC(\"INF04__;INF04@E=0,S=49,G=0,T=0,P=0:@R=A,S=1260,V={0}:R=B,S=1018,V={1}:R=C,S=1092,V={2}:R=D,S=1014,V={3}:R=E,S=1260,V={4}:R=F,S=48,V={5}:\";$C$2;$P$14;$C$4;$D101;$B101;R$14)": 6784,_x000D_
    "=RIK_AC(\"INF04__;INF04@E=0,S=49,G=0,T=0,P=0:@R=A,S=1260,V={0}:R=B,S=1018,V={1}:R=C,S=1092,V={2}:R=D,S=1014,V={3}:R=E,S=1260,V={4}:R=F,S=48,V={5}:\";$C$2;$P$14;$C$4;$D110;$B110;R$14)": 6785,_x000D_
    "=RIK_AC(\"INF04__;INF04@E=0,S=49,G=0,T=0,P=0:@R=A,S=1260,V={0}:R=B,S=1018,V={1}:R=C,S=1092,V={2}:R=D,S=1014,V={3}:R=E,S=1260,V={4}:R=F,S=48,V={5}:\";$C$2;$P$14;$C$4;$D119;$B119;R$14)": 6786,_x000D_
    "=RIK_AC(\"INF04__;INF04@E=0,S=49,G=0,T=0,P=0:@R=A,S=1260,V={0}:R=B,S=1018,V={1}:R=C,S=1092,V={2}:R=D,S=1014,V={3}:R=E,S=1260,V={4}:R=F,S=48,V={5}:\";$C$2;$P$14;$C$4;$D128;$B128;R$14)": 6787,_x000D_
    "=RIK_AC(\"INF04__;INF04@E=0,S=49,G=0,T=0,P=0:@R=A,S=1260,V={0}:R=B,S=1018,V={1}:R=C,S=1092,V={2}:R=D,S=1014,V={3}:R=E,S=1260,V={4}:R=F,S=48,V={5}:\";$C$2;$P$14;$C$4;$D137;$B137;R$14)": 6788,_x000D_
    "=RIK_AC(\"INF04__;INF04@E=0,S=49,G=0,T=0,P=0:@R=A,S=1260,V={0}:R=B,S=1018,V={1}:R=C,S=1092,V={2}:R=D,S=1014,V={3}:R=E,S=1260,V={4}:R=F,S=48,V={5}:\";$C$2;$P$14;$C$4;$D146;$B146;R$14)": 6789,_x000D_
    "=RIK_AC(\"INF04__;INF04@E=0,S=49,G=0,T=0,P=0:@R=A,S=1260,V={0}:R=B,S=1018,V={1}:R=C,S=1092,V={2}:R=D,S=1014,V={3}:R=E,S=1260,V={4}:R=F,S=48,V={5}:\";$C$2;$P$14;$C$4;$D156;$B156;R$14)": 6790,_x000D_
    "=RIK_AC(\"INF04__;INF04@E=0,S=49,G=0,T=0,P=0:@R=A,S=1260,V={0}:R=B,S=1018,V={1}:R=C,S=1092,V={2}:R=D,S=1014,V={3}:R=E,S=1260,V={4}:R=F,S=48,V={5}:\";$C$2;$P$14;$C$4;$D165;$B165;R$14)": 6791,_x000D_
    "=RIK_AC(\"INF04__;INF04@E=0,S=49,G=0,T=0,P=0:@R=A,S=1260,V={0}:R=B,S=1018,V={1}:R=C,S=1092,V={2}:R=D,S=1014,V={3}:R=E,S=1260,V={4}:R=F,S=48,V={5}:\";$C$2;$P$14;$C$4;$D173;$B173;R$14)": 6792,_x000D_
    "=RIK_AC(\"INF04__;INF04@E=0,S=49,G=0,T=0,P=0:@R=A,S=1260,V={0}:R=B,S=1018,V={1}:R=C,S=1092,V={2}:R=D,S=1014,V={3}:R=E,S=1260,V={4}:R=F,S=48,V={5}:\";$C$2;$P$14;$C$4;$D181;$B181;R$14)": 6793,_x000D_
    "=RIK_AC(\"INF04__;INF04@E=0,S=49,G=0,T=0,P=0:@R=A,S=1260,V={0}:R=B,S=1018,V={1}:R=C,S=1092,V={2}:R=D,S=1014,V={3}:R=E,S=1260,V={4}:R=F,S=48,V={5}:\";$C$2;$P$14;$C$4;$D189;$B189;R$14)": 6794,_x000D_
    "=RIK_AC(\"INF04__;INF04@E=0,S=49,G=0,T=0,P=0:@R=A,S=1260,V={0}:R=B,S=1018,V={1}:R=C,S=1092,V={2}:R=D,S=1014,V={3}:R=E,S=1260,V={4}:R=F,S=48,V={5}:\";$C$2;$P$14;$C$4;$D197;$B197;R$14)": 6795,_x000D_
    "=RIK_AC(\"INF04__;INF04@E=0,S=49,G=0,T=0,P=0:@R=A,S=1260,V={0}:R=B,S=1018,V={1}:R=C,S=1092,V={2}:R=D,S=1014,V={3}:R=E,S=1260,V={4}:R=F,S=48,V={5}:\";$C$2;$P$14;$C$4;$D205;$B205;R$14)": 6796,_x000D_
    "=RIK_AC(\"INF04__;INF04@E=0,S=49,G=0,T=0,P=0:@R=A,S=1260,V={0}:R=B,S=1018,V={1}:R=C,S=1092,V={2}:R=D,S=1014,V={3}:R=E,S=1260,V={4}:R=F,S=48,V={5}:\";$C$2;$P$14;$C$4;$D213;$B213;R$14)": 6797,_x000D_
    "=RIK_AC(\"INF04__;INF04@E=0,S=49,G=0,T=0,P=0:@R=A,S=1260,V={0}:R=B,S=1018,V={1}:R=C,S=1092,V={2}:R=D,S=1014,V={3}:R=E,S=1260,V={4}:R=F,S=48,V={5}:\";$C$2;$P$14;$C$4;$D221;$B221;R$14)": 6798,_x000D_
    "=RIK_AC(\"INF04__;INF04@E=0,S=49,G=0,T=0,P=0:@R=A,S=1260,V={0}:R=B,S=1018,V={1}:R=C,S=1092,V={2}:R=D,S=1014,V={3}:R=E,S=1260,V={4}:R=F,S=48,V={5}:\";$C$2;$P$14;$C$4;$D229;$B229;R$14)": 6799,_x000D_
    "=RIK_AC(\"INF04__;INF04@E=0,S=49,G=0,T=0,P=0:@R=A,S=1260,V={0}:R=B,S=1018,V={1}:R=C,S=1092,V={2}:R=D,S=1014,V={3}:R=E,S=1260,V={4}:R=F,S=48,V={5}:\";$C$2;$P$14;$C$4;$D237;$B237;R$14)": 6800,_x000D_
    "=RIK_AC(\"INF04__;INF04@E=0,S=49,G=0,T=0,P=0:@R=A,S=1260,V={0}:R=B,S=1018,V={1}:R=C,S=1092,V={2}:R=D,S=1014,V={3}:R=E,S=1260,V={4}:R=F,S=48,V={5}:\";$C$2;$P$14;$C$4;$D245;$B245;R$14)": 6801,_x000D_
    "=RIK_AC(\"INF04__;INF04@E=0,S=49,G=0,T=0,P=0:@R=A,S=1260,V={0}:R=B,S=1018,V={1}:R=C,S=1092,V={2}:R=D,S=1014,V={3}:R=E,S=1260,V={4}:R=F,S=48,V={5}:\";$C$2;$P$14;$C$4;$D253;$B253;R$14)": 6802,_x000D_
    "=RIK_AC(\"INF04__;INF04@E=0,S=49,G=0,T=0,P=0:@R=A,S=1260,V={0}:R=B,S=1018,V={1}:R=C,S=1092,V={2}:R=D,S=1014,V={3}:R=E,S=1260,V={4}:R=F,S=48,V={5}:\";$C$2;$P$14;$C$4;$D261;$B261;R$14)": 6803,_x000D_
    "=RIK_AC(\"INF04__;INF04@E=0,S=49,G=0,T=0,P=0:@R=A,S=1260,V={0}:R=B,S=1018,V={1}:R=C,S=1092,V={2}:R=D,S=1014,V={3}:R=E,S=1260,V={4}:R=F,S=48,V={5}:\";$C$2;$P$14;$C$4;$D269;$B269;R$14)": 6804,_x000D_
    "=RIK_AC(\"INF04__;INF04@E=0,S=49,G=0,T=0,P=0:@R=A,S=1260,V={0}:R=B,S=1018,V={1}:R=C,S=1092,V={2}:R=D,S=1014,V={3}:R=E,S=1260,V={4}:R=F,S=48,V={5}:\";$C$2;$P$14;$C$4;$D277;$B277;R$14)": 6805,_x000D_
    "=RIK_AC(\"INF04__;INF04@E=0,S=49,G=0,T=0,P=0:@R=A,S=1260,V={0}:R=B,S=1018,V={1}:R=C,S=1092,V={2}:R=D,S=1014,V={3}:R=E,S=1260,V={4}:R=F,S=48,V={5}:\";$C$2;$P$14;$C$4;$D285;$B285;R$14)": 6806,_x000D_
    "=RIK_AC(\"INF04__;INF04@E=0,S=49,G=0,T=0,P=0:@R=A,S=1260,V={0}:R=B,S=1018,V={1}:R=C,S=1092,V={2}:R=D,S=1014,V={3}:R=E,S=1260,V={4}:R=F,S=48,V={5}:\";$C$2;$P$14;$C$4;$D293;$B293;R$14)": 6807,_x000D_
    "=RIK_AC(\"INF04__;INF04@E=0,S=49,G=0,T=0,P=0:@R=A,S=1260,V={0}:R=B,S=1018,V={1}:R=C,S=1092,V={2}:R=D,S=1014,V={3}:R=E,S=1260,V={4}:R=F,S=48,V={5}:\";$C$2;$P$14;$C$4;$D301;$B301;R$14)": 6808,_x000D_
    "=RIK_AC(\"INF04__;INF04@E=0,S=49,G=0,T=0,P=0:@R=A,S=1260,V={0}:R=B,S=1018,V={1}:R=C,S=1092,V={2}:R=D,S=1014,V={3}:R=E,S=1260,V={4}:R=F,S=48,V={5}:\";$C$2;$P$14;$C$4;$D309;$B309;R$14)": 6809,_x000D_
    "=RIK_AC(\"INF04__;INF04@E=0,S=49,G=0,T=0,P=0:@R=A,S=1260,V={0}:R=B,S=1018,V={1}:R=C,S=1092,V={2}:R=D,S=1014,V={3}:R=E,S=1260,V={4}:R=F,S=48,V={5}:\</t>
  </si>
  <si>
    <t>";$C$2;$P$14;$C$4;$D317;$B317;R$14)": 6810,_x000D_
    "=RIK_AC(\"INF04__;INF04@E=0,S=49,G=0,T=0,P=0:@R=A,S=1260,V={0}:R=B,S=1018,V={1}:R=C,S=1092,V={2}:R=D,S=1014,V={3}:R=E,S=1260,V={4}:R=F,S=48,V={5}:\";$C$2;$P$14;$C$4;$D325;$B325;R$14)": 6811,_x000D_
    "=RIK_AC(\"INF04__;INF04@E=0,S=49,G=0,T=0,P=0:@R=A,S=1260,V={0}:R=B,S=1018,V={1}:R=C,S=1092,V={2}:R=D,S=1014,V={3}:R=E,S=1260,V={4}:R=F,S=48,V={5}:\";$C$2;$P$14;$C$4;$D333;$B333;R$14)": 6812,_x000D_
    "=RIK_AC(\"INF04__;INF04@E=0,S=49,G=0,T=0,P=0:@R=A,S=1260,V={0}:R=B,S=1018,V={1}:R=C,S=1092,V={2}:R=D,S=1014,V={3}:R=E,S=1260,V={4}:R=F,S=48,V={5}:\";$C$2;$P$14;$C$4;$D341;$B341;R$14)": 6813,_x000D_
    "=RIK_AC(\"INF04__;INF04@E=0,S=49,G=0,T=0,P=0:@R=A,S=1260,V={0}:R=B,S=1018,V={1}:R=C,S=1092,V={2}:R=D,S=1014,V={3}:R=E,S=1260,V={4}:R=F,S=48,V={5}:\";$C$2;$P$14;$C$4;$D349;$B349;R$14)": 6814,_x000D_
    "=RIK_AC(\"INF04__;INF04@E=0,S=49,G=0,T=0,P=0:@R=A,S=1260,V={0}:R=B,S=1018,V={1}:R=C,S=1092,V={2}:R=D,S=1014,V={3}:R=E,S=1260,V={4}:R=F,S=48,V={5}:\";$C$2;$P$14;$C$4;$D357;$B357;R$14)": 6815,_x000D_
    "=RIK_AC(\"INF04__;INF04@E=0,S=49,G=0,T=0,P=0:@R=A,S=1260,V={0}:R=B,S=1018,V={1}:R=C,S=1092,V={2}:R=D,S=1014,V={3}:R=E,S=1260,V={4}:R=F,S=48,V={5}:\";$C$2;$P$14;$C$4;$D365;$B365;R$14)": 6816,_x000D_
    "=RIK_AC(\"INF04__;INF04@E=0,S=49,G=0,T=0,P=0:@R=A,S=1260,V={0}:R=B,S=1018,V={1}:R=C,S=1092,V={2}:R=D,S=1014,V={3}:R=E,S=1260,V={4}:R=F,S=48,V={5}:\";$C$2;$P$14;$C$4;$D373;$B373;R$14)": 6817,_x000D_
    "=RIK_AC(\"INF04__;INF04@E=0,S=49,G=0,T=0,P=0:@R=A,S=1260,V={0}:R=B,S=1018,V={1}:R=C,S=1092,V={2}:R=D,S=1014,V={3}:R=E,S=1260,V={4}:R=F,S=48,V={5}:\";$C$2;$P$14;$C$4;$D381;$B381;R$14)": 6818,_x000D_
    "=RIK_AC(\"INF04__;INF04@E=0,S=49,G=0,T=0,P=0:@R=A,S=1260,V={0}:R=B,S=1018,V={1}:R=C,S=1092,V={2}:R=D,S=1014,V={3}:R=E,S=1260,V={4}:R=F,S=48,V={5}:\";$C$2;$P$14;$C$4;$D389;$B389;R$14)": 6819,_x000D_
    "=RIK_AC(\"INF04__;INF04@E=0,S=49,G=0,T=0,P=0:@R=A,S=1260,V={0}:R=B,S=1018,V={1}:R=C,S=1092,V={2}:R=D,S=1014,V={3}:R=E,S=1260,V={4}:R=F,S=48,V={5}:\";$C$2;$P$14;$C$4;$D397;$B397;R$14)": 6820,_x000D_
    "=RIK_AC(\"INF04__;INF04@E=0,S=49,G=0,T=0,P=0:@R=A,S=1260,V={0}:R=B,S=1018,V={1}:R=C,S=1092,V={2}:R=D,S=1014,V={3}:R=E,S=1260,V={4}:R=F,S=48,V={5}:\";$C$2;$P$14;$C$4;$D405;$B405;R$14)": 6821,_x000D_
    "=RIK_AC(\"INF04__;INF04@E=0,S=49,G=0,T=0,P=0:@R=A,S=1260,V={0}:R=B,S=1018,V={1}:R=C,S=1092,V={2}:R=D,S=1014,V={3}:R=E,S=1260,V={4}:R=F,S=48,V={5}:\";$C$2;$P$14;$C$4;$D413;$B413;R$14)": 6822,_x000D_
    "=RIK_AC(\"INF04__;INF04@E=0,S=49,G=0,T=0,P=0:@R=A,S=1260,V={0}:R=B,S=1018,V={1}:R=C,S=1092,V={2}:R=D,S=1014,V={3}:R=E,S=1260,V={4}:R=F,S=48,V={5}:\";$C$2;$P$14;$C$4;$D421;$B421;R$14)": 6823,_x000D_
    "=RIK_AC(\"INF04__;INF04@E=0,S=49,G=0,T=0,P=0:@R=A,S=1260,V={0}:R=B,S=1018,V={1}:R=C,S=1092,V={2}:R=D,S=1014,V={3}:R=E,S=1260,V={4}:R=F,S=48,V={5}:\";$C$2;$P$14;$C$4;$D429;$B429;R$14)": 6824,_x000D_
    "=RIK_AC(\"INF04__;INF04@E=0,S=49,G=0,T=0,P=0:@R=A,S=1260,V={0}:R=B,S=1018,V={1}:R=C,S=1092,V={2}:R=D,S=1014,V={3}:R=E,S=1260,V={4}:R=F,S=48,V={5}:\";$C$2;$P$14;$C$4;$D437;$B437;R$14)": 6825,_x000D_
    "=RIK_AC(\"INF04__;INF04@E=0,S=1076,G=0,T=0,P=0:@R=A,S=1260,V={0}:R=B,S=1018,V={1}:R=C,S=1092,V={2}:R=D,S=1014,V={3}:R=E,S=1260,V={4}:\";$C$2;$P$14;$C$4;$D25;$B25)": 6826,_x000D_
    "=RIK_AC(\"INF04__;INF04@E=0,S=1076,G=0,T=0,P=0:@R=A,S=1260,V={0}:R=B,S=1018,V={1}:R=C,S=1092,V={2}:R=D,S=1014,V={3}:R=E,S=1260,V={4}:\";$C$2;$P$14;$C$4;$D33;$B33)": 6827,_x000D_
    "=RIK_AC(\"INF04__;INF04@E=0,S=1076,G=0,T=0,P=0:@R=A,S=1260,V={0}:R=B,S=1018,V={1}:R=C,S=1092,V={2}:R=D,S=1014,V={3}:R=E,S=1260,V={4}:\";$C$2;$P$14;$C$4;$D41;$B41)": 6828,_x000D_
    "=RIK_AC(\"INF04__;INF04@E=0,S=1076,G=0,T=0,P=0:@R=A,S=1260,V={0}:R=B,S=1018,V={1}:R=C,S=1092,V={2}:R=D,S=1014,V={3}:R=E,S=1260,V={4}:\";$C$2;$P$14;$C$4;$D49;$B49)": 6829,_x000D_
    "=RIK_AC(\"INF04__;INF04@E=0,S=1076,G=0,T=0,P=0:@R=A,S=1260,V={0}:R=B,S=1018,V={1}:R=C,S=1092,V={2}:R=D,S=1014,V={3}:R=E,S=1260,V={4}:\";$C$2;$P$14;$C$4;$D57;$B57)": 6830,_x000D_
    "=RIK_AC(\"INF04__;INF04@E=0,S=1076,G=0,T=0,P=0:@R=A,S=1260,V={0}:R=B,S=1018,V={1}:R=C,S=1092,V={2}:R=D,S=1014,V={3}:R=E,S=1260,V={4}:\";$C$2;$P$14;$C$4;$D65;$B65)": 6831,_x000D_
    "=RIK_AC(\"INF04__;INF04@E=0,S=1076,G=0,T=0,P=0:@R=A,S=1260,V={0}:R=B,S=1018,V={1}:R=C,S=1092,V={2}:R=D,S=1014,V={3}:R=E,S=1260,V={4}:\";$C$2;$P$14;$C$4;$D73;$B73)": 6832,_x000D_
    "=RIK_AC(\"INF04__;INF04@E=0,S=1076,G=0,T=0,P=0:@R=A,S=1260,V={0}:R=B,S=1018,V={1}:R=C,S=1092,V={2}:R=D,S=1014,V={3}:R=E,S=1260,V={4}:\";$C$2;$P$14;$C$4;$D81;$B81)": 6833,_x000D_
    "=RIK_AC(\"INF04__;INF04@E=0,S=1076,G=0,T=0,P=0:@R=A,S=1260,V={0}:R=B,S=1018,V={1}:R=C,S=1092,V={2}:R=D,S=1014,V={3}:R=E,S=1260,V={4}:\";$C$2;$P$14;$C$4;$D89;$B89)": 6834,_x000D_
    "=RIK_AC(\"INF04__;INF04@E=0,S=1076,G=0,T=0,P=0:@R=A,S=1260,V={0}:R=B,S=1018,V={1}:R=C,S=1092,V={2}:R=D,S=1014,V={3}:R=E,S=1260,V={4}:\";$C$2;$P$14;$C$4;$D97;$B97)": 6835,_x000D_
    "=RIK_AC(\"INF04__;INF04@E=0,S=1076,G=0,T=0,P=0:@R=A,S=1260,V={0}:R=B,S=1018,V={1}:R=C,S=1092,V={2}:R=D,S=1014,V={3}:R=E,S=1260,V={4}:\";$C$2;$P$14;$C$4;$D105;$B105)": 6836,_x000D_
    "=RIK_AC(\"INF04__;INF04@E=0,S=1076,G=0,T=0,P=0:@R=A,S=1260,V={0}:R=B,S=1018,V={1}:R=C,S=1092,V={2}:R=D,S=1014,V={3}:R=E,S=1260,V={4}:\";$C$2;$P$14;$C$4;$D113;$B113)": 6837,_x000D_
    "=RIK_AC(\"INF04__;INF04@E=0,S=1076,G=0,T=0,P=0:@R=A,S=1260,V={0}:R=B,S=1018,V={1}:R=C,S=1092,V={2}:R=D,S=1014,V={3}:R=E,S=1260,V={4}:\";$C$2;$P$14;$C$4;$D121;$B121)": 6838,_x000D_
    "=RIK_AC(\"INF04__;INF04@E=0,S=1076,G=0,T=0,P=0:@R=A,S=1260,V={0}:R=B,S=1018,V={1}:R=C,S=1092,V={2}:R=D,S=1014,V={3}:R=E,S=1260,V={4}:\";$C$2;$P$14;$C$4;$D129;$B129)": 6839,_x000D_
    "=RIK_AC(\"INF04__;INF04@E=0,S=1076,G=0,T=0,P=0:@R=A,S=1260,V={0}:R=B,S=1018,V={1}:R=C,S=1092,V={2}:R=D,S=1014,V={3}:R=E,S=1260,V={4}:\";$C$2;$P$14;$C$4;$D137;$B137)": 6840,_x000D_
    "=RIK_AC(\"INF04__;INF04@E=0,S=1076,G=0,T=0,P=0:@R=A,S=1260,V={0}:R=B,S=1018,V={1}:R=C,S=1092,V={2}:R=D,S=1014,V={3}:R=E,S=1260,V={4}:\";$C$2;$P$14;$C$4;$D145;$B145)": 6841,_x000D_
    "=RIK_AC(\"INF04__;INF04@E=0,S=1076,G=0,T=0,P=0:@R=A,S=1260,V={0}:R=B,S=1018,V={1}:R=C,S=1092,V={2}:R=D,S=1014,V={3}:R=E,S=1260,V={4}:\";$C$2;$P$14;$C$4;$D153;$B153)": 6842,_x000D_
    "=RIK_AC(\"INF04__;INF04@E=0,S=1076,G=0,T=0,P=0:@R=A,S=1260,V={0}:R=B,S=1018,V={1}:R=C,S=1092,V={2}:R=D,S=1014,V={3}:R=E,S=1260,V={4}:\";$C$2;$P$14;$C$4;$D161;$B161)": 6843,_x000D_
    "=RIK_AC(\"INF04__;INF04@E=0,S=1076,G=0,T=0,P=0:@R=A,S=1260,V={0}:R=B,S=1018,V={1}:R=C,S=1092,V={2}:R=D,S=1014,V={3}:R=E,S=1260,V={4}:\";$C$2;$P$14;$C$4;$D169;$B169)": 6844,_x000D_
    "=RIK_AC(\"INF04__;INF04@E=0,S=1076,G=0,T=0,P=0:@R=A,S=1260,V={0}:R=B,S=1018,V={1}:R=C,S=1092,V={2}:R=D,S=1014,V={3}:R=E,S=1260,V={4}:\";$C$2;$P$14;$C$4;$D177;$B177)": 6845,_x000D_
    "=RIK_AC(\"INF04__;INF04@E=0,S=1076,G=0,T=0,P=0:@R=A,S=1260,V={0}:R=B,S=1018,V={1}:R=C,S=1092,V={2}:R=D,S=1014,V={3}:R=E,S=1260,V={4}:\";$C$2;$P$14;$C$4;$D185;$B185)": 6846,_x000D_
    "=RIK_AC(\"INF04__;INF04@E=0,S=1076,G=0,T=0,P=0:@R=A,S=1260,V={0}:R=B,S=1018,V={1}:R=C,S=1092,V={2}:R=D,S=1014,V={3}:R=E,S=1260,V={4}:\";$C$2;$P$14;$C$4;$D193;$B193)": 6847,_x000D_
    "=RIK_AC(\"INF04__;INF04@E=0,S=1076,G=0,T=0,P=0:@R=A,S=1260,V={0}:R=B,S=1018,V={1}:R=C,S=1092,V={2}:R=D,S=1014,V={3}:R=E,S=1260,V={4}:\";$C$2;$P$14;$C$4;$D201;$B201)": 6848,_x000D_
    "=RIK_AC(\"INF04__;INF04@E=0,S=1076,G=0,T=0,P=0:@R=A,S=1260,V={0}:R=B,S=1018,V={1}:R=C,S=1092,V={2}:R=D,S=1014,V={3}:R=E,S=1260,V={4}:\";$C$2;$P$14;$C$4;$D209;$B209)": 6849,_x000D_
    "=RIK_AC(\"INF04__;INF04@E=0,S=1076,G=0,T=0,P=0:@R=A,S=1260,V={0}:R=B,S=1018,V={1}:R=C,S=1092,V={2}:R=D,S=1014,V={3}:R=E,S=1260,V={4}:\";$C$2;$P$14;$C$4;$D217;$B217)": 6850,_x000D_
    "=RIK_AC(\"INF04__;INF04@E=0,S=1076,G=0,T=0,P=0:@R=A,S=1260,V={0}:R=B,S=1018,V={1}:R=C,S=1092,V={2}:R=D,S=1014,V={3}:R=E,S=1260,V={4}:\";$C$2;$P$14;$C$4;$D225;$B225)": 6851,_x000D_
    "=RIK_AC(\"INF04__;INF04@E=0,S=1076,G=0,T=0,P=0:@R=A,S=1260,V={0}:R=B,S=1018,V={1}:R=C,S=1092,V={2}:R=D,S=1014,V={3}:R=E,S=1260,V={4}:\";$C$2;$P$14;$C$4;$D233;$B233)": 6852,_x000D_
    "=RIK_AC(\"INF04__;INF04@E=0,S=1076,G=0,T=0,P=0:@R=A,S=1260,V={0}:R=B,S=1018,V={1}:R=C,S=1092,V={2}:R=D,S=1014,V={3}:R=E,S=1260,V={4}:\";$C$2;$P$14;$C$4;$D241;$B241)": 6853,_x000D_
    "=RIK_AC(\"INF04__;INF04@E=0,S=42,G=0,T=0,P=0:@R=A,S=1260,V={0}:R=B,S=1018,V={1}:R=C,S=1092,V={2}:R=D,S=1014,V={3}:R=E,S=1260,V={4}:\";$C$2;$P$14;$C$4;$D35;$B35)": 6854,_x000D_
    "=RIK_AC(\"INF04__;INF04@E=0,S=42,G=0,T=0,P=0:@R=A,S=1260,V={0}:R=B,S=1018,V={1}:R=C,S=1092,V={2}:R=D,S=1014,V={3}:R=E,S=1260,V={4}:\";$C$2;$P$14;$C$4;$D69;$B69)": 6855,_x000D_
    "=RIK_AC(\"INF04__;INF04@E=0,S=42,G=0,T=0,P=0:@R=A,S=1260,V={0}:R=B,S=1018,V={1}:R=C,S=1092,V={2}:R=D,S=1014,V={3}:R=E,S=1260,V={4}:\";$C$2;$P$14;$C$4;$D100;$B100)": 6856,_x000D_
    "=RIK_AC(\"INF04__;INF04@E=0,S=42,G=0,T=0,P=0:@R=A,S=1260,V={0}:R=B,S=1018,V={1}:R=C,S=1092,V={2}:R=D,S=1014,V={3}:R=E,S=1260,V={4}:\";$C$2;$P$14;$C$4;$D137;$B137)": 6857,_x000D_
    "=RIK_AC(\"INF04__;INF04@E=0,S=42,G=0,T=0,P=0:@R=A,S=1260,V={0}:R=B,S=1018,V={1}:R=C,S=1092,V={2}:R=D,S=1014,V={3}:R=E,S=1260,V={4}:\";$C$2;$P$14;$C$4;$D172;$B172)": 6858,_x000D_
    "=RIK_AC(\"INF04__;INF04@E=0,S=42,G=0,T=0,P=0:@R=A,S=1260,V={0}:R=B,S=1018,V={1}:R=C,S=1092,V={2}:R=D,S=1014,V={3}:R=E,S=1260,V={4}:\";$C$2;$P$14;$C$4;$D203;$B203)": 6859,_x000D_
    "=RIK_AC(\"INF04__;INF04@E=0,S=42,G=0,T=0,P=0:@R=A,S=1260,V={0}:R=B,S=1018,V={1}:R=C,S=1092,V={2}:R=D,S=1014,V={3}:R=E,S=1260,V={4}:\";$C$2;$P$14;$C$4;$D238;$B238)": 6860,_x000D_
    "=RIK_AC(\"INF04__;INF04@E=0,S=42,G=0,T=0,P=0:@R=A,S=1260,V={0}:R=B,S=1018,V={1}:R=C,S=1092,V={2}:R=D,S=1014,V={3}:R=E,S=1260,V={4}:\";$C$2;$P$14;$C$4;$D275;$B275)": 6861,_x000D_
    "=RIK_AC(\"INF04__;INF04@E=0,S=42,G=0,T=0,P=0:@R=A,S=1260,V={0}:R=B,S=1018,V={1}:R=C,S=1092,V={2}:R=D,S=1014,V={3}:R=E,S=1260,V={4}:\";$C$2;$P$14;$C$4;$D305;$B305)": 6862,_x000D_
    "=RIK_AC(\"INF04__;INF04@E=0,S=42,G=0,T=0,P=0:@R=A,S=1260,V={0}:R=B,S=1018,V={1}:R=C,S=1092,V={2}:R=D,S=1014,V={3}:R=E,S=1260,V={4}:\";$C$2;$P$14;$C$4;$D341;$B341)": 6863,_x000D_
    "=RIK_AC(\"INF04__;INF04@E=0,S=42,G=0,T=0,P=0:@R=A,S=1260,V={0}:R=B,S=1018,V={1}:R=C,S=1092,V={2}:R=D,S=1014,V={3}:R=E,S=1260,V={4}:\";$C$2;$P$14;$C$4;$D377;$B377)": 6864,_x000D_
    "=RIK_AC(\"INF04__;INF04@E=0,S=42,G=0,T=0,P=0:@R=A,S=1260,V={0}:R=B,S=1018,V={1}:R=C,S=1092,V={2}:R=D,S=1014,V={3}:R=E,S=1260,V={4}:\";$C$2;$P$14;$C$4;$D406;$B406)": 6865,_x000D_
    "=RIK_AC(\"INF04__;INF04@E=0,S=1064,G=0,T=0,P=0:@R=A,S=1260,V={0}:R=B,S=1018,V={1}:R=C,S=1092,V={2}:R=D,S=1014,V={3}:R=E,S=1260,V={4}:\";$C$2;$P$14;$C$4;$D24;$B24)": 6866,_x000D_
    "=RIK_AC(\"INF04__;INF04@E=0,S=1064,G=0,T=0,P=0:@R=A,S=1260,V={0}:R=B,S=1018,V={1}:R=C,S=1092,V={2}:R=D,S=1014,V={3}:R=E,S=1260,V={4}:\";$C$2;$P$14;$C$4;$D56;$B56)": 6867,_x000D_
    "=RIK_AC(\"INF04__;INF04@E=0,S=1064,G=0,T=0,P=0:@R=A,S=1260,V={0}:R=B,S=1018,V={1}:R=C,S=1092,V={2}:R=D,S=1014,V={3}:R=E,S=1260,V={4}:\";$C$2;$P$14;$C$4;$D77;$B77)": 6868,_x000D_
    "=RIK_AC(\"INF04__;INF04@E=0,S=1064,G=0,T=0,P=0:@R=A,S=1260,V={0}:R=B,S=1018,V={1}:R=C,S=1092,V={2}:R=D,S=1014,V={3}:R=E,S=1260,V={4}:\";$C$2;$P$14;$C$4;$D104;$B104)": 6869,_x000D_
    "=RIK_AC(\"INF04__;INF04@E=0,S=1064,G=0,T=0,P=0:@R=A,S=1260,V={0}:R=B,S=1018,V={1}:R=C,S=1092,V={2}:R=D,S=1014,V={3}:R=E,S=1260,V={4}:\";$C$2;$P$14;$C$4;$D129;$B129)": 6870,_x000D_
    "=RIK_AC(\"INF04__;INF04@E=0,S=1064,G=0,T=0,P=0:@R=A,S=1260,V={0}:R=B,S=1018,V={1}:R=C,S=1092,V={2}:R=D,S=1014,V={3}:R=E,S=1260,V={4}:\";$C$2;$P$14;$C$4;$D151;$B151)": 6871,_x000D_
    "=RIK_AC(\"INF04__;INF04@E=0,S=1064,G=0,T=0,P=0:@R=A,S=1260,V={0}:R=B,S=1018,V={1}:R=C,S=1092,V={2}:R=D,S=1014,V={3}:R=E,S=1260,V={4}:\";$C$2;$P$14;$C$4;$D177;$B177)": 6872,_x000D_
    "=RIK_AC(\"INF04__;INF04@E=0,S=1064,G=0,T=0,P=0:@R=A,S=1260,V={0}:R=B,S=1018,V={1}:R=C,S=1092,V={2}:R=D,S=1014,V={3}:R=E,S=1260,V={4}:\";$C$2;$P$14;$C$4;$D201;$B201)": 6873,_x000D_
    "=RIK_AC(\"INF04__;INF04@E=0,S=1064,G=0,T=0,P=0:@R=A,S=1260,V={0}:R=B,S=1018,V={1}:R=C,S=1092,V={2}:R=D,S=1014,V={3}:R=E,S=1260,V={4}:\";$C$2;$P$14;$C$4;$D220;$B220)": 6874,_x000D_
    "=RIK_AC(\"INF04__;INF04@E=0,S=1064,G=0,T=0,P=0:@R=A,S=1260,V={0}:R=B,S=1018,V={1}:R=C,S=1092,V={2}:R=D,S=1014,V={3}:R=E,S=1260,V={4}:\";$C$2;$P$14;$C$4;$D243;$B243)": 6875,_x000D_
    "=RIK_AC(\"INF04__;INF04@E=0,S=1064,G=0,T=0,P=0:@R=A,S=1260,V={0}:R=B,S=1018,V={1}:R=C,S=1092,V={2}:R=D,S=1014,V={3}:R=E,S=1260,V={4}:\";$C$2;$P$14;$C$4;$D265;$B265)": 6876,_x000D_
    "=RIK_AC(\"INF04__;INF04@E=0,S=1064,G=0,T=0,P=0:@R=A,S=1260,V={0}:R=B,S=1018,V={1}:R=C,S=1092,V={2}:R=D,S=1014,V={3}:R=E,S=1260,V={4}:\";$C$2;$P$14;$C$4;$D284;$B284)": 6877,_x000D_
    "=RIK_AC(\"INF04__;INF04@E=0,S=1064,G=0,T=0,P=0:@R=A,S=1260,V={0}:R=B,S=1018,V={1}:R=C,S=1092,V={2}:R=D,S=1014,V={3}:R=E,S=1260,V={4}:\";$C$2;$P$14;$C$4;$D307;$B307)": 6878,_x000D_
    "=RIK_AC(\"INF04__;INF04@E=0,S=1064,G=0,T=0,P=0:@R=A,S=1260,V={0}:R=B,S=1018,V={1}:R=C,S=1092,V={2}:R=D,S=1014,V={3}:R=E,S=1260,V={4}:\";$C$2;$P$14;$C$4;$D329;$B329)": 6879,_x000D_
    "=RIK_AC(\"INF04__;INF04@E=0,S=1064,G=0,T=0,P=0:@R=A,S=1260,V={0}:R=B,S=1018,V={1}:R=C,S=1092,V={2}:R=D,S=1014,V={3}:R=E,S=1260,V={4}:\";$C$2;$P$14;$C$4;$D348;$B348)": 6880,_x000D_
    "=RIK_AC(\"INF04__;INF04@E=0,S=1064,G=0,T=0,P=0:@R=A,S=1260,V={0}:R=B,S=1018,V={1}:R=C,S=1092,V={2}:R=D,S=1014,V={3}:R=E,S=1260,V={4}:\";$C$2;$P$14;$C$4;$D371;$B371)": 6881,_x000D_
    "=RIK_AC(\"INF04__;INF04@E=0,S=1064,G=0,T=0,P=0:@R=A,S=1260,V={0}:R=B,S=1018,V={1}:R=C,S=1092,V={2}:R=D,S=1014,V={3}:R=E,S=1260,V={4}:\";$C$2;$P$14;$C$4;$D393;$B393)": 6882,_x000D_
    "=RIK_AC(\"INF04__;INF04@E=0,S=1064,G=0,T=0,P=0:@R=A,S=1260,V={0}:R=B,S=1018,V={1}:R=C,S=1092,V={2}:R=D,S=1014,V={3}:R=E,S=1260,V={4}:\";$C$2;$P$14;$C$4;$D412;$B412)": 6883,_x000D_
    "=RIK_AC(\"INF04__;INF04@E=0,S=1064,G=0,T=0,P=0:@R=A,S=1260,V={0}:R=B,S=1018,V={1}:R=C,S=1092,V={2}:R=D,S=1014,V={3}:R=E,S=1260,V={4}:\";$C$2;$P$14;$C$4;$D433;$B433)": 6884,_x000D_
    "=RIK_AC(\"INF04__;INF04@E=0,S=49,G=0,T=0,P=0:@R=A,S=1260,V={0}:R=B,S=1018,V={1}:R=C,S=1092,V={2}:R=D,S=1014,V={3}:R=E,S=1260,V={4}:R=F,S=48,V={5}:\";$C$2;$P$14;$C$4;$D29;$B29;R$14)": 6885,_x000D_
    "=RIK_AC(\"INF04__;INF04@E=0,S=49,G=0,T=0,P=0:@R=A,S=1260,V={0}:R=B,S=1018,V={1}:R=C,S=1092,V={2}:R=D,S=1014,V={3}:R=E,S=1260,V={4}:R=F,S=48,V={5}:\";$C$2;$P$14;$C$4;$D45;$B45;R$14)": 6886,_x000D_
    "=RIK_AC(\"INF04__;INF04@E=0,S=49,G=0,T=0,P=0:@R=A,S=1260,V={0}:R=B,S=1018,V={1}:R=C,S=1092,V={2}:R=D,S=1014,V={3}:R=E,S=1260,V={4}:R=F,S=48,V={5}:\";$C$2;$P$14;$C$4;$D56;$B56;R$14)": 6887,_x000D_
    "=RIK_AC(\"INF04__;INF04@E=0,S=49,G=0,T=0,P=0:@R=A,S=1260,V={0}:R=B,S=1018,V={1}:R=C,S=1092,V={2}:R=D,S=1014,V={3}:R=E,S=1260,V={4}:R=F,S=48,V={5}:\";$C$2;$P$14;$C$4;$D65;$B65;R$14)": 6888,_x000D_
    "=RIK_AC(\"INF04__;INF04@E=0,S=49,G=0,T=0,P=0:@R=A,S=1260,V={0}:R=B,S=1018,V={1}:R=C,S=1092,V={2}:R=D,S=1014,V={3}:R=E,S=1260,V={4}:R=F,S=48,V={5}:\";$C$2;$P$14;$C$4;$D74;$B74;R$14)": 6889,_x000D_
    "=RIK_AC(\"INF04__;INF04@E=0,S=49,G=0,T=0,P=0:@R=A,S=1260,V={0}:R=B,S=1018,V={1}:R=C,S=1092,V={2}:R=D,S=1014,V={3}:R=E,S=1260,V={4}:R=F,S=48,V={5}:\";$C$2;$P$14;$C$4;$D84;$B84;R$14)": 6890,_x000D_
    "=RIK_AC(\"INF04__;INF04@E=0,S=49,G=0,T=0,P=0:@R=A,S=1260,V={0}:R=B,S=1018,V={1}:R=C,S=1092,V={2}:R=D,S=1014,V={3}:R=E,S=1260,V={4}:R=F,S=48,V={5}:\";$C$2;$P$14;$C$4;$D93;$B93;R$14)": 6891,_x000D_
    "=RIK_AC(\"INF04__;INF04@E=0,S=49,G=0,T=0,P=0:@R=A,S=1260,V={0}:R=B,S=1018,V={1}:R=C,S=1092,V={2}:R=D,S=1014,V={3}:R=E,S=1260,V={4}:R=F,S=48,V={5}:\";$C$2;$P$14;$C$4;$D102;$B102;R$14)": 6892,_x000D_
    "=RIK_AC(\"INF04__;INF04@E=0,S=49,G=0,T=0,P=0:@R=A,S=1260,V={0}:R=B,S=1018,V={1}:R=C,S=1092,V={2}:R=D,S=1014,V={3}:R=E,S=1260,V={4}:R=F,S=48,V={5}:\";$C$2;$P$14;$C$4;$D111;$B111;R$14)": 6893,_x000D_
    "=RIK_AC(\"INF04__;INF04@E=0,S=49,G=0,T=0,P=0:@R=A,S=1260,V={0}:R=B,S=1018,V={1}:R=C,S=1092,V={2}:R=D,S=1014,V={3}:R=E,S=1260,V={4}:R=F,S=48,V={5}:\";$C$2;$P$14;$C$4;$D120;$B120;R$14)": 6894,_x000D_
    "=RIK_AC(\"INF04__;INF04@E=0,S=49,G=0,T=0,P=0:@R=A,S=1260,V={0}:R=B,S=1018,V={1}:R=C,S=1092,V={2}:R=D,S=1014,V={3}:R=E,S=1260,V={4}:R=F,S=48,V={5}:\";$C$2;$P$14;$C$4;$D129;$B129;R$14)": 6895,_x000D_
    "=RIK_AC(\"INF04__;INF04@E=0,S=49,G=0,T=0,P=0:@R=A,S=1260,V={0}:R=B,S=1018,V={1}:R=C,S=1092,V={2}:R=D,S=1014,V={3}:R=E,S=1260,V={4}:R=F,S=48,V={5}:\";$C$2;$P$14;$C$4;$D138;$B138;R$14)": 6896,_x000D_
    "=RIK_AC(\"INF04__;INF04@E=0,S=49,G=0,T=0,P=0:@R=A,S=1260,V={0}:R=B,S=1018,V={1}:R=C,S=1092,V={2}:R=D,S=1014,V={3}:R=E,S=1260,V={4}:R=F,S=48,V={5}:\";$C$2;$P$14;$C$4;$D148;$B148;R$14)": 6897,_x000D_
    "=RIK_AC(\"INF04__;INF04@E=0,S=49,G=0,T=0,P=0:@R=A,S=1260,V={0}:R=B,S=1018,V={1}:R=C,S=1092,V={2}:R=D,S=1014,V={3}:R=E,S=1260,V={4}:R=F,S=48,V={5}:\";$C$2;$P$14;$C$4;$D157;$B157;R$14)": 6898,_x000D_
    "=RIK_AC(\"INF04__;INF04@E=0,S=49,G=0,T=0,P=0:@R=A,S=1260,V={0}:R=B,S=1018,V={1}:R=C,S=1092,V={2}:R=D,S=1014,V={3}:R=E,S=1260,V={4}:R=F,S=48,V={5}:\";$C$2;$P$14;$C$4;$D166;$B166;R$14)": 6899,_x000D_
    "=RIK_AC(\"INF04__;INF04@E=0,S=49,G=0,T=0,P=0:@R=A,S=1260,V={0}:R=B,S=1018,V={1}:R=C,S=1092,V={2}:R=D,S=1014,V={3}:R=E,S=1260,V={4}:R=F,S=48,V={5}:\";$C$2;$P$14;$C$4;$D174;$B174;R$14)": 6900,_x000D_
    "=RIK_AC(\"INF04__;INF04@E=0,S=49,G=0,T=0,P=0:@R=A,S=1260,V={0}:R=B,S=1018,V={1}:R=C,S=1092,V={2}:R=D,S=1014,V={3}:R=E,S=1260,V={4}:R=F,S=48,V={5}:\";$C$2;$P$14;$C$4;$D182;$B182;R$14)": 6901,_x000D_
    "=RIK_AC(\"INF04__;INF04@E=0,S=49,G=0,T=0,P=0:@R=A,S=1260,V={0}:R=B,S=1018,V={1}:R=C,S=1092,V={2}:R=D,S=1014,V={3}:R=E,S=1260,V={4}:R=F,S=48,V={5}:\";$C$2;$P$14;$C$4;$D190;$B190;R$14)": 6902,_x000D_
    "=RIK_AC(\"INF04__;INF04@E=0,S=49,G=0,T=0,P=0:@R=A,S=1260,V={0}:R=B,S=1018,V={1}:R=C,S=1092,V={2}:R=D,S=1014,V={3}:R=E,S=1260,V={4}:R=F,S=48,V={5}:\";$C$2;$P$14;$C$4;$D198;$B198;R$14)": 6903,_x000D_
    "=RIK_AC(\"INF04__;INF04@E=0,S=49,G=0,T=0,P=0:@R=A,S=1260,V={0}:R=B,S=1018,V={1}:R=C,S=1092,V={2}:R=D,S=1014,V={3}:R=E,S=1260,V={4}:R=F,S=48,V={5}:\";$C$2;$P$14;$C$4;$D206;$B206;R$14)": 6904,_x000D_
    "=RIK_AC(\"INF04__;INF04@E=0,S=49,G=0,T=0,P=0:@R=A,S=1260,V={0}:R=B,S=1018,V={1}:R=C,S=1092,V={2}:R=D,S=1014,V={3}:R=E,S=1260,V={4}:R=F,S=48,V={5}:\";$C$2;$P$14;$C$4;$D214;$B214;R$14)": 6905,_x000D_
    "=RIK_AC(\"INF04__;INF04@E=0,S=49,G=0,T=0,P=0:@R=A,S=1260,V={0}:R=B,S=1018,V={1}:R=C,S=1092,V={2}:R=D,S=1014,V={3}:R=E,S=1260,V={4}:R=F,S=48,V={5}:\";$C$2;$P$14;$C$4;$D222;$B222;R$14)": 6906,_x000D_
    "=RIK_AC(\"INF04__;INF04@E=0,S=49,G=0,T=0,P=0:@R=A,S=1260,V={0}:R=B,S=1018,V={1}:R=C,S=1092,V={2}:R=D,S=1014,V={3}:R=E,S=1260,V={4}:R=F,S=48,V={5}:\";$C$2;$P$14;$C$4;$D230;$B230;R$14)": 6907,_x000D_
    "=RIK_AC(\"INF04__;INF04@E=0,S=49,G=0,T=0,P=0:@R=A,S=1260,V={0}:R=B,S=1018,V={1}:R=C,S=1092,V={2}:R=D,S=1014,V={3}:R=E,S=1260,V={4}:R=F,S=48,V={5}:\";$C$2;$P$14;$C$4;$D238;$B238;R$14)": 6908,_x000D_
    "=RIK_AC(\"INF04__;INF04@E=0,S=49,G=0,T=0,P=0:@R=A,S=1260,V={0}:R=B,S=1018,V={1}:R=C,S=1092,V={2}:R=D,S=1014,V={3}:R=E,S=1260,V={4}:R=F,S=48,V={5}:\";$C$2;$P$14;$C$4;$D246;$B246;R$14)": 6909,_x000D_
    "=RIK_AC(\"INF04__;INF04@E=0,S=49,G=0,T=0,P=0:@R=A,S=1260,V={0}:R=B,S=1018,V={1}:R=C,S=1092,V={2}:R=D,S=1014,V={3}:R=E,S=1260,V={4}:R=F,S=48,V={5}:\";$C$2;$P$14;$C$4;$D254;$B254;R$14)": 6910,_x000D_
    "=RIK_AC(\"INF04__;INF04@E=0,S=49,G=0,T=0,P=0:@R=A,S=1260,V={0}:R=B,S=1018,V={1}:R=C,S=1092,V={2}:R=D,S=1014,V={3}:R=E,S=1260,V={4}:R=F,S=48,V={5}:\";$C$2;$P$14;$C$4;$D262;$B262;R$14)": 6911,_x000D_
    "=RIK_AC(\"INF04__;INF04@E=0,S=49,G=0,T=0,P=0:@R=A,S=1260,V={0}:R=B,S=1018,V={1}:R=C,S=1092,V={2}:R=D,S=1014,V={3}:R=E,S=1260,V={4}:R=F,S=48,V={5}:\";$C$2;$P$14;$C$4;$D270;$B270;R$14)": 6912,_x000D_
    "=RIK_AC(\"INF04__;INF04@E=0,S=49,G=0,T=0,P=0:@R=A,S=1260,V={0}:R=B,S=1018,V={1}:R=C,S=1092,V={2}:R=D,S=1014,V={3}:R=E,S=1260,V={4}:R=F,S=48,V={5}:\";$C$2;$P$14;$C$4;$D278;$B278;R$14)": 6913,_x000D_
    "=RIK_AC(\"INF04__;INF04@E=0,S=49,G=0,T=0,P=0:@R=A,S=1260,V={0}:R=B,S=1018,V={1}:R=C,S=1092,V={2}:R=D,S=1014,V={3}:R=E,S=1260,V={4}:R=F,S=48,V={5}:\";$C$2;$P$14;$C$4;$D286;$B286;R$14)": 6914,_x000D_
    "=RIK_AC(\"INF04__;INF04@E=0,S=49,G=0,T=0,P=0:@R=A,S=1260,V={0}:R=B,S=1018,V={1}:R=C,S=1092,V={2}:R=D,S=1014,V={3}:R=E,S=1260,V={4}:R=F,S=48,V={5}:\";$C$2;$P$14;$C$4;$D294;$B294;R$14)": 6915,_x000D_
    "=RIK_AC(\"INF04__;INF04@E=0,S=49,G=0,T=0,P=0:@R=A,S=1260,V={0}:R=B,S=1018,V={1}:R=C,S=1092,V={2}:R=D,S=1014,V={3}:R=E,S=1260,V={4}:R=F,S=48,V={5}:\";$C$2;$P$14;$C$4;$D302;$B302;R$14)": 6916,_x000D_
    "=RIK_AC(\"INF04__;INF04@E=0,S=49,G=0,T=0,P=0:@R=A,S=1260,V={0}:R=B,S=1018,V={1}:R=C,S=1092,V={2}:R=D,S=1014,V={3}:R=E,S=1260,V={4}:R=F,S=48,V={5}:\";$C$2;$P$14;$C$4;$D310;$B310;R$14)": 6917,_x000D_
    "=RIK_AC(\"INF04__;INF04@E=0,S=49,G=0,T=0,P=0:@R=A,S=1260,V={0}:R=B,S=1018,V={1}:R=C,S=1092,V={2}:R=D,S=1014,V={3}:R=E,S=1260,V={4}:R=F,S=48,V={5}:\";$C$2;$P$14;$C$4;$D318;$B318;R$14)": 6918,_x000D_
    "=RIK_AC(\"INF04__;INF04@E=0,S=49,G=0,T=0,P=0:@R=A,S=1260,V={0}:R=B,S=1018,V={1}:R=C,S=1092,V={2}:R=D,S=1014,V={3}:R=E,S=1260,V={4}:R=F,S=48,V={5}:\";$C$2;$P$14;$C$4;$D326;$B326;R$14)": 6919,_x000D_
    "=RIK_AC(\"INF04__;INF04@E=0,S=49,G=0,T=0,P=0:@R=A,S=1260,V={0}:R=B,S=1018,V={1}:R=C,S=1092,V={2}:R=D,S=1014,V={3}:R=E,S=1260,V={4}:R=F,S=48,V={5}:\";$C$2;$P$14;$C$4;$D334;$B334;R$14)": 6920,_x000D_
    "=RIK_AC(\"INF04__;INF04@E=0,S=49,G=0,T=0,P=0:@R=A,S=1260,V={0}:R=B,S=1018,V={1}:R=C,S=1092,V={2}:R=D,S=1014,V={3}:R=E,S=1260,V={4}:R=F,S=48,V={5}:\";$C$2;$P$14;$C$4;$D342;$B342;R$14)": 6921,_x000D_
    "=RIK_AC(\"INF04__;INF04@E=0,S=49,G=0,T=0,P=0:@R=A,S=1260,V={0}:R=B,S=1018,V={1}:R=C,S=1092,V={2}:R=D,S=1014,V={3}:R=E,S=1260,V={4}:R=F,S=48,V={5}:\";$C$2;$P$14;$C$4;$D350;$B350;R$14)": 6922,_x000D_
    "=RIK_AC(\"INF04__;INF04@E=0,S=49,G=0,T=0,P=0:@R=A,S=1260,V={0}:R=B,S=1018,V={1}:R=C,S=1092,V={2}:R=D,S=1014,V={3}:R=E,S=1260,V={4}:R=F,S=48,V={5}:\";$C$2;$P$14;$C$4;$D358;$B358;R$14)": 6923,_x000D_
    "=RIK_AC(\"INF04__;INF04@E=0,S=49,G=0,T=0,P=0:@R=A,S=1260,V={0}:R=B,S=1018,V={1}:R=C,S=1092,V={2}:R=D,S=1014,V={3}:R=E,S=1260,V={4}:R=F,S=48,V={5}:\";$C$2;$P$14;$C$4;$D366;$B366;R$14)": 6924,_x000D_
    "=RIK_AC(\"INF04__;INF04@E=0,S=49,G=0,T=0,P=0:@R=A,S=1260,V={0}:R=B,S=1018,V={1}:R=C,S=1092,V={2}:R=D,S=1014,V={3}:R=E,S=1260,V={4}:R=F,S=48,V={5}:\";$C$2;$P$14;$C$4;$D374;$B374;R$14)": 6925,_x000D_
    "=RIK_AC(\"INF04__;INF04@E=0,S=49,G=0,T=0,P=0:@R=A,S=1260,V={0}:R=B,S=1018,V={1}:R=C,S=1092,V={2}:R=D,S=1014,V={3}:R=E,S=1260,V={4}:R=F,S=48,V={5}:\";$C$2;$P$14;$C$4;$D382;$B382;R$14)": 6926,_x000D_
    "=RIK_AC(\"INF04__;INF04@E=0,S=49,G=0,T=0,P=0:@R=A,S=1260,V={0}:R=B,S=1018,V={1}:R=C,S=1092,V={2}:R=D,S=1014,V={3}:R=E,S=1260,V={4}:R=F,S=48,V={5}:\";$C$2;$P$14;$C$4;$D390;$B390;R$14)": 6927,_x000D_
    "=RIK_AC(\"INF04__;INF04@E=0,S=49,G=0,T=0,P=0:@R=A,S=1260,V={0}:R=B,S=1018,V={1}:R=C,S=1092,V={2}:R=D,S=1014,V={3}:R=E,S=1260,V={4}:R=F,S=48,V={5}:\";$C$2;$P$14;$C$4;$D398;$B398;R$14)": 6928,_x000D_
    "=RIK_AC(\"INF04__;INF04@E=0,S=49,G=0,T=0,P=0:@R=A,S=1260,V={0}:R=B,S=1018,V={1}:R=C,S=1092,V={2}:R=D,S=1014,V={3}:R=E,S=1260,V={4}:R=F,S=48,V={5}:\";$C$2;$P$14;$C$4;$D406;$B406;R$14)": 6929,_x000D_
    "=RIK_AC(\"INF04__;INF04@E=0,S=49,G=0,T=0,P=0:@R=A,S=1260,V={0}:R=B,S=1018,V={1}:R=C,S=1092,V={2}:R=D,S=1014,V={3}:R=E,S=1260,V={4}:R=F,S=48,V={5}:\";$C$2;$P$14;$C$4;$D414;$B414;R$14)": 6930,_x000D_
    "=RIK_AC(\"INF04__;INF04@E=0,S=49,G=0,T=0,P=0:@R=A,S=1260,V={0}:R=B,S=1018,V={1}:R=C,S=1092,V={2}:R=D,S=1014,V={3}:R=E,S=1260,V={4}:R=F,S=48,V={5}:\";$C$2;$P$14;$C$4;$D422;$B422;R$14)": 6931,_x000D_
    "=RIK_AC(\"INF04__;INF04@E=0,S=49,G=0,T=0,P=0:@R=A,S=1260,V={0}:R=B,S=1018,V={1}:R=C,S=1092,V={2}:R=D,S=1014,V={3}:R=E,S=1260,V={4}:R=F,S=48,V={5}:\";$C$2;$P$14;$C$4;$D430;$B430;R$14)": 6932,_x000D_
    "=RIK_AC(\"INF04__;INF04@E=0,S=1076,G=0,T=0,P=0:@R=A,S=1260,V={0}:R=B,S=1018,V={1}:R=C,S=1092,V={2}:R=D,S=1014,V={3}:R=E,S=1260,V={4}:\";$C$2;$P$14;$C$4;$D18;$B18)": 6933,_x000D_
    "=RIK_AC(\"INF04__;INF04@E=0,S=1076,G=0,T=0,P=0:@R=A,S=1260,V={0}:R=B,S=1018,V={1}:R=C,S=1092,V={2}:R=D,S=1014,V={3}:R=E,S=1260,V={4}:\";$C$2;$P$14;$C$4;$D26;$B26)": 6934,_x000D_
    "=RIK_AC(\"INF04__;INF04@E=0,S=1076,G=0,T=0,P=0:@R=A,S=1260,V={0}:R=B,S=1018,V={1}:R=C,S=1092,V={2}:R=D,S=1014,V={3}:R=E,S=1260,V={4}:\";$C$2;$P$14;$C$4;$D34;$B34)": 6935,_x000D_
    "=RIK_AC(\"INF04__;INF04@E=0,S=1076,G=0,T=0,P=0:@R=A,S=1260,V={0}:R=B,S=1018,V={1}:R=C,S=1092,V={2}:R=D,S=1014,V={3}:R=E,S=1260,V={4}:\";$C$2;$P$14;$C$4;$D42;$B42)": 6936,_x000D_
    "=RIK_AC(\"INF04__;INF04@E=0,S=1076,G=0,T=0,P=0:@R=A,S=1260,V={0}:R=B,S=1018,V={1}:R=C,S=1092,V={2}:R=D,S=1014,V={3}:R=E,S=1260,V={4}:\";$C$2;$P$14;$C$4;$D50;$B50)": 6937,_x000D_
    "=RIK_AC(\"INF04__;INF04@E=0,S=1076,G=0,T=0,P=0:@R=A,S=1260,V={0}:R=B,S=1018,V={1}:R=C,S=1092,V={2}:R=D,S=1014,V={3}:R=E,S=1260,V={4}:\";$C$2;$P$14;$C$4;$D58;$B58)": 6938,_x000D_
    "=RIK_AC(\"INF04__;INF04@E=0,S=1076,G=0,T=0,P=0:@R=A,S=1260,V={0}:R=B,S=1018,V={1}:R=C,S=1092,V={2}:R=D,S=1014,V={3}:R=E,S=1260,V={4}:\";$C$2;$P$14;$C$4;$D66;$B66)": 6939,_x000D_
    "=RIK_AC(\"INF04__;INF04@E=0,S=1076,G=0,T=0,P=0:@R=A,S=1260,V={0}:R=B,S=1018,V={1}:R=C,S=1092,V={2}:R=D,S=1014,V={3}:R=E,S=1260,V={4}:\";$C$2;$P$14;$C$4;$D74;$B74)": 6940,_x000D_
    "=RIK_AC(\"INF04__;INF04@E=0,S=1076,G=0,T=0,P=0:@R=A,S=1260,V={0}:R=B,S=1018,V={1}:R=C,S=1092,V={2}:R=D,S=1014,V={3}:R=E,S=1260,V={4}:\";$C$2;$P$14;$C$4;$D82;$B82)": 6941,_x000D_
    "=RIK_AC(\"INF04__;INF04@E=0,S=1076,G=0,T=0,P=0:@R=A,S=1260,V={0}:R=B,S=1018,V={1}:R=C,S=1092,V={2}:R=D,S=1014,V={3}:R=E,S=1260,V={4}:\";$C$2;$P$14;$C$4;$D90;$B90)": 6942,_x000D_
    "=RIK_AC(\"INF04__;INF04@E=0,S=1076,G=0,T=0,P=0:@R=A,S=1260,V={0}:R=B,S=1018,V={1}:R=C,S=1092,V={2}:R=D,S=1014,V={3}:R=E,S=1260,V={4}:\";$C$2;$P$14;$C$4;$D98;$B98)": 6943,_x000D_
    "=RIK_AC(\"INF04__;INF04@E=0,S=1076,G=0,T=0,P=0:@R=A,S=1260,V={0}:R=B,S=1018,V={1}:R=C,S=1092,V={2}:R=D,S=1014,V={3}:R=E,S=1260,V={4}:\";$C$2;$P$14;$C$4;$D106;$B106)": 6944,_x000D_
    "=RIK_AC(\"INF04__;INF04@E=0,S=1076,G=0,T=0,P=0:@R=A,S=1260,V={0}:R=B,S=1018,V={1}:R=C,S=1092,V={2}:R=D,S=1014,V={3}:R=E,S=1260,V={4}:\";$C$2;$P$14;$C$4;$D114;$B114)": 6945,_x000D_
    "=RIK_AC(\"INF04__;INF04@E=0,S=1076,G=0,T=0,P=0:@R=A,S=1260,V={0}:R=B,S=1018,V={1}:R=C,S=1092,V={2}:R=D,S=1014,V={3}:R=E,S=1260,V={4}:\";$C$2;$P$14;$C$4;$D122;$B122)": 6946,_x000D_
    "=RIK_AC(\"INF04__;INF04@E=0,S=1076,G=0,T=0,P=0:@R=A,S=1260,V={0}:R=B,S=1018,V={1}:R=C,S=1092,V={2}:R=D,S=1014,V={3}:R=E,S=1260,V={4}:\";$C$2;$P$14;$C$4;$D130;$B130)": 6947,_x000D_
    "=RIK_AC(\"INF04__;INF04@E=0,S=1076,G=0,T=0,P=0:@R=A,S=1260,V={0}:R=B,S=1018,V={1}:R=C,S=1092,V={2}:R=D,S=1014,V={3}:R=E,S=1260,V={4}:\";$C$2;$P$14;$C$4;$D138;$B138)": 6948,_x000D_
    "=RIK_AC(\"INF04__;INF04@E=0,S=1076,G=0,T=0,P=0:@R=A,S=1260,V={0}:R=B,S=1018,V={1}:R=C,S=1092,V={2}:R=D,S=1014,V={3}:R=E,S=1260,V={4}:\";$C$2;$P$14;$C$4;$D146;$B146)": 6949,_x000D_
    "=RIK_AC(\"INF04__;INF04@E=0,S=1076,G=0,T=0,P=0:@R=A,S=1260,V={0}:R=B,S=1018,V={1}:R=C,S=1092,V={2}:R=D,S=1014,V={3}:R=E,S=1260,V={4}:\";$C$2;$P$14;$C$4;$D154;$B154)": 6950,_x000D_
    "=RIK_AC(\"INF04__;INF04@E=0,S=1076,G=0,T=0,P=0:@R=A,S=1260,V={0}:R=B,S=1018,V={1}:R=C,S=1092,V={2}:R=D,S=1014,V={3}:R=E,S=1260,V={4}:\";$C$2;$P$14;$C$4;$D162;$B162)": 6951,_x000D_
    "=RIK_AC(\"INF04__;INF04@E=0,S=1076,G=0,T=0,P=0:@R=A,S=1260,V={0}:R=B,S=1018,V={1}:R=C,S=1092,V={2}:R=D,S=1014,V={3}:R=E,S=1260,V={4}:\";$C$2;$P$14;$C$4;$D170;$B170)": 6952,_x000D_
    "=RIK_AC(\"INF04__;INF04@E=0,S=1076,G=0,T=0,P=0:@R=A,S=1260,V={0}:R=B,S=1018,V={1}:R=C,S=1092,V={2}:R=D,S=1014,V={3}:R=E,S=1260,V={4}:\";$C$2;$P$14;$C$4;$D178;$B178)": 6953,_x000D_
    "=RIK_AC(\"INF04__;INF04@E=0,S=1076,G=0,T=0,P=0:@R=A,S=1260,V={0}:R=B,S=1018,V={1}:R=C,S=1092,V={2}:R=D,S=1014,V={3}:R=E,S=1260,V={4}:\";$C$2;$P$14;$C$4;$D186;$B186)": 6954,_x000D_
    "=RIK_AC(\"INF04__;INF04@E=0,S=1076,G=0,T=0,P=0:@R=A,S=1260,V={0}:R=B,S=1018,V={1}:R=C,S=1092,V={2}:R=D,S=1014,V={3}:R=E,S=1260,V={4}:\";$C$2;$P$14;$C$4;$D194;$B194)": 6955,_x000D_
    "=RIK_AC(\"INF04__;INF04@E=0,S=1076,G=0,T=0,P=0:@R=A,S=1260,V={0}:R=B,S=1018,V={1}:R=C,S=1092,V={2}:R=D,S=1014,V={3}:R=E,S=1260,V={4}:\";$C$2;$P$14;$C$4;$D202;$B202)": 6956,_x000D_
    "=RIK_AC(\"INF04__;INF04@E=0,S=1076,G=0,T=0,P=0:@R=A,S=1260,V={0}:R=B,S=1018,V={1}:R=C,S=1092,V={2}:R=D,S=1014,V={3}:R=E,S=1260,V={4}:\";$C$2;$P$14;$C$4;$D210;$B210)": 6957,_x000D_
    "=RIK_AC(\"INF04__;INF04@E=0,S=1076,G=0,T=0,P=0:@R=A,S=1260,V={0}:R=B,S=1018,V={1}:R=C,S=1092,V={2}:R=D,S=1014,V={3}:R=E,S=1260,V={4}:\";$C$2;$P$14;$C$4;$D218;$B218)": 6958,_x000D_
    "=RIK_AC(\"INF04__;INF04@E=0,S=1076,G=0,T=0,P=0:@R=A,S=1260,V={0}:R=B,S=1018,V={1}:R=C,S=1092,V={2}:R=D,S=1014,V={3}:R=E,S=1260,V={4}:\";$C$2;$P$14;$C$4;$D226;$B226)": 6959,_x000D_
    "=RIK_AC(\"INF04__;INF04@E=0,S=1076,G=0,T=0,P=0:@R=A,S=1260,V={0}:R=B,S=1018,V={1}:R=C,S=1092,V={2}:R=D,S=1014,V={3}:R=E,S=1260,V={4}:\";$C$2;$P$14;$C$4;$D234;$B234)": 6960,_x000D_
    "=RIK_AC(\"INF04__;INF04@E=0,S=1076,G=0,T=0,P=0:@R=A,S=1260,V={0}:R=B,S=1018,V={1}:R=C,S=1092,V={2}:R=D,S=1014,V={3}:R=E,S=1260,V={4}:\";$C$2;$P$14;$C$4;$D242;$B242)": 6961,_x000D_
    "=RIK_AC(\"INF04__;INF04@E=0,S=1076,G=0,T=0,P=0:@R=A,S=1260,V={0}:R=B,S=1018,V={1}:R=C,S=1092,V={2}:R=D,S=1014,V={3}:R=E,S=1260,V={4}:\";$C$2;$P$14;$C$4;$D250;$B250)": 6962,_x000D_
    "=RIK_AC(\"INF04__;INF04@E=0,S=1076,G=0,T=0,P=0:@R=A,S=1260,V={0}:R=B,S=1018,V={1}:R=C,S=1092,V={2}:R=D,S=1014,V={3}:R=E,S=1260,V={4}:\";$C$2;$P$14;$C$4;$D258;$B258)": 6963,_x000D_
    "=RIK_AC(\"INF04__;INF04@E=0,S=1076,G=0,T=0,P=0:@R=A,S=1260,V={0}:R=B,S=1018,V={1}:R=C,S=1092,V={2}:R=D,S=1014,V={3}:R=E,S=1260,V={4}:\";$C$2;$P$14;$C$4;$D266;$B266)": 6964,_x000D_
    "=RIK_AC(\"INF04__;INF04@E=0,S=1076,G=0,T=0,P=0:@R=A,S=1260,V={0}:R=B,S=1018,V={1}:R=C,S=1092,V={2}:R=D,S=1014,V={3}:R=E,S=1260,V={4}:\";$C$2;$P$14;$C$4;$D274;$B274)": 6965,_x000D_
    "=RIK_AC(\"INF04__;INF04@E=0,S=1076,G=0,T=0,P=0:@R=A,S=1260,V={0}:R=B,S=1018,V={1}:R=C,S=1092,V={2}:R=D,S=1014,V={3}:R=E,S=1260,V={4}:\";$C$2;$P$14;$C$4;$D282;$B282)": 6966,_x000D_
    "=RIK_AC(\"INF04__;INF04@E=0,S=1076,G=0,T=0,P=0:@R=A,S=1260,V={0}:R=B,S=1018,V={1}:R=C,S=1092,V={2}:R=D,S=1014,V={3}:R=E,S=1260,V={4}:\";$C$2;$P$14;$C$4;$D290;$B290)": 6967,_x000D_
    "=RIK_AC(\"INF04__;INF04@E=0,S=42,G=0,T=0,P=0:@R=A,S=1260,V={0}:R=B,S=1018,V={1}:R=C,S=1092,V={2}:R=D,S=1014,V={3}:R=E,S=1260,V={4}:\";$C$2;$P$14;$C$4;$D36;$B36)": 6968,_x000D_
    "=RIK_AC(\"INF04__;INF04@E=0,S=42,G=0,T=0,P=0:@R=A,S=1260,V={0}:R=B,S=1018,V={1}:R=C,S=1092,V={2}:R=D,S=1014,V={3}:R=E,S=1260,V={4}:\";$C$2;$P$14;$C$4;$D73;$B73)": 6969,_x000D_
    "=RIK_AC(\"INF04__;INF04@E=0,S=42,G=0,T=0,P=0:@R=A,S=1260,V={0}:R=B,S=1018,V={1}:R=C,S=1092,V={2}:R=D,S=1014,V={3}:R=E,S=1260,V={4}:\";$C$2;$P$14;$C$4;$D108;$B108)": 6970,_x000D_
    "=RIK_AC(\"INF04__;INF04@E=0,S=42,G=0,T=0,P=0:@R=A,S=1260,V={0}:R=B,S=1018,V={1}:R=C,S=1092,V={2}:R=D,S=1014,V={3}:R=E,S=1260,V={4}:\";$C$2;$P$14;$C$4;$D139;$B139)": 6971,_x000D_
    "=RIK_AC(\"INF04__;INF04@E=0,S=42,G=0,T=0,P=0:@R=A,S=1260,V={0}:R=B,S=1018,V={1}:R=C,S=1092,V={2}:R=D,S=1014,V={3}:R=E,S=1260,V={4}:\";$C$2;$P$14;$C$4;$D174;$B174)": 6972,_x000D_
    "=RIK_AC(\"INF04__;INF04@E=0,S=42,G=0,T=0,P=0:@R=A,S=1260,V={0}:R=B,S=1018,V={1}:R=C,S=1092,V={2}:R=D,S=1014,V={3}:R=E,S=1260,V={4}:\";$C$2;$P$14;$C$4;$D211;$B211)": 6973,_x000D_
    "=RIK_AC(\"INF04__;INF04@E=0,S=42,G=0,T=0,P=0:@R=A,S=1260,V={0}:R=B,S=1018,V={1}:R=C,S=1092,V={2}:R=D,S=1014,V={3}:R=E,S=1260,V={4}:\";$C$2;$P$14;$C$4;$D241;$B241)": 6974,_x000D_
    "=RIK_AC(\"INF04__;INF04@E=0,S=42,G=0,T=0,P=0:@R=A,S=1260,V={0}:R=B,S=1018,V={1}:R=C,S=1092,V={2}:R=D,S=1014,V={3}:R=E,S=1260,V={4}:\";$C$2;$P$14;$C$4;$D277;$B277)": 6975,_x000D_
    "=RIK_AC(\"INF04__;INF04@E=0,S=42,G=0,T=0,P=0:@R=A,S=1260,V={0}:R=B,S=1018,V={1}:R=C,S=1092,V={2}:R=D,S=1014,V={3}:R=E,S=1260,V={4}:\";$C$2;$P$14;$C$4;$D313;$B313)": 6976,_x000D_
    "=RIK_AC(\"INF04__;INF04@E=0,S=42,G=0,T=0,P=0:@R=A,S=1260,V={0}:R=B,S=1018,V={1}:R=C,S=1092,V={2}:R=D,S=1014,V={3}:R=E,S=1260,V={4}:\";$C$2;$P$14;$C$4;$D342;$B342)": 6977,_x000D_
    "=RIK_AC(\"INF04__;INF04@E=0,S=42,G=0,T=0,P=0:@R=A,S=1260,V={0}:R=B,S=1018,V={1}:R=C,S=1092,V={2}:R=D,S=1014,V={3}:R=E,S=1260,V={4}:\";$C$2;$P$14;$C$4;$D380;$B380)": 6978,_x000D_
    "=RIK_AC(\"INF04__;INF04@E=0,S=42,G=0,T=0,P=0:@R=A,S=1260,V={0}:R=B,S=1018,V={1}:R=C,S=1092,V={2}:R=D,S=1014,V={3}:R=E,S=1260,V={4}:\";$C$2;$P$14;$C$4;$D414;$B414)": 6979,_x000D_
    "=RIK_AC(\"INF04__;INF04@E=0,S=1064,G=0,T=0,P=0:@R=A,S=1260,V={0}:R=B,S=1018,V={1}:R=C,S=1092,V={2}:R=D,S=1014,V={3}:R=E,S=1260,V={4}:\";$C$2;$P$14;$C$4;$D25;$B25)": 6980,_x000D_
    "=RIK_AC(\"INF04__;INF04@E=0,S=1064,G=0,T=0,P=0:@R=A,S=1260,V={0}:R=B,S=1018,V={1}:R=C,S=1092,V={2}:R=D,S=1014,V={3}:R=E,S=1260,V={4}:\";$C$2;$P$14;$C$4;$D58;$B58)": 6981,_x000D_
    "=RIK_AC(\"INF04__;INF04@E=0,S=1064,G=0,T=0,P=0:@R=A,S=1260,V={0}:R=B,S=1018,V={1}:R=C,S=1092,V={2}:R=D,S=1014,V={3}:R=E,S=1260,V={4}:\";$C$2;$P$14;$C$4;$D83;$B83)": 6982,_x000D_
    "=RIK_AC(\"INF04__;INF04@E=0,S=1064,G=0,T=0,P=0:@R=A,S=1260,V={0}:R=B,S=1018,V={1}:R=C,S=1092,V={2}:R=D,S=1014,V={3}:R=E,S=1260,V={4}:\";$C$2;$P$14;$C$4;$D105;$B105)": 6983,_x000D_
    "=RIK_AC(\"INF04__;INF04@E=0,S=1064,G=0,T=0,P=0:@R=A,S=1260,V={0}:R=B,S=1018,V={1}:R=C,S=1092,V={2}:R=D,S=1014,V={3}:R=E,S=1260,V={4}:\";$C$2;$P$14;$C$4;$D131;$B131)": 6984,_x000D_
    "=RIK_AC(\"INF04__;INF04@E=0,S=1064,G=0,T=0,P=0:@R=A,S=1260,V={0}:R=B,S=1018,V={1}:R=C,S=1092,V={2}:R=D,S=1014,V={3}:R=E,S=1260,V={4}:\";$C$2;$P$14;$C$4;$D156;$B156)": 6985,_x000D_
    "=RIK_AC(\"INF04__;INF04@E=0,S=1064,G=0,T=0,P=0:@R=A,S=1260,V={0}:R=B,S=1018,V={1}:R=C,S=1092,V={2}:R=D,S=1014,V={3}:R=E,S=1260,V={4}:\";$C$2;$P$14;$C$4;$D178;$B178)": 6986,_x000D_
    "=RIK_AC(\"INF04__;INF04@E=0,S=1064,G=0,T=0,P=0:@R=A,S=1260,V={0}:R=B,S=1018,V={1}:R=C,S=1092,V={2}:R=D,S=1014,V={3}:R=E,S=1260,V={4}:\";$C$2;$P$14;$C$4;$D203;$B203)": 6987,_x000D_
    "=RIK_AC(\"INF04__;INF04@</t>
  </si>
  <si>
    <t>E=0,S=1064,G=0,T=0,P=0:@R=A,S=1260,V={0}:R=B,S=1018,V={1}:R=C,S=1092,V={2}:R=D,S=1014,V={3}:R=E,S=1260,V={4}:\";$C$2;$P$14;$C$4;$D225;$B225)": 6988,_x000D_
    "=RIK_AC(\"INF04__;INF04@E=0,S=1064,G=0,T=0,P=0:@R=A,S=1260,V={0}:R=B,S=1018,V={1}:R=C,S=1092,V={2}:R=D,S=1014,V={3}:R=E,S=1260,V={4}:\";$C$2;$P$14;$C$4;$D244;$B244)": 6989,_x000D_
    "=RIK_AC(\"INF04__;INF04@E=0,S=1064,G=0,T=0,P=0:@R=A,S=1260,V={0}:R=B,S=1018,V={1}:R=C,S=1092,V={2}:R=D,S=1014,V={3}:R=E,S=1260,V={4}:\";$C$2;$P$14;$C$4;$D267;$B267)": 6990,_x000D_
    "=RIK_AC(\"INF04__;INF04@E=0,S=1064,G=0,T=0,P=0:@R=A,S=1260,V={0}:R=B,S=1018,V={1}:R=C,S=1092,V={2}:R=D,S=1014,V={3}:R=E,S=1260,V={4}:\";$C$2;$P$14;$C$4;$D289;$B289)": 6991,_x000D_
    "=RIK_AC(\"INF04__;INF04@E=0,S=1064,G=0,T=0,P=0:@R=A,S=1260,V={0}:R=B,S=1018,V={1}:R=C,S=1092,V={2}:R=D,S=1014,V={3}:R=E,S=1260,V={4}:\";$C$2;$P$14;$C$4;$D308;$B308)": 6992,_x000D_
    "=RIK_AC(\"INF04__;INF04@E=0,S=1064,G=0,T=0,P=0:@R=A,S=1260,V={0}:R=B,S=1018,V={1}:R=C,S=1092,V={2}:R=D,S=1014,V={3}:R=E,S=1260,V={4}:\";$C$2;$P$14;$C$4;$D331;$B331)": 6993,_x000D_
    "=RIK_AC(\"INF04__;INF04@E=0,S=1064,G=0,T=0,P=0:@R=A,S=1260,V={0}:R=B,S=1018,V={1}:R=C,S=1092,V={2}:R=D,S=1014,V={3}:R=E,S=1260,V={4}:\";$C$2;$P$14;$C$4;$D353;$B353)": 6994,_x000D_
    "=RIK_AC(\"INF04__;INF04@E=0,S=1064,G=0,T=0,P=0:@R=A,S=1260,V={0}:R=B,S=1018,V={1}:R=C,S=1092,V={2}:R=D,S=1014,V={3}:R=E,S=1260,V={4}:\";$C$2;$P$14;$C$4;$D372;$B372)": 6995,_x000D_
    "=RIK_AC(\"INF04__;INF04@E=0,S=1064,G=0,T=0,P=0:@R=A,S=1260,V={0}:R=B,S=1018,V={1}:R=C,S=1092,V={2}:R=D,S=1014,V={3}:R=E,S=1260,V={4}:\";$C$2;$P$14;$C$4;$D395;$B395)": 6996,_x000D_
    "=RIK_AC(\"INF04__;INF04@E=0,S=1064,G=0,T=0,P=0:@R=A,S=1260,V={0}:R=B,S=1018,V={1}:R=C,S=1092,V={2}:R=D,S=1014,V={3}:R=E,S=1260,V={4}:\";$C$2;$P$14;$C$4;$D417;$B417)": 6997,_x000D_
    "=RIK_AC(\"INF04__;INF04@E=0,S=1064,G=0,T=0,P=0:@R=A,S=1260,V={0}:R=B,S=1018,V={1}:R=C,S=1092,V={2}:R=D,S=1014,V={3}:R=E,S=1260,V={4}:\";$C$2;$P$14;$C$4;$D434;$B434)": 6998,_x000D_
    "=RIK_AC(\"INF04__;INF04@E=0,S=49,G=0,T=0,P=0:@R=A,S=1260,V={0}:R=B,S=1018,V={1}:R=C,S=1092,V={2}:R=D,S=1014,V={3}:R=E,S=1260,V={4}:R=F,S=48,V={5}:\";$C$2;$P$14;$C$4;$D30;$B30;R$14)": 6999,_x000D_
    "=RIK_AC(\"INF04__;INF04@E=0,S=49,G=0,T=0,P=0:@R=A,S=1260,V={0}:R=B,S=1018,V={1}:R=C,S=1092,V={2}:R=D,S=1014,V={3}:R=E,S=1260,V={4}:R=F,S=48,V={5}:\";$C$2;$P$14;$C$4;$D46;$B46;R$14)": 7000,_x000D_
    "=RIK_AC(\"INF04__;INF04@E=0,S=49,G=0,T=0,P=0:@R=A,S=1260,V={0}:R=B,S=1018,V={1}:R=C,S=1092,V={2}:R=D,S=1014,V={3}:R=E,S=1260,V={4}:R=F,S=48,V={5}:\";$C$2;$P$14;$C$4;$D57;$B57;R$14)": 7001,_x000D_
    "=RIK_AC(\"INF04__;INF04@E=0,S=49,G=0,T=0,P=0:@R=A,S=1260,V={0}:R=B,S=1018,V={1}:R=C,S=1092,V={2}:R=D,S=1014,V={3}:R=E,S=1260,V={4}:R=F,S=48,V={5}:\";$C$2;$P$14;$C$4;$D66;$B66;R$14)": 7002,_x000D_
    "=RIK_AC(\"INF04__;INF04@E=0,S=49,G=0,T=0,P=0:@R=A,S=1260,V={0}:R=B,S=1018,V={1}:R=C,S=1092,V={2}:R=D,S=1014,V={3}:R=E,S=1260,V={4}:R=F,S=48,V={5}:\";$C$2;$P$14;$C$4;$D76;$B76;R$14)": 7003,_x000D_
    "=RIK_AC(\"INF04__;INF04@E=0,S=49,G=0,T=0,P=0:@R=A,S=1260,V={0}:R=B,S=1018,V={1}:R=C,S=1092,V={2}:R=D,S=1014,V={3}:R=E,S=1260,V={4}:R=F,S=48,V={5}:\";$C$2;$P$14;$C$4;$D85;$B85;R$14)": 7004,_x000D_
    "=RIK_AC(\"INF04__;INF04@E=0,S=49,G=0,T=0,P=0:@R=A,S=1260,V={0}:R=B,S=1018,V={1}:R=C,S=1092,V={2}:R=D,S=1014,V={3}:R=E,S=1260,V={4}:R=F,S=48,V={5}:\";$C$2;$P$14;$C$4;$D94;$B94;R$14)": 7005,_x000D_
    "=RIK_AC(\"INF04__;INF04@E=0,S=49,G=0,T=0,P=0:@R=A,S=1260,V={0}:R=B,S=1018,V={1}:R=C,S=1092,V={2}:R=D,S=1014,V={3}:R=E,S=1260,V={4}:R=F,S=48,V={5}:\";$C$2;$P$14;$C$4;$D103;$B103;R$14)": 7006,_x000D_
    "=RIK_AC(\"INF04__;INF04@E=0,S=49,G=0,T=0,P=0:@R=A,S=1260,V={0}:R=B,S=1018,V={1}:R=C,S=1092,V={2}:R=D,S=1014,V={3}:R=E,S=1260,V={4}:R=F,S=48,V={5}:\";$C$2;$P$14;$C$4;$D112;$B112;R$14)": 7007,_x000D_
    "=RIK_AC(\"INF04__;INF04@E=0,S=49,G=0,T=0,P=0:@R=A,S=1260,V={0}:R=B,S=1018,V={1}:R=C,S=1092,V={2}:R=D,S=1014,V={3}:R=E,S=1260,V={4}:R=F,S=48,V={5}:\";$C$2;$P$14;$C$4;$D121;$B121;R$14)": 7008,_x000D_
    "=RIK_AC(\"INF04__;INF04@E=0,S=49,G=0,T=0,P=0:@R=A,S=1260,V={0}:R=B,S=1018,V={1}:R=C,S=1092,V={2}:R=D,S=1014,V={3}:R=E,S=1260,V={4}:R=F,S=48,V={5}:\";$C$2;$P$14;$C$4;$D130;$B130;R$14)": 7009,_x000D_
    "=RIK_AC(\"INF04__;INF04@E=0,S=49,G=0,T=0,P=0:@R=A,S=1260,V={0}:R=B,S=1018,V={1}:R=C,S=1092,V={2}:R=D,S=1014,V={3}:R=E,S=1260,V={4}:R=F,S=48,V={5}:\";$C$2;$P$14;$C$4;$D140;$B140;R$14)": 7010,_x000D_
    "=RIK_AC(\"INF04__;INF04@E=0,S=49,G=0,T=0,P=0:@R=A,S=1260,V={0}:R=B,S=1018,V={1}:R=C,S=1092,V={2}:R=D,S=1014,V={3}:R=E,S=1260,V={4}:R=F,S=48,V={5}:\";$C$2;$P$14;$C$4;$D149;$B149;R$14)": 7011,_x000D_
    "=RIK_AC(\"INF04__;INF04@E=0,S=49,G=0,T=0,P=0:@R=A,S=1260,V={0}:R=B,S=1018,V={1}:R=C,S=1092,V={2}:R=D,S=1014,V={3}:R=E,S=1260,V={4}:R=F,S=48,V={5}:\";$C$2;$P$14;$C$4;$D158;$B158;R$14)": 7012,_x000D_
    "=RIK_AC(\"INF04__;INF04@E=0,S=49,G=0,T=0,P=0:@R=A,S=1260,V={0}:R=B,S=1018,V={1}:R=C,S=1092,V={2}:R=D,S=1014,V={3}:R=E,S=1260,V={4}:R=F,S=48,V={5}:\";$C$2;$P$14;$C$4;$D167;$B167;R$14)": 7013,_x000D_
    "=RIK_AC(\"INF04__;INF04@E=0,S=49,G=0,T=0,P=0:@R=A,S=1260,V={0}:R=B,S=1018,V={1}:R=C,S=1092,V={2}:R=D,S=1014,V={3}:R=E,S=1260,V={4}:R=F,S=48,V={5}:\";$C$2;$P$14;$C$4;$D175;$B175;R$14)": 7014,_x000D_
    "=RIK_AC(\"INF04__;INF04@E=0,S=49,G=0,T=0,P=0:@R=A,S=1260,V={0}:R=B,S=1018,V={1}:R=C,S=1092,V={2}:R=D,S=1014,V={3}:R=E,S=1260,V={4}:R=F,S=48,V={5}:\";$C$2;$P$14;$C$4;$D183;$B183;R$14)": 7015,_x000D_
    "=RIK_AC(\"INF04__;INF04@E=0,S=49,G=0,T=0,P=0:@R=A,S=1260,V={0}:R=B,S=1018,V={1}:R=C,S=1092,V={2}:R=D,S=1014,V={3}:R=E,S=1260,V={4}:R=F,S=48,V={5}:\";$C$2;$P$14;$C$4;$D191;$B191;R$14)": 7016,_x000D_
    "=RIK_AC(\"INF04__;INF04@E=0,S=49,G=0,T=0,P=0:@R=A,S=1260,V={0}:R=B,S=1018,V={1}:R=C,S=1092,V={2}:R=D,S=1014,V={3}:R=E,S=1260,V={4}:R=F,S=48,V={5}:\";$C$2;$P$14;$C$4;$D199;$B199;R$14)": 7017,_x000D_
    "=RIK_AC(\"INF04__;INF04@E=0,S=49,G=0,T=0,P=0:@R=A,S=1260,V={0}:R=B,S=1018,V={1}:R=C,S=1092,V={2}:R=D,S=1014,V={3}:R=E,S=1260,V={4}:R=F,S=48,V={5}:\";$C$2;$P$14;$C$4;$D207;$B207;R$14)": 7018,_x000D_
    "=RIK_AC(\"INF04__;INF04@E=0,S=49,G=0,T=0,P=0:@R=A,S=1260,V={0}:R=B,S=1018,V={1}:R=C,S=1092,V={2}:R=D,S=1014,V={3}:R=E,S=1260,V={4}:R=F,S=48,V={5}:\";$C$2;$P$14;$C$4;$D215;$B215;R$14)": 7019,_x000D_
    "=RIK_AC(\"INF04__;INF04@E=0,S=49,G=0,T=0,P=0:@R=A,S=1260,V={0}:R=B,S=1018,V={1}:R=C,S=1092,V={2}:R=D,S=1014,V={3}:R=E,S=1260,V={4}:R=F,S=48,V={5}:\";$C$2;$P$14;$C$4;$D223;$B223;R$14)": 7020,_x000D_
    "=RIK_AC(\"INF04__;INF04@E=0,S=49,G=0,T=0,P=0:@R=A,S=1260,V={0}:R=B,S=1018,V={1}:R=C,S=1092,V={2}:R=D,S=1014,V={3}:R=E,S=1260,V={4}:R=F,S=48,V={5}:\";$C$2;$P$14;$C$4;$D231;$B231;R$14)": 7021,_x000D_
    "=RIK_AC(\"INF04__;INF04@E=0,S=49,G=0,T=0,P=0:@R=A,S=1260,V={0}:R=B,S=1018,V={1}:R=C,S=1092,V={2}:R=D,S=1014,V={3}:R=E,S=1260,V={4}:R=F,S=48,V={5}:\";$C$2;$P$14;$C$4;$D239;$B239;R$14)": 7022,_x000D_
    "=RIK_AC(\"INF04__;INF04@E=0,S=49,G=0,T=0,P=0:@R=A,S=1260,V={0}:R=B,S=1018,V={1}:R=C,S=1092,V={2}:R=D,S=1014,V={3}:R=E,S=1260,V={4}:R=F,S=48,V={5}:\";$C$2;$P$14;$C$4;$D247;$B247;R$14)": 7023,_x000D_
    "=RIK_AC(\"INF04__;INF04@E=0,S=49,G=0,T=0,P=0:@R=A,S=1260,V={0}:R=B,S=1018,V={1}:R=C,S=1092,V={2}:R=D,S=1014,V={3}:R=E,S=1260,V={4}:R=F,S=48,V={5}:\";$C$2;$P$14;$C$4;$D255;$B255;R$14)": 7024,_x000D_
    "=RIK_AC(\"INF04__;INF04@E=0,S=49,G=0,T=0,P=0:@R=A,S=1260,V={0}:R=B,S=1018,V={1}:R=C,S=1092,V={2}:R=D,S=1014,V={3}:R=E,S=1260,V={4}:R=F,S=48,V={5}:\";$C$2;$P$14;$C$4;$D263;$B263;R$14)": 7025,_x000D_
    "=RIK_AC(\"INF04__;INF04@E=0,S=49,G=0,T=0,P=0:@R=A,S=1260,V={0}:R=B,S=1018,V={1}:R=C,S=1092,V={2}:R=D,S=1014,V={3}:R=E,S=1260,V={4}:R=F,S=48,V={5}:\";$C$2;$P$14;$C$4;$D271;$B271;R$14)": 7026,_x000D_
    "=RIK_AC(\"INF04__;INF04@E=0,S=49,G=0,T=0,P=0:@R=A,S=1260,V={0}:R=B,S=1018,V={1}:R=C,S=1092,V={2}:R=D,S=1014,V={3}:R=E,S=1260,V={4}:R=F,S=48,V={5}:\";$C$2;$P$14;$C$4;$D279;$B279;R$14)": 7027,_x000D_
    "=RIK_AC(\"INF04__;INF04@E=0,S=49,G=0,T=0,P=0:@R=A,S=1260,V={0}:R=B,S=1018,V={1}:R=C,S=1092,V={2}:R=D,S=1014,V={3}:R=E,S=1260,V={4}:R=F,S=48,V={5}:\";$C$2;$P$14;$C$4;$D287;$B287;R$14)": 7028,_x000D_
    "=RIK_AC(\"INF04__;INF04@E=0,S=49,G=0,T=0,P=0:@R=A,S=1260,V={0}:R=B,S=1018,V={1}:R=C,S=1092,V={2}:R=D,S=1014,V={3}:R=E,S=1260,V={4}:R=F,S=48,V={5}:\";$C$2;$P$14;$C$4;$D295;$B295;R$14)": 7029,_x000D_
    "=RIK_AC(\"INF04__;INF04@E=0,S=49,G=0,T=0,P=0:@R=A,S=1260,V={0}:R=B,S=1018,V={1}:R=C,S=1092,V={2}:R=D,S=1014,V={3}:R=E,S=1260,V={4}:R=F,S=48,V={5}:\";$C$2;$P$14;$C$4;$D303;$B303;R$14)": 7030,_x000D_
    "=RIK_AC(\"INF04__;INF04@E=0,S=49,G=0,T=0,P=0:@R=A,S=1260,V={0}:R=B,S=1018,V={1}:R=C,S=1092,V={2}:R=D,S=1014,V={3}:R=E,S=1260,V={4}:R=F,S=48,V={5}:\";$C$2;$P$14;$C$4;$D311;$B311;R$14)": 7031,_x000D_
    "=RIK_AC(\"INF04__;INF04@E=0,S=49,G=0,T=0,P=0:@R=A,S=1260,V={0}:R=B,S=1018,V={1}:R=C,S=1092,V={2}:R=D,S=1014,V={3}:R=E,S=1260,V={4}:R=F,S=48,V={5}:\";$C$2;$P$14;$C$4;$D319;$B319;R$14)": 7032,_x000D_
    "=RIK_AC(\"INF04__;INF04@E=0,S=49,G=0,T=0,P=0:@R=A,S=1260,V={0}:R=B,S=1018,V={1}:R=C,S=1092,V={2}:R=D,S=1014,V={3}:R=E,S=1260,V={4}:R=F,S=48,V={5}:\";$C$2;$P$14;$C$4;$D327;$B327;R$14)": 7033,_x000D_
    "=RIK_AC(\"INF04__;INF04@E=0,S=49,G=0,T=0,P=0:@R=A,S=1260,V={0}:R=B,S=1018,V={1}:R=C,S=1092,V={2}:R=D,S=1014,V={3}:R=E,S=1260,V={4}:R=F,S=48,V={5}:\";$C$2;$P$14;$C$4;$D335;$B335;R$14)": 7034,_x000D_
    "=RIK_AC(\"INF04__;INF04@E=0,S=49,G=0,T=0,P=0:@R=A,S=1260,V={0}:R=B,S=1018,V={1}:R=C,S=1092,V={2}:R=D,S=1014,V={3}:R=E,S=1260,V={4}:R=F,S=48,V={5}:\";$C$2;$P$14;$C$4;$D343;$B343;R$14)": 7035,_x000D_
    "=RIK_AC(\"INF04__;INF04@E=0,S=49,G=0,T=0,P=0:@R=A,S=1260,V={0}:R=B,S=1018,V={1}:R=C,S=1092,V={2}:R=D,S=1014,V={3}:R=E,S=1260,V={4}:R=F,S=48,V={5}:\";$C$2;$P$14;$C$4;$D351;$B351;R$14)": 7036,_x000D_
    "=RIK_AC(\"INF04__;INF04@E=0,S=49,G=0,T=0,P=0:@R=A,S=1260,V={0}:R=B,S=1018,V={1}:R=C,S=1092,V={2}:R=D,S=1014,V={3}:R=E,S=1260,V={4}:R=F,S=48,V={5}:\";$C$2;$P$14;$C$4;$D359;$B359;R$14)": 7037,_x000D_
    "=RIK_AC(\"INF04__;INF04@E=0,S=49,G=0,T=0,P=0:@R=A,S=1260,V={0}:R=B,S=1018,V={1}:R=C,S=1092,V={2}:R=D,S=1014,V={3}:R=E,S=1260,V={4}:R=F,S=48,V={5}:\";$C$2;$P$14;$C$4;$D367;$B367;R$14)": 7038,_x000D_
    "=RIK_AC(\"INF04__;INF04@E=0,S=49,G=0,T=0,P=0:@R=A,S=1260,V={0}:R=B,S=1018,V={1}:R=C,S=1092,V={2}:R=D,S=1014,V={3}:R=E,S=1260,V={4}:R=F,S=48,V={5}:\";$C$2;$P$14;$C$4;$D375;$B375;R$14)": 7039,_x000D_
    "=RIK_AC(\"INF04__;INF04@E=0,S=49,G=0,T=0,P=0:@R=A,S=1260,V={0}:R=B,S=1018,V={1}:R=C,S=1092,V={2}:R=D,S=1014,V={3}:R=E,S=1260,V={4}:R=F,S=48,V={5}:\";$C$2;$P$14;$C$4;$D383;$B383;R$14)": 7040,_x000D_
    "=RIK_AC(\"INF04__;INF04@E=0,S=49,G=0,T=0,P=0:@R=A,S=1260,V={0}:R=B,S=1018,V={1}:R=C,S=1092,V={2}:R=D,S=1014,V={3}:R=E,S=1260,V={4}:R=F,S=48,V={5}:\";$C$2;$P$14;$C$4;$D391;$B391;R$14)": 7041,_x000D_
    "=RIK_AC(\"INF04__;INF04@E=0,S=49,G=0,T=0,P=0:@R=A,S=1260,V={0}:R=B,S=1018,V={1}:R=C,S=1092,V={2}:R=D,S=1014,V={3}:R=E,S=1260,V={4}:R=F,S=48,V={5}:\";$C$2;$P$14;$C$4;$D399;$B399;R$14)": 7042,_x000D_
    "=RIK_AC(\"INF04__;INF04@E=0,S=49,G=0,T=0,P=0:@R=A,S=1260,V={0}:R=B,S=1018,V={1}:R=C,S=1092,V={2}:R=D,S=1014,V={3}:R=E,S=1260,V={4}:R=F,S=48,V={5}:\";$C$2;$P$14;$C$4;$D407;$B407;R$14)": 7043,_x000D_
    "=RIK_AC(\"INF04__;INF04@E=0,S=49,G=0,T=0,P=0:@R=A,S=1260,V={0}:R=B,S=1018,V={1}:R=C,S=1092,V={2}:R=D,S=1014,V={3}:R=E,S=1260,V={4}:R=F,S=48,V={5}:\";$C$2;$P$14;$C$4;$D415;$B415;R$14)": 7044,_x000D_
    "=RIK_AC(\"INF04__;INF04@E=0,S=49,G=0,T=0,P=0:@R=A,S=1260,V={0}:R=B,S=1018,V={1}:R=C,S=1092,V={2}:R=D,S=1014,V={3}:R=E,S=1260,V={4}:R=F,S=48,V={5}:\";$C$2;$P$14;$C$4;$D423;$B423;R$14)": 7045,_x000D_
    "=RIK_AC(\"INF04__;INF04@E=0,S=49,G=0,T=0,P=0:@R=A,S=1260,V={0}:R=B,S=1018,V={1}:R=C,S=1092,V={2}:R=D,S=1014,V={3}:R=E,S=1260,V={4}:R=F,S=48,V={5}:\";$C$2;$P$14;$C$4;$D431;$B431;R$14)": 7046,_x000D_
    "=RIK_AC(\"INF04__;INF04@E=0,S=1076,G=0,T=0,P=0:@R=A,S=1260,V={0}:R=B,S=1018,V={1}:R=C,S=1092,V={2}:R=D,S=1014,V={3}:R=E,S=1260,V={4}:\";$C$2;$P$14;$C$4;$D19;$B19)": 7047,_x000D_
    "=RIK_AC(\"INF04__;INF04@E=0,S=1076,G=0,T=0,P=0:@R=A,S=1260,V={0}:R=B,S=1018,V={1}:R=C,S=1092,V={2}:R=D,S=1014,V={3}:R=E,S=1260,V={4}:\";$C$2;$P$14;$C$4;$D27;$B27)": 7048,_x000D_
    "=RIK_AC(\"INF04__;INF04@E=0,S=1076,G=0,T=0,P=0:@R=A,S=1260,V={0}:R=B,S=1018,V={1}:R=C,S=1092,V={2}:R=D,S=1014,V={3}:R=E,S=1260,V={4}:\";$C$2;$P$14;$C$4;$D35;$B35)": 7049,_x000D_
    "=RIK_AC(\"INF04__;INF04@E=0,S=42,G=0,T=0,P=0:@R=A,S=1260,V={0}:R=B,S=1018,V={1}:R=C,S=1092,V={2}:R=D,S=1014,V={3}:R=E,S=1260,V={4}:\";$C$2;$P$14;$C$4;$D44;$B44)": 7050,_x000D_
    "=RIK_AC(\"INF04__;INF04@E=0,S=42,G=0,T=0,P=0:@R=A,S=1260,V={0}:R=B,S=1018,V={1}:R=C,S=1092,V={2}:R=D,S=1014,V={3}:R=E,S=1260,V={4}:\";$C$2;$P$14;$C$4;$D75;$B75)": 7051,_x000D_
    "=RIK_AC(\"INF04__;INF04@E=0,S=42,G=0,T=0,P=0:@R=A,S=1260,V={0}:R=B,S=1018,V={1}:R=C,S=1092,V={2}:R=D,S=1014,V={3}:R=E,S=1260,V={4}:\";$C$2;$P$14;$C$4;$D110;$B110)": 7052,_x000D_
    "=RIK_AC(\"INF04__;INF04@E=0,S=42,G=0,T=0,P=0:@R=A,S=1260,V={0}:R=B,S=1018,V={1}:R=C,S=1092,V={2}:R=D,S=1014,V={3}:R=E,S=1260,V={4}:\";$C$2;$P$14;$C$4;$D147;$B147)": 7053,_x000D_
    "=RIK_AC(\"INF04__;INF04@E=0,S=42,G=0,T=0,P=0:@R=A,S=1260,V={0}:R=B,S=1018,V={1}:R=C,S=1092,V={2}:R=D,S=1014,V={3}:R=E,S=1260,V={4}:\";$C$2;$P$14;$C$4;$D177;$B177)": 7054,_x000D_
    "=RIK_AC(\"INF04__;INF04@E=0,S=42,G=0,T=0,P=0:@R=A,S=1260,V={0}:R=B,S=1018,V={1}:R=C,S=1092,V={2}:R=D,S=1014,V={3}:R=E,S=1260,V={4}:\";$C$2;$P$14;$C$4;$D213;$B213)": 7055,_x000D_
    "=RIK_AC(\"INF04__;INF04@E=0,S=42,G=0,T=0,P=0:@R=A,S=1260,V={0}:R=B,S=1018,V={1}:R=C,S=1092,V={2}:R=D,S=1014,V={3}:R=E,S=1260,V={4}:\";$C$2;$P$14;$C$4;$D249;$B249)": 7056,_x000D_
    "=RIK_AC(\"INF04__;INF04@E=0,S=42,G=0,T=0,P=0:@R=A,S=1260,V={0}:R=B,S=1018,V={1}:R=C,S=1092,V={2}:R=D,S=1014,V={3}:R=E,S=1260,V={4}:\";$C$2;$P$14;$C$4;$D278;$B278)": 7057,_x000D_
    "=RIK_AC(\"INF04__;INF04@E=0,S=42,G=0,T=0,P=0:@R=A,S=1260,V={0}:R=B,S=1018,V={1}:R=C,S=1092,V={2}:R=D,S=1014,V={3}:R=E,S=1260,V={4}:\";$C$2;$P$14;$C$4;$D316;$B316)": 7058,_x000D_
    "=RIK_AC(\"INF04__;INF04@E=0,S=42,G=0,T=0,P=0:@R=A,S=1260,V={0}:R=B,S=1018,V={1}:R=C,S=1092,V={2}:R=D,S=1014,V={3}:R=E,S=1260,V={4}:\";$C$2;$P$14;$C$4;$D350;$B350)": 7059,_x000D_
    "=RIK_AC(\"INF04__;INF04@E=0,S=42,G=0,T=0,P=0:@R=A,S=1260,V={0}:R=B,S=1018,V={1}:R=C,S=1092,V={2}:R=D,S=1014,V={3}:R=E,S=1260,V={4}:\";$C$2;$P$14;$C$4;$D381;$B381)": 7060,_x000D_
    "=RIK_AC(\"INF04__;INF04@E=0,S=42,G=0,T=0,P=0:@R=A,S=1260,V={0}:R=B,S=1018,V={1}:R=C,S=1092,V={2}:R=D,S=1014,V={3}:R=E,S=1260,V={4}:\";$C$2;$P$14;$C$4;$D419;$B419)": 7061,_x000D_
    "=RIK_AC(\"INF04__;INF04@E=0,S=1064,G=0,T=0,P=0:@R=A,S=1260,V={0}:R=B,S=1018,V={1}:R=C,S=1092,V={2}:R=D,S=1014,V={3}:R=E,S=1260,V={4}:\";$C$2;$P$14;$C$4;$D33;$B33)": 7062,_x000D_
    "=RIK_AC(\"INF04__;INF04@E=0,S=1064,G=0,T=0,P=0:@R=A,S=1260,V={0}:R=B,S=1018,V={1}:R=C,S=1092,V={2}:R=D,S=1014,V={3}:R=E,S=1260,V={4}:\";$C$2;$P$14;$C$4;$D59;$B59)": 7063,_x000D_
    "=RIK_AC(\"INF04__;INF04@E=0,S=1064,G=0,T=0,P=0:@R=A,S=1260,V={0}:R=B,S=1018,V={1}:R=C,S=1092,V={2}:R=D,S=1014,V={3}:R=E,S=1260,V={4}:\";$C$2;$P$14;$C$4;$D85;$B85)": 7064,_x000D_
    "=RIK_AC(\"INF04__;INF04@E=0,S=1064,G=0,T=0,P=0:@R=A,S=1260,V={0}:R=B,S=1018,V={1}:R=C,S=1092,V={2}:R=D,S=1014,V={3}:R=E,S=1260,V={4}:\";$C$2;$P$14;$C$4;$D111;$B111)": 7065,_x000D_
    "=RIK_AC(\"INF04__;INF04@E=0,S=1064,G=0,T=0,P=0:@R=A,S=1260,V={0}:R=B,S=1018,V={1}:R=C,S=1092,V={2}:R=D,S=1014,V={3}:R=E,S=1260,V={4}:\";$C$2;$P$14;$C$4;$D132;$B132)": 7066,_x000D_
    "=RIK_AC(\"INF04__;INF04@E=0,S=1064,G=0,T=0,P=0:@R=A,S=1260,V={0}:R=B,S=1018,V={1}:R=C,S=1092,V={2}:R=D,S=1014,V={3}:R=E,S=1260,V={4}:\";$C$2;$P$14;$C$4;$D159;$B159)": 7067,_x000D_
    "=RIK_AC(\"INF04__;INF04@E=0,S=1064,G=0,T=0,P=0:@R=A,S=1260,V={0}:R=B,S=1018,V={1}:R=C,S=1092,V={2}:R=D,S=1014,V={3}:R=E,S=1260,V={4}:\";$C$2;$P$14;$C$4;$D184;$B184)": 7068,_x000D_
    "=RIK_AC(\"INF04__;INF04@E=0,S=1064,G=0,T=0,P=0:@R=A,S=1260,V={0}:R=B,S=1018,V={1}:R=C,S=1092,V={2}:R=D,S=1014,V={3}:R=E,S=1260,V={4}:\";$C$2;$P$14;$C$4;$D204;$B204)": 7069,_x000D_
    "=RIK_AC(\"INF04__;INF04@E=0,S=1064,G=0,T=0,P=0:@R=A,S=1260,V={0}:R=B,S=1018,V={1}:R=C,S=1092,V={2}:R=D,S=1014,V={3}:R=E,S=1260,V={4}:\";$C$2;$P$14;$C$4;$D227;$B227)": 7070,_x000D_
    "=RIK_AC(\"INF04__;INF04@E=0,S=1064,G=0,T=0,P=0:@R=A,S=1260,V={0}:R=B,S=1018,V={1}:R=C,S=1092,V={2}:R=D,S=1014,V={3}:R=E,S=1260,V={4}:\";$C$2;$P$14;$C$4;$D249;$B249)": 7071,_x000D_
    "=RIK_AC(\"INF04__;INF04@E=0,S=1064,G=0,T=0,P=0:@R=A,S=1260,V={0}:R=B,S=1018,V={1}:R=C,S=1092,V={2}:R=D,S=1014,V={3}:R=E,S=1260,V={4}:\";$C$2;$P$14;$C$4;$D268;$B268)": 7072,_x000D_
    "=RIK_AC(\"INF04__;INF04@E=0,S=1064,G=0,T=0,P=0:@R=A,S=1260,V={0}:R=B,S=1018,V={1}:R=C,S=1092,V={2}:R=D,S=1014,V={3}:R=E,S=1260,V={4}:\";$C$2;$P$14;$C$4;$D291;$B291)": 7073,_x000D_
    "=RIK_AC(\"INF04__;INF04@E=0,S=1064,G=0,T=0,P=0:@R=A,S=1260,V={0}:R=B,S=1018,V={1}:R=C,S=1092,V={2}:R=D,S=1014,V={3}:R=E,S=1260,V={4}:\";$C$2;$P$14;$C$4;$D313;$B313)": 7074,_x000D_
    "=RIK_AC(\"INF04__;INF04@E=0,S=1064,G=0,T=0,P=0:@R=A,S=1260,V={0}:R=B,S=1018,V={1}:R=C,S=1092,V={2}:R=D,S=1014,V={3}:R=E,S=1260,V={4}:\";$C$2;$P$14;$C$4;$D332;$B332)": 7075,_x000D_
    "=RIK_AC(\"INF04__;INF04@E=0,S=1064,G=0,T=0,P=0:@R=A,S=1260,V={0}:R=B,S=1018,V={1}:R=C,S=1092,V={2}:R=D,S=1014,V={3}:R=E,S=1260,V={4}:\";$C$2;$P$14;$C$4;$D355;$B355)": 7076,_x000D_
    "=RIK_AC(\"INF04__;INF04@E=0,S=1064,G=0,T=0,P=0:@R=A,S=1260,V={0}:R=B,S=1018,V={1}:R=C,S=1092,V={2}:R=D,S=1014,V={3}:R=E,S=1260,V={4}:\";$C$2;$P$14;$C$4;$D377;$B377)": 7077,_x000D_
    "=RIK_AC(\"INF04__;INF04@E=0,S=1064,G=0,T=0,P=0:@R=A,S=1260,V={0}:R=B,S=1018,V={1}:R=C,S=1092,V={2}:R=D,S=1014,V={3}:R=E,S=1260,V={4}:\";$C$2;$P$14;$C$4;$D396;$B396)": 7078,_x000D_
    "=RIK_AC(\"INF04__;INF04@E=0,S=1064,G=0,T=0,P=0:@R=A,S=1260,V={0}:R=B,S=1018,V={1}:R=C,S=1092,V={2}:R=D,S=1014,V={3}:R=E,S=1260,V={4}:\";$C$2;$P$14;$C$4;$D419;$B419)": 7079,_x000D_
    "=RIK_AC(\"INF04__;INF04@E=0,S=1064,G=0,T=0,P=0:@R=A,S=1260,V={0}:R=B,S=1018,V={1}:R=C,S=1092,V={2}:R=D,S=1014,V={3}:R=E,S=1260,V={4}:\";$C$2;$P$14;$C$4;$D435;$B435)": 7080,_x000D_
    "=RIK_AC(\"INF04__;INF04@E=0,S=49,G=0,T=0,P=0:@R=A,S=1260,V={0}:R=B,S=1018,V={1}:R=C,S=1092,V={2}:R=D,S=1014,V={3}:R=E,S=1260,V={4}:R=F,S=48,V={5}:\";$C$2;$P$14;$C$4;$D31;$B31;R$14)": 7081,_x000D_
    "=RIK_AC(\"INF04__;INF04@E=0,S=49,G=0,T=0,P=0:@R=A,S=1260,V={0}:R=B,S=1018,V={1}:R=C,S=1092,V={2}:R=D,S=1014,V={3}:R=E,S=1260,V={4}:R=F,S=48,V={5}:\";$C$2;$P$14;$C$4;$D47;$B47;R$14)": 7082,_x000D_
    "=RIK_AC(\"INF04__;INF04@E=0,S=49,G=0,T=0,P=0:@R=A,S=1260,V={0}:R=B,S=1018,V={1}:R=C,S=1092,V={2}:R=D,S=1014,V={3}:R=E,S=1260,V={4}:R=F,S=48,V={5}:\";$C$2;$P$14;$C$4;$D58;$B58;R$14)": 7083,_x000D_
    "=RIK_AC(\"INF04__;INF04@E=0,S=49,G=0,T=0,P=0:@R=A,S=1260,V={0}:R=B,S=1018,V={1}:R=C,S=1092,V={2}:R=D,S=1014,V={3}:R=E,S=1260,V={4}:R=F,S=48,V={5}:\";$C$2;$P$14;$C$4;$D68;$B68;R$14)": 7084,_x000D_
    "=RIK_AC(\"INF04__;INF04@E=0,S=49,G=0,T=0,P=0:@R=A,S=1260,V={0}:R=B,S=1018,V={1}:R=C,S=1092,V={2}:R=D,S=1014,V={3}:R=E,S=1260,V={4}:R=F,S=48,V={5}:\";$C$2;$P$14;$C$4;$D77;$B77;R$14)": 7085,_x000D_
    "=RIK_AC(\"INF04__;INF04@E=0,S=49,G=0,T=0,P=0:@R=A,S=1260,V={0}:R=B,S=1018,V={1}:R=C,S=1092,V={2}:R=D,S=1014,V={3}:R=E,S=1260,V={4}:R=F,S=48,V={5}:\";$C$2;$P$14;$C$4;$D86;$B86;R$14)": 7086,_x000D_
    "=RIK_AC(\"INF04__;INF04@E=0,S=49,G=0,T=0,P=0:@R=A,S=1260,V={0}:R=B,S=1018,V={1}:R=C,S=1092,V={2}:R=D,S=1014,V={3}:R=E,S=1260,V={4}:R=F,S=48,V={5}:\";$C$2;$P$14;$C$4;$D95;$B95;R$14)": 7087,_x000D_
    "=RIK_AC(\"INF04__;INF04@E=0,S=49,G=0,T=0,P=0:@R=A,S=1260,V={0}:R=B,S=1018,V={1}:R=C,S=1092,V={2}:R=D,S=1014,V={3}:R=E,S=1260,V={4}:R=F,S=48,V={5}:\";$C$2;$P$14;$C$4;$D104;$B104;R$14)": 7088,_x000D_
    "=RIK_AC(\"INF04__;INF04@E=0,S=49,G=0,T=0,P=0:@R=A,S=1260,V={0}:R=B,S=1018,V={1}:R=C,S=1092,V={2}:R=D,S=1014,V={3}:R=E,S=1260,V={4}:R=F,S=48,V={5}:\";$C$2;$P$14;$C$4;$D113;$B113;R$14)": 7089,_x000D_
    "=RIK_AC(\"INF04__;INF04@E=0,S=49,G=0,T=0,P=0:@R=A,S=1260,V={0}:R=B,S=1018,V={1}:R=C,S=1092,V={2}:R=D,S=1014,V={3}:R=E,S=1260,V={4}:R=F,S=48,V={5}:\";$C$2;$P$14;$C$4;$D122;$B122;R$14)": 7090,_x000D_
    "=RIK_AC(\"INF04__;INF04@E=0,S=49,G=0,T=0,P=0:@R=A,S=1260,V={0}:R=B,S=1018,V={1}:R=C,S=1092,V={2}:R=D,S=1014,V={3}:R=E,S=1260,V={4}:R=F,S=48,V={5}:\";$C$2;$P$14;$C$4;$D132;$B132;R$14)": 7091,_x000D_
    "=RIK_AC(\"INF04__;INF04@E=0,S=49,G=0,T=0,P=0:@R=A,S=1260,V={0}:R=B,S=1018,V={1}:R=C,S=1092,V={2}:R=D,S=1014,V={3}:R=E,S=1260,V={4}:R=F,S=48,V={5}:\";$C$2;$P$14;$C$4;$D141;$B141;R$14)": 7092,_x000D_
    "=RIK_AC(\"INF04__;INF04@E=0,S=49,G=0,T=0,P=0:@R=A,S=1260,V={0}:R=B,S=1018,V={1}:R=C,S=1092,V={2}:R=D,S=1014,V={3}:R=E,S=1260,V={4}:R=F,S=48,V={5}:\";$C$2;$P$14;$C$4;$D150;$B150;R$14)": 7093,_x000D_
    "=RIK_AC(\"INF04__;INF04@E=0,S=49,G=0,T=0,P=0:@R=A,S=1260,V={0}:R=B,S=1018,V={1}:R=C,S=1092,V={2}:R=D,S=1014,V={3}:R=E,S=1260,V={4}:R=F,S=48,V={5}:\";$C$2;$P$14;$C$4;$D159;$B159;R$14)": 7094,_x000D_
    "=RIK_AC(\"INF04__;INF04@E=0,S=49,G=0,T=0,P=0:@R=A,S=1260,V={0}:R=B,S=1018,V={1}:R=C,S=1092,V={2}:R=D,S=1014,V={3}:R=E,S=1260,V={4}:R=F,S=48,V={5}:\";$C$2;$P$14;$C$4;$D168;$B168;R$14)": 7095,_x000D_
    "=RIK_AC(\"INF04__;INF04@E=0,S=49,G=0,T=0,P=0:@R=A,S=1260,V={0}:R=B,S=1018,V={1}:R=C,S=1092,V={2}:R=D,S=1014,V={3}:R=E,S=1260,V={4}:R=F,S=48,V={5}:\";$C$2;$P$14;$C$4;$D176;$B176;R$14)": 7096,_x000D_
    "=RIK_AC(\"INF04__;INF04@E=0,S=49,G=0,T=0,P=0:@R=A,S=1260,V={0}:R=B,S=1018,V={1}:R=C,S=1092,V={2}:R=D,S=1014,V={3}:R=E,S=1260,V={4}:R=F,S=48,V={5}:\";$C$2;$P$14;$C$4;$D184;$B184;R$14)": 7097,_x000D_
    "=RIK_AC(\"INF04__;INF04@E=0,S=49,G=0,T=0,P=0:@R=A,S=1260,V={0}:R=B,S=1018,V={1}:R=C,S=1092,V={2}:R=D,S=1014,V={3}:R=E,S=1260,V={4}:R=F,S=48,V={5}:\";$C$2;$P$14;$C$4;$D192;$B192;R$14)": 7098,_x000D_
    "=RIK_AC(\"INF04__;INF04@E=0,S=49,G=0,T=0,P=0:@R=A,S=1260,V={0}:R=B,S=1018,V={1}:R=C,S=1092,V={2}:R=D,S=1014,V={3}:R=E,S=1260,V={4}:R=F,S=48,V={5}:\";$C$2;$P$14;$C$4;$D200;$B200;R$14)": 7099,_x000D_
    "=RIK_AC(\"INF04__;INF04@E=0,S=49,G=0,T=0,P=0:@R=A,S=1260,V={0}:R=B,S=1018,V={1}:R=C,S=1092,V={2}:R=D,S=1014,V={3}:R=E,S=1260,V={4}:R=F,S=48,V={5}:\";$C$2;$P$14;$C$4;$D208;$B208;R$14)": 7100,_x000D_
    "=RIK_AC(\"INF04__;INF04@E=0,S=49,G=0,T=0,P=0:@R=A,S=1260,V={0}:R=B,S=1018,V={1}:R=C,S=1092,V={2}:R=D,S=1014,V={3}:R=E,S=1260,V={4}:R=F,S=48,V={5}:\";$C$2;$P$14;$C$4;$D216;$B216;R$14)": 7101,_x000D_
    "=RIK_AC(\"INF04__;INF04@E=0,S=49,G=0,T=0,P=0:@R=A,S=1260,V={0}:R=B,S=1018,V={1}:R=C,S=1092,V={2}:R=D,S=1014,V={3}:R=E,S=1260,V={4}:R=F,S=48,V={5}:\";$C$2;$P$14;$C$4;$D224;$B224;R$14)": 7102,_x000D_
    "=RIK_AC(\"INF04__;INF04@E=0,S=49,G=0,T=0,P=0:@R=A,S=1260,V={0}:R=B,S=1018,V={1}:R=C,S=1092,V={2}:R=D,S=1014,V={3}:R=E,S=1260,V={4}:R=F,S=48,V={5}:\";$C$2;$P$14;$C$4;$D232;$B232;R$14)": 7103,_x000D_
    "=RIK_AC(\"INF04__;INF04@E=0,S=49,G=0,T=0,P=0:@R=A,S=1260,V={0}:R=B,S=1018,V={1}:R=C,S=1092,V={2}:R=D,S=1014,V={3}:R=E,S=1260,V={4}:R=F,S=48,V={5}:\";$C$2;$P$14;$C$4;$D240;$B240;R$14)": 7104,_x000D_
    "=RIK_AC(\"INF04__;INF04@E=0,S=49,G=0,T=0,P=0:@R=A,S=1260,V={0}:R=B,S=1018,V={1}:R=C,S=1092,V={2}:R=D,S=1014,V={3}:R=E,S=1260,V={4}:R=F,S=48,V={5}:\";$C$2;$P$14;$C$4;$D248;$B248;R$14)": 7105,_x000D_
    "=RIK_AC(\"INF04__;INF04@E=0,S=49,G=0,T=0,P=0:@R=A,S=1260,V={0}:R=B,S=1018,V={1}:R=C,S=1092,V={2}:R=D,S=1014,V={3}:R=E,S=1260,V={4}:R=F,S=48,V={5}:\";$C$2;$P$14;$C$4;$D256;$B256;R$14)": 7106,_x000D_
    "=RIK_AC(\"INF04__;INF04@E=0,S=49,G=0,T=0,P=0:@R=A,S=1260,V={0}:R=B,S=1018,V={1}:R=C,S=1092,V={2}:R=D,S=1014,V={3}:R=E,S=1260,V={4}:R=F,S=48,V={5}:\";$C$2;$P$14;$C$4;$D264;$B264;R$14)": 7107,_x000D_
    "=RIK_AC(\"INF04__;INF04@E=0,S=49,G=0,T=0,P=0:@R=A,S=1260,V={0}:R=B,S=1018,V={1}:R=C,S=1092,V={2}:R=D,S=1014,V={3}:R=E,S=1260,V={4}:R=F,S=48,V={5}:\";$C$2;$P$14;$C$4;$D272;$B272;R$14)": 7108,_x000D_
    "=RIK_AC(\"INF04__;INF04@E=0,S=49,G=0,T=0,P=0:@R=A,S=1260,V={0}:R=B,S=1018,V={1}:R=C,S=1092,V={2}:R=D,S=1014,V={3}:R=E,S=1260,V={4}:R=F,S=48,V={5}:\";$C$2;$P$14;$C$4;$D280;$B280;R$14)": 7109,_x000D_
    "=RIK_AC(\"INF04__;INF04@E=0,S=49,G=0,T=0,P=0:@R=A,S=1260,V={0}:R=B,S=1018,V={1}:R=C,S=1092,V={2}:R=D,S=1014,V={3}:R=E,S=1260,V={4}:R=F,S=48,V={5}:\";$C$2;$P$14;$C$4;$D288;$B288;R$14)": 7110,_x000D_
    "=RIK_AC(\"INF04__;INF04@E=0,S=49,G=0,T=0,P=0:@R=A,S=1260,V={0}:R=B,S=1018,V={1}:R=C,S=1092,V={2}:R=D,S=1014,V={3}:R=E,S=1260,V={4}:R=F,S=48,V={5}:\";$C$2;$P$14;$C$4;$D296;$B296;R$14)": 7111,_x000D_
    "=RIK_AC(\"INF04__;INF04@E=0,S=49,G=0,T=0,P=0:@R=A,S=1260,V={0}:R=B,S=1018,V={1}:R=C,S=1092,V={2}:R=D,S=1014,V={3}:R=E,S=1260,V={4}:R=F,S=48,V={5}:\";$C$2;$P$14;$C$4;$D304;$B304;R$14)": 7112,_x000D_
    "=RIK_AC(\"INF04__;INF04@E=0,S=49,G=0,T=0,P=0:@R=A,S=1260,V={0}:R=B,S=1018,V={1}:R=C,S=1092,V={2}:R=D,S=1014,V={3}:R=E,S=1260,V={4}:R=F,S=48,V={5}:\";$C$2;$P$14;$C$4;$D312;$B312;R$14)": 7113,_x000D_
    "=RIK_AC(\"INF04__;INF04@E=0,S=49,G=0,T=0,P=0:@R=A,S=1260,V={0}:R=B,S=1018,V={1}:R=C,S=1092,V={2}:R=D,S=1014,V={3}:R=E,S=1260,V={4}:R=F,S=48,V={5}:\";$C$2;$P$14;$C$4;$D320;$B320;R$14)": 7114,_x000D_
    "=RIK_AC(\"INF04__;INF04@E=0,S=49,G=0,T=0,P=0:@R=A,S=1260,V={0}:R=B,S=1018,V={1}:R=C,S=1092,V={2}:R=D,S=1014,V={3}:R=E,S=1260,V={4}:R=F,S=48,V={5}:\";$C$2;$P$14;$C$4;$D328;$B328;R$14)": 7115,_x000D_
    "=RIK_AC(\"INF04__;INF04@E=0,S=49,G=0,T=0,P=0:@R=A,S=1260,V={0}:R=B,S=1018,V={1}:R=C,S=1092,V={2}:R=D,S=1014,V={3}:R=E,S=1260,V={4}:R=F,S=48,V={5}:\";$C$2;$P$14;$C$4;$D336;$B336;R$14)": 7116,_x000D_
    "=RIK_AC(\"INF04__;INF04@E=0,S=49,G=0,T=0,P=0:@R=A,S=1260,V={0}:R=B,S=1018,V={1}:R=C,S=1092,V={2}:R=D,S=1014,V={3}:R=E,S=1260,V={4}:R=F,S=48,V={5}:\";$C$2;$P$14;$C$4;$D344;$B344;R$14)": 7117,_x000D_
    "=RIK_AC(\"INF04__;INF04@E=0,S=49,G=0,T=0,P=0:@R=A,S=1260,V={0}:R=B,S=1018,V={1}:R=C,S=1092,V={2}:R=D,S=1014,V={3}:R=E,S=1260,V={4}:R=F,S=48,V={5}:\";$C$2;$P$14;$C$4;$D352;$B352;R$14)": 7118,_x000D_
    "=RIK_AC(\"INF04__;INF04@E=0,S=49,G=0,T=0,P=0:@R=A,S=1260,V={0}:R=B,S=1018,V={1}:R=C,S=1092,V={2}:R=D,S=1014,V={3}:R=E,S=1260,V={4}:R=F,S=48,V={5}:\";$C$2;$P$14;$C$4;$D360;$B360;R$14)": 7119,_x000D_
    "=RIK_AC(\"INF04__;INF04@E=0,S=49,G=0,T=0,P=0:@R=A,S=1260,V={0}:R=B,S=1018,V={1}:R=C,S=1092,V={2}:R=D,S=1014,V={3}:R=E,S=1260,V={4}:R=F,S=48,V={5}:\";$C$2;$P$14;$C$4;$D368;$B368;R$14)": 7120,_x000D_
    "=RIK_AC(\"INF04__;INF04@E=0,S=49,G=0,T=0,P=0:@R=A,S=1260,V={0}:R=B,S=1018,V={1}:R=C,S=1092,V={2}:R=D,S=1014,V={3}:R=E,S=1260,V={4}:R=F,S=48,V={5}:\";$C$2;$P$14;$C$4;$D376;$B376;R$14)": 7121,_x000D_
    "=RIK_AC(\"INF04__;INF04@E=0,S=49,G=0,T=0,P=0:@R=A,S=1260,V={0}:R=B,S=1018,V={1}:R=C,S=1092,V={2}:R=D,S=1014,V={3}:R=E,S=1260,V={4}:R=F,S=48,V={5}:\";$C$2;$P$14;$C$4;$D384;$B384;R$14)": 7122,_x000D_
    "=RIK_AC(\"INF04__;INF04@E=0,S=49,G=0,T=0,P=0:@R=A,S=1260,V={0}:R=B,S=1018,V={1}:R=C,S=1092,V={2}:R=D,S=1014,V={3}:R=E,S=1260,V={4}:R=F,S=48,V={5}:\";$C$2;$P$14;$C$4;$D392;$B392;R$14)": 7123,_x000D_
    "=RIK_AC(\"INF04__;INF04@E=0,S=49,G=0,T=0,P=0:@R=A,S=1260,V={0}:R=B,S=1018,V={1}:R=C,S=1092,V={2}:R=D,S=1014,V={3}:R=E,S=1260,V={4}:R=F,S=48,V={5}:\";$C$2;$P$14;$C$4;$D400;$B400;R$14)": 7124,_x000D_
    "=RIK_AC(\"INF04__;INF04@E=0,S=49,G=0,T=0,P=0:@R=A,S=1260,V={0}:R=B,S=1018,V={1}:R=C,S=1092,V={2}:R=D,S=1014,V={3}:R=E,S=1260,V={4}:R=F,S=48,V={5}:\";$C$2;$P$14;$C$4;$D408;$B408;R$14)": 7125,_x000D_
    "=RIK_AC(\"INF04__;INF04@E=0,S=49,G=0,T=0,P=0:@R=A,S=1260,V={0}:R=B,S=1018,V={1}:R=C,S=1092,V={2}:R=D,S=1014,V={3}:R=E,S=1260,V={4}:R=F,S=48,V={5}:\";$C$2;$P$14;$C$4;$D416;$B416;R$14)": 7126,_x000D_
    "=RIK_AC(\"INF04__;INF04@E=0,S=49,G=0,T=0,P=0:@R=A,S=1260,V={0}:R=B,S=1018,V={1}:R=C,S=1092,V={2}:R=D,S=1014,V={3}:R=E,S=1260,V={4}:R=F,S=48,V={5}:\";$C$2;$P$14;$C$4;$D424;$B424;R$14)": 7127,_x000D_
    "=RIK_AC(\"INF04__;INF04@E=0,S=42,G=0,T=0,P=0:@R=A,S=1260,V={0}:R=B,S=1018,V={1}:R=C,S=1092,V={2}:R=D,S=1014,V={3}:R=E,S=1260,V={4}:\";$C$2;$P$14;$C$4;$D85;$B85)": 7128,_x000D_
    "=RIK_AC(\"INF04__;INF04@E=0,S=42,G=0,T=0,P=0:@R=A,S=1260,V={0}:R=B,S=1018,V={1}:R=C,S=1092,V={2}:R=D,S=1014,V={3}:R=E,S=1260,V={4}:\";$C$2;$P$14;$C$4;$D222;$B222)": 7129,_x000D_
    "=RIK_AC(\"INF04__;INF04@E=0,S=42,G=0,T=0,P=0:@R=A,S=1260,V={0}:R=B,S=1018,V={1}:R=C,S=1092,V={2}:R=D,S=1014,V={3}:R=E,S=1260,V={4}:\";$C$2;$P$14;$C$4;$D356;$B356)": 7130,_x000D_
    "=RIK_AC(\"INF04__;INF04@E=0,S=1064,G=0,T=0,P=0:@R=A,S=1260,V={0}:R=B,S=1018,V={1}:R=C,S=1092,V={2}:R=D,S=1014,V={3}:R=E,S=1260,V={4}:\";$C$2;$P$14;$C$4;$D67;$B67)": 7131,_x000D_
    "=RIK_AC(\"INF04__;INF04@E=0,S=1064,G=0,T=0,P=0:@R=A,S=1260,V={0}:R=B,S=1018,V={1}:R=C,S=1092,V={2}:R=D,S=1014,V={3}:R=E,S=1260,V={4}:\";$C$2;$P$14;$C$4;$D165;$B165)": 7132,_x000D_
    "=RIK_AC(\"INF04__;INF04@E=0,S=1064,G=0,T=0,P=0:@R=A,S=1260,V={0}:R=B,S=1018,V={1}:R=C,S=1092,V={2}:R=D,S=1014,V={3}:R=E,S=1260,V={4}:\";$C$2;$P$14;$C$4;$D252;$B252)": 7133,_x000D_
    "=RIK_AC(\"INF04__;INF04@E=0,S=1064,G=0,T=0,P=0:@R=A,S=1260,V={0}:R=B,S=1018,V={1}:R=C,S=1092,V={2}:R=D,S=1014,V={3}:R=E,S=1260,V={4}:\";$C$2;$P$14;$C$4;$D339;$B339)": 7134,_x000D_
    "=RIK_AC(\"INF04__;INF04@E=0,S=1064,G=0,T=0,P=0:@R=A,S=1260,V={0}:R=B,S=1018,V={1}:R=C,S=1092,V={2}:R=D,S=1014,V={3}:R=E,S=1260,V={4}:\";$C$2;$P$14;$C$4;$D425;$B425)": 7135,_x000D_
    "=RIK_AC(\"INF04__;INF04@E=0,S=49,G=0,T=0,P=0:@R=A,S=1260,V={0}:R=B,S=1018,V={1}:R=C,S=1092,V={2}:R=D,S=1014,V={3}:R=E,S=1260,V={4}:R=F,S=48,V={5}:\";$C$2;$P$14;$C$4;$D61;$B61;R$14)": 7136,_x000D_
    "=RIK_AC(\"INF04__;INF04@E=0,S=49,G=0,T=0,P=0:@R=A,S=1260,V={0}:R=B,S=1018,V={1}:R=C,S=1092,V={2}:R=D,S=1014,V={3}:R=E,S=1260,V={4}:R=F,S=48,V={5}:\";$C$2;$P$14;$C$4;$D97;$B97;R$14)": 7137,_x000D_
    "=RIK_AC(\"INF04__;INF04@E=0,S=49,G=0,T=0,P=0:@R=A,S=1260,V={0}:R=B,S=1018,V={1}:R=C,S=1092,V={2}:R=D,S=1014,V={3}:R=E,S=1260,V={4}:R=F,S=48,V={5}:\";$C$2;$P$14;$C$4;$D134;$B134;R$14)": 7138,_x000D_
    "=RIK_AC(\"INF04__;INF04@E=0,S=49,G=0,T=0,P=0:@R=A,S=1260,V={0}:R=B,S=1018,V={1}:R=C,S=1092,V={2}:R=D,S=1014,V={3}:R=E,S=1260,V={4}:R=F,S=48,V={5}:\";$C$2;$P$14;$C$4;$D170;$B170;R$14)": 7139,_x000D_
    "=RIK_AC(\"INF04__;INF04@E=0,S=49,G=0,T=0,P=0:@R=A,S=1260,V={0}:R=B,S=1018,V={1}:R=C,S=1092,V={2}:R=D,S=1014,V={3}:R=E,S=1260,V={4}:R=F,S=48,V={5}:\";$C$2;$P$14;$C$4;$D202;$B202;R$14)": 7140,_x000D_
    "=RIK_AC(\"INF04__;INF04@E=0,S=49,G=0,T=0,P=0:@R=A,S=1260,V={0}:R=B,S=1018,V={1}:R=C,S=1092,V={2}:R=D,S=1014,V={3}:R=E,S=1260,V={4}:R=F,S=48,V={5}:\";$C$2;$P$14;$C$4;$D234;$B234;R$14)": 7141,_x000D_
    "=RIK_AC(\"INF04__;INF04@E=0,S=49,G=0,T=0,P=0:@R=A,S=1260,V={0}:R=B,S=1018,V={1}:R=C,S=1092,V={2}:R=D,S=1014,V={3}:R=E,S=1260,V={4}:R=F,S=48,V={5}:\";$C$2;$P$14;$C$4;$D266;$B266;R$14)": 7142,_x000D_
    "=RIK_AC(\"INF04__;INF04@E=0,S=49,G=0,T=0,P=0:@R=A,S=1260,V={0}:R=B,S=1018,V={1}:R=C,S=1092,V={2}:R=D,S=1014,V={3}:R=E,S=1260,V={4}:R=F,S=48,V={5}:\";$C$2;$P$14;$C$4;$D298;$B298;R$14)": 7143,_x000D_
    "=RIK_AC(\"INF04__;INF04@E=0,S=49,G=0,T=0,P=0:@R=A,S=1260,V={0}:R=B,S=1018,V={1}:R=C,S=1092,V={2}:R=D,S=1014,V={3}:R=E,S=1260,V={4}:R=F,S=48,V={5}:\";$C$2;$P$14;$C$4;$D330;$B330;R$14)": 7144,_x000D_
    "=RIK_AC(\"INF04__;INF04@E=0,S=49,G=0,T=0,P=0:@R=A,S=1260,V={0}:R=B,S=1018,V={1}:R=C,S=1092,V={2}:R=D,S=1014,V={3}:R=E,S=1260,V={4}:R=F,S=48,V={5}:\";$C$2;$P$14;$C$4;$D362;$B362;R$14)": 7145,_x000D_
    "=RIK_AC(\"INF04__;INF04@E=0,S=49,G=0,T=0,P=0:@R=A,S=1260,V={0}:R=B,S=1018,V={1}:R=C,S=1092,V={2}:R=D,S=1014,V={3}:R=E,S=1260,V={4}:R=F,S=48,V={5}:\";$C$2;$P$14;$C$4;$D394;$B394;R$14)": 7146,_x000D_
    "=RIK_AC(\"INF04__;INF04@E=0,S=49,G=0,T=0,P=0:@R=A,S=1260,V={0}:R=B,S=1018,V={1}:R=C,S=1092,V={2}:R=D,S=1014,V={3}:R=E,S=1260,V={4}:R=F,S=48,V={5}:\";$C$2;$P$14;$C$4;$D426;$B426;R$14)": 7147,_x000D_
    "=RIK_AC(\"INF04__;INF04@E=0,S=1076,G=0,T=0,P=0:@R=A,S=1260,V={0}:R=B,S=1018,V={1}:R=C,S=1092,V={2}:R=D,S=1014,V={3}:R=E,S=1260,V={4}:\";$C$2;$P$14;$C$4;$D29;$B29)": 7148,_x000D_
    "=RIK_AC(\"INF04__;INF04@E=0,S=1076,G=0,T=0,P=0:@R=A,S=1260,V={0}:R=B,S=1018,V={1}:R=C,S=1092,V={2}:R=D,S=1014,V={3}:R=E,S=1260,V={4}:\";$C$2;$P$14;$C$4;$D46;$B46)": 7149,_x000D_
    "=RIK_AC(\"INF04__;INF04@E=0,S=1076,G=0,T=0,P=0:@R=A,S=1260,V={0}:R=B,S=1018,V={1}:R=C,S=1092,V={2}:R=D,S=1014,V={3}:R=E,S=1260,V={4}:\";$C$2;$P$14;$C$4;$D62;$B62)": 7150,_x000D_
    "=RIK_AC(\"INF04__;INF04@E=0,S=1076,G=0,T=0,P=0:@R=A,S=1260,V={0}:R=B,S=1018,V={1}:R=C,S=1092,V={2}:R=D,S=1014,V={3}:R=E,S=1260,V={4}:\";$C$2;$P$14;$C$4;$D78;$B78)": 7151,_x000D_
    "=RIK_AC(\"INF04__;INF04@E=0,S=1076,G=0,T=0,P=0:@R=A,S=1260,V={0}:R=B,S=1018,V={1}:R=C,S=1092,V={2}:R=D,S=1014,V={3}:R=E,S=1260,V={4}:\";$C$2;$P$14;$C$4;$D94;$B94)": 7152,_x000D_
    "=RIK_AC(\"INF04__;INF04@E=0,S=1076,G=0,T=0,P=0:@R=A,S=1260,V={0}:R=B,S=1018,V={1}:R=C,S=1092,V={2}:R=D,S=1014,V={3}:R=E,S=1260,V={4}:\";$C$2;$P$14;$C$4;$D110;$B110)": 7153,_x000D_
    "=RIK_AC(\"INF04__;INF04@E=0,S=1076,G=0,T=0,P=0:@R=A,S=1260,V={0}:R=B,S=1018,V={1}:R=C,S=1092,V={2}:R=D,S=1014,V={3}:R=E,S=1260,V={4}:\";$C$2;$P$14;$C$4;$D126;$B126)": 7154,_x000D_
    "=RIK_AC(\"INF04__;INF04@E=0,S=1076,G=0,T=0,P=0:@R=A,S=1260,V={0}:R=B,S=1018,V={1}:R=C,S=1092,V={2}:R=D,S=1014,V={3}:R=E,S=1260,V={4}:\";$C$2;$P$14;$C$4;$D142;$B142)": 7155,_x000D_
    "=RIK_AC(\"INF04__;INF04@E=0,S=1076,G=0,T=0,P=0:@R=A,S=1260,V={0}:R=B,S=1018,V={1}:R=C,S=1092,V={2}:R=D,S=1014,V={3}:R=E,S=1260,V={4}:\";$C$2;$P$14;$C$4;$D158;$B158)": 7156,_x000D_
    "=RIK_AC(\"INF04__;INF04@E=0,S=1076,G=0,T=0,P=0:@R=A,S=1260,V={0}:R=B,S=1018,V={1}:R=C,S=1092,V={2}:R=D,S=1014,V={3}:R=E,S=1260,V={4}:\";$C$2;$P$14;$C$4;$D174;$B174)": 7157,_x000D_
    "=RIK_AC(\"INF04__;INF04@E=0,S=1076,G=0,T=0,P=0:@R=A,S=1260,V={0}:R=B,S=1018,V={1}:R=C,S=1092,V={2}:R=D,S=1014,V={3}:R=E,S=1260,V={4}:\";$C$2;$P$14;$C$4;$D190;$B190)": 7158,_x000D_
    "=RIK_AC(\"INF04__;INF04@E=0,S=1076,G=0,T=0,P=0:@R=A,S=1260,V={0}:R=B,S=1018,V={1}:R=C,S=1092,V={2}:R=D,S=1014,V={3}:R=E,S=1260,V={4}:\";$C$2;$P$14;$C$4;$D206;$B206)": 7159,_x000D_
    "=RIK_AC(\"INF04__;INF04@E=0,S=1076,G=0,T=0,P=0:@R=A,S=1260,V={0}:R=B,S=1018,V={1}:R=C,S=1092,V={2}:R=D,S=1014,V={3}:R=E,S=1260,V={4}:\";$C$2;$P$14;$C$4;$D222;$B222)": 71</t>
  </si>
  <si>
    <t>60,_x000D_
    "=RIK_AC(\"INF04__;INF04@E=0,S=1076,G=0,T=0,P=0:@R=A,S=1260,V={0}:R=B,S=1018,V={1}:R=C,S=1092,V={2}:R=D,S=1014,V={3}:R=E,S=1260,V={4}:\";$C$2;$P$14;$C$4;$D238;$B238)": 7161,_x000D_
    "=RIK_AC(\"INF04__;INF04@E=0,S=1076,G=0,T=0,P=0:@R=A,S=1260,V={0}:R=B,S=1018,V={1}:R=C,S=1092,V={2}:R=D,S=1014,V={3}:R=E,S=1260,V={4}:\";$C$2;$P$14;$C$4;$D253;$B253)": 7162,_x000D_
    "=RIK_AC(\"INF04__;INF04@E=0,S=1076,G=0,T=0,P=0:@R=A,S=1260,V={0}:R=B,S=1018,V={1}:R=C,S=1092,V={2}:R=D,S=1014,V={3}:R=E,S=1260,V={4}:\";$C$2;$P$14;$C$4;$D265;$B265)": 7163,_x000D_
    "=RIK_AC(\"INF04__;INF04@E=0,S=1076,G=0,T=0,P=0:@R=A,S=1260,V={0}:R=B,S=1018,V={1}:R=C,S=1092,V={2}:R=D,S=1014,V={3}:R=E,S=1260,V={4}:\";$C$2;$P$14;$C$4;$D276;$B276)": 7164,_x000D_
    "=RIK_AC(\"INF04__;INF04@E=0,S=1076,G=0,T=0,P=0:@R=A,S=1260,V={0}:R=B,S=1018,V={1}:R=C,S=1092,V={2}:R=D,S=1014,V={3}:R=E,S=1260,V={4}:\";$C$2;$P$14;$C$4;$D286;$B286)": 7165,_x000D_
    "=RIK_AC(\"INF04__;INF04@E=0,S=1076,G=0,T=0,P=0:@R=A,S=1260,V={0}:R=B,S=1018,V={1}:R=C,S=1092,V={2}:R=D,S=1014,V={3}:R=E,S=1260,V={4}:\";$C$2;$P$14;$C$4;$D297;$B297)": 7166,_x000D_
    "=RIK_AC(\"INF04__;INF04@E=0,S=1076,G=0,T=0,P=0:@R=A,S=1260,V={0}:R=B,S=1018,V={1}:R=C,S=1092,V={2}:R=D,S=1014,V={3}:R=E,S=1260,V={4}:\";$C$2;$P$14;$C$4;$D306;$B306)": 7167,_x000D_
    "=RIK_AC(\"INF04__;INF04@E=0,S=1076,G=0,T=0,P=0:@R=A,S=1260,V={0}:R=B,S=1018,V={1}:R=C,S=1092,V={2}:R=D,S=1014,V={3}:R=E,S=1260,V={4}:\";$C$2;$P$14;$C$4;$D315;$B315)": 7168,_x000D_
    "=RIK_AC(\"INF04__;INF04@E=0,S=1076,G=0,T=0,P=0:@R=A,S=1260,V={0}:R=B,S=1018,V={1}:R=C,S=1092,V={2}:R=D,S=1014,V={3}:R=E,S=1260,V={4}:\";$C$2;$P$14;$C$4;$D323;$B323)": 7169,_x000D_
    "=RIK_AC(\"INF04__;INF04@E=0,S=1076,G=0,T=0,P=0:@R=A,S=1260,V={0}:R=B,S=1018,V={1}:R=C,S=1092,V={2}:R=D,S=1014,V={3}:R=E,S=1260,V={4}:\";$C$2;$P$14;$C$4;$D331;$B331)": 7170,_x000D_
    "=RIK_AC(\"INF04__;INF04@E=0,S=1076,G=0,T=0,P=0:@R=A,S=1260,V={0}:R=B,S=1018,V={1}:R=C,S=1092,V={2}:R=D,S=1014,V={3}:R=E,S=1260,V={4}:\";$C$2;$P$14;$C$4;$D339;$B339)": 7171,_x000D_
    "=RIK_AC(\"INF04__;INF04@E=0,S=1076,G=0,T=0,P=0:@R=A,S=1260,V={0}:R=B,S=1018,V={1}:R=C,S=1092,V={2}:R=D,S=1014,V={3}:R=E,S=1260,V={4}:\";$C$2;$P$14;$C$4;$D347;$B347)": 7172,_x000D_
    "=RIK_AC(\"INF04__;INF04@E=0,S=1076,G=0,T=0,P=0:@R=A,S=1260,V={0}:R=B,S=1018,V={1}:R=C,S=1092,V={2}:R=D,S=1014,V={3}:R=E,S=1260,V={4}:\";$C$2;$P$14;$C$4;$D355;$B355)": 7173,_x000D_
    "=RIK_AC(\"INF04__;INF04@E=0,S=1076,G=0,T=0,P=0:@R=A,S=1260,V={0}:R=B,S=1018,V={1}:R=C,S=1092,V={2}:R=D,S=1014,V={3}:R=E,S=1260,V={4}:\";$C$2;$P$14;$C$4;$D363;$B363)": 7174,_x000D_
    "=RIK_AC(\"INF04__;INF04@E=0,S=1076,G=0,T=0,P=0:@R=A,S=1260,V={0}:R=B,S=1018,V={1}:R=C,S=1092,V={2}:R=D,S=1014,V={3}:R=E,S=1260,V={4}:\";$C$2;$P$14;$C$4;$D371;$B371)": 7175,_x000D_
    "=RIK_AC(\"INF04__;INF04@E=0,S=1076,G=0,T=0,P=0:@R=A,S=1260,V={0}:R=B,S=1018,V={1}:R=C,S=1092,V={2}:R=D,S=1014,V={3}:R=E,S=1260,V={4}:\";$C$2;$P$14;$C$4;$D379;$B379)": 7176,_x000D_
    "=RIK_AC(\"INF04__;INF04@E=0,S=1076,G=0,T=0,P=0:@R=A,S=1260,V={0}:R=B,S=1018,V={1}:R=C,S=1092,V={2}:R=D,S=1014,V={3}:R=E,S=1260,V={4}:\";$C$2;$P$14;$C$4;$D387;$B387)": 7177,_x000D_
    "=RIK_AC(\"INF04__;INF04@E=0,S=1076,G=0,T=0,P=0:@R=A,S=1260,V={0}:R=B,S=1018,V={1}:R=C,S=1092,V={2}:R=D,S=1014,V={3}:R=E,S=1260,V={4}:\";$C$2;$P$14;$C$4;$D395;$B395)": 7178,_x000D_
    "=RIK_AC(\"INF04__;INF04@E=0,S=1076,G=0,T=0,P=0:@R=A,S=1260,V={0}:R=B,S=1018,V={1}:R=C,S=1092,V={2}:R=D,S=1014,V={3}:R=E,S=1260,V={4}:\";$C$2;$P$14;$C$4;$D403;$B403)": 7179,_x000D_
    "=RIK_AC(\"INF04__;INF04@E=0,S=1076,G=0,T=0,P=0:@R=A,S=1260,V={0}:R=B,S=1018,V={1}:R=C,S=1092,V={2}:R=D,S=1014,V={3}:R=E,S=1260,V={4}:\";$C$2;$P$14;$C$4;$D411;$B411)": 7180,_x000D_
    "=RIK_AC(\"INF04__;INF04@E=0,S=1076,G=0,T=0,P=0:@R=A,S=1260,V={0}:R=B,S=1018,V={1}:R=C,S=1092,V={2}:R=D,S=1014,V={3}:R=E,S=1260,V={4}:\";$C$2;$P$14;$C$4;$D419;$B419)": 7181,_x000D_
    "=RIK_AC(\"INF04__;INF04@E=0,S=1076,G=0,T=0,P=0:@R=A,S=1260,V={0}:R=B,S=1018,V={1}:R=C,S=1092,V={2}:R=D,S=1014,V={3}:R=E,S=1260,V={4}:\";$C$2;$P$14;$C$4;$D427;$B427)": 7182,_x000D_
    "=RIK_AC(\"INF04__;INF04@E=0,S=1076,G=0,T=0,P=0:@R=A,S=1260,V={0}:R=B,S=1018,V={1}:R=C,S=1092,V={2}:R=D,S=1014,V={3}:R=E,S=1260,V={4}:\";$C$2;$P$14;$C$4;$D435;$B435)": 7183,_x000D_
    "=RIK_AC(\"INF04__;INF04@E=0,S=42,G=0,T=0,P=0:@R=A,S=1260,V={0}:R=B,S=1018,V={1}:R=C,S=1092,V={2}:R=D,S=1014,V={3}:R=E,S=1260,V={4}:\";$C$2;$P$14;$C$4;$D317;$B317)": 7184,_x000D_
    "=RIK_AC(\"INF04__;INF04@E=0,S=1064,G=0,T=0,P=0:@R=A,S=1260,V={0}:R=B,S=1018,V={1}:R=C,S=1092,V={2}:R=D,S=1014,V={3}:R=E,S=1260,V={4}:\";$C$2;$P$14;$C$4;$D401;$B401)": 7185,_x000D_
    "=RIK_AC(\"INF04__;INF04@E=0,S=49,G=0,T=0,P=0:@R=A,S=1260,V={0}:R=B,S=1018,V={1}:R=C,S=1092,V={2}:R=D,S=1014,V={3}:R=E,S=1260,V={4}:R=F,S=48,V={5}:\";$C$2;$P$14;$C$4;$D160;$B160;R$14)": 7186,_x000D_
    "=RIK_AC(\"INF04__;INF04@E=0,S=49,G=0,T=0,P=0:@R=A,S=1260,V={0}:R=B,S=1018,V={1}:R=C,S=1092,V={2}:R=D,S=1014,V={3}:R=E,S=1260,V={4}:R=F,S=48,V={5}:\";$C$2;$P$14;$C$4;$D257;$B257;R$14)": 7187,_x000D_
    "=RIK_AC(\"INF04__;INF04@E=0,S=49,G=0,T=0,P=0:@R=A,S=1260,V={0}:R=B,S=1018,V={1}:R=C,S=1092,V={2}:R=D,S=1014,V={3}:R=E,S=1260,V={4}:R=F,S=48,V={5}:\";$C$2;$P$14;$C$4;$D417;$B417;R$14)": 7188,_x000D_
    "=RIK_AC(\"INF04__;INF04@E=0,S=1076,G=0,T=0,P=0:@R=A,S=1260,V={0}:R=B,S=1018,V={1}:R=C,S=1092,V={2}:R=D,S=1014,V={3}:R=E,S=1260,V={4}:\";$C$2;$P$14;$C$4;$D75;$B75)": 7189,_x000D_
    "=RIK_AC(\"INF04__;INF04@E=0,S=1076,G=0,T=0,P=0:@R=A,S=1260,V={0}:R=B,S=1018,V={1}:R=C,S=1092,V={2}:R=D,S=1014,V={3}:R=E,S=1260,V={4}:\";$C$2;$P$14;$C$4;$D155;$B155)": 7190,_x000D_
    "=RIK_AC(\"INF04__;INF04@E=0,S=1076,G=0,T=0,P=0:@R=A,S=1260,V={0}:R=B,S=1018,V={1}:R=C,S=1092,V={2}:R=D,S=1014,V={3}:R=E,S=1260,V={4}:\";$C$2;$P$14;$C$4;$D235;$B235)": 7191,_x000D_
    "=RIK_AC(\"INF04__;INF04@E=0,S=1076,G=0,T=0,P=0:@R=A,S=1260,V={0}:R=B,S=1018,V={1}:R=C,S=1092,V={2}:R=D,S=1014,V={3}:R=E,S=1260,V={4}:\";$C$2;$P$14;$C$4;$D302;$B302)": 7192,_x000D_
    "=RIK_AC(\"INF04__;INF04@E=0,S=1076,G=0,T=0,P=0:@R=A,S=1260,V={0}:R=B,S=1018,V={1}:R=C,S=1092,V={2}:R=D,S=1014,V={3}:R=E,S=1260,V={4}:\";$C$2;$P$14;$C$4;$D344;$B344)": 7193,_x000D_
    "=RIK_AC(\"INF04__;INF04@E=0,S=1076,G=0,T=0,P=0:@R=A,S=1260,V={0}:R=B,S=1018,V={1}:R=C,S=1092,V={2}:R=D,S=1014,V={3}:R=E,S=1260,V={4}:\";$C$2;$P$14;$C$4;$D384;$B384)": 7194,_x000D_
    "=RIK_AC(\"INF04__;INF04@E=0,S=1076,G=0,T=0,P=0:@R=A,S=1260,V={0}:R=B,S=1018,V={1}:R=C,S=1092,V={2}:R=D,S=1014,V={3}:R=E,S=1260,V={4}:\";$C$2;$P$14;$C$4;$D424;$B424)": 7195,_x000D_
    "=RIK_AC(\"INF04__;INF04@E=0,S=42,G=0,T=0,P=0:@R=A,S=1260,V={0}:R=B,S=1018,V={1}:R=C,S=1092,V={2}:R=D,S=1014,V={3}:R=E,S=1260,V={4}:\";$C$2;$P$14;$C$4;$D214;$B214)": 7196,_x000D_
    "=RIK_AC(\"INF04__;INF04@E=0,S=1064,G=0,T=0,P=0:@R=A,S=1260,V={0}:R=B,S=1018,V={1}:R=C,S=1092,V={2}:R=D,S=1014,V={3}:R=E,S=1260,V={4}:\";$C$2;$P$14;$C$4;$D65;$B65)": 7197,_x000D_
    "=RIK_AC(\"INF04__;INF04@E=0,S=1064,G=0,T=0,P=0:@R=A,S=1260,V={0}:R=B,S=1018,V={1}:R=C,S=1092,V={2}:R=D,S=1014,V={3}:R=E,S=1260,V={4}:\";$C$2;$P$14;$C$4;$D251;$B251)": 7198,_x000D_
    "=RIK_AC(\"INF04__;INF04@E=0,S=1064,G=0,T=0,P=0:@R=A,S=1260,V={0}:R=B,S=1018,V={1}:R=C,S=1092,V={2}:R=D,S=1014,V={3}:R=E,S=1260,V={4}:\";$C$2;$P$14;$C$4;$D420;$B420)": 7199,_x000D_
    "=RIK_AC(\"INF04__;INF04@E=0,S=49,G=0,T=0,P=0:@R=A,S=1260,V={0}:R=B,S=1018,V={1}:R=C,S=1092,V={2}:R=D,S=1014,V={3}:R=E,S=1260,V={4}:R=F,S=48,V={5}:\";$C$2;$P$14;$C$4;$D60;$B60;R$14)": 7200,_x000D_
    "=RIK_AC(\"INF04__;INF04@E=0,S=49,G=0,T=0,P=0:@R=A,S=1260,V={0}:R=B,S=1018,V={1}:R=C,S=1092,V={2}:R=D,S=1014,V={3}:R=E,S=1260,V={4}:R=F,S=48,V={5}:\";$C$2;$P$14;$C$4;$D133;$B133;R$14)": 7201,_x000D_
    "=RIK_AC(\"INF04__;INF04@E=0,S=49,G=0,T=0,P=0:@R=A,S=1260,V={0}:R=B,S=1018,V={1}:R=C,S=1092,V={2}:R=D,S=1014,V={3}:R=E,S=1260,V={4}:R=F,S=48,V={5}:\";$C$2;$P$14;$C$4;$D201;$B201;R$14)": 7202,_x000D_
    "=RIK_AC(\"INF04__;INF04@E=0,S=49,G=0,T=0,P=0:@R=A,S=1260,V={0}:R=B,S=1018,V={1}:R=C,S=1092,V={2}:R=D,S=1014,V={3}:R=E,S=1260,V={4}:R=F,S=48,V={5}:\";$C$2;$P$14;$C$4;$D265;$B265;R$14)": 7203,_x000D_
    "=RIK_AC(\"INF04__;INF04@E=0,S=49,G=0,T=0,P=0:@R=A,S=1260,V={0}:R=B,S=1018,V={1}:R=C,S=1092,V={2}:R=D,S=1014,V={3}:R=E,S=1260,V={4}:R=F,S=48,V={5}:\";$C$2;$P$14;$C$4;$D329;$B329;R$14)": 7204,_x000D_
    "=RIK_AC(\"INF04__;INF04@E=0,S=49,G=0,T=0,P=0:@R=A,S=1260,V={0}:R=B,S=1018,V={1}:R=C,S=1092,V={2}:R=D,S=1014,V={3}:R=E,S=1260,V={4}:R=F,S=48,V={5}:\";$C$2;$P$14;$C$4;$D393;$B393;R$14)": 7205,_x000D_
    "=RIK_AC(\"INF04__;INF04@E=0,S=1076,G=0,T=0,P=0:@R=A,S=1260,V={0}:R=B,S=1018,V={1}:R=C,S=1092,V={2}:R=D,S=1014,V={3}:R=E,S=1260,V={4}:\";$C$2;$P$14;$C$4;$D28;$B28)": 7206,_x000D_
    "=RIK_AC(\"INF04__;INF04@E=0,S=1076,G=0,T=0,P=0:@R=A,S=1260,V={0}:R=B,S=1018,V={1}:R=C,S=1092,V={2}:R=D,S=1014,V={3}:R=E,S=1260,V={4}:\";$C$2;$P$14;$C$4;$D61;$B61)": 7207,_x000D_
    "=RIK_AC(\"INF04__;INF04@E=0,S=1076,G=0,T=0,P=0:@R=A,S=1260,V={0}:R=B,S=1018,V={1}:R=C,S=1092,V={2}:R=D,S=1014,V={3}:R=E,S=1260,V={4}:\";$C$2;$P$14;$C$4;$D93;$B93)": 7208,_x000D_
    "=RIK_AC(\"INF04__;INF04@E=0,S=1076,G=0,T=0,P=0:@R=A,S=1260,V={0}:R=B,S=1018,V={1}:R=C,S=1092,V={2}:R=D,S=1014,V={3}:R=E,S=1260,V={4}:\";$C$2;$P$14;$C$4;$D125;$B125)": 7209,_x000D_
    "=RIK_AC(\"INF04__;INF04@E=0,S=1076,G=0,T=0,P=0:@R=A,S=1260,V={0}:R=B,S=1018,V={1}:R=C,S=1092,V={2}:R=D,S=1014,V={3}:R=E,S=1260,V={4}:\";$C$2;$P$14;$C$4;$D157;$B157)": 7210,_x000D_
    "=RIK_AC(\"INF04__;INF04@E=0,S=1076,G=0,T=0,P=0:@R=A,S=1260,V={0}:R=B,S=1018,V={1}:R=C,S=1092,V={2}:R=D,S=1014,V={3}:R=E,S=1260,V={4}:\";$C$2;$P$14;$C$4;$D189;$B189)": 7211,_x000D_
    "=RIK_AC(\"INF04__;INF04@E=0,S=1076,G=0,T=0,P=0:@R=A,S=1260,V={0}:R=B,S=1018,V={1}:R=C,S=1092,V={2}:R=D,S=1014,V={3}:R=E,S=1260,V={4}:\";$C$2;$P$14;$C$4;$D221;$B221)": 7212,_x000D_
    "=RIK_AC(\"INF04__;INF04@E=0,S=1076,G=0,T=0,P=0:@R=A,S=1260,V={0}:R=B,S=1018,V={1}:R=C,S=1092,V={2}:R=D,S=1014,V={3}:R=E,S=1260,V={4}:\";$C$2;$P$14;$C$4;$D252;$B252)": 7213,_x000D_
    "=RIK_AC(\"INF04__;INF04@E=0,S=1076,G=0,T=0,P=0:@R=A,S=1260,V={0}:R=B,S=1018,V={1}:R=C,S=1092,V={2}:R=D,S=1014,V={3}:R=E,S=1260,V={4}:\";$C$2;$P$14;$C$4;$D275;$B275)": 7214,_x000D_
    "=RIK_AC(\"INF04__;INF04@E=0,S=1076,G=0,T=0,P=0:@R=A,S=1260,V={0}:R=B,S=1018,V={1}:R=C,S=1092,V={2}:R=D,S=1014,V={3}:R=E,S=1260,V={4}:\";$C$2;$P$14;$C$4;$D295;$B295)": 7215,_x000D_
    "=RIK_AC(\"INF04__;INF04@E=0,S=1076,G=0,T=0,P=0:@R=A,S=1260,V={0}:R=B,S=1018,V={1}:R=C,S=1092,V={2}:R=D,S=1014,V={3}:R=E,S=1260,V={4}:\";$C$2;$P$14;$C$4;$D314;$B314)": 7216,_x000D_
    "=RIK_AC(\"INF04__;INF04@E=0,S=1076,G=0,T=0,P=0:@R=A,S=1260,V={0}:R=B,S=1018,V={1}:R=C,S=1092,V={2}:R=D,S=1014,V={3}:R=E,S=1260,V={4}:\";$C$2;$P$14;$C$4;$D330;$B330)": 7217,_x000D_
    "=RIK_AC(\"INF04__;INF04@E=0,S=1076,G=0,T=0,P=0:@R=A,S=1260,V={0}:R=B,S=1018,V={1}:R=C,S=1092,V={2}:R=D,S=1014,V={3}:R=E,S=1260,V={4}:\";$C$2;$P$14;$C$4;$D346;$B346)": 7218,_x000D_
    "=RIK_AC(\"INF04__;INF04@E=0,S=1076,G=0,T=0,P=0:@R=A,S=1260,V={0}:R=B,S=1018,V={1}:R=C,S=1092,V={2}:R=D,S=1014,V={3}:R=E,S=1260,V={4}:\";$C$2;$P$14;$C$4;$D362;$B362)": 7219,_x000D_
    "=RIK_AC(\"INF04__;INF04@E=0,S=1076,G=0,T=0,P=0:@R=A,S=1260,V={0}:R=B,S=1018,V={1}:R=C,S=1092,V={2}:R=D,S=1014,V={3}:R=E,S=1260,V={4}:\";$C$2;$P$14;$C$4;$D378;$B378)": 7220,_x000D_
    "=RIK_AC(\"INF04__;INF04@E=0,S=1076,G=0,T=0,P=0:@R=A,S=1260,V={0}:R=B,S=1018,V={1}:R=C,S=1092,V={2}:R=D,S=1014,V={3}:R=E,S=1260,V={4}:\";$C$2;$P$14;$C$4;$D394;$B394)": 7221,_x000D_
    "=RIK_AC(\"INF04__;INF04@E=0,S=1076,G=0,T=0,P=0:@R=A,S=1260,V={0}:R=B,S=1018,V={1}:R=C,S=1092,V={2}:R=D,S=1014,V={3}:R=E,S=1260,V={4}:\";$C$2;$P$14;$C$4;$D410;$B410)": 7222,_x000D_
    "=RIK_AC(\"INF04__;INF04@E=0,S=1076,G=0,T=0,P=0:@R=A,S=1260,V={0}:R=B,S=1018,V={1}:R=C,S=1092,V={2}:R=D,S=1014,V={3}:R=E,S=1260,V={4}:\";$C$2;$P$14;$C$4;$D426;$B426)": 7223,_x000D_
    "=RIK_AC(\"INF04__;INF04@E=0,S=42,G=0,T=0,P=0:@R=A,S=1260,V={0}:R=B,S=1018,V={1}:R=C,S=1092,V={2}:R=D,S=1014,V={3}:R=E,S=1260,V={4}:\";$C$2;$P$14;$C$4;$D113;$B113)": 7224,_x000D_
    "=RIK_AC(\"INF04__;INF04@E=0,S=42,G=0,T=0,P=0:@R=A,S=1260,V={0}:R=B,S=1018,V={1}:R=C,S=1092,V={2}:R=D,S=1014,V={3}:R=E,S=1260,V={4}:\";$C$2;$P$14;$C$4;$D252;$B252)": 7225,_x000D_
    "=RIK_AC(\"INF04__;INF04@E=0,S=42,G=0,T=0,P=0:@R=A,S=1260,V={0}:R=B,S=1018,V={1}:R=C,S=1092,V={2}:R=D,S=1014,V={3}:R=E,S=1260,V={4}:\";$C$2;$P$14;$C$4;$D389;$B389)": 7226,_x000D_
    "=RIK_AC(\"INF04__;INF04@E=0,S=1064,G=0,T=0,P=0:@R=A,S=1260,V={0}:R=B,S=1018,V={1}:R=C,S=1092,V={2}:R=D,S=1014,V={3}:R=E,S=1260,V={4}:\";$C$2;$P$14;$C$4;$D87;$B87)": 7227,_x000D_
    "=RIK_AC(\"INF04__;INF04@E=0,S=1064,G=0,T=0,P=0:@R=A,S=1260,V={0}:R=B,S=1018,V={1}:R=C,S=1092,V={2}:R=D,S=1014,V={3}:R=E,S=1260,V={4}:\";$C$2;$P$14;$C$4;$D186;$B186)": 7228,_x000D_
    "=RIK_AC(\"INF04__;INF04@E=0,S=1064,G=0,T=0,P=0:@R=A,S=1260,V={0}:R=B,S=1018,V={1}:R=C,S=1092,V={2}:R=D,S=1014,V={3}:R=E,S=1260,V={4}:\";$C$2;$P$14;$C$4;$D273;$B273)": 7229,_x000D_
    "=RIK_AC(\"INF04__;INF04@E=0,S=1064,G=0,T=0,P=0:@R=A,S=1260,V={0}:R=B,S=1018,V={1}:R=C,S=1092,V={2}:R=D,S=1014,V={3}:R=E,S=1260,V={4}:\";$C$2;$P$14;$C$4;$D356;$B356)": 7230,_x000D_
    "=RIK_AC(\"INF04__;INF04@E=0,S=1064,G=0,T=0,P=0:@R=A,S=1260,V={0}:R=B,S=1018,V={1}:R=C,S=1092,V={2}:R=D,S=1014,V={3}:R=E,S=1260,V={4}:\";$C$2;$P$14;$C$4;$D436;$B436)": 7231,_x000D_
    "=RIK_AC(\"INF04__;INF04@E=0,S=49,G=0,T=0,P=0:@R=A,S=1260,V={0}:R=B,S=1018,V={1}:R=C,S=1092,V={2}:R=D,S=1014,V={3}:R=E,S=1260,V={4}:R=F,S=48,V={5}:\";$C$2;$P$14;$C$4;$D69;$B69;R$14)": 7232,_x000D_
    "=RIK_AC(\"INF04__;INF04@E=0,S=49,G=0,T=0,P=0:@R=A,S=1260,V={0}:R=B,S=1018,V={1}:R=C,S=1092,V={2}:R=D,S=1014,V={3}:R=E,S=1260,V={4}:R=F,S=48,V={5}:\";$C$2;$P$14;$C$4;$D105;$B105;R$14)": 7233,_x000D_
    "=RIK_AC(\"INF04__;INF04@E=0,S=49,G=0,T=0,P=0:@R=A,S=1260,V={0}:R=B,S=1018,V={1}:R=C,S=1092,V={2}:R=D,S=1014,V={3}:R=E,S=1260,V={4}:R=F,S=48,V={5}:\";$C$2;$P$14;$C$4;$D142;$B142;R$14)": 7234,_x000D_
    "=RIK_AC(\"INF04__;INF04@E=0,S=49,G=0,T=0,P=0:@R=A,S=1260,V={0}:R=B,S=1018,V={1}:R=C,S=1092,V={2}:R=D,S=1014,V={3}:R=E,S=1260,V={4}:R=F,S=48,V={5}:\";$C$2;$P$14;$C$4;$D177;$B177;R$14)": 7235,_x000D_
    "=RIK_AC(\"INF04__;INF04@E=0,S=49,G=0,T=0,P=0:@R=A,S=1260,V={0}:R=B,S=1018,V={1}:R=C,S=1092,V={2}:R=D,S=1014,V={3}:R=E,S=1260,V={4}:R=F,S=48,V={5}:\";$C$2;$P$14;$C$4;$D209;$B209;R$14)": 7236,_x000D_
    "=RIK_AC(\"INF04__;INF04@E=0,S=49,G=0,T=0,P=0:@R=A,S=1260,V={0}:R=B,S=1018,V={1}:R=C,S=1092,V={2}:R=D,S=1014,V={3}:R=E,S=1260,V={4}:R=F,S=48,V={5}:\";$C$2;$P$14;$C$4;$D241;$B241;R$14)": 7237,_x000D_
    "=RIK_AC(\"INF04__;INF04@E=0,S=49,G=0,T=0,P=0:@R=A,S=1260,V={0}:R=B,S=1018,V={1}:R=C,S=1092,V={2}:R=D,S=1014,V={3}:R=E,S=1260,V={4}:R=F,S=48,V={5}:\";$C$2;$P$14;$C$4;$D273;$B273;R$14)": 7238,_x000D_
    "=RIK_AC(\"INF04__;INF04@E=0,S=49,G=0,T=0,P=0:@R=A,S=1260,V={0}:R=B,S=1018,V={1}:R=C,S=1092,V={2}:R=D,S=1014,V={3}:R=E,S=1260,V={4}:R=F,S=48,V={5}:\";$C$2;$P$14;$C$4;$D305;$B305;R$14)": 7239,_x000D_
    "=RIK_AC(\"INF04__;INF04@E=0,S=49,G=0,T=0,P=0:@R=A,S=1260,V={0}:R=B,S=1018,V={1}:R=C,S=1092,V={2}:R=D,S=1014,V={3}:R=E,S=1260,V={4}:R=F,S=48,V={5}:\";$C$2;$P$14;$C$4;$D337;$B337;R$14)": 7240,_x000D_
    "=RIK_AC(\"INF04__;INF04@E=0,S=49,G=0,T=0,P=0:@R=A,S=1260,V={0}:R=B,S=1018,V={1}:R=C,S=1092,V={2}:R=D,S=1014,V={3}:R=E,S=1260,V={4}:R=F,S=48,V={5}:\";$C$2;$P$14;$C$4;$D369;$B369;R$14)": 7241,_x000D_
    "=RIK_AC(\"INF04__;INF04@E=0,S=49,G=0,T=0,P=0:@R=A,S=1260,V={0}:R=B,S=1018,V={1}:R=C,S=1092,V={2}:R=D,S=1014,V={3}:R=E,S=1260,V={4}:R=F,S=48,V={5}:\";$C$2;$P$14;$C$4;$D401;$B401;R$14)": 7242,_x000D_
    "=RIK_AC(\"INF04__;INF04@E=0,S=49,G=0,T=0,P=0:@R=A,S=1260,V={0}:R=B,S=1018,V={1}:R=C,S=1092,V={2}:R=D,S=1014,V={3}:R=E,S=1260,V={4}:R=F,S=48,V={5}:\";$C$2;$P$14;$C$4;$D432;$B432;R$14)": 7243,_x000D_
    "=RIK_AC(\"INF04__;INF04@E=0,S=1076,G=0,T=0,P=0:@R=A,S=1260,V={0}:R=B,S=1018,V={1}:R=C,S=1092,V={2}:R=D,S=1014,V={3}:R=E,S=1260,V={4}:\";$C$2;$P$14;$C$4;$D30;$B30)": 7244,_x000D_
    "=RIK_AC(\"INF04__;INF04@E=0,S=1076,G=0,T=0,P=0:@R=A,S=1260,V={0}:R=B,S=1018,V={1}:R=C,S=1092,V={2}:R=D,S=1014,V={3}:R=E,S=1260,V={4}:\";$C$2;$P$14;$C$4;$D51;$B51)": 7245,_x000D_
    "=RIK_AC(\"INF04__;INF04@E=0,S=1076,G=0,T=0,P=0:@R=A,S=1260,V={0}:R=B,S=1018,V={1}:R=C,S=1092,V={2}:R=D,S=1014,V={3}:R=E,S=1260,V={4}:\";$C$2;$P$14;$C$4;$D67;$B67)": 7246,_x000D_
    "=RIK_AC(\"INF04__;INF04@E=0,S=1076,G=0,T=0,P=0:@R=A,S=1260,V={0}:R=B,S=1018,V={1}:R=C,S=1092,V={2}:R=D,S=1014,V={3}:R=E,S=1260,V={4}:\";$C$2;$P$14;$C$4;$D83;$B83)": 7247,_x000D_
    "=RIK_AC(\"INF04__;INF04@E=0,S=1076,G=0,T=0,P=0:@R=A,S=1260,V={0}:R=B,S=1018,V={1}:R=C,S=1092,V={2}:R=D,S=1014,V={3}:R=E,S=1260,V={4}:\";$C$2;$P$14;$C$4;$D99;$B99)": 7248,_x000D_
    "=RIK_AC(\"INF04__;INF04@E=0,S=1076,G=0,T=0,P=0:@R=A,S=1260,V={0}:R=B,S=1018,V={1}:R=C,S=1092,V={2}:R=D,S=1014,V={3}:R=E,S=1260,V={4}:\";$C$2;$P$14;$C$4;$D115;$B115)": 7249,_x000D_
    "=RIK_AC(\"INF04__;INF04@E=0,S=1076,G=0,T=0,P=0:@R=A,S=1260,V={0}:R=B,S=1018,V={1}:R=C,S=1092,V={2}:R=D,S=1014,V={3}:R=E,S=1260,V={4}:\";$C$2;$P$14;$C$4;$D131;$B131)": 7250,_x000D_
    "=RIK_AC(\"INF04__;INF04@E=0,S=1076,G=0,T=0,P=0:@R=A,S=1260,V={0}:R=B,S=1018,V={1}:R=C,S=1092,V={2}:R=D,S=1014,V={3}:R=E,S=1260,V={4}:\";$C$2;$P$14;$C$4;$D147;$B147)": 7251,_x000D_
    "=RIK_AC(\"INF04__;INF04@E=0,S=1076,G=0,T=0,P=0:@R=A,S=1260,V={0}:R=B,S=1018,V={1}:R=C,S=1092,V={2}:R=D,S=1014,V={3}:R=E,S=1260,V={4}:\";$C$2;$P$14;$C$4;$D163;$B163)": 7252,_x000D_
    "=RIK_AC(\"INF04__;INF04@E=0,S=1076,G=0,T=0,P=0:@R=A,S=1260,V={0}:R=B,S=1018,V={1}:R=C,S=1092,V={2}:R=D,S=1014,V={3}:R=E,S=1260,V={4}:\";$C$2;$P$14;$C$4;$D179;$B179)": 7253,_x000D_
    "=RIK_AC(\"INF04__;INF04@E=0,S=1076,G=0,T=0,P=0:@R=A,S=1260,V={0}:R=B,S=1018,V={1}:R=C,S=1092,V={2}:R=D,S=1014,V={3}:R=E,S=1260,V={4}:\";$C$2;$P$14;$C$4;$D195;$B195)": 7254,_x000D_
    "=RIK_AC(\"INF04__;INF04@E=0,S=1076,G=0,T=0,P=0:@R=A,S=1260,V={0}:R=B,S=1018,V={1}:R=C,S=1092,V={2}:R=D,S=1014,V={3}:R=E,S=1260,V={4}:\";$C$2;$P$14;$C$4;$D211;$B211)": 7255,_x000D_
    "=RIK_AC(\"INF04__;INF04@E=0,S=1076,G=0,T=0,P=0:@R=A,S=1260,V={0}:R=B,S=1018,V={1}:R=C,S=1092,V={2}:R=D,S=1014,V={3}:R=E,S=1260,V={4}:\";$C$2;$P$14;$C$4;$D227;$B227)": 7256,_x000D_
    "=RIK_AC(\"INF04__;INF04@E=0,S=1076,G=0,T=0,P=0:@R=A,S=1260,V={0}:R=B,S=1018,V={1}:R=C,S=1092,V={2}:R=D,S=1014,V={3}:R=E,S=1260,V={4}:\";$C$2;$P$14;$C$4;$D243;$B243)": 7257,_x000D_
    "=RIK_AC(\"INF04__;INF04@E=0,S=1076,G=0,T=0,P=0:@R=A,S=1260,V={0}:R=B,S=1018,V={1}:R=C,S=1092,V={2}:R=D,S=1014,V={3}:R=E,S=1260,V={4}:\";$C$2;$P$14;$C$4;$D254;$B254)": 7258,_x000D_
    "=RIK_AC(\"INF04__;INF04@E=0,S=1076,G=0,T=0,P=0:@R=A,S=1260,V={0}:R=B,S=1018,V={1}:R=C,S=1092,V={2}:R=D,S=1014,V={3}:R=E,S=1260,V={4}:\";$C$2;$P$14;$C$4;$D267;$B267)": 7259,_x000D_
    "=RIK_AC(\"INF04__;INF04@E=0,S=1076,G=0,T=0,P=0:@R=A,S=1260,V={0}:R=B,S=1018,V={1}:R=C,S=1092,V={2}:R=D,S=1014,V={3}:R=E,S=1260,V={4}:\";$C$2;$P$14;$C$4;$D277;$B277)": 7260,_x000D_
    "=RIK_AC(\"INF04__;INF04@E=0,S=1076,G=0,T=0,P=0:@R=A,S=1260,V={0}:R=B,S=1018,V={1}:R=C,S=1092,V={2}:R=D,S=1014,V={3}:R=E,S=1260,V={4}:\";$C$2;$P$14;$C$4;$D287;$B287)": 7261,_x000D_
    "=RIK_AC(\"INF04__;INF04@E=0,S=1076,G=0,T=0,P=0:@R=A,S=1260,V={0}:R=B,S=1018,V={1}:R=C,S=1092,V={2}:R=D,S=1014,V={3}:R=E,S=1260,V={4}:\";$C$2;$P$14;$C$4;$D298;$B298)": 7262,_x000D_
    "=RIK_AC(\"INF04__;INF04@E=0,S=1076,G=0,T=0,P=0:@R=A,S=1260,V={0}:R=B,S=1018,V={1}:R=C,S=1092,V={2}:R=D,S=1014,V={3}:R=E,S=1260,V={4}:\";$C$2;$P$14;$C$4;$D307;$B307)": 7263,_x000D_
    "=RIK_AC(\"INF04__;INF04@E=0,S=1076,G=0,T=0,P=0:@R=A,S=1260,V={0}:R=B,S=1018,V={1}:R=C,S=1092,V={2}:R=D,S=1014,V={3}:R=E,S=1260,V={4}:\";$C$2;$P$14;$C$4;$D316;$B316)": 7264,_x000D_
    "=RIK_AC(\"INF04__;INF04@E=0,S=1076,G=0,T=0,P=0:@R=A,S=1260,V={0}:R=B,S=1018,V={1}:R=C,S=1092,V={2}:R=D,S=1014,V={3}:R=E,S=1260,V={4}:\";$C$2;$P$14;$C$4;$D324;$B324)": 7265,_x000D_
    "=RIK_AC(\"INF04__;INF04@E=0,S=1076,G=0,T=0,P=0:@R=A,S=1260,V={0}:R=B,S=1018,V={1}:R=C,S=1092,V={2}:R=D,S=1014,V={3}:R=E,S=1260,V={4}:\";$C$2;$P$14;$C$4;$D332;$B332)": 7266,_x000D_
    "=RIK_AC(\"INF04__;INF04@E=0,S=1076,G=0,T=0,P=0:@R=A,S=1260,V={0}:R=B,S=1018,V={1}:R=C,S=1092,V={2}:R=D,S=1014,V={3}:R=E,S=1260,V={4}:\";$C$2;$P$14;$C$4;$D340;$B340)": 7267,_x000D_
    "=RIK_AC(\"INF04__;INF04@E=0,S=1076,G=0,T=0,P=0:@R=A,S=1260,V={0}:R=B,S=1018,V={1}:R=C,S=1092,V={2}:R=D,S=1014,V={3}:R=E,S=1260,V={4}:\";$C$2;$P$14;$C$4;$D348;$B348)": 7268,_x000D_
    "=RIK_AC(\"INF04__;INF04@E=0,S=1076,G=0,T=0,P=0:@R=A,S=1260,V={0}:R=B,S=1018,V={1}:R=C,S=1092,V={2}:R=D,S=1014,V={3}:R=E,S=1260,V={4}:\";$C$2;$P$14;$C$4;$D356;$B356)": 7269,_x000D_
    "=RIK_AC(\"INF04__;INF04@E=0,S=1076,G=0,T=0,P=0:@R=A,S=1260,V={0}:R=B,S=1018,V={1}:R=C,S=1092,V={2}:R=D,S=1014,V={3}:R=E,S=1260,V={4}:\";$C$2;$P$14;$C$4;$D364;$B364)": 7270,_x000D_
    "=RIK_AC(\"INF04__;INF04@E=0,S=1076,G=0,T=0,P=0:@R=A,S=1260,V={0}:R=B,S=1018,V={1}:R=C,S=1092,V={2}:R=D,S=1014,V={3}:R=E,S=1260,V={4}:\";$C$2;$P$14;$C$4;$D372;$B372)": 7271,_x000D_
    "=RIK_AC(\"INF04__;INF04@E=0,S=1076,G=0,T=0,P=0:@R=A,S=1260,V={0}:R=B,S=1018,V={1}:R=C,S=1092,V={2}:R=D,S=1014,V={3}:R=E,S=1260,V={4}:\";$C$2;$P$14;$C$4;$D380;$B380)": 7272,_x000D_
    "=RIK_AC(\"INF04__;INF04@E=0,S=1076,G=0,T=0,P=0:@R=A,S=1260,V={0}:R=B,S=1018,V={1}:R=C,S=1092,V={2}:R=D,S=1014,V={3}:R=E,S=1260,V={4}:\";$C$2;$P$14;$C$4;$D388;$B388)": 7273,_x000D_
    "=RIK_AC(\"INF04__;INF04@E=0,S=1076,G=0,T=0,P=0:@R=A,S=1260,V={0}:R=B,S=1018,V={1}:R=C,S=1092,V={2}:R=D,S=1014,V={3}:R=E,S=1260,V={4}:\";$C$2;$P$14;$C$4;$D396;$B396)": 7274,_x000D_
    "=RIK_AC(\"INF04__;INF04@E=0,S=1076,G=0,T=0,P=0:@R=A,S=1260,V={0}:R=B,S=1018,V={1}:R=C,S=1092,V={2}:R=D,S=1014,V={3}:R=E,S=1260,V={4}:\";$C$2;$P$14;$C$4;$D404;$B404)": 7275,_x000D_
    "=RIK_AC(\"INF04__;INF04@E=0,S=1076,G=0,T=0,P=0:@R=A,S=1260,V={0}:R=B,S=1018,V={1}:R=C,S=1092,V={2}:R=D,S=1014,V={3}:R=E,S=1260,V={4}:\";$C$2;$P$14;$C$4;$D412;$B412)": 7276,_x000D_
    "=RIK_AC(\"INF04__;INF04@E=0,S=1076,G=0,T=0,P=0:@R=A,S=1260,V={0}:R=B,S=1018,V={1}:R=C,S=1092,V={2}:R=D,S=1014,V={3}:R=E,S=1260,V={4}:\";$C$2;$P$14;$C$4;$D420;$B420)": 7277,_x000D_
    "=RIK_AC(\"INF04__;INF04@E=0,S=1076,G=0,T=0,P=0:@R=A,S=1260,V={0}:R=B,S=1018,V={1}:R=C,S=1092,V={2}:R=D,S=1014,V={3}:R=E,S=1260,V={4}:\";$C$2;$P$14;$C$4;$D428;$B428)": 7278,_x000D_
    "=RIK_AC(\"INF04__;INF04@E=0,S=1076,G=0,T=0,P=0:@R=A,S=1260,V={0}:R=B,S=1018,V={1}:R=C,S=1092,V={2}:R=D,S=1014,V={3}:R=E,S=1260,V={4}:\";$C$2;$P$14;$C$4;$D436;$B436)": 7279,_x000D_
    "=RIK_AC(\"INF04__;INF04@E=0,S=42,G=0,T=0,P=0:@R=A,S=1260,V={0}:R=B,S=1018,V={1}:R=C,S=1092,V={2}:R=D,S=1014,V={3}:R=E,S=1260,V={4}:\";$C$2;$P$14;$C$4;$D46;$B46)": 7280,_x000D_
    "=RIK_AC(\"INF04__;INF04@E=0,S=42,G=0,T=0,P=0:@R=A,S=1260,V={0}:R=B,S=1018,V={1}:R=C,S=1092,V={2}:R=D,S=1014,V={3}:R=E,S=1260,V={4}:\";$C$2;$P$14;$C$4;$D185;$B185)": 7281,_x000D_
    "=RIK_AC(\"INF04__;INF04@E=0,S=1064,G=0,T=0,P=0:@R=A,S=1260,V={0}:R=B,S=1018,V={1}:R=C,S=1092,V={2}:R=D,S=1014,V={3}:R=E,S=1260,V={4}:\";$C$2;$P$14;$C$4;$D315;$B315)": 7282,_x000D_
    "=RIK_AC(\"INF04__;INF04@E=0,S=49,G=0,T=0,P=0:@R=A,S=1260,V={0}:R=B,S=1018,V={1}:R=C,S=1092,V={2}:R=D,S=1014,V={3}:R=E,S=1260,V={4}:R=F,S=48,V={5}:\";$C$2;$P$14;$C$4;$D124;$B124;R$14)": 7283,_x000D_
    "=RIK_AC(\"INF04__;INF04@E=0,S=49,G=0,T=0,P=0:@R=A,S=1260,V={0}:R=B,S=1018,V={1}:R=C,S=1092,V={2}:R=D,S=1014,V={3}:R=E,S=1260,V={4}:R=F,S=48,V={5}:\";$C$2;$P$14;$C$4;$D321;$B321;R$14)": 7284,_x000D_
    "=RIK_AC(\"INF04__;INF04@E=0,S=1076,G=0,T=0,P=0:@R=A,S=1260,V={0}:R=B,S=1018,V={1}:R=C,S=1092,V={2}:R=D,S=1014,V={3}:R=E,S=1260,V={4}:\";$C$2;$P$14;$C$4;$D43;$B43)": 7285,_x000D_
    "=RIK_AC(\"INF04__;INF04@E=0,S=1076,G=0,T=0,P=0:@R=A,S=1260,V={0}:R=B,S=1018,V={1}:R=C,S=1092,V={2}:R=D,S=1014,V={3}:R=E,S=1260,V={4}:\";$C$2;$P$14;$C$4;$D123;$B123)": 7286,_x000D_
    "=RIK_AC(\"INF04__;INF04@E=0,S=1076,G=0,T=0,P=0:@R=A,S=1260,V={0}:R=B,S=1018,V={1}:R=C,S=1092,V={2}:R=D,S=1014,V={3}:R=E,S=1260,V={4}:\";$C$2;$P$14;$C$4;$D203;$B203)": 7287,_x000D_
    "=RIK_AC(\"INF04__;INF04@E=0,S=1076,G=0,T=0,P=0:@R=A,S=1260,V={0}:R=B,S=1018,V={1}:R=C,S=1092,V={2}:R=D,S=1014,V={3}:R=E,S=1260,V={4}:\";$C$2;$P$14;$C$4;$D261;$B261)": 7288,_x000D_
    "=RIK_AC(\"INF04__;INF04@E=0,S=1076,G=0,T=0,P=0:@R=A,S=1260,V={0}:R=B,S=1018,V={1}:R=C,S=1092,V={2}:R=D,S=1014,V={3}:R=E,S=1260,V={4}:\";$C$2;$P$14;$C$4;$D311;$B311)": 7289,_x000D_
    "=RIK_AC(\"INF04__;INF04@E=0,S=1076,G=0,T=0,P=0:@R=A,S=1260,V={0}:R=B,S=1018,V={1}:R=C,S=1092,V={2}:R=D,S=1014,V={3}:R=E,S=1260,V={4}:\";$C$2;$P$14;$C$4;$D352;$B352)": 7290,_x000D_
    "=RIK_AC(\"INF04__;INF04@E=0,S=1076,G=0,T=0,P=0:@R=A,S=1260,V={0}:R=B,S=1018,V={1}:R=C,S=1092,V={2}:R=D,S=1014,V={3}:R=E,S=1260,V={4}:\";$C$2;$P$14;$C$4;$D392;$B392)": 7291,_x000D_
    "=RIK_AC(\"INF04__;INF04@E=0,S=1076,G=0,T=0,P=0:@R=A,S=1260,V={0}:R=B,S=1018,V={1}:R=C,S=1092,V={2}:R=D,S=1014,V={3}:R=E,S=1260,V={4}:\";$C$2;$P$14;$C$4;$D432;$B432)": 7292,_x000D_
    "=RIK_AC(\"INF04__;INF04@E=0,S=42,G=0,T=0,P=0:@R=A,S=1260,V={0}:R=B,S=1018,V={1}:R=C,S=1092,V={2}:R=D,S=1014,V={3}:R=E,S=1260,V={4}:\";$C$2;$P$14;$C$4;$D121;$B121)": 7293,_x000D_
    "=RIK_AC(\"INF04__;INF04@E=0,S=42,G=0,T=0,P=0:@R=A,S=1260,V={0}:R=B,S=1018,V={1}:R=C,S=1092,V={2}:R=D,S=1014,V={3}:R=E,S=1260,V={4}:\";$C$2;$P$14;$C$4;$D253;$B253)": 7294,_x000D_
    "=RIK_AC(\"INF04__;INF04@E=0,S=42,G=0,T=0,P=0:@R=A,S=1260,V={0}:R=B,S=1018,V={1}:R=C,S=1092,V={2}:R=D,S=1014,V={3}:R=E,S=1260,V={4}:\";$C$2;$P$14;$C$4;$D393;$B393)": 7295,_x000D_
    "=RIK_AC(\"INF04__;INF04@E=0,S=1064,G=0,T=0,P=0:@R=A,S=1260,V={0}:R=B,S=1018,V={1}:R=C,S=1092,V={2}:R=D,S=1014,V={3}:R=E,S=1260,V={4}:\";$C$2;$P$14;$C$4;$D92;$B92)": 7296,_x000D_
    "=RIK_AC(\"INF04__;INF04@E=0,S=1064,G=0,T=0,P=0:@R=A,S=1260,V={0}:R=B,S=1018,V={1}:R=C,S=1092,V={2}:R=D,S=1014,V={3}:R=E,S=1260,V={4}:\";$C$2;$P$14;$C$4;$D187;$B187)": 7297,_x000D_
    "=RIK_AC(\"INF04__;INF04@E=0,S=1064,G=0,T=0,P=0:@R=A,S=1260,V={0}:R=B,S=1018,V={1}:R=C,S=1092,V={2}:R=D,S=1014,V={3}:R=E,S=1260,V={4}:\";$C$2;$P$14;$C$4;$D275;$B275)": 7298,_x000D_
    "=RIK_AC(\"INF04__;INF04@E=0,S=1064,G=0,T=0,P=0:@R=A,S=1260,V={0}:R=B,S=1018,V={1}:R=C,S=1092,V={2}:R=D,S=1014,V={3}:R=E,S=1260,V={4}:\";$C$2;$P$14;$C$4;$D361;$B361)": 7299,_x000D_
    "=RIK_AC(\"INF04__;INF04@E=0,S=49,G=0,T=0,P=0:@R=A,S=1260,V={0}:R=B,S=1018,V={1}:R=C,S=1092,V={2}:R=D,S=1014,V={3}:R=E,S=1260,V={4}:R=F,S=48,V={5}:\";$C$2;$P$14;$C$4;$D21;$B21;R$14)": 7300,_x000D_
    "=RIK_AC(\"INF04__;INF04@E=0,S=49,G=0,T=0,P=0:@R=A,S=1260,V={0}:R=B,S=1018,V={1}:R=C,S=1092,V={2}:R=D,S=1014,V={3}:R=E,S=1260,V={4}:R=F,S=48,V={5}:\";$C$2;$P$14;$C$4;$D70;$B70;R$14)": 7301,_x000D_
    "=RIK_AC(\"INF04__;INF04@E=0,S=49,G=0,T=0,P=0:@R=A,S=1260,V={0}:R=B,S=1018,V={1}:R=C,S=1092,V={2}:R=D,S=1014,V={3}:R=E,S=1260,V={4}:R=F,S=48,V={5}:\";$C$2;$P$14;$C$4;$D106;$B106;R$14)": 7302,_x000D_
    "=RIK_AC(\"INF04__;INF04@E=0,S=49,G=0,T=0,P=0:@R=A,S=1260,V={0}:R=B,S=1018,V={1}:R=C,S=1092,V={2}:R=D,S=1014,V={3}:R=E,S=1260,V={4}:R=F,S=48,V={5}:\";$C$2;$P$14;$C$4;$D143;$B143;R$14)": 7303,_x000D_
    "=RIK_AC(\"INF04__;INF04@E=0,S=49,G=0,T=0,P=0:@R=A,S=1260,V={0}:R=B,S=1018,V={1}:R=C,S=1092,V={2}:R=D,S=1014,V={3}:R=E,S=1260,V={4}:R=F,S=48,V={5}:\";$C$2;$P$14;$C$4;$D178;$B178;R$14)": 7304,_x000D_
    "=RIK_AC(\"INF04__;INF04@E=0,S=49,G=0,T=0,P=0:@R=A,S=1260,V={0}:R=B,S=1018,V={1}:R=C,S=1092,V={2}:R=D,S=1014,V={3}:R=E,S=1260,V={4}:R=F,S=48,V={5}:\";$C$2;$P$14;$C$4;$D210;$B210;R$14)": 7305,_x000D_
    "=RIK_AC(\"INF04__;INF04@E=0,S=49,G=0,T=0,P=0:@R=A,S=1260,V={0}:R=B,S=1018,V={1}:R=C,S=1092,V={2}:R=D,S=1014,V={3}:R=E,S=1260,V={4}:R=F,S=48,V={5}:\";$C$2;$P$14;$C$4;$D242;$B242;R$14)": 7306,_x000D_
    "=RIK_AC(\"INF04__;INF04@E=0,S=49,G=0,T=0,P=0:@R=A,S=1260,V={0}:R=B,S=1018,V={1}:R=C,S=1092,V={2}:R=D,S=1014,V={3}:R=E,S=1260,V={4}:R=F,S=48,V={5}:\";$C$2;$P$14;$C$4;$D274;$B274;R$14)": 7307,_x000D_
    "=RIK_AC(\"INF04__;INF04@E=0,S=49,G=0,T=0,P=0:@R=A,S=1260,V={0}:R=B,S=1018,V={1}:R=C,S=1092,V={2}:R=D,S=1014,V={3}:R=E,S=1260,V={4}:R=F,S=48,V={5}:\";$C$2;$P$14;$C$4;$D306;$B306;R$14)": 7308,_x000D_
    "=RIK_AC(\"INF04__;INF04@E=0,S=49,G=0,T=0,P=0:@R=A,S=1260,V={0}:R=B,S=1018,V={1}:R=C,S=1092,V={2}:R=D,S=1014,V={3}:R=E,S=1260,V={4}:R=F,S=48,V={5}:\";$C$2;$P$14;$C$4;$D338;$B338;R$14)": 7309,_x000D_
    "=RIK_AC(\"INF04__;INF04@E=0,S=49,G=0,T=0,P=0:@R=A,S=1260,V={0}:R=B,S=1018,V={1}:R=C,S=1092,V={2}:R=D,S=1014,V={3}:R=E,S=1260,V={4}:R=F,S=48,V={5}:\";$C$2;$P$14;$C$4;$D370;$B370;R$14)": 7310,_x000D_
    "=RIK_AC(\"INF04__;INF04@E=0,S=49,G=0,T=0,P=0:@R=A,S=1260,V={0}:R=B,S=1018,V={1}:R=C,S=1092,V={2}:R=D,S=1014,V={3}:R=E,S=1260,V={4}:R=F,S=48,V={5}:\";$C$2;$P$14;$C$4;$D402;$B402;R$14)": 7311,_x000D_
    "=RIK_AC(\"INF04__;INF04@E=0,S=49,G=0,T=0,P=0:@R=A,S=1260,V={0}:R=B,S=1018,V={1}:R=C,S=1092,V={2}:R=D,S=1014,V={3}:R=E,S=1260,V={4}:R=F,S=48,V={5}:\";$C$2;$P$14;$C$4;$D433;$B433;R$14)": 7312,_x000D_
    "=RIK_AC(\"INF04__;INF04@E=0,S=1076,G=0,T=0,P=0:@R=A,S=1260,V={0}:R=B,S=1018,V={1}:R=C,S=1092,V={2}:R=D,S=1014,V={3}:R=E,S=1260,V={4}:\";$C$2;$P$14;$C$4;$D36;$B36)": 7313,_x000D_
    "=RIK_AC(\"INF04__;INF04@E=0,S=1076,G=0,T=0,P=0:@R=A,S=1260,V={0}:R=B,S=1018,V={1}:R=C,S=1092,V={2}:R=D,S=1014,V={3}:R=E,S=1260,V={4}:\";$C$2;$P$14;$C$4;$D52;$B52)": 7314,_x000D_
    "=RIK_AC(\"INF04__;INF04@E=0,S=1076,G=0,T=0,P=0:@R=A,S=1260,V={0}:R=B,S=1018,V={1}:R=C,S=1092,V={2}:R=D,S=1014,V={3}:R=E,S=1260,V={4}:\";$C$2;$P$14;$C$4;$D68;$B68)": 7315,_x000D_
    "=RIK_AC(\"INF04__;INF04@E=0,S=1076,G=0,T=0,P=0:@R=A,S=1260,V={0}:R=B,S=1018,V={1}:R=C,S=1092,V={2}:R=D,S=1014,V={3}:R=E,S=1260,V={4}:\";$C$2;$P$14;$C$4;$D84;$B84)": 7316,_x000D_
    "=RIK_AC(\"INF04__;INF04@E=0,S=1076,G=0,T=0,P=0:@R=A,S=1260,V={0}:R=B,S=1018,V={1}:R=C,S=1092,V={2}:R=D,S=1014,V={3}:R=E,S=1260,V={4}:\";$C$2;$P$14;$C$4;$D100;$B100)": 7317,_x000D_
    "=RIK_AC(\"INF04__;INF04@E=0,S=1076,G=0,T=0,P=0:@R=A,S=1260,V={0}:R=B,S=1018,V={1}:R=C,S=1092,V={2}:R=D,S=1014,V={3}:R=E,S=1260,V={4}:\";$C$2;$P$14;$C$4;$D116;$B116)": 7318,_x000D_
    "=RIK_AC(\"INF04__;INF04@E=0,S=1076,G=0,T=0,P=0:@R=A,S=1260,V={0}:R=B,S=1018,V={1}:R=C,S=1092,V={2}:R=D,S=1014,V={3}:R=E,S=1260,V={4}:\";$C$2;$P$14;$C$4;$D132;$B132)": 7319,_x000D_
    "=RIK_AC(\"INF04__;INF04@E=0,S=1076,G=0,T=0,P=0:@R=A,S=1260,V={0}:R=B,S=1018,V={1}:R=C,S=1092,V={2}:R=D,S=1014,V={3}:R=E,S=1260,V={4}:\";$C$2;$P$14;$C$4;$D148;$B148)": 7320,_x000D_
    "=RIK_AC(\"INF04__;INF04@E=0,S=1076,G=0,T=0,P=0:@R=A,S=1260,V={0}:R=B,S=1018,V={1}:R=C,S=1092,V={2}:R=D,S=1014,V={3}:R=E,S=1260,V={4}:\";$C$2;$P$14;$C$4;$D164;$B164)": 7321,_x000D_
    "=RIK_AC(\"INF04__;INF04@E=0,S=1076,G=0,T=0,P=0:@R=A,S=1260,V={0}:R=B,S=1018,V={1}:R=C,S=1092,V={2}:R=D,S=1014,V={3}:R=E,S=1260,V={4}:\";$C$2;$P$14;$C$4;$D180;$B180)": 7322,_x000D_
    "=RIK_AC(\"INF04__;INF04@E=0,S=1076,G=0,T=0,P=0:@R=A,S=1260,V={0}:R=B,S=1018,V={1}:R=C,S=1092,V={2}:R=D,S=1014,V={3}:R=E,S=1260,V={4}:\";$C$2;$P$14;$C$4;$D196;$B196)": 7323,_x000D_
    "=RIK_AC(\"INF04__;INF04@E=0,S=1076,G=0,T=0,P=0:@R=A,S=1260,V={0}:R=B,S=1018,V={1}:R=C,S=1092,V={2}:R=D,S=1014,V={3}:R=E,S=1260,V={4}:\";$C$2;$P$14;$C$4;$D212;$B212)": 7324,_x000D_
    "=RIK_AC(\"INF04__;INF04@E=0,S=1076,G=0,T=0,P=0:@R=A,S=1260,V={0}:R=B,S=1018,V={1}:R=C,S=1092,V={2}:R=D,S=1014,V={3}:R=E,S=1260,V={4}:\";$C$2;$P$14;$C$4;$D228;$B228)": 7325,_x000D_
    "=RIK_AC(\"INF04__;INF04@E=0,S=1076,G=0,T=0,P=0:@R=A,S=1260,V={0}:R=B,S=1018,V={1}:R=C,S=1092,V={2}:R=D,S=1014,V={3}:R=E,S=1260,V={4}:\";$C$2;$P$14;$C$4;$D244;$B244)": 7326,_x000D_
    "=RIK_AC(\"INF04__;INF04@E=0,S=1076,G=0,T=0,P=0:@R=A,S=1260,V={0}:R=B,S=1018,V={1}:R=C,S=1092,V={2}:R=D,S=1014,V={3}:R=E,S=1260,V={4}:\";$C$2;$P$14;$C$4;$D257;$B257)": 7327,_x000D_
    "=RIK_AC(\"INF04__;INF04@E=0,S=1076,G=0,T=0,P=0:@R=A,S=1260,V={0}:R=B,S=1018,V={1}:R=C,S=1092,V={2}:R=D,S=1014,V={3}:R=E,S=1260,V={4}:\";$C$2;$P$14;$C$4;$D268;$B268)": 7328,_x000D_
    "=RIK_AC(\"INF04__;INF04@E=0,S=1076,G=0,T=0,P=0:@R=A,S=1260,V={0}:R=B,S=1018,V={1}:R=C,S=1092,V={2}:R=D,S=1014,V={3}:R=E,S=1260,V={4}:\";$C$2;$P$14;$C$4;$D278;$B278)": 7329,_x000D_
    "=RIK_AC(\"INF04__;INF04@E=0,S=1076,G=0,T=0,P=0:@R=A,S=1260,V={0}:R=B,S=1018,V={1}:R=C,S=1092,V={2}:R=D,S=1014,V={3}:R=E,S=1260,V={4}:\";$C$2;$P$14;$C$4;$D289;$B289)": 7330,_x000D_
    "=RIK_AC(\"INF04__;INF04@E=0,S=1076,G=0,T=0,P=0:@R=A,S=1260,V={0}:R=B,S=1018,V={1}:R=C,S=1092,V={2}:R=D,S=1014,V={3}:R=E,S=1260,V={4}:\";$C$2;$P$14;$C$4;$D299;$B299)": 7331,_x000D_
    "=RIK_AC(\"INF04__;INF04@E=0,S=1076,G=0,T=0,P=0:@R=A,S=1260,V={0}:R=B,S=1018,V={1}:R=C,S=1092,V={2}:R=D,S=1014,V={3}:R=E,S=1260,V={4}:\";$C$2;$P$14;$C$4;$D308;$B308)": 7332,_x000D_
    "=RIK_AC(\"INF04__;INF04@E=0,S=1076,G=0,T=0,P=0:@R=A,S=1260,V={0}:R=B,S=1018,V={1}:R=C,S=1092,V={2}:R=D,S=1014,V={3}:R=E,S=1260,V={4}:\";$C$2;$P$14;$C$4;$D317;$B317)": 7333,_x000D_
    "=RIK_AC(\"INF04__;INF04@E=0,S=1076,G=0,T=0,P=0:@R=A,S=1260,V={0}:R=B,S=1018,V={1}:R=C,S=1092,V={2}:R=D,S=1014,V={3}:R=E,S=1260,V={4}:\";$C$2;$P$14;$C$4;$D325;$B325)": 7334,_x000D_
    "=RIK_AC(\"INF04__;INF04@E=0,S=1076,G=0,T=0,P=0:@R=A,S=1260,V={0}:R=B,S=1018,V={1}:R=C,S=1092,V={2}:R=D,S=1014,V={3}:R=E,S=1260,V={4}:\";$C$2;$P$14;$C$4;$D333;$B333)": 7335,_x000D_
    "=RIK_AC(\"INF04__;INF04@E=0,S=1076,G=0,T=0,P=0:@R=A,S=1260,V={0}:R=B,S=1018,V={1}:R=C,S=1092,V={2}:R=D,S=1014,V={3}:R=E,S=1260,V={4}:\";$C$2;$P$14;$C$4;$D341;$B341)": 7336,_x000D_
    "=RIK_AC(\"INF04__;INF04@E=0,S=1076,G=0,T=0,P=0:@R=A,S=1260,V={0}:R=B,S=1018,V={1}:R=C,S=1092,V={2}:R=D,S=1014,V={3}:R=E,S=1260,V={4}:\";$C$2;$P$14;$C$4;$D349;$B349)": 7337,_x000D_
    "=RIK_AC(\"INF04__;INF04@E=0,S=1076,G=0,T=0,P=0:@R=A,S=1260,V={0}:R=B,S=1018,V={1}:R=C,S=1092,V={2}:R=D,S=1014,V={3}:R=E,S=1260,V={4}:\";$C$2;$P$14;$C$4;$D357;$B357)": 7338,_x000D_
    "=RIK_AC(\"INF04__;INF04@E=0,S=1076,G=0,T=0,P=0:@R=A,S=1260,V={0}:R=B,S=1018,V={1}:R=C,S=1092,V={2}:R=D,S=1014,V={3}:R=E,S=1260,V={4}:\";$C$2;$P$14;$C$4;$D365;$B365)": 7339,_x000D_
    "=RIK_AC(\"INF04__;INF04@E=0,S=1076,G=0,T=0,P=0:@R=A,S=1260,V={0}:R=B,S=1018,V={1}:R=C,S=1092,V={2}:R=D,S=1014,V={3}:R=E,S=1260,V={4}</t>
  </si>
  <si>
    <t>:\";$C$2;$P$14;$C$4;$D373;$B373)": 7340,_x000D_
    "=RIK_AC(\"INF04__;INF04@E=0,S=1076,G=0,T=0,P=0:@R=A,S=1260,V={0}:R=B,S=1018,V={1}:R=C,S=1092,V={2}:R=D,S=1014,V={3}:R=E,S=1260,V={4}:\";$C$2;$P$14;$C$4;$D381;$B381)": 7341,_x000D_
    "=RIK_AC(\"INF04__;INF04@E=0,S=1076,G=0,T=0,P=0:@R=A,S=1260,V={0}:R=B,S=1018,V={1}:R=C,S=1092,V={2}:R=D,S=1014,V={3}:R=E,S=1260,V={4}:\";$C$2;$P$14;$C$4;$D389;$B389)": 7342,_x000D_
    "=RIK_AC(\"INF04__;INF04@E=0,S=1076,G=0,T=0,P=0:@R=A,S=1260,V={0}:R=B,S=1018,V={1}:R=C,S=1092,V={2}:R=D,S=1014,V={3}:R=E,S=1260,V={4}:\";$C$2;$P$14;$C$4;$D397;$B397)": 7343,_x000D_
    "=RIK_AC(\"INF04__;INF04@E=0,S=1076,G=0,T=0,P=0:@R=A,S=1260,V={0}:R=B,S=1018,V={1}:R=C,S=1092,V={2}:R=D,S=1014,V={3}:R=E,S=1260,V={4}:\";$C$2;$P$14;$C$4;$D405;$B405)": 7344,_x000D_
    "=RIK_AC(\"INF04__;INF04@E=0,S=1076,G=0,T=0,P=0:@R=A,S=1260,V={0}:R=B,S=1018,V={1}:R=C,S=1092,V={2}:R=D,S=1014,V={3}:R=E,S=1260,V={4}:\";$C$2;$P$14;$C$4;$D413;$B413)": 7345,_x000D_
    "=RIK_AC(\"INF04__;INF04@E=0,S=1076,G=0,T=0,P=0:@R=A,S=1260,V={0}:R=B,S=1018,V={1}:R=C,S=1092,V={2}:R=D,S=1014,V={3}:R=E,S=1260,V={4}:\";$C$2;$P$14;$C$4;$D421;$B421)": 7346,_x000D_
    "=RIK_AC(\"INF04__;INF04@E=0,S=1076,G=0,T=0,P=0:@R=A,S=1260,V={0}:R=B,S=1018,V={1}:R=C,S=1092,V={2}:R=D,S=1014,V={3}:R=E,S=1260,V={4}:\";$C$2;$P$14;$C$4;$D429;$B429)": 7347,_x000D_
    "=RIK_AC(\"INF04__;INF04@E=0,S=1076,G=0,T=0,P=0:@R=A,S=1260,V={0}:R=B,S=1018,V={1}:R=C,S=1092,V={2}:R=D,S=1014,V={3}:R=E,S=1260,V={4}:\";$C$2;$P$14;$C$4;$D437;$B437)": 7348,_x000D_
    "=RIK_AC(\"INF04__;INF04@E=0,S=1064,G=0,T=0,P=0:@R=A,S=1260,V={0}:R=B,S=1018,V={1}:R=C,S=1092,V={2}:R=D,S=1014,V={3}:R=E,S=1260,V={4}:\";$C$2;$P$14;$C$4;$D228;$B228)": 7349,_x000D_
    "=RIK_AC(\"INF04__;INF04@E=0,S=49,G=0,T=0,P=0:@R=A,S=1260,V={0}:R=B,S=1018,V={1}:R=C,S=1092,V={2}:R=D,S=1014,V={3}:R=E,S=1260,V={4}:R=F,S=48,V={5}:\";$C$2;$P$14;$C$4;$D289;$B289;R$14)": 7350,_x000D_
    "=RIK_AC(\"INF04__;INF04@E=0,S=1076,G=0,T=0,P=0:@R=A,S=1260,V={0}:R=B,S=1018,V={1}:R=C,S=1092,V={2}:R=D,S=1014,V={3}:R=E,S=1260,V={4}:\";$C$2;$P$14;$C$4;$D91;$B91)": 7351,_x000D_
    "=RIK_AC(\"INF04__;INF04@E=0,S=1076,G=0,T=0,P=0:@R=A,S=1260,V={0}:R=B,S=1018,V={1}:R=C,S=1092,V={2}:R=D,S=1014,V={3}:R=E,S=1260,V={4}:\";$C$2;$P$14;$C$4;$D187;$B187)": 7352,_x000D_
    "=RIK_AC(\"INF04__;INF04@E=0,S=1076,G=0,T=0,P=0:@R=A,S=1260,V={0}:R=B,S=1018,V={1}:R=C,S=1092,V={2}:R=D,S=1014,V={3}:R=E,S=1260,V={4}:\";$C$2;$P$14;$C$4;$D271;$B271)": 7353,_x000D_
    "=RIK_AC(\"INF04__;INF04@E=0,S=1076,G=0,T=0,P=0:@R=A,S=1260,V={0}:R=B,S=1018,V={1}:R=C,S=1092,V={2}:R=D,S=1014,V={3}:R=E,S=1260,V={4}:\";$C$2;$P$14;$C$4;$D320;$B320)": 7354,_x000D_
    "=RIK_AC(\"INF04__;INF04@E=0,S=1076,G=0,T=0,P=0:@R=A,S=1260,V={0}:R=B,S=1018,V={1}:R=C,S=1092,V={2}:R=D,S=1014,V={3}:R=E,S=1260,V={4}:\";$C$2;$P$14;$C$4;$D360;$B360)": 7355,_x000D_
    "=RIK_AC(\"INF04__;INF04@E=0,S=1076,G=0,T=0,P=0:@R=A,S=1260,V={0}:R=B,S=1018,V={1}:R=C,S=1092,V={2}:R=D,S=1014,V={3}:R=E,S=1260,V={4}:\";$C$2;$P$14;$C$4;$D400;$B400)": 7356,_x000D_
    "=RIK_AC(\"INF04__;INF04@E=0,S=42,G=0,T=0,P=0:@R=A,S=1260,V={0}:R=B,S=1018,V={1}:R=C,S=1092,V={2}:R=D,S=1014,V={3}:R=E,S=1260,V={4}:\";$C$2;$P$14;$C$4;$D149;$B149)": 7357,_x000D_
    "=RIK_AC(\"INF04__;INF04@E=0,S=42,G=0,T=0,P=0:@R=A,S=1260,V={0}:R=B,S=1018,V={1}:R=C,S=1092,V={2}:R=D,S=1014,V={3}:R=E,S=1260,V={4}:\";$C$2;$P$14;$C$4;$D286;$B286)": 7358,_x000D_
    "=RIK_AC(\"INF04__;INF04@E=0,S=42,G=0,T=0,P=0:@R=A,S=1260,V={0}:R=B,S=1018,V={1}:R=C,S=1092,V={2}:R=D,S=1014,V={3}:R=E,S=1260,V={4}:\";$C$2;$P$14;$C$4;$D420;$B420)": 7359,_x000D_
    "=RIK_AC(\"INF04__;INF04@E=0,S=1064,G=0,T=0,P=0:@R=A,S=1260,V={0}:R=B,S=1018,V={1}:R=C,S=1092,V={2}:R=D,S=1014,V={3}:R=E,S=1260,V={4}:\";$C$2;$P$14;$C$4;$D113;$B113)": 7360,_x000D_
    "=RIK_AC(\"INF04__;INF04@E=0,S=1064,G=0,T=0,P=0:@R=A,S=1260,V={0}:R=B,S=1018,V={1}:R=C,S=1092,V={2}:R=D,S=1014,V={3}:R=E,S=1260,V={4}:\";$C$2;$P$14;$C$4;$D209;$B209)": 7361,_x000D_
    "=RIK_AC(\"INF04__;INF04@E=0,S=1064,G=0,T=0,P=0:@R=A,S=1260,V={0}:R=B,S=1018,V={1}:R=C,S=1092,V={2}:R=D,S=1014,V={3}:R=E,S=1260,V={4}:\";$C$2;$P$14;$C$4;$D292;$B292)": 7362,_x000D_
    "=RIK_AC(\"INF04__;INF04@E=0,S=1064,G=0,T=0,P=0:@R=A,S=1260,V={0}:R=B,S=1018,V={1}:R=C,S=1092,V={2}:R=D,S=1014,V={3}:R=E,S=1260,V={4}:\";$C$2;$P$14;$C$4;$D379;$B379)": 7363,_x000D_
    "=RIK_AC(\"INF04__;INF04@E=0,S=49,G=0,T=0,P=0:@R=A,S=1260,V={0}:R=B,S=1018,V={1}:R=C,S=1092,V={2}:R=D,S=1014,V={3}:R=E,S=1260,V={4}:R=F,S=48,V={5}:\";$C$2;$P$14;$C$4;$D32;$B32;R$14)": 7364,_x000D_
    "=RIK_AC(\"INF04__;INF04@E=0,S=49,G=0,T=0,P=0:@R=A,S=1260,V={0}:R=B,S=1018,V={1}:R=C,S=1092,V={2}:R=D,S=1014,V={3}:R=E,S=1260,V={4}:R=F,S=48,V={5}:\";$C$2;$P$14;$C$4;$D78;$B78;R$14)": 7365,_x000D_
    "=RIK_AC(\"INF04__;INF04@E=0,S=49,G=0,T=0,P=0:@R=A,S=1260,V={0}:R=B,S=1018,V={1}:R=C,S=1092,V={2}:R=D,S=1014,V={3}:R=E,S=1260,V={4}:R=F,S=48,V={5}:\";$C$2;$P$14;$C$4;$D114;$B114;R$14)": 7366,_x000D_
    "=RIK_AC(\"INF04__;INF04@E=0,S=49,G=0,T=0,P=0:@R=A,S=1260,V={0}:R=B,S=1018,V={1}:R=C,S=1092,V={2}:R=D,S=1014,V={3}:R=E,S=1260,V={4}:R=F,S=48,V={5}:\";$C$2;$P$14;$C$4;$D151;$B151;R$14)": 7367,_x000D_
    "=RIK_AC(\"INF04__;INF04@E=0,S=49,G=0,T=0,P=0:@R=A,S=1260,V={0}:R=B,S=1018,V={1}:R=C,S=1092,V={2}:R=D,S=1014,V={3}:R=E,S=1260,V={4}:R=F,S=48,V={5}:\";$C$2;$P$14;$C$4;$D185;$B185;R$14)": 7368,_x000D_
    "=RIK_AC(\"INF04__;INF04@E=0,S=49,G=0,T=0,P=0:@R=A,S=1260,V={0}:R=B,S=1018,V={1}:R=C,S=1092,V={2}:R=D,S=1014,V={3}:R=E,S=1260,V={4}:R=F,S=48,V={5}:\";$C$2;$P$14;$C$4;$D217;$B217;R$14)": 7369,_x000D_
    "=RIK_AC(\"INF04__;INF04@E=0,S=49,G=0,T=0,P=0:@R=A,S=1260,V={0}:R=B,S=1018,V={1}:R=C,S=1092,V={2}:R=D,S=1014,V={3}:R=E,S=1260,V={4}:R=F,S=48,V={5}:\";$C$2;$P$14;$C$4;$D249;$B249;R$14)": 7370,_x000D_
    "=RIK_AC(\"INF04__;INF04@E=0,S=49,G=0,T=0,P=0:@R=A,S=1260,V={0}:R=B,S=1018,V={1}:R=C,S=1092,V={2}:R=D,S=1014,V={3}:R=E,S=1260,V={4}:R=F,S=48,V={5}:\";$C$2;$P$14;$C$4;$D281;$B281;R$14)": 7371,_x000D_
    "=RIK_AC(\"INF04__;INF04@E=0,S=49,G=0,T=0,P=0:@R=A,S=1260,V={0}:R=B,S=1018,V={1}:R=C,S=1092,V={2}:R=D,S=1014,V={3}:R=E,S=1260,V={4}:R=F,S=48,V={5}:\";$C$2;$P$14;$C$4;$D313;$B313;R$14)": 7372,_x000D_
    "=RIK_AC(\"INF04__;INF04@E=0,S=49,G=0,T=0,P=0:@R=A,S=1260,V={0}:R=B,S=1018,V={1}:R=C,S=1092,V={2}:R=D,S=1014,V={3}:R=E,S=1260,V={4}:R=F,S=48,V={5}:\";$C$2;$P$14;$C$4;$D345;$B345;R$14)": 7373,_x000D_
    "=RIK_AC(\"INF04__;INF04@E=0,S=49,G=0,T=0,P=0:@R=A,S=1260,V={0}:R=B,S=1018,V={1}:R=C,S=1092,V={2}:R=D,S=1014,V={3}:R=E,S=1260,V={4}:R=F,S=48,V={5}:\";$C$2;$P$14;$C$4;$D377;$B377;R$14)": 7374,_x000D_
    "=RIK_AC(\"INF04__;INF04@E=0,S=49,G=0,T=0,P=0:@R=A,S=1260,V={0}:R=B,S=1018,V={1}:R=C,S=1092,V={2}:R=D,S=1014,V={3}:R=E,S=1260,V={4}:R=F,S=48,V={5}:\";$C$2;$P$14;$C$4;$D409;$B409;R$14)": 7375,_x000D_
    "=RIK_AC(\"INF04__;INF04@E=0,S=49,G=0,T=0,P=0:@R=A,S=1260,V={0}:R=B,S=1018,V={1}:R=C,S=1092,V={2}:R=D,S=1014,V={3}:R=E,S=1260,V={4}:R=F,S=48,V={5}:\";$C$2;$P$14;$C$4;$D434;$B434;R$14)": 7376,_x000D_
    "=RIK_AC(\"INF04__;INF04@E=0,S=1076,G=0,T=0,P=0:@R=A,S=1260,V={0}:R=B,S=1018,V={1}:R=C,S=1092,V={2}:R=D,S=1014,V={3}:R=E,S=1260,V={4}:\";$C$2;$P$14;$C$4;$D37;$B37)": 7377,_x000D_
    "=RIK_AC(\"INF04__;INF04@E=0,S=1076,G=0,T=0,P=0:@R=A,S=1260,V={0}:R=B,S=1018,V={1}:R=C,S=1092,V={2}:R=D,S=1014,V={3}:R=E,S=1260,V={4}:\";$C$2;$P$14;$C$4;$D53;$B53)": 7378,_x000D_
    "=RIK_AC(\"INF04__;INF04@E=0,S=1076,G=0,T=0,P=0:@R=A,S=1260,V={0}:R=B,S=1018,V={1}:R=C,S=1092,V={2}:R=D,S=1014,V={3}:R=E,S=1260,V={4}:\";$C$2;$P$14;$C$4;$D69;$B69)": 7379,_x000D_
    "=RIK_AC(\"INF04__;INF04@E=0,S=1076,G=0,T=0,P=0:@R=A,S=1260,V={0}:R=B,S=1018,V={1}:R=C,S=1092,V={2}:R=D,S=1014,V={3}:R=E,S=1260,V={4}:\";$C$2;$P$14;$C$4;$D85;$B85)": 7380,_x000D_
    "=RIK_AC(\"INF04__;INF04@E=0,S=1076,G=0,T=0,P=0:@R=A,S=1260,V={0}:R=B,S=1018,V={1}:R=C,S=1092,V={2}:R=D,S=1014,V={3}:R=E,S=1260,V={4}:\";$C$2;$P$14;$C$4;$D101;$B101)": 7381,_x000D_
    "=RIK_AC(\"INF04__;INF04@E=0,S=1076,G=0,T=0,P=0:@R=A,S=1260,V={0}:R=B,S=1018,V={1}:R=C,S=1092,V={2}:R=D,S=1014,V={3}:R=E,S=1260,V={4}:\";$C$2;$P$14;$C$4;$D117;$B117)": 7382,_x000D_
    "=RIK_AC(\"INF04__;INF04@E=0,S=1076,G=0,T=0,P=0:@R=A,S=1260,V={0}:R=B,S=1018,V={1}:R=C,S=1092,V={2}:R=D,S=1014,V={3}:R=E,S=1260,V={4}:\";$C$2;$P$14;$C$4;$D133;$B133)": 7383,_x000D_
    "=RIK_AC(\"INF04__;INF04@E=0,S=1076,G=0,T=0,P=0:@R=A,S=1260,V={0}:R=B,S=1018,V={1}:R=C,S=1092,V={2}:R=D,S=1014,V={3}:R=E,S=1260,V={4}:\";$C$2;$P$14;$C$4;$D149;$B149)": 7384,_x000D_
    "=RIK_AC(\"INF04__;INF04@E=0,S=1076,G=0,T=0,P=0:@R=A,S=1260,V={0}:R=B,S=1018,V={1}:R=C,S=1092,V={2}:R=D,S=1014,V={3}:R=E,S=1260,V={4}:\";$C$2;$P$14;$C$4;$D165;$B165)": 7385,_x000D_
    "=RIK_AC(\"INF04__;INF04@E=0,S=1076,G=0,T=0,P=0:@R=A,S=1260,V={0}:R=B,S=1018,V={1}:R=C,S=1092,V={2}:R=D,S=1014,V={3}:R=E,S=1260,V={4}:\";$C$2;$P$14;$C$4;$D181;$B181)": 7386,_x000D_
    "=RIK_AC(\"INF04__;INF04@E=0,S=1076,G=0,T=0,P=0:@R=A,S=1260,V={0}:R=B,S=1018,V={1}:R=C,S=1092,V={2}:R=D,S=1014,V={3}:R=E,S=1260,V={4}:\";$C$2;$P$14;$C$4;$D197;$B197)": 7387,_x000D_
    "=RIK_AC(\"INF04__;INF04@E=0,S=1076,G=0,T=0,P=0:@R=A,S=1260,V={0}:R=B,S=1018,V={1}:R=C,S=1092,V={2}:R=D,S=1014,V={3}:R=E,S=1260,V={4}:\";$C$2;$P$14;$C$4;$D213;$B213)": 7388,_x000D_
    "=RIK_AC(\"INF04__;INF04@E=0,S=1076,G=0,T=0,P=0:@R=A,S=1260,V={0}:R=B,S=1018,V={1}:R=C,S=1092,V={2}:R=D,S=1014,V={3}:R=E,S=1260,V={4}:\";$C$2;$P$14;$C$4;$D229;$B229)": 7389,_x000D_
    "=RIK_AC(\"INF04__;INF04@E=0,S=1076,G=0,T=0,P=0:@R=A,S=1260,V={0}:R=B,S=1018,V={1}:R=C,S=1092,V={2}:R=D,S=1014,V={3}:R=E,S=1260,V={4}:\";$C$2;$P$14;$C$4;$D245;$B245)": 7390,_x000D_
    "=RIK_AC(\"INF04__;INF04@E=0,S=1076,G=0,T=0,P=0:@R=A,S=1260,V={0}:R=B,S=1018,V={1}:R=C,S=1092,V={2}:R=D,S=1014,V={3}:R=E,S=1260,V={4}:\";$C$2;$P$14;$C$4;$D259;$B259)": 7391,_x000D_
    "=RIK_AC(\"INF04__;INF04@E=0,S=1076,G=0,T=0,P=0:@R=A,S=1260,V={0}:R=B,S=1018,V={1}:R=C,S=1092,V={2}:R=D,S=1014,V={3}:R=E,S=1260,V={4}:\";$C$2;$P$14;$C$4;$D269;$B269)": 7392,_x000D_
    "=RIK_AC(\"INF04__;INF04@E=0,S=1076,G=0,T=0,P=0:@R=A,S=1260,V={0}:R=B,S=1018,V={1}:R=C,S=1092,V={2}:R=D,S=1014,V={3}:R=E,S=1260,V={4}:\";$C$2;$P$14;$C$4;$D279;$B279)": 7393,_x000D_
    "=RIK_AC(\"INF04__;INF04@E=0,S=1076,G=0,T=0,P=0:@R=A,S=1260,V={0}:R=B,S=1018,V={1}:R=C,S=1092,V={2}:R=D,S=1014,V={3}:R=E,S=1260,V={4}:\";$C$2;$P$14;$C$4;$D291;$B291)": 7394,_x000D_
    "=RIK_AC(\"INF04__;INF04@E=0,S=1076,G=0,T=0,P=0:@R=A,S=1260,V={0}:R=B,S=1018,V={1}:R=C,S=1092,V={2}:R=D,S=1014,V={3}:R=E,S=1260,V={4}:\";$C$2;$P$14;$C$4;$D300;$B300)": 7395,_x000D_
    "=RIK_AC(\"INF04__;INF04@E=0,S=1076,G=0,T=0,P=0:@R=A,S=1260,V={0}:R=B,S=1018,V={1}:R=C,S=1092,V={2}:R=D,S=1014,V={3}:R=E,S=1260,V={4}:\";$C$2;$P$14;$C$4;$D309;$B309)": 7396,_x000D_
    "=RIK_AC(\"INF04__;INF04@E=0,S=1076,G=0,T=0,P=0:@R=A,S=1260,V={0}:R=B,S=1018,V={1}:R=C,S=1092,V={2}:R=D,S=1014,V={3}:R=E,S=1260,V={4}:\";$C$2;$P$14;$C$4;$D318;$B318)": 7397,_x000D_
    "=RIK_AC(\"INF04__;INF04@E=0,S=1076,G=0,T=0,P=0:@R=A,S=1260,V={0}:R=B,S=1018,V={1}:R=C,S=1092,V={2}:R=D,S=1014,V={3}:R=E,S=1260,V={4}:\";$C$2;$P$14;$C$4;$D326;$B326)": 7398,_x000D_
    "=RIK_AC(\"INF04__;INF04@E=0,S=1076,G=0,T=0,P=0:@R=A,S=1260,V={0}:R=B,S=1018,V={1}:R=C,S=1092,V={2}:R=D,S=1014,V={3}:R=E,S=1260,V={4}:\";$C$2;$P$14;$C$4;$D334;$B334)": 7399,_x000D_
    "=RIK_AC(\"INF04__;INF04@E=0,S=1076,G=0,T=0,P=0:@R=A,S=1260,V={0}:R=B,S=1018,V={1}:R=C,S=1092,V={2}:R=D,S=1014,V={3}:R=E,S=1260,V={4}:\";$C$2;$P$14;$C$4;$D342;$B342)": 7400,_x000D_
    "=RIK_AC(\"INF04__;INF04@E=0,S=1076,G=0,T=0,P=0:@R=A,S=1260,V={0}:R=B,S=1018,V={1}:R=C,S=1092,V={2}:R=D,S=1014,V={3}:R=E,S=1260,V={4}:\";$C$2;$P$14;$C$4;$D350;$B350)": 7401,_x000D_
    "=RIK_AC(\"INF04__;INF04@E=0,S=1076,G=0,T=0,P=0:@R=A,S=1260,V={0}:R=B,S=1018,V={1}:R=C,S=1092,V={2}:R=D,S=1014,V={3}:R=E,S=1260,V={4}:\";$C$2;$P$14;$C$4;$D358;$B358)": 7402,_x000D_
    "=RIK_AC(\"INF04__;INF04@E=0,S=1076,G=0,T=0,P=0:@R=A,S=1260,V={0}:R=B,S=1018,V={1}:R=C,S=1092,V={2}:R=D,S=1014,V={3}:R=E,S=1260,V={4}:\";$C$2;$P$14;$C$4;$D366;$B366)": 7403,_x000D_
    "=RIK_AC(\"INF04__;INF04@E=0,S=1076,G=0,T=0,P=0:@R=A,S=1260,V={0}:R=B,S=1018,V={1}:R=C,S=1092,V={2}:R=D,S=1014,V={3}:R=E,S=1260,V={4}:\";$C$2;$P$14;$C$4;$D374;$B374)": 7404,_x000D_
    "=RIK_AC(\"INF04__;INF04@E=0,S=1076,G=0,T=0,P=0:@R=A,S=1260,V={0}:R=B,S=1018,V={1}:R=C,S=1092,V={2}:R=D,S=1014,V={3}:R=E,S=1260,V={4}:\";$C$2;$P$14;$C$4;$D382;$B382)": 7405,_x000D_
    "=RIK_AC(\"INF04__;INF04@E=0,S=1076,G=0,T=0,P=0:@R=A,S=1260,V={0}:R=B,S=1018,V={1}:R=C,S=1092,V={2}:R=D,S=1014,V={3}:R=E,S=1260,V={4}:\";$C$2;$P$14;$C$4;$D390;$B390)": 7406,_x000D_
    "=RIK_AC(\"INF04__;INF04@E=0,S=1076,G=0,T=0,P=0:@R=A,S=1260,V={0}:R=B,S=1018,V={1}:R=C,S=1092,V={2}:R=D,S=1014,V={3}:R=E,S=1260,V={4}:\";$C$2;$P$14;$C$4;$D398;$B398)": 7407,_x000D_
    "=RIK_AC(\"INF04__;INF04@E=0,S=1076,G=0,T=0,P=0:@R=A,S=1260,V={0}:R=B,S=1018,V={1}:R=C,S=1092,V={2}:R=D,S=1014,V={3}:R=E,S=1260,V={4}:\";$C$2;$P$14;$C$4;$D406;$B406)": 7408,_x000D_
    "=RIK_AC(\"INF04__;INF04@E=0,S=1076,G=0,T=0,P=0:@R=A,S=1260,V={0}:R=B,S=1018,V={1}:R=C,S=1092,V={2}:R=D,S=1014,V={3}:R=E,S=1260,V={4}:\";$C$2;$P$14;$C$4;$D414;$B414)": 7409,_x000D_
    "=RIK_AC(\"INF04__;INF04@E=0,S=1076,G=0,T=0,P=0:@R=A,S=1260,V={0}:R=B,S=1018,V={1}:R=C,S=1092,V={2}:R=D,S=1014,V={3}:R=E,S=1260,V={4}:\";$C$2;$P$14;$C$4;$D422;$B422)": 7410,_x000D_
    "=RIK_AC(\"INF04__;INF04@E=0,S=1076,G=0,T=0,P=0:@R=A,S=1260,V={0}:R=B,S=1018,V={1}:R=C,S=1092,V={2}:R=D,S=1014,V={3}:R=E,S=1260,V={4}:\";$C$2;$P$14;$C$4;$D430;$B430)": 7411,_x000D_
    "=RIK_AC(\"INF04__;INF04@E=0,S=1064,G=0,T=0,P=0:@R=A,S=1260,V={0}:R=B,S=1018,V={1}:R=C,S=1092,V={2}:R=D,S=1014,V={3}:R=E,S=1260,V={4}:\";$C$2;$P$14;$C$4;$D37;$B37)": 7412,_x000D_
    "=RIK_AC(\"INF04__;INF04@E=0,S=49,G=0,T=0,P=0:@R=A,S=1260,V={0}:R=B,S=1018,V={1}:R=C,S=1092,V={2}:R=D,S=1014,V={3}:R=E,S=1260,V={4}:R=F,S=48,V={5}:\";$C$2;$P$14;$C$4;$D87;$B87;R$14)": 7413,_x000D_
    "=RIK_AC(\"INF04__;INF04@E=0,S=49,G=0,T=0,P=0:@R=A,S=1260,V={0}:R=B,S=1018,V={1}:R=C,S=1092,V={2}:R=D,S=1014,V={3}:R=E,S=1260,V={4}:R=F,S=48,V={5}:\";$C$2;$P$14;$C$4;$D225;$B225;R$14)": 7414,_x000D_
    "=RIK_AC(\"INF04__;INF04@E=0,S=49,G=0,T=0,P=0:@R=A,S=1260,V={0}:R=B,S=1018,V={1}:R=C,S=1092,V={2}:R=D,S=1014,V={3}:R=E,S=1260,V={4}:R=F,S=48,V={5}:\";$C$2;$P$14;$C$4;$D353;$B353;R$14)": 7415,_x000D_
    "=RIK_AC(\"INF04__;INF04@E=0,S=1076,G=0,T=0,P=0:@R=A,S=1260,V={0}:R=B,S=1018,V={1}:R=C,S=1092,V={2}:R=D,S=1014,V={3}:R=E,S=1260,V={4}:\";$C$2;$P$14;$C$4;$D21;$B21)": 7416,_x000D_
    "=RIK_AC(\"INF04__;INF04@E=0,S=1076,G=0,T=0,P=0:@R=A,S=1260,V={0}:R=B,S=1018,V={1}:R=C,S=1092,V={2}:R=D,S=1014,V={3}:R=E,S=1260,V={4}:\";$C$2;$P$14;$C$4;$D107;$B107)": 7417,_x000D_
    "=RIK_AC(\"INF04__;INF04@E=0,S=1076,G=0,T=0,P=0:@R=A,S=1260,V={0}:R=B,S=1018,V={1}:R=C,S=1092,V={2}:R=D,S=1014,V={3}:R=E,S=1260,V={4}:\";$C$2;$P$14;$C$4;$D171;$B171)": 7418,_x000D_
    "=RIK_AC(\"INF04__;INF04@E=0,S=1076,G=0,T=0,P=0:@R=A,S=1260,V={0}:R=B,S=1018,V={1}:R=C,S=1092,V={2}:R=D,S=1014,V={3}:R=E,S=1260,V={4}:\";$C$2;$P$14;$C$4;$D249;$B249)": 7419,_x000D_
    "=RIK_AC(\"INF04__;INF04@E=0,S=1076,G=0,T=0,P=0:@R=A,S=1260,V={0}:R=B,S=1018,V={1}:R=C,S=1092,V={2}:R=D,S=1014,V={3}:R=E,S=1260,V={4}:\";$C$2;$P$14;$C$4;$D293;$B293)": 7420,_x000D_
    "=RIK_AC(\"INF04__;INF04@E=0,S=1076,G=0,T=0,P=0:@R=A,S=1260,V={0}:R=B,S=1018,V={1}:R=C,S=1092,V={2}:R=D,S=1014,V={3}:R=E,S=1260,V={4}:\";$C$2;$P$14;$C$4;$D336;$B336)": 7421,_x000D_
    "=RIK_AC(\"INF04__;INF04@E=0,S=1076,G=0,T=0,P=0:@R=A,S=1260,V={0}:R=B,S=1018,V={1}:R=C,S=1092,V={2}:R=D,S=1014,V={3}:R=E,S=1260,V={4}:\";$C$2;$P$14;$C$4;$D368;$B368)": 7422,_x000D_
    "=RIK_AC(\"INF04__;INF04@E=0,S=1076,G=0,T=0,P=0:@R=A,S=1260,V={0}:R=B,S=1018,V={1}:R=C,S=1092,V={2}:R=D,S=1014,V={3}:R=E,S=1260,V={4}:\";$C$2;$P$14;$C$4;$D408;$B408)": 7423,_x000D_
    "=RIK_AC(\"INF04__;INF04@E=0,S=42,G=0,T=0,P=0:@R=A,S=1260,V={0}:R=B,S=1018,V={1}:R=C,S=1092,V={2}:R=D,S=1014,V={3}:R=E,S=1260,V={4}:\";$C$2;$P$14;$C$4;$D83;$B83)": 7424,_x000D_
    "=RIK_AC(\"INF04__;INF04@E=0,S=42,G=0,T=0,P=0:@R=A,S=1260,V={0}:R=B,S=1018,V={1}:R=C,S=1092,V={2}:R=D,S=1014,V={3}:R=E,S=1260,V={4}:\";$C$2;$P$14;$C$4;$D355;$B355)": 7425,_x000D_
    "=RIK_AC(\"INF04__;INF04@E=0,S=1064,G=0,T=0,P=0:@R=A,S=1260,V={0}:R=B,S=1018,V={1}:R=C,S=1092,V={2}:R=D,S=1014,V={3}:R=E,S=1260,V={4}:\";$C$2;$P$14;$C$4;$D160;$B160)": 7426,_x000D_
    "=RIK_AC(\"INF04__;INF04@E=0,S=1064,G=0,T=0,P=0:@R=A,S=1260,V={0}:R=B,S=1018,V={1}:R=C,S=1092,V={2}:R=D,S=1014,V={3}:R=E,S=1260,V={4}:\";$C$2;$P$14;$C$4;$D337;$B337)": 7427,_x000D_
    "=RIK_AC(\"INF04__;INF04@E=0,S=49,G=0,T=0,P=0:@R=A,S=1260,V={0}:R=B,S=1018,V={1}:R=C,S=1092,V={2}:R=D,S=1014,V={3}:R=E,S=1260,V={4}:R=F,S=48,V={5}:\";$C$2;$P$14;$C$4;$D96;$B96;R$14)": 7428,_x000D_
    "=RIK_AC(\"INF04__;INF04@E=0,S=49,G=0,T=0,P=0:@R=A,S=1260,V={0}:R=B,S=1018,V={1}:R=C,S=1092,V={2}:R=D,S=1014,V={3}:R=E,S=1260,V={4}:R=F,S=48,V={5}:\";$C$2;$P$14;$C$4;$D169;$B169;R$14)": 7429,_x000D_
    "=RIK_AC(\"INF04__;INF04@E=0,S=49,G=0,T=0,P=0:@R=A,S=1260,V={0}:R=B,S=1018,V={1}:R=C,S=1092,V={2}:R=D,S=1014,V={3}:R=E,S=1260,V={4}:R=F,S=48,V={5}:\";$C$2;$P$14;$C$4;$D233;$B233;R$14)": 7430,_x000D_
    "=RIK_AC(\"INF04__;INF04@E=0,S=49,G=0,T=0,P=0:@R=A,S=1260,V={0}:R=B,S=1018,V={1}:R=C,S=1092,V={2}:R=D,S=1014,V={3}:R=E,S=1260,V={4}:R=F,S=48,V={5}:\";$C$2;$P$14;$C$4;$D297;$B297;R$14)": 7431,_x000D_
    "=RIK_AC(\"INF04__;INF04@E=0,S=49,G=0,T=0,P=0:@R=A,S=1260,V={0}:R=B,S=1018,V={1}:R=C,S=1092,V={2}:R=D,S=1014,V={3}:R=E,S=1260,V={4}:R=F,S=48,V={5}:\";$C$2;$P$14;$C$4;$D361;$B361;R$14)": 7432,_x000D_
    "=RIK_AC(\"INF04__;INF04@E=0,S=49,G=0,T=0,P=0:@R=A,S=1260,V={0}:R=B,S=1018,V={1}:R=C,S=1092,V={2}:R=D,S=1014,V={3}:R=E,S=1260,V={4}:R=F,S=48,V={5}:\";$C$2;$P$14;$C$4;$D425;$B425;R$14)": 7433,_x000D_
    "=RIK_AC(\"INF04__;INF04@E=0,S=1076,G=0,T=0,P=0:@R=A,S=1260,V={0}:R=B,S=1018,V={1}:R=C,S=1092,V={2}:R=D,S=1014,V={3}:R=E,S=1260,V={4}:\";$C$2;$P$14;$C$4;$D45;$B45)": 7434,_x000D_
    "=RIK_AC(\"INF04__;INF04@E=0,S=1076,G=0,T=0,P=0:@R=A,S=1260,V={0}:R=B,S=1018,V={1}:R=C,S=1092,V={2}:R=D,S=1014,V={3}:R=E,S=1260,V={4}:\";$C$2;$P$14;$C$4;$D77;$B77)": 7435,_x000D_
    "=RIK_AC(\"INF04__;INF04@E=0,S=1076,G=0,T=0,P=0:@R=A,S=1260,V={0}:R=B,S=1018,V={1}:R=C,S=1092,V={2}:R=D,S=1014,V={3}:R=E,S=1260,V={4}:\";$C$2;$P$14;$C$4;$D109;$B109)": 7436,_x000D_
    "=RIK_AC(\"INF04__;INF04@E=0,S=1076,G=0,T=0,P=0:@R=A,S=1260,V={0}:R=B,S=1018,V={1}:R=C,S=1092,V={2}:R=D,S=1014,V={3}:R=E,S=1260,V={4}:\";$C$2;$P$14;$C$4;$D141;$B141)": 7437,_x000D_
    "=RIK_AC(\"INF04__;INF04@E=0,S=1076,G=0,T=0,P=0:@R=A,S=1260,V={0}:R=B,S=1018,V={1}:R=C,S=1092,V={2}:R=D,S=1014,V={3}:R=E,S=1260,V={4}:\";$C$2;$P$14;$C$4;$D173;$B173)": 7438,_x000D_
    "=RIK_AC(\"INF04__;INF04@E=0,S=1076,G=0,T=0,P=0:@R=A,S=1260,V={0}:R=B,S=1018,V={1}:R=C,S=1092,V={2}:R=D,S=1014,V={3}:R=E,S=1260,V={4}:\";$C$2;$P$14;$C$4;$D205;$B205)": 7439,_x000D_
    "=RIK_AC(\"INF04__;INF04@E=0,S=1076,G=0,T=0,P=0:@R=A,S=1260,V={0}:R=B,S=1018,V={1}:R=C,S=1092,V={2}:R=D,S=1014,V={3}:R=E,S=1260,V={4}:\";$C$2;$P$14;$C$4;$D237;$B237)": 7440,_x000D_
    "=RIK_AC(\"INF04__;INF04@E=0,S=1076,G=0,T=0,P=0:@R=A,S=1260,V={0}:R=B,S=1018,V={1}:R=C,S=1092,V={2}:R=D,S=1014,V={3}:R=E,S=1260,V={4}:\";$C$2;$P$14;$C$4;$D263;$B263)": 7441,_x000D_
    "=RIK_AC(\"INF04__;INF04@E=0,S=1076,G=0,T=0,P=0:@R=A,S=1260,V={0}:R=B,S=1018,V={1}:R=C,S=1092,V={2}:R=D,S=1014,V={3}:R=E,S=1260,V={4}:\";$C$2;$P$14;$C$4;$D285;$B285)": 7442,_x000D_
    "=RIK_AC(\"INF04__;INF04@E=0,S=1076,G=0,T=0,P=0:@R=A,S=1260,V={0}:R=B,S=1018,V={1}:R=C,S=1092,V={2}:R=D,S=1014,V={3}:R=E,S=1260,V={4}:\";$C$2;$P$14;$C$4;$D305;$B305)": 7443,_x000D_
    "=RIK_AC(\"INF04__;INF04@E=0,S=1076,G=0,T=0,P=0:@R=A,S=1260,V={0}:R=B,S=1018,V={1}:R=C,S=1092,V={2}:R=D,S=1014,V={3}:R=E,S=1260,V={4}:\";$C$2;$P$14;$C$4;$D322;$B322)": 7444,_x000D_
    "=RIK_AC(\"INF04__;INF04@E=0,S=1076,G=0,T=0,P=0:@R=A,S=1260,V={0}:R=B,S=1018,V={1}:R=C,S=1092,V={2}:R=D,S=1014,V={3}:R=E,S=1260,V={4}:\";$C$2;$P$14;$C$4;$D338;$B338)": 7445,_x000D_
    "=RIK_AC(\"INF04__;INF04@E=0,S=1076,G=0,T=0,P=0:@R=A,S=1260,V={0}:R=B,S=1018,V={1}:R=C,S=1092,V={2}:R=D,S=1014,V={3}:R=E,S=1260,V={4}:\";$C$2;$P$14;$C$4;$D354;$B354)": 7446,_x000D_
    "=RIK_AC(\"INF04__;INF04@E=0,S=1076,G=0,T=0,P=0:@R=A,S=1260,V={0}:R=B,S=1018,V={1}:R=C,S=1092,V={2}:R=D,S=1014,V={3}:R=E,S=1260,V={4}:\";$C$2;$P$14;$C$4;$D370;$B370)": 7447,_x000D_
    "=RIK_AC(\"INF04__;INF04@E=0,S=1076,G=0,T=0,P=0:@R=A,S=1260,V={0}:R=B,S=1018,V={1}:R=C,S=1092,V={2}:R=D,S=1014,V={3}:R=E,S=1260,V={4}:\";$C$2;$P$14;$C$4;$D386;$B386)": 7448,_x000D_
    "=RIK_AC(\"INF04__;INF04@E=0,S=1076,G=0,T=0,P=0:@R=A,S=1260,V={0}:R=B,S=1018,V={1}:R=C,S=1092,V={2}:R=D,S=1014,V={3}:R=E,S=1260,V={4}:\";$C$2;$P$14;$C$4;$D402;$B402)": 7449,_x000D_
    "=RIK_AC(\"INF04__;INF04@E=0,S=1076,G=0,T=0,P=0:@R=A,S=1260,V={0}:R=B,S=1018,V={1}:R=C,S=1092,V={2}:R=D,S=1014,V={3}:R=E,S=1260,V={4}:\";$C$2;$P$14;$C$4;$D418;$B418)": 7450,_x000D_
    "=RIK_AC(\"INF04__;INF04@E=0,S=1076,G=0,T=0,P=0:@R=A,S=1260,V={0}:R=B,S=1018,V={1}:R=C,S=1092,V={2}:R=D,S=1014,V={3}:R=E,S=1260,V={4}:\";$C$2;$P$14;$C$4;$D434;$B434)": 7451,_x000D_
    "=RIK_AC(\"INF04__;INF04@E=0,S=42,G=0,T=0,P=0:@R=A,S=1260,V={0}:R=B,S=1018,V={1}:R=C,S=1092,V={2}:R=D,S=1014,V={3}:R=E,S=1260,V={4}:\";$C$2;$P$14;$C$4;$D19;$B19)": 7452,_x000D_
    "=RIK_AC(\"INF04__;INF04@E=0,S=42,G=0,T=0,P=0:@R=A,S=1260,V={0}:R=B,S=1018,V={1}:R=C,S=1092,V={2}:R=D,S=1014,V={3}:R=E,S=1260,V={4}:\";$C$2;$P$14;$C$4;$D150;$B150)": 7453,_x000D_
    "=RIK_AC(\"INF04__;INF04@E=0,S=42,G=0,T=0,P=0:@R=A,S=1260,V={0}:R=B,S=1018,V={1}:R=C,S=1092,V={2}:R=D,S=1014,V={3}:R=E,S=1260,V={4}:\";$C$2;$P$14;$C$4;$D291;$B291)": 7454,_x000D_
    "=RIK_AC(\"INF04__;INF04@E=0,S=42,G=0,T=0,P=0:@R=A,S=1260,V={0}:R=B,S=1018,V={1}:R=C,S=1092,V={2}:R=D,S=1014,V={3}:R=E,S=1260,V={4}:\";$C$2;$P$14;$C$4;$D428;$B428)": 7455,_x000D_
    "=RIK_AC(\"INF04__;INF04@E=0,S=1064,G=0,T=0,P=0:@R=A,S=1260,V={0}:R=B,S=1018,V={1}:R=C,S=1092,V={2}:R=D,S=1014,V={3}:R=E,S=1260,V={4}:\";$C$2;$P$14;$C$4;$D114;$B114)": 7456,_x000D_
    "=RIK_AC(\"INF04__;INF04@E=0,S=1064,G=0,T=0,P=0:@R=A,S=1260,V={0}:R=B,S=1018,V={1}:R=C,S=1092,V={2}:R=D,S=1014,V={3}:R=E,S=1260,V={4}:\";$C$2;$P$14;$C$4;$D211;$B211)": 7457,_x000D_
    "=RIK_AC(\"INF04__;INF04@E=0,S=1064,G=0,T=0,P=0:@R=A,S=1260,V={0}:R=B,S=1018,V={1}:R=C,S=1092,V={2}:R=D,S=1014,V={3}:R=E,S=1260,V={4}:\";$C$2;$P$14;$C$4;$D297;$B297)": 7458,_x000D_
    "=RIK_AC(\"INF04__;INF04@E=0,S=1064,G=0,T=0,P=0:@R=A,S=1260,V={0}:R=B,S=1018,V={1}:R=C,S=1092,V={2}:R=D,S=1014,V={3}:R=E,S=1260,V={4}:\";$C$2;$P$14;$C$4;$D380;$B380)": 7459,_x000D_
    "=RIK_AC(\"INF04__;INF04@E=0,S=49,G=0,T=0,P=0:@R=A,S=1260,V={0}:R=B,S=1018,V={1}:R=C,S=1092,V={2}:R=D,S=1014,V={3}:R=E,S=1260,V={4}:R=F,S=48,V={5}:\";$C$2;$P$14;$C$4;$D37;$B37;R$14)": 7460,_x000D_
    "=RIK_AC(\"INF04__;INF04@E=0,S=49,G=0,T=0,P=0:@R=A,S=1260,V={0}:R=B,S=1018,V={1}:R=C,S=1092,V={2}:R=D,S=1014,V={3}:R=E,S=1260,V={4}:R=F,S=48,V={5}:\";$C$2;$P$14;$C$4;$D79;$B79;R$14)": 7461,_x000D_
    "=RIK_AC(\"INF04__;INF04@E=0,S=49,G=0,T=0,P=0:@R=A,S=1260,V={0}:R=B,S=1018,V={1}:R=C,S=1092,V={2}:R=D,S=1014,V={3}:R=E,S=1260,V={4}:R=F,S=48,V={5}:\";$C$2;$P$14;$C$4;$D116;$B116;R$14)": 7462,_x000D_
    "=RIK_AC(\"INF04__;INF04@E=0,S=49,G=0,T=0,P=0:@R=A,S=1260,V={0}:R=B,S=1018,V={1}:R=C,S=1092,V={2}:R=D,S=1014,V={3}:R=E,S=1260,V={4}:R=F,S=48,V={5}:\";$C$2;$P$14;$C$4;$D152;$B152;R$14)": 7463,_x000D_
    "=RIK_AC(\"INF04__;INF04@E=0,S=49,G=0,T=0,P=0:@R=A,S=1260,V={0}:R=B,S=1018,V={1}:R=C,S=1092,V={2}:R=D,S=1014,V={3}:R=E,S=1260,V={4}:R=F,S=48,V={5}:\";$C$2;$P$14;$C$4;$D186;$B186;R$14)": 7464,_x000D_
    "=RIK_AC(\"INF04__;INF04@E=0,S=49,G=0,T=0,P=0:@R=A,S=1260,V={0}:R=B,S=1018,V={1}:R=C,S=1092,V={2}:R=D,S=1014,V={3}:R=E,S=1260,V={4}:R=F,S=48,V={5}:\";$C$2;$P$14;$C$4;$D218;$B218;R$14)": 7465,_x000D_
    "=RIK_AC(\"INF04__;INF04@E=0,S=49,G=0,T=0,P=0:@R=A,S=1260,V={0}:R=B,S=1018,V={1}:R=C,S=1092,V={2}:R=D,S=1014,V={3}:R=E,S=1260,V={4}:R=F,S=48,V={5}:\";$C$2;$P$14;$C$4;$D250;$B250;R$14)": 7466,_x000D_
    "=RIK_AC(\"INF04__;INF04@E=0,S=49,G=0,T=0,P=0:@R=A,S=1260,V={0}:R=B,S=1018,V={1}:R=C,S=1092,V={2}:R=D,S=1014,V={3}:R=E,S=1260,V={4}:R=F,S=48,V={5}:\";$C$2;$P$14;$C$4;$D282;$B282;R$14)": 7467,_x000D_
    "=RIK_AC(\"INF04__;INF04@E=0,S=49,G=0,T=0,P=0:@R=A,S=1260,V={0}:R=B,S=1018,V={1}:R=C,S=1092,V={2}:R=D,S=1014,V={3}:R=E,S=1260,V={4}:R=F,S=48,V={5}:\";$C$2;$P$14;$C$4;$D314;$B314;R$14)": 7468,_x000D_
    "=RIK_AC(\"INF04__;INF04@E=0,S=49,G=0,T=0,P=0:@R=A,S=1260,V={0}:R=B,S=1018,V={1}:R=C,S=1092,V={2}:R=D,S=1014,V={3}:R=E,S=1260,V={4}:R=F,S=48,V={5}:\";$C$2;$P$14;$C$4;$D346;$B346;R$14)": 7469,_x000D_
    "=RIK_AC(\"INF04__;INF04@E=0,S=49,G=0,T=0,P=0:@R=A,S=1260,V={0}:R=B,S=1018,V={1}:R=C,S=1092,V={2}:R=D,S=1014,V={3}:R=E,S=1260,V={4}:R=F,S=48,V={5}:\";$C$2;$P$14;$C$4;$D378;$B378;R$14)": 7470,_x000D_
    "=RIK_AC(\"INF04__;INF04@E=0,S=49,G=0,T=0,P=0:@R=A,S=1260,V={0}:R=B,S=1018,V={1}:R=C,S=1092,V={2}:R=D,S=1014,V={3}:R=E,S=1260,V={4}:R=F,S=48,V={5}:\";$C$2;$P$14;$C$4;$D410;$B410;R$14)": 7471,_x000D_
    "=RIK_AC(\"INF04__;INF04@E=0,S=1076,G=0,T=0,P=0:@R=A,S=1260,V={0}:R=B,S=1018,V={1}:R=C,S=1092,V={2}:R=D,S=1014,V={3}:R=E,S=1260,V={4}:\";$C$2;$P$14;$C$4;$D20;$B20)": 7472,_x000D_
    "=RIK_AC(\"INF04__;INF04@E=0,S=1076,G=0,T=0,P=0:@R=A,S=1260,V={0}:R=B,S=1018,V={1}:R=C,S=1092,V={2}:R=D,S=1014,V={3}:R=E,S=1260,V={4}:\";$C$2;$P$14;$C$4;$D38;$B38)": 7473,_x000D_
    "=RIK_AC(\"INF04__;INF04@E=0,S=1076,G=0,T=0,P=0:@R=A,S=1260,V={0}:R=B,S=1018,V={1}:R=C,S=1092,V={2}:R=D,S=1014,V={3}:R=E,S=1260,V={4}:\";$C$2;$P$14;$C$4;$D54;$B54)": 7474,_x000D_
    "=RIK_AC(\"INF04__;INF04@E=0,S=1076,G=0,T=0,P=0:@R=A,S=1260,V={0}:R=B,S=1018,V={1}:R=C,S=1092,V={2}:R=D,S=1014,V={3}:R=E,S=1260,V={4}:\";$C$2;$P$14;$C$4;$D70;$B70)": 7475,_x000D_
    "=RIK_AC(\"INF04__;INF04@E=0,S=1076,G=0,T=0,P=0:@R=A,S=1260,V={0}:R=B,S=1018,V={1}:R=C,S=1092,V={2}:R=D,S=1014,V={3}:R=E,S=1260,V={4}:\";$C$2;$P$14;$C$4;$D86;$B86)": 7476,_x000D_
    "=RIK_AC(\"INF04__;INF04@E=0,S=1076,G=0,T=0,P=0:@R=A,S=1260,V={0}:R=B,S=1018,V={1}:R=C,S=1092,V={2}:R=D,S=1014,V={3}:R=E,S=1260,V={4}:\";$C$2;$P$14;$C$4;$D102;$B102)": 7477,_x000D_
    "=RIK_AC(\"INF04__;INF04@E=0,S=1076,G=0,T=0,P=0:@R=A,S=1260,V={0}:R=B,S=1018,V={1}:R=C,S=1092,V={2}:R=D,S=1014,V={3}:R=E,S=1260,V={4}:\";$C$2;$P$14;$C$4;$D118;$B118)": 7478,_x000D_
    "=RIK_AC(\"INF04__;INF04@E=0,S=1076,G=0,T=0,P=0:@R=A,S=1260,V={0}:R=B,S=1018,V={1}:R=C,S=1092,V={2}:R=D,S=1014,V={3}:R=E,S=1260,V={4}:\";$C$2;$P$14;$C$4;$D134;$B134)": 7479,_x000D_
    "=RIK_AC(\"INF04__;INF04@E=0,S=1076,G=0,T=0,P=0:@R=A,S=1260,V={0}:R=B,S=1018,V={1}:R=C,S=1092,V={2}:R=D,S=1014,V={3}:R=E,S=1260,V={4}:\";$C$2;$P$14;$C$4;$D150;$B150)": 7480,_x000D_
    "=RIK_AC(\"INF04__;INF04@E=0,S=1076,G=0,T=0,P=0:@R=A,S=1260,V={0}:R=B,S=1018,V={1}:R=C,S=1092,V={2}:R=D,S=1014,V={3}:R=E,S=1260,V={4}:\";$C$2;$P$14;$C$4;$D166;$B166)": 7481,_x000D_
    "=RIK_AC(\"INF04__;INF04@E=0,S=1076,G=0,T=0,P=0:@R=A,S=1260,V={0}:R=B,S=1018,V={1}:R=C,S=1092,V={2}:R=D,S=1014,V={3}:R=E,S=1260,V={4}:\";$C$2;$P$14;$C$4;$D182;$B182)": 7482,_x000D_
    "=RIK_AC(\"INF04__;INF04@E=0,S=1076,G=0,T=0,P=0:@R=A,S=1260,V={0}:R=B,S=1018,V={1}:R=C,S=1092,V={2}:R=D,S=1014,V={3}:R=E,S=1260,V={4}:\";$C$2;$P$14;$C$4;$D198;$B198)": 7483,_x000D_
    "=RIK_AC(\"INF04__;INF04@E=0,S=1076,G=0,T=0,P=0:@R=A,S=1260,V={0}:R=B,S=1018,V={1}:R=C,S=1092,V={2}:R=D,S=1014,V={3}:R=E,S=1260,V={4}:\";$C$2;$P$14;$C$4;$D214;$B214)": 7484,_x000D_
    "=RIK_AC(\"INF04__;INF04@E=0,S=1076,G=0,T=0,P=0:@R=A,S=1260,V={0}:R=B,S=1018,V={1}:R=C,S=1092,V={2}:R=D,S=1014,V={3}:R=E,S=1260,V={4}:\";$C$2;$P$14;$C$4;$D230;$B230)": 7485,_x000D_
    "=RIK_AC(\"INF04__;INF04@E=0,S=1076,G=0,T=0,P=0:@R=A,S=1260,V={0}:R=B,S=1018,V={1}:R=C,S=1092,V={2}:R=D,S=1014,V={3}:R=E,S=1260,V={4}:\";$C$2;$P$14;$C$4;$D246;$B246)": 7486,_x000D_
    "=RIK_AC(\"INF04__;INF04@E=0,S=1076,G=0,T=0,P=0:@R=A,S=1260,V={0}:R=B,S=1018,V={1}:R=C,S=1092,V={2}:R=D,S=1014,V={3}:R=E,S=1260,V={4}:\";$C$2;$P$14;$C$4;$D260;$B260)": 7487,_x000D_
    "=RIK_AC(\"INF04__;INF04@E=0,S=1076,G=0,T=0,P=0:@R=A,S=1260,V={0}:R=B,S=1018,V={1}:R=C,S=1092,V={2}:R=D,S=1014,V={3}:R=E,S=1260,V={4}:\";$C$2;$P$14;$C$4;$D270;$B270)": 7488,_x000D_
    "=RIK_AC(\"INF04__;INF04@E=0,S=1076,G=0,T=0,P=0:@R=A,S=1260,V={0}:R=B,S=1018,V={1}:R=C,S=1092,V={2}:R=D,S=1014,V={3}:R=E,S=1260,V={4}:\";$C$2;$P$14;$C$4;$D281;$B281)": 7489,_x000D_
    "=RIK_AC(\"INF04__;INF04@E=0,S=1076,G=0,T=0,P=0:@R=A,S=1260,V={0}:R=B,S=1018,V={1}:R=C,S=1092,V={2}:R=D,S=1014,V={3}:R=E,S=1260,V={4}:\";$C$2;$P$14;$C$4;$D292;$B292)": 7490,_x000D_
    "=RIK_AC(\"INF04__;INF04@E=0,S=1076,G=0,T=0,P=0:@R=A,S=1260,V={0}:R=B,S=1018,V={1}:R=C,S=1092,V={2}:R=D,S=1014,V={3}:R=E,S=1260,V={4}:\";$C$2;$P$14;$C$4;$D301;$B301)": 7491,_x000D_
    "=RIK_AC(\"INF04__;INF04@E=0,S=1076,G=0,T=0,P=0:@R=A,S=1260,V={0}:R=B,S=1018,V={1}:R=C,S=1092,V={2}:R=D,S=1014,V={3}:R=E,S=1260,V={4}:\";$C$2;$P$14;$C$4;$D310;$B310)": 7492,_x000D_
    "=RIK_AC(\"INF04__;INF04@E=0,S=1076,G=0,T=0,P=0:@R=A,S=1260,V={0}:R=B,S=1018,V={1}:R=C,S=1092,V={2}:R=D,S=1014,V={3}:R=E,S=1260,V={4}:\";$C$2;$P$14;$C$4;$D319;$B319)": 7493,_x000D_
    "=RIK_AC(\"INF04__;INF04@E=0,S=1076,G=0,T=0,P=0:@R=A,S=1260,V={0}:R=B,S=1018,V={1}:R=C,S=1092,V={2}:R=D,S=1014,V={3}:R=E,S=1260,V={4}:\";$C$2;$P$14;$C$4;$D327;$B327)": 7494,_x000D_
    "=RIK_AC(\"INF04__;INF04@E=0,S=1076,G=0,T=0,P=0:@R=A,S=1260,V={0}:R=B,S=1018,V={1}:R=C,S=1092,V={2}:R=D,S=1014,V={3}:R=E,S=1260,V={4}:\";$C$2;$P$14;$C$4;$D335;$B335)": 7495,_x000D_
    "=RIK_AC(\"INF04__;INF04@E=0,S=1076,G=0,T=0,P=0:@R=A,S=1260,V={0}:R=B,S=1018,V={1}:R=C,S=1092,V={2}:R=D,S=1014,V={3}:R=E,S=1260,V={4}:\";$C$2;$P$14;$C$4;$D343;$B343)": 7496,_x000D_
    "=RIK_AC(\"INF04__;INF04@E=0,S=1076,G=0,T=0,P=0:@R=A,S=1260,V={0}:R=B,S=1018,V={1}:R=C,S=1092,V={2}:R=D,S=1014,V={3}:R=E,S=1260,V={4}:\";$C$2;$P$14;$C$4;$D351;$B351)": 7497,_x000D_
    "=RIK_AC(\"INF04__;INF04@E=0,S=1076,G=0,T=0,P=0:@R=A,S=1260,V={0}:R=B,S=1018,V={1}:R=C,S=1092,V={2}:R=D,S=1014,V={3}:R=E,S=1260,V={4}:\";$C$2;$P$14;$C$4;$D359;$B359)": 7498,_x000D_
    "=RIK_AC(\"INF04__;INF04@E=0,S=1076,G=0,T=0,P=0:@R=A,S=1260,V={0}:R=B,S=1018,V={1}:R=C,S=1092,V={2}:R=D,S=1014,V={3}:R=E,S=1260,V={4}:\";$C$2;$P$14;$C$4;$D367;$B367)": 7499,_x000D_
    "=RIK_AC(\"INF04__;INF04@E=0,S=1076,G=0,T=0,P=0:@R=A,S=1260,V={0}:R=B,S=1018,V={1}:R=C,S=1092,V={2}:R=D,S=1014,V={3}:R=E,S=1260,V={4}:\";$C$2;$P$14;$C$4;$D375;$B375)": 7500,_x000D_
    "=RIK_AC(\"INF04__;INF04@E=0,S=1076,G=0,T=0,P=0:@R=A,S=1260,V={0}:R=B,S=1018,V={1}:R=C,S=1092,V={2}:R=D,S=1014,V={3}:R=E,S=1260,V={4}:\";$C$2;$P$14;$C$4;$D383;$B383)": 7501,_x000D_
    "=RIK_AC(\"INF04__;INF04@E=0,S=1076,G=0,T=0,P=0:@R=A,S=1260,V={0}:R=B,S=1018,V={1}:R=C,S=1092,V={2}:R=D,S=1014,V={3}:R=E,S=1260,V={4}:\";$C$2;$P$14;$C$4;$D391;$B391)": 7502,_x000D_
    "=RIK_AC(\"INF04__;INF04@E=0,S=1076,G=0,T=0,P=0:@R=A,S=1260,V={0}:R=B,S=1018,V={1}:R=C,S=1092,V={2}:R=D,S=1014,V={3}:R=E,S=1260,V={4}:\";$C$2;$P$14;$C$4;$D399;$B399)": 7503,_x000D_
    "=RIK_AC(\"INF04__;INF04@E=0,S=1076,G=0,T=0,P=0:@R=A,S=1260,V={0}:R=B,S=1018,V={1}:R=C,S=1092,V={2}:R=D,S=1014,V={3}:R=E,S=1260,V={4}:\";$C$2;$P$14;$C$4;$D407;$B407)": 7504,_x000D_
    "=RIK_AC(\"INF04__;INF04@E=0,S=1076,G=0,T=0,P=0:@R=A,S=1260,V={0}:R=B,S=1018,V={1}:R=C,S=1092,V={2}:R=D,S=1014,V={3}:R=E,S=1260,V={4}:\";$C$2;$P$14;$C$4;$D415;$B415)": 7505,_x000D_
    "=RIK_AC(\"INF04__;INF04@E=0,S=1076,G=0,T=0,P=0:@R=A,S=1260,V={0}:R=B,S=1018,V={1}:R=C,S=1092,V={2}:R=D,S=1014,V={3}:R=E,S=1260,V={4}:\";$C$2;$P$14;$C$4;$D423;$B423)": 7506,_x000D_
    "=RIK_AC(\"INF04__;INF04@E=0,S=1076,G=0,T=0,P=0:@R=A,S=1260,V={0}:R=B,S=1018,V={1}:R=C,S=1092,V={2}:R=D,S=1014,V={3}:R=E,S=1260,V={4}:\";$C$2;$P$14;$C$4;$D431;$B431)": 7507,_x000D_
    "=RIK_AC(\"INF04__;INF04@E=0,S=1064,G=0,T=0,P=0:@R=A,S=1260,V={0}:R=B,S=1018,V={1}:R=C,S=1092,V={2}:R=D,S=1014,V={3}:R=E,S=1260,V={4}:\";$C$2;$P$14;$C$4;$D138;$B138)": 7508,_x000D_
    "=RIK_AC(\"INF04__;INF04@E=0,S=49,G=0,T=0,P=0:@R=A,S=1260,V={0}:R=B,S=1018,V={1}:R=C,S=1092,V={2}:R=D,S=1014,V={3}:R=E,S=1260,V={4}:R=F,S=48,V={5}:\";$C$2;$P$14;$C$4;$D48;$B48;R$14)": 7509,_x000D_
    "=RIK_AC(\"INF04__;INF04@E=0,S=49,G=0,T=0,P=0:@R=A,S=1260,V={0}:R=B,S=1018,V={1}:R=C,S=1092,V={2}:R=D,S=1014,V={3}:R=E,S=1260,V={4}:R=F,S=48,V={5}:\";$C$2;$P$14;$C$4;$D193;$B193;R$14)": 7510,_x000D_
    "=RIK_AC(\"INF04__;INF04@E=0,S=49,G=0,T=0,P=0:@R=A,S=1260,V={0}:R=B,S=1018,V={1}:R=C,S=1092,V={2}:R=D,S=1014,V={3}:R=E,S=1260,V={4}:R=F,S=48,V={5}:\";$C$2;$P$14;$C$4;$D385;$B385;R$14)": 7511,_x000D_
    "=RIK_AC(\"INF04__;INF04@E=0,S=1076,G=0,T=0,P=0:@R=A,S=1260,V={0}:R=B,S=1018,V={1}:R=C,S=1092,V={2}:R=D,S=1014,V={3}:R=E,S=1260,V={4}:\";$C$2;$P$14;$C$4;$D59;$B59)": 7512,_x000D_
    "=RIK_AC(\"INF04__;INF04@E=0,S=1076,G=0,T=0,P=0:@R=A,S=1260,V={0}:R=B,S=1018,V={1}:R=C,S=1092,V={2}:R=D,S=1014,V={3}:R=E,S=1260,V={4}:\";$C$2;$P$14;$C$4;$D139;$B139)": 7513,_x000D_
    "=RIK_AC(\"INF04__;INF04@E=0,S=1076,G=0,T=0,P=0:@R=A,S=1260,V={0}:R=B,S=1018,V={1}:R=C,S=1092,V={2}:R=D,S=1014,V={3}:R=E,S=1260,V={4}:\";$C$2;$P$14;$C$4;$D219;$B219)": 7514,_x000D_
    "=RIK_AC(\"INF04__;INF04@E=0,S=1076,G=0,T=0,P=0:@R=A,S=1260,V={0}:R=B,S=1018,V={1}:R=C,S=1092,V={2}:R=D,S=1014,V={3}:R=E,S=1260,V={4}:\";$C$2;$P$14;$C$4;$D283;$B283)": 7515,_x000D_
    "=RIK_AC(\"INF04__;INF04@E=0,S=1076,G=0,T=0,P=0:@R=A,S=1260,V={0}:R=B,S=1018,V={1}:R=C,S=1092,V={2}:R=D,S=1014,V={3}:R=E,S=1260,V={4}:\";$C$2;$P$14;$C$4;$D328;$B328)": 7516,_x000D_
    "=RIK_AC(\"INF04__;INF04@E=0,S=1076,G=0,T=0,P=0:@R=A,S=1260,V={0}:R=B,S=1018,V={1}:R=C,S=1092,V={2}:R=D,S=1014,V={3}:R=E,S=1260,V={4}:\";$C$2;$P$14;$C$4;$D376;$B376)": 7517,_x000D_
    "=RIK_AC(\"INF04__;INF04@E=0,S=1076,G=0,T=0,P=0:@R=A,S=1260,V={0}:R=B,S=1018,V={1}:R=C,S=1092,V={2}:R=D,S=1014,V={3}:R=E,S=1260,V={4}:\";$C$2;$P$14;$C$4;$D416;$B416)": 7518,_x000D_
    "=RIK_AC(\"INF04__;INF04@E=0,S=42,G=0,T=0,P=0:@R=A,S=1260,V={0}:R=B,S=1018,V={1}:R=C,S=1092,V={2}:R=D,S=1014,V={3}:R=E,S=1260,V={4}:\";$C$2;$P$14;$C$4;$D49;$B49)": 7519,_x000D_
    "=RIK_AC(\"INF04__;INF04@E=0,S=42,G=0,T=0,P=0:@R=A,S=1260,V={0}:R=</t>
  </si>
  <si>
    <t>B,S=1018,V={1}:R=C,S=1092,V={2}:R=D,S=1014,V={3}:R=E,S=1260,V={4}:\";$C$2;$P$14;$C$4;$D188;$B188)": 7520,_x000D_
    "=RIK_AC(\"INF04__;INF04@E=0,S=42,G=0,T=0,P=0:@R=A,S=1260,V={0}:R=B,S=1018,V={1}:R=C,S=1092,V={2}:R=D,S=1014,V={3}:R=E,S=1260,V={4}:\";$C$2;$P$14;$C$4;$D325;$B325)": 7521,_x000D_
    "=RIK_AC(\"INF04__;INF04@E=0,S=1064,G=0,T=0,P=0:@R=A,S=1260,V={0}:R=B,S=1018,V={1}:R=C,S=1092,V={2}:R=D,S=1014,V={3}:R=E,S=1260,V={4}:\";$C$2;$P$14;$C$4;$D39;$B39)": 7522,_x000D_
    "=RIK_AC(\"INF04__;INF04@E=0,S=1064,G=0,T=0,P=0:@R=A,S=1260,V={0}:R=B,S=1018,V={1}:R=C,S=1092,V={2}:R=D,S=1014,V={3}:R=E,S=1260,V={4}:\";$C$2;$P$14;$C$4;$D140;$B140)": 7523,_x000D_
    "=RIK_AC(\"INF04__;INF04@E=0,S=1064,G=0,T=0,P=0:@R=A,S=1260,V={0}:R=B,S=1018,V={1}:R=C,S=1092,V={2}:R=D,S=1014,V={3}:R=E,S=1260,V={4}:\";$C$2;$P$14;$C$4;$D233;$B233)": 7524,_x000D_
    "=RIK_AC(\"INF04__;INF04@E=0,S=1064,G=0,T=0,P=0:@R=A,S=1260,V={0}:R=B,S=1018,V={1}:R=C,S=1092,V={2}:R=D,S=1014,V={3}:R=E,S=1260,V={4}:\";$C$2;$P$14;$C$4;$D316;$B316)": 7525,_x000D_
    "=RIK_AC(\"INF04__;INF04@E=0,S=1064,G=0,T=0,P=0:@R=A,S=1260,V={0}:R=B,S=1018,V={1}:R=C,S=1092,V={2}:R=D,S=1014,V={3}:R=E,S=1260,V={4}:\";$C$2;$P$14;$C$4;$D403;$B403)": 7526,_x000D_
    "=RIK_AC(\"INF04__;INF04@E=0,S=49,G=0,T=0,P=0:@R=A,S=1260,V={0}:R=B,S=1018,V={1}:R=C,S=1092,V={2}:R=D,S=1014,V={3}:R=E,S=1260,V={4}:R=F,S=48,V={5}:\";$C$2;$P$14;$C$4;$D49;$B49;R$14)": 7527,_x000D_
    "=RIK_AC(\"INF04__;INF04@E=0,S=49,G=0,T=0,P=0:@R=A,S=1260,V={0}:R=B,S=1018,V={1}:R=C,S=1092,V={2}:R=D,S=1014,V={3}:R=E,S=1260,V={4}:R=F,S=48,V={5}:\";$C$2;$P$14;$C$4;$D88;$B88;R$14)": 7528,_x000D_
    "=RIK_AC(\"INF04__;INF04@E=0,S=49,G=0,T=0,P=0:@R=A,S=1260,V={0}:R=B,S=1018,V={1}:R=C,S=1092,V={2}:R=D,S=1014,V={3}:R=E,S=1260,V={4}:R=F,S=48,V={5}:\";$C$2;$P$14;$C$4;$D125;$B125;R$14)": 7529,_x000D_
    "=RIK_AC(\"INF04__;INF04@E=0,S=49,G=0,T=0,P=0:@R=A,S=1260,V={0}:R=B,S=1018,V={1}:R=C,S=1092,V={2}:R=D,S=1014,V={3}:R=E,S=1260,V={4}:R=F,S=48,V={5}:\";$C$2;$P$14;$C$4;$D161;$B161;R$14)": 7530,_x000D_
    "=RIK_AC(\"INF04__;INF04@E=0,S=49,G=0,T=0,P=0:@R=A,S=1260,V={0}:R=B,S=1018,V={1}:R=C,S=1092,V={2}:R=D,S=1014,V={3}:R=E,S=1260,V={4}:R=F,S=48,V={5}:\";$C$2;$P$14;$C$4;$D194;$B194;R$14)": 7531,_x000D_
    "=RIK_AC(\"INF04__;INF04@E=0,S=49,G=0,T=0,P=0:@R=A,S=1260,V={0}:R=B,S=1018,V={1}:R=C,S=1092,V={2}:R=D,S=1014,V={3}:R=E,S=1260,V={4}:R=F,S=48,V={5}:\";$C$2;$P$14;$C$4;$D226;$B226;R$14)": 7532,_x000D_
    "=RIK_AC(\"INF04__;INF04@E=0,S=49,G=0,T=0,P=0:@R=A,S=1260,V={0}:R=B,S=1018,V={1}:R=C,S=1092,V={2}:R=D,S=1014,V={3}:R=E,S=1260,V={4}:R=F,S=48,V={5}:\";$C$2;$P$14;$C$4;$D258;$B258;R$14)": 7533,_x000D_
    "=RIK_AC(\"INF04__;INF04@E=0,S=49,G=0,T=0,P=0:@R=A,S=1260,V={0}:R=B,S=1018,V={1}:R=C,S=1092,V={2}:R=D,S=1014,V={3}:R=E,S=1260,V={4}:R=F,S=48,V={5}:\";$C$2;$P$14;$C$4;$D290;$B290;R$14)": 7534,_x000D_
    "=RIK_AC(\"INF04__;INF04@E=0,S=49,G=0,T=0,P=0:@R=A,S=1260,V={0}:R=B,S=1018,V={1}:R=C,S=1092,V={2}:R=D,S=1014,V={3}:R=E,S=1260,V={4}:R=F,S=48,V={5}:\";$C$2;$P$14;$C$4;$D322;$B322;R$14)": 7535,_x000D_
    "=RIK_AC(\"INF04__;INF04@E=0,S=49,G=0,T=0,P=0:@R=A,S=1260,V={0}:R=B,S=1018,V={1}:R=C,S=1092,V={2}:R=D,S=1014,V={3}:R=E,S=1260,V={4}:R=F,S=48,V={5}:\";$C$2;$P$14;$C$4;$D354;$B354;R$14)": 7536,_x000D_
    "=RIK_AC(\"INF04__;INF04@E=0,S=49,G=0,T=0,P=0:@R=A,S=1260,V={0}:R=B,S=1018,V={1}:R=C,S=1092,V={2}:R=D,S=1014,V={3}:R=E,S=1260,V={4}:R=F,S=48,V={5}:\";$C$2;$P$14;$C$4;$D386;$B386;R$14)": 7537,_x000D_
    "=RIK_AC(\"INF04__;INF04@E=0,S=49,G=0,T=0,P=0:@R=A,S=1260,V={0}:R=B,S=1018,V={1}:R=C,S=1092,V={2}:R=D,S=1014,V={3}:R=E,S=1260,V={4}:R=F,S=48,V={5}:\";$C$2;$P$14;$C$4;$D418;$B418;R$14)": 7538,_x000D_
    "=RIK_AC(\"INF04__;INF04@E=0,S=1076,G=0,T=0,P=0:@R=A,S=1260,V={0}:R=B,S=1018,V={1}:R=C,S=1092,V={2}:R=D,S=1014,V={3}:R=E,S=1260,V={4}:\";$C$2;$P$14;$C$4;$D22;$B22)": 7539,_x000D_
    "=RIK_AC(\"INF04__;INF04@E=0,S=1076,G=0,T=0,P=0:@R=A,S=1260,V={0}:R=B,S=1018,V={1}:R=C,S=1092,V={2}:R=D,S=1014,V={3}:R=E,S=1260,V={4}:\";$C$2;$P$14;$C$4;$D44;$B44)": 7540,_x000D_
    "=RIK_AC(\"INF04__;INF04@E=0,S=1076,G=0,T=0,P=0:@R=A,S=1260,V={0}:R=B,S=1018,V={1}:R=C,S=1092,V={2}:R=D,S=1014,V={3}:R=E,S=1260,V={4}:\";$C$2;$P$14;$C$4;$D60;$B60)": 7541,_x000D_
    "=RIK_AC(\"INF04__;INF04@E=0,S=1076,G=0,T=0,P=0:@R=A,S=1260,V={0}:R=B,S=1018,V={1}:R=C,S=1092,V={2}:R=D,S=1014,V={3}:R=E,S=1260,V={4}:\";$C$2;$P$14;$C$4;$D76;$B76)": 7542,_x000D_
    "=RIK_AC(\"INF04__;INF04@E=0,S=1076,G=0,T=0,P=0:@R=A,S=1260,V={0}:R=B,S=1018,V={1}:R=C,S=1092,V={2}:R=D,S=1014,V={3}:R=E,S=1260,V={4}:\";$C$2;$P$14;$C$4;$D92;$B92)": 7543,_x000D_
    "=RIK_AC(\"INF04__;INF04@E=0,S=1076,G=0,T=0,P=0:@R=A,S=1260,V={0}:R=B,S=1018,V={1}:R=C,S=1092,V={2}:R=D,S=1014,V={3}:R=E,S=1260,V={4}:\";$C$2;$P$14;$C$4;$D108;$B108)": 7544,_x000D_
    "=RIK_AC(\"INF04__;INF04@E=0,S=1076,G=0,T=0,P=0:@R=A,S=1260,V={0}:R=B,S=1018,V={1}:R=C,S=1092,V={2}:R=D,S=1014,V={3}:R=E,S=1260,V={4}:\";$C$2;$P$14;$C$4;$D124;$B124)": 7545,_x000D_
    "=RIK_AC(\"INF04__;INF04@E=0,S=1076,G=0,T=0,P=0:@R=A,S=1260,V={0}:R=B,S=1018,V={1}:R=C,S=1092,V={2}:R=D,S=1014,V={3}:R=E,S=1260,V={4}:\";$C$2;$P$14;$C$4;$D140;$B140)": 7546,_x000D_
    "=RIK_AC(\"INF04__;INF04@E=0,S=1076,G=0,T=0,P=0:@R=A,S=1260,V={0}:R=B,S=1018,V={1}:R=C,S=1092,V={2}:R=D,S=1014,V={3}:R=E,S=1260,V={4}:\";$C$2;$P$14;$C$4;$D156;$B156)": 7547,_x000D_
    "=RIK_AC(\"INF04__;INF04@E=0,S=1076,G=0,T=0,P=0:@R=A,S=1260,V={0}:R=B,S=1018,V={1}:R=C,S=1092,V={2}:R=D,S=1014,V={3}:R=E,S=1260,V={4}:\";$C$2;$P$14;$C$4;$D172;$B172)": 7548,_x000D_
    "=RIK_AC(\"INF04__;INF04@E=0,S=1076,G=0,T=0,P=0:@R=A,S=1260,V={0}:R=B,S=1018,V={1}:R=C,S=1092,V={2}:R=D,S=1014,V={3}:R=E,S=1260,V={4}:\";$C$2;$P$14;$C$4;$D188;$B188)": 7549,_x000D_
    "=RIK_AC(\"INF04__;INF04@E=0,S=1076,G=0,T=0,P=0:@R=A,S=1260,V={0}:R=B,S=1018,V={1}:R=C,S=1092,V={2}:R=D,S=1014,V={3}:R=E,S=1260,V={4}:\";$C$2;$P$14;$C$4;$D204;$B204)": 7550,_x000D_
    "=RIK_AC(\"INF04__;INF04@E=0,S=1076,G=0,T=0,P=0:@R=A,S=1260,V={0}:R=B,S=1018,V={1}:R=C,S=1092,V={2}:R=D,S=1014,V={3}:R=E,S=1260,V={4}:\";$C$2;$P$14;$C$4;$D220;$B220)": 7551,_x000D_
    "=RIK_AC(\"INF04__;INF04@E=0,S=1076,G=0,T=0,P=0:@R=A,S=1260,V={0}:R=B,S=1018,V={1}:R=C,S=1092,V={2}:R=D,S=1014,V={3}:R=E,S=1260,V={4}:\";$C$2;$P$14;$C$4;$D236;$B236)": 7552,_x000D_
    "=RIK_AC(\"INF04__;INF04@E=0,S=1076,G=0,T=0,P=0:@R=A,S=1260,V={0}:R=B,S=1018,V={1}:R=C,S=1092,V={2}:R=D,S=1014,V={3}:R=E,S=1260,V={4}:\";$C$2;$P$14;$C$4;$D251;$B251)": 7553,_x000D_
    "=RIK_AC(\"INF04__;INF04@E=0,S=1076,G=0,T=0,P=0:@R=A,S=1260,V={0}:R=B,S=1018,V={1}:R=C,S=1092,V={2}:R=D,S=1014,V={3}:R=E,S=1260,V={4}:\";$C$2;$P$14;$C$4;$D262;$B262)": 7554,_x000D_
    "=RIK_AC(\"INF04__;INF04@E=0,S=1076,G=0,T=0,P=0:@R=A,S=1260,V={0}:R=B,S=1018,V={1}:R=C,S=1092,V={2}:R=D,S=1014,V={3}:R=E,S=1260,V={4}:\";$C$2;$P$14;$C$4;$D273;$B273)": 7555,_x000D_
    "=RIK_AC(\"INF04__;INF04@E=0,S=1076,G=0,T=0,P=0:@R=A,S=1260,V={0}:R=B,S=1018,V={1}:R=C,S=1092,V={2}:R=D,S=1014,V={3}:R=E,S=1260,V={4}:\";$C$2;$P$14;$C$4;$D284;$B284)": 7556,_x000D_
    "=RIK_AC(\"INF04__;INF04@E=0,S=1076,G=0,T=0,P=0:@R=A,S=1260,V={0}:R=B,S=1018,V={1}:R=C,S=1092,V={2}:R=D,S=1014,V={3}:R=E,S=1260,V={4}:\";$C$2;$P$14;$C$4;$D294;$B294)": 7557,_x000D_
    "=RIK_AC(\"INF04__;INF04@E=0,S=1076,G=0,T=0,P=0:@R=A,S=1260,V={0}:R=B,S=1018,V={1}:R=C,S=1092,V={2}:R=D,S=1014,V={3}:R=E,S=1260,V={4}:\";$C$2;$P$14;$C$4;$D303;$B303)": 7558,_x000D_
    "=RIK_AC(\"INF04__;INF04@E=0,S=1076,G=0,T=0,P=0:@R=A,S=1260,V={0}:R=B,S=1018,V={1}:R=C,S=1092,V={2}:R=D,S=1014,V={3}:R=E,S=1260,V={4}:\";$C$2;$P$14;$C$4;$D313;$B313)": 7559,_x000D_
    "=RIK_AC(\"INF04__;INF04@E=0,S=1076,G=0,T=0,P=0:@R=A,S=1260,V={0}:R=B,S=1018,V={1}:R=C,S=1092,V={2}:R=D,S=1014,V={3}:R=E,S=1260,V={4}:\";$C$2;$P$14;$C$4;$D321;$B321)": 7560,_x000D_
    "=RIK_AC(\"INF04__;INF04@E=0,S=1076,G=0,T=0,P=0:@R=A,S=1260,V={0}:R=B,S=1018,V={1}:R=C,S=1092,V={2}:R=D,S=1014,V={3}:R=E,S=1260,V={4}:\";$C$2;$P$14;$C$4;$D329;$B329)": 7561,_x000D_
    "=RIK_AC(\"INF04__;INF04@E=0,S=1076,G=0,T=0,P=0:@R=A,S=1260,V={0}:R=B,S=1018,V={1}:R=C,S=1092,V={2}:R=D,S=1014,V={3}:R=E,S=1260,V={4}:\";$C$2;$P$14;$C$4;$D337;$B337)": 7562,_x000D_
    "=RIK_AC(\"INF04__;INF04@E=0,S=1076,G=0,T=0,P=0:@R=A,S=1260,V={0}:R=B,S=1018,V={1}:R=C,S=1092,V={2}:R=D,S=1014,V={3}:R=E,S=1260,V={4}:\";$C$2;$P$14;$C$4;$D345;$B345)": 7563,_x000D_
    "=RIK_AC(\"INF04__;INF04@E=0,S=1076,G=0,T=0,P=0:@R=A,S=1260,V={0}:R=B,S=1018,V={1}:R=C,S=1092,V={2}:R=D,S=1014,V={3}:R=E,S=1260,V={4}:\";$C$2;$P$14;$C$4;$D353;$B353)": 7564,_x000D_
    "=RIK_AC(\"INF04__;INF04@E=0,S=1076,G=0,T=0,P=0:@R=A,S=1260,V={0}:R=B,S=1018,V={1}:R=C,S=1092,V={2}:R=D,S=1014,V={3}:R=E,S=1260,V={4}:\";$C$2;$P$14;$C$4;$D361;$B361)": 7565,_x000D_
    "=RIK_AC(\"INF04__;INF04@E=0,S=1076,G=0,T=0,P=0:@R=A,S=1260,V={0}:R=B,S=1018,V={1}:R=C,S=1092,V={2}:R=D,S=1014,V={3}:R=E,S=1260,V={4}:\";$C$2;$P$14;$C$4;$D369;$B369)": 7566,_x000D_
    "=RIK_AC(\"INF04__;INF04@E=0,S=1076,G=0,T=0,P=0:@R=A,S=1260,V={0}:R=B,S=1018,V={1}:R=C,S=1092,V={2}:R=D,S=1014,V={3}:R=E,S=1260,V={4}:\";$C$2;$P$14;$C$4;$D377;$B377)": 7567,_x000D_
    "=RIK_AC(\"INF04__;INF04@E=0,S=1076,G=0,T=0,P=0:@R=A,S=1260,V={0}:R=B,S=1018,V={1}:R=C,S=1092,V={2}:R=D,S=1014,V={3}:R=E,S=1260,V={4}:\";$C$2;$P$14;$C$4;$D385;$B385)": 7568,_x000D_
    "=RIK_AC(\"INF04__;INF04@E=0,S=1076,G=0,T=0,P=0:@R=A,S=1260,V={0}:R=B,S=1018,V={1}:R=C,S=1092,V={2}:R=D,S=1014,V={3}:R=E,S=1260,V={4}:\";$C$2;$P$14;$C$4;$D393;$B393)": 7569,_x000D_
    "=RIK_AC(\"INF04__;INF04@E=0,S=1076,G=0,T=0,P=0:@R=A,S=1260,V={0}:R=B,S=1018,V={1}:R=C,S=1092,V={2}:R=D,S=1014,V={3}:R=E,S=1260,V={4}:\";$C$2;$P$14;$C$4;$D401;$B401)": 7570,_x000D_
    "=RIK_AC(\"INF04__;INF04@E=0,S=1076,G=0,T=0,P=0:@R=A,S=1260,V={0}:R=B,S=1018,V={1}:R=C,S=1092,V={2}:R=D,S=1014,V={3}:R=E,S=1260,V={4}:\";$C$2;$P$14;$C$4;$D409;$B409)": 7571,_x000D_
    "=RIK_AC(\"INF04__;INF04@E=0,S=1076,G=0,T=0,P=0:@R=A,S=1260,V={0}:R=B,S=1018,V={1}:R=C,S=1092,V={2}:R=D,S=1014,V={3}:R=E,S=1260,V={4}:\";$C$2;$P$14;$C$4;$D417;$B417)": 7572,_x000D_
    "=RIK_AC(\"INF04__;INF04@E=0,S=1076,G=0,T=0,P=0:@R=A,S=1260,V={0}:R=B,S=1018,V={1}:R=C,S=1092,V={2}:R=D,S=1014,V={3}:R=E,S=1260,V={4}:\";$C$2;$P$14;$C$4;$D425;$B425)": 7573,_x000D_
    "=RIK_AC(\"INF04__;INF04@E=0,S=1076,G=0,T=0,P=0:@R=A,S=1260,V={0}:R=B,S=1018,V={1}:R=C,S=1092,V={2}:R=D,S=1014,V={3}:R=E,S=1260,V={4}:\";$C$2;$P$14;$C$4;$D433;$B433)": 7574,_x000D_
    "=RIK_AC(\"INF04__;INF04@E=0,S=1076,G=0,T=0,P=0:@R=A,S=1260,V={0}:R=B,S=1018,V={1}:R=C,S=1092,V={2}:R=D,S=1014,V={3}:R=E,S=1260,V={4}:\";$C$2;$P$14;$C$4;$D17;$B17)": 7575,_x000D_
    "=RIK_AC(\"INF04__;INF04@E=0,S=42,G=0,T=0,P=0:@R=A,S=1260,V={0}:R=B,S=1018,V={1}:R=C,S=1092,V={2}:R=D,S=1014,V={3}:R=E,S=1260,V={4}:\";$C$2;$P$14;$C$4;$D17;$B17)": 7576,_x000D_
    "=RIK_AC(\"INF04__;INF04@E=0,S=1064,G=0,T=0,P=0:@R=A,S=1260,V={0}:R=B,S=1018,V={1}:R=C,S=1092,V={2}:R=D,S=1014,V={3}:R=E,S=1260,V={4}:\";$C$2;$P$14;$C$4;$D17;$B17)": 7577,_x000D_
    "=RIK_AC(\"INF04__;INF04@E=0,S=49,G=0,T=0,P=0:@R=A,S=1260,V={0}:R=B,S=1018,V={1}:R=C,S=1092,V={2}:R=D,S=1014,V={3}:R=E,S=1260,V={4}:R=F,S=48,V={5}:\";$C$2;$P$14;$C$4;$D17;$B17;R$14)": 7578,_x000D_
    "=RIK_AC(\"INF04__;INF04@E=0,S=42,G=0,T=0,P=0:@R=A,S=1260,V={0}:R=B,S=1018,V={1}:R=C,S=1092,V={2}:R=D,S=1014,V={3}:R=E,S=1260,V={4}:\";$C$2;$O$14;$C$4;$D22;$B22)": 7579,_x000D_
    "=RIK_AC(\"INF04__;INF04@E=0,S=42,G=0,T=0,P=0:@R=A,S=1260,V={0}:R=B,S=1018,V={1}:R=C,S=1092,V={2}:R=D,S=1014,V={3}:R=E,S=1260,V={4}:\";$C$2;$O$14;$C$4;$D30;$B30)": 7580,_x000D_
    "=RIK_AC(\"INF04__;INF04@E=0,S=42,G=0,T=0,P=0:@R=A,S=1260,V={0}:R=B,S=1018,V={1}:R=C,S=1092,V={2}:R=D,S=1014,V={3}:R=E,S=1260,V={4}:\";$C$2;$O$14;$C$4;$D38;$B38)": 7581,_x000D_
    "=RIK_AC(\"INF04__;INF04@E=0,S=42,G=0,T=0,P=0:@R=A,S=1260,V={0}:R=B,S=1018,V={1}:R=C,S=1092,V={2}:R=D,S=1014,V={3}:R=E,S=1260,V={4}:\";$C$2;$O$14;$C$4;$D46;$B46)": 7582,_x000D_
    "=RIK_AC(\"INF04__;INF04@E=0,S=42,G=0,T=0,P=0:@R=A,S=1260,V={0}:R=B,S=1018,V={1}:R=C,S=1092,V={2}:R=D,S=1014,V={3}:R=E,S=1260,V={4}:\";$C$2;$O$14;$C$4;$D54;$B54)": 7583,_x000D_
    "=RIK_AC(\"INF04__;INF04@E=0,S=42,G=0,T=0,P=0:@R=A,S=1260,V={0}:R=B,S=1018,V={1}:R=C,S=1092,V={2}:R=D,S=1014,V={3}:R=E,S=1260,V={4}:\";$C$2;$O$14;$C$4;$D62;$B62)": 7584,_x000D_
    "=RIK_AC(\"INF04__;INF04@E=0,S=42,G=0,T=0,P=0:@R=A,S=1260,V={0}:R=B,S=1018,V={1}:R=C,S=1092,V={2}:R=D,S=1014,V={3}:R=E,S=1260,V={4}:\";$C$2;$O$14;$C$4;$D70;$B70)": 7585,_x000D_
    "=RIK_AC(\"INF04__;INF04@E=0,S=42,G=0,T=0,P=0:@R=A,S=1260,V={0}:R=B,S=1018,V={1}:R=C,S=1092,V={2}:R=D,S=1014,V={3}:R=E,S=1260,V={4}:\";$C$2;$O$14;$C$4;$D78;$B78)": 7586,_x000D_
    "=RIK_AC(\"INF04__;INF04@E=0,S=42,G=0,T=0,P=0:@R=A,S=1260,V={0}:R=B,S=1018,V={1}:R=C,S=1092,V={2}:R=D,S=1014,V={3}:R=E,S=1260,V={4}:\";$C$2;$O$14;$C$4;$D86;$B86)": 7587,_x000D_
    "=RIK_AC(\"INF04__;INF04@E=0,S=42,G=0,T=0,P=0:@R=A,S=1260,V={0}:R=B,S=1018,V={1}:R=C,S=1092,V={2}:R=D,S=1014,V={3}:R=E,S=1260,V={4}:\";$C$2;$O$14;$C$4;$D94;$B94)": 7588,_x000D_
    "=RIK_AC(\"INF04__;INF04@E=0,S=42,G=0,T=0,P=0:@R=A,S=1260,V={0}:R=B,S=1018,V={1}:R=C,S=1092,V={2}:R=D,S=1014,V={3}:R=E,S=1260,V={4}:\";$C$2;$O$14;$C$4;$D102;$B102)": 7589,_x000D_
    "=RIK_AC(\"INF04__;INF04@E=0,S=42,G=0,T=0,P=0:@R=A,S=1260,V={0}:R=B,S=1018,V={1}:R=C,S=1092,V={2}:R=D,S=1014,V={3}:R=E,S=1260,V={4}:\";$C$2;$O$14;$C$4;$D110;$B110)": 7590,_x000D_
    "=RIK_AC(\"INF04__;INF04@E=0,S=42,G=0,T=0,P=0:@R=A,S=1260,V={0}:R=B,S=1018,V={1}:R=C,S=1092,V={2}:R=D,S=1014,V={3}:R=E,S=1260,V={4}:\";$C$2;$O$14;$C$4;$D118;$B118)": 7591,_x000D_
    "=RIK_AC(\"INF04__;INF04@E=0,S=42,G=0,T=0,P=0:@R=A,S=1260,V={0}:R=B,S=1018,V={1}:R=C,S=1092,V={2}:R=D,S=1014,V={3}:R=E,S=1260,V={4}:\";$C$2;$O$14;$C$4;$D126;$B126)": 7592,_x000D_
    "=RIK_AC(\"INF04__;INF04@E=0,S=42,G=0,T=0,P=0:@R=A,S=1260,V={0}:R=B,S=1018,V={1}:R=C,S=1092,V={2}:R=D,S=1014,V={3}:R=E,S=1260,V={4}:\";$C$2;$O$14;$C$4;$D134;$B134)": 7593,_x000D_
    "=RIK_AC(\"INF04__;INF04@E=0,S=42,G=0,T=0,P=0:@R=A,S=1260,V={0}:R=B,S=1018,V={1}:R=C,S=1092,V={2}:R=D,S=1014,V={3}:R=E,S=1260,V={4}:\";$C$2;$O$14;$C$4;$D142;$B142)": 7594,_x000D_
    "=RIK_AC(\"INF04__;INF04@E=0,S=42,G=0,T=0,P=0:@R=A,S=1260,V={0}:R=B,S=1018,V={1}:R=C,S=1092,V={2}:R=D,S=1014,V={3}:R=E,S=1260,V={4}:\";$C$2;$O$14;$C$4;$D150;$B150)": 7595,_x000D_
    "=RIK_AC(\"INF04__;INF04@E=0,S=42,G=0,T=0,P=0:@R=A,S=1260,V={0}:R=B,S=1018,V={1}:R=C,S=1092,V={2}:R=D,S=1014,V={3}:R=E,S=1260,V={4}:\";$C$2;$O$14;$C$4;$D158;$B158)": 7596,_x000D_
    "=RIK_AC(\"INF04__;INF04@E=0,S=42,G=0,T=0,P=0:@R=A,S=1260,V={0}:R=B,S=1018,V={1}:R=C,S=1092,V={2}:R=D,S=1014,V={3}:R=E,S=1260,V={4}:\";$C$2;$O$14;$C$4;$D166;$B166)": 7597,_x000D_
    "=RIK_AC(\"INF04__;INF04@E=0,S=42,G=0,T=0,P=0:@R=A,S=1260,V={0}:R=B,S=1018,V={1}:R=C,S=1092,V={2}:R=D,S=1014,V={3}:R=E,S=1260,V={4}:\";$C$2;$O$14;$C$4;$D174;$B174)": 7598,_x000D_
    "=RIK_AC(\"INF04__;INF04@E=0,S=42,G=0,T=0,P=0:@R=A,S=1260,V={0}:R=B,S=1018,V={1}:R=C,S=1092,V={2}:R=D,S=1014,V={3}:R=E,S=1260,V={4}:\";$C$2;$O$14;$C$4;$D182;$B182)": 7599,_x000D_
    "=RIK_AC(\"INF04__;INF04@E=0,S=42,G=0,T=0,P=0:@R=A,S=1260,V={0}:R=B,S=1018,V={1}:R=C,S=1092,V={2}:R=D,S=1014,V={3}:R=E,S=1260,V={4}:\";$C$2;$O$14;$C$4;$D190;$B190)": 7600,_x000D_
    "=RIK_AC(\"INF04__;INF04@E=0,S=42,G=0,T=0,P=0:@R=A,S=1260,V={0}:R=B,S=1018,V={1}:R=C,S=1092,V={2}:R=D,S=1014,V={3}:R=E,S=1260,V={4}:\";$C$2;$O$14;$C$4;$D198;$B198)": 7601,_x000D_
    "=RIK_AC(\"INF04__;INF04@E=0,S=42,G=0,T=0,P=0:@R=A,S=1260,V={0}:R=B,S=1018,V={1}:R=C,S=1092,V={2}:R=D,S=1014,V={3}:R=E,S=1260,V={4}:\";$C$2;$O$14;$C$4;$D206;$B206)": 7602,_x000D_
    "=RIK_AC(\"INF04__;INF04@E=0,S=42,G=0,T=0,P=0:@R=A,S=1260,V={0}:R=B,S=1018,V={1}:R=C,S=1092,V={2}:R=D,S=1014,V={3}:R=E,S=1260,V={4}:\";$C$2;$O$14;$C$4;$D214;$B214)": 7603,_x000D_
    "=RIK_AC(\"INF04__;INF04@E=0,S=42,G=0,T=0,P=0:@R=A,S=1260,V={0}:R=B,S=1018,V={1}:R=C,S=1092,V={2}:R=D,S=1014,V={3}:R=E,S=1260,V={4}:\";$C$2;$O$14;$C$4;$D222;$B222)": 7604,_x000D_
    "=RIK_AC(\"INF04__;INF04@E=0,S=42,G=0,T=0,P=0:@R=A,S=1260,V={0}:R=B,S=1018,V={1}:R=C,S=1092,V={2}:R=D,S=1014,V={3}:R=E,S=1260,V={4}:\";$C$2;$O$14;$C$4;$D230;$B230)": 7605,_x000D_
    "=RIK_AC(\"INF04__;INF04@E=0,S=42,G=0,T=0,P=0:@R=A,S=1260,V={0}:R=B,S=1018,V={1}:R=C,S=1092,V={2}:R=D,S=1014,V={3}:R=E,S=1260,V={4}:\";$C$2;$O$14;$C$4;$D238;$B238)": 7606,_x000D_
    "=RIK_AC(\"INF04__;INF04@E=0,S=42,G=0,T=0,P=0:@R=A,S=1260,V={0}:R=B,S=1018,V={1}:R=C,S=1092,V={2}:R=D,S=1014,V={3}:R=E,S=1260,V={4}:\";$C$2;$O$14;$C$4;$D246;$B246)": 7607,_x000D_
    "=RIK_AC(\"INF04__;INF04@E=0,S=42,G=0,T=0,P=0:@R=A,S=1260,V={0}:R=B,S=1018,V={1}:R=C,S=1092,V={2}:R=D,S=1014,V={3}:R=E,S=1260,V={4}:\";$C$2;$O$14;$C$4;$D254;$B254)": 7608,_x000D_
    "=RIK_AC(\"INF04__;INF04@E=0,S=42,G=0,T=0,P=0:@R=A,S=1260,V={0}:R=B,S=1018,V={1}:R=C,S=1092,V={2}:R=D,S=1014,V={3}:R=E,S=1260,V={4}:\";$C$2;$O$14;$C$4;$D262;$B262)": 7609,_x000D_
    "=RIK_AC(\"INF04__;INF04@E=0,S=42,G=0,T=0,P=0:@R=A,S=1260,V={0}:R=B,S=1018,V={1}:R=C,S=1092,V={2}:R=D,S=1014,V={3}:R=E,S=1260,V={4}:\";$C$2;$O$14;$C$4;$D270;$B270)": 7610,_x000D_
    "=RIK_AC(\"INF04__;INF04@E=0,S=42,G=0,T=0,P=0:@R=A,S=1260,V={0}:R=B,S=1018,V={1}:R=C,S=1092,V={2}:R=D,S=1014,V={3}:R=E,S=1260,V={4}:\";$C$2;$O$14;$C$4;$D278;$B278)": 7611,_x000D_
    "=RIK_AC(\"INF04__;INF04@E=0,S=42,G=0,T=0,P=0:@R=A,S=1260,V={0}:R=B,S=1018,V={1}:R=C,S=1092,V={2}:R=D,S=1014,V={3}:R=E,S=1260,V={4}:\";$C$2;$O$14;$C$4;$D286;$B286)": 7612,_x000D_
    "=RIK_AC(\"INF04__;INF04@E=0,S=42,G=0,T=0,P=0:@R=A,S=1260,V={0}:R=B,S=1018,V={1}:R=C,S=1092,V={2}:R=D,S=1014,V={3}:R=E,S=1260,V={4}:\";$C$2;$O$14;$C$4;$D294;$B294)": 7613,_x000D_
    "=RIK_AC(\"INF04__;INF04@E=0,S=42,G=0,T=0,P=0:@R=A,S=1260,V={0}:R=B,S=1018,V={1}:R=C,S=1092,V={2}:R=D,S=1014,V={3}:R=E,S=1260,V={4}:\";$C$2;$O$14;$C$4;$D302;$B302)": 7614,_x000D_
    "=RIK_AC(\"INF04__;INF04@E=0,S=42,G=0,T=0,P=0:@R=A,S=1260,V={0}:R=B,S=1018,V={1}:R=C,S=1092,V={2}:R=D,S=1014,V={3}:R=E,S=1260,V={4}:\";$C$2;$O$14;$C$4;$D310;$B310)": 7615,_x000D_
    "=RIK_AC(\"INF04__;INF04@E=0,S=42,G=0,T=0,P=0:@R=A,S=1260,V={0}:R=B,S=1018,V={1}:R=C,S=1092,V={2}:R=D,S=1014,V={3}:R=E,S=1260,V={4}:\";$C$2;$O$14;$C$4;$D318;$B318)": 7616,_x000D_
    "=RIK_AC(\"INF04__;INF04@E=0,S=42,G=0,T=0,P=0:@R=A,S=1260,V={0}:R=B,S=1018,V={1}:R=C,S=1092,V={2}:R=D,S=1014,V={3}:R=E,S=1260,V={4}:\";$C$2;$O$14;$C$4;$D326;$B326)": 7617,_x000D_
    "=RIK_AC(\"INF04__;INF04@E=0,S=42,G=0,T=0,P=0:@R=A,S=1260,V={0}:R=B,S=1018,V={1}:R=C,S=1092,V={2}:R=D,S=1014,V={3}:R=E,S=1260,V={4}:\";$C$2;$O$14;$C$4;$D334;$B334)": 7618,_x000D_
    "=RIK_AC(\"INF04__;INF04@E=0,S=42,G=0,T=0,P=0:@R=A,S=1260,V={0}:R=B,S=1018,V={1}:R=C,S=1092,V={2}:R=D,S=1014,V={3}:R=E,S=1260,V={4}:\";$C$2;$O$14;$C$4;$D342;$B342)": 7619,_x000D_
    "=RIK_AC(\"INF04__;INF04@E=0,S=42,G=0,T=0,P=0:@R=A,S=1260,V={0}:R=B,S=1018,V={1}:R=C,S=1092,V={2}:R=D,S=1014,V={3}:R=E,S=1260,V={4}:\";$C$2;$O$14;$C$4;$D350;$B350)": 7620,_x000D_
    "=RIK_AC(\"INF04__;INF04@E=0,S=42,G=0,T=0,P=0:@R=A,S=1260,V={0}:R=B,S=1018,V={1}:R=C,S=1092,V={2}:R=D,S=1014,V={3}:R=E,S=1260,V={4}:\";$C$2;$O$14;$C$4;$D358;$B358)": 7621,_x000D_
    "=RIK_AC(\"INF04__;INF04@E=0,S=42,G=0,T=0,P=0:@R=A,S=1260,V={0}:R=B,S=1018,V={1}:R=C,S=1092,V={2}:R=D,S=1014,V={3}:R=E,S=1260,V={4}:\";$C$2;$O$14;$C$4;$D366;$B366)": 7622,_x000D_
    "=RIK_AC(\"INF04__;INF04@E=0,S=42,G=0,T=0,P=0:@R=A,S=1260,V={0}:R=B,S=1018,V={1}:R=C,S=1092,V={2}:R=D,S=1014,V={3}:R=E,S=1260,V={4}:\";$C$2;$O$14;$C$4;$D374;$B374)": 7623,_x000D_
    "=RIK_AC(\"INF04__;INF04@E=0,S=42,G=0,T=0,P=0:@R=A,S=1260,V={0}:R=B,S=1018,V={1}:R=C,S=1092,V={2}:R=D,S=1014,V={3}:R=E,S=1260,V={4}:\";$C$2;$O$14;$C$4;$D382;$B382)": 7624,_x000D_
    "=RIK_AC(\"INF04__;INF04@E=0,S=42,G=0,T=0,P=0:@R=A,S=1260,V={0}:R=B,S=1018,V={1}:R=C,S=1092,V={2}:R=D,S=1014,V={3}:R=E,S=1260,V={4}:\";$C$2;$O$14;$C$4;$D390;$B390)": 7625,_x000D_
    "=RIK_AC(\"INF04__;INF04@E=0,S=42,G=0,T=0,P=0:@R=A,S=1260,V={0}:R=B,S=1018,V={1}:R=C,S=1092,V={2}:R=D,S=1014,V={3}:R=E,S=1260,V={4}:\";$C$2;$O$14;$C$4;$D398;$B398)": 7626,_x000D_
    "=RIK_AC(\"INF04__;INF04@E=0,S=42,G=0,T=0,P=0:@R=A,S=1260,V={0}:R=B,S=1018,V={1}:R=C,S=1092,V={2}:R=D,S=1014,V={3}:R=E,S=1260,V={4}:\";$C$2;$O$14;$C$4;$D406;$B406)": 7627,_x000D_
    "=RIK_AC(\"INF04__;INF04@E=0,S=42,G=0,T=0,P=0:@R=A,S=1260,V={0}:R=B,S=1018,V={1}:R=C,S=1092,V={2}:R=D,S=1014,V={3}:R=E,S=1260,V={4}:\";$C$2;$O$14;$C$4;$D414;$B414)": 7628,_x000D_
    "=RIK_AC(\"INF04__;INF04@E=0,S=42,G=0,T=0,P=0:@R=A,S=1260,V={0}:R=B,S=1018,V={1}:R=C,S=1092,V={2}:R=D,S=1014,V={3}:R=E,S=1260,V={4}:\";$C$2;$O$14;$C$4;$D422;$B422)": 7629,_x000D_
    "=RIK_AC(\"INF04__;INF04@E=0,S=42,G=0,T=0,P=0:@R=A,S=1260,V={0}:R=B,S=1018,V={1}:R=C,S=1092,V={2}:R=D,S=1014,V={3}:R=E,S=1260,V={4}:\";$C$2;$O$14;$C$4;$D430;$B430)": 7630,_x000D_
    "=RIK_AC(\"INF04__;INF04@E=0,S=1064,G=0,T=0,P=0:@R=A,S=1260,V={0}:R=B,S=1018,V={1}:R=C,S=1092,V={2}:R=D,S=1014,V={3}:R=E,S=1260,V={4}:\";$C$2;$O$14;$C$4;$D18;$B18)": 7631,_x000D_
    "=RIK_AC(\"INF04__;INF04@E=0,S=1064,G=0,T=0,P=0:@R=A,S=1260,V={0}:R=B,S=1018,V={1}:R=C,S=1092,V={2}:R=D,S=1014,V={3}:R=E,S=1260,V={4}:\";$C$2;$O$14;$C$4;$D26;$B26)": 7632,_x000D_
    "=RIK_AC(\"INF04__;INF04@E=0,S=1064,G=0,T=0,P=0:@R=A,S=1260,V={0}:R=B,S=1018,V={1}:R=C,S=1092,V={2}:R=D,S=1014,V={3}:R=E,S=1260,V={4}:\";$C$2;$O$14;$C$4;$D34;$B34)": 7633,_x000D_
    "=RIK_AC(\"INF04__;INF04@E=0,S=1064,G=0,T=0,P=0:@R=A,S=1260,V={0}:R=B,S=1018,V={1}:R=C,S=1092,V={2}:R=D,S=1014,V={3}:R=E,S=1260,V={4}:\";$C$2;$O$14;$C$4;$D42;$B42)": 7634,_x000D_
    "=RIK_AC(\"INF04__;INF04@E=0,S=1064,G=0,T=0,P=0:@R=A,S=1260,V={0}:R=B,S=1018,V={1}:R=C,S=1092,V={2}:R=D,S=1014,V={3}:R=E,S=1260,V={4}:\";$C$2;$O$14;$C$4;$D50;$B50)": 7635,_x000D_
    "=RIK_AC(\"INF04__;INF04@E=0,S=1064,G=0,T=0,P=0:@R=A,S=1260,V={0}:R=B,S=1018,V={1}:R=C,S=1092,V={2}:R=D,S=1014,V={3}:R=E,S=1260,V={4}:\";$C$2;$O$14;$C$4;$D58;$B58)": 7636,_x000D_
    "=RIK_AC(\"INF04__;INF04@E=0,S=1064,G=0,T=0,P=0:@R=A,S=1260,V={0}:R=B,S=1018,V={1}:R=C,S=1092,V={2}:R=D,S=1014,V={3}:R=E,S=1260,V={4}:\";$C$2;$O$14;$C$4;$D66;$B66)": 7637,_x000D_
    "=RIK_AC(\"INF04__;INF04@E=0,S=1064,G=0,T=0,P=0:@R=A,S=1260,V={0}:R=B,S=1018,V={1}:R=C,S=1092,V={2}:R=D,S=1014,V={3}:R=E,S=1260,V={4}:\";$C$2;$O$14;$C$4;$D74;$B74)": 7638,_x000D_
    "=RIK_AC(\"INF04__;INF04@E=0,S=1064,G=0,T=0,P=0:@R=A,S=1260,V={0}:R=B,S=1018,V={1}:R=C,S=1092,V={2}:R=D,S=1014,V={3}:R=E,S=1260,V={4}:\";$C$2;$O$14;$C$4;$D82;$B82)": 7639,_x000D_
    "=RIK_AC(\"INF04__;INF04@E=0,S=1064,G=0,T=0,P=0:@R=A,S=1260,V={0}:R=B,S=1018,V={1}:R=C,S=1092,V={2}:R=D,S=1014,V={3}:R=E,S=1260,V={4}:\";$C$2;$O$14;$C$4;$D90;$B90)": 7640,_x000D_
    "=RIK_AC(\"INF04__;INF04@E=0,S=1064,G=0,T=0,P=0:@R=A,S=1260,V={0}:R=B,S=1018,V={1}:R=C,S=1092,V={2}:R=D,S=1014,V={3}:R=E,S=1260,V={4}:\";$C$2;$O$14;$C$4;$D98;$B98)": 7641,_x000D_
    "=RIK_AC(\"INF04__;INF04@E=0,S=1064,G=0,T=0,P=0:@R=A,S=1260,V={0}:R=B,S=1018,V={1}:R=C,S=1092,V={2}:R=D,S=1014,V={3}:R=E,S=1260,V={4}:\";$C$2;$O$14;$C$4;$D106;$B106)": 7642,_x000D_
    "=RIK_AC(\"INF04__;INF04@E=0,S=1064,G=0,T=0,P=0:@R=A,S=1260,V={0}:R=B,S=1018,V={1}:R=C,S=1092,V={2}:R=D,S=1014,V={3}:R=E,S=1260,V={4}:\";$C$2;$O$14;$C$4;$D114;$B114)": 7643,_x000D_
    "=RIK_AC(\"INF04__;INF04@E=0,S=1064,G=0,T=0,P=0:@R=A,S=1260,V={0}:R=B,S=1018,V={1}:R=C,S=1092,V={2}:R=D,S=1014,V={3}:R=E,S=1260,V={4}:\";$C$2;$O$14;$C$4;$D122;$B122)": 7644,_x000D_
    "=RIK_AC(\"INF04__;INF04@E=0,S=1064,G=0,T=0,P=0:@R=A,S=1260,V={0}:R=B,S=1018,V={1}:R=C,S=1092,V={2}:R=D,S=1014,V={3}:R=E,S=1260,V={4}:\";$C$2;$O$14;$C$4;$D130;$B130)": 7645,_x000D_
    "=RIK_AC(\"INF04__;INF04@E=0,S=1064,G=0,T=0,P=0:@R=A,S=1260,V={0}:R=B,S=1018,V={1}:R=C,S=1092,V={2}:R=D,S=1014,V={3}:R=E,S=1260,V={4}:\";$C$2;$O$14;$C$4;$D138;$B138)": 7646,_x000D_
    "=RIK_AC(\"INF04__;INF04@E=0,S=1064,G=0,T=0,P=0:@R=A,S=1260,V={0}:R=B,S=1018,V={1}:R=C,S=1092,V={2}:R=D,S=1014,V={3}:R=E,S=1260,V={4}:\";$C$2;$O$14;$C$4;$D146;$B146)": 7647,_x000D_
    "=RIK_AC(\"INF04__;INF04@E=0,S=1064,G=0,T=0,P=0:@R=A,S=1260,V={0}:R=B,S=1018,V={1}:R=C,S=1092,V={2}:R=D,S=1014,V={3}:R=E,S=1260,V={4}:\";$C$2;$O$14;$C$4;$D154;$B154)": 7648,_x000D_
    "=RIK_AC(\"INF04__;INF04@E=0,S=1064,G=0,T=0,P=0:@R=A,S=1260,V={0}:R=B,S=1018,V={1}:R=C,S=1092,V={2}:R=D,S=1014,V={3}:R=E,S=1260,V={4}:\";$C$2;$O$14;$C$4;$D162;$B162)": 7649,_x000D_
    "=RIK_AC(\"INF04__;INF04@E=0,S=1064,G=0,T=0,P=0:@R=A,S=1260,V={0}:R=B,S=1018,V={1}:R=C,S=1092,V={2}:R=D,S=1014,V={3}:R=E,S=1260,V={4}:\";$C$2;$O$14;$C$4;$D170;$B170)": 7650,_x000D_
    "=RIK_AC(\"INF04__;INF04@E=0,S=1064,G=0,T=0,P=0:@R=A,S=1260,V={0}:R=B,S=1018,V={1}:R=C,S=1092,V={2}:R=D,S=1014,V={3}:R=E,S=1260,V={4}:\";$C$2;$O$14;$C$4;$D178;$B178)": 7651,_x000D_
    "=RIK_AC(\"INF04__;INF04@E=0,S=1064,G=0,T=0,P=0:@R=A,S=1260,V={0}:R=B,S=1018,V={1}:R=C,S=1092,V={2}:R=D,S=1014,V={3}:R=E,S=1260,V={4}:\";$C$2;$O$14;$C$4;$D186;$B186)": 7652,_x000D_
    "=RIK_AC(\"INF04__;INF04@E=0,S=1064,G=0,T=0,P=0:@R=A,S=1260,V={0}:R=B,S=1018,V={1}:R=C,S=1092,V={2}:R=D,S=1014,V={3}:R=E,S=1260,V={4}:\";$C$2;$O$14;$C$4;$D194;$B194)": 7653,_x000D_
    "=RIK_AC(\"INF04__;INF04@E=0,S=1064,G=0,T=0,P=0:@R=A,S=1260,V={0}:R=B,S=1018,V={1}:R=C,S=1092,V={2}:R=D,S=1014,V={3}:R=E,S=1260,V={4}:\";$C$2;$O$14;$C$4;$D202;$B202)": 7654,_x000D_
    "=RIK_AC(\"INF04__;INF04@E=0,S=1064,G=0,T=0,P=0:@R=A,S=1260,V={0}:R=B,S=1018,V={1}:R=C,S=1092,V={2}:R=D,S=1014,V={3}:R=E,S=1260,V={4}:\";$C$2;$O$14;$C$4;$D210;$B210)": 7655,_x000D_
    "=RIK_AC(\"INF04__;INF04@E=0,S=1064,G=0,T=0,P=0:@R=A,S=1260,V={0}:R=B,S=1018,V={1}:R=C,S=1092,V={2}:R=D,S=1014,V={3}:R=E,S=1260,V={4}:\";$C$2;$O$14;$C$4;$D218;$B218)": 7656,_x000D_
    "=RIK_AC(\"INF04__;INF04@E=0,S=1064,G=0,T=0,P=0:@R=A,S=1260,V={0}:R=B,S=1018,V={1}:R=C,S=1092,V={2}:R=D,S=1014,V={3}:R=E,S=1260,V={4}:\";$C$2;$O$14;$C$4;$D226;$B226)": 7657,_x000D_
    "=RIK_AC(\"INF04__;INF04@E=0,S=1064,G=0,T=0,P=0:@R=A,S=1260,V={0}:R=B,S=1018,V={1}:R=C,S=1092,V={2}:R=D,S=1014,V={3}:R=E,S=1260,V={4}:\";$C$2;$O$14;$C$4;$D234;$B234)": 7658,_x000D_
    "=RIK_AC(\"INF04__;INF04@E=0,S=1064,G=0,T=0,P=0:@R=A,S=1260,V={0}:R=B,S=1018,V={1}:R=C,S=1092,V={2}:R=D,S=1014,V={3}:R=E,S=1260,V={4}:\";$C$2;$O$14;$C$4;$D242;$B242)": 7659,_x000D_
    "=RIK_AC(\"INF04__;INF04@E=0,S=1064,G=0,T=0,P=0:@R=A,S=1260,V={0}:R=B,S=1018,V={1}:R=C,S=1092,V={2}:R=D,S=1014,V={3}:R=E,S=1260,V={4}:\";$C$2;$O$14;$C$4;$D250;$B250)": 7660,_x000D_
    "=RIK_AC(\"INF04__;INF04@E=0,S=1064,G=0,T=0,P=0:@R=A,S=1260,V={0}:R=B,S=1018,V={1}:R=C,S=1092,V={2}:R=D,S=1014,V={3}:R=E,S=1260,V={4}:\";$C$2;$O$14;$C$4;$D258;$B258)": 7661,_x000D_
    "=RIK_AC(\"INF04__;INF04@E=0,S=1064,G=0,T=0,P=0:@R=A,S=1260,V={0}:R=B,S=1018,V={1}:R=C,S=1092,V={2}:R=D,S=1014,V={3}:R=E,S=1260,V={4}:\";$C$2;$O$14;$C$4;$D266;$B266)": 7662,_x000D_
    "=RIK_AC(\"INF04__;INF04@E=0,S=1064,G=0,T=0,P=0:@R=A,S=1260,V={0}:R=B,S=1018,V={1}:R=C,S=1092,V={2}:R=D,S=1014,V={3}:R=E,S=1260,V={4}:\";$C$2;$O$14;$C$4;$D274;$B274)": 7663,_x000D_
    "=RIK_AC(\"INF04__;INF04@E=0,S=1064,G=0,T=0,P=0:@R=A,S=1260,V={0}:R=B,S=1018,V={1}:R=C,S=1092,V={2}:R=D,S=1014,V={3}:R=E,S=1260,V={4}:\";$C$2;$O$14;$C$4;$D282;$B282)": 7664,_x000D_
    "=RIK_AC(\"INF04__;INF04@E=0,S=1064,G=0,T=0,P=0:@R=A,S=1260,V={0}:R=B,S=1018,V={1}:R=C,S=1092,V={2}:R=D,S=1014,V={3}:R=E,S=1260,V={4}:\";$C$2;$O$14;$C$4;$D290;$B290)": 7665,_x000D_
    "=RIK_AC(\"INF04__;INF04@E=0,S=1064,G=0,T=0,P=0:@R=A,S=1260,V={0}:R=B,S=1018,V={1}:R=C,S=1092,V={2}:R=D,S=1014,V={3}:R=E,S=1260,V={4}:\";$C$2;$O$14;$C$4;$D298;$B298)": 7666,_x000D_
    "=RIK_AC(\"INF04__;INF04@E=0,S=1064,G=0,T=0,P=0:@R=A,S=1260,V={0}:R=B,S=1018,V={1}:R=C,S=1092,V={2}:R=D,S=1014,V={3}:R=E,S=1260,V={4}:\";$C$2;$O$14;$C$4;$D306;$B306)": 7667,_x000D_
    "=RIK_AC(\"INF04__;INF04@E=0,S=1064,G=0,T=0,P=0:@R=A,S=1260,V={0}:R=B,S=1018,V={1}:R=C,S=1092,V={2}:R=D,S=1014,V={3}:R=E,S=1260,V={4}:\";$C$2;$O$14;$C$4;$D314;$B314)": 7668,_x000D_
    "=RIK_AC(\"INF04__;INF04@E=0,S=1064,G=0,T=0,P=0:@R=A,S=1260,V={0}:R=B,S=1018,V={1}:R=C,S=1092,V={2}:R=D,S=1014,V={3}:R=E,S=1260,V={4}:\";$C$2;$O$14;$C$4;$D322;$B322)": 7669,_x000D_
    "=RIK_AC(\"INF04__;INF04@E=0,S=1064,G=0,T=0,P=0:@R=A,S=1260,V={0}:R=B,S=1018,V={1}:R=C,S=1092,V={2}:R=D,S=1014,V={3}:R=E,S=1260,V={4}:\";$C$2;$O$14;$C$4;$D330;$B330)": 7670,_x000D_
    "=RIK_AC(\"INF04__;INF04@E=0,S=1064,G=0,T=0,P=0:@R=A,S=1260,V={0}:R=B,S=1018,V={1}:R=C,S=1092,V={2}:R=D,S=1014,V={3}:R=E,S=1260,V={4}:\";$C$2;$O$14;$C$4;$D338;$B338)": 7671,_x000D_
    "=RIK_AC(\"INF04__;INF04@E=0,S=1064,G=0,T=0,P=0:@R=A,S=1260,V={0}:R=B,S=1018,V={1}:R=C,S=1092,V={2}:R=D,S=1014,V={3}:R=E,S=1260,V={4}:\";$C$2;$O$14;$C$4;$D346;$B346)": 7672,_x000D_
    "=RIK_AC(\"INF04__;INF04@E=0,S=1064,G=0,T=0,P=0:@R=A,S=1260,V={0}:R=B,S=1018,V={1}:R=C,S=1092,V={2}:R=D,S=1014,V={3}:R=E,S=1260,V={4}:\";$C$2;$O$14;$C$4;$D354;$B354)": 7673,_x000D_
    "=RIK_AC(\"INF04__;INF04@E=0,S=1064,G=0,T=0,P=0:@R=A,S=1260,V={0}:R=B,S=1018,V={1}:R=C,S=1092,V={2}:R=D,S=1014,V={3}:R=E,S=1260,V={4}:\";$C$2;$O$14;$C$4;$D362;$B362)": 7674,_x000D_
    "=RIK_AC(\"INF04__;INF04@E=0,S=1064,G=0,T=0,P=0:@R=A,S=1260,V={0}:R=B,S=1018,V={1}:R=C,S=1092,V={2}:R=D,S=1014,V={3}:R=E,S=1260,V={4}:\";$C$2;$O$14;$C$4;$D370;$B370)": 7675,_x000D_
    "=RIK_AC(\"INF04__;INF04@E=0,S=1064,G=0,T=0,P=0:@R=A,S=1260,V={0}:R=B,S=1018,V={1}:R=C,S=1092,V={2}:R=D,S=1014,V={3}:R=E,S=1260,V={4}:\";$C$2;$O$14;$C$4;$D378;$B378)": 7676,_x000D_
    "=RIK_AC(\"INF04__;INF04@E=0,S=1064,G=0,T=0,P=0:@R=A,S=1260,V={0}:R=B,S=1018,V={1}:R=C,S=1092,V={2}:R=D,S=1014,V={3}:R=E,S=1260,V={4}:\";$C$2;$O$14;$C$4;$D386;$B386)": 7677,_x000D_
    "=RIK_AC(\"INF04__;INF04@E=0,S=1064,G=0,T=0,P=0:@R=A,S=1260,V={0}:R=B,S=1018,V={1}:R=C,S=1092,V={2}:R=D,S=1014,V={3}:R=E,S=1260,V={4}:\";$C$2;$O$14;$C$4;$D394;$B394)": 7678,_x000D_
    "=RIK_AC(\"INF04__;INF04@E=0,S=1064,G=0,T=0,P=0:@R=A,S=1260,V={0}:R=B,S=1018,V={1}:R=C,S=1092,V={2}:R=D,S=1014,V={3}:R=E,S=1260,V={4}:\";$C$2;$O$14;$C$4;$D402;$B402)": 7679,_x000D_
    "=RIK_AC(\"INF04__;INF04@E=0,S=1064,G=0,T=0,P=0:@R=A,S=1260,V={0}:R=B,S=1018,V={1}:R=C,S=1092,V={2}:R=D,S=1014,V={3}:R=E,S=1260,V={4}:\";$C$2;$O$14;$C$4;$D410;$B410)": 7680,_x000D_
    "=RIK_AC(\"INF04__;INF04@E=0,S=1064,G=0,T=0,P=0:@R=A,S=1260,V={0}:R=B,S=1018,V={1}:R=C,S=1092,V={2}:R=D,S=1014,V={3}:R=E,S=1260,V={4}:\";$C$2;$O$14;$C$4;$D418;$B418)": 7681,_x000D_
    "=RIK_AC(\"INF04__;INF04@E=0,S=1064,G=0,T=0,P=0:@R=A,S=1260,V={0}:R=B,S=1018,V={1}:R=C,S=1092,V={2}:R=D,S=1014,V={3}:R=E,S=1260,V={4}:\";$C$2;$O$14;$C$4;$D426;$B426)": 7682,_x000D_
    "=RIK_AC(\"INF04__;INF04@E=0,S=1064,G=0,T=0,P=0:@R=A,S=1260,V={0}:R=B,S=1018,V={1}:R=C,S=1092,V={2}:R=D,S=1014,V={3}:R=E,S=1260,V={4}:\";$C$2;$O$14;$C$4;$D434;$B434)": 7683,_x000D_
    "=RIK_AC(\"INF04__;INF04@E=0,S=49,G=0,T=0,P=0:@R=A,S=1260,V={0}:R=B,S=1018,V={1}:R=C,S=1092,V={2}:R=D,S=1014,V={3}:R=E,S=1260,V={4}:R=F,S=48,V={5}:\";$C$2;$O$14;$C$4;$D22;$B22;Q$14)": 7684,_x000D_
    "=RIK_AC(\"INF04__;INF04@E=0,S=49,G=0,T=0,P=0:@R=A,S=1260,V={0}:R=B,S=1018,V={1}:R=C,S=1092,V={2}:R=D,S=1014,V={3}:R=E,S=1260,V={4}:R=F,S=48,V={5}:\";$C$2;$O$14;$C$4;$D30;$B30;Q$14)": 7685,_x000D_
    "=RIK_AC(\"INF04__;INF04@E=0,S=49,G=0,T=0,P=0:@R=A,S=1260,V={0}:R=B,S=1018,V={1}:R=C,S=1092,V={2}:R=D,S=1014,V={3}:R=E,S=1260,V={4}:R=F,S=48,V={5}:\";$C$2;$O$14;$C$4;$D38;$B38;Q$14)": 7686,_x000D_
    "=RIK_AC(\"INF04__;INF04@E=0,S=42,G=0,T=0,P=0:@R=A,S=1260,V={0}:R=B,S=1018,V={1}:R=C,S=1092,V={2}:R=D,S=1014,V={3}:R=E,S=1260,V={4}:\";$C$2;$O$14;$C$4;$D23;$B23)": 7687,_x000D_
    "=RIK_AC(\"INF04__;INF04@E=0,S=42,G=0,T=0,P=0:@R=A,S=1260,V={0}:R=B,S=1018,V={1}:R=C,S=1092,V={2}:R=D,S=1014,V={3}:R=E,S=1260,V={4}:\";$C$2;$O$14;$C$4;$D31;$B31)": 7688,_x000D_
    "=RIK_AC(\"INF04__;INF04@E=0,S=42,G=0,T=0,P=0:@R=A,S=1260,V={0}:R=B,S=1018,V={1}:R=C,S=1092,V={2}:R=D,S=1014,V={3}:R=E,S=1260,V={4}:\";$C$2;$O$14;$C$4;$D39;$B39)": 7689,_x000D_
    "=RIK_AC(\"INF04__;INF04@E=0,S=42,G=0,T=0,P=0:@R=A,S=1260,V={0}:R=B,S=1018,V={1}:R=C,S=1092,V={2}:R=D,S=1014,V={3}:R=E,S=1260,V={4}:\";$C$2;$O$14;$C$4;$D47;$B47)": 7690,_x000D_
    "=RIK_AC(\"INF04__;INF04@E=0,S=42,G=0,T=0,P=0:@R=A,S=1260,V={0}:R=B,S=1018,V={1}:R=C,S=1092,V={2}:R=D,S=1014,V={3}:R=E,S=1260,V={4}:\";$C$2;$O$14;$C$4;$D55;$B55)": 7691,_x000D_
    "=RIK_AC(\"INF04__;INF04@E=0,S=42,G=0,T=0,P=0:@R=A,S=1260,V={0}:R=B,S=1018,V={1}:R=C,S=1092,V={2}:R=D,S=1014,V={3}:R=E,S=1260,V={4}:\";$C$2;$O$14;$C$4;$D63;$B63)": 7692,_x000D_
    "=RIK_AC(\"INF04__;INF04@E=0,S=42,G=0,T=0,P=0:@R=A,S=1260,V={0}:R=B,S=1018,V={1}:R=C,S=1092,V={2}:R=D,S=1014,V={3}:R=E,S=1260,V={4}:\";$C$2;$O$14;$C$4;$D71;$B71)": 7693,_x000D_
    "=RIK_AC(\"INF04__;INF04@E=0,S=42,G=0,T=0,P=0:@R=A,S=1260,V={0}:R=B,S=1018,V={1}:R=C,S=1092,V={2}:R=D,S=1014,V={3}:R=E,S=1260,V={4}:\";$C$2;$O$14;$C$4;$D79;$B79)": 7694,_x000D_
    "=RIK_AC(\"INF04__;INF04@E=0,S=42,G=0,T=0,P=0:@R=A,S=1260,V={0}:R=B,S=1018,V={1}:R=C,S=1092,V={2}:R=D,S=1014,V={3}:R=E,S=1260,V={4}:\";$C$2;$O$14;$C$4;$D87;$B87)": 7695,_x000D_
    "=RIK_AC(\"INF04__;INF04@E=0,S=42,G=0,T=0,P=0:@R=A,S=1260,V={0}:R=B,S=1018,V={1}:R=C,S=1092,V={2}:R=D,S=1014,V={3}:R=E,S=1260,V={4}:\";$C$2;$O$14;$C$4;$D95;$B95)": 7696,_x000D_
    "=RIK_AC(\"INF04__;INF04@E=0,S=42,G=0,T=0,P=0:@R=A,S=1260,V={0}:R=B,S=1018,V={1}:R=C,S=1092,V={2}:R=D,S=1014,V={3}:R=E,S=1260,V={4}:\";$C$2;$O$14;$C$4;$D103;$B103)": 7697,_x000D_
    "=RIK_AC(\"INF04__;INF04@E=0,S=42,G=0,T=0,P=0:@R=A,S=1260,V={0}:R=B,S=1018,V={1}:R=C,S=1092,V={2}:R=D,S=1014,V={3}:R=E,S=1260,V={4}:\";$C$2;$O$14;$C$4;$D111;$B111)": 7698,_x000D_
    "=RIK_AC(\"INF04__;INF04@E=0,S=42,G=0,T=0,P=0:@R=A,S=1260,V={0}:R=B,S=1018,V={1}:R=C,S=1092,V={2}:R=D,S=1014,V={3}:R=E,S=1260,V={4}:\";$C$2;$O$14;$C$4;$D119;$B119)": 7699,_x000D_
    "=RIK_AC(\"INF04__;INF04@E=0,S=42,G=0,T=0,P=0:@R=A,S=1260,V={0}:R=B,S=1018,V={1}:R=C,S=1092,V={2}:R=D,S=1014,V={3}:R=E,S=1260,V={4}:\";$C$2;$O$14;$C$4;$D127;$B127)": 7700,_x000D_
    "=RIK_AC(\"INF04__;INF04@E=0,S=42,G=0,T=0,P=0:@R=A,S=1260,V={0}:R=B,S=1018,V={1}:R=C,S=1092,V={2}:R=D,S=1014,V={3}:R=E,S=1260,V={4}:\";$C$2;$O$14;$C$4;$D135;$B135)": 7701,_x000D_
    "=RIK_AC(\"INF04__;INF04@E=0,S=42,G=0,T=0,P=0:@R=A,S=1260,V={0}:R=B,S=1018,V={1}:R=C,S=1092,V={2}:R=D,S=1014,V={3}:R=E,S=1260,V={4}:\";$C$2;$O$14;$C$4;$D143;$B143)": 7702,_x000D_
    "=RIK_AC(\"INF04__;INF</t>
  </si>
  <si>
    <t>04@E=0,S=42,G=0,T=0,P=0:@R=A,S=1260,V={0}:R=B,S=1018,V={1}:R=C,S=1092,V={2}:R=D,S=1014,V={3}:R=E,S=1260,V={4}:\";$C$2;$O$14;$C$4;$D151;$B151)": 7703,_x000D_
    "=RIK_AC(\"INF04__;INF04@E=0,S=42,G=0,T=0,P=0:@R=A,S=1260,V={0}:R=B,S=1018,V={1}:R=C,S=1092,V={2}:R=D,S=1014,V={3}:R=E,S=1260,V={4}:\";$C$2;$O$14;$C$4;$D159;$B159)": 7704,_x000D_
    "=RIK_AC(\"INF04__;INF04@E=0,S=42,G=0,T=0,P=0:@R=A,S=1260,V={0}:R=B,S=1018,V={1}:R=C,S=1092,V={2}:R=D,S=1014,V={3}:R=E,S=1260,V={4}:\";$C$2;$O$14;$C$4;$D167;$B167)": 7705,_x000D_
    "=RIK_AC(\"INF04__;INF04@E=0,S=42,G=0,T=0,P=0:@R=A,S=1260,V={0}:R=B,S=1018,V={1}:R=C,S=1092,V={2}:R=D,S=1014,V={3}:R=E,S=1260,V={4}:\";$C$2;$O$14;$C$4;$D175;$B175)": 7706,_x000D_
    "=RIK_AC(\"INF04__;INF04@E=0,S=42,G=0,T=0,P=0:@R=A,S=1260,V={0}:R=B,S=1018,V={1}:R=C,S=1092,V={2}:R=D,S=1014,V={3}:R=E,S=1260,V={4}:\";$C$2;$O$14;$C$4;$D183;$B183)": 7707,_x000D_
    "=RIK_AC(\"INF04__;INF04@E=0,S=42,G=0,T=0,P=0:@R=A,S=1260,V={0}:R=B,S=1018,V={1}:R=C,S=1092,V={2}:R=D,S=1014,V={3}:R=E,S=1260,V={4}:\";$C$2;$O$14;$C$4;$D191;$B191)": 7708,_x000D_
    "=RIK_AC(\"INF04__;INF04@E=0,S=42,G=0,T=0,P=0:@R=A,S=1260,V={0}:R=B,S=1018,V={1}:R=C,S=1092,V={2}:R=D,S=1014,V={3}:R=E,S=1260,V={4}:\";$C$2;$O$14;$C$4;$D199;$B199)": 7709,_x000D_
    "=RIK_AC(\"INF04__;INF04@E=0,S=42,G=0,T=0,P=0:@R=A,S=1260,V={0}:R=B,S=1018,V={1}:R=C,S=1092,V={2}:R=D,S=1014,V={3}:R=E,S=1260,V={4}:\";$C$2;$O$14;$C$4;$D207;$B207)": 7710,_x000D_
    "=RIK_AC(\"INF04__;INF04@E=0,S=42,G=0,T=0,P=0:@R=A,S=1260,V={0}:R=B,S=1018,V={1}:R=C,S=1092,V={2}:R=D,S=1014,V={3}:R=E,S=1260,V={4}:\";$C$2;$O$14;$C$4;$D215;$B215)": 7711,_x000D_
    "=RIK_AC(\"INF04__;INF04@E=0,S=42,G=0,T=0,P=0:@R=A,S=1260,V={0}:R=B,S=1018,V={1}:R=C,S=1092,V={2}:R=D,S=1014,V={3}:R=E,S=1260,V={4}:\";$C$2;$O$14;$C$4;$D223;$B223)": 7712,_x000D_
    "=RIK_AC(\"INF04__;INF04@E=0,S=42,G=0,T=0,P=0:@R=A,S=1260,V={0}:R=B,S=1018,V={1}:R=C,S=1092,V={2}:R=D,S=1014,V={3}:R=E,S=1260,V={4}:\";$C$2;$O$14;$C$4;$D231;$B231)": 7713,_x000D_
    "=RIK_AC(\"INF04__;INF04@E=0,S=42,G=0,T=0,P=0:@R=A,S=1260,V={0}:R=B,S=1018,V={1}:R=C,S=1092,V={2}:R=D,S=1014,V={3}:R=E,S=1260,V={4}:\";$C$2;$O$14;$C$4;$D239;$B239)": 7714,_x000D_
    "=RIK_AC(\"INF04__;INF04@E=0,S=42,G=0,T=0,P=0:@R=A,S=1260,V={0}:R=B,S=1018,V={1}:R=C,S=1092,V={2}:R=D,S=1014,V={3}:R=E,S=1260,V={4}:\";$C$2;$O$14;$C$4;$D247;$B247)": 7715,_x000D_
    "=RIK_AC(\"INF04__;INF04@E=0,S=42,G=0,T=0,P=0:@R=A,S=1260,V={0}:R=B,S=1018,V={1}:R=C,S=1092,V={2}:R=D,S=1014,V={3}:R=E,S=1260,V={4}:\";$C$2;$O$14;$C$4;$D255;$B255)": 7716,_x000D_
    "=RIK_AC(\"INF04__;INF04@E=0,S=42,G=0,T=0,P=0:@R=A,S=1260,V={0}:R=B,S=1018,V={1}:R=C,S=1092,V={2}:R=D,S=1014,V={3}:R=E,S=1260,V={4}:\";$C$2;$O$14;$C$4;$D263;$B263)": 7717,_x000D_
    "=RIK_AC(\"INF04__;INF04@E=0,S=42,G=0,T=0,P=0:@R=A,S=1260,V={0}:R=B,S=1018,V={1}:R=C,S=1092,V={2}:R=D,S=1014,V={3}:R=E,S=1260,V={4}:\";$C$2;$O$14;$C$4;$D271;$B271)": 7718,_x000D_
    "=RIK_AC(\"INF04__;INF04@E=0,S=42,G=0,T=0,P=0:@R=A,S=1260,V={0}:R=B,S=1018,V={1}:R=C,S=1092,V={2}:R=D,S=1014,V={3}:R=E,S=1260,V={4}:\";$C$2;$O$14;$C$4;$D279;$B279)": 7719,_x000D_
    "=RIK_AC(\"INF04__;INF04@E=0,S=42,G=0,T=0,P=0:@R=A,S=1260,V={0}:R=B,S=1018,V={1}:R=C,S=1092,V={2}:R=D,S=1014,V={3}:R=E,S=1260,V={4}:\";$C$2;$O$14;$C$4;$D287;$B287)": 7720,_x000D_
    "=RIK_AC(\"INF04__;INF04@E=0,S=42,G=0,T=0,P=0:@R=A,S=1260,V={0}:R=B,S=1018,V={1}:R=C,S=1092,V={2}:R=D,S=1014,V={3}:R=E,S=1260,V={4}:\";$C$2;$O$14;$C$4;$D295;$B295)": 7721,_x000D_
    "=RIK_AC(\"INF04__;INF04@E=0,S=42,G=0,T=0,P=0:@R=A,S=1260,V={0}:R=B,S=1018,V={1}:R=C,S=1092,V={2}:R=D,S=1014,V={3}:R=E,S=1260,V={4}:\";$C$2;$O$14;$C$4;$D303;$B303)": 7722,_x000D_
    "=RIK_AC(\"INF04__;INF04@E=0,S=42,G=0,T=0,P=0:@R=A,S=1260,V={0}:R=B,S=1018,V={1}:R=C,S=1092,V={2}:R=D,S=1014,V={3}:R=E,S=1260,V={4}:\";$C$2;$O$14;$C$4;$D311;$B311)": 7723,_x000D_
    "=RIK_AC(\"INF04__;INF04@E=0,S=42,G=0,T=0,P=0:@R=A,S=1260,V={0}:R=B,S=1018,V={1}:R=C,S=1092,V={2}:R=D,S=1014,V={3}:R=E,S=1260,V={4}:\";$C$2;$O$14;$C$4;$D319;$B319)": 7724,_x000D_
    "=RIK_AC(\"INF04__;INF04@E=0,S=42,G=0,T=0,P=0:@R=A,S=1260,V={0}:R=B,S=1018,V={1}:R=C,S=1092,V={2}:R=D,S=1014,V={3}:R=E,S=1260,V={4}:\";$C$2;$O$14;$C$4;$D327;$B327)": 7725,_x000D_
    "=RIK_AC(\"INF04__;INF04@E=0,S=42,G=0,T=0,P=0:@R=A,S=1260,V={0}:R=B,S=1018,V={1}:R=C,S=1092,V={2}:R=D,S=1014,V={3}:R=E,S=1260,V={4}:\";$C$2;$O$14;$C$4;$D335;$B335)": 7726,_x000D_
    "=RIK_AC(\"INF04__;INF04@E=0,S=42,G=0,T=0,P=0:@R=A,S=1260,V={0}:R=B,S=1018,V={1}:R=C,S=1092,V={2}:R=D,S=1014,V={3}:R=E,S=1260,V={4}:\";$C$2;$O$14;$C$4;$D343;$B343)": 7727,_x000D_
    "=RIK_AC(\"INF04__;INF04@E=0,S=42,G=0,T=0,P=0:@R=A,S=1260,V={0}:R=B,S=1018,V={1}:R=C,S=1092,V={2}:R=D,S=1014,V={3}:R=E,S=1260,V={4}:\";$C$2;$O$14;$C$4;$D351;$B351)": 7728,_x000D_
    "=RIK_AC(\"INF04__;INF04@E=0,S=42,G=0,T=0,P=0:@R=A,S=1260,V={0}:R=B,S=1018,V={1}:R=C,S=1092,V={2}:R=D,S=1014,V={3}:R=E,S=1260,V={4}:\";$C$2;$O$14;$C$4;$D359;$B359)": 7729,_x000D_
    "=RIK_AC(\"INF04__;INF04@E=0,S=42,G=0,T=0,P=0:@R=A,S=1260,V={0}:R=B,S=1018,V={1}:R=C,S=1092,V={2}:R=D,S=1014,V={3}:R=E,S=1260,V={4}:\";$C$2;$O$14;$C$4;$D367;$B367)": 7730,_x000D_
    "=RIK_AC(\"INF04__;INF04@E=0,S=42,G=0,T=0,P=0:@R=A,S=1260,V={0}:R=B,S=1018,V={1}:R=C,S=1092,V={2}:R=D,S=1014,V={3}:R=E,S=1260,V={4}:\";$C$2;$O$14;$C$4;$D375;$B375)": 7731,_x000D_
    "=RIK_AC(\"INF04__;INF04@E=0,S=42,G=0,T=0,P=0:@R=A,S=1260,V={0}:R=B,S=1018,V={1}:R=C,S=1092,V={2}:R=D,S=1014,V={3}:R=E,S=1260,V={4}:\";$C$2;$O$14;$C$4;$D383;$B383)": 7732,_x000D_
    "=RIK_AC(\"INF04__;INF04@E=0,S=42,G=0,T=0,P=0:@R=A,S=1260,V={0}:R=B,S=1018,V={1}:R=C,S=1092,V={2}:R=D,S=1014,V={3}:R=E,S=1260,V={4}:\";$C$2;$O$14;$C$4;$D391;$B391)": 7733,_x000D_
    "=RIK_AC(\"INF04__;INF04@E=0,S=42,G=0,T=0,P=0:@R=A,S=1260,V={0}:R=B,S=1018,V={1}:R=C,S=1092,V={2}:R=D,S=1014,V={3}:R=E,S=1260,V={4}:\";$C$2;$O$14;$C$4;$D399;$B399)": 7734,_x000D_
    "=RIK_AC(\"INF04__;INF04@E=0,S=42,G=0,T=0,P=0:@R=A,S=1260,V={0}:R=B,S=1018,V={1}:R=C,S=1092,V={2}:R=D,S=1014,V={3}:R=E,S=1260,V={4}:\";$C$2;$O$14;$C$4;$D407;$B407)": 7735,_x000D_
    "=RIK_AC(\"INF04__;INF04@E=0,S=42,G=0,T=0,P=0:@R=A,S=1260,V={0}:R=B,S=1018,V={1}:R=C,S=1092,V={2}:R=D,S=1014,V={3}:R=E,S=1260,V={4}:\";$C$2;$O$14;$C$4;$D415;$B415)": 7736,_x000D_
    "=RIK_AC(\"INF04__;INF04@E=0,S=42,G=0,T=0,P=0:@R=A,S=1260,V={0}:R=B,S=1018,V={1}:R=C,S=1092,V={2}:R=D,S=1014,V={3}:R=E,S=1260,V={4}:\";$C$2;$O$14;$C$4;$D423;$B423)": 7737,_x000D_
    "=RIK_AC(\"INF04__;INF04@E=0,S=42,G=0,T=0,P=0:@R=A,S=1260,V={0}:R=B,S=1018,V={1}:R=C,S=1092,V={2}:R=D,S=1014,V={3}:R=E,S=1260,V={4}:\";$C$2;$O$14;$C$4;$D431;$B431)": 7738,_x000D_
    "=RIK_AC(\"INF04__;INF04@E=0,S=1064,G=0,T=0,P=0:@R=A,S=1260,V={0}:R=B,S=1018,V={1}:R=C,S=1092,V={2}:R=D,S=1014,V={3}:R=E,S=1260,V={4}:\";$C$2;$O$14;$C$4;$D19;$B19)": 7739,_x000D_
    "=RIK_AC(\"INF04__;INF04@E=0,S=1064,G=0,T=0,P=0:@R=A,S=1260,V={0}:R=B,S=1018,V={1}:R=C,S=1092,V={2}:R=D,S=1014,V={3}:R=E,S=1260,V={4}:\";$C$2;$O$14;$C$4;$D27;$B27)": 7740,_x000D_
    "=RIK_AC(\"INF04__;INF04@E=0,S=1064,G=0,T=0,P=0:@R=A,S=1260,V={0}:R=B,S=1018,V={1}:R=C,S=1092,V={2}:R=D,S=1014,V={3}:R=E,S=1260,V={4}:\";$C$2;$O$14;$C$4;$D35;$B35)": 7741,_x000D_
    "=RIK_AC(\"INF04__;INF04@E=0,S=1064,G=0,T=0,P=0:@R=A,S=1260,V={0}:R=B,S=1018,V={1}:R=C,S=1092,V={2}:R=D,S=1014,V={3}:R=E,S=1260,V={4}:\";$C$2;$O$14;$C$4;$D43;$B43)": 7742,_x000D_
    "=RIK_AC(\"INF04__;INF04@E=0,S=1064,G=0,T=0,P=0:@R=A,S=1260,V={0}:R=B,S=1018,V={1}:R=C,S=1092,V={2}:R=D,S=1014,V={3}:R=E,S=1260,V={4}:\";$C$2;$O$14;$C$4;$D51;$B51)": 7743,_x000D_
    "=RIK_AC(\"INF04__;INF04@E=0,S=1064,G=0,T=0,P=0:@R=A,S=1260,V={0}:R=B,S=1018,V={1}:R=C,S=1092,V={2}:R=D,S=1014,V={3}:R=E,S=1260,V={4}:\";$C$2;$O$14;$C$4;$D59;$B59)": 7744,_x000D_
    "=RIK_AC(\"INF04__;INF04@E=0,S=1064,G=0,T=0,P=0:@R=A,S=1260,V={0}:R=B,S=1018,V={1}:R=C,S=1092,V={2}:R=D,S=1014,V={3}:R=E,S=1260,V={4}:\";$C$2;$O$14;$C$4;$D67;$B67)": 7745,_x000D_
    "=RIK_AC(\"INF04__;INF04@E=0,S=1064,G=0,T=0,P=0:@R=A,S=1260,V={0}:R=B,S=1018,V={1}:R=C,S=1092,V={2}:R=D,S=1014,V={3}:R=E,S=1260,V={4}:\";$C$2;$O$14;$C$4;$D75;$B75)": 7746,_x000D_
    "=RIK_AC(\"INF04__;INF04@E=0,S=1064,G=0,T=0,P=0:@R=A,S=1260,V={0}:R=B,S=1018,V={1}:R=C,S=1092,V={2}:R=D,S=1014,V={3}:R=E,S=1260,V={4}:\";$C$2;$O$14;$C$4;$D83;$B83)": 7747,_x000D_
    "=RIK_AC(\"INF04__;INF04@E=0,S=1064,G=0,T=0,P=0:@R=A,S=1260,V={0}:R=B,S=1018,V={1}:R=C,S=1092,V={2}:R=D,S=1014,V={3}:R=E,S=1260,V={4}:\";$C$2;$O$14;$C$4;$D91;$B91)": 7748,_x000D_
    "=RIK_AC(\"INF04__;INF04@E=0,S=1064,G=0,T=0,P=0:@R=A,S=1260,V={0}:R=B,S=1018,V={1}:R=C,S=1092,V={2}:R=D,S=1014,V={3}:R=E,S=1260,V={4}:\";$C$2;$O$14;$C$4;$D99;$B99)": 7749,_x000D_
    "=RIK_AC(\"INF04__;INF04@E=0,S=1064,G=0,T=0,P=0:@R=A,S=1260,V={0}:R=B,S=1018,V={1}:R=C,S=1092,V={2}:R=D,S=1014,V={3}:R=E,S=1260,V={4}:\";$C$2;$O$14;$C$4;$D107;$B107)": 7750,_x000D_
    "=RIK_AC(\"INF04__;INF04@E=0,S=1064,G=0,T=0,P=0:@R=A,S=1260,V={0}:R=B,S=1018,V={1}:R=C,S=1092,V={2}:R=D,S=1014,V={3}:R=E,S=1260,V={4}:\";$C$2;$O$14;$C$4;$D115;$B115)": 7751,_x000D_
    "=RIK_AC(\"INF04__;INF04@E=0,S=1064,G=0,T=0,P=0:@R=A,S=1260,V={0}:R=B,S=1018,V={1}:R=C,S=1092,V={2}:R=D,S=1014,V={3}:R=E,S=1260,V={4}:\";$C$2;$O$14;$C$4;$D123;$B123)": 7752,_x000D_
    "=RIK_AC(\"INF04__;INF04@E=0,S=1064,G=0,T=0,P=0:@R=A,S=1260,V={0}:R=B,S=1018,V={1}:R=C,S=1092,V={2}:R=D,S=1014,V={3}:R=E,S=1260,V={4}:\";$C$2;$O$14;$C$4;$D131;$B131)": 7753,_x000D_
    "=RIK_AC(\"INF04__;INF04@E=0,S=1064,G=0,T=0,P=0:@R=A,S=1260,V={0}:R=B,S=1018,V={1}:R=C,S=1092,V={2}:R=D,S=1014,V={3}:R=E,S=1260,V={4}:\";$C$2;$O$14;$C$4;$D139;$B139)": 7754,_x000D_
    "=RIK_AC(\"INF04__;INF04@E=0,S=1064,G=0,T=0,P=0:@R=A,S=1260,V={0}:R=B,S=1018,V={1}:R=C,S=1092,V={2}:R=D,S=1014,V={3}:R=E,S=1260,V={4}:\";$C$2;$O$14;$C$4;$D147;$B147)": 7755,_x000D_
    "=RIK_AC(\"INF04__;INF04@E=0,S=1064,G=0,T=0,P=0:@R=A,S=1260,V={0}:R=B,S=1018,V={1}:R=C,S=1092,V={2}:R=D,S=1014,V={3}:R=E,S=1260,V={4}:\";$C$2;$O$14;$C$4;$D155;$B155)": 7756,_x000D_
    "=RIK_AC(\"INF04__;INF04@E=0,S=1064,G=0,T=0,P=0:@R=A,S=1260,V={0}:R=B,S=1018,V={1}:R=C,S=1092,V={2}:R=D,S=1014,V={3}:R=E,S=1260,V={4}:\";$C$2;$O$14;$C$4;$D163;$B163)": 7757,_x000D_
    "=RIK_AC(\"INF04__;INF04@E=0,S=1064,G=0,T=0,P=0:@R=A,S=1260,V={0}:R=B,S=1018,V={1}:R=C,S=1092,V={2}:R=D,S=1014,V={3}:R=E,S=1260,V={4}:\";$C$2;$O$14;$C$4;$D171;$B171)": 7758,_x000D_
    "=RIK_AC(\"INF04__;INF04@E=0,S=1064,G=0,T=0,P=0:@R=A,S=1260,V={0}:R=B,S=1018,V={1}:R=C,S=1092,V={2}:R=D,S=1014,V={3}:R=E,S=1260,V={4}:\";$C$2;$O$14;$C$4;$D179;$B179)": 7759,_x000D_
    "=RIK_AC(\"INF04__;INF04@E=0,S=1064,G=0,T=0,P=0:@R=A,S=1260,V={0}:R=B,S=1018,V={1}:R=C,S=1092,V={2}:R=D,S=1014,V={3}:R=E,S=1260,V={4}:\";$C$2;$O$14;$C$4;$D187;$B187)": 7760,_x000D_
    "=RIK_AC(\"INF04__;INF04@E=0,S=1064,G=0,T=0,P=0:@R=A,S=1260,V={0}:R=B,S=1018,V={1}:R=C,S=1092,V={2}:R=D,S=1014,V={3}:R=E,S=1260,V={4}:\";$C$2;$O$14;$C$4;$D195;$B195)": 7761,_x000D_
    "=RIK_AC(\"INF04__;INF04@E=0,S=1064,G=0,T=0,P=0:@R=A,S=1260,V={0}:R=B,S=1018,V={1}:R=C,S=1092,V={2}:R=D,S=1014,V={3}:R=E,S=1260,V={4}:\";$C$2;$O$14;$C$4;$D203;$B203)": 7762,_x000D_
    "=RIK_AC(\"INF04__;INF04@E=0,S=1064,G=0,T=0,P=0:@R=A,S=1260,V={0}:R=B,S=1018,V={1}:R=C,S=1092,V={2}:R=D,S=1014,V={3}:R=E,S=1260,V={4}:\";$C$2;$O$14;$C$4;$D211;$B211)": 7763,_x000D_
    "=RIK_AC(\"INF04__;INF04@E=0,S=1064,G=0,T=0,P=0:@R=A,S=1260,V={0}:R=B,S=1018,V={1}:R=C,S=1092,V={2}:R=D,S=1014,V={3}:R=E,S=1260,V={4}:\";$C$2;$O$14;$C$4;$D219;$B219)": 7764,_x000D_
    "=RIK_AC(\"INF04__;INF04@E=0,S=1064,G=0,T=0,P=0:@R=A,S=1260,V={0}:R=B,S=1018,V={1}:R=C,S=1092,V={2}:R=D,S=1014,V={3}:R=E,S=1260,V={4}:\";$C$2;$O$14;$C$4;$D227;$B227)": 7765,_x000D_
    "=RIK_AC(\"INF04__;INF04@E=0,S=1064,G=0,T=0,P=0:@R=A,S=1260,V={0}:R=B,S=1018,V={1}:R=C,S=1092,V={2}:R=D,S=1014,V={3}:R=E,S=1260,V={4}:\";$C$2;$O$14;$C$4;$D235;$B235)": 7766,_x000D_
    "=RIK_AC(\"INF04__;INF04@E=0,S=1064,G=0,T=0,P=0:@R=A,S=1260,V={0}:R=B,S=1018,V={1}:R=C,S=1092,V={2}:R=D,S=1014,V={3}:R=E,S=1260,V={4}:\";$C$2;$O$14;$C$4;$D243;$B243)": 7767,_x000D_
    "=RIK_AC(\"INF04__;INF04@E=0,S=1064,G=0,T=0,P=0:@R=A,S=1260,V={0}:R=B,S=1018,V={1}:R=C,S=1092,V={2}:R=D,S=1014,V={3}:R=E,S=1260,V={4}:\";$C$2;$O$14;$C$4;$D251;$B251)": 7768,_x000D_
    "=RIK_AC(\"INF04__;INF04@E=0,S=1064,G=0,T=0,P=0:@R=A,S=1260,V={0}:R=B,S=1018,V={1}:R=C,S=1092,V={2}:R=D,S=1014,V={3}:R=E,S=1260,V={4}:\";$C$2;$O$14;$C$4;$D259;$B259)": 7769,_x000D_
    "=RIK_AC(\"INF04__;INF04@E=0,S=1064,G=0,T=0,P=0:@R=A,S=1260,V={0}:R=B,S=1018,V={1}:R=C,S=1092,V={2}:R=D,S=1014,V={3}:R=E,S=1260,V={4}:\";$C$2;$O$14;$C$4;$D267;$B267)": 7770,_x000D_
    "=RIK_AC(\"INF04__;INF04@E=0,S=1064,G=0,T=0,P=0:@R=A,S=1260,V={0}:R=B,S=1018,V={1}:R=C,S=1092,V={2}:R=D,S=1014,V={3}:R=E,S=1260,V={4}:\";$C$2;$O$14;$C$4;$D275;$B275)": 7771,_x000D_
    "=RIK_AC(\"INF04__;INF04@E=0,S=1064,G=0,T=0,P=0:@R=A,S=1260,V={0}:R=B,S=1018,V={1}:R=C,S=1092,V={2}:R=D,S=1014,V={3}:R=E,S=1260,V={4}:\";$C$2;$O$14;$C$4;$D283;$B283)": 7772,_x000D_
    "=RIK_AC(\"INF04__;INF04@E=0,S=1064,G=0,T=0,P=0:@R=A,S=1260,V={0}:R=B,S=1018,V={1}:R=C,S=1092,V={2}:R=D,S=1014,V={3}:R=E,S=1260,V={4}:\";$C$2;$O$14;$C$4;$D291;$B291)": 7773,_x000D_
    "=RIK_AC(\"INF04__;INF04@E=0,S=1064,G=0,T=0,P=0:@R=A,S=1260,V={0}:R=B,S=1018,V={1}:R=C,S=1092,V={2}:R=D,S=1014,V={3}:R=E,S=1260,V={4}:\";$C$2;$O$14;$C$4;$D299;$B299)": 7774,_x000D_
    "=RIK_AC(\"INF04__;INF04@E=0,S=1064,G=0,T=0,P=0:@R=A,S=1260,V={0}:R=B,S=1018,V={1}:R=C,S=1092,V={2}:R=D,S=1014,V={3}:R=E,S=1260,V={4}:\";$C$2;$O$14;$C$4;$D307;$B307)": 7775,_x000D_
    "=RIK_AC(\"INF04__;INF04@E=0,S=1064,G=0,T=0,P=0:@R=A,S=1260,V={0}:R=B,S=1018,V={1}:R=C,S=1092,V={2}:R=D,S=1014,V={3}:R=E,S=1260,V={4}:\";$C$2;$O$14;$C$4;$D315;$B315)": 7776,_x000D_
    "=RIK_AC(\"INF04__;INF04@E=0,S=1064,G=0,T=0,P=0:@R=A,S=1260,V={0}:R=B,S=1018,V={1}:R=C,S=1092,V={2}:R=D,S=1014,V={3}:R=E,S=1260,V={4}:\";$C$2;$O$14;$C$4;$D323;$B323)": 7777,_x000D_
    "=RIK_AC(\"INF04__;INF04@E=0,S=1064,G=0,T=0,P=0:@R=A,S=1260,V={0}:R=B,S=1018,V={1}:R=C,S=1092,V={2}:R=D,S=1014,V={3}:R=E,S=1260,V={4}:\";$C$2;$O$14;$C$4;$D331;$B331)": 7778,_x000D_
    "=RIK_AC(\"INF04__;INF04@E=0,S=1064,G=0,T=0,P=0:@R=A,S=1260,V={0}:R=B,S=1018,V={1}:R=C,S=1092,V={2}:R=D,S=1014,V={3}:R=E,S=1260,V={4}:\";$C$2;$O$14;$C$4;$D339;$B339)": 7779,_x000D_
    "=RIK_AC(\"INF04__;INF04@E=0,S=1064,G=0,T=0,P=0:@R=A,S=1260,V={0}:R=B,S=1018,V={1}:R=C,S=1092,V={2}:R=D,S=1014,V={3}:R=E,S=1260,V={4}:\";$C$2;$O$14;$C$4;$D347;$B347)": 7780,_x000D_
    "=RIK_AC(\"INF04__;INF04@E=0,S=1064,G=0,T=0,P=0:@R=A,S=1260,V={0}:R=B,S=1018,V={1}:R=C,S=1092,V={2}:R=D,S=1014,V={3}:R=E,S=1260,V={4}:\";$C$2;$O$14;$C$4;$D355;$B355)": 7781,_x000D_
    "=RIK_AC(\"INF04__;INF04@E=0,S=1064,G=0,T=0,P=0:@R=A,S=1260,V={0}:R=B,S=1018,V={1}:R=C,S=1092,V={2}:R=D,S=1014,V={3}:R=E,S=1260,V={4}:\";$C$2;$O$14;$C$4;$D363;$B363)": 7782,_x000D_
    "=RIK_AC(\"INF04__;INF04@E=0,S=1064,G=0,T=0,P=0:@R=A,S=1260,V={0}:R=B,S=1018,V={1}:R=C,S=1092,V={2}:R=D,S=1014,V={3}:R=E,S=1260,V={4}:\";$C$2;$O$14;$C$4;$D371;$B371)": 7783,_x000D_
    "=RIK_AC(\"INF04__;INF04@E=0,S=1064,G=0,T=0,P=0:@R=A,S=1260,V={0}:R=B,S=1018,V={1}:R=C,S=1092,V={2}:R=D,S=1014,V={3}:R=E,S=1260,V={4}:\";$C$2;$O$14;$C$4;$D379;$B379)": 7784,_x000D_
    "=RIK_AC(\"INF04__;INF04@E=0,S=1064,G=0,T=0,P=0:@R=A,S=1260,V={0}:R=B,S=1018,V={1}:R=C,S=1092,V={2}:R=D,S=1014,V={3}:R=E,S=1260,V={4}:\";$C$2;$O$14;$C$4;$D387;$B387)": 7785,_x000D_
    "=RIK_AC(\"INF04__;INF04@E=0,S=1064,G=0,T=0,P=0:@R=A,S=1260,V={0}:R=B,S=1018,V={1}:R=C,S=1092,V={2}:R=D,S=1014,V={3}:R=E,S=1260,V={4}:\";$C$2;$O$14;$C$4;$D395;$B395)": 7786,_x000D_
    "=RIK_AC(\"INF04__;INF04@E=0,S=1064,G=0,T=0,P=0:@R=A,S=1260,V={0}:R=B,S=1018,V={1}:R=C,S=1092,V={2}:R=D,S=1014,V={3}:R=E,S=1260,V={4}:\";$C$2;$O$14;$C$4;$D403;$B403)": 7787,_x000D_
    "=RIK_AC(\"INF04__;INF04@E=0,S=1064,G=0,T=0,P=0:@R=A,S=1260,V={0}:R=B,S=1018,V={1}:R=C,S=1092,V={2}:R=D,S=1014,V={3}:R=E,S=1260,V={4}:\";$C$2;$O$14;$C$4;$D411;$B411)": 7788,_x000D_
    "=RIK_AC(\"INF04__;INF04@E=0,S=1064,G=0,T=0,P=0:@R=A,S=1260,V={0}:R=B,S=1018,V={1}:R=C,S=1092,V={2}:R=D,S=1014,V={3}:R=E,S=1260,V={4}:\";$C$2;$O$14;$C$4;$D419;$B419)": 7789,_x000D_
    "=RIK_AC(\"INF04__;INF04@E=0,S=1064,G=0,T=0,P=0:@R=A,S=1260,V={0}:R=B,S=1018,V={1}:R=C,S=1092,V={2}:R=D,S=1014,V={3}:R=E,S=1260,V={4}:\";$C$2;$O$14;$C$4;$D427;$B427)": 7790,_x000D_
    "=RIK_AC(\"INF04__;INF04@E=0,S=1064,G=0,T=0,P=0:@R=A,S=1260,V={0}:R=B,S=1018,V={1}:R=C,S=1092,V={2}:R=D,S=1014,V={3}:R=E,S=1260,V={4}:\";$C$2;$O$14;$C$4;$D435;$B435)": 7791,_x000D_
    "=RIK_AC(\"INF04__;INF04@E=0,S=49,G=0,T=0,P=0:@R=A,S=1260,V={0}:R=B,S=1018,V={1}:R=C,S=1092,V={2}:R=D,S=1014,V={3}:R=E,S=1260,V={4}:R=F,S=48,V={5}:\";$C$2;$O$14;$C$4;$D23;$B23;Q$14)": 7792,_x000D_
    "=RIK_AC(\"INF04__;INF04@E=0,S=49,G=0,T=0,P=0:@R=A,S=1260,V={0}:R=B,S=1018,V={1}:R=C,S=1092,V={2}:R=D,S=1014,V={3}:R=E,S=1260,V={4}:R=F,S=48,V={5}:\";$C$2;$O$14;$C$4;$D31;$B31;Q$14)": 7793,_x000D_
    "=RIK_AC(\"INF04__;INF04@E=0,S=49,G=0,T=0,P=0:@R=A,S=1260,V={0}:R=B,S=1018,V={1}:R=C,S=1092,V={2}:R=D,S=1014,V={3}:R=E,S=1260,V={4}:R=F,S=48,V={5}:\";$C$2;$O$14;$C$4;$D39;$B39;Q$14)": 7794,_x000D_
    "=RIK_AC(\"INF04__;INF04@E=0,S=49,G=0,T=0,P=0:@R=A,S=1260,V={0}:R=B,S=1018,V={1}:R=C,S=1092,V={2}:R=D,S=1014,V={3}:R=E,S=1260,V={4}:R=F,S=48,V={5}:\";$C$2;$O$14;$C$4;$D47;$B47;Q$14)": 7795,_x000D_
    "=RIK_AC(\"INF04__;INF04@E=0,S=49,G=0,T=0,P=0:@R=A,S=1260,V={0}:R=B,S=1018,V={1}:R=C,S=1092,V={2}:R=D,S=1014,V={3}:R=E,S=1260,V={4}:R=F,S=48,V={5}:\";$C$2;$O$14;$C$4;$D55;$B55;Q$14)": 7796,_x000D_
    "=RIK_AC(\"INF04__;INF04@E=0,S=49,G=0,T=0,P=0:@R=A,S=1260,V={0}:R=B,S=1018,V={1}:R=C,S=1092,V={2}:R=D,S=1014,V={3}:R=E,S=1260,V={4}:R=F,S=48,V={5}:\";$C$2;$O$14;$C$4;$D63;$B63;Q$14)": 7797,_x000D_
    "=RIK_AC(\"INF04__;INF04@E=0,S=49,G=0,T=0,P=0:@R=A,S=1260,V={0}:R=B,S=1018,V={1}:R=C,S=1092,V={2}:R=D,S=1014,V={3}:R=E,S=1260,V={4}:R=F,S=48,V={5}:\";$C$2;$O$14;$C$4;$D71;$B71;Q$14)": 7798,_x000D_
    "=RIK_AC(\"INF04__;INF04@E=0,S=49,G=0,T=0,P=0:@R=A,S=1260,V={0}:R=B,S=1018,V={1}:R=C,S=1092,V={2}:R=D,S=1014,V={3}:R=E,S=1260,V={4}:R=F,S=48,V={5}:\";$C$2;$O$14;$C$4;$D79;$B79;Q$14)": 7799,_x000D_
    "=RIK_AC(\"INF04__;INF04@E=0,S=49,G=0,T=0,P=0:@R=A,S=1260,V={0}:R=B,S=1018,V={1}:R=C,S=1092,V={2}:R=D,S=1014,V={3}:R=E,S=1260,V={4}:R=F,S=48,V={5}:\";$C$2;$O$14;$C$4;$D87;$B87;Q$14)": 7800,_x000D_
    "=RIK_AC(\"INF04__;INF04@E=0,S=49,G=0,T=0,P=0:@R=A,S=1260,V={0}:R=B,S=1018,V={1}:R=C,S=1092,V={2}:R=D,S=1014,V={3}:R=E,S=1260,V={4}:R=F,S=48,V={5}:\";$C$2;$O$14;$C$4;$D95;$B95;Q$14)": 7801,_x000D_
    "=RIK_AC(\"INF04__;INF04@E=0,S=49,G=0,T=0,P=0:@R=A,S=1260,V={0}:R=B,S=1018,V={1}:R=C,S=1092,V={2}:R=D,S=1014,V={3}:R=E,S=1260,V={4}:R=F,S=48,V={5}:\";$C$2;$O$14;$C$4;$D103;$B103;Q$14)": 7802,_x000D_
    "=RIK_AC(\"INF04__;INF04@E=0,S=49,G=0,T=0,P=0:@R=A,S=1260,V={0}:R=B,S=1018,V={1}:R=C,S=1092,V={2}:R=D,S=1014,V={3}:R=E,S=1260,V={4}:R=F,S=48,V={5}:\";$C$2;$O$14;$C$4;$D111;$B111;Q$14)": 7803,_x000D_
    "=RIK_AC(\"INF04__;INF04@E=0,S=49,G=0,T=0,P=0:@R=A,S=1260,V={0}:R=B,S=1018,V={1}:R=C,S=1092,V={2}:R=D,S=1014,V={3}:R=E,S=1260,V={4}:R=F,S=48,V={5}:\";$C$2;$O$14;$C$4;$D119;$B119;Q$14)": 7804,_x000D_
    "=RIK_AC(\"INF04__;INF04@E=0,S=49,G=0,T=0,P=0:@R=A,S=1260,V={0}:R=B,S=1018,V={1}:R=C,S=1092,V={2}:R=D,S=1014,V={3}:R=E,S=1260,V={4}:R=F,S=48,V={5}:\";$C$2;$O$14;$C$4;$D127;$B127;Q$14)": 7805,_x000D_
    "=RIK_AC(\"INF04__;INF04@E=0,S=49,G=0,T=0,P=0:@R=A,S=1260,V={0}:R=B,S=1018,V={1}:R=C,S=1092,V={2}:R=D,S=1014,V={3}:R=E,S=1260,V={4}:R=F,S=48,V={5}:\";$C$2;$O$14;$C$4;$D135;$B135;Q$14)": 7806,_x000D_
    "=RIK_AC(\"INF04__;INF04@E=0,S=49,G=0,T=0,P=0:@R=A,S=1260,V={0}:R=B,S=1018,V={1}:R=C,S=1092,V={2}:R=D,S=1014,V={3}:R=E,S=1260,V={4}:R=F,S=48,V={5}:\";$C$2;$O$14;$C$4;$D143;$B143;Q$14)": 7807,_x000D_
    "=RIK_AC(\"INF04__;INF04@E=0,S=42,G=0,T=0,P=0:@R=A,S=1260,V={0}:R=B,S=1018,V={1}:R=C,S=1092,V={2}:R=D,S=1014,V={3}:R=E,S=1260,V={4}:\";$C$2;$O$14;$C$4;$D24;$B24)": 7808,_x000D_
    "=RIK_AC(\"INF04__;INF04@E=0,S=42,G=0,T=0,P=0:@R=A,S=1260,V={0}:R=B,S=1018,V={1}:R=C,S=1092,V={2}:R=D,S=1014,V={3}:R=E,S=1260,V={4}:\";$C$2;$O$14;$C$4;$D32;$B32)": 7809,_x000D_
    "=RIK_AC(\"INF04__;INF04@E=0,S=42,G=0,T=0,P=0:@R=A,S=1260,V={0}:R=B,S=1018,V={1}:R=C,S=1092,V={2}:R=D,S=1014,V={3}:R=E,S=1260,V={4}:\";$C$2;$O$14;$C$4;$D40;$B40)": 7810,_x000D_
    "=RIK_AC(\"INF04__;INF04@E=0,S=42,G=0,T=0,P=0:@R=A,S=1260,V={0}:R=B,S=1018,V={1}:R=C,S=1092,V={2}:R=D,S=1014,V={3}:R=E,S=1260,V={4}:\";$C$2;$O$14;$C$4;$D48;$B48)": 7811,_x000D_
    "=RIK_AC(\"INF04__;INF04@E=0,S=42,G=0,T=0,P=0:@R=A,S=1260,V={0}:R=B,S=1018,V={1}:R=C,S=1092,V={2}:R=D,S=1014,V={3}:R=E,S=1260,V={4}:\";$C$2;$O$14;$C$4;$D56;$B56)": 7812,_x000D_
    "=RIK_AC(\"INF04__;INF04@E=0,S=42,G=0,T=0,P=0:@R=A,S=1260,V={0}:R=B,S=1018,V={1}:R=C,S=1092,V={2}:R=D,S=1014,V={3}:R=E,S=1260,V={4}:\";$C$2;$O$14;$C$4;$D64;$B64)": 7813,_x000D_
    "=RIK_AC(\"INF04__;INF04@E=0,S=42,G=0,T=0,P=0:@R=A,S=1260,V={0}:R=B,S=1018,V={1}:R=C,S=1092,V={2}:R=D,S=1014,V={3}:R=E,S=1260,V={4}:\";$C$2;$O$14;$C$4;$D72;$B72)": 7814,_x000D_
    "=RIK_AC(\"INF04__;INF04@E=0,S=42,G=0,T=0,P=0:@R=A,S=1260,V={0}:R=B,S=1018,V={1}:R=C,S=1092,V={2}:R=D,S=1014,V={3}:R=E,S=1260,V={4}:\";$C$2;$O$14;$C$4;$D80;$B80)": 7815,_x000D_
    "=RIK_AC(\"INF04__;INF04@E=0,S=42,G=0,T=0,P=0:@R=A,S=1260,V={0}:R=B,S=1018,V={1}:R=C,S=1092,V={2}:R=D,S=1014,V={3}:R=E,S=1260,V={4}:\";$C$2;$O$14;$C$4;$D88;$B88)": 7816,_x000D_
    "=RIK_AC(\"INF04__;INF04@E=0,S=42,G=0,T=0,P=0:@R=A,S=1260,V={0}:R=B,S=1018,V={1}:R=C,S=1092,V={2}:R=D,S=1014,V={3}:R=E,S=1260,V={4}:\";$C$2;$O$14;$C$4;$D96;$B96)": 7817,_x000D_
    "=RIK_AC(\"INF04__;INF04@E=0,S=42,G=0,T=0,P=0:@R=A,S=1260,V={0}:R=B,S=1018,V={1}:R=C,S=1092,V={2}:R=D,S=1014,V={3}:R=E,S=1260,V={4}:\";$C$2;$O$14;$C$4;$D104;$B104)": 7818,_x000D_
    "=RIK_AC(\"INF04__;INF04@E=0,S=42,G=0,T=0,P=0:@R=A,S=1260,V={0}:R=B,S=1018,V={1}:R=C,S=1092,V={2}:R=D,S=1014,V={3}:R=E,S=1260,V={4}:\";$C$2;$O$14;$C$4;$D112;$B112)": 7819,_x000D_
    "=RIK_AC(\"INF04__;INF04@E=0,S=42,G=0,T=0,P=0:@R=A,S=1260,V={0}:R=B,S=1018,V={1}:R=C,S=1092,V={2}:R=D,S=1014,V={3}:R=E,S=1260,V={4}:\";$C$2;$O$14;$C$4;$D120;$B120)": 7820,_x000D_
    "=RIK_AC(\"INF04__;INF04@E=0,S=42,G=0,T=0,P=0:@R=A,S=1260,V={0}:R=B,S=1018,V={1}:R=C,S=1092,V={2}:R=D,S=1014,V={3}:R=E,S=1260,V={4}:\";$C$2;$O$14;$C$4;$D128;$B128)": 7821,_x000D_
    "=RIK_AC(\"INF04__;INF04@E=0,S=42,G=0,T=0,P=0:@R=A,S=1260,V={0}:R=B,S=1018,V={1}:R=C,S=1092,V={2}:R=D,S=1014,V={3}:R=E,S=1260,V={4}:\";$C$2;$O$14;$C$4;$D136;$B136)": 7822,_x000D_
    "=RIK_AC(\"INF04__;INF04@E=0,S=42,G=0,T=0,P=0:@R=A,S=1260,V={0}:R=B,S=1018,V={1}:R=C,S=1092,V={2}:R=D,S=1014,V={3}:R=E,S=1260,V={4}:\";$C$2;$O$14;$C$4;$D144;$B144)": 7823,_x000D_
    "=RIK_AC(\"INF04__;INF04@E=0,S=42,G=0,T=0,P=0:@R=A,S=1260,V={0}:R=B,S=1018,V={1}:R=C,S=1092,V={2}:R=D,S=1014,V={3}:R=E,S=1260,V={4}:\";$C$2;$O$14;$C$4;$D152;$B152)": 7824,_x000D_
    "=RIK_AC(\"INF04__;INF04@E=0,S=42,G=0,T=0,P=0:@R=A,S=1260,V={0}:R=B,S=1018,V={1}:R=C,S=1092,V={2}:R=D,S=1014,V={3}:R=E,S=1260,V={4}:\";$C$2;$O$14;$C$4;$D160;$B160)": 7825,_x000D_
    "=RIK_AC(\"INF04__;INF04@E=0,S=42,G=0,T=0,P=0:@R=A,S=1260,V={0}:R=B,S=1018,V={1}:R=C,S=1092,V={2}:R=D,S=1014,V={3}:R=E,S=1260,V={4}:\";$C$2;$O$14;$C$4;$D168;$B168)": 7826,_x000D_
    "=RIK_AC(\"INF04__;INF04@E=0,S=42,G=0,T=0,P=0:@R=A,S=1260,V={0}:R=B,S=1018,V={1}:R=C,S=1092,V={2}:R=D,S=1014,V={3}:R=E,S=1260,V={4}:\";$C$2;$O$14;$C$4;$D176;$B176)": 7827,_x000D_
    "=RIK_AC(\"INF04__;INF04@E=0,S=42,G=0,T=0,P=0:@R=A,S=1260,V={0}:R=B,S=1018,V={1}:R=C,S=1092,V={2}:R=D,S=1014,V={3}:R=E,S=1260,V={4}:\";$C$2;$O$14;$C$4;$D184;$B184)": 7828,_x000D_
    "=RIK_AC(\"INF04__;INF04@E=0,S=42,G=0,T=0,P=0:@R=A,S=1260,V={0}:R=B,S=1018,V={1}:R=C,S=1092,V={2}:R=D,S=1014,V={3}:R=E,S=1260,V={4}:\";$C$2;$O$14;$C$4;$D192;$B192)": 7829,_x000D_
    "=RIK_AC(\"INF04__;INF04@E=0,S=42,G=0,T=0,P=0:@R=A,S=1260,V={0}:R=B,S=1018,V={1}:R=C,S=1092,V={2}:R=D,S=1014,V={3}:R=E,S=1260,V={4}:\";$C$2;$O$14;$C$4;$D200;$B200)": 7830,_x000D_
    "=RIK_AC(\"INF04__;INF04@E=0,S=42,G=0,T=0,P=0:@R=A,S=1260,V={0}:R=B,S=1018,V={1}:R=C,S=1092,V={2}:R=D,S=1014,V={3}:R=E,S=1260,V={4}:\";$C$2;$O$14;$C$4;$D208;$B208)": 7831,_x000D_
    "=RIK_AC(\"INF04__;INF04@E=0,S=42,G=0,T=0,P=0:@R=A,S=1260,V={0}:R=B,S=1018,V={1}:R=C,S=1092,V={2}:R=D,S=1014,V={3}:R=E,S=1260,V={4}:\";$C$2;$O$14;$C$4;$D216;$B216)": 7832,_x000D_
    "=RIK_AC(\"INF04__;INF04@E=0,S=42,G=0,T=0,P=0:@R=A,S=1260,V={0}:R=B,S=1018,V={1}:R=C,S=1092,V={2}:R=D,S=1014,V={3}:R=E,S=1260,V={4}:\";$C$2;$O$14;$C$4;$D224;$B224)": 7833,_x000D_
    "=RIK_AC(\"INF04__;INF04@E=0,S=42,G=0,T=0,P=0:@R=A,S=1260,V={0}:R=B,S=1018,V={1}:R=C,S=1092,V={2}:R=D,S=1014,V={3}:R=E,S=1260,V={4}:\";$C$2;$O$14;$C$4;$D232;$B232)": 7834,_x000D_
    "=RIK_AC(\"INF04__;INF04@E=0,S=42,G=0,T=0,P=0:@R=A,S=1260,V={0}:R=B,S=1018,V={1}:R=C,S=1092,V={2}:R=D,S=1014,V={3}:R=E,S=1260,V={4}:\";$C$2;$O$14;$C$4;$D240;$B240)": 7835,_x000D_
    "=RIK_AC(\"INF04__;INF04@E=0,S=42,G=0,T=0,P=0:@R=A,S=1260,V={0}:R=B,S=1018,V={1}:R=C,S=1092,V={2}:R=D,S=1014,V={3}:R=E,S=1260,V={4}:\";$C$2;$O$14;$C$4;$D248;$B248)": 7836,_x000D_
    "=RIK_AC(\"INF04__;INF04@E=0,S=42,G=0,T=0,P=0:@R=A,S=1260,V={0}:R=B,S=1018,V={1}:R=C,S=1092,V={2}:R=D,S=1014,V={3}:R=E,S=1260,V={4}:\";$C$2;$O$14;$C$4;$D256;$B256)": 7837,_x000D_
    "=RIK_AC(\"INF04__;INF04@E=0,S=42,G=0,T=0,P=0:@R=A,S=1260,V={0}:R=B,S=1018,V={1}:R=C,S=1092,V={2}:R=D,S=1014,V={3}:R=E,S=1260,V={4}:\";$C$2;$O$14;$C$4;$D264;$B264)": 7838,_x000D_
    "=RIK_AC(\"INF04__;INF04@E=0,S=42,G=0,T=0,P=0:@R=A,S=1260,V={0}:R=B,S=1018,V={1}:R=C,S=1092,V={2}:R=D,S=1014,V={3}:R=E,S=1260,V={4}:\";$C$2;$O$14;$C$4;$D272;$B272)": 7839,_x000D_
    "=RIK_AC(\"INF04__;INF04@E=0,S=42,G=0,T=0,P=0:@R=A,S=1260,V={0}:R=B,S=1018,V={1}:R=C,S=1092,V={2}:R=D,S=1014,V={3}:R=E,S=1260,V={4}:\";$C$2;$O$14;$C$4;$D280;$B280)": 7840,_x000D_
    "=RIK_AC(\"INF04__;INF04@E=0,S=42,G=0,T=0,P=0:@R=A,S=1260,V={0}:R=B,S=1018,V={1}:R=C,S=1092,V={2}:R=D,S=1014,V={3}:R=E,S=1260,V={4}:\";$C$2;$O$14;$C$4;$D288;$B288)": 7841,_x000D_
    "=RIK_AC(\"INF04__;INF04@E=0,S=42,G=0,T=0,P=0:@R=A,S=1260,V={0}:R=B,S=1018,V={1}:R=C,S=1092,V={2}:R=D,S=1014,V={3}:R=E,S=1260,V={4}:\";$C$2;$O$14;$C$4;$D296;$B296)": 7842,_x000D_
    "=RIK_AC(\"INF04__;INF04@E=0,S=42,G=0,T=0,P=0:@R=A,S=1260,V={0}:R=B,S=1018,V={1}:R=C,S=1092,V={2}:R=D,S=1014,V={3}:R=E,S=1260,V={4}:\";$C$2;$O$14;$C$4;$D304;$B304)": 7843,_x000D_
    "=RIK_AC(\"INF04__;INF04@E=0,S=42,G=0,T=0,P=0:@R=A,S=1260,V={0}:R=B,S=1018,V={1}:R=C,S=1092,V={2}:R=D,S=1014,V={3}:R=E,S=1260,V={4}:\";$C$2;$O$14;$C$4;$D312;$B312)": 7844,_x000D_
    "=RIK_AC(\"INF04__;INF04@E=0,S=42,G=0,T=0,P=0:@R=A,S=1260,V={0}:R=B,S=1018,V={1}:R=C,S=1092,V={2}:R=D,S=1014,V={3}:R=E,S=1260,V={4}:\";$C$2;$O$14;$C$4;$D320;$B320)": 7845,_x000D_
    "=RIK_AC(\"INF04__;INF04@E=0,S=42,G=0,T=0,P=0:@R=A,S=1260,V={0}:R=B,S=1018,V={1}:R=C,S=1092,V={2}:R=D,S=1014,V={3}:R=E,S=1260,V={4}:\";$C$2;$O$14;$C$4;$D328;$B328)": 7846,_x000D_
    "=RIK_AC(\"INF04__;INF04@E=0,S=42,G=0,T=0,P=0:@R=A,S=1260,V={0}:R=B,S=1018,V={1}:R=C,S=1092,V={2}:R=D,S=1014,V={3}:R=E,S=1260,V={4}:\";$C$2;$O$14;$C$4;$D336;$B336)": 7847,_x000D_
    "=RIK_AC(\"INF04__;INF04@E=0,S=42,G=0,T=0,P=0:@R=A,S=1260,V={0}:R=B,S=1018,V={1}:R=C,S=1092,V={2}:R=D,S=1014,V={3}:R=E,S=1260,V={4}:\";$C$2;$O$14;$C$4;$D344;$B344)": 7848,_x000D_
    "=RIK_AC(\"INF04__;INF04@E=0,S=42,G=0,T=0,P=0:@R=A,S=1260,V={0}:R=B,S=1018,V={1}:R=C,S=1092,V={2}:R=D,S=1014,V={3}:R=E,S=1260,V={4}:\";$C$2;$O$14;$C$4;$D352;$B352)": 7849,_x000D_
    "=RIK_AC(\"INF04__;INF04@E=0,S=42,G=0,T=0,P=0:@R=A,S=1260,V={0}:R=B,S=1018,V={1}:R=C,S=1092,V={2}:R=D,S=1014,V={3}:R=E,S=1260,V={4}:\";$C$2;$O$14;$C$4;$D360;$B360)": 7850,_x000D_
    "=RIK_AC(\"INF04__;INF04@E=0,S=42,G=0,T=0,P=0:@R=A,S=1260,V={0}:R=B,S=1018,V={1}:R=C,S=1092,V={2}:R=D,S=1014,V={3}:R=E,S=1260,V={4}:\";$C$2;$O$14;$C$4;$D368;$B368)": 7851,_x000D_
    "=RIK_AC(\"INF04__;INF04@E=0,S=42,G=0,T=0,P=0:@R=A,S=1260,V={0}:R=B,S=1018,V={1}:R=C,S=1092,V={2}:R=D,S=1014,V={3}:R=E,S=1260,V={4}:\";$C$2;$O$14;$C$4;$D376;$B376)": 7852,_x000D_
    "=RIK_AC(\"INF04__;INF04@E=0,S=42,G=0,T=0,P=0:@R=A,S=1260,V={0}:R=B,S=1018,V={1}:R=C,S=1092,V={2}:R=D,S=1014,V={3}:R=E,S=1260,V={4}:\";$C$2;$O$14;$C$4;$D384;$B384)": 7853,_x000D_
    "=RIK_AC(\"INF04__;INF04@E=0,S=42,G=0,T=0,P=0:@R=A,S=1260,V={0}:R=B,S=1018,V={1}:R=C,S=1092,V={2}:R=D,S=1014,V={3}:R=E,S=1260,V={4}:\";$C$2;$O$14;$C$4;$D392;$B392)": 7854,_x000D_
    "=RIK_AC(\"INF04__;INF04@E=0,S=42,G=0,T=0,P=0:@R=A,S=1260,V={0}:R=B,S=1018,V={1}:R=C,S=1092,V={2}:R=D,S=1014,V={3}:R=E,S=1260,V={4}:\";$C$2;$O$14;$C$4;$D400;$B400)": 7855,_x000D_
    "=RIK_AC(\"INF04__;INF04@E=0,S=42,G=0,T=0,P=0:@R=A,S=1260,V={0}:R=B,S=1018,V={1}:R=C,S=1092,V={2}:R=D,S=1014,V={3}:R=E,S=1260,V={4}:\";$C$2;$O$14;$C$4;$D408;$B408)": 7856,_x000D_
    "=RIK_AC(\"INF04__;INF04@E=0,S=42,G=0,T=0,P=0:@R=A,S=1260,V={0}:R=B,S=1018,V={1}:R=C,S=1092,V={2}:R=D,S=1014,V={3}:R=E,S=1260,V={4}:\";$C$2;$O$14;$C$4;$D416;$B416)": 7857,_x000D_
    "=RIK_AC(\"INF04__;INF04@E=0,S=42,G=0,T=0,P=0:@R=A,S=1260,V={0}:R=B,S=1018,V={1}:R=C,S=1092,V={2}:R=D,S=1014,V={3}:R=E,S=1260,V={4}:\";$C$2;$O$14;$C$4;$D424;$B424)": 7858,_x000D_
    "=RIK_AC(\"INF04__;INF04@E=0,S=42,G=0,T=0,P=0:@R=A,S=1260,V={0}:R=B,S=1018,V={1}:R=C,S=1092,V={2}:R=D,S=1014,V={3}:R=E,S=1260,V={4}:\";$C$2;$O$14;$C$4;$D432;$B432)": 7859,_x000D_
    "=RIK_AC(\"INF04__;INF04@E=0,S=1064,G=0,T=0,P=0:@R=A,S=1260,V={0}:R=B,S=1018,V={1}:R=C,S=1092,V={2}:R=D,S=1014,V={3}:R=E,S=1260,V={4}:\";$C$2;$O$14;$C$4;$D20;$B20)": 7860,_x000D_
    "=RIK_AC(\"INF04__;INF04@E=0,S=1064,G=0,T=0,P=0:@R=A,S=1260,V={0}:R=B,S=1018,V={1}:R=C,S=1092,V={2}:R=D,S=1014,V={3}:R=E,S=1260,V={4}:\";$C$2;$O$14;$C$4;$D28;$B28)": 7861,_x000D_
    "=RIK_AC(\"INF04__;INF04@E=0,S=1064,G=0,T=0,P=0:@R=A,S=1260,V={0}:R=B,S=1018,V={1}:R=C,S=1092,V={2}:R=D,S=1014,V={3}:R=E,S=1260,V={4}:\";$C$2;$O$14;$C$4;$D36;$B36)": 7862,_x000D_
    "=RIK_AC(\"INF04__;INF04@E=0,S=1064,G=0,T=0,P=0:@R=A,S=1260,V={0}:R=B,S=1018,V={1}:R=C,S=1092,V={2}:R=D,S=1014,V={3}:R=E,S=1260,V={4}:\";$C$2;$O$14;$C$4;$D44;$B44)": 7863,_x000D_
    "=RIK_AC(\"INF04__;INF04@E=0,S=1064,G=0,T=0,P=0:@R=A,S=1260,V={0}:R=B,S=1018,V={1}:R=C,S=1092,V={2}:R=D,S=1014,V={3}:R=E,S=1260,V={4}:\";$C$2;$O$14;$C$4;$D52;$B52)": 7864,_x000D_
    "=RIK_AC(\"INF04__;INF04@E=0,S=1064,G=0,T=0,P=0:@R=A,S=1260,V={0}:R=B,S=1018,V={1}:R=C,S=1092,V={2}:R=D,S=1014,V={3}:R=E,S=1260,V={4}:\";$C$2;$O$14;$C$4;$D60;$B60)": 7865,_x000D_
    "=RIK_AC(\"INF04__;INF04@E=0,S=1064,G=0,T=0,P=0:@R=A,S=1260,V={0}:R=B,S=1018,V={1}:R=C,S=1092,V={2}:R=D,S=1014,V={3}:R=E,S=1260,V={4}:\";$C$2;$O$14;$C$4;$D68;$B68)": 7866,_x000D_
    "=RIK_AC(\"INF04__;INF04@E=0,S=1064,G=0,T=0,P=0:@R=A,S=1260,V={0}:R=B,S=1018,V={1}:R=C,S=1092,V={2}:R=D,S=1014,V={3}:R=E,S=1260,V={4}:\";$C$2;$O$14;$C$4;$D76;$B76)": 7867,_x000D_
    "=RIK_AC(\"INF04__;INF04@E=0,S=1064,G=0,T=0,P=0:@R=A,S=1260,V={0}:R=B,S=1018,V={1}:R=C,S=1092,V={2}:R=D,S=1014,V={3}:R=E,S=1260,V={4}:\";$C$2;$O$14;$C$4;$D84;$B84)": 7868,_x000D_
    "=RIK_AC(\"INF04__;INF04@E=0,S=1064,G=0,T=0,P=0:@R=A,S=1260,V={0}:R=B,S=1018,V={1}:R=C,S=1092,V={2}:R=D,S=1014,V={3}:R=E,S=1260,V={4}:\";$C$2;$O$14;$C$4;$D92;$B92)": 7869,_x000D_
    "=RIK_AC(\"INF04__;INF04@E=0,S=1064,G=0,T=0,P=0:@R=A,S=1260,V={0}:R=B,S=1018,V={1}:R=C,S=1092,V={2}:R=D,S=1014,V={3}:R=E,S=1260,V={4}:\";$C$2;$O$14;$C$4;$D100;$B100)": 7870,_x000D_
    "=RIK_AC(\"INF04__;INF04@E=0,S=1064,G=0,T=0,P=0:@R=A,S=1260,V={0}:R=B,S=1018,V={1}:R=C,S=1092,V={2}:R=D,S=1014,V={3}:R=E,S=1260,V={4}:\";$C$2;$O$14;$C$4;$D108;$B108)": 7871,_x000D_
    "=RIK_AC(\"INF04__;INF04@E=0,S=1064,G=0,T=0,P=0:@R=A,S=1260,V={0}:R=B,S=1018,V={1}:R=C,S=1092,V={2}:R=D,S=1014,V={3}:R=E,S=1260,V={4}:\";$C$2;$O$14;$C$4;$D116;$B116)": 7872,_x000D_
    "=RIK_AC(\"INF04__;INF04@E=0,S=1064,G=0,T=0,P=0:@R=A,S=1260,V={0}:R=B,S=1018,V={1}:R=C,S=1092,V={2}:R=D,S=1014,V={3}:R=E,S=1260,V={4}:\";$C$2;$O$14;$C$4;$D124;$B124)": 7873,_x000D_
    "=RIK_AC(\"INF04__;INF04@E=0,S=1064,G=0,T=0,P=0:@R=A,S=1260,V={0}:R=B,S=1018,V={1}:R=C,S=1092,V={2}:R=D,S=1014,V={3}:R=E,S=1260,V={4}:\";$C$2;$O$14;$C$4;$D132;$B132)": 7874,_x000D_
    "=RIK_AC(\"INF04__;INF04@E=0,S=1064,G=0,T=0,P=0:@R=A,S=1260,V={0}:R=B,S=1018,V={1}:R=C,S=1092,V={2}:R=D,S=1014,V={3}:R=E,S=1260,V={4}:\";$C$2;$O$14;$C$4;$D140;$B140)": 7875,_x000D_
    "=RIK_AC(\"INF04__;INF04@E=0,S=1064,G=0,T=0,P=0:@R=A,S=1260,V={0}:R=B,S=1018,V={1}:R=C,S=1092,V={2}:R=D,S=1014,V={3}:R=E,S=1260,V={4}:\";$C$2;$O$14;$C$4;$D148;$B148)": 7876,_x000D_
    "=RIK_AC(\"INF04__;INF04@E=0,S=1064,G=0,T=0,P=0:@R=A,S=1260,V={0}:R=B,S=1018,V={1}:R=C,S=1092,V={2}:R=D,S=1014,V={3}:R=E,S=1260,V={4}:\";$C$2;$O$14;$C$4;$D156;$B156)": 7877,_x000D_
    "=RIK_AC(\"INF04__;INF04@E=0,S=1064,G=0,T=0,P=0:@R=A,S=1260,V={0}:R=B,S=1018,V={1}:R=C,S=1092,V={2}:R=D,S=1014,V={3}:R=E,S=1260,V={4}:\";$C$2;$O$14;$C$4;$D164;$B164)": 7878,_x000D_
    "=RIK_AC(\"INF04__;INF04@E=0,S=1064,G=0,T=0,P=0:@R=A,S=1260,V={0}:R=B,S=1018,V={1}:R=C,S=1092,V={2}:R=D,S=1014,V={3}:R=E,S=1260,V={4}:\";$C$2;$O$14;$C$4;$D172;$B172)": 7879,_x000D_
    "=RIK_AC(\"INF04__;INF04@E=0,S=1064,G=0,T=0,P=0:@R=A,S=1260,V={0}:R=B,S=1018,V={1}:R=C,S=1092,V={2}:R=D,S=1014,V={3}:R=E,S=1260,V={4}:\";$C$2;$O$14;$C$4;$D180;$B180)": 7880,_x000D_
    "=RIK_AC(\"INF04__;INF04@E=0,S=1064,G=0,T=0,P=0:@R=A,S=1260,V={0}:R=B,S=1018,V={1}:R=C,S=1092,V={2}:R=D,S=1014,V={3}:R=E,S=1260,V={4}:\";$C$2;$O$14;$C$4;$D188;$B188)": 7881,_x000D_
    "=RIK_AC(\"INF04__;INF04@E=0,S=1064,G=0,T=0,P=0:@R=A,S=1260,V={0}:R=B,S=1018,V={1}:R=C,S=1092,V={2}:R=D,S=1014,V={3}:R=E,S=1260,V={4}:\";$C$2;$O$14;$C$4;$D196;$B196)": 7882,_x000D_
    "=RIK_AC(\"INF04__;INF04@E=0,S=1064,G=0,T=0,P=0:@R=A,S=1260,V={0}:R=B,S=1018,V={1}:R=C,S=1092,V={2}:R=D,S=1014,V={3}:R=E,S=1260,V={4}:\";$C$2;$O$14;$C$4;$D204;$B204)": 7883,_x000D_
    "=RIK_AC(\"INF04__;INF04@E=0,S=1064,G=0,T=0,P=0:@R=A,S=1260,V={0}:R=B,S=1018,V={1}:R=C,S=1092,V={2}:R=D,S=1014,V={3}:R=E,S=1260,V={4}:\";$C$2;$O$14;$C$4;$D212;$B212)": 7884,_x000D_
    "=RIK_AC(\"INF04__;INF04@E=0,S=1064,G=0,T=0,P=0:@R=A,S=1260,V={0}:R=B,S=1018,V={1}:R=C,S=1092,V={2}:R=D,S=1014,V={3}:R=E,S=1260,V={4}:\";$C$2;$O$14;$C$4;$D220;$B220)": 7885,_x000D_
    "=</t>
  </si>
  <si>
    <t>RIK_AC(\"INF04__;INF04@E=0,S=1064,G=0,T=0,P=0:@R=A,S=1260,V={0}:R=B,S=1018,V={1}:R=C,S=1092,V={2}:R=D,S=1014,V={3}:R=E,S=1260,V={4}:\";$C$2;$O$14;$C$4;$D228;$B228)": 7886,_x000D_
    "=RIK_AC(\"INF04__;INF04@E=0,S=1064,G=0,T=0,P=0:@R=A,S=1260,V={0}:R=B,S=1018,V={1}:R=C,S=1092,V={2}:R=D,S=1014,V={3}:R=E,S=1260,V={4}:\";$C$2;$O$14;$C$4;$D236;$B236)": 7887,_x000D_
    "=RIK_AC(\"INF04__;INF04@E=0,S=1064,G=0,T=0,P=0:@R=A,S=1260,V={0}:R=B,S=1018,V={1}:R=C,S=1092,V={2}:R=D,S=1014,V={3}:R=E,S=1260,V={4}:\";$C$2;$O$14;$C$4;$D244;$B244)": 7888,_x000D_
    "=RIK_AC(\"INF04__;INF04@E=0,S=1064,G=0,T=0,P=0:@R=A,S=1260,V={0}:R=B,S=1018,V={1}:R=C,S=1092,V={2}:R=D,S=1014,V={3}:R=E,S=1260,V={4}:\";$C$2;$O$14;$C$4;$D252;$B252)": 7889,_x000D_
    "=RIK_AC(\"INF04__;INF04@E=0,S=1064,G=0,T=0,P=0:@R=A,S=1260,V={0}:R=B,S=1018,V={1}:R=C,S=1092,V={2}:R=D,S=1014,V={3}:R=E,S=1260,V={4}:\";$C$2;$O$14;$C$4;$D260;$B260)": 7890,_x000D_
    "=RIK_AC(\"INF04__;INF04@E=0,S=1064,G=0,T=0,P=0:@R=A,S=1260,V={0}:R=B,S=1018,V={1}:R=C,S=1092,V={2}:R=D,S=1014,V={3}:R=E,S=1260,V={4}:\";$C$2;$O$14;$C$4;$D268;$B268)": 7891,_x000D_
    "=RIK_AC(\"INF04__;INF04@E=0,S=1064,G=0,T=0,P=0:@R=A,S=1260,V={0}:R=B,S=1018,V={1}:R=C,S=1092,V={2}:R=D,S=1014,V={3}:R=E,S=1260,V={4}:\";$C$2;$O$14;$C$4;$D276;$B276)": 7892,_x000D_
    "=RIK_AC(\"INF04__;INF04@E=0,S=1064,G=0,T=0,P=0:@R=A,S=1260,V={0}:R=B,S=1018,V={1}:R=C,S=1092,V={2}:R=D,S=1014,V={3}:R=E,S=1260,V={4}:\";$C$2;$O$14;$C$4;$D284;$B284)": 7893,_x000D_
    "=RIK_AC(\"INF04__;INF04@E=0,S=1064,G=0,T=0,P=0:@R=A,S=1260,V={0}:R=B,S=1018,V={1}:R=C,S=1092,V={2}:R=D,S=1014,V={3}:R=E,S=1260,V={4}:\";$C$2;$O$14;$C$4;$D292;$B292)": 7894,_x000D_
    "=RIK_AC(\"INF04__;INF04@E=0,S=1064,G=0,T=0,P=0:@R=A,S=1260,V={0}:R=B,S=1018,V={1}:R=C,S=1092,V={2}:R=D,S=1014,V={3}:R=E,S=1260,V={4}:\";$C$2;$O$14;$C$4;$D300;$B300)": 7895,_x000D_
    "=RIK_AC(\"INF04__;INF04@E=0,S=1064,G=0,T=0,P=0:@R=A,S=1260,V={0}:R=B,S=1018,V={1}:R=C,S=1092,V={2}:R=D,S=1014,V={3}:R=E,S=1260,V={4}:\";$C$2;$O$14;$C$4;$D308;$B308)": 7896,_x000D_
    "=RIK_AC(\"INF04__;INF04@E=0,S=1064,G=0,T=0,P=0:@R=A,S=1260,V={0}:R=B,S=1018,V={1}:R=C,S=1092,V={2}:R=D,S=1014,V={3}:R=E,S=1260,V={4}:\";$C$2;$O$14;$C$4;$D316;$B316)": 7897,_x000D_
    "=RIK_AC(\"INF04__;INF04@E=0,S=1064,G=0,T=0,P=0:@R=A,S=1260,V={0}:R=B,S=1018,V={1}:R=C,S=1092,V={2}:R=D,S=1014,V={3}:R=E,S=1260,V={4}:\";$C$2;$O$14;$C$4;$D324;$B324)": 7898,_x000D_
    "=RIK_AC(\"INF04__;INF04@E=0,S=1064,G=0,T=0,P=0:@R=A,S=1260,V={0}:R=B,S=1018,V={1}:R=C,S=1092,V={2}:R=D,S=1014,V={3}:R=E,S=1260,V={4}:\";$C$2;$O$14;$C$4;$D332;$B332)": 7899,_x000D_
    "=RIK_AC(\"INF04__;INF04@E=0,S=1064,G=0,T=0,P=0:@R=A,S=1260,V={0}:R=B,S=1018,V={1}:R=C,S=1092,V={2}:R=D,S=1014,V={3}:R=E,S=1260,V={4}:\";$C$2;$O$14;$C$4;$D340;$B340)": 7900,_x000D_
    "=RIK_AC(\"INF04__;INF04@E=0,S=1064,G=0,T=0,P=0:@R=A,S=1260,V={0}:R=B,S=1018,V={1}:R=C,S=1092,V={2}:R=D,S=1014,V={3}:R=E,S=1260,V={4}:\";$C$2;$O$14;$C$4;$D348;$B348)": 7901,_x000D_
    "=RIK_AC(\"INF04__;INF04@E=0,S=1064,G=0,T=0,P=0:@R=A,S=1260,V={0}:R=B,S=1018,V={1}:R=C,S=1092,V={2}:R=D,S=1014,V={3}:R=E,S=1260,V={4}:\";$C$2;$O$14;$C$4;$D356;$B356)": 7902,_x000D_
    "=RIK_AC(\"INF04__;INF04@E=0,S=1064,G=0,T=0,P=0:@R=A,S=1260,V={0}:R=B,S=1018,V={1}:R=C,S=1092,V={2}:R=D,S=1014,V={3}:R=E,S=1260,V={4}:\";$C$2;$O$14;$C$4;$D364;$B364)": 7903,_x000D_
    "=RIK_AC(\"INF04__;INF04@E=0,S=1064,G=0,T=0,P=0:@R=A,S=1260,V={0}:R=B,S=1018,V={1}:R=C,S=1092,V={2}:R=D,S=1014,V={3}:R=E,S=1260,V={4}:\";$C$2;$O$14;$C$4;$D372;$B372)": 7904,_x000D_
    "=RIK_AC(\"INF04__;INF04@E=0,S=1064,G=0,T=0,P=0:@R=A,S=1260,V={0}:R=B,S=1018,V={1}:R=C,S=1092,V={2}:R=D,S=1014,V={3}:R=E,S=1260,V={4}:\";$C$2;$O$14;$C$4;$D380;$B380)": 7905,_x000D_
    "=RIK_AC(\"INF04__;INF04@E=0,S=1064,G=0,T=0,P=0:@R=A,S=1260,V={0}:R=B,S=1018,V={1}:R=C,S=1092,V={2}:R=D,S=1014,V={3}:R=E,S=1260,V={4}:\";$C$2;$O$14;$C$4;$D388;$B388)": 7906,_x000D_
    "=RIK_AC(\"INF04__;INF04@E=0,S=1064,G=0,T=0,P=0:@R=A,S=1260,V={0}:R=B,S=1018,V={1}:R=C,S=1092,V={2}:R=D,S=1014,V={3}:R=E,S=1260,V={4}:\";$C$2;$O$14;$C$4;$D396;$B396)": 7907,_x000D_
    "=RIK_AC(\"INF04__;INF04@E=0,S=1064,G=0,T=0,P=0:@R=A,S=1260,V={0}:R=B,S=1018,V={1}:R=C,S=1092,V={2}:R=D,S=1014,V={3}:R=E,S=1260,V={4}:\";$C$2;$O$14;$C$4;$D404;$B404)": 7908,_x000D_
    "=RIK_AC(\"INF04__;INF04@E=0,S=1064,G=0,T=0,P=0:@R=A,S=1260,V={0}:R=B,S=1018,V={1}:R=C,S=1092,V={2}:R=D,S=1014,V={3}:R=E,S=1260,V={4}:\";$C$2;$O$14;$C$4;$D412;$B412)": 7909,_x000D_
    "=RIK_AC(\"INF04__;INF04@E=0,S=1064,G=0,T=0,P=0:@R=A,S=1260,V={0}:R=B,S=1018,V={1}:R=C,S=1092,V={2}:R=D,S=1014,V={3}:R=E,S=1260,V={4}:\";$C$2;$O$14;$C$4;$D420;$B420)": 7910,_x000D_
    "=RIK_AC(\"INF04__;INF04@E=0,S=1064,G=0,T=0,P=0:@R=A,S=1260,V={0}:R=B,S=1018,V={1}:R=C,S=1092,V={2}:R=D,S=1014,V={3}:R=E,S=1260,V={4}:\";$C$2;$O$14;$C$4;$D428;$B428)": 7911,_x000D_
    "=RIK_AC(\"INF04__;INF04@E=0,S=1064,G=0,T=0,P=0:@R=A,S=1260,V={0}:R=B,S=1018,V={1}:R=C,S=1092,V={2}:R=D,S=1014,V={3}:R=E,S=1260,V={4}:\";$C$2;$O$14;$C$4;$D436;$B436)": 7912,_x000D_
    "=RIK_AC(\"INF04__;INF04@E=0,S=49,G=0,T=0,P=0:@R=A,S=1260,V={0}:R=B,S=1018,V={1}:R=C,S=1092,V={2}:R=D,S=1014,V={3}:R=E,S=1260,V={4}:R=F,S=48,V={5}:\";$C$2;$O$14;$C$4;$D24;$B24;Q$14)": 7913,_x000D_
    "=RIK_AC(\"INF04__;INF04@E=0,S=49,G=0,T=0,P=0:@R=A,S=1260,V={0}:R=B,S=1018,V={1}:R=C,S=1092,V={2}:R=D,S=1014,V={3}:R=E,S=1260,V={4}:R=F,S=48,V={5}:\";$C$2;$O$14;$C$4;$D32;$B32;Q$14)": 7914,_x000D_
    "=RIK_AC(\"INF04__;INF04@E=0,S=49,G=0,T=0,P=0:@R=A,S=1260,V={0}:R=B,S=1018,V={1}:R=C,S=1092,V={2}:R=D,S=1014,V={3}:R=E,S=1260,V={4}:R=F,S=48,V={5}:\";$C$2;$O$14;$C$4;$D40;$B40;Q$14)": 7915,_x000D_
    "=RIK_AC(\"INF04__;INF04@E=0,S=49,G=0,T=0,P=0:@R=A,S=1260,V={0}:R=B,S=1018,V={1}:R=C,S=1092,V={2}:R=D,S=1014,V={3}:R=E,S=1260,V={4}:R=F,S=48,V={5}:\";$C$2;$O$14;$C$4;$D48;$B48;Q$14)": 7916,_x000D_
    "=RIK_AC(\"INF04__;INF04@E=0,S=49,G=0,T=0,P=0:@R=A,S=1260,V={0}:R=B,S=1018,V={1}:R=C,S=1092,V={2}:R=D,S=1014,V={3}:R=E,S=1260,V={4}:R=F,S=48,V={5}:\";$C$2;$O$14;$C$4;$D56;$B56;Q$14)": 7917,_x000D_
    "=RIK_AC(\"INF04__;INF04@E=0,S=49,G=0,T=0,P=0:@R=A,S=1260,V={0}:R=B,S=1018,V={1}:R=C,S=1092,V={2}:R=D,S=1014,V={3}:R=E,S=1260,V={4}:R=F,S=48,V={5}:\";$C$2;$O$14;$C$4;$D64;$B64;Q$14)": 7918,_x000D_
    "=RIK_AC(\"INF04__;INF04@E=0,S=49,G=0,T=0,P=0:@R=A,S=1260,V={0}:R=B,S=1018,V={1}:R=C,S=1092,V={2}:R=D,S=1014,V={3}:R=E,S=1260,V={4}:R=F,S=48,V={5}:\";$C$2;$O$14;$C$4;$D72;$B72;Q$14)": 7919,_x000D_
    "=RIK_AC(\"INF04__;INF04@E=0,S=49,G=0,T=0,P=0:@R=A,S=1260,V={0}:R=B,S=1018,V={1}:R=C,S=1092,V={2}:R=D,S=1014,V={3}:R=E,S=1260,V={4}:R=F,S=48,V={5}:\";$C$2;$O$14;$C$4;$D80;$B80;Q$14)": 7920,_x000D_
    "=RIK_AC(\"INF04__;INF04@E=0,S=49,G=0,T=0,P=0:@R=A,S=1260,V={0}:R=B,S=1018,V={1}:R=C,S=1092,V={2}:R=D,S=1014,V={3}:R=E,S=1260,V={4}:R=F,S=48,V={5}:\";$C$2;$O$14;$C$4;$D88;$B88;Q$14)": 7921,_x000D_
    "=RIK_AC(\"INF04__;INF04@E=0,S=49,G=0,T=0,P=0:@R=A,S=1260,V={0}:R=B,S=1018,V={1}:R=C,S=1092,V={2}:R=D,S=1014,V={3}:R=E,S=1260,V={4}:R=F,S=48,V={5}:\";$C$2;$O$14;$C$4;$D96;$B96;Q$14)": 7922,_x000D_
    "=RIK_AC(\"INF04__;INF04@E=0,S=49,G=0,T=0,P=0:@R=A,S=1260,V={0}:R=B,S=1018,V={1}:R=C,S=1092,V={2}:R=D,S=1014,V={3}:R=E,S=1260,V={4}:R=F,S=48,V={5}:\";$C$2;$O$14;$C$4;$D104;$B104;Q$14)": 7923,_x000D_
    "=RIK_AC(\"INF04__;INF04@E=0,S=49,G=0,T=0,P=0:@R=A,S=1260,V={0}:R=B,S=1018,V={1}:R=C,S=1092,V={2}:R=D,S=1014,V={3}:R=E,S=1260,V={4}:R=F,S=48,V={5}:\";$C$2;$O$14;$C$4;$D112;$B112;Q$14)": 7924,_x000D_
    "=RIK_AC(\"INF04__;INF04@E=0,S=42,G=0,T=0,P=0:@R=A,S=1260,V={0}:R=B,S=1018,V={1}:R=C,S=1092,V={2}:R=D,S=1014,V={3}:R=E,S=1260,V={4}:\";$C$2;$O$14;$C$4;$D25;$B25)": 7925,_x000D_
    "=RIK_AC(\"INF04__;INF04@E=0,S=42,G=0,T=0,P=0:@R=A,S=1260,V={0}:R=B,S=1018,V={1}:R=C,S=1092,V={2}:R=D,S=1014,V={3}:R=E,S=1260,V={4}:\";$C$2;$O$14;$C$4;$D33;$B33)": 7926,_x000D_
    "=RIK_AC(\"INF04__;INF04@E=0,S=42,G=0,T=0,P=0:@R=A,S=1260,V={0}:R=B,S=1018,V={1}:R=C,S=1092,V={2}:R=D,S=1014,V={3}:R=E,S=1260,V={4}:\";$C$2;$O$14;$C$4;$D41;$B41)": 7927,_x000D_
    "=RIK_AC(\"INF04__;INF04@E=0,S=42,G=0,T=0,P=0:@R=A,S=1260,V={0}:R=B,S=1018,V={1}:R=C,S=1092,V={2}:R=D,S=1014,V={3}:R=E,S=1260,V={4}:\";$C$2;$O$14;$C$4;$D49;$B49)": 7928,_x000D_
    "=RIK_AC(\"INF04__;INF04@E=0,S=42,G=0,T=0,P=0:@R=A,S=1260,V={0}:R=B,S=1018,V={1}:R=C,S=1092,V={2}:R=D,S=1014,V={3}:R=E,S=1260,V={4}:\";$C$2;$O$14;$C$4;$D57;$B57)": 7929,_x000D_
    "=RIK_AC(\"INF04__;INF04@E=0,S=42,G=0,T=0,P=0:@R=A,S=1260,V={0}:R=B,S=1018,V={1}:R=C,S=1092,V={2}:R=D,S=1014,V={3}:R=E,S=1260,V={4}:\";$C$2;$O$14;$C$4;$D65;$B65)": 7930,_x000D_
    "=RIK_AC(\"INF04__;INF04@E=0,S=42,G=0,T=0,P=0:@R=A,S=1260,V={0}:R=B,S=1018,V={1}:R=C,S=1092,V={2}:R=D,S=1014,V={3}:R=E,S=1260,V={4}:\";$C$2;$O$14;$C$4;$D73;$B73)": 7931,_x000D_
    "=RIK_AC(\"INF04__;INF04@E=0,S=42,G=0,T=0,P=0:@R=A,S=1260,V={0}:R=B,S=1018,V={1}:R=C,S=1092,V={2}:R=D,S=1014,V={3}:R=E,S=1260,V={4}:\";$C$2;$O$14;$C$4;$D81;$B81)": 7932,_x000D_
    "=RIK_AC(\"INF04__;INF04@E=0,S=42,G=0,T=0,P=0:@R=A,S=1260,V={0}:R=B,S=1018,V={1}:R=C,S=1092,V={2}:R=D,S=1014,V={3}:R=E,S=1260,V={4}:\";$C$2;$O$14;$C$4;$D89;$B89)": 7933,_x000D_
    "=RIK_AC(\"INF04__;INF04@E=0,S=42,G=0,T=0,P=0:@R=A,S=1260,V={0}:R=B,S=1018,V={1}:R=C,S=1092,V={2}:R=D,S=1014,V={3}:R=E,S=1260,V={4}:\";$C$2;$O$14;$C$4;$D97;$B97)": 7934,_x000D_
    "=RIK_AC(\"INF04__;INF04@E=0,S=42,G=0,T=0,P=0:@R=A,S=1260,V={0}:R=B,S=1018,V={1}:R=C,S=1092,V={2}:R=D,S=1014,V={3}:R=E,S=1260,V={4}:\";$C$2;$O$14;$C$4;$D105;$B105)": 7935,_x000D_
    "=RIK_AC(\"INF04__;INF04@E=0,S=42,G=0,T=0,P=0:@R=A,S=1260,V={0}:R=B,S=1018,V={1}:R=C,S=1092,V={2}:R=D,S=1014,V={3}:R=E,S=1260,V={4}:\";$C$2;$O$14;$C$4;$D113;$B113)": 7936,_x000D_
    "=RIK_AC(\"INF04__;INF04@E=0,S=42,G=0,T=0,P=0:@R=A,S=1260,V={0}:R=B,S=1018,V={1}:R=C,S=1092,V={2}:R=D,S=1014,V={3}:R=E,S=1260,V={4}:\";$C$2;$O$14;$C$4;$D121;$B121)": 7937,_x000D_
    "=RIK_AC(\"INF04__;INF04@E=0,S=42,G=0,T=0,P=0:@R=A,S=1260,V={0}:R=B,S=1018,V={1}:R=C,S=1092,V={2}:R=D,S=1014,V={3}:R=E,S=1260,V={4}:\";$C$2;$O$14;$C$4;$D129;$B129)": 7938,_x000D_
    "=RIK_AC(\"INF04__;INF04@E=0,S=42,G=0,T=0,P=0:@R=A,S=1260,V={0}:R=B,S=1018,V={1}:R=C,S=1092,V={2}:R=D,S=1014,V={3}:R=E,S=1260,V={4}:\";$C$2;$O$14;$C$4;$D137;$B137)": 7939,_x000D_
    "=RIK_AC(\"INF04__;INF04@E=0,S=42,G=0,T=0,P=0:@R=A,S=1260,V={0}:R=B,S=1018,V={1}:R=C,S=1092,V={2}:R=D,S=1014,V={3}:R=E,S=1260,V={4}:\";$C$2;$O$14;$C$4;$D145;$B145)": 7940,_x000D_
    "=RIK_AC(\"INF04__;INF04@E=0,S=42,G=0,T=0,P=0:@R=A,S=1260,V={0}:R=B,S=1018,V={1}:R=C,S=1092,V={2}:R=D,S=1014,V={3}:R=E,S=1260,V={4}:\";$C$2;$O$14;$C$4;$D153;$B153)": 7941,_x000D_
    "=RIK_AC(\"INF04__;INF04@E=0,S=42,G=0,T=0,P=0:@R=A,S=1260,V={0}:R=B,S=1018,V={1}:R=C,S=1092,V={2}:R=D,S=1014,V={3}:R=E,S=1260,V={4}:\";$C$2;$O$14;$C$4;$D161;$B161)": 7942,_x000D_
    "=RIK_AC(\"INF04__;INF04@E=0,S=42,G=0,T=0,P=0:@R=A,S=1260,V={0}:R=B,S=1018,V={1}:R=C,S=1092,V={2}:R=D,S=1014,V={3}:R=E,S=1260,V={4}:\";$C$2;$O$14;$C$4;$D169;$B169)": 7943,_x000D_
    "=RIK_AC(\"INF04__;INF04@E=0,S=42,G=0,T=0,P=0:@R=A,S=1260,V={0}:R=B,S=1018,V={1}:R=C,S=1092,V={2}:R=D,S=1014,V={3}:R=E,S=1260,V={4}:\";$C$2;$O$14;$C$4;$D177;$B177)": 7944,_x000D_
    "=RIK_AC(\"INF04__;INF04@E=0,S=42,G=0,T=0,P=0:@R=A,S=1260,V={0}:R=B,S=1018,V={1}:R=C,S=1092,V={2}:R=D,S=1014,V={3}:R=E,S=1260,V={4}:\";$C$2;$O$14;$C$4;$D185;$B185)": 7945,_x000D_
    "=RIK_AC(\"INF04__;INF04@E=0,S=42,G=0,T=0,P=0:@R=A,S=1260,V={0}:R=B,S=1018,V={1}:R=C,S=1092,V={2}:R=D,S=1014,V={3}:R=E,S=1260,V={4}:\";$C$2;$O$14;$C$4;$D193;$B193)": 7946,_x000D_
    "=RIK_AC(\"INF04__;INF04@E=0,S=42,G=0,T=0,P=0:@R=A,S=1260,V={0}:R=B,S=1018,V={1}:R=C,S=1092,V={2}:R=D,S=1014,V={3}:R=E,S=1260,V={4}:\";$C$2;$O$14;$C$4;$D201;$B201)": 7947,_x000D_
    "=RIK_AC(\"INF04__;INF04@E=0,S=42,G=0,T=0,P=0:@R=A,S=1260,V={0}:R=B,S=1018,V={1}:R=C,S=1092,V={2}:R=D,S=1014,V={3}:R=E,S=1260,V={4}:\";$C$2;$O$14;$C$4;$D209;$B209)": 7948,_x000D_
    "=RIK_AC(\"INF04__;INF04@E=0,S=42,G=0,T=0,P=0:@R=A,S=1260,V={0}:R=B,S=1018,V={1}:R=C,S=1092,V={2}:R=D,S=1014,V={3}:R=E,S=1260,V={4}:\";$C$2;$O$14;$C$4;$D217;$B217)": 7949,_x000D_
    "=RIK_AC(\"INF04__;INF04@E=0,S=42,G=0,T=0,P=0:@R=A,S=1260,V={0}:R=B,S=1018,V={1}:R=C,S=1092,V={2}:R=D,S=1014,V={3}:R=E,S=1260,V={4}:\";$C$2;$O$14;$C$4;$D225;$B225)": 7950,_x000D_
    "=RIK_AC(\"INF04__;INF04@E=0,S=42,G=0,T=0,P=0:@R=A,S=1260,V={0}:R=B,S=1018,V={1}:R=C,S=1092,V={2}:R=D,S=1014,V={3}:R=E,S=1260,V={4}:\";$C$2;$O$14;$C$4;$D233;$B233)": 7951,_x000D_
    "=RIK_AC(\"INF04__;INF04@E=0,S=42,G=0,T=0,P=0:@R=A,S=1260,V={0}:R=B,S=1018,V={1}:R=C,S=1092,V={2}:R=D,S=1014,V={3}:R=E,S=1260,V={4}:\";$C$2;$O$14;$C$4;$D241;$B241)": 7952,_x000D_
    "=RIK_AC(\"INF04__;INF04@E=0,S=42,G=0,T=0,P=0:@R=A,S=1260,V={0}:R=B,S=1018,V={1}:R=C,S=1092,V={2}:R=D,S=1014,V={3}:R=E,S=1260,V={4}:\";$C$2;$O$14;$C$4;$D249;$B249)": 7953,_x000D_
    "=RIK_AC(\"INF04__;INF04@E=0,S=42,G=0,T=0,P=0:@R=A,S=1260,V={0}:R=B,S=1018,V={1}:R=C,S=1092,V={2}:R=D,S=1014,V={3}:R=E,S=1260,V={4}:\";$C$2;$O$14;$C$4;$D257;$B257)": 7954,_x000D_
    "=RIK_AC(\"INF04__;INF04@E=0,S=42,G=0,T=0,P=0:@R=A,S=1260,V={0}:R=B,S=1018,V={1}:R=C,S=1092,V={2}:R=D,S=1014,V={3}:R=E,S=1260,V={4}:\";$C$2;$O$14;$C$4;$D265;$B265)": 7955,_x000D_
    "=RIK_AC(\"INF04__;INF04@E=0,S=42,G=0,T=0,P=0:@R=A,S=1260,V={0}:R=B,S=1018,V={1}:R=C,S=1092,V={2}:R=D,S=1014,V={3}:R=E,S=1260,V={4}:\";$C$2;$O$14;$C$4;$D273;$B273)": 7956,_x000D_
    "=RIK_AC(\"INF04__;INF04@E=0,S=42,G=0,T=0,P=0:@R=A,S=1260,V={0}:R=B,S=1018,V={1}:R=C,S=1092,V={2}:R=D,S=1014,V={3}:R=E,S=1260,V={4}:\";$C$2;$O$14;$C$4;$D281;$B281)": 7957,_x000D_
    "=RIK_AC(\"INF04__;INF04@E=0,S=42,G=0,T=0,P=0:@R=A,S=1260,V={0}:R=B,S=1018,V={1}:R=C,S=1092,V={2}:R=D,S=1014,V={3}:R=E,S=1260,V={4}:\";$C$2;$O$14;$C$4;$D289;$B289)": 7958,_x000D_
    "=RIK_AC(\"INF04__;INF04@E=0,S=42,G=0,T=0,P=0:@R=A,S=1260,V={0}:R=B,S=1018,V={1}:R=C,S=1092,V={2}:R=D,S=1014,V={3}:R=E,S=1260,V={4}:\";$C$2;$O$14;$C$4;$D297;$B297)": 7959,_x000D_
    "=RIK_AC(\"INF04__;INF04@E=0,S=42,G=0,T=0,P=0:@R=A,S=1260,V={0}:R=B,S=1018,V={1}:R=C,S=1092,V={2}:R=D,S=1014,V={3}:R=E,S=1260,V={4}:\";$C$2;$O$14;$C$4;$D305;$B305)": 7960,_x000D_
    "=RIK_AC(\"INF04__;INF04@E=0,S=42,G=0,T=0,P=0:@R=A,S=1260,V={0}:R=B,S=1018,V={1}:R=C,S=1092,V={2}:R=D,S=1014,V={3}:R=E,S=1260,V={4}:\";$C$2;$O$14;$C$4;$D313;$B313)": 7961,_x000D_
    "=RIK_AC(\"INF04__;INF04@E=0,S=42,G=0,T=0,P=0:@R=A,S=1260,V={0}:R=B,S=1018,V={1}:R=C,S=1092,V={2}:R=D,S=1014,V={3}:R=E,S=1260,V={4}:\";$C$2;$O$14;$C$4;$D321;$B321)": 7962,_x000D_
    "=RIK_AC(\"INF04__;INF04@E=0,S=42,G=0,T=0,P=0:@R=A,S=1260,V={0}:R=B,S=1018,V={1}:R=C,S=1092,V={2}:R=D,S=1014,V={3}:R=E,S=1260,V={4}:\";$C$2;$O$14;$C$4;$D329;$B329)": 7963,_x000D_
    "=RIK_AC(\"INF04__;INF04@E=0,S=42,G=0,T=0,P=0:@R=A,S=1260,V={0}:R=B,S=1018,V={1}:R=C,S=1092,V={2}:R=D,S=1014,V={3}:R=E,S=1260,V={4}:\";$C$2;$O$14;$C$4;$D337;$B337)": 7964,_x000D_
    "=RIK_AC(\"INF04__;INF04@E=0,S=42,G=0,T=0,P=0:@R=A,S=1260,V={0}:R=B,S=1018,V={1}:R=C,S=1092,V={2}:R=D,S=1014,V={3}:R=E,S=1260,V={4}:\";$C$2;$O$14;$C$4;$D345;$B345)": 7965,_x000D_
    "=RIK_AC(\"INF04__;INF04@E=0,S=42,G=0,T=0,P=0:@R=A,S=1260,V={0}:R=B,S=1018,V={1}:R=C,S=1092,V={2}:R=D,S=1014,V={3}:R=E,S=1260,V={4}:\";$C$2;$O$14;$C$4;$D353;$B353)": 7966,_x000D_
    "=RIK_AC(\"INF04__;INF04@E=0,S=42,G=0,T=0,P=0:@R=A,S=1260,V={0}:R=B,S=1018,V={1}:R=C,S=1092,V={2}:R=D,S=1014,V={3}:R=E,S=1260,V={4}:\";$C$2;$O$14;$C$4;$D361;$B361)": 7967,_x000D_
    "=RIK_AC(\"INF04__;INF04@E=0,S=42,G=0,T=0,P=0:@R=A,S=1260,V={0}:R=B,S=1018,V={1}:R=C,S=1092,V={2}:R=D,S=1014,V={3}:R=E,S=1260,V={4}:\";$C$2;$O$14;$C$4;$D369;$B369)": 7968,_x000D_
    "=RIK_AC(\"INF04__;INF04@E=0,S=42,G=0,T=0,P=0:@R=A,S=1260,V={0}:R=B,S=1018,V={1}:R=C,S=1092,V={2}:R=D,S=1014,V={3}:R=E,S=1260,V={4}:\";$C$2;$O$14;$C$4;$D377;$B377)": 7969,_x000D_
    "=RIK_AC(\"INF04__;INF04@E=0,S=42,G=0,T=0,P=0:@R=A,S=1260,V={0}:R=B,S=1018,V={1}:R=C,S=1092,V={2}:R=D,S=1014,V={3}:R=E,S=1260,V={4}:\";$C$2;$O$14;$C$4;$D385;$B385)": 7970,_x000D_
    "=RIK_AC(\"INF04__;INF04@E=0,S=42,G=0,T=0,P=0:@R=A,S=1260,V={0}:R=B,S=1018,V={1}:R=C,S=1092,V={2}:R=D,S=1014,V={3}:R=E,S=1260,V={4}:\";$C$2;$O$14;$C$4;$D393;$B393)": 7971,_x000D_
    "=RIK_AC(\"INF04__;INF04@E=0,S=42,G=0,T=0,P=0:@R=A,S=1260,V={0}:R=B,S=1018,V={1}:R=C,S=1092,V={2}:R=D,S=1014,V={3}:R=E,S=1260,V={4}:\";$C$2;$O$14;$C$4;$D401;$B401)": 7972,_x000D_
    "=RIK_AC(\"INF04__;INF04@E=0,S=42,G=0,T=0,P=0:@R=A,S=1260,V={0}:R=B,S=1018,V={1}:R=C,S=1092,V={2}:R=D,S=1014,V={3}:R=E,S=1260,V={4}:\";$C$2;$O$14;$C$4;$D409;$B409)": 7973,_x000D_
    "=RIK_AC(\"INF04__;INF04@E=0,S=42,G=0,T=0,P=0:@R=A,S=1260,V={0}:R=B,S=1018,V={1}:R=C,S=1092,V={2}:R=D,S=1014,V={3}:R=E,S=1260,V={4}:\";$C$2;$O$14;$C$4;$D417;$B417)": 7974,_x000D_
    "=RIK_AC(\"INF04__;INF04@E=0,S=42,G=0,T=0,P=0:@R=A,S=1260,V={0}:R=B,S=1018,V={1}:R=C,S=1092,V={2}:R=D,S=1014,V={3}:R=E,S=1260,V={4}:\";$C$2;$O$14;$C$4;$D425;$B425)": 7975,_x000D_
    "=RIK_AC(\"INF04__;INF04@E=0,S=42,G=0,T=0,P=0:@R=A,S=1260,V={0}:R=B,S=1018,V={1}:R=C,S=1092,V={2}:R=D,S=1014,V={3}:R=E,S=1260,V={4}:\";$C$2;$O$14;$C$4;$D433;$B433)": 7976,_x000D_
    "=RIK_AC(\"INF04__;INF04@E=0,S=1064,G=0,T=0,P=0:@R=A,S=1260,V={0}:R=B,S=1018,V={1}:R=C,S=1092,V={2}:R=D,S=1014,V={3}:R=E,S=1260,V={4}:\";$C$2;$O$14;$C$4;$D21;$B21)": 7977,_x000D_
    "=RIK_AC(\"INF04__;INF04@E=0,S=1064,G=0,T=0,P=0:@R=A,S=1260,V={0}:R=B,S=1018,V={1}:R=C,S=1092,V={2}:R=D,S=1014,V={3}:R=E,S=1260,V={4}:\";$C$2;$O$14;$C$4;$D29;$B29)": 7978,_x000D_
    "=RIK_AC(\"INF04__;INF04@E=0,S=1064,G=0,T=0,P=0:@R=A,S=1260,V={0}:R=B,S=1018,V={1}:R=C,S=1092,V={2}:R=D,S=1014,V={3}:R=E,S=1260,V={4}:\";$C$2;$O$14;$C$4;$D37;$B37)": 7979,_x000D_
    "=RIK_AC(\"INF04__;INF04@E=0,S=1064,G=0,T=0,P=0:@R=A,S=1260,V={0}:R=B,S=1018,V={1}:R=C,S=1092,V={2}:R=D,S=1014,V={3}:R=E,S=1260,V={4}:\";$C$2;$O$14;$C$4;$D45;$B45)": 7980,_x000D_
    "=RIK_AC(\"INF04__;INF04@E=0,S=1064,G=0,T=0,P=0:@R=A,S=1260,V={0}:R=B,S=1018,V={1}:R=C,S=1092,V={2}:R=D,S=1014,V={3}:R=E,S=1260,V={4}:\";$C$2;$O$14;$C$4;$D53;$B53)": 7981,_x000D_
    "=RIK_AC(\"INF04__;INF04@E=0,S=1064,G=0,T=0,P=0:@R=A,S=1260,V={0}:R=B,S=1018,V={1}:R=C,S=1092,V={2}:R=D,S=1014,V={3}:R=E,S=1260,V={4}:\";$C$2;$O$14;$C$4;$D61;$B61)": 7982,_x000D_
    "=RIK_AC(\"INF04__;INF04@E=0,S=1064,G=0,T=0,P=0:@R=A,S=1260,V={0}:R=B,S=1018,V={1}:R=C,S=1092,V={2}:R=D,S=1014,V={3}:R=E,S=1260,V={4}:\";$C$2;$O$14;$C$4;$D69;$B69)": 7983,_x000D_
    "=RIK_AC(\"INF04__;INF04@E=0,S=1064,G=0,T=0,P=0:@R=A,S=1260,V={0}:R=B,S=1018,V={1}:R=C,S=1092,V={2}:R=D,S=1014,V={3}:R=E,S=1260,V={4}:\";$C$2;$O$14;$C$4;$D77;$B77)": 7984,_x000D_
    "=RIK_AC(\"INF04__;INF04@E=0,S=1064,G=0,T=0,P=0:@R=A,S=1260,V={0}:R=B,S=1018,V={1}:R=C,S=1092,V={2}:R=D,S=1014,V={3}:R=E,S=1260,V={4}:\";$C$2;$O$14;$C$4;$D85;$B85)": 7985,_x000D_
    "=RIK_AC(\"INF04__;INF04@E=0,S=1064,G=0,T=0,P=0:@R=A,S=1260,V={0}:R=B,S=1018,V={1}:R=C,S=1092,V={2}:R=D,S=1014,V={3}:R=E,S=1260,V={4}:\";$C$2;$O$14;$C$4;$D93;$B93)": 7986,_x000D_
    "=RIK_AC(\"INF04__;INF04@E=0,S=1064,G=0,T=0,P=0:@R=A,S=1260,V={0}:R=B,S=1018,V={1}:R=C,S=1092,V={2}:R=D,S=1014,V={3}:R=E,S=1260,V={4}:\";$C$2;$O$14;$C$4;$D101;$B101)": 7987,_x000D_
    "=RIK_AC(\"INF04__;INF04@E=0,S=1064,G=0,T=0,P=0:@R=A,S=1260,V={0}:R=B,S=1018,V={1}:R=C,S=1092,V={2}:R=D,S=1014,V={3}:R=E,S=1260,V={4}:\";$C$2;$O$14;$C$4;$D109;$B109)": 7988,_x000D_
    "=RIK_AC(\"INF04__;INF04@E=0,S=1064,G=0,T=0,P=0:@R=A,S=1260,V={0}:R=B,S=1018,V={1}:R=C,S=1092,V={2}:R=D,S=1014,V={3}:R=E,S=1260,V={4}:\";$C$2;$O$14;$C$4;$D117;$B117)": 7989,_x000D_
    "=RIK_AC(\"INF04__;INF04@E=0,S=1064,G=0,T=0,P=0:@R=A,S=1260,V={0}:R=B,S=1018,V={1}:R=C,S=1092,V={2}:R=D,S=1014,V={3}:R=E,S=1260,V={4}:\";$C$2;$O$14;$C$4;$D125;$B125)": 7990,_x000D_
    "=RIK_AC(\"INF04__;INF04@E=0,S=1064,G=0,T=0,P=0:@R=A,S=1260,V={0}:R=B,S=1018,V={1}:R=C,S=1092,V={2}:R=D,S=1014,V={3}:R=E,S=1260,V={4}:\";$C$2;$O$14;$C$4;$D133;$B133)": 7991,_x000D_
    "=RIK_AC(\"INF04__;INF04@E=0,S=1064,G=0,T=0,P=0:@R=A,S=1260,V={0}:R=B,S=1018,V={1}:R=C,S=1092,V={2}:R=D,S=1014,V={3}:R=E,S=1260,V={4}:\";$C$2;$O$14;$C$4;$D141;$B141)": 7992,_x000D_
    "=RIK_AC(\"INF04__;INF04@E=0,S=1064,G=0,T=0,P=0:@R=A,S=1260,V={0}:R=B,S=1018,V={1}:R=C,S=1092,V={2}:R=D,S=1014,V={3}:R=E,S=1260,V={4}:\";$C$2;$O$14;$C$4;$D149;$B149)": 7993,_x000D_
    "=RIK_AC(\"INF04__;INF04@E=0,S=1064,G=0,T=0,P=0:@R=A,S=1260,V={0}:R=B,S=1018,V={1}:R=C,S=1092,V={2}:R=D,S=1014,V={3}:R=E,S=1260,V={4}:\";$C$2;$O$14;$C$4;$D157;$B157)": 7994,_x000D_
    "=RIK_AC(\"INF04__;INF04@E=0,S=1064,G=0,T=0,P=0:@R=A,S=1260,V={0}:R=B,S=1018,V={1}:R=C,S=1092,V={2}:R=D,S=1014,V={3}:R=E,S=1260,V={4}:\";$C$2;$O$14;$C$4;$D165;$B165)": 7995,_x000D_
    "=RIK_AC(\"INF04__;INF04@E=0,S=1064,G=0,T=0,P=0:@R=A,S=1260,V={0}:R=B,S=1018,V={1}:R=C,S=1092,V={2}:R=D,S=1014,V={3}:R=E,S=1260,V={4}:\";$C$2;$O$14;$C$4;$D173;$B173)": 7996,_x000D_
    "=RIK_AC(\"INF04__;INF04@E=0,S=1064,G=0,T=0,P=0:@R=A,S=1260,V={0}:R=B,S=1018,V={1}:R=C,S=1092,V={2}:R=D,S=1014,V={3}:R=E,S=1260,V={4}:\";$C$2;$O$14;$C$4;$D181;$B181)": 7997,_x000D_
    "=RIK_AC(\"INF04__;INF04@E=0,S=1064,G=0,T=0,P=0:@R=A,S=1260,V={0}:R=B,S=1018,V={1}:R=C,S=1092,V={2}:R=D,S=1014,V={3}:R=E,S=1260,V={4}:\";$C$2;$O$14;$C$4;$D189;$B189)": 7998,_x000D_
    "=RIK_AC(\"INF04__;INF04@E=0,S=1064,G=0,T=0,P=0:@R=A,S=1260,V={0}:R=B,S=1018,V={1}:R=C,S=1092,V={2}:R=D,S=1014,V={3}:R=E,S=1260,V={4}:\";$C$2;$O$14;$C$4;$D197;$B197)": 7999,_x000D_
    "=RIK_AC(\"INF04__;INF04@E=0,S=1064,G=0,T=0,P=0:@R=A,S=1260,V={0}:R=B,S=1018,V={1}:R=C,S=1092,V={2}:R=D,S=1014,V={3}:R=E,S=1260,V={4}:\";$C$2;$O$14;$C$4;$D205;$B205)": 8000,_x000D_
    "=RIK_AC(\"INF04__;INF04@E=0,S=1064,G=0,T=0,P=0:@R=A,S=1260,V={0}:R=B,S=1018,V={1}:R=C,S=1092,V={2}:R=D,S=1014,V={3}:R=E,S=1260,V={4}:\";$C$2;$O$14;$C$4;$D213;$B213)": 8001,_x000D_
    "=RIK_AC(\"INF04__;INF04@E=0,S=1064,G=0,T=0,P=0:@R=A,S=1260,V={0}:R=B,S=1018,V={1}:R=C,S=1092,V={2}:R=D,S=1014,V={3}:R=E,S=1260,V={4}:\";$C$2;$O$14;$C$4;$D221;$B221)": 8002,_x000D_
    "=RIK_AC(\"INF04__;INF04@E=0,S=1064,G=0,T=0,P=0:@R=A,S=1260,V={0}:R=B,S=1018,V={1}:R=C,S=1092,V={2}:R=D,S=1014,V={3}:R=E,S=1260,V={4}:\";$C$2;$O$14;$C$4;$D229;$B229)": 8003,_x000D_
    "=RIK_AC(\"INF04__;INF04@E=0,S=1064,G=0,T=0,P=0:@R=A,S=1260,V={0}:R=B,S=1018,V={1}:R=C,S=1092,V={2}:R=D,S=1014,V={3}:R=E,S=1260,V={4}:\";$C$2;$O$14;$C$4;$D237;$B237)": 8004,_x000D_
    "=RIK_AC(\"INF04__;INF04@E=0,S=1064,G=0,T=0,P=0:@R=A,S=1260,V={0}:R=B,S=1018,V={1}:R=C,S=1092,V={2}:R=D,S=1014,V={3}:R=E,S=1260,V={4}:\";$C$2;$O$14;$C$4;$D245;$B245)": 8005,_x000D_
    "=RIK_AC(\"INF04__;INF04@E=0,S=1064,G=0,T=0,P=0:@R=A,S=1260,V={0}:R=B,S=1018,V={1}:R=C,S=1092,V={2}:R=D,S=1014,V={3}:R=E,S=1260,V={4}:\";$C$2;$O$14;$C$4;$D253;$B253)": 8006,_x000D_
    "=RIK_AC(\"INF04__;INF04@E=0,S=1064,G=0,T=0,P=0:@R=A,S=1260,V={0}:R=B,S=1018,V={1}:R=C,S=1092,V={2}:R=D,S=1014,V={3}:R=E,S=1260,V={4}:\";$C$2;$O$14;$C$4;$D261;$B261)": 8007,_x000D_
    "=RIK_AC(\"INF04__;INF04@E=0,S=1064,G=0,T=0,P=0:@R=A,S=1260,V={0}:R=B,S=1018,V={1}:R=C,S=1092,V={2}:R=D,S=1014,V={3}:R=E,S=1260,V={4}:\";$C$2;$O$14;$C$4;$D269;$B269)": 8008,_x000D_
    "=RIK_AC(\"INF04__;INF04@E=0,S=1064,G=0,T=0,P=0:@R=A,S=1260,V={0}:R=B,S=1018,V={1}:R=C,S=1092,V={2}:R=D,S=1014,V={3}:R=E,S=1260,V={4}:\";$C$2;$O$14;$C$4;$D277;$B277)": 8009,_x000D_
    "=RIK_AC(\"INF04__;INF04@E=0,S=1064,G=0,T=0,P=0:@R=A,S=1260,V={0}:R=B,S=1018,V={1}:R=C,S=1092,V={2}:R=D,S=1014,V={3}:R=E,S=1260,V={4}:\";$C$2;$O$14;$C$4;$D285;$B285)": 8010,_x000D_
    "=RIK_AC(\"INF04__;INF04@E=0,S=1064,G=0,T=0,P=0:@R=A,S=1260,V={0}:R=B,S=1018,V={1}:R=C,S=1092,V={2}:R=D,S=1014,V={3}:R=E,S=1260,V={4}:\";$C$2;$O$14;$C$4;$D293;$B293)": 8011,_x000D_
    "=RIK_AC(\"INF04__;INF04@E=0,S=1064,G=0,T=0,P=0:@R=A,S=1260,V={0}:R=B,S=1018,V={1}:R=C,S=1092,V={2}:R=D,S=1014,V={3}:R=E,S=1260,V={4}:\";$C$2;$O$14;$C$4;$D301;$B301)": 8012,_x000D_
    "=RIK_AC(\"INF04__;INF04@E=0,S=1064,G=0,T=0,P=0:@R=A,S=1260,V={0}:R=B,S=1018,V={1}:R=C,S=1092,V={2}:R=D,S=1014,V={3}:R=E,S=1260,V={4}:\";$C$2;$O$14;$C$4;$D309;$B309)": 8013,_x000D_
    "=RIK_AC(\"INF04__;INF04@E=0,S=1064,G=0,T=0,P=0:@R=A,S=1260,V={0}:R=B,S=1018,V={1}:R=C,S=1092,V={2}:R=D,S=1014,V={3}:R=E,S=1260,V={4}:\";$C$2;$O$14;$C$4;$D317;$B317)": 8014,_x000D_
    "=RIK_AC(\"INF04__;INF04@E=0,S=1064,G=0,T=0,P=0:@R=A,S=1260,V={0}:R=B,S=1018,V={1}:R=C,S=1092,V={2}:R=D,S=1014,V={3}:R=E,S=1260,V={4}:\";$C$2;$O$14;$C$4;$D325;$B325)": 8015,_x000D_
    "=RIK_AC(\"INF04__;INF04@E=0,S=1064,G=0,T=0,P=0:@R=A,S=1260,V={0}:R=B,S=1018,V={1}:R=C,S=1092,V={2}:R=D,S=1014,V={3}:R=E,S=1260,V={4}:\";$C$2;$O$14;$C$4;$D333;$B333)": 8016,_x000D_
    "=RIK_AC(\"INF04__;INF04@E=0,S=1064,G=0,T=0,P=0:@R=A,S=1260,V={0}:R=B,S=1018,V={1}:R=C,S=1092,V={2}:R=D,S=1014,V={3}:R=E,S=1260,V={4}:\";$C$2;$O$14;$C$4;$D341;$B341)": 8017,_x000D_
    "=RIK_AC(\"INF04__;INF04@E=0,S=1064,G=0,T=0,P=0:@R=A,S=1260,V={0}:R=B,S=1018,V={1}:R=C,S=1092,V={2}:R=D,S=1014,V={3}:R=E,S=1260,V={4}:\";$C$2;$O$14;$C$4;$D349;$B349)": 8018,_x000D_
    "=RIK_AC(\"INF04__;INF04@E=0,S=1064,G=0,T=0,P=0:@R=A,S=1260,V={0}:R=B,S=1018,V={1}:R=C,S=1092,V={2}:R=D,S=1014,V={3}:R=E,S=1260,V={4}:\";$C$2;$O$14;$C$4;$D357;$B357)": 8019,_x000D_
    "=RIK_AC(\"INF04__;INF04@E=0,S=1064,G=0,T=0,P=0:@R=A,S=1260,V={0}:R=B,S=1018,V={1}:R=C,S=1092,V={2}:R=D,S=1014,V={3}:R=E,S=1260,V={4}:\";$C$2;$O$14;$C$4;$D365;$B365)": 8020,_x000D_
    "=RIK_AC(\"INF04__;INF04@E=0,S=1064,G=0,T=0,P=0:@R=A,S=1260,V={0}:R=B,S=1018,V={1}:R=C,S=1092,V={2}:R=D,S=1014,V={3}:R=E,S=1260,V={4}:\";$C$2;$O$14;$C$4;$D373;$B373)": 8021,_x000D_
    "=RIK_AC(\"INF04__;INF04@E=0,S=1064,G=0,T=0,P=0:@R=A,S=1260,V={0}:R=B,S=1018,V={1}:R=C,S=1092,V={2}:R=D,S=1014,V={3}:R=E,S=1260,V={4}:\";$C$2;$O$14;$C$4;$D381;$B381)": 8022,_x000D_
    "=RIK_AC(\"INF04__;INF04@E=0,S=1064,G=0,T=0,P=0:@R=A,S=1260,V={0}:R=B,S=1018,V={1}:R=C,S=1092,V={2}:R=D,S=1014,V={3}:R=E,S=1260,V={4}:\";$C$2;$O$14;$C$4;$D389;$B389)": 8023,_x000D_
    "=RIK_AC(\"INF04__;INF04@E=0,S=1064,G=0,T=0,P=0:@R=A,S=1260,V={0}:R=B,S=1018,V={1}:R=C,S=1092,V={2}:R=D,S=1014,V={3}:R=E,S=1260,V={4}:\";$C$2;$O$14;$C$4;$D397;$B397)": 8024,_x000D_
    "=RIK_AC(\"INF04__;INF04@E=0,S=1064,G=0,T=0,P=0:@R=A,S=1260,V={0}:R=B,S=1018,V={1}:R=C,S=1092,V={2}:R=D,S=1014,V={3}:R=E,S=1260,V={4}:\";$C$2;$O$14;$C$4;$D405;$B405)": 8025,_x000D_
    "=RIK_AC(\"INF04__;INF04@E=0,S=1064,G=0,T=0,P=0:@R=A,S=1260,V={0}:R=B,S=1018,V={1}:R=C,S=1092,V={2}:R=D,S=1014,V={3}:R=E,S=1260,V={4}:\";$C$2;$O$14;$C$4;$D413;$B413)": 8026,_x000D_
    "=RIK_AC(\"INF04__;INF04@E=0,S=1064,G=0,T=0,P=0:@R=A,S=1260,V={0}:R=B,S=1018,V={1}:R=C,S=1092,V={2}:R=D,S=1014,V={3}:R=E,S=1260,V={4}:\";$C$2;$O$14;$C$4;$D421;$B421)": 8027,_x000D_
    "=RIK_AC(\"INF04__;INF04@E=0,S=1064,G=0,T=0,P=0:@R=A,S=1260,V={0}:R=B,S=1018,V={1}:R=C,S=1092,V={2}:R=D,S=1014,V={3}:R=E,S=1260,V={4}:\";$C$2;$O$14;$C$4;$D429;$B429)": 8028,_x000D_
    "=RIK_AC(\"INF04__;INF04@E=0,S=1064,G=0,T=0,P=0:@R=A,S=1260,V={0}:R=B,S=1018,V={1}:R=C,S=1092,V={2}:R=D,S=1014,V={3}:R=E,S=1260,V={4}:\";$C$2;$O$14;$C$4;$D437;$B437)": 8029,_x000D_
    "=RIK_AC(\"INF04__;INF04@E=0,S=49,G=0,T=0,P=0:@R=A,S=1260,V={0}:R=B,S=1018,V={1}:R=C,S=1092,V={2}:R=D,S=1014,V={3}:R=E,S=1260,V={4}:R=F,S=48,V={5}:\";$C$2;$O$14;$C$4;$D25;$B25;Q$14)": 8030,_x000D_
    "=RIK_AC(\"INF04__;INF04@E=0,S=42,G=0,T=0,P=0:@R=A,S=1260,V={0}:R=B,S=1018,V={1}:R=C,S=1092,V={2}:R=D,S=1014,V={3}:R=E,S=1260,V={4}:\";$C$2;$O$14;$C$4;$D18;$B18)": 8031,_x000D_
    "=RIK_AC(\"INF04__;INF04@E=0,S=42,G=0,T=0,P=0:@R=A,S=1260,V={0}:R=B,S=1018,V={1}:R=C,S=1092,V={2}:R=D,S=1014,V={3}:R=E,S=1260,V={4}:\";$C$2;$O$14;$C$4;$D26;$B26)": 8032,_x000D_
    "=RIK_AC(\"INF04__;INF04@E=0,S=42,G=0,T=0,P=0:@R=A,S=1260,V={0}:R=B,S=1018,V={1}:R=C,S=1092,V={2}:R=D,S=1014,V={3}:R=E,S=1260,V={4}:\";$C$2;$O$14;$C$4;$D34;$B34)": 8033,_x000D_
    "=RIK_AC(\"INF04__;INF04@E=0,S=42,G=0,T=0,P=0:@R=A,S=1260,V={0}:R=B,S=1018,V={1}:R=C,S=1092,V={2}:R=D,S=1014,V={3}:R=E,S=1260,V={4}:\";$C$2;$O$14;$C$4;$D42;$B42)": 8034,_x000D_
    "=RIK_AC(\"INF04__;INF04@E=0,S=42,G=0,T=0,P=0:@R=A,S=1260,V={0}:R=B,S=1018,V={1}:R=C,S=1092,V={2}:R=D,S=1014,V={3}:R=E,S=1260,V={4}:\";$C$2;$O$14;$C$4;$D50;$B50)": 8035,_x000D_
    "=RIK_AC(\"INF04__;INF04@E=0,S=42,G=0,T=0,P=0:@R=A,S=1260,V={0}:R=B,S=1018,V={1}:R=C,S=1092,V={2}:R=D,S=1014,V={3}:R=E,S=1260,V={4}:\";$C$2;$O$14;$C$4;$D58;$B58)": 8036,_x000D_
    "=RIK_AC(\"INF04__;INF04@E=0,S=42,G=0,T=0,P=0:@R=A,S=1260,V={0}:R=B,S=1018,V={1}:R=C,S=1092,V={2}:R=D,S=1014,V={3}:R=E,S=1260,V={4}:\";$C$2;$O$14;$C$4;$D66;$B66)": 8037,_x000D_
    "=RIK_AC(\"INF04__;INF04@E=0,S=42,G=0,T=0,P=0:@R=A,S=1260,V={0}:R=B,S=1018,V={1}:R=C,S=1092,V={2}:R=D,S=1014,V={3}:R=E,S=1260,V={4}:\";$C$2;$O$14;$C$4;$D74;$B74)": 8038,_x000D_
    "=RIK_AC(\"INF04__;INF04@E=0,S=42,G=0,T=0,P=0:@R=A,S=1260,V={0}:R=B,S=1018,V={1}:R=C,S=1092,V={2}:R=D,S=1014,V={3}:R=E,S=1260,V={4}:\";$C$2;$O$14;$C$4;$D82;$B82)": 8039,_x000D_
    "=RIK_AC(\"INF04__;INF04@E=0,S=42,G=0,T=0,P=0:@R=A,S=1260,V={0}:R=B,S=1018,V={1}:R=C,S=1092,V={2}:R=D,S=1014,V={3}:R=E,S=1260,V={4}:\";$C$2;$O$14;$C$4;$D90;$B90)": 8040,_x000D_
    "=RIK_AC(\"INF04__;INF04@E=0,S=42,G=0,T=0,P=0:@R=A,S=1260,V={0}:R=B,S=1018,V={1}:R=C,S=1092,V={2}:R=D,S=1014,V={3}:R=E,S=1260,V={4}:\";$C$2;$O$14;$C$4;$D98;$B98)": 8041,_x000D_
    "=RIK_AC(\"INF04__;INF04@E=0,S=42,G=0,T=0,P=0:@R=A,S=1260,V={0}:R=B,S=1018,V={1}:R=C,S=1092,V={2}:R=D,S=1014,V={3}:R=E,S=1260,V={4}:\";$C$2;$O$14;$C$4;$D106;$B106)": 8042,_x000D_
    "=RIK_AC(\"INF04__;INF04@E=0,S=42,G=0,T=0,P=0:@R=A,S=1260,V={0}:R=B,S=1018,V={1}:R=C,S=1092,V={2}:R=D,S=1014,V={3}:R=E,S=1260,V={4}:\";$C$2;$O$14;$C$4;$D114;$B114)": 8043,_x000D_
    "=RIK_AC(\"INF04__;INF04@E=0,S=42,G=0,T=0,P=0:@R=A,S=1260,V={0}:R=B,S=1018,V={1}:R=C,S=1092,V={2}:R=D,S=1014,V={3}:R=E,S=1260,V={4}:\";$C$2;$O$14;$C$4;$D122;$B122)": 8044,_x000D_
    "=RIK_AC(\"INF04__;INF04@E=0,S=42,G=0,T=0,P=0:@R=A,S=1260,V={0}:R=B,S=1018,V={1}:R=C,S=1092,V={2}:R=D,S=1014,V={3}:R=E,S=1260,V={4}:\";$C$2;$O$14;$C$4;$D130;$B130)": 8045,_x000D_
    "=RIK_AC(\"INF04__;INF04@E=0,S=42,G=0,T=0,P=0:@R=A,S=1260,V={0}:R=B,S=1018,V={1}:R=C,S=1092,V={2}:R=D,S=1014,V={3}:R=E,S=1260,V={4}:\";$C$2;$O$14;$C$4;$D138;$B138)": 8046,_x000D_
    "=RIK_AC(\"INF04__;INF04@E=0,S=42,G=0,T=0,P=0:@R=A,S=1260,V={0}:R=B,S=1018,V={1}:R=C,S=1092,V={2}:R=D,S=1014,V={3}:R=E,S=1260,V={4}:\";$C$2;$O$14;$C$4;$D146;$B146)": 8047,_x000D_
    "=RIK_AC(\"INF04__;INF04@E=0,S=42,G=0,T=0,P=0:@R=A,S=1260,V={0}:R=B,S=1018,V={1}:R=C,S=1092,V={2}:R=D,S=1014,V={3}:R=E,S=1260,V={4}:\";$C$2;$O$14;$C$4;$D154;$B154)": 8048,_x000D_
    "=RIK_AC(\"INF04__;INF04@E=0,S=42,G=0,T=0,P=0:@R=A,S=1260,V={0}:R=B,S=1018,V={1}:R=C,S=1092,V={2}:R=D,S=1014,V={3}:R=E,S=1260,V={4}:\";$C$2;$O$14;$C$4;$D162;$B162)": 8049,_x000D_
    "=RIK_AC(\"INF04__;INF04@E=0,S=42,G=0,T=0,P=0:@R=A,S=1260,V={0}:R=B,S=1018,V={1}:R=C,S=1092,V={2}:R=D,S=1014,V={3}:R=E,S=1260,V={4}:\";$C$2;$O$14;$C$4;$D170;$B170)": 8050,_x000D_
    "=RIK_AC(\"INF04__;INF04@E=0,S=42,G=0,T=0,P=0:@R=A,S=1260,V={0}:R=B,S=1018,V={1}:R=C,S=1092,V={2}:R=D,S=1014,V={3}:R=E,S=1260,V={4}:\";$C$2;$O$14;$C$4;$D178;$B178)": 8051,_x000D_
    "=RIK_AC(\"INF04__;INF04@E=0,S=42,G=0,T=0,P=0:@R=A,S=1260,V={0}:R=B,S=1018,V={1}:R=C,S=1092,V={2}:R=D,S=1014,V={3}:R=E,S=1260,V={4}:\";$C$2;$O$14;$C$4;$D186;$B186)": 8052,_x000D_
    "=RIK_AC(\"INF04__;INF04@E=0,S=42,G=0,T=0,P=0:@R=A,S=1260,V={0}:R=B,S=1018,V={1}:R=C,S=1092,V={2}:R=D,S=1014,V={3}:R=E,S=1260,V={4}:\";$C$2;$O$14;$C$4;$D194;$B194)": 8053,_x000D_
    "=RIK_AC(\"INF04__;INF04@E=0,S=42,G=0,T=0,P=0:@R=A,S=1260,V={0}:R=B,S=1018,V={1}:R=C,S=1092,V={2}:R=D,S=1014,V={3}:R=E,S=1260,V={4}:\";$C$2;$O$14;$C$4;$D202;$B202)": 8054,_x000D_
    "=RIK_AC(\"INF04__;INF04@E=0,S=42,G=0,T=0,P=0:@R=A,S=1260,V={0}:R=B,S=1018,V={1}:R=C,S=1092,V={2}:R=D,S=1014,V={3}:R=E,S=1260,V={4}:\";$C$2;$O$14;$C$4;$D210;$B210)": 8055,_x000D_
    "=RIK_AC(\"INF04__;INF04@E=0,S=42,G=0,T=0,P=0:@R=A,S=1260,V={0}:R=B,S=1018,V={1}:R=C,S=1092,V={2}:R=D,S=1014,V={3}:R=E,S=1260,V={4}:\";$C$2;$O$14;$C$4;$D218;$B218)": 8056,_x000D_
    "=RIK_AC(\"INF04__;INF04@E=0,S=42,G=0,T=0,P=0:@R=A,S=1260,V={0}:R=B,S=1018,V={1}:R=C,S=1092,V={2}:R=D,S=1014,V={3}:R=E,S=1260,V={4}:\";$C$2;$O$14;$C$4;$D226;$B226)": 8057,_x000D_
    "=RIK_AC(\"INF04__;INF04@E=0,S=42,G=0,T=0,P=0:@R=A,S=1260,V={0}:R=B,S=1018,V={1}:R=C,S=1092,V={2}:R=D,S=1014,V={3}:R=E,S=1260,V={4}:\";$C$2;$O$14;$C$4;$D234;$B234)": 8058,_x000D_
    "=RIK_AC(\"INF04__;INF04@E=0,S=42,G=0,T=0,P=0:@R=A,S=1260,V={0}:R=B,S=1018,V={1}:R=C,S=1092,V={2}:R=D,S=1014,V={3}:R=E,S=1260,V={4}:\";$C$2;$O$14;$C$4;$D242;$B242)": 8059,_x000D_
    "=RIK_AC(\"INF04__;INF04@E=0,S=42,G=0,T=0,P=0:@R=A,S=1260,V={0}:R=B,S=1018,V={1}:R=C,S=1092,V={2}:R=D,S=1014,V={3}:R=E,S=1260,V={4}:\";$C$2;$O$14;$C$4;$D250;$B250)": 8060,_x000D_
    "=RIK_AC(\"INF04__;INF04@E=0,S=42,G=0,T=0,P=0:@R=A,S=1260,V={0}:R=B,S=1018,V={1}:R=C,S=1092,V={2}:R=D,S=1014,V={3}:R=E,S=1260,V={4}:\";$C$2;$O$14;$C$4;$D258;$B258)": 8061,_x000D_
    "=RIK_AC(\"INF04__;INF04@E=0,S=42,G=0,T=0,P=0:@R=A,S=1260,V={0}:R=B,S=1018,V={1}:R=C,S=1092,V={2}:R=D,S=1014,V={3}:R=E,S=1260,V={4}:\";$C$2;$O$14;$C$4;$D266;$B266)": 8062,_x000D_
    "=RIK_AC(\"INF04__;INF04@E=0,S=42,G=0,T=0,P=0:@R=A,S=1260,V={0}:R=B,S=1018,V={1}:R=C,S=1092,V={2}:R=D,S=1014,V={3}:R=E,S=1260,V={4}:\";$C$2;$O$14;$C$4;$D274;$B274)": 8063,_x000D_
    "=RIK_AC(\"INF04__;INF04@E=0,S=42,G=0,T=0,P=0:@R=A,S=1260,V={0}:R=B,S=1018,V={1}:R=C,S=1092,V={2}:R=D,S=1014,V={3}:R=E,S=1260,V={4}:\";$C$2;$O$14;$C$4;$D282;$B282)": 8064,_x000D_
    "=RIK_AC(\"INF04__;INF04@E=0,S=42,G=0,T=0,P=0:@R=A,S=1260,V={0}:R=B,S=1018,V={1}:R=C,S=1092,V={2}:R=D,S=1014,V={3}:R=E,S=1260,V={4}:\";$C$2;$O$14;$C$4;$D290;$B290)": 8065,_x000D_
    "=RIK_AC(\"INF04__;INF04@E=0,S=42,G=0,T=0,P=0:@R=A,S=1260,V={0}:R=B,S=1018,V={1}:R=C,S=1092,V={2}:R=D,S=1014,V={3}:R=E,S=1260,V={4}:\";$C$2;$O$14;$C$4;$D298;$B298)": 8066,_x000D_
    "=RIK_AC(\"INF04__;INF04@E=0,S=42,G=0,T=0,P=0:@R=A,S=1260,V={0}:R=B,S=1018,V={1}:R=C,S=1092,V={2}:R=D,S=1014,V={3}:R=E,S=1260,V={4}:\";$C$2;$O$14;$C$4;$D306;$B306)": 8067,_x000D_
    "=RIK_AC(\"INF04__;INF04@E=0,S=42,G=0,T=0,P=0:@R=A,S=1260,V={0}:R=B,S=1018,V={1}:R=C,S=1092,V={2}:R=D,S=1014,V={3}:R=E,S=1260,V={4}:\";$C$2;$O$14;$C$4;$D314;$B314)": 8068,_x000D_
    "=RIK_AC(\"INF04__;INF04@E=0,S=42,G=0,T=0,</t>
  </si>
  <si>
    <t>P=0:@R=A,S=1260,V={0}:R=B,S=1018,V={1}:R=C,S=1092,V={2}:R=D,S=1014,V={3}:R=E,S=1260,V={4}:\";$C$2;$O$14;$C$4;$D322;$B322)": 8069,_x000D_
    "=RIK_AC(\"INF04__;INF04@E=0,S=42,G=0,T=0,P=0:@R=A,S=1260,V={0}:R=B,S=1018,V={1}:R=C,S=1092,V={2}:R=D,S=1014,V={3}:R=E,S=1260,V={4}:\";$C$2;$O$14;$C$4;$D330;$B330)": 8070,_x000D_
    "=RIK_AC(\"INF04__;INF04@E=0,S=42,G=0,T=0,P=0:@R=A,S=1260,V={0}:R=B,S=1018,V={1}:R=C,S=1092,V={2}:R=D,S=1014,V={3}:R=E,S=1260,V={4}:\";$C$2;$O$14;$C$4;$D338;$B338)": 8071,_x000D_
    "=RIK_AC(\"INF04__;INF04@E=0,S=42,G=0,T=0,P=0:@R=A,S=1260,V={0}:R=B,S=1018,V={1}:R=C,S=1092,V={2}:R=D,S=1014,V={3}:R=E,S=1260,V={4}:\";$C$2;$O$14;$C$4;$D346;$B346)": 8072,_x000D_
    "=RIK_AC(\"INF04__;INF04@E=0,S=42,G=0,T=0,P=0:@R=A,S=1260,V={0}:R=B,S=1018,V={1}:R=C,S=1092,V={2}:R=D,S=1014,V={3}:R=E,S=1260,V={4}:\";$C$2;$O$14;$C$4;$D354;$B354)": 8073,_x000D_
    "=RIK_AC(\"INF04__;INF04@E=0,S=42,G=0,T=0,P=0:@R=A,S=1260,V={0}:R=B,S=1018,V={1}:R=C,S=1092,V={2}:R=D,S=1014,V={3}:R=E,S=1260,V={4}:\";$C$2;$O$14;$C$4;$D362;$B362)": 8074,_x000D_
    "=RIK_AC(\"INF04__;INF04@E=0,S=42,G=0,T=0,P=0:@R=A,S=1260,V={0}:R=B,S=1018,V={1}:R=C,S=1092,V={2}:R=D,S=1014,V={3}:R=E,S=1260,V={4}:\";$C$2;$O$14;$C$4;$D370;$B370)": 8075,_x000D_
    "=RIK_AC(\"INF04__;INF04@E=0,S=42,G=0,T=0,P=0:@R=A,S=1260,V={0}:R=B,S=1018,V={1}:R=C,S=1092,V={2}:R=D,S=1014,V={3}:R=E,S=1260,V={4}:\";$C$2;$O$14;$C$4;$D378;$B378)": 8076,_x000D_
    "=RIK_AC(\"INF04__;INF04@E=0,S=42,G=0,T=0,P=0:@R=A,S=1260,V={0}:R=B,S=1018,V={1}:R=C,S=1092,V={2}:R=D,S=1014,V={3}:R=E,S=1260,V={4}:\";$C$2;$O$14;$C$4;$D386;$B386)": 8077,_x000D_
    "=RIK_AC(\"INF04__;INF04@E=0,S=42,G=0,T=0,P=0:@R=A,S=1260,V={0}:R=B,S=1018,V={1}:R=C,S=1092,V={2}:R=D,S=1014,V={3}:R=E,S=1260,V={4}:\";$C$2;$O$14;$C$4;$D394;$B394)": 8078,_x000D_
    "=RIK_AC(\"INF04__;INF04@E=0,S=42,G=0,T=0,P=0:@R=A,S=1260,V={0}:R=B,S=1018,V={1}:R=C,S=1092,V={2}:R=D,S=1014,V={3}:R=E,S=1260,V={4}:\";$C$2;$O$14;$C$4;$D402;$B402)": 8079,_x000D_
    "=RIK_AC(\"INF04__;INF04@E=0,S=42,G=0,T=0,P=0:@R=A,S=1260,V={0}:R=B,S=1018,V={1}:R=C,S=1092,V={2}:R=D,S=1014,V={3}:R=E,S=1260,V={4}:\";$C$2;$O$14;$C$4;$D410;$B410)": 8080,_x000D_
    "=RIK_AC(\"INF04__;INF04@E=0,S=42,G=0,T=0,P=0:@R=A,S=1260,V={0}:R=B,S=1018,V={1}:R=C,S=1092,V={2}:R=D,S=1014,V={3}:R=E,S=1260,V={4}:\";$C$2;$O$14;$C$4;$D418;$B418)": 8081,_x000D_
    "=RIK_AC(\"INF04__;INF04@E=0,S=42,G=0,T=0,P=0:@R=A,S=1260,V={0}:R=B,S=1018,V={1}:R=C,S=1092,V={2}:R=D,S=1014,V={3}:R=E,S=1260,V={4}:\";$C$2;$O$14;$C$4;$D426;$B426)": 8082,_x000D_
    "=RIK_AC(\"INF04__;INF04@E=0,S=42,G=0,T=0,P=0:@R=A,S=1260,V={0}:R=B,S=1018,V={1}:R=C,S=1092,V={2}:R=D,S=1014,V={3}:R=E,S=1260,V={4}:\";$C$2;$O$14;$C$4;$D434;$B434)": 8083,_x000D_
    "=RIK_AC(\"INF04__;INF04@E=0,S=1064,G=0,T=0,P=0:@R=A,S=1260,V={0}:R=B,S=1018,V={1}:R=C,S=1092,V={2}:R=D,S=1014,V={3}:R=E,S=1260,V={4}:\";$C$2;$O$14;$C$4;$D22;$B22)": 8084,_x000D_
    "=RIK_AC(\"INF04__;INF04@E=0,S=1064,G=0,T=0,P=0:@R=A,S=1260,V={0}:R=B,S=1018,V={1}:R=C,S=1092,V={2}:R=D,S=1014,V={3}:R=E,S=1260,V={4}:\";$C$2;$O$14;$C$4;$D30;$B30)": 8085,_x000D_
    "=RIK_AC(\"INF04__;INF04@E=0,S=1064,G=0,T=0,P=0:@R=A,S=1260,V={0}:R=B,S=1018,V={1}:R=C,S=1092,V={2}:R=D,S=1014,V={3}:R=E,S=1260,V={4}:\";$C$2;$O$14;$C$4;$D38;$B38)": 8086,_x000D_
    "=RIK_AC(\"INF04__;INF04@E=0,S=1064,G=0,T=0,P=0:@R=A,S=1260,V={0}:R=B,S=1018,V={1}:R=C,S=1092,V={2}:R=D,S=1014,V={3}:R=E,S=1260,V={4}:\";$C$2;$O$14;$C$4;$D46;$B46)": 8087,_x000D_
    "=RIK_AC(\"INF04__;INF04@E=0,S=1064,G=0,T=0,P=0:@R=A,S=1260,V={0}:R=B,S=1018,V={1}:R=C,S=1092,V={2}:R=D,S=1014,V={3}:R=E,S=1260,V={4}:\";$C$2;$O$14;$C$4;$D54;$B54)": 8088,_x000D_
    "=RIK_AC(\"INF04__;INF04@E=0,S=1064,G=0,T=0,P=0:@R=A,S=1260,V={0}:R=B,S=1018,V={1}:R=C,S=1092,V={2}:R=D,S=1014,V={3}:R=E,S=1260,V={4}:\";$C$2;$O$14;$C$4;$D62;$B62)": 8089,_x000D_
    "=RIK_AC(\"INF04__;INF04@E=0,S=1064,G=0,T=0,P=0:@R=A,S=1260,V={0}:R=B,S=1018,V={1}:R=C,S=1092,V={2}:R=D,S=1014,V={3}:R=E,S=1260,V={4}:\";$C$2;$O$14;$C$4;$D70;$B70)": 8090,_x000D_
    "=RIK_AC(\"INF04__;INF04@E=0,S=1064,G=0,T=0,P=0:@R=A,S=1260,V={0}:R=B,S=1018,V={1}:R=C,S=1092,V={2}:R=D,S=1014,V={3}:R=E,S=1260,V={4}:\";$C$2;$O$14;$C$4;$D78;$B78)": 8091,_x000D_
    "=RIK_AC(\"INF04__;INF04@E=0,S=1064,G=0,T=0,P=0:@R=A,S=1260,V={0}:R=B,S=1018,V={1}:R=C,S=1092,V={2}:R=D,S=1014,V={3}:R=E,S=1260,V={4}:\";$C$2;$O$14;$C$4;$D86;$B86)": 8092,_x000D_
    "=RIK_AC(\"INF04__;INF04@E=0,S=1064,G=0,T=0,P=0:@R=A,S=1260,V={0}:R=B,S=1018,V={1}:R=C,S=1092,V={2}:R=D,S=1014,V={3}:R=E,S=1260,V={4}:\";$C$2;$O$14;$C$4;$D94;$B94)": 8093,_x000D_
    "=RIK_AC(\"INF04__;INF04@E=0,S=1064,G=0,T=0,P=0:@R=A,S=1260,V={0}:R=B,S=1018,V={1}:R=C,S=1092,V={2}:R=D,S=1014,V={3}:R=E,S=1260,V={4}:\";$C$2;$O$14;$C$4;$D102;$B102)": 8094,_x000D_
    "=RIK_AC(\"INF04__;INF04@E=0,S=1064,G=0,T=0,P=0:@R=A,S=1260,V={0}:R=B,S=1018,V={1}:R=C,S=1092,V={2}:R=D,S=1014,V={3}:R=E,S=1260,V={4}:\";$C$2;$O$14;$C$4;$D110;$B110)": 8095,_x000D_
    "=RIK_AC(\"INF04__;INF04@E=0,S=1064,G=0,T=0,P=0:@R=A,S=1260,V={0}:R=B,S=1018,V={1}:R=C,S=1092,V={2}:R=D,S=1014,V={3}:R=E,S=1260,V={4}:\";$C$2;$O$14;$C$4;$D118;$B118)": 8096,_x000D_
    "=RIK_AC(\"INF04__;INF04@E=0,S=1064,G=0,T=0,P=0:@R=A,S=1260,V={0}:R=B,S=1018,V={1}:R=C,S=1092,V={2}:R=D,S=1014,V={3}:R=E,S=1260,V={4}:\";$C$2;$O$14;$C$4;$D126;$B126)": 8097,_x000D_
    "=RIK_AC(\"INF04__;INF04@E=0,S=1064,G=0,T=0,P=0:@R=A,S=1260,V={0}:R=B,S=1018,V={1}:R=C,S=1092,V={2}:R=D,S=1014,V={3}:R=E,S=1260,V={4}:\";$C$2;$O$14;$C$4;$D134;$B134)": 8098,_x000D_
    "=RIK_AC(\"INF04__;INF04@E=0,S=1064,G=0,T=0,P=0:@R=A,S=1260,V={0}:R=B,S=1018,V={1}:R=C,S=1092,V={2}:R=D,S=1014,V={3}:R=E,S=1260,V={4}:\";$C$2;$O$14;$C$4;$D142;$B142)": 8099,_x000D_
    "=RIK_AC(\"INF04__;INF04@E=0,S=1064,G=0,T=0,P=0:@R=A,S=1260,V={0}:R=B,S=1018,V={1}:R=C,S=1092,V={2}:R=D,S=1014,V={3}:R=E,S=1260,V={4}:\";$C$2;$O$14;$C$4;$D150;$B150)": 8100,_x000D_
    "=RIK_AC(\"INF04__;INF04@E=0,S=1064,G=0,T=0,P=0:@R=A,S=1260,V={0}:R=B,S=1018,V={1}:R=C,S=1092,V={2}:R=D,S=1014,V={3}:R=E,S=1260,V={4}:\";$C$2;$O$14;$C$4;$D158;$B158)": 8101,_x000D_
    "=RIK_AC(\"INF04__;INF04@E=0,S=1064,G=0,T=0,P=0:@R=A,S=1260,V={0}:R=B,S=1018,V={1}:R=C,S=1092,V={2}:R=D,S=1014,V={3}:R=E,S=1260,V={4}:\";$C$2;$O$14;$C$4;$D166;$B166)": 8102,_x000D_
    "=RIK_AC(\"INF04__;INF04@E=0,S=1064,G=0,T=0,P=0:@R=A,S=1260,V={0}:R=B,S=1018,V={1}:R=C,S=1092,V={2}:R=D,S=1014,V={3}:R=E,S=1260,V={4}:\";$C$2;$O$14;$C$4;$D174;$B174)": 8103,_x000D_
    "=RIK_AC(\"INF04__;INF04@E=0,S=1064,G=0,T=0,P=0:@R=A,S=1260,V={0}:R=B,S=1018,V={1}:R=C,S=1092,V={2}:R=D,S=1014,V={3}:R=E,S=1260,V={4}:\";$C$2;$O$14;$C$4;$D182;$B182)": 8104,_x000D_
    "=RIK_AC(\"INF04__;INF04@E=0,S=1064,G=0,T=0,P=0:@R=A,S=1260,V={0}:R=B,S=1018,V={1}:R=C,S=1092,V={2}:R=D,S=1014,V={3}:R=E,S=1260,V={4}:\";$C$2;$O$14;$C$4;$D190;$B190)": 8105,_x000D_
    "=RIK_AC(\"INF04__;INF04@E=0,S=1064,G=0,T=0,P=0:@R=A,S=1260,V={0}:R=B,S=1018,V={1}:R=C,S=1092,V={2}:R=D,S=1014,V={3}:R=E,S=1260,V={4}:\";$C$2;$O$14;$C$4;$D198;$B198)": 8106,_x000D_
    "=RIK_AC(\"INF04__;INF04@E=0,S=1064,G=0,T=0,P=0:@R=A,S=1260,V={0}:R=B,S=1018,V={1}:R=C,S=1092,V={2}:R=D,S=1014,V={3}:R=E,S=1260,V={4}:\";$C$2;$O$14;$C$4;$D206;$B206)": 8107,_x000D_
    "=RIK_AC(\"INF04__;INF04@E=0,S=1064,G=0,T=0,P=0:@R=A,S=1260,V={0}:R=B,S=1018,V={1}:R=C,S=1092,V={2}:R=D,S=1014,V={3}:R=E,S=1260,V={4}:\";$C$2;$O$14;$C$4;$D214;$B214)": 8108,_x000D_
    "=RIK_AC(\"INF04__;INF04@E=0,S=1064,G=0,T=0,P=0:@R=A,S=1260,V={0}:R=B,S=1018,V={1}:R=C,S=1092,V={2}:R=D,S=1014,V={3}:R=E,S=1260,V={4}:\";$C$2;$O$14;$C$4;$D222;$B222)": 8109,_x000D_
    "=RIK_AC(\"INF04__;INF04@E=0,S=1064,G=0,T=0,P=0:@R=A,S=1260,V={0}:R=B,S=1018,V={1}:R=C,S=1092,V={2}:R=D,S=1014,V={3}:R=E,S=1260,V={4}:\";$C$2;$O$14;$C$4;$D230;$B230)": 8110,_x000D_
    "=RIK_AC(\"INF04__;INF04@E=0,S=1064,G=0,T=0,P=0:@R=A,S=1260,V={0}:R=B,S=1018,V={1}:R=C,S=1092,V={2}:R=D,S=1014,V={3}:R=E,S=1260,V={4}:\";$C$2;$O$14;$C$4;$D238;$B238)": 8111,_x000D_
    "=RIK_AC(\"INF04__;INF04@E=0,S=1064,G=0,T=0,P=0:@R=A,S=1260,V={0}:R=B,S=1018,V={1}:R=C,S=1092,V={2}:R=D,S=1014,V={3}:R=E,S=1260,V={4}:\";$C$2;$O$14;$C$4;$D246;$B246)": 8112,_x000D_
    "=RIK_AC(\"INF04__;INF04@E=0,S=1064,G=0,T=0,P=0:@R=A,S=1260,V={0}:R=B,S=1018,V={1}:R=C,S=1092,V={2}:R=D,S=1014,V={3}:R=E,S=1260,V={4}:\";$C$2;$O$14;$C$4;$D254;$B254)": 8113,_x000D_
    "=RIK_AC(\"INF04__;INF04@E=0,S=1064,G=0,T=0,P=0:@R=A,S=1260,V={0}:R=B,S=1018,V={1}:R=C,S=1092,V={2}:R=D,S=1014,V={3}:R=E,S=1260,V={4}:\";$C$2;$O$14;$C$4;$D262;$B262)": 8114,_x000D_
    "=RIK_AC(\"INF04__;INF04@E=0,S=1064,G=0,T=0,P=0:@R=A,S=1260,V={0}:R=B,S=1018,V={1}:R=C,S=1092,V={2}:R=D,S=1014,V={3}:R=E,S=1260,V={4}:\";$C$2;$O$14;$C$4;$D270;$B270)": 8115,_x000D_
    "=RIK_AC(\"INF04__;INF04@E=0,S=1064,G=0,T=0,P=0:@R=A,S=1260,V={0}:R=B,S=1018,V={1}:R=C,S=1092,V={2}:R=D,S=1014,V={3}:R=E,S=1260,V={4}:\";$C$2;$O$14;$C$4;$D278;$B278)": 8116,_x000D_
    "=RIK_AC(\"INF04__;INF04@E=0,S=1064,G=0,T=0,P=0:@R=A,S=1260,V={0}:R=B,S=1018,V={1}:R=C,S=1092,V={2}:R=D,S=1014,V={3}:R=E,S=1260,V={4}:\";$C$2;$O$14;$C$4;$D286;$B286)": 8117,_x000D_
    "=RIK_AC(\"INF04__;INF04@E=0,S=1064,G=0,T=0,P=0:@R=A,S=1260,V={0}:R=B,S=1018,V={1}:R=C,S=1092,V={2}:R=D,S=1014,V={3}:R=E,S=1260,V={4}:\";$C$2;$O$14;$C$4;$D294;$B294)": 8118,_x000D_
    "=RIK_AC(\"INF04__;INF04@E=0,S=1064,G=0,T=0,P=0:@R=A,S=1260,V={0}:R=B,S=1018,V={1}:R=C,S=1092,V={2}:R=D,S=1014,V={3}:R=E,S=1260,V={4}:\";$C$2;$O$14;$C$4;$D302;$B302)": 8119,_x000D_
    "=RIK_AC(\"INF04__;INF04@E=0,S=1064,G=0,T=0,P=0:@R=A,S=1260,V={0}:R=B,S=1018,V={1}:R=C,S=1092,V={2}:R=D,S=1014,V={3}:R=E,S=1260,V={4}:\";$C$2;$O$14;$C$4;$D310;$B310)": 8120,_x000D_
    "=RIK_AC(\"INF04__;INF04@E=0,S=1064,G=0,T=0,P=0:@R=A,S=1260,V={0}:R=B,S=1018,V={1}:R=C,S=1092,V={2}:R=D,S=1014,V={3}:R=E,S=1260,V={4}:\";$C$2;$O$14;$C$4;$D318;$B318)": 8121,_x000D_
    "=RIK_AC(\"INF04__;INF04@E=0,S=1064,G=0,T=0,P=0:@R=A,S=1260,V={0}:R=B,S=1018,V={1}:R=C,S=1092,V={2}:R=D,S=1014,V={3}:R=E,S=1260,V={4}:\";$C$2;$O$14;$C$4;$D326;$B326)": 8122,_x000D_
    "=RIK_AC(\"INF04__;INF04@E=0,S=1064,G=0,T=0,P=0:@R=A,S=1260,V={0}:R=B,S=1018,V={1}:R=C,S=1092,V={2}:R=D,S=1014,V={3}:R=E,S=1260,V={4}:\";$C$2;$O$14;$C$4;$D334;$B334)": 8123,_x000D_
    "=RIK_AC(\"INF04__;INF04@E=0,S=1064,G=0,T=0,P=0:@R=A,S=1260,V={0}:R=B,S=1018,V={1}:R=C,S=1092,V={2}:R=D,S=1014,V={3}:R=E,S=1260,V={4}:\";$C$2;$O$14;$C$4;$D342;$B342)": 8124,_x000D_
    "=RIK_AC(\"INF04__;INF04@E=0,S=1064,G=0,T=0,P=0:@R=A,S=1260,V={0}:R=B,S=1018,V={1}:R=C,S=1092,V={2}:R=D,S=1014,V={3}:R=E,S=1260,V={4}:\";$C$2;$O$14;$C$4;$D350;$B350)": 8125,_x000D_
    "=RIK_AC(\"INF04__;INF04@E=0,S=1064,G=0,T=0,P=0:@R=A,S=1260,V={0}:R=B,S=1018,V={1}:R=C,S=1092,V={2}:R=D,S=1014,V={3}:R=E,S=1260,V={4}:\";$C$2;$O$14;$C$4;$D358;$B358)": 8126,_x000D_
    "=RIK_AC(\"INF04__;INF04@E=0,S=1064,G=0,T=0,P=0:@R=A,S=1260,V={0}:R=B,S=1018,V={1}:R=C,S=1092,V={2}:R=D,S=1014,V={3}:R=E,S=1260,V={4}:\";$C$2;$O$14;$C$4;$D366;$B366)": 8127,_x000D_
    "=RIK_AC(\"INF04__;INF04@E=0,S=1064,G=0,T=0,P=0:@R=A,S=1260,V={0}:R=B,S=1018,V={1}:R=C,S=1092,V={2}:R=D,S=1014,V={3}:R=E,S=1260,V={4}:\";$C$2;$O$14;$C$4;$D374;$B374)": 8128,_x000D_
    "=RIK_AC(\"INF04__;INF04@E=0,S=1064,G=0,T=0,P=0:@R=A,S=1260,V={0}:R=B,S=1018,V={1}:R=C,S=1092,V={2}:R=D,S=1014,V={3}:R=E,S=1260,V={4}:\";$C$2;$O$14;$C$4;$D382;$B382)": 8129,_x000D_
    "=RIK_AC(\"INF04__;INF04@E=0,S=1064,G=0,T=0,P=0:@R=A,S=1260,V={0}:R=B,S=1018,V={1}:R=C,S=1092,V={2}:R=D,S=1014,V={3}:R=E,S=1260,V={4}:\";$C$2;$O$14;$C$4;$D390;$B390)": 8130,_x000D_
    "=RIK_AC(\"INF04__;INF04@E=0,S=1064,G=0,T=0,P=0:@R=A,S=1260,V={0}:R=B,S=1018,V={1}:R=C,S=1092,V={2}:R=D,S=1014,V={3}:R=E,S=1260,V={4}:\";$C$2;$O$14;$C$4;$D398;$B398)": 8131,_x000D_
    "=RIK_AC(\"INF04__;INF04@E=0,S=1064,G=0,T=0,P=0:@R=A,S=1260,V={0}:R=B,S=1018,V={1}:R=C,S=1092,V={2}:R=D,S=1014,V={3}:R=E,S=1260,V={4}:\";$C$2;$O$14;$C$4;$D406;$B406)": 8132,_x000D_
    "=RIK_AC(\"INF04__;INF04@E=0,S=1064,G=0,T=0,P=0:@R=A,S=1260,V={0}:R=B,S=1018,V={1}:R=C,S=1092,V={2}:R=D,S=1014,V={3}:R=E,S=1260,V={4}:\";$C$2;$O$14;$C$4;$D414;$B414)": 8133,_x000D_
    "=RIK_AC(\"INF04__;INF04@E=0,S=1064,G=0,T=0,P=0:@R=A,S=1260,V={0}:R=B,S=1018,V={1}:R=C,S=1092,V={2}:R=D,S=1014,V={3}:R=E,S=1260,V={4}:\";$C$2;$O$14;$C$4;$D422;$B422)": 8134,_x000D_
    "=RIK_AC(\"INF04__;INF04@E=0,S=1064,G=0,T=0,P=0:@R=A,S=1260,V={0}:R=B,S=1018,V={1}:R=C,S=1092,V={2}:R=D,S=1014,V={3}:R=E,S=1260,V={4}:\";$C$2;$O$14;$C$4;$D430;$B430)": 8135,_x000D_
    "=RIK_AC(\"INF04__;INF04@E=0,S=49,G=0,T=0,P=0:@R=A,S=1260,V={0}:R=B,S=1018,V={1}:R=C,S=1092,V={2}:R=D,S=1014,V={3}:R=E,S=1260,V={4}:R=F,S=48,V={5}:\";$C$2;$O$14;$C$4;$D18;$B18;Q$14)": 8136,_x000D_
    "=RIK_AC(\"INF04__;INF04@E=0,S=49,G=0,T=0,P=0:@R=A,S=1260,V={0}:R=B,S=1018,V={1}:R=C,S=1092,V={2}:R=D,S=1014,V={3}:R=E,S=1260,V={4}:R=F,S=48,V={5}:\";$C$2;$O$14;$C$4;$D26;$B26;Q$14)": 8137,_x000D_
    "=RIK_AC(\"INF04__;INF04@E=0,S=49,G=0,T=0,P=0:@R=A,S=1260,V={0}:R=B,S=1018,V={1}:R=C,S=1092,V={2}:R=D,S=1014,V={3}:R=E,S=1260,V={4}:R=F,S=48,V={5}:\";$C$2;$O$14;$C$4;$D34;$B34;Q$14)": 8138,_x000D_
    "=RIK_AC(\"INF04__;INF04@E=0,S=49,G=0,T=0,P=0:@R=A,S=1260,V={0}:R=B,S=1018,V={1}:R=C,S=1092,V={2}:R=D,S=1014,V={3}:R=E,S=1260,V={4}:R=F,S=48,V={5}:\";$C$2;$O$14;$C$4;$D42;$B42;Q$14)": 8139,_x000D_
    "=RIK_AC(\"INF04__;INF04@E=0,S=49,G=0,T=0,P=0:@R=A,S=1260,V={0}:R=B,S=1018,V={1}:R=C,S=1092,V={2}:R=D,S=1014,V={3}:R=E,S=1260,V={4}:R=F,S=48,V={5}:\";$C$2;$O$14;$C$4;$D50;$B50;Q$14)": 8140,_x000D_
    "=RIK_AC(\"INF04__;INF04@E=0,S=49,G=0,T=0,P=0:@R=A,S=1260,V={0}:R=B,S=1018,V={1}:R=C,S=1092,V={2}:R=D,S=1014,V={3}:R=E,S=1260,V={4}:R=F,S=48,V={5}:\";$C$2;$O$14;$C$4;$D58;$B58;Q$14)": 8141,_x000D_
    "=RIK_AC(\"INF04__;INF04@E=0,S=49,G=0,T=0,P=0:@R=A,S=1260,V={0}:R=B,S=1018,V={1}:R=C,S=1092,V={2}:R=D,S=1014,V={3}:R=E,S=1260,V={4}:R=F,S=48,V={5}:\";$C$2;$O$14;$C$4;$D66;$B66;Q$14)": 8142,_x000D_
    "=RIK_AC(\"INF04__;INF04@E=0,S=49,G=0,T=0,P=0:@R=A,S=1260,V={0}:R=B,S=1018,V={1}:R=C,S=1092,V={2}:R=D,S=1014,V={3}:R=E,S=1260,V={4}:R=F,S=48,V={5}:\";$C$2;$O$14;$C$4;$D74;$B74;Q$14)": 8143,_x000D_
    "=RIK_AC(\"INF04__;INF04@E=0,S=49,G=0,T=0,P=0:@R=A,S=1260,V={0}:R=B,S=1018,V={1}:R=C,S=1092,V={2}:R=D,S=1014,V={3}:R=E,S=1260,V={4}:R=F,S=48,V={5}:\";$C$2;$O$14;$C$4;$D82;$B82;Q$14)": 8144,_x000D_
    "=RIK_AC(\"INF04__;INF04@E=0,S=49,G=0,T=0,P=0:@R=A,S=1260,V={0}:R=B,S=1018,V={1}:R=C,S=1092,V={2}:R=D,S=1014,V={3}:R=E,S=1260,V={4}:R=F,S=48,V={5}:\";$C$2;$O$14;$C$4;$D90;$B90;Q$14)": 8145,_x000D_
    "=RIK_AC(\"INF04__;INF04@E=0,S=49,G=0,T=0,P=0:@R=A,S=1260,V={0}:R=B,S=1018,V={1}:R=C,S=1092,V={2}:R=D,S=1014,V={3}:R=E,S=1260,V={4}:R=F,S=48,V={5}:\";$C$2;$O$14;$C$4;$D98;$B98;Q$14)": 8146,_x000D_
    "=RIK_AC(\"INF04__;INF04@E=0,S=49,G=0,T=0,P=0:@R=A,S=1260,V={0}:R=B,S=1018,V={1}:R=C,S=1092,V={2}:R=D,S=1014,V={3}:R=E,S=1260,V={4}:R=F,S=48,V={5}:\";$C$2;$O$14;$C$4;$D106;$B106;Q$14)": 8147,_x000D_
    "=RIK_AC(\"INF04__;INF04@E=0,S=49,G=0,T=0,P=0:@R=A,S=1260,V={0}:R=B,S=1018,V={1}:R=C,S=1092,V={2}:R=D,S=1014,V={3}:R=E,S=1260,V={4}:R=F,S=48,V={5}:\";$C$2;$O$14;$C$4;$D114;$B114;Q$14)": 8148,_x000D_
    "=RIK_AC(\"INF04__;INF04@E=0,S=49,G=0,T=0,P=0:@R=A,S=1260,V={0}:R=B,S=1018,V={1}:R=C,S=1092,V={2}:R=D,S=1014,V={3}:R=E,S=1260,V={4}:R=F,S=48,V={5}:\";$C$2;$O$14;$C$4;$D122;$B122;Q$14)": 8149,_x000D_
    "=RIK_AC(\"INF04__;INF04@E=0,S=49,G=0,T=0,P=0:@R=A,S=1260,V={0}:R=B,S=1018,V={1}:R=C,S=1092,V={2}:R=D,S=1014,V={3}:R=E,S=1260,V={4}:R=F,S=48,V={5}:\";$C$2;$O$14;$C$4;$D130;$B130;Q$14)": 8150,_x000D_
    "=RIK_AC(\"INF04__;INF04@E=0,S=49,G=0,T=0,P=0:@R=A,S=1260,V={0}:R=B,S=1018,V={1}:R=C,S=1092,V={2}:R=D,S=1014,V={3}:R=E,S=1260,V={4}:R=F,S=48,V={5}:\";$C$2;$O$14;$C$4;$D138;$B138;Q$14)": 8151,_x000D_
    "=RIK_AC(\"INF04__;INF04@E=0,S=49,G=0,T=0,P=0:@R=A,S=1260,V={0}:R=B,S=1018,V={1}:R=C,S=1092,V={2}:R=D,S=1014,V={3}:R=E,S=1260,V={4}:R=F,S=48,V={5}:\";$C$2;$O$14;$C$4;$D146;$B146;Q$14)": 8152,_x000D_
    "=RIK_AC(\"INF04__;INF04@E=0,S=49,G=0,T=0,P=0:@R=A,S=1260,V={0}:R=B,S=1018,V={1}:R=C,S=1092,V={2}:R=D,S=1014,V={3}:R=E,S=1260,V={4}:R=F,S=48,V={5}:\";$C$2;$O$14;$C$4;$D154;$B154;Q$14)": 8153,_x000D_
    "=RIK_AC(\"INF04__;INF04@E=0,S=49,G=0,T=0,P=0:@R=A,S=1260,V={0}:R=B,S=1018,V={1}:R=C,S=1092,V={2}:R=D,S=1014,V={3}:R=E,S=1260,V={4}:R=F,S=48,V={5}:\";$C$2;$O$14;$C$4;$D162;$B162;Q$14)": 8154,_x000D_
    "=RIK_AC(\"INF04__;INF04@E=0,S=49,G=0,T=0,P=0:@R=A,S=1260,V={0}:R=B,S=1018,V={1}:R=C,S=1092,V={2}:R=D,S=1014,V={3}:R=E,S=1260,V={4}:R=F,S=48,V={5}:\";$C$2;$O$14;$C$4;$D170;$B170;Q$14)": 8155,_x000D_
    "=RIK_AC(\"INF04__;INF04@E=0,S=49,G=0,T=0,P=0:@R=A,S=1260,V={0}:R=B,S=1018,V={1}:R=C,S=1092,V={2}:R=D,S=1014,V={3}:R=E,S=1260,V={4}:R=F,S=48,V={5}:\";$C$2;$O$14;$C$4;$D178;$B178;Q$14)": 8156,_x000D_
    "=RIK_AC(\"INF04__;INF04@E=0,S=49,G=0,T=0,P=0:@R=A,S=1260,V={0}:R=B,S=1018,V={1}:R=C,S=1092,V={2}:R=D,S=1014,V={3}:R=E,S=1260,V={4}:R=F,S=48,V={5}:\";$C$2;$O$14;$C$4;$D186;$B186;Q$14)": 8157,_x000D_
    "=RIK_AC(\"INF04__;INF04@E=0,S=42,G=0,T=0,P=0:@R=A,S=1260,V={0}:R=B,S=1018,V={1}:R=C,S=1092,V={2}:R=D,S=1014,V={3}:R=E,S=1260,V={4}:\";$C$2;$O$14;$C$4;$D19;$B19)": 8158,_x000D_
    "=RIK_AC(\"INF04__;INF04@E=0,S=42,G=0,T=0,P=0:@R=A,S=1260,V={0}:R=B,S=1018,V={1}:R=C,S=1092,V={2}:R=D,S=1014,V={3}:R=E,S=1260,V={4}:\";$C$2;$O$14;$C$4;$D27;$B27)": 8159,_x000D_
    "=RIK_AC(\"INF04__;INF04@E=0,S=42,G=0,T=0,P=0:@R=A,S=1260,V={0}:R=B,S=1018,V={1}:R=C,S=1092,V={2}:R=D,S=1014,V={3}:R=E,S=1260,V={4}:\";$C$2;$O$14;$C$4;$D35;$B35)": 8160,_x000D_
    "=RIK_AC(\"INF04__;INF04@E=0,S=42,G=0,T=0,P=0:@R=A,S=1260,V={0}:R=B,S=1018,V={1}:R=C,S=1092,V={2}:R=D,S=1014,V={3}:R=E,S=1260,V={4}:\";$C$2;$O$14;$C$4;$D43;$B43)": 8161,_x000D_
    "=RIK_AC(\"INF04__;INF04@E=0,S=42,G=0,T=0,P=0:@R=A,S=1260,V={0}:R=B,S=1018,V={1}:R=C,S=1092,V={2}:R=D,S=1014,V={3}:R=E,S=1260,V={4}:\";$C$2;$O$14;$C$4;$D51;$B51)": 8162,_x000D_
    "=RIK_AC(\"INF04__;INF04@E=0,S=42,G=0,T=0,P=0:@R=A,S=1260,V={0}:R=B,S=1018,V={1}:R=C,S=1092,V={2}:R=D,S=1014,V={3}:R=E,S=1260,V={4}:\";$C$2;$O$14;$C$4;$D59;$B59)": 8163,_x000D_
    "=RIK_AC(\"INF04__;INF04@E=0,S=42,G=0,T=0,P=0:@R=A,S=1260,V={0}:R=B,S=1018,V={1}:R=C,S=1092,V={2}:R=D,S=1014,V={3}:R=E,S=1260,V={4}:\";$C$2;$O$14;$C$4;$D67;$B67)": 8164,_x000D_
    "=RIK_AC(\"INF04__;INF04@E=0,S=42,G=0,T=0,P=0:@R=A,S=1260,V={0}:R=B,S=1018,V={1}:R=C,S=1092,V={2}:R=D,S=1014,V={3}:R=E,S=1260,V={4}:\";$C$2;$O$14;$C$4;$D75;$B75)": 8165,_x000D_
    "=RIK_AC(\"INF04__;INF04@E=0,S=42,G=0,T=0,P=0:@R=A,S=1260,V={0}:R=B,S=1018,V={1}:R=C,S=1092,V={2}:R=D,S=1014,V={3}:R=E,S=1260,V={4}:\";$C$2;$O$14;$C$4;$D83;$B83)": 8166,_x000D_
    "=RIK_AC(\"INF04__;INF04@E=0,S=42,G=0,T=0,P=0:@R=A,S=1260,V={0}:R=B,S=1018,V={1}:R=C,S=1092,V={2}:R=D,S=1014,V={3}:R=E,S=1260,V={4}:\";$C$2;$O$14;$C$4;$D91;$B91)": 8167,_x000D_
    "=RIK_AC(\"INF04__;INF04@E=0,S=42,G=0,T=0,P=0:@R=A,S=1260,V={0}:R=B,S=1018,V={1}:R=C,S=1092,V={2}:R=D,S=1014,V={3}:R=E,S=1260,V={4}:\";$C$2;$O$14;$C$4;$D99;$B99)": 8168,_x000D_
    "=RIK_AC(\"INF04__;INF04@E=0,S=42,G=0,T=0,P=0:@R=A,S=1260,V={0}:R=B,S=1018,V={1}:R=C,S=1092,V={2}:R=D,S=1014,V={3}:R=E,S=1260,V={4}:\";$C$2;$O$14;$C$4;$D107;$B107)": 8169,_x000D_
    "=RIK_AC(\"INF04__;INF04@E=0,S=42,G=0,T=0,P=0:@R=A,S=1260,V={0}:R=B,S=1018,V={1}:R=C,S=1092,V={2}:R=D,S=1014,V={3}:R=E,S=1260,V={4}:\";$C$2;$O$14;$C$4;$D115;$B115)": 8170,_x000D_
    "=RIK_AC(\"INF04__;INF04@E=0,S=42,G=0,T=0,P=0:@R=A,S=1260,V={0}:R=B,S=1018,V={1}:R=C,S=1092,V={2}:R=D,S=1014,V={3}:R=E,S=1260,V={4}:\";$C$2;$O$14;$C$4;$D123;$B123)": 8171,_x000D_
    "=RIK_AC(\"INF04__;INF04@E=0,S=42,G=0,T=0,P=0:@R=A,S=1260,V={0}:R=B,S=1018,V={1}:R=C,S=1092,V={2}:R=D,S=1014,V={3}:R=E,S=1260,V={4}:\";$C$2;$O$14;$C$4;$D131;$B131)": 8172,_x000D_
    "=RIK_AC(\"INF04__;INF04@E=0,S=42,G=0,T=0,P=0:@R=A,S=1260,V={0}:R=B,S=1018,V={1}:R=C,S=1092,V={2}:R=D,S=1014,V={3}:R=E,S=1260,V={4}:\";$C$2;$O$14;$C$4;$D139;$B139)": 8173,_x000D_
    "=RIK_AC(\"INF04__;INF04@E=0,S=42,G=0,T=0,P=0:@R=A,S=1260,V={0}:R=B,S=1018,V={1}:R=C,S=1092,V={2}:R=D,S=1014,V={3}:R=E,S=1260,V={4}:\";$C$2;$O$14;$C$4;$D147;$B147)": 8174,_x000D_
    "=RIK_AC(\"INF04__;INF04@E=0,S=42,G=0,T=0,P=0:@R=A,S=1260,V={0}:R=B,S=1018,V={1}:R=C,S=1092,V={2}:R=D,S=1014,V={3}:R=E,S=1260,V={4}:\";$C$2;$O$14;$C$4;$D155;$B155)": 8175,_x000D_
    "=RIK_AC(\"INF04__;INF04@E=0,S=42,G=0,T=0,P=0:@R=A,S=1260,V={0}:R=B,S=1018,V={1}:R=C,S=1092,V={2}:R=D,S=1014,V={3}:R=E,S=1260,V={4}:\";$C$2;$O$14;$C$4;$D163;$B163)": 8176,_x000D_
    "=RIK_AC(\"INF04__;INF04@E=0,S=42,G=0,T=0,P=0:@R=A,S=1260,V={0}:R=B,S=1018,V={1}:R=C,S=1092,V={2}:R=D,S=1014,V={3}:R=E,S=1260,V={4}:\";$C$2;$O$14;$C$4;$D171;$B171)": 8177,_x000D_
    "=RIK_AC(\"INF04__;INF04@E=0,S=42,G=0,T=0,P=0:@R=A,S=1260,V={0}:R=B,S=1018,V={1}:R=C,S=1092,V={2}:R=D,S=1014,V={3}:R=E,S=1260,V={4}:\";$C$2;$O$14;$C$4;$D179;$B179)": 8178,_x000D_
    "=RIK_AC(\"INF04__;INF04@E=0,S=42,G=0,T=0,P=0:@R=A,S=1260,V={0}:R=B,S=1018,V={1}:R=C,S=1092,V={2}:R=D,S=1014,V={3}:R=E,S=1260,V={4}:\";$C$2;$O$14;$C$4;$D187;$B187)": 8179,_x000D_
    "=RIK_AC(\"INF04__;INF04@E=0,S=42,G=0,T=0,P=0:@R=A,S=1260,V={0}:R=B,S=1018,V={1}:R=C,S=1092,V={2}:R=D,S=1014,V={3}:R=E,S=1260,V={4}:\";$C$2;$O$14;$C$4;$D195;$B195)": 8180,_x000D_
    "=RIK_AC(\"INF04__;INF04@E=0,S=42,G=0,T=0,P=0:@R=A,S=1260,V={0}:R=B,S=1018,V={1}:R=C,S=1092,V={2}:R=D,S=1014,V={3}:R=E,S=1260,V={4}:\";$C$2;$O$14;$C$4;$D203;$B203)": 8181,_x000D_
    "=RIK_AC(\"INF04__;INF04@E=0,S=42,G=0,T=0,P=0:@R=A,S=1260,V={0}:R=B,S=1018,V={1}:R=C,S=1092,V={2}:R=D,S=1014,V={3}:R=E,S=1260,V={4}:\";$C$2;$O$14;$C$4;$D211;$B211)": 8182,_x000D_
    "=RIK_AC(\"INF04__;INF04@E=0,S=42,G=0,T=0,P=0:@R=A,S=1260,V={0}:R=B,S=1018,V={1}:R=C,S=1092,V={2}:R=D,S=1014,V={3}:R=E,S=1260,V={4}:\";$C$2;$O$14;$C$4;$D219;$B219)": 8183,_x000D_
    "=RIK_AC(\"INF04__;INF04@E=0,S=42,G=0,T=0,P=0:@R=A,S=1260,V={0}:R=B,S=1018,V={1}:R=C,S=1092,V={2}:R=D,S=1014,V={3}:R=E,S=1260,V={4}:\";$C$2;$O$14;$C$4;$D227;$B227)": 8184,_x000D_
    "=RIK_AC(\"INF04__;INF04@E=0,S=42,G=0,T=0,P=0:@R=A,S=1260,V={0}:R=B,S=1018,V={1}:R=C,S=1092,V={2}:R=D,S=1014,V={3}:R=E,S=1260,V={4}:\";$C$2;$O$14;$C$4;$D235;$B235)": 8185,_x000D_
    "=RIK_AC(\"INF04__;INF04@E=0,S=42,G=0,T=0,P=0:@R=A,S=1260,V={0}:R=B,S=1018,V={1}:R=C,S=1092,V={2}:R=D,S=1014,V={3}:R=E,S=1260,V={4}:\";$C$2;$O$14;$C$4;$D243;$B243)": 8186,_x000D_
    "=RIK_AC(\"INF04__;INF04@E=0,S=42,G=0,T=0,P=0:@R=A,S=1260,V={0}:R=B,S=1018,V={1}:R=C,S=1092,V={2}:R=D,S=1014,V={3}:R=E,S=1260,V={4}:\";$C$2;$O$14;$C$4;$D251;$B251)": 8187,_x000D_
    "=RIK_AC(\"INF04__;INF04@E=0,S=42,G=0,T=0,P=0:@R=A,S=1260,V={0}:R=B,S=1018,V={1}:R=C,S=1092,V={2}:R=D,S=1014,V={3}:R=E,S=1260,V={4}:\";$C$2;$O$14;$C$4;$D259;$B259)": 8188,_x000D_
    "=RIK_AC(\"INF04__;INF04@E=0,S=42,G=0,T=0,P=0:@R=A,S=1260,V={0}:R=B,S=1018,V={1}:R=C,S=1092,V={2}:R=D,S=1014,V={3}:R=E,S=1260,V={4}:\";$C$2;$O$14;$C$4;$D267;$B267)": 8189,_x000D_
    "=RIK_AC(\"INF04__;INF04@E=0,S=42,G=0,T=0,P=0:@R=A,S=1260,V={0}:R=B,S=1018,V={1}:R=C,S=1092,V={2}:R=D,S=1014,V={3}:R=E,S=1260,V={4}:\";$C$2;$O$14;$C$4;$D275;$B275)": 8190,_x000D_
    "=RIK_AC(\"INF04__;INF04@E=0,S=42,G=0,T=0,P=0:@R=A,S=1260,V={0}:R=B,S=1018,V={1}:R=C,S=1092,V={2}:R=D,S=1014,V={3}:R=E,S=1260,V={4}:\";$C$2;$O$14;$C$4;$D283;$B283)": 8191,_x000D_
    "=RIK_AC(\"INF04__;INF04@E=0,S=42,G=0,T=0,P=0:@R=A,S=1260,V={0}:R=B,S=1018,V={1}:R=C,S=1092,V={2}:R=D,S=1014,V={3}:R=E,S=1260,V={4}:\";$C$2;$O$14;$C$4;$D291;$B291)": 8192,_x000D_
    "=RIK_AC(\"INF04__;INF04@E=0,S=42,G=0,T=0,P=0:@R=A,S=1260,V={0}:R=B,S=1018,V={1}:R=C,S=1092,V={2}:R=D,S=1014,V={3}:R=E,S=1260,V={4}:\";$C$2;$O$14;$C$4;$D299;$B299)": 8193,_x000D_
    "=RIK_AC(\"INF04__;INF04@E=0,S=42,G=0,T=0,P=0:@R=A,S=1260,V={0}:R=B,S=1018,V={1}:R=C,S=1092,V={2}:R=D,S=1014,V={3}:R=E,S=1260,V={4}:\";$C$2;$O$14;$C$4;$D307;$B307)": 8194,_x000D_
    "=RIK_AC(\"INF04__;INF04@E=0,S=42,G=0,T=0,P=0:@R=A,S=1260,V={0}:R=B,S=1018,V={1}:R=C,S=1092,V={2}:R=D,S=1014,V={3}:R=E,S=1260,V={4}:\";$C$2;$O$14;$C$4;$D315;$B315)": 8195,_x000D_
    "=RIK_AC(\"INF04__;INF04@E=0,S=42,G=0,T=0,P=0:@R=A,S=1260,V={0}:R=B,S=1018,V={1}:R=C,S=1092,V={2}:R=D,S=1014,V={3}:R=E,S=1260,V={4}:\";$C$2;$O$14;$C$4;$D323;$B323)": 8196,_x000D_
    "=RIK_AC(\"INF04__;INF04@E=0,S=42,G=0,T=0,P=0:@R=A,S=1260,V={0}:R=B,S=1018,V={1}:R=C,S=1092,V={2}:R=D,S=1014,V={3}:R=E,S=1260,V={4}:\";$C$2;$O$14;$C$4;$D331;$B331)": 8197,_x000D_
    "=RIK_AC(\"INF04__;INF04@E=0,S=42,G=0,T=0,P=0:@R=A,S=1260,V={0}:R=B,S=1018,V={1}:R=C,S=1092,V={2}:R=D,S=1014,V={3}:R=E,S=1260,V={4}:\";$C$2;$O$14;$C$4;$D339;$B339)": 8198,_x000D_
    "=RIK_AC(\"INF04__;INF04@E=0,S=42,G=0,T=0,P=0:@R=A,S=1260,V={0}:R=B,S=1018,V={1}:R=C,S=1092,V={2}:R=D,S=1014,V={3}:R=E,S=1260,V={4}:\";$C$2;$O$14;$C$4;$D347;$B347)": 8199,_x000D_
    "=RIK_AC(\"INF04__;INF04@E=0,S=42,G=0,T=0,P=0:@R=A,S=1260,V={0}:R=B,S=1018,V={1}:R=C,S=1092,V={2}:R=D,S=1014,V={3}:R=E,S=1260,V={4}:\";$C$2;$O$14;$C$4;$D355;$B355)": 8200,_x000D_
    "=RIK_AC(\"INF04__;INF04@E=0,S=42,G=0,T=0,P=0:@R=A,S=1260,V={0}:R=B,S=1018,V={1}:R=C,S=1092,V={2}:R=D,S=1014,V={3}:R=E,S=1260,V={4}:\";$C$2;$O$14;$C$4;$D363;$B363)": 8201,_x000D_
    "=RIK_AC(\"INF04__;INF04@E=0,S=42,G=0,T=0,P=0:@R=A,S=1260,V={0}:R=B,S=1018,V={1}:R=C,S=1092,V={2}:R=D,S=1014,V={3}:R=E,S=1260,V={4}:\";$C$2;$O$14;$C$4;$D371;$B371)": 8202,_x000D_
    "=RIK_AC(\"INF04__;INF04@E=0,S=42,G=0,T=0,P=0:@R=A,S=1260,V={0}:R=B,S=1018,V={1}:R=C,S=1092,V={2}:R=D,S=1014,V={3}:R=E,S=1260,V={4}:\";$C$2;$O$14;$C$4;$D379;$B379)": 8203,_x000D_
    "=RIK_AC(\"INF04__;INF04@E=0,S=42,G=0,T=0,P=0:@R=A,S=1260,V={0}:R=B,S=1018,V={1}:R=C,S=1092,V={2}:R=D,S=1014,V={3}:R=E,S=1260,V={4}:\";$C$2;$O$14;$C$4;$D387;$B387)": 8204,_x000D_
    "=RIK_AC(\"INF04__;INF04@E=0,S=42,G=0,T=0,P=0:@R=A,S=1260,V={0}:R=B,S=1018,V={1}:R=C,S=1092,V={2}:R=D,S=1014,V={3}:R=E,S=1260,V={4}:\";$C$2;$O$14;$C$4;$D395;$B395)": 8205,_x000D_
    "=RIK_AC(\"INF04__;INF04@E=0,S=42,G=0,T=0,P=0:@R=A,S=1260,V={0}:R=B,S=1018,V={1}:R=C,S=1092,V={2}:R=D,S=1014,V={3}:R=E,S=1260,V={4}:\";$C$2;$O$14;$C$4;$D403;$B403)": 8206,_x000D_
    "=RIK_AC(\"INF04__;INF04@E=0,S=42,G=0,T=0,P=0:@R=A,S=1260,V={0}:R=B,S=1018,V={1}:R=C,S=1092,V={2}:R=D,S=1014,V={3}:R=E,S=1260,V={4}:\";$C$2;$O$14;$C$4;$D411;$B411)": 8207,_x000D_
    "=RIK_AC(\"INF04__;INF04@E=0,S=42,G=0,T=0,P=0:@R=A,S=1260,V={0}:R=B,S=1018,V={1}:R=C,S=1092,V={2}:R=D,S=1014,V={3}:R=E,S=1260,V={4}:\";$C$2;$O$14;$C$4;$D419;$B419)": 8208,_x000D_
    "=RIK_AC(\"INF04__;INF04@E=0,S=42,G=0,T=0,P=0:@R=A,S=1260,V={0}:R=B,S=1018,V={1}:R=C,S=1092,V={2}:R=D,S=1014,V={3}:R=E,S=1260,V={4}:\";$C$2;$O$14;$C$4;$D427;$B427)": 8209,_x000D_
    "=RIK_AC(\"INF04__;INF04@E=0,S=42,G=0,T=0,P=0:@R=A,S=1260,V={0}:R=B,S=1018,V={1}:R=C,S=1092,V={2}:R=D,S=1014,V={3}:R=E,S=1260,V={4}:\";$C$2;$O$14;$C$4;$D435;$B435)": 8210,_x000D_
    "=RIK_AC(\"INF04__;INF04@E=0,S=1064,G=0,T=0,P=0:@R=A,S=1260,V={0}:R=B,S=1018,V={1}:R=C,S=1092,V={2}:R=D,S=1014,V={3}:R=E,S=1260,V={4}:\";$C$2;$O$14;$C$4;$D23;$B23)": 8211,_x000D_
    "=RIK_AC(\"INF04__;INF04@E=0,S=1064,G=0,T=0,P=0:@R=A,S=1260,V={0}:R=B,S=1018,V={1}:R=C,S=1092,V={2}:R=D,S=1014,V={3}:R=E,S=1260,V={4}:\";$C$2;$O$14;$C$4;$D31;$B31)": 8212,_x000D_
    "=RIK_AC(\"INF04__;INF04@E=0,S=1064,G=0,T=0,P=0:@R=A,S=1260,V={0}:R=B,S=1018,V={1}:R=C,S=1092,V={2}:R=D,S=1014,V={3}:R=E,S=1260,V={4}:\";$C$2;$O$14;$C$4;$D39;$B39)": 8213,_x000D_
    "=RIK_AC(\"INF04__;INF04@E=0,S=1064,G=0,T=0,P=0:@R=A,S=1260,V={0}:R=B,S=1018,V={1}:R=C,S=1092,V={2}:R=D,S=1014,V={3}:R=E,S=1260,V={4}:\";$C$2;$O$14;$C$4;$D47;$B47)": 8214,_x000D_
    "=RIK_AC(\"INF04__;INF04@E=0,S=1064,G=0,T=0,P=0:@R=A,S=1260,V={0}:R=B,S=1018,V={1}:R=C,S=1092,V={2}:R=D,S=1014,V={3}:R=E,S=1260,V={4}:\";$C$2;$O$14;$C$4;$D55;$B55)": 8215,_x000D_
    "=RIK_AC(\"INF04__;INF04@E=0,S=1064,G=0,T=0,P=0:@R=A,S=1260,V={0}:R=B,S=1018,V={1}:R=C,S=1092,V={2}:R=D,S=1014,V={3}:R=E,S=1260,V={4}:\";$C$2;$O$14;$C$4;$D63;$B63)": 8216,_x000D_
    "=RIK_AC(\"INF04__;INF04@E=0,S=1064,G=0,T=0,P=0:@R=A,S=1260,V={0}:R=B,S=1018,V={1}:R=C,S=1092,V={2}:R=D,S=1014,V={3}:R=E,S=1260,V={4}:\";$C$2;$O$14;$C$4;$D71;$B71)": 8217,_x000D_
    "=RIK_AC(\"INF04__;INF04@E=0,S=1064,G=0,T=0,P=0:@R=A,S=1260,V={0}:R=B,S=1018,V={1}:R=C,S=1092,V={2}:R=D,S=1014,V={3}:R=E,S=1260,V={4}:\";$C$2;$O$14;$C$4;$D79;$B79)": 8218,_x000D_
    "=RIK_AC(\"INF04__;INF04@E=0,S=1064,G=0,T=0,P=0:@R=A,S=1260,V={0}:R=B,S=1018,V={1}:R=C,S=1092,V={2}:R=D,S=1014,V={3}:R=E,S=1260,V={4}:\";$C$2;$O$14;$C$4;$D87;$B87)": 8219,_x000D_
    "=RIK_AC(\"INF04__;INF04@E=0,S=1064,G=0,T=0,P=0:@R=A,S=1260,V={0}:R=B,S=1018,V={1}:R=C,S=1092,V={2}:R=D,S=1014,V={3}:R=E,S=1260,V={4}:\";$C$2;$O$14;$C$4;$D95;$B95)": 8220,_x000D_
    "=RIK_AC(\"INF04__;INF04@E=0,S=1064,G=0,T=0,P=0:@R=A,S=1260,V={0}:R=B,S=1018,V={1}:R=C,S=1092,V={2}:R=D,S=1014,V={3}:R=E,S=1260,V={4}:\";$C$2;$O$14;$C$4;$D103;$B103)": 8221,_x000D_
    "=RIK_AC(\"INF04__;INF04@E=0,S=1064,G=0,T=0,P=0:@R=A,S=1260,V={0}:R=B,S=1018,V={1}:R=C,S=1092,V={2}:R=D,S=1014,V={3}:R=E,S=1260,V={4}:\";$C$2;$O$14;$C$4;$D111;$B111)": 8222,_x000D_
    "=RIK_AC(\"INF04__;INF04@E=0,S=1064,G=0,T=0,P=0:@R=A,S=1260,V={0}:R=B,S=1018,V={1}:R=C,S=1092,V={2}:R=D,S=1014,V={3}:R=E,S=1260,V={4}:\";$C$2;$O$14;$C$4;$D119;$B119)": 8223,_x000D_
    "=RIK_AC(\"INF04__;INF04@E=0,S=1064,G=0,T=0,P=0:@R=A,S=1260,V={0}:R=B,S=1018,V={1}:R=C,S=1092,V={2}:R=D,S=1014,V={3}:R=E,S=1260,V={4}:\";$C$2;$O$14;$C$4;$D127;$B127)": 8224,_x000D_
    "=RIK_AC(\"INF04__;INF04@E=0,S=1064,G=0,T=0,P=0:@R=A,S=1260,V={0}:R=B,S=1018,V={1}:R=C,S=1092,V={2}:R=D,S=1014,V={3}:R=E,S=1260,V={4}:\";$C$2;$O$14;$C$4;$D135;$B135)": 8225,_x000D_
    "=RIK_AC(\"INF04__;INF04@E=0,S=1064,G=0,T=0,P=0:@R=A,S=1260,V={0}:R=B,S=1018,V={1}:R=C,S=1092,V={2}:R=D,S=1014,V={3}:R=E,S=1260,V={4}:\";$C$2;$O$14;$C$4;$D143;$B143)": 8226,_x000D_
    "=RIK_AC(\"INF04__;INF04@E=0,S=1064,G=0,T=0,P=0:@R=A,S=1260,V={0}:R=B,S=1018,V={1}:R=C,S=1092,V={2}:R=D,S=1014,V={3}:R=E,S=1260,V={4}:\";$C$2;$O$14;$C$4;$D151;$B151)": 8227,_x000D_
    "=RIK_AC(\"INF04__;INF04@E=0,S=1064,G=0,T=0,P=0:@R=A,S=1260,V={0}:R=B,S=1018,V={1}:R=C,S=1092,V={2}:R=D,S=1014,V={3}:R=E,S=1260,V={4}:\";$C$2;$O$14;$C$4;$D159;$B159)": 8228,_x000D_
    "=RIK_AC(\"INF04__;INF04@E=0,S=1064,G=0,T=0,P=0:@R=A,S=1260,V={0}:R=B,S=1018,V={1}:R=C,S=1092,V={2}:R=D,S=1014,V={3}:R=E,S=1260,V={4}:\";$C$2;$O$14;$C$4;$D167;$B167)": 8229,_x000D_
    "=RIK_AC(\"INF04__;INF04@E=0,S=1064,G=0,T=0,P=0:@R=A,S=1260,V={0}:R=B,S=1018,V={1}:R=C,S=1092,V={2}:R=D,S=1014,V={3}:R=E,S=1260,V={4}:\";$C$2;$O$14;$C$4;$D175;$B175)": 8230,_x000D_
    "=RIK_AC(\"INF04__;INF04@E=0,S=1064,G=0,T=0,P=0:@R=A,S=1260,V={0}:R=B,S=1018,V={1}:R=C,S=1092,V={2}:R=D,S=1014,V={3}:R=E,S=1260,V={4}:\";$C$2;$O$14;$C$4;$D183;$B183)": 8231,_x000D_
    "=RIK_AC(\"INF04__;INF04@E=0,S=1064,G=0,T=0,P=0:@R=A,S=1260,V={0}:R=B,S=1018,V={1}:R=C,S=1092,V={2}:R=D,S=1014,V={3}:R=E,S=1260,V={4}:\";$C$2;$O$14;$C$4;$D191;$B191)": 8232,_x000D_
    "=RIK_AC(\"INF04__;INF04@E=0,S=1064,G=0,T=0,P=0:@R=A,S=1260,V={0}:R=B,S=1018,V={1}:R=C,S=1092,V={2}:R=D,S=1014,V={3}:R=E,S=1260,V={4}:\";$C$2;$O$14;$C$4;$D199;$B199)": 8233,_x000D_
    "=RIK_AC(\"INF04__;INF04@E=0,S=1064,G=0,T=0,P=0:@R=A,S=1260,V={0}:R=B,S=1018,V={1}:R=C,S=1092,V={2}:R=D,S=1014,V={3}:R=E,S=1260,V={4}:\";$C$2;$O$14;$C$4;$D207;$B207)": 8234,_x000D_
    "=RIK_AC(\"INF04__;INF04@E=0,S=1064,G=0,T=0,P=0:@R=A,S=1260,V={0}:R=B,S=1018,V={1}:R=C,S=1092,V={2}:R=D,S=1014,V={3}:R=E,S=1260,V={4}:\";$C$2;$O$14;$C$4;$D215;$B215)": 8235,_x000D_
    "=RIK_AC(\"INF04__;INF04@E=0,S=1064,G=0,T=0,P=0:@R=A,S=1260,V={0}:R=B,S=1018,V={1}:R=C,S=1092,V={2}:R=D,S=1014,V={3}:R=E,S=1260,V={4}:\";$C$2;$O$14;$C$4;$D223;$B223)": 8236,_x000D_
    "=RIK_AC(\"INF04__;INF04@E=0,S=1064,G=0,T=0,P=0:@R=A,S=1260,V={0}:R=B,S=1018,V={1}:R=C,S=1092,V={2}:R=D,S=1014,V={3}:R=E,S=1260,V={4}:\";$C$2;$O$14;$C$4;$D231;$B231)": 8237,_x000D_
    "=RIK_AC(\"INF04__;INF04@E=0,S=1064,G=0,T=0,P=0:@R=A,S=1260,V={0}:R=B,S=1018,V={1}:R=C,S=1092,V={2}:R=D,S=1014,V={3}:R=E,S=1260,V={4}:\";$C$2;$O$14;$C$4;$D239;$B239)": 8238,_x000D_
    "=RIK_AC(\"INF04__;INF04@E=0,S=1064,G=0,T=0,P=0:@R=A,S=1260,V={0}:R=B,S=1018,V={1}:R=C,S=1092,V={2}:R=D,S=1014,V={3}:R=E,S=1260,V={4}:\";$C$2;$O$14;$C$4;$D247;$B247)": 8239,_x000D_
    "=RIK_AC(\"INF04__;INF04@E=0,S=1064,G=0,T=0,P=0:@R=A,S=1260,V={0}:R=B,S=1018,V={1}:R=C,S=1092,V={2}:R=D,S=1014,V={3}:R=E,S=1260,V={4}:\";$C$2;$O$14;$C$4;$D255;$B255)": 8240,_x000D_
    "=RIK_AC(\"INF04__;INF04@E=0,S=1064,G=0,T=0,P=0:@R=A,S=1260,V={0}:R=B,S=1018,V={1}:R=C,S=1092,V={2}:R=D,S=1014,V={3}:R=E,S=1260,V={4}:\";$C$2;$O$14;$C$4;$D263;$B263)": 8241,_x000D_
    "=RIK_AC(\"INF04__;INF04@E=0,S=1064,G=0,T=0,P=0:@R=A,S=1260,V={0}:R=B,S=1018,V={1}:R=C,S=1092,V={2}:R=D,S=1014,V={3}:R=E,S=1260,V={4}:\";$C$2;$O$14;$C$4;$D271;$B271)": 8242,_x000D_
    "=RIK_AC(\"INF04__;INF04@E=0,S=1064,G=0,T=0,P=0:@R=A,S=1260,V={0}:R=B,S=1018,V={1}:R=C,S=1092,V={2}:R=D,S=1014,V={3}:R=E,S=1260,V={4}:\";$C$2;$O$14;$C$4;$D279;$B279)": 8243,_x000D_
    "=RIK_AC(\"INF04__;INF04@E=0,S=1064,G=0,T=0,P=0:@R=A,S=1260,V={0}:R=B,S=1018,V={1}:R=C,S=1092,V={2}:R=D,S=1014,V={3}:R=E,S=1260,V={4}:\";$C$2;$O$14;$C$4;$D287;$B287)": 8244,_x000D_
    "=RIK_AC(\"INF04__;INF04@E=0,S=1064,G=0,T=0,P=0:@R=A,S=1260,V={0}:R=B,S=1018,V={1}:R=C,S=1092,V={2}:R=D,S=1014,V={3}:R=E,S=1260,V={4}:\";$C$2;$O$14;$C$4;$D295;$B295)": 8245,_x000D_
    "=RIK_AC(\"INF04__;INF04@E=0,S=1064,G=0,T=0,P=0:@R=A,S=1260,V={0}:R=B,S=1018,V={1}:R=C,S=1092,V={2}:R=D,S=1014,V={3}:R=E,S=1260,V={4}:\";$C$2;$O$14;$C$4;$D303;$B303)": 8246,_x000D_
    "=RIK_AC(\"INF04__;INF04@E=0,S=1064,G=0,T=0,P=0:@R=A,S=1260,V={0}:R=B,S=1018,V={1}:R=C,S=1092,V={2}:R=D,S=1014,V={3}:R=E,S=1260,V={4}:\";$C$2;$O$14;$C$4;$D311;$B311)": 8247,_x000D_
    "=RIK_AC(\"INF04__;INF04@E=0,S=1064,G=0,T=0,P=0:@R=A,S=1260,V={0}:R=B,S=1018,V={1}:R=C,S=1092,V={2}:R=D,S=1014,V={3}:R=E,S=1260,V={4}:\";$C$2;$O$14;$C$4;$D319;$B319)": 8248,_x000D_
    "=RIK_AC(\"INF04__;INF04@E=0,S=1064,G=0,T=0,P=0:@R=A,S=1260,V={0}:R=B,S=1018,V={1}:R=C,S=1092,V={2}:R=D,S=1014,V={3}:R=E,S=1260,V={4}:\";$C$2;$O$14;$C$4;$D327;$B327)": 8249,_x000D_
    "=RIK_AC(\"INF04__;INF04@E=0,S=1064,G=0,T=0,P=0:@R=A,S=1260,V={0}:R=B,S=1018,V={1}:R=C,S=1092,V={2}:R=D,S=1014,V={3}:R=E,S=1260,V={4}:\";$C$2;$O$14;$C$4;$D335;$B335)": 8250,_x000D_
    "=RIK_AC(\"INF04__;INF04@E=0,S=1064,G=0,T=0,P=0:@R=A,S=</t>
  </si>
  <si>
    <t>1260,V={0}:R=B,S=1018,V={1}:R=C,S=1092,V={2}:R=D,S=1014,V={3}:R=E,S=1260,V={4}:\";$C$2;$O$14;$C$4;$D343;$B343)": 8251,_x000D_
    "=RIK_AC(\"INF04__;INF04@E=0,S=1064,G=0,T=0,P=0:@R=A,S=1260,V={0}:R=B,S=1018,V={1}:R=C,S=1092,V={2}:R=D,S=1014,V={3}:R=E,S=1260,V={4}:\";$C$2;$O$14;$C$4;$D351;$B351)": 8252,_x000D_
    "=RIK_AC(\"INF04__;INF04@E=0,S=1064,G=0,T=0,P=0:@R=A,S=1260,V={0}:R=B,S=1018,V={1}:R=C,S=1092,V={2}:R=D,S=1014,V={3}:R=E,S=1260,V={4}:\";$C$2;$O$14;$C$4;$D359;$B359)": 8253,_x000D_
    "=RIK_AC(\"INF04__;INF04@E=0,S=1064,G=0,T=0,P=0:@R=A,S=1260,V={0}:R=B,S=1018,V={1}:R=C,S=1092,V={2}:R=D,S=1014,V={3}:R=E,S=1260,V={4}:\";$C$2;$O$14;$C$4;$D367;$B367)": 8254,_x000D_
    "=RIK_AC(\"INF04__;INF04@E=0,S=1064,G=0,T=0,P=0:@R=A,S=1260,V={0}:R=B,S=1018,V={1}:R=C,S=1092,V={2}:R=D,S=1014,V={3}:R=E,S=1260,V={4}:\";$C$2;$O$14;$C$4;$D375;$B375)": 8255,_x000D_
    "=RIK_AC(\"INF04__;INF04@E=0,S=1064,G=0,T=0,P=0:@R=A,S=1260,V={0}:R=B,S=1018,V={1}:R=C,S=1092,V={2}:R=D,S=1014,V={3}:R=E,S=1260,V={4}:\";$C$2;$O$14;$C$4;$D383;$B383)": 8256,_x000D_
    "=RIK_AC(\"INF04__;INF04@E=0,S=1064,G=0,T=0,P=0:@R=A,S=1260,V={0}:R=B,S=1018,V={1}:R=C,S=1092,V={2}:R=D,S=1014,V={3}:R=E,S=1260,V={4}:\";$C$2;$O$14;$C$4;$D391;$B391)": 8257,_x000D_
    "=RIK_AC(\"INF04__;INF04@E=0,S=1064,G=0,T=0,P=0:@R=A,S=1260,V={0}:R=B,S=1018,V={1}:R=C,S=1092,V={2}:R=D,S=1014,V={3}:R=E,S=1260,V={4}:\";$C$2;$O$14;$C$4;$D399;$B399)": 8258,_x000D_
    "=RIK_AC(\"INF04__;INF04@E=0,S=1064,G=0,T=0,P=0:@R=A,S=1260,V={0}:R=B,S=1018,V={1}:R=C,S=1092,V={2}:R=D,S=1014,V={3}:R=E,S=1260,V={4}:\";$C$2;$O$14;$C$4;$D407;$B407)": 8259,_x000D_
    "=RIK_AC(\"INF04__;INF04@E=0,S=1064,G=0,T=0,P=0:@R=A,S=1260,V={0}:R=B,S=1018,V={1}:R=C,S=1092,V={2}:R=D,S=1014,V={3}:R=E,S=1260,V={4}:\";$C$2;$O$14;$C$4;$D415;$B415)": 8260,_x000D_
    "=RIK_AC(\"INF04__;INF04@E=0,S=1064,G=0,T=0,P=0:@R=A,S=1260,V={0}:R=B,S=1018,V={1}:R=C,S=1092,V={2}:R=D,S=1014,V={3}:R=E,S=1260,V={4}:\";$C$2;$O$14;$C$4;$D423;$B423)": 8261,_x000D_
    "=RIK_AC(\"INF04__;INF04@E=0,S=1064,G=0,T=0,P=0:@R=A,S=1260,V={0}:R=B,S=1018,V={1}:R=C,S=1092,V={2}:R=D,S=1014,V={3}:R=E,S=1260,V={4}:\";$C$2;$O$14;$C$4;$D431;$B431)": 8262,_x000D_
    "=RIK_AC(\"INF04__;INF04@E=0,S=49,G=0,T=0,P=0:@R=A,S=1260,V={0}:R=B,S=1018,V={1}:R=C,S=1092,V={2}:R=D,S=1014,V={3}:R=E,S=1260,V={4}:R=F,S=48,V={5}:\";$C$2;$O$14;$C$4;$D19;$B19;Q$14)": 8263,_x000D_
    "=RIK_AC(\"INF04__;INF04@E=0,S=49,G=0,T=0,P=0:@R=A,S=1260,V={0}:R=B,S=1018,V={1}:R=C,S=1092,V={2}:R=D,S=1014,V={3}:R=E,S=1260,V={4}:R=F,S=48,V={5}:\";$C$2;$O$14;$C$4;$D27;$B27;Q$14)": 8264,_x000D_
    "=RIK_AC(\"INF04__;INF04@E=0,S=49,G=0,T=0,P=0:@R=A,S=1260,V={0}:R=B,S=1018,V={1}:R=C,S=1092,V={2}:R=D,S=1014,V={3}:R=E,S=1260,V={4}:R=F,S=48,V={5}:\";$C$2;$O$14;$C$4;$D35;$B35;Q$14)": 8265,_x000D_
    "=RIK_AC(\"INF04__;INF04@E=0,S=49,G=0,T=0,P=0:@R=A,S=1260,V={0}:R=B,S=1018,V={1}:R=C,S=1092,V={2}:R=D,S=1014,V={3}:R=E,S=1260,V={4}:R=F,S=48,V={5}:\";$C$2;$O$14;$C$4;$D43;$B43;Q$14)": 8266,_x000D_
    "=RIK_AC(\"INF04__;INF04@E=0,S=49,G=0,T=0,P=0:@R=A,S=1260,V={0}:R=B,S=1018,V={1}:R=C,S=1092,V={2}:R=D,S=1014,V={3}:R=E,S=1260,V={4}:R=F,S=48,V={5}:\";$C$2;$O$14;$C$4;$D51;$B51;Q$14)": 8267,_x000D_
    "=RIK_AC(\"INF04__;INF04@E=0,S=49,G=0,T=0,P=0:@R=A,S=1260,V={0}:R=B,S=1018,V={1}:R=C,S=1092,V={2}:R=D,S=1014,V={3}:R=E,S=1260,V={4}:R=F,S=48,V={5}:\";$C$2;$O$14;$C$4;$D59;$B59;Q$14)": 8268,_x000D_
    "=RIK_AC(\"INF04__;INF04@E=0,S=49,G=0,T=0,P=0:@R=A,S=1260,V={0}:R=B,S=1018,V={1}:R=C,S=1092,V={2}:R=D,S=1014,V={3}:R=E,S=1260,V={4}:R=F,S=48,V={5}:\";$C$2;$O$14;$C$4;$D67;$B67;Q$14)": 8269,_x000D_
    "=RIK_AC(\"INF04__;INF04@E=0,S=49,G=0,T=0,P=0:@R=A,S=1260,V={0}:R=B,S=1018,V={1}:R=C,S=1092,V={2}:R=D,S=1014,V={3}:R=E,S=1260,V={4}:R=F,S=48,V={5}:\";$C$2;$O$14;$C$4;$D75;$B75;Q$14)": 8270,_x000D_
    "=RIK_AC(\"INF04__;INF04@E=0,S=49,G=0,T=0,P=0:@R=A,S=1260,V={0}:R=B,S=1018,V={1}:R=C,S=1092,V={2}:R=D,S=1014,V={3}:R=E,S=1260,V={4}:R=F,S=48,V={5}:\";$C$2;$O$14;$C$4;$D83;$B83;Q$14)": 8271,_x000D_
    "=RIK_AC(\"INF04__;INF04@E=0,S=49,G=0,T=0,P=0:@R=A,S=1260,V={0}:R=B,S=1018,V={1}:R=C,S=1092,V={2}:R=D,S=1014,V={3}:R=E,S=1260,V={4}:R=F,S=48,V={5}:\";$C$2;$O$14;$C$4;$D91;$B91;Q$14)": 8272,_x000D_
    "=RIK_AC(\"INF04__;INF04@E=0,S=49,G=0,T=0,P=0:@R=A,S=1260,V={0}:R=B,S=1018,V={1}:R=C,S=1092,V={2}:R=D,S=1014,V={3}:R=E,S=1260,V={4}:R=F,S=48,V={5}:\";$C$2;$O$14;$C$4;$D99;$B99;Q$14)": 8273,_x000D_
    "=RIK_AC(\"INF04__;INF04@E=0,S=49,G=0,T=0,P=0:@R=A,S=1260,V={0}:R=B,S=1018,V={1}:R=C,S=1092,V={2}:R=D,S=1014,V={3}:R=E,S=1260,V={4}:R=F,S=48,V={5}:\";$C$2;$O$14;$C$4;$D107;$B107;Q$14)": 8274,_x000D_
    "=RIK_AC(\"INF04__;INF04@E=0,S=49,G=0,T=0,P=0:@R=A,S=1260,V={0}:R=B,S=1018,V={1}:R=C,S=1092,V={2}:R=D,S=1014,V={3}:R=E,S=1260,V={4}:R=F,S=48,V={5}:\";$C$2;$O$14;$C$4;$D115;$B115;Q$14)": 8275,_x000D_
    "=RIK_AC(\"INF04__;INF04@E=0,S=49,G=0,T=0,P=0:@R=A,S=1260,V={0}:R=B,S=1018,V={1}:R=C,S=1092,V={2}:R=D,S=1014,V={3}:R=E,S=1260,V={4}:R=F,S=48,V={5}:\";$C$2;$O$14;$C$4;$D123;$B123;Q$14)": 8276,_x000D_
    "=RIK_AC(\"INF04__;INF04@E=0,S=49,G=0,T=0,P=0:@R=A,S=1260,V={0}:R=B,S=1018,V={1}:R=C,S=1092,V={2}:R=D,S=1014,V={3}:R=E,S=1260,V={4}:R=F,S=48,V={5}:\";$C$2;$O$14;$C$4;$D131;$B131;Q$14)": 8277,_x000D_
    "=RIK_AC(\"INF04__;INF04@E=0,S=49,G=0,T=0,P=0:@R=A,S=1260,V={0}:R=B,S=1018,V={1}:R=C,S=1092,V={2}:R=D,S=1014,V={3}:R=E,S=1260,V={4}:R=F,S=48,V={5}:\";$C$2;$O$14;$C$4;$D139;$B139;Q$14)": 8278,_x000D_
    "=RIK_AC(\"INF04__;INF04@E=0,S=49,G=0,T=0,P=0:@R=A,S=1260,V={0}:R=B,S=1018,V={1}:R=C,S=1092,V={2}:R=D,S=1014,V={3}:R=E,S=1260,V={4}:R=F,S=48,V={5}:\";$C$2;$O$14;$C$4;$D147;$B147;Q$14)": 8279,_x000D_
    "=RIK_AC(\"INF04__;INF04@E=0,S=49,G=0,T=0,P=0:@R=A,S=1260,V={0}:R=B,S=1018,V={1}:R=C,S=1092,V={2}:R=D,S=1014,V={3}:R=E,S=1260,V={4}:R=F,S=48,V={5}:\";$C$2;$O$14;$C$4;$D155;$B155;Q$14)": 8280,_x000D_
    "=RIK_AC(\"INF04__;INF04@E=0,S=49,G=0,T=0,P=0:@R=A,S=1260,V={0}:R=B,S=1018,V={1}:R=C,S=1092,V={2}:R=D,S=1014,V={3}:R=E,S=1260,V={4}:R=F,S=48,V={5}:\";$C$2;$O$14;$C$4;$D163;$B163;Q$14)": 8281,_x000D_
    "=RIK_AC(\"INF04__;INF04@E=0,S=49,G=0,T=0,P=0:@R=A,S=1260,V={0}:R=B,S=1018,V={1}:R=C,S=1092,V={2}:R=D,S=1014,V={3}:R=E,S=1260,V={4}:R=F,S=48,V={5}:\";$C$2;$O$14;$C$4;$D171;$B171;Q$14)": 8282,_x000D_
    "=RIK_AC(\"INF04__;INF04@E=0,S=49,G=0,T=0,P=0:@R=A,S=1260,V={0}:R=B,S=1018,V={1}:R=C,S=1092,V={2}:R=D,S=1014,V={3}:R=E,S=1260,V={4}:R=F,S=48,V={5}:\";$C$2;$O$14;$C$4;$D179;$B179;Q$14)": 8283,_x000D_
    "=RIK_AC(\"INF04__;INF04@E=0,S=49,G=0,T=0,P=0:@R=A,S=1260,V={0}:R=B,S=1018,V={1}:R=C,S=1092,V={2}:R=D,S=1014,V={3}:R=E,S=1260,V={4}:R=F,S=48,V={5}:\";$C$2;$O$14;$C$4;$D187;$B187;Q$14)": 8284,_x000D_
    "=RIK_AC(\"INF04__;INF04@E=0,S=42,G=0,T=0,P=0:@R=A,S=1260,V={0}:R=B,S=1018,V={1}:R=C,S=1092,V={2}:R=D,S=1014,V={3}:R=E,S=1260,V={4}:\";$C$2;$O$14;$C$4;$D20;$B20)": 8285,_x000D_
    "=RIK_AC(\"INF04__;INF04@E=0,S=42,G=0,T=0,P=0:@R=A,S=1260,V={0}:R=B,S=1018,V={1}:R=C,S=1092,V={2}:R=D,S=1014,V={3}:R=E,S=1260,V={4}:\";$C$2;$O$14;$C$4;$D28;$B28)": 8286,_x000D_
    "=RIK_AC(\"INF04__;INF04@E=0,S=42,G=0,T=0,P=0:@R=A,S=1260,V={0}:R=B,S=1018,V={1}:R=C,S=1092,V={2}:R=D,S=1014,V={3}:R=E,S=1260,V={4}:\";$C$2;$O$14;$C$4;$D36;$B36)": 8287,_x000D_
    "=RIK_AC(\"INF04__;INF04@E=0,S=42,G=0,T=0,P=0:@R=A,S=1260,V={0}:R=B,S=1018,V={1}:R=C,S=1092,V={2}:R=D,S=1014,V={3}:R=E,S=1260,V={4}:\";$C$2;$O$14;$C$4;$D44;$B44)": 8288,_x000D_
    "=RIK_AC(\"INF04__;INF04@E=0,S=42,G=0,T=0,P=0:@R=A,S=1260,V={0}:R=B,S=1018,V={1}:R=C,S=1092,V={2}:R=D,S=1014,V={3}:R=E,S=1260,V={4}:\";$C$2;$O$14;$C$4;$D52;$B52)": 8289,_x000D_
    "=RIK_AC(\"INF04__;INF04@E=0,S=42,G=0,T=0,P=0:@R=A,S=1260,V={0}:R=B,S=1018,V={1}:R=C,S=1092,V={2}:R=D,S=1014,V={3}:R=E,S=1260,V={4}:\";$C$2;$O$14;$C$4;$D60;$B60)": 8290,_x000D_
    "=RIK_AC(\"INF04__;INF04@E=0,S=42,G=0,T=0,P=0:@R=A,S=1260,V={0}:R=B,S=1018,V={1}:R=C,S=1092,V={2}:R=D,S=1014,V={3}:R=E,S=1260,V={4}:\";$C$2;$O$14;$C$4;$D68;$B68)": 8291,_x000D_
    "=RIK_AC(\"INF04__;INF04@E=0,S=42,G=0,T=0,P=0:@R=A,S=1260,V={0}:R=B,S=1018,V={1}:R=C,S=1092,V={2}:R=D,S=1014,V={3}:R=E,S=1260,V={4}:\";$C$2;$O$14;$C$4;$D76;$B76)": 8292,_x000D_
    "=RIK_AC(\"INF04__;INF04@E=0,S=42,G=0,T=0,P=0:@R=A,S=1260,V={0}:R=B,S=1018,V={1}:R=C,S=1092,V={2}:R=D,S=1014,V={3}:R=E,S=1260,V={4}:\";$C$2;$O$14;$C$4;$D84;$B84)": 8293,_x000D_
    "=RIK_AC(\"INF04__;INF04@E=0,S=42,G=0,T=0,P=0:@R=A,S=1260,V={0}:R=B,S=1018,V={1}:R=C,S=1092,V={2}:R=D,S=1014,V={3}:R=E,S=1260,V={4}:\";$C$2;$O$14;$C$4;$D92;$B92)": 8294,_x000D_
    "=RIK_AC(\"INF04__;INF04@E=0,S=42,G=0,T=0,P=0:@R=A,S=1260,V={0}:R=B,S=1018,V={1}:R=C,S=1092,V={2}:R=D,S=1014,V={3}:R=E,S=1260,V={4}:\";$C$2;$O$14;$C$4;$D100;$B100)": 8295,_x000D_
    "=RIK_AC(\"INF04__;INF04@E=0,S=42,G=0,T=0,P=0:@R=A,S=1260,V={0}:R=B,S=1018,V={1}:R=C,S=1092,V={2}:R=D,S=1014,V={3}:R=E,S=1260,V={4}:\";$C$2;$O$14;$C$4;$D108;$B108)": 8296,_x000D_
    "=RIK_AC(\"INF04__;INF04@E=0,S=42,G=0,T=0,P=0:@R=A,S=1260,V={0}:R=B,S=1018,V={1}:R=C,S=1092,V={2}:R=D,S=1014,V={3}:R=E,S=1260,V={4}:\";$C$2;$O$14;$C$4;$D116;$B116)": 8297,_x000D_
    "=RIK_AC(\"INF04__;INF04@E=0,S=42,G=0,T=0,P=0:@R=A,S=1260,V={0}:R=B,S=1018,V={1}:R=C,S=1092,V={2}:R=D,S=1014,V={3}:R=E,S=1260,V={4}:\";$C$2;$O$14;$C$4;$D124;$B124)": 8298,_x000D_
    "=RIK_AC(\"INF04__;INF04@E=0,S=42,G=0,T=0,P=0:@R=A,S=1260,V={0}:R=B,S=1018,V={1}:R=C,S=1092,V={2}:R=D,S=1014,V={3}:R=E,S=1260,V={4}:\";$C$2;$O$14;$C$4;$D132;$B132)": 8299,_x000D_
    "=RIK_AC(\"INF04__;INF04@E=0,S=42,G=0,T=0,P=0:@R=A,S=1260,V={0}:R=B,S=1018,V={1}:R=C,S=1092,V={2}:R=D,S=1014,V={3}:R=E,S=1260,V={4}:\";$C$2;$O$14;$C$4;$D140;$B140)": 8300,_x000D_
    "=RIK_AC(\"INF04__;INF04@E=0,S=42,G=0,T=0,P=0:@R=A,S=1260,V={0}:R=B,S=1018,V={1}:R=C,S=1092,V={2}:R=D,S=1014,V={3}:R=E,S=1260,V={4}:\";$C$2;$O$14;$C$4;$D148;$B148)": 8301,_x000D_
    "=RIK_AC(\"INF04__;INF04@E=0,S=42,G=0,T=0,P=0:@R=A,S=1260,V={0}:R=B,S=1018,V={1}:R=C,S=1092,V={2}:R=D,S=1014,V={3}:R=E,S=1260,V={4}:\";$C$2;$O$14;$C$4;$D156;$B156)": 8302,_x000D_
    "=RIK_AC(\"INF04__;INF04@E=0,S=42,G=0,T=0,P=0:@R=A,S=1260,V={0}:R=B,S=1018,V={1}:R=C,S=1092,V={2}:R=D,S=1014,V={3}:R=E,S=1260,V={4}:\";$C$2;$O$14;$C$4;$D164;$B164)": 8303,_x000D_
    "=RIK_AC(\"INF04__;INF04@E=0,S=42,G=0,T=0,P=0:@R=A,S=1260,V={0}:R=B,S=1018,V={1}:R=C,S=1092,V={2}:R=D,S=1014,V={3}:R=E,S=1260,V={4}:\";$C$2;$O$14;$C$4;$D172;$B172)": 8304,_x000D_
    "=RIK_AC(\"INF04__;INF04@E=0,S=42,G=0,T=0,P=0:@R=A,S=1260,V={0}:R=B,S=1018,V={1}:R=C,S=1092,V={2}:R=D,S=1014,V={3}:R=E,S=1260,V={4}:\";$C$2;$O$14;$C$4;$D180;$B180)": 8305,_x000D_
    "=RIK_AC(\"INF04__;INF04@E=0,S=42,G=0,T=0,P=0:@R=A,S=1260,V={0}:R=B,S=1018,V={1}:R=C,S=1092,V={2}:R=D,S=1014,V={3}:R=E,S=1260,V={4}:\";$C$2;$O$14;$C$4;$D188;$B188)": 8306,_x000D_
    "=RIK_AC(\"INF04__;INF04@E=0,S=42,G=0,T=0,P=0:@R=A,S=1260,V={0}:R=B,S=1018,V={1}:R=C,S=1092,V={2}:R=D,S=1014,V={3}:R=E,S=1260,V={4}:\";$C$2;$O$14;$C$4;$D196;$B196)": 8307,_x000D_
    "=RIK_AC(\"INF04__;INF04@E=0,S=42,G=0,T=0,P=0:@R=A,S=1260,V={0}:R=B,S=1018,V={1}:R=C,S=1092,V={2}:R=D,S=1014,V={3}:R=E,S=1260,V={4}:\";$C$2;$O$14;$C$4;$D204;$B204)": 8308,_x000D_
    "=RIK_AC(\"INF04__;INF04@E=0,S=42,G=0,T=0,P=0:@R=A,S=1260,V={0}:R=B,S=1018,V={1}:R=C,S=1092,V={2}:R=D,S=1014,V={3}:R=E,S=1260,V={4}:\";$C$2;$O$14;$C$4;$D212;$B212)": 8309,_x000D_
    "=RIK_AC(\"INF04__;INF04@E=0,S=42,G=0,T=0,P=0:@R=A,S=1260,V={0}:R=B,S=1018,V={1}:R=C,S=1092,V={2}:R=D,S=1014,V={3}:R=E,S=1260,V={4}:\";$C$2;$O$14;$C$4;$D220;$B220)": 8310,_x000D_
    "=RIK_AC(\"INF04__;INF04@E=0,S=42,G=0,T=0,P=0:@R=A,S=1260,V={0}:R=B,S=1018,V={1}:R=C,S=1092,V={2}:R=D,S=1014,V={3}:R=E,S=1260,V={4}:\";$C$2;$O$14;$C$4;$D228;$B228)": 8311,_x000D_
    "=RIK_AC(\"INF04__;INF04@E=0,S=42,G=0,T=0,P=0:@R=A,S=1260,V={0}:R=B,S=1018,V={1}:R=C,S=1092,V={2}:R=D,S=1014,V={3}:R=E,S=1260,V={4}:\";$C$2;$O$14;$C$4;$D236;$B236)": 8312,_x000D_
    "=RIK_AC(\"INF04__;INF04@E=0,S=42,G=0,T=0,P=0:@R=A,S=1260,V={0}:R=B,S=1018,V={1}:R=C,S=1092,V={2}:R=D,S=1014,V={3}:R=E,S=1260,V={4}:\";$C$2;$O$14;$C$4;$D244;$B244)": 8313,_x000D_
    "=RIK_AC(\"INF04__;INF04@E=0,S=42,G=0,T=0,P=0:@R=A,S=1260,V={0}:R=B,S=1018,V={1}:R=C,S=1092,V={2}:R=D,S=1014,V={3}:R=E,S=1260,V={4}:\";$C$2;$O$14;$C$4;$D252;$B252)": 8314,_x000D_
    "=RIK_AC(\"INF04__;INF04@E=0,S=42,G=0,T=0,P=0:@R=A,S=1260,V={0}:R=B,S=1018,V={1}:R=C,S=1092,V={2}:R=D,S=1014,V={3}:R=E,S=1260,V={4}:\";$C$2;$O$14;$C$4;$D260;$B260)": 8315,_x000D_
    "=RIK_AC(\"INF04__;INF04@E=0,S=42,G=0,T=0,P=0:@R=A,S=1260,V={0}:R=B,S=1018,V={1}:R=C,S=1092,V={2}:R=D,S=1014,V={3}:R=E,S=1260,V={4}:\";$C$2;$O$14;$C$4;$D268;$B268)": 8316,_x000D_
    "=RIK_AC(\"INF04__;INF04@E=0,S=42,G=0,T=0,P=0:@R=A,S=1260,V={0}:R=B,S=1018,V={1}:R=C,S=1092,V={2}:R=D,S=1014,V={3}:R=E,S=1260,V={4}:\";$C$2;$O$14;$C$4;$D276;$B276)": 8317,_x000D_
    "=RIK_AC(\"INF04__;INF04@E=0,S=42,G=0,T=0,P=0:@R=A,S=1260,V={0}:R=B,S=1018,V={1}:R=C,S=1092,V={2}:R=D,S=1014,V={3}:R=E,S=1260,V={4}:\";$C$2;$O$14;$C$4;$D284;$B284)": 8318,_x000D_
    "=RIK_AC(\"INF04__;INF04@E=0,S=42,G=0,T=0,P=0:@R=A,S=1260,V={0}:R=B,S=1018,V={1}:R=C,S=1092,V={2}:R=D,S=1014,V={3}:R=E,S=1260,V={4}:\";$C$2;$O$14;$C$4;$D292;$B292)": 8319,_x000D_
    "=RIK_AC(\"INF04__;INF04@E=0,S=42,G=0,T=0,P=0:@R=A,S=1260,V={0}:R=B,S=1018,V={1}:R=C,S=1092,V={2}:R=D,S=1014,V={3}:R=E,S=1260,V={4}:\";$C$2;$O$14;$C$4;$D300;$B300)": 8320,_x000D_
    "=RIK_AC(\"INF04__;INF04@E=0,S=42,G=0,T=0,P=0:@R=A,S=1260,V={0}:R=B,S=1018,V={1}:R=C,S=1092,V={2}:R=D,S=1014,V={3}:R=E,S=1260,V={4}:\";$C$2;$O$14;$C$4;$D308;$B308)": 8321,_x000D_
    "=RIK_AC(\"INF04__;INF04@E=0,S=42,G=0,T=0,P=0:@R=A,S=1260,V={0}:R=B,S=1018,V={1}:R=C,S=1092,V={2}:R=D,S=1014,V={3}:R=E,S=1260,V={4}:\";$C$2;$O$14;$C$4;$D316;$B316)": 8322,_x000D_
    "=RIK_AC(\"INF04__;INF04@E=0,S=42,G=0,T=0,P=0:@R=A,S=1260,V={0}:R=B,S=1018,V={1}:R=C,S=1092,V={2}:R=D,S=1014,V={3}:R=E,S=1260,V={4}:\";$C$2;$O$14;$C$4;$D324;$B324)": 8323,_x000D_
    "=RIK_AC(\"INF04__;INF04@E=0,S=42,G=0,T=0,P=0:@R=A,S=1260,V={0}:R=B,S=1018,V={1}:R=C,S=1092,V={2}:R=D,S=1014,V={3}:R=E,S=1260,V={4}:\";$C$2;$O$14;$C$4;$D332;$B332)": 8324,_x000D_
    "=RIK_AC(\"INF04__;INF04@E=0,S=42,G=0,T=0,P=0:@R=A,S=1260,V={0}:R=B,S=1018,V={1}:R=C,S=1092,V={2}:R=D,S=1014,V={3}:R=E,S=1260,V={4}:\";$C$2;$O$14;$C$4;$D340;$B340)": 8325,_x000D_
    "=RIK_AC(\"INF04__;INF04@E=0,S=42,G=0,T=0,P=0:@R=A,S=1260,V={0}:R=B,S=1018,V={1}:R=C,S=1092,V={2}:R=D,S=1014,V={3}:R=E,S=1260,V={4}:\";$C$2;$O$14;$C$4;$D348;$B348)": 8326,_x000D_
    "=RIK_AC(\"INF04__;INF04@E=0,S=42,G=0,T=0,P=0:@R=A,S=1260,V={0}:R=B,S=1018,V={1}:R=C,S=1092,V={2}:R=D,S=1014,V={3}:R=E,S=1260,V={4}:\";$C$2;$O$14;$C$4;$D356;$B356)": 8327,_x000D_
    "=RIK_AC(\"INF04__;INF04@E=0,S=42,G=0,T=0,P=0:@R=A,S=1260,V={0}:R=B,S=1018,V={1}:R=C,S=1092,V={2}:R=D,S=1014,V={3}:R=E,S=1260,V={4}:\";$C$2;$O$14;$C$4;$D364;$B364)": 8328,_x000D_
    "=RIK_AC(\"INF04__;INF04@E=0,S=42,G=0,T=0,P=0:@R=A,S=1260,V={0}:R=B,S=1018,V={1}:R=C,S=1092,V={2}:R=D,S=1014,V={3}:R=E,S=1260,V={4}:\";$C$2;$O$14;$C$4;$D372;$B372)": 8329,_x000D_
    "=RIK_AC(\"INF04__;INF04@E=0,S=42,G=0,T=0,P=0:@R=A,S=1260,V={0}:R=B,S=1018,V={1}:R=C,S=1092,V={2}:R=D,S=1014,V={3}:R=E,S=1260,V={4}:\";$C$2;$O$14;$C$4;$D380;$B380)": 8330,_x000D_
    "=RIK_AC(\"INF04__;INF04@E=0,S=42,G=0,T=0,P=0:@R=A,S=1260,V={0}:R=B,S=1018,V={1}:R=C,S=1092,V={2}:R=D,S=1014,V={3}:R=E,S=1260,V={4}:\";$C$2;$O$14;$C$4;$D388;$B388)": 8331,_x000D_
    "=RIK_AC(\"INF04__;INF04@E=0,S=42,G=0,T=0,P=0:@R=A,S=1260,V={0}:R=B,S=1018,V={1}:R=C,S=1092,V={2}:R=D,S=1014,V={3}:R=E,S=1260,V={4}:\";$C$2;$O$14;$C$4;$D396;$B396)": 8332,_x000D_
    "=RIK_AC(\"INF04__;INF04@E=0,S=42,G=0,T=0,P=0:@R=A,S=1260,V={0}:R=B,S=1018,V={1}:R=C,S=1092,V={2}:R=D,S=1014,V={3}:R=E,S=1260,V={4}:\";$C$2;$O$14;$C$4;$D404;$B404)": 8333,_x000D_
    "=RIK_AC(\"INF04__;INF04@E=0,S=42,G=0,T=0,P=0:@R=A,S=1260,V={0}:R=B,S=1018,V={1}:R=C,S=1092,V={2}:R=D,S=1014,V={3}:R=E,S=1260,V={4}:\";$C$2;$O$14;$C$4;$D412;$B412)": 8334,_x000D_
    "=RIK_AC(\"INF04__;INF04@E=0,S=42,G=0,T=0,P=0:@R=A,S=1260,V={0}:R=B,S=1018,V={1}:R=C,S=1092,V={2}:R=D,S=1014,V={3}:R=E,S=1260,V={4}:\";$C$2;$O$14;$C$4;$D420;$B420)": 8335,_x000D_
    "=RIK_AC(\"INF04__;INF04@E=0,S=42,G=0,T=0,P=0:@R=A,S=1260,V={0}:R=B,S=1018,V={1}:R=C,S=1092,V={2}:R=D,S=1014,V={3}:R=E,S=1260,V={4}:\";$C$2;$O$14;$C$4;$D428;$B428)": 8336,_x000D_
    "=RIK_AC(\"INF04__;INF04@E=0,S=42,G=0,T=0,P=0:@R=A,S=1260,V={0}:R=B,S=1018,V={1}:R=C,S=1092,V={2}:R=D,S=1014,V={3}:R=E,S=1260,V={4}:\";$C$2;$O$14;$C$4;$D436;$B436)": 8337,_x000D_
    "=RIK_AC(\"INF04__;INF04@E=0,S=1064,G=0,T=0,P=0:@R=A,S=1260,V={0}:R=B,S=1018,V={1}:R=C,S=1092,V={2}:R=D,S=1014,V={3}:R=E,S=1260,V={4}:\";$C$2;$O$14;$C$4;$D24;$B24)": 8338,_x000D_
    "=RIK_AC(\"INF04__;INF04@E=0,S=1064,G=0,T=0,P=0:@R=A,S=1260,V={0}:R=B,S=1018,V={1}:R=C,S=1092,V={2}:R=D,S=1014,V={3}:R=E,S=1260,V={4}:\";$C$2;$O$14;$C$4;$D32;$B32)": 8339,_x000D_
    "=RIK_AC(\"INF04__;INF04@E=0,S=1064,G=0,T=0,P=0:@R=A,S=1260,V={0}:R=B,S=1018,V={1}:R=C,S=1092,V={2}:R=D,S=1014,V={3}:R=E,S=1260,V={4}:\";$C$2;$O$14;$C$4;$D40;$B40)": 8340,_x000D_
    "=RIK_AC(\"INF04__;INF04@E=0,S=1064,G=0,T=0,P=0:@R=A,S=1260,V={0}:R=B,S=1018,V={1}:R=C,S=1092,V={2}:R=D,S=1014,V={3}:R=E,S=1260,V={4}:\";$C$2;$O$14;$C$4;$D48;$B48)": 8341,_x000D_
    "=RIK_AC(\"INF04__;INF04@E=0,S=1064,G=0,T=0,P=0:@R=A,S=1260,V={0}:R=B,S=1018,V={1}:R=C,S=1092,V={2}:R=D,S=1014,V={3}:R=E,S=1260,V={4}:\";$C$2;$O$14;$C$4;$D56;$B56)": 8342,_x000D_
    "=RIK_AC(\"INF04__;INF04@E=0,S=1064,G=0,T=0,P=0:@R=A,S=1260,V={0}:R=B,S=1018,V={1}:R=C,S=1092,V={2}:R=D,S=1014,V={3}:R=E,S=1260,V={4}:\";$C$2;$O$14;$C$4;$D64;$B64)": 8343,_x000D_
    "=RIK_AC(\"INF04__;INF04@E=0,S=1064,G=0,T=0,P=0:@R=A,S=1260,V={0}:R=B,S=1018,V={1}:R=C,S=1092,V={2}:R=D,S=1014,V={3}:R=E,S=1260,V={4}:\";$C$2;$O$14;$C$4;$D72;$B72)": 8344,_x000D_
    "=RIK_AC(\"INF04__;INF04@E=0,S=1064,G=0,T=0,P=0:@R=A,S=1260,V={0}:R=B,S=1018,V={1}:R=C,S=1092,V={2}:R=D,S=1014,V={3}:R=E,S=1260,V={4}:\";$C$2;$O$14;$C$4;$D80;$B80)": 8345,_x000D_
    "=RIK_AC(\"INF04__;INF04@E=0,S=1064,G=0,T=0,P=0:@R=A,S=1260,V={0}:R=B,S=1018,V={1}:R=C,S=1092,V={2}:R=D,S=1014,V={3}:R=E,S=1260,V={4}:\";$C$2;$O$14;$C$4;$D88;$B88)": 8346,_x000D_
    "=RIK_AC(\"INF04__;INF04@E=0,S=1064,G=0,T=0,P=0:@R=A,S=1260,V={0}:R=B,S=1018,V={1}:R=C,S=1092,V={2}:R=D,S=1014,V={3}:R=E,S=1260,V={4}:\";$C$2;$O$14;$C$4;$D96;$B96)": 8347,_x000D_
    "=RIK_AC(\"INF04__;INF04@E=0,S=1064,G=0,T=0,P=0:@R=A,S=1260,V={0}:R=B,S=1018,V={1}:R=C,S=1092,V={2}:R=D,S=1014,V={3}:R=E,S=1260,V={4}:\";$C$2;$O$14;$C$4;$D104;$B104)": 8348,_x000D_
    "=RIK_AC(\"INF04__;INF04@E=0,S=1064,G=0,T=0,P=0:@R=A,S=1260,V={0}:R=B,S=1018,V={1}:R=C,S=1092,V={2}:R=D,S=1014,V={3}:R=E,S=1260,V={4}:\";$C$2;$O$14;$C$4;$D112;$B112)": 8349,_x000D_
    "=RIK_AC(\"INF04__;INF04@E=0,S=1064,G=0,T=0,P=0:@R=A,S=1260,V={0}:R=B,S=1018,V={1}:R=C,S=1092,V={2}:R=D,S=1014,V={3}:R=E,S=1260,V={4}:\";$C$2;$O$14;$C$4;$D120;$B120)": 8350,_x000D_
    "=RIK_AC(\"INF04__;INF04@E=0,S=1064,G=0,T=0,P=0:@R=A,S=1260,V={0}:R=B,S=1018,V={1}:R=C,S=1092,V={2}:R=D,S=1014,V={3}:R=E,S=1260,V={4}:\";$C$2;$O$14;$C$4;$D128;$B128)": 8351,_x000D_
    "=RIK_AC(\"INF04__;INF04@E=0,S=1064,G=0,T=0,P=0:@R=A,S=1260,V={0}:R=B,S=1018,V={1}:R=C,S=1092,V={2}:R=D,S=1014,V={3}:R=E,S=1260,V={4}:\";$C$2;$O$14;$C$4;$D136;$B136)": 8352,_x000D_
    "=RIK_AC(\"INF04__;INF04@E=0,S=1064,G=0,T=0,P=0:@R=A,S=1260,V={0}:R=B,S=1018,V={1}:R=C,S=1092,V={2}:R=D,S=1014,V={3}:R=E,S=1260,V={4}:\";$C$2;$O$14;$C$4;$D144;$B144)": 8353,_x000D_
    "=RIK_AC(\"INF04__;INF04@E=0,S=1064,G=0,T=0,P=0:@R=A,S=1260,V={0}:R=B,S=1018,V={1}:R=C,S=1092,V={2}:R=D,S=1014,V={3}:R=E,S=1260,V={4}:\";$C$2;$O$14;$C$4;$D152;$B152)": 8354,_x000D_
    "=RIK_AC(\"INF04__;INF04@E=0,S=1064,G=0,T=0,P=0:@R=A,S=1260,V={0}:R=B,S=1018,V={1}:R=C,S=1092,V={2}:R=D,S=1014,V={3}:R=E,S=1260,V={4}:\";$C$2;$O$14;$C$4;$D160;$B160)": 8355,_x000D_
    "=RIK_AC(\"INF04__;INF04@E=0,S=1064,G=0,T=0,P=0:@R=A,S=1260,V={0}:R=B,S=1018,V={1}:R=C,S=1092,V={2}:R=D,S=1014,V={3}:R=E,S=1260,V={4}:\";$C$2;$O$14;$C$4;$D168;$B168)": 8356,_x000D_
    "=RIK_AC(\"INF04__;INF04@E=0,S=1064,G=0,T=0,P=0:@R=A,S=1260,V={0}:R=B,S=1018,V={1}:R=C,S=1092,V={2}:R=D,S=1014,V={3}:R=E,S=1260,V={4}:\";$C$2;$O$14;$C$4;$D176;$B176)": 8357,_x000D_
    "=RIK_AC(\"INF04__;INF04@E=0,S=1064,G=0,T=0,P=0:@R=A,S=1260,V={0}:R=B,S=1018,V={1}:R=C,S=1092,V={2}:R=D,S=1014,V={3}:R=E,S=1260,V={4}:\";$C$2;$O$14;$C$4;$D184;$B184)": 8358,_x000D_
    "=RIK_AC(\"INF04__;INF04@E=0,S=1064,G=0,T=0,P=0:@R=A,S=1260,V={0}:R=B,S=1018,V={1}:R=C,S=1092,V={2}:R=D,S=1014,V={3}:R=E,S=1260,V={4}:\";$C$2;$O$14;$C$4;$D192;$B192)": 8359,_x000D_
    "=RIK_AC(\"INF04__;INF04@E=0,S=1064,G=0,T=0,P=0:@R=A,S=1260,V={0}:R=B,S=1018,V={1}:R=C,S=1092,V={2}:R=D,S=1014,V={3}:R=E,S=1260,V={4}:\";$C$2;$O$14;$C$4;$D200;$B200)": 8360,_x000D_
    "=RIK_AC(\"INF04__;INF04@E=0,S=1064,G=0,T=0,P=0:@R=A,S=1260,V={0}:R=B,S=1018,V={1}:R=C,S=1092,V={2}:R=D,S=1014,V={3}:R=E,S=1260,V={4}:\";$C$2;$O$14;$C$4;$D208;$B208)": 8361,_x000D_
    "=RIK_AC(\"INF04__;INF04@E=0,S=1064,G=0,T=0,P=0:@R=A,S=1260,V={0}:R=B,S=1018,V={1}:R=C,S=1092,V={2}:R=D,S=1014,V={3}:R=E,S=1260,V={4}:\";$C$2;$O$14;$C$4;$D216;$B216)": 8362,_x000D_
    "=RIK_AC(\"INF04__;INF04@E=0,S=1064,G=0,T=0,P=0:@R=A,S=1260,V={0}:R=B,S=1018,V={1}:R=C,S=1092,V={2}:R=D,S=1014,V={3}:R=E,S=1260,V={4}:\";$C$2;$O$14;$C$4;$D224;$B224)": 8363,_x000D_
    "=RIK_AC(\"INF04__;INF04@E=0,S=1064,G=0,T=0,P=0:@R=A,S=1260,V={0}:R=B,S=1018,V={1}:R=C,S=1092,V={2}:R=D,S=1014,V={3}:R=E,S=1260,V={4}:\";$C$2;$O$14;$C$4;$D232;$B232)": 8364,_x000D_
    "=RIK_AC(\"INF04__;INF04@E=0,S=1064,G=0,T=0,P=0:@R=A,S=1260,V={0}:R=B,S=1018,V={1}:R=C,S=1092,V={2}:R=D,S=1014,V={3}:R=E,S=1260,V={4}:\";$C$2;$O$14;$C$4;$D240;$B240)": 8365,_x000D_
    "=RIK_AC(\"INF04__;INF04@E=0,S=1064,G=0,T=0,P=0:@R=A,S=1260,V={0}:R=B,S=1018,V={1}:R=C,S=1092,V={2}:R=D,S=1014,V={3}:R=E,S=1260,V={4}:\";$C$2;$O$14;$C$4;$D248;$B248)": 8366,_x000D_
    "=RIK_AC(\"INF04__;INF04@E=0,S=1064,G=0,T=0,P=0:@R=A,S=1260,V={0}:R=B,S=1018,V={1}:R=C,S=1092,V={2}:R=D,S=1014,V={3}:R=E,S=1260,V={4}:\";$C$2;$O$14;$C$4;$D256;$B256)": 8367,_x000D_
    "=RIK_AC(\"INF04__;INF04@E=0,S=1064,G=0,T=0,P=0:@R=A,S=1260,V={0}:R=B,S=1018,V={1}:R=C,S=1092,V={2}:R=D,S=1014,V={3}:R=E,S=1260,V={4}:\";$C$2;$O$14;$C$4;$D264;$B264)": 8368,_x000D_
    "=RIK_AC(\"INF04__;INF04@E=0,S=1064,G=0,T=0,P=0:@R=A,S=1260,V={0}:R=B,S=1018,V={1}:R=C,S=1092,V={2}:R=D,S=1014,V={3}:R=E,S=1260,V={4}:\";$C$2;$O$14;$C$4;$D272;$B272)": 8369,_x000D_
    "=RIK_AC(\"INF04__;INF04@E=0,S=1064,G=0,T=0,P=0:@R=A,S=1260,V={0}:R=B,S=1018,V={1}:R=C,S=1092,V={2}:R=D,S=1014,V={3}:R=E,S=1260,V={4}:\";$C$2;$O$14;$C$4;$D280;$B280)": 8370,_x000D_
    "=RIK_AC(\"INF04__;INF04@E=0,S=1064,G=0,T=0,P=0:@R=A,S=1260,V={0}:R=B,S=1018,V={1}:R=C,S=1092,V={2}:R=D,S=1014,V={3}:R=E,S=1260,V={4}:\";$C$2;$O$14;$C$4;$D288;$B288)": 8371,_x000D_
    "=RIK_AC(\"INF04__;INF04@E=0,S=1064,G=0,T=0,P=0:@R=A,S=1260,V={0}:R=B,S=1018,V={1}:R=C,S=1092,V={2}:R=D,S=1014,V={3}:R=E,S=1260,V={4}:\";$C$2;$O$14;$C$4;$D296;$B296)": 8372,_x000D_
    "=RIK_AC(\"INF04__;INF04@E=0,S=1064,G=0,T=0,P=0:@R=A,S=1260,V={0}:R=B,S=1018,V={1}:R=C,S=1092,V={2}:R=D,S=1014,V={3}:R=E,S=1260,V={4}:\";$C$2;$O$14;$C$4;$D304;$B304)": 8373,_x000D_
    "=RIK_AC(\"INF04__;INF04@E=0,S=1064,G=0,T=0,P=0:@R=A,S=1260,V={0}:R=B,S=1018,V={1}:R=C,S=1092,V={2}:R=D,S=1014,V={3}:R=E,S=1260,V={4}:\";$C$2;$O$14;$C$4;$D312;$B312)": 8374,_x000D_
    "=RIK_AC(\"INF04__;INF04@E=0,S=1064,G=0,T=0,P=0:@R=A,S=1260,V={0}:R=B,S=1018,V={1}:R=C,S=1092,V={2}:R=D,S=1014,V={3}:R=E,S=1260,V={4}:\";$C$2;$O$14;$C$4;$D320;$B320)": 8375,_x000D_
    "=RIK_AC(\"INF04__;INF04@E=0,S=1064,G=0,T=0,P=0:@R=A,S=1260,V={0}:R=B,S=1018,V={1}:R=C,S=1092,V={2}:R=D,S=1014,V={3}:R=E,S=1260,V={4}:\";$C$2;$O$14;$C$4;$D328;$B328)": 8376,_x000D_
    "=RIK_AC(\"INF04__;INF04@E=0,S=1064,G=0,T=0,P=0:@R=A,S=1260,V={0}:R=B,S=1018,V={1}:R=C,S=1092,V={2}:R=D,S=1014,V={3}:R=E,S=1260,V={4}:\";$C$2;$O$14;$C$4;$D336;$B336)": 8377,_x000D_
    "=RIK_AC(\"INF04__;INF04@E=0,S=1064,G=0,T=0,P=0:@R=A,S=1260,V={0}:R=B,S=1018,V={1}:R=C,S=1092,V={2}:R=D,S=1014,V={3}:R=E,S=1260,V={4}:\";$C$2;$O$14;$C$4;$D344;$B344)": 8378,_x000D_
    "=RIK_AC(\"INF04__;INF04@E=0,S=1064,G=0,T=0,P=0:@R=A,S=1260,V={0}:R=B,S=1018,V={1}:R=C,S=1092,V={2}:R=D,S=1014,V={3}:R=E,S=1260,V={4}:\";$C$2;$O$14;$C$4;$D352;$B352)": 8379,_x000D_
    "=RIK_AC(\"INF04__;INF04@E=0,S=1064,G=0,T=0,P=0:@R=A,S=1260,V={0}:R=B,S=1018,V={1}:R=C,S=1092,V={2}:R=D,S=1014,V={3}:R=E,S=1260,V={4}:\";$C$2;$O$14;$C$4;$D360;$B360)": 8380,_x000D_
    "=RIK_AC(\"INF04__;INF04@E=0,S=1064,G=0,T=0,P=0:@R=A,S=1260,V={0}:R=B,S=1018,V={1}:R=C,S=1092,V={2}:R=D,S=1014,V={3}:R=E,S=1260,V={4}:\";$C$2;$O$14;$C$4;$D368;$B368)": 8381,_x000D_
    "=RIK_AC(\"INF04__;INF04@E=0,S=1064,G=0,T=0,P=0:@R=A,S=1260,V={0}:R=B,S=1018,V={1}:R=C,S=1092,V={2}:R=D,S=1014,V={3}:R=E,S=1260,V={4}:\";$C$2;$O$14;$C$4;$D376;$B376)": 8382,_x000D_
    "=RIK_AC(\"INF04__;INF04@E=0,S=1064,G=0,T=0,P=0:@R=A,S=1260,V={0}:R=B,S=1018,V={1}:R=C,S=1092,V={2}:R=D,S=1014,V={3}:R=E,S=1260,V={4}:\";$C$2;$O$14;$C$4;$D384;$B384)": 8383,_x000D_
    "=RIK_AC(\"INF04__;INF04@E=0,S=1064,G=0,T=0,P=0:@R=A,S=1260,V={0}:R=B,S=1018,V={1}:R=C,S=1092,V={2}:R=D,S=1014,V={3}:R=E,S=1260,V={4}:\";$C$2;$O$14;$C$4;$D392;$B392)": 8384,_x000D_
    "=RIK_AC(\"INF04__;INF04@E=0,S=1064,G=0,T=0,P=0:@R=A,S=1260,V={0}:R=B,S=1018,V={1}:R=C,S=1092,V={2}:R=D,S=1014,V={3}:R=E,S=1260,V={4}:\";$C$2;$O$14;$C$4;$D400;$B400)": 8385,_x000D_
    "=RIK_AC(\"INF04__;INF04@E=0,S=1064,G=0,T=0,P=0:@R=A,S=1260,V={0}:R=B,S=1018,V={1}:R=C,S=1092,V={2}:R=D,S=1014,V={3}:R=E,S=1260,V={4}:\";$C$2;$O$14;$C$4;$D408;$B408)": 8386,_x000D_
    "=RIK_AC(\"INF04__;INF04@E=0,S=1064,G=0,T=0,P=0:@R=A,S=1260,V={0}:R=B,S=1018,V={1}:R=C,S=1092,V={2}:R=D,S=1014,V={3}:R=E,S=1260,V={4}:\";$C$2;$O$14;$C$4;$D416;$B416)": 8387,_x000D_
    "=RIK_AC(\"INF04__;INF04@E=0,S=1064,G=0,T=0,P=0:@R=A,S=1260,V={0}:R=B,S=1018,V={1}:R=C,S=1092,V={2}:R=D,S=1014,V={3}:R=E,S=1260,V={4}:\";$C$2;$O$14;$C$4;$D424;$B424)": 8388,_x000D_
    "=RIK_AC(\"INF04__;INF04@E=0,S=1064,G=0,T=0,P=0:@R=A,S=1260,V={0}:R=B,S=1018,V={1}:R=C,S=1092,V={2}:R=D,S=1014,V={3}:R=E,S=1260,V={4}:\";$C$2;$O$14;$C$4;$D432;$B432)": 8389,_x000D_
    "=RIK_AC(\"INF04__;INF04@E=0,S=49,G=0,T=0,P=0:@R=A,S=1260,V={0}:R=B,S=1018,V={1}:R=C,S=1092,V={2}:R=D,S=1014,V={3}:R=E,S=1260,V={4}:R=F,S=48,V={5}:\";$C$2;$O$14;$C$4;$D20;$B20;Q$14)": 8390,_x000D_
    "=RIK_AC(\"INF04__;INF04@E=0,S=49,G=0,T=0,P=0:@R=A,S=1260,V={0}:R=B,S=1018,V={1}:R=C,S=1092,V={2}:R=D,S=1014,V={3}:R=E,S=1260,V={4}:R=F,S=48,V={5}:\";$C$2;$O$14;$C$4;$D28;$B28;Q$14)": 8391,_x000D_
    "=RIK_AC(\"INF04__;INF04@E=0,S=49,G=0,T=0,P=0:@R=A,S=1260,V={0}:R=B,S=1018,V={1}:R=C,S=1092,V={2}:R=D,S=1014,V={3}:R=E,S=1260,V={4}:R=F,S=48,V={5}:\";$C$2;$O$14;$C$4;$D36;$B36;Q$14)": 8392,_x000D_
    "=RIK_AC(\"INF04__;INF04@E=0,S=49,G=0,T=0,P=0:@R=A,S=1260,V={0}:R=B,S=1018,V={1}:R=C,S=1092,V={2}:R=D,S=1014,V={3}:R=E,S=1260,V={4}:R=F,S=48,V={5}:\";$C$2;$O$14;$C$4;$D44;$B44;Q$14)": 8393,_x000D_
    "=RIK_AC(\"INF04__;INF04@E=0,S=49,G=0,T=0,P=0:@R=A,S=1260,V={0}:R=B,S=1018,V={1}:R=C,S=1092,V={2}:R=D,S=1014,V={3}:R=E,S=1260,V={4}:R=F,S=48,V={5}:\";$C$2;$O$14;$C$4;$D52;$B52;Q$14)": 8394,_x000D_
    "=RIK_AC(\"INF04__;INF04@E=0,S=49,G=0,T=0,P=0:@R=A,S=1260,V={0}:R=B,S=1018,V={1}:R=C,S=1092,V={2}:R=D,S=1014,V={3}:R=E,S=1260,V={4}:R=F,S=48,V={5}:\";$C$2;$O$14;$C$4;$D60;$B60;Q$14)": 8395,_x000D_
    "=RIK_AC(\"INF04__;INF04@E=0,S=49,G=0,T=0,P=0:@R=A,S=1260,V={0}:R=B,S=1018,V={1}:R=C,S=1092,V={2}:R=D,S=1014,V={3}:R=E,S=1260,V={4}:R=F,S=48,V={5}:\";$C$2;$O$14;$C$4;$D68;$B68;Q$14)": 8396,_x000D_
    "=RIK_AC(\"INF04__;INF04@E=0,S=49,G=0,T=0,P=0:@R=A,S=1260,V={0}:R=B,S=1018,V={1}:R=C,S=1092,V={2}:R=D,S=1014,V={3}:R=E,S=1260,V={4}:R=F,S=48,V={5}:\";$C$2;$O$14;$C$4;$D76;$B76;Q$14)": 8397,_x000D_
    "=RIK_AC(\"INF04__;INF04@E=0,S=49,G=0,T=0,P=0:@R=A,S=1260,V={0}:R=B,S=1018,V={1}:R=C,S=1092,V={2}:R=D,S=1014,V={3}:R=E,S=1260,V={4}:R=F,S=48,V={5}:\";$C$2;$O$14;$C$4;$D84;$B84;Q$14)": 8398,_x000D_
    "=RIK_AC(\"INF04__;INF04@E=0,S=42,G=0,T=0,P=0:@R=A,S=1260,V={0}:R=B,S=1018,V={1}:R=C,S=1092,V={2}:R=D,S=1014,V={3}:R=E,S=1260,V={4}:\";$C$2;$O$14;$C$4;$D21;$B21)": 8399,_x000D_
    "=RIK_AC(\"INF04__;INF04@E=0,S=42,G=0,T=0,P=0:@R=A,S=1260,V={0}:R=B,S=1018,V={1}:R=C,S=1092,V={2}:R=D,S=1014,V={3}:R=E,S=1260,V={4}:\";$C$2;$O$14;$C$4;$D29;$B29)": 8400,_x000D_
    "=RIK_AC(\"INF04__;INF04@E=0,S=42,G=0,T=0,P=0:@R=A,S=1260,V={0}:R=B,S=1018,V={1}:R=C,S=1092,V={2}:R=D,S=1014,V={3}:R=E,S=1260,V={4}:\";$C$2;$O$14;$C$4;$D37;$B37)": 8401,_x000D_
    "=RIK_AC(\"INF04__;INF04@E=0,S=42,G=0,T=0,P=0:@R=A,S=1260,V={0}:R=B,S=1018,V={1}:R=C,S=1092,V={2}:R=D,S=1014,V={3}:R=E,S=1260,V={4}:\";$C$2;$O$14;$C$4;$D45;$B45)": 8402,_x000D_
    "=RIK_AC(\"INF04__;INF04@E=0,S=42,G=0,T=0,P=0:@R=A,S=1260,V={0}:R=B,S=1018,V={1}:R=C,S=1092,V={2}:R=D,S=1014,V={3}:R=E,S=1260,V={4}:\";$C$2;$O$14;$C$4;$D53;$B53)": 8403,_x000D_
    "=RIK_AC(\"INF04__;INF04@E=0,S=42,G=0,T=0,P=0:@R=A,S=1260,V={0}:R=B,S=1018,V={1}:R=C,S=1092,V={2}:R=D,S=1014,V={3}:R=E,S=1260,V={4}:\";$C$2;$O$14;$C$4;$D61;$B61)": 8404,_x000D_
    "=RIK_AC(\"INF04__;INF04@E=0,S=42,G=0,T=0,P=0:@R=A,S=1260,V={0}:R=B,S=1018,V={1}:R=C,S=1092,V={2}:R=D,S=1014,V={3}:R=E,S=1260,V={4}:\";$C$2;$O$14;$C$4;$D69;$B69)": 8405,_x000D_
    "=RIK_AC(\"INF04__;INF04@E=0,S=42,G=0,T=0,P=0:@R=A,S=1260,V={0}:R=B,S=1018,V={1}:R=C,S=1092,V={2}:R=D,S=1014,V={3}:R=E,S=1260,V={4}:\";$C$2;$O$14;$C$4;$D77;$B77)": 8406,_x000D_
    "=RIK_AC(\"INF04__;INF04@E=0,S=42,G=0,T=0,P=0:@R=A,S=1260,V={0}:R=B,S=1018,V={1}:R=C,S=1092,V={2}:R=D,S=1014,V={3}:R=E,S=1260,V={4}:\";$C$2;$O$14;$C$4;$D85;$B85)": 8407,_x000D_
    "=RIK_AC(\"INF04__;INF04@E=0,S=42,G=0,T=0,P=0:@R=A,S=1260,V={0}:R=B,S=1018,V={1}:R=C,S=1092,V={2}:R=D,S=1014,V={3}:R=E,S=1260,V={4}:\";$C$2;$O$14;$C$4;$D93;$B93)": 8408,_x000D_
    "=RIK_AC(\"INF04__;INF04@E=0,S=42,G=0,T=0,P=0:@R=A,S=1260,V={0}:R=B,S=1018,V={1}:R=C,S=1092,V={2}:R=D,S=1014,V={3}:R=E,S=1260,V={4}:\";$C$2;$O$14;$C$4;$D101;$B101)": 8409,_x000D_
    "=RIK_AC(\"INF04__;INF04@E=0,S=42,G=0,T=0,P=0:@R=A,S=1260,V={0}:R=B,S=1018,V={1}:R=C,S=1092,V={2}:R=D,S=1014,V={3}:R=E,S=1260,V={4}:\";$C$2;$O$14;$C$4;$D109;$B109)": 8410,_x000D_
    "=RIK_AC(\"INF04__;INF04@E=0,S=42,G=0,T=0,P=0:@R=A,S=1260,V={0}:R=B,S=1018,V={1}:R=C,S=1092,V={2}:R=D,S=1014,V={3}:R=E,S=1260,V={4}:\";$C$2;$O$14;$C$4;$D117;$B117)": 8411,_x000D_
    "=RIK_AC(\"INF04__;INF04@E=0,S=42,G=0,T=0,P=0:@R=A,S=1260,V={0}:R=B,S=1018,V={1}:R=C,S=1092,V={2}:R=D,S=1014,V={3}:R=E,S=1260,V={4}:\";$C$2;$O$14;$C$4;$D125;$B125)": 8412,_x000D_
    "=RIK_AC(\"INF04__;INF04@E=0,S=42,G=0,T=0,P=0:@R=A,S=1260,V={0}:R=B,S=1018,V={1}:R=C,S=1092,V={2}:R=D,S=1014,V={3}:R=E,S=1260,V={4}:\";$C$2;$O$14;$C$4;$D133;$B133)": 8413,_x000D_
    "=RIK_AC(\"INF04__;INF04@E=0,S=42,G=0,T=0,P=0:@R=A,S=1260,V={0}:R=B,S=1018,V={1}:R=C,S=1092,V={2}:R=D,S=1014,V={3}:R=E,S=1260,V={4}:\";$C$2;$O$14;$C$4;$D141;$B141)": 8414,_x000D_
    "=RIK_AC(\"INF04__;INF04@E=0,S=42,G=0,T=0,P=0:@R=A,S=1260,V={0}:R=B,S=1018,V={1}:R=C,S=1092,V={2}:R=D,S=1014,V={3}:R=E,S=1260,V={4}:\";$C$2;$O$14;$C$4;$D149;$B149)": 8415,_x000D_
    "=RIK_AC(\"INF04__;INF04@E=0,S=42,G=0,T=0,P=0:@R=A,S=1260,V={0}:R=B,S=1018,V={1}:R=C,S=1092,V={2}:R=D,S=1014,V={3}:R=E,S=1260,V={4}:\";$C$2;$O$14;$C$4;$D157;$B157)": 8416,_x000D_
    "=RIK_AC(\"INF04__;INF04@E=0,S=42,G=0,T=0,P=0:@R=A,S=1260,V={0}:R=B,S=1018,V={1}:R=C,S=1092,V={2}:R=D,S=1014,V={3}:R=E,S=1260,V={4}:\";$C$2;$O$14;$C$4;$D165;$B165)": 8417,_x000D_
    "=RIK_AC(\"INF04__;INF04@E=0,S=42,G=0,T=0,P=0:@R=A,S=1260,V={0}:R=B,S=1018,V={1}:R=C,S=1092,V={2}:R=D,S=1014,V={3}:R=E,S=1260,V={4}:\";$C$2;$O$14;$C$4;$D173;$B173)": 8418,_x000D_
    "=RIK_AC(\"INF04__;INF04@E=0,S=42,G=0,T=0,P=0:@R=A,S=1260,V={0}:R=B,S=1018,V={1}:R=C,S=1092,V={2}:R=D,S=1014,V={3}:R=E,S=1260,V={4}:\";$C$2;$O$14;$C$4;$D181;$B181)": 8419,_x000D_
    "=RIK_AC(\"INF04__;INF04@E=0,S=42,G=0,T=0,P=0:@R=A,S=1260,V={0}:R=B,S=1018,V={1}:R=C,S=1092,V={2}:R=D,S=1014,V={3}:R=E,S=1260,V={4}:\";$C$2;$O$14;$C$4;$D189;$B189)": 8420,_x000D_
    "=RIK_AC(\"INF04__;INF04@E=0,S=42,G=0,T=0,P=0:@R=A,S=1260,V={0}:R=B,S=1018,V={1}:R=C,S=1092,V={2}:R=D,S=1014,V={3}:R=E,S=1260,V={4}:\";$C$2;$O$14;$C$4;$D197;$B197)": 8421,_x000D_
    "=RIK_AC(\"INF04__;INF04@E=0,S=42,G=0,T=0,P=0:@R=A,S=1260,V={0}:R=B,S=1018,V={1}:R=C,S=1092,V={2}:R=D,S=1014,V={3}:R=E,S=1260,V={4}:\";$C$2;$O$14;$C$4;$D205;$B205)": 8422,_x000D_
    "=RIK_AC(\"INF04__;INF04@E=0,S=42,G=0,T=0,P=0:@R=A,S=1260,V={0}:R=B,S=1018,V={1}:R=C,S=1092,V={2}:R=D,S=1014,V={3}:R=E,S=1260,V={4}:\";$C$2;$O$14;$C$4;$D213;$B213)": 8423,_x000D_
    "=RIK_AC(\"INF04__;INF04@E=0,S=42,G=0,T=0,P=0:@R=A,S=1260,V={0}:R=B,S=1018,V={1}:R=C,S=1092,V={2}:R=D,S=1014,V={3}:R=E,S=1260,V={4}:\";$C$2;$O$14;$C$4;$D221;$B221)": 8424,_x000D_
    "=RIK_AC(\"INF04__;INF04@E=0,S=42,G=0,T=0,P=0:@R=A,S=1260,V={0}:R=B,S=1018,V={1}:R=C,S=1092,V={2}:R=D,S=1014,V={3}:R=E,S=1260,V={4}:\";$C$2;$O$14;$C$4;$D229;$B229)": 8425,_x000D_
    "=RIK_AC(\"INF04__;INF04@E=0,S=42,G=0,T=0,P=0:@R=A,S=1260,V={0}:R=B,S=1018,V={1}:R=C,S=1092,V={2}:R=D,S=1014,V={3}:R=E,S=1260,V={4}:\";$C$2;$O$14;$C$4;$D237;$B237)": 8426,_x000D_
    "=RIK_AC(\"INF04__;INF04@E=0,S=42,G=0,T=0,P=0:@R=A,S=1260,V={0}:R=B,S=1018,V={1}:R=C,S=1092,V={2}:R=D,S=1014,V={3}:R=E,S=1260,V={4}:\";$C$2;$O$14;$C$4;$D245;$B245)": 8427,_x000D_
    "=RIK_AC(\"INF04__;INF04@E=0,S=42,G=0,T=0,P=0:@R=A,S=1260,V={0}:R=B,S=1018,V={1}:R=C,S=1092,V={2}:R=D,S=1014,V={3}:R=E,S=1260,V={4}:\";$C$2;$O$14;$C$4;$D253;$B253)": 8428,_x000D_
    "=RIK_AC(\"INF04__;INF04@E=0,S=42,G=0,T=0,P=0:@R=A,S=1260,V={0}:R=B,S=1018,V={1}:R=C,S=1092,V={2}:R=D,S=1014,V={3}:R=E,S=1260,V={4}:\";$C$2;$O$14;$C$4;$D261;$B261)": 8429,_x000D_
    "=RIK_AC(\"INF04__;INF04@E=0,S=42,G=0,T=0,P=0:@R=A,S=1260,V={0}:R=B,S=1018,V={1}:R=C,S=1092,V={2}:R=D,S=1014,V={3}:R=E,S=1260,V={4}:\";$C$2;$O$14;$C$4;$D269;$B269)": 8430,_x000D_
    "=RIK_AC(\"INF04__;INF04@E=0,S=42,G=0,T=0,P=0:@R=A,S=1260,V={0}:R=B,S=1018,V={1}:R=C,S=1092,V={2}:R=D,S=1014,V={3}:R=E,S=1260,V={4}:\";$C$2;$O$14;$C$4;$D277;$B277)": 8431,_x000D_
    "=RIK_AC(\"INF04__;INF04@E=0,S=42,G=0,T=0,P=0:@R=A,S=1260,V={0}:R=B,S=1018,V={1}:R=C,S=1092,V={2}:R=D,S=1014,V={3}:R=E,S=1260,V={4}:\";$C</t>
  </si>
  <si>
    <t>$2;$O$14;$C$4;$D285;$B285)": 8432,_x000D_
    "=RIK_AC(\"INF04__;INF04@E=0,S=42,G=0,T=0,P=0:@R=A,S=1260,V={0}:R=B,S=1018,V={1}:R=C,S=1092,V={2}:R=D,S=1014,V={3}:R=E,S=1260,V={4}:\";$C$2;$O$14;$C$4;$D293;$B293)": 8433,_x000D_
    "=RIK_AC(\"INF04__;INF04@E=0,S=42,G=0,T=0,P=0:@R=A,S=1260,V={0}:R=B,S=1018,V={1}:R=C,S=1092,V={2}:R=D,S=1014,V={3}:R=E,S=1260,V={4}:\";$C$2;$O$14;$C$4;$D301;$B301)": 8434,_x000D_
    "=RIK_AC(\"INF04__;INF04@E=0,S=42,G=0,T=0,P=0:@R=A,S=1260,V={0}:R=B,S=1018,V={1}:R=C,S=1092,V={2}:R=D,S=1014,V={3}:R=E,S=1260,V={4}:\";$C$2;$O$14;$C$4;$D309;$B309)": 8435,_x000D_
    "=RIK_AC(\"INF04__;INF04@E=0,S=42,G=0,T=0,P=0:@R=A,S=1260,V={0}:R=B,S=1018,V={1}:R=C,S=1092,V={2}:R=D,S=1014,V={3}:R=E,S=1260,V={4}:\";$C$2;$O$14;$C$4;$D317;$B317)": 8436,_x000D_
    "=RIK_AC(\"INF04__;INF04@E=0,S=42,G=0,T=0,P=0:@R=A,S=1260,V={0}:R=B,S=1018,V={1}:R=C,S=1092,V={2}:R=D,S=1014,V={3}:R=E,S=1260,V={4}:\";$C$2;$O$14;$C$4;$D325;$B325)": 8437,_x000D_
    "=RIK_AC(\"INF04__;INF04@E=0,S=42,G=0,T=0,P=0:@R=A,S=1260,V={0}:R=B,S=1018,V={1}:R=C,S=1092,V={2}:R=D,S=1014,V={3}:R=E,S=1260,V={4}:\";$C$2;$O$14;$C$4;$D333;$B333)": 8438,_x000D_
    "=RIK_AC(\"INF04__;INF04@E=0,S=42,G=0,T=0,P=0:@R=A,S=1260,V={0}:R=B,S=1018,V={1}:R=C,S=1092,V={2}:R=D,S=1014,V={3}:R=E,S=1260,V={4}:\";$C$2;$O$14;$C$4;$D341;$B341)": 8439,_x000D_
    "=RIK_AC(\"INF04__;INF04@E=0,S=42,G=0,T=0,P=0:@R=A,S=1260,V={0}:R=B,S=1018,V={1}:R=C,S=1092,V={2}:R=D,S=1014,V={3}:R=E,S=1260,V={4}:\";$C$2;$O$14;$C$4;$D349;$B349)": 8440,_x000D_
    "=RIK_AC(\"INF04__;INF04@E=0,S=42,G=0,T=0,P=0:@R=A,S=1260,V={0}:R=B,S=1018,V={1}:R=C,S=1092,V={2}:R=D,S=1014,V={3}:R=E,S=1260,V={4}:\";$C$2;$O$14;$C$4;$D357;$B357)": 8441,_x000D_
    "=RIK_AC(\"INF04__;INF04@E=0,S=42,G=0,T=0,P=0:@R=A,S=1260,V={0}:R=B,S=1018,V={1}:R=C,S=1092,V={2}:R=D,S=1014,V={3}:R=E,S=1260,V={4}:\";$C$2;$O$14;$C$4;$D365;$B365)": 8442,_x000D_
    "=RIK_AC(\"INF04__;INF04@E=0,S=42,G=0,T=0,P=0:@R=A,S=1260,V={0}:R=B,S=1018,V={1}:R=C,S=1092,V={2}:R=D,S=1014,V={3}:R=E,S=1260,V={4}:\";$C$2;$O$14;$C$4;$D373;$B373)": 8443,_x000D_
    "=RIK_AC(\"INF04__;INF04@E=0,S=42,G=0,T=0,P=0:@R=A,S=1260,V={0}:R=B,S=1018,V={1}:R=C,S=1092,V={2}:R=D,S=1014,V={3}:R=E,S=1260,V={4}:\";$C$2;$O$14;$C$4;$D381;$B381)": 8444,_x000D_
    "=RIK_AC(\"INF04__;INF04@E=0,S=42,G=0,T=0,P=0:@R=A,S=1260,V={0}:R=B,S=1018,V={1}:R=C,S=1092,V={2}:R=D,S=1014,V={3}:R=E,S=1260,V={4}:\";$C$2;$O$14;$C$4;$D389;$B389)": 8445,_x000D_
    "=RIK_AC(\"INF04__;INF04@E=0,S=42,G=0,T=0,P=0:@R=A,S=1260,V={0}:R=B,S=1018,V={1}:R=C,S=1092,V={2}:R=D,S=1014,V={3}:R=E,S=1260,V={4}:\";$C$2;$O$14;$C$4;$D397;$B397)": 8446,_x000D_
    "=RIK_AC(\"INF04__;INF04@E=0,S=42,G=0,T=0,P=0:@R=A,S=1260,V={0}:R=B,S=1018,V={1}:R=C,S=1092,V={2}:R=D,S=1014,V={3}:R=E,S=1260,V={4}:\";$C$2;$O$14;$C$4;$D405;$B405)": 8447,_x000D_
    "=RIK_AC(\"INF04__;INF04@E=0,S=42,G=0,T=0,P=0:@R=A,S=1260,V={0}:R=B,S=1018,V={1}:R=C,S=1092,V={2}:R=D,S=1014,V={3}:R=E,S=1260,V={4}:\";$C$2;$O$14;$C$4;$D413;$B413)": 8448,_x000D_
    "=RIK_AC(\"INF04__;INF04@E=0,S=42,G=0,T=0,P=0:@R=A,S=1260,V={0}:R=B,S=1018,V={1}:R=C,S=1092,V={2}:R=D,S=1014,V={3}:R=E,S=1260,V={4}:\";$C$2;$O$14;$C$4;$D421;$B421)": 8449,_x000D_
    "=RIK_AC(\"INF04__;INF04@E=0,S=42,G=0,T=0,P=0:@R=A,S=1260,V={0}:R=B,S=1018,V={1}:R=C,S=1092,V={2}:R=D,S=1014,V={3}:R=E,S=1260,V={4}:\";$C$2;$O$14;$C$4;$D429;$B429)": 8450,_x000D_
    "=RIK_AC(\"INF04__;INF04@E=0,S=42,G=0,T=0,P=0:@R=A,S=1260,V={0}:R=B,S=1018,V={1}:R=C,S=1092,V={2}:R=D,S=1014,V={3}:R=E,S=1260,V={4}:\";$C$2;$O$14;$C$4;$D437;$B437)": 8451,_x000D_
    "=RIK_AC(\"INF04__;INF04@E=0,S=1064,G=0,T=0,P=0:@R=A,S=1260,V={0}:R=B,S=1018,V={1}:R=C,S=1092,V={2}:R=D,S=1014,V={3}:R=E,S=1260,V={4}:\";$C$2;$O$14;$C$4;$D25;$B25)": 8452,_x000D_
    "=RIK_AC(\"INF04__;INF04@E=0,S=1064,G=0,T=0,P=0:@R=A,S=1260,V={0}:R=B,S=1018,V={1}:R=C,S=1092,V={2}:R=D,S=1014,V={3}:R=E,S=1260,V={4}:\";$C$2;$O$14;$C$4;$D33;$B33)": 8453,_x000D_
    "=RIK_AC(\"INF04__;INF04@E=0,S=1064,G=0,T=0,P=0:@R=A,S=1260,V={0}:R=B,S=1018,V={1}:R=C,S=1092,V={2}:R=D,S=1014,V={3}:R=E,S=1260,V={4}:\";$C$2;$O$14;$C$4;$D41;$B41)": 8454,_x000D_
    "=RIK_AC(\"INF04__;INF04@E=0,S=1064,G=0,T=0,P=0:@R=A,S=1260,V={0}:R=B,S=1018,V={1}:R=C,S=1092,V={2}:R=D,S=1014,V={3}:R=E,S=1260,V={4}:\";$C$2;$O$14;$C$4;$D49;$B49)": 8455,_x000D_
    "=RIK_AC(\"INF04__;INF04@E=0,S=1064,G=0,T=0,P=0:@R=A,S=1260,V={0}:R=B,S=1018,V={1}:R=C,S=1092,V={2}:R=D,S=1014,V={3}:R=E,S=1260,V={4}:\";$C$2;$O$14;$C$4;$D57;$B57)": 8456,_x000D_
    "=RIK_AC(\"INF04__;INF04@E=0,S=1064,G=0,T=0,P=0:@R=A,S=1260,V={0}:R=B,S=1018,V={1}:R=C,S=1092,V={2}:R=D,S=1014,V={3}:R=E,S=1260,V={4}:\";$C$2;$O$14;$C$4;$D65;$B65)": 8457,_x000D_
    "=RIK_AC(\"INF04__;INF04@E=0,S=1064,G=0,T=0,P=0:@R=A,S=1260,V={0}:R=B,S=1018,V={1}:R=C,S=1092,V={2}:R=D,S=1014,V={3}:R=E,S=1260,V={4}:\";$C$2;$O$14;$C$4;$D73;$B73)": 8458,_x000D_
    "=RIK_AC(\"INF04__;INF04@E=0,S=1064,G=0,T=0,P=0:@R=A,S=1260,V={0}:R=B,S=1018,V={1}:R=C,S=1092,V={2}:R=D,S=1014,V={3}:R=E,S=1260,V={4}:\";$C$2;$O$14;$C$4;$D81;$B81)": 8459,_x000D_
    "=RIK_AC(\"INF04__;INF04@E=0,S=1064,G=0,T=0,P=0:@R=A,S=1260,V={0}:R=B,S=1018,V={1}:R=C,S=1092,V={2}:R=D,S=1014,V={3}:R=E,S=1260,V={4}:\";$C$2;$O$14;$C$4;$D145;$B145)": 8460,_x000D_
    "=RIK_AC(\"INF04__;INF04@E=0,S=1064,G=0,T=0,P=0:@R=A,S=1260,V={0}:R=B,S=1018,V={1}:R=C,S=1092,V={2}:R=D,S=1014,V={3}:R=E,S=1260,V={4}:\";$C$2;$O$14;$C$4;$D209;$B209)": 8461,_x000D_
    "=RIK_AC(\"INF04__;INF04@E=0,S=1064,G=0,T=0,P=0:@R=A,S=1260,V={0}:R=B,S=1018,V={1}:R=C,S=1092,V={2}:R=D,S=1014,V={3}:R=E,S=1260,V={4}:\";$C$2;$O$14;$C$4;$D273;$B273)": 8462,_x000D_
    "=RIK_AC(\"INF04__;INF04@E=0,S=1064,G=0,T=0,P=0:@R=A,S=1260,V={0}:R=B,S=1018,V={1}:R=C,S=1092,V={2}:R=D,S=1014,V={3}:R=E,S=1260,V={4}:\";$C$2;$O$14;$C$4;$D337;$B337)": 8463,_x000D_
    "=RIK_AC(\"INF04__;INF04@E=0,S=1064,G=0,T=0,P=0:@R=A,S=1260,V={0}:R=B,S=1018,V={1}:R=C,S=1092,V={2}:R=D,S=1014,V={3}:R=E,S=1260,V={4}:\";$C$2;$O$14;$C$4;$D401;$B401)": 8464,_x000D_
    "=RIK_AC(\"INF04__;INF04@E=0,S=49,G=0,T=0,P=0:@R=A,S=1260,V={0}:R=B,S=1018,V={1}:R=C,S=1092,V={2}:R=D,S=1014,V={3}:R=E,S=1260,V={4}:R=F,S=48,V={5}:\";$C$2;$O$14;$C$4;$D37;$B37;Q$14)": 8465,_x000D_
    "=RIK_AC(\"INF04__;INF04@E=0,S=49,G=0,T=0,P=0:@R=A,S=1260,V={0}:R=B,S=1018,V={1}:R=C,S=1092,V={2}:R=D,S=1014,V={3}:R=E,S=1260,V={4}:R=F,S=48,V={5}:\";$C$2;$O$14;$C$4;$D61;$B61;Q$14)": 8466,_x000D_
    "=RIK_AC(\"INF04__;INF04@E=0,S=49,G=0,T=0,P=0:@R=A,S=1260,V={0}:R=B,S=1018,V={1}:R=C,S=1092,V={2}:R=D,S=1014,V={3}:R=E,S=1260,V={4}:R=F,S=48,V={5}:\";$C$2;$O$14;$C$4;$D81;$B81;Q$14)": 8467,_x000D_
    "=RIK_AC(\"INF04__;INF04@E=0,S=49,G=0,T=0,P=0:@R=A,S=1260,V={0}:R=B,S=1018,V={1}:R=C,S=1092,V={2}:R=D,S=1014,V={3}:R=E,S=1260,V={4}:R=F,S=48,V={5}:\";$C$2;$O$14;$C$4;$D100;$B100;Q$14)": 8468,_x000D_
    "=RIK_AC(\"INF04__;INF04@E=0,S=49,G=0,T=0,P=0:@R=A,S=1260,V={0}:R=B,S=1018,V={1}:R=C,S=1092,V={2}:R=D,S=1014,V={3}:R=E,S=1260,V={4}:R=F,S=48,V={5}:\";$C$2;$O$14;$C$4;$D116;$B116;Q$14)": 8469,_x000D_
    "=RIK_AC(\"INF04__;INF04@E=0,S=49,G=0,T=0,P=0:@R=A,S=1260,V={0}:R=B,S=1018,V={1}:R=C,S=1092,V={2}:R=D,S=1014,V={3}:R=E,S=1260,V={4}:R=F,S=48,V={5}:\";$C$2;$O$14;$C$4;$D128;$B128;Q$14)": 8470,_x000D_
    "=RIK_AC(\"INF04__;INF04@E=0,S=49,G=0,T=0,P=0:@R=A,S=1260,V={0}:R=B,S=1018,V={1}:R=C,S=1092,V={2}:R=D,S=1014,V={3}:R=E,S=1260,V={4}:R=F,S=48,V={5}:\";$C$2;$O$14;$C$4;$D141;$B141;Q$14)": 8471,_x000D_
    "=RIK_AC(\"INF04__;INF04@E=0,S=49,G=0,T=0,P=0:@R=A,S=1260,V={0}:R=B,S=1018,V={1}:R=C,S=1092,V={2}:R=D,S=1014,V={3}:R=E,S=1260,V={4}:R=F,S=48,V={5}:\";$C$2;$O$14;$C$4;$D152;$B152;Q$14)": 8472,_x000D_
    "=RIK_AC(\"INF04__;INF04@E=0,S=49,G=0,T=0,P=0:@R=A,S=1260,V={0}:R=B,S=1018,V={1}:R=C,S=1092,V={2}:R=D,S=1014,V={3}:R=E,S=1260,V={4}:R=F,S=48,V={5}:\";$C$2;$O$14;$C$4;$D164;$B164;Q$14)": 8473,_x000D_
    "=RIK_AC(\"INF04__;INF04@E=0,S=49,G=0,T=0,P=0:@R=A,S=1260,V={0}:R=B,S=1018,V={1}:R=C,S=1092,V={2}:R=D,S=1014,V={3}:R=E,S=1260,V={4}:R=F,S=48,V={5}:\";$C$2;$O$14;$C$4;$D174;$B174;Q$14)": 8474,_x000D_
    "=RIK_AC(\"INF04__;INF04@E=0,S=49,G=0,T=0,P=0:@R=A,S=1260,V={0}:R=B,S=1018,V={1}:R=C,S=1092,V={2}:R=D,S=1014,V={3}:R=E,S=1260,V={4}:R=F,S=48,V={5}:\";$C$2;$O$14;$C$4;$D184;$B184;Q$14)": 8475,_x000D_
    "=RIK_AC(\"INF04__;INF04@E=0,S=49,G=0,T=0,P=0:@R=A,S=1260,V={0}:R=B,S=1018,V={1}:R=C,S=1092,V={2}:R=D,S=1014,V={3}:R=E,S=1260,V={4}:R=F,S=48,V={5}:\";$C$2;$O$14;$C$4;$D194;$B194;Q$14)": 8476,_x000D_
    "=RIK_AC(\"INF04__;INF04@E=0,S=49,G=0,T=0,P=0:@R=A,S=1260,V={0}:R=B,S=1018,V={1}:R=C,S=1092,V={2}:R=D,S=1014,V={3}:R=E,S=1260,V={4}:R=F,S=48,V={5}:\";$C$2;$O$14;$C$4;$D202;$B202;Q$14)": 8477,_x000D_
    "=RIK_AC(\"INF04__;INF04@E=0,S=49,G=0,T=0,P=0:@R=A,S=1260,V={0}:R=B,S=1018,V={1}:R=C,S=1092,V={2}:R=D,S=1014,V={3}:R=E,S=1260,V={4}:R=F,S=48,V={5}:\";$C$2;$O$14;$C$4;$D210;$B210;Q$14)": 8478,_x000D_
    "=RIK_AC(\"INF04__;INF04@E=0,S=49,G=0,T=0,P=0:@R=A,S=1260,V={0}:R=B,S=1018,V={1}:R=C,S=1092,V={2}:R=D,S=1014,V={3}:R=E,S=1260,V={4}:R=F,S=48,V={5}:\";$C$2;$O$14;$C$4;$D218;$B218;Q$14)": 8479,_x000D_
    "=RIK_AC(\"INF04__;INF04@E=0,S=49,G=0,T=0,P=0:@R=A,S=1260,V={0}:R=B,S=1018,V={1}:R=C,S=1092,V={2}:R=D,S=1014,V={3}:R=E,S=1260,V={4}:R=F,S=48,V={5}:\";$C$2;$O$14;$C$4;$D226;$B226;Q$14)": 8480,_x000D_
    "=RIK_AC(\"INF04__;INF04@E=0,S=49,G=0,T=0,P=0:@R=A,S=1260,V={0}:R=B,S=1018,V={1}:R=C,S=1092,V={2}:R=D,S=1014,V={3}:R=E,S=1260,V={4}:R=F,S=48,V={5}:\";$C$2;$O$14;$C$4;$D234;$B234;Q$14)": 8481,_x000D_
    "=RIK_AC(\"INF04__;INF04@E=0,S=49,G=0,T=0,P=0:@R=A,S=1260,V={0}:R=B,S=1018,V={1}:R=C,S=1092,V={2}:R=D,S=1014,V={3}:R=E,S=1260,V={4}:R=F,S=48,V={5}:\";$C$2;$O$14;$C$4;$D242;$B242;Q$14)": 8482,_x000D_
    "=RIK_AC(\"INF04__;INF04@E=0,S=49,G=0,T=0,P=0:@R=A,S=1260,V={0}:R=B,S=1018,V={1}:R=C,S=1092,V={2}:R=D,S=1014,V={3}:R=E,S=1260,V={4}:R=F,S=48,V={5}:\";$C$2;$O$14;$C$4;$D250;$B250;Q$14)": 8483,_x000D_
    "=RIK_AC(\"INF04__;INF04@E=0,S=49,G=0,T=0,P=0:@R=A,S=1260,V={0}:R=B,S=1018,V={1}:R=C,S=1092,V={2}:R=D,S=1014,V={3}:R=E,S=1260,V={4}:R=F,S=48,V={5}:\";$C$2;$O$14;$C$4;$D258;$B258;Q$14)": 8484,_x000D_
    "=RIK_AC(\"INF04__;INF04@E=0,S=49,G=0,T=0,P=0:@R=A,S=1260,V={0}:R=B,S=1018,V={1}:R=C,S=1092,V={2}:R=D,S=1014,V={3}:R=E,S=1260,V={4}:R=F,S=48,V={5}:\";$C$2;$O$14;$C$4;$D266;$B266;Q$14)": 8485,_x000D_
    "=RIK_AC(\"INF04__;INF04@E=0,S=49,G=0,T=0,P=0:@R=A,S=1260,V={0}:R=B,S=1018,V={1}:R=C,S=1092,V={2}:R=D,S=1014,V={3}:R=E,S=1260,V={4}:R=F,S=48,V={5}:\";$C$2;$O$14;$C$4;$D274;$B274;Q$14)": 8486,_x000D_
    "=RIK_AC(\"INF04__;INF04@E=0,S=49,G=0,T=0,P=0:@R=A,S=1260,V={0}:R=B,S=1018,V={1}:R=C,S=1092,V={2}:R=D,S=1014,V={3}:R=E,S=1260,V={4}:R=F,S=48,V={5}:\";$C$2;$O$14;$C$4;$D282;$B282;Q$14)": 8487,_x000D_
    "=RIK_AC(\"INF04__;INF04@E=0,S=49,G=0,T=0,P=0:@R=A,S=1260,V={0}:R=B,S=1018,V={1}:R=C,S=1092,V={2}:R=D,S=1014,V={3}:R=E,S=1260,V={4}:R=F,S=48,V={5}:\";$C$2;$O$14;$C$4;$D290;$B290;Q$14)": 8488,_x000D_
    "=RIK_AC(\"INF04__;INF04@E=0,S=49,G=0,T=0,P=0:@R=A,S=1260,V={0}:R=B,S=1018,V={1}:R=C,S=1092,V={2}:R=D,S=1014,V={3}:R=E,S=1260,V={4}:R=F,S=48,V={5}:\";$C$2;$O$14;$C$4;$D298;$B298;Q$14)": 8489,_x000D_
    "=RIK_AC(\"INF04__;INF04@E=0,S=49,G=0,T=0,P=0:@R=A,S=1260,V={0}:R=B,S=1018,V={1}:R=C,S=1092,V={2}:R=D,S=1014,V={3}:R=E,S=1260,V={4}:R=F,S=48,V={5}:\";$C$2;$O$14;$C$4;$D306;$B306;Q$14)": 8490,_x000D_
    "=RIK_AC(\"INF04__;INF04@E=0,S=49,G=0,T=0,P=0:@R=A,S=1260,V={0}:R=B,S=1018,V={1}:R=C,S=1092,V={2}:R=D,S=1014,V={3}:R=E,S=1260,V={4}:R=F,S=48,V={5}:\";$C$2;$O$14;$C$4;$D314;$B314;Q$14)": 8491,_x000D_
    "=RIK_AC(\"INF04__;INF04@E=0,S=49,G=0,T=0,P=0:@R=A,S=1260,V={0}:R=B,S=1018,V={1}:R=C,S=1092,V={2}:R=D,S=1014,V={3}:R=E,S=1260,V={4}:R=F,S=48,V={5}:\";$C$2;$O$14;$C$4;$D322;$B322;Q$14)": 8492,_x000D_
    "=RIK_AC(\"INF04__;INF04@E=0,S=49,G=0,T=0,P=0:@R=A,S=1260,V={0}:R=B,S=1018,V={1}:R=C,S=1092,V={2}:R=D,S=1014,V={3}:R=E,S=1260,V={4}:R=F,S=48,V={5}:\";$C$2;$O$14;$C$4;$D330;$B330;Q$14)": 8493,_x000D_
    "=RIK_AC(\"INF04__;INF04@E=0,S=49,G=0,T=0,P=0:@R=A,S=1260,V={0}:R=B,S=1018,V={1}:R=C,S=1092,V={2}:R=D,S=1014,V={3}:R=E,S=1260,V={4}:R=F,S=48,V={5}:\";$C$2;$O$14;$C$4;$D338;$B338;Q$14)": 8494,_x000D_
    "=RIK_AC(\"INF04__;INF04@E=0,S=49,G=0,T=0,P=0:@R=A,S=1260,V={0}:R=B,S=1018,V={1}:R=C,S=1092,V={2}:R=D,S=1014,V={3}:R=E,S=1260,V={4}:R=F,S=48,V={5}:\";$C$2;$O$14;$C$4;$D346;$B346;Q$14)": 8495,_x000D_
    "=RIK_AC(\"INF04__;INF04@E=0,S=49,G=0,T=0,P=0:@R=A,S=1260,V={0}:R=B,S=1018,V={1}:R=C,S=1092,V={2}:R=D,S=1014,V={3}:R=E,S=1260,V={4}:R=F,S=48,V={5}:\";$C$2;$O$14;$C$4;$D354;$B354;Q$14)": 8496,_x000D_
    "=RIK_AC(\"INF04__;INF04@E=0,S=49,G=0,T=0,P=0:@R=A,S=1260,V={0}:R=B,S=1018,V={1}:R=C,S=1092,V={2}:R=D,S=1014,V={3}:R=E,S=1260,V={4}:R=F,S=48,V={5}:\";$C$2;$O$14;$C$4;$D362;$B362;Q$14)": 8497,_x000D_
    "=RIK_AC(\"INF04__;INF04@E=0,S=49,G=0,T=0,P=0:@R=A,S=1260,V={0}:R=B,S=1018,V={1}:R=C,S=1092,V={2}:R=D,S=1014,V={3}:R=E,S=1260,V={4}:R=F,S=48,V={5}:\";$C$2;$O$14;$C$4;$D370;$B370;Q$14)": 8498,_x000D_
    "=RIK_AC(\"INF04__;INF04@E=0,S=49,G=0,T=0,P=0:@R=A,S=1260,V={0}:R=B,S=1018,V={1}:R=C,S=1092,V={2}:R=D,S=1014,V={3}:R=E,S=1260,V={4}:R=F,S=48,V={5}:\";$C$2;$O$14;$C$4;$D378;$B378;Q$14)": 8499,_x000D_
    "=RIK_AC(\"INF04__;INF04@E=0,S=49,G=0,T=0,P=0:@R=A,S=1260,V={0}:R=B,S=1018,V={1}:R=C,S=1092,V={2}:R=D,S=1014,V={3}:R=E,S=1260,V={4}:R=F,S=48,V={5}:\";$C$2;$O$14;$C$4;$D386;$B386;Q$14)": 8500,_x000D_
    "=RIK_AC(\"INF04__;INF04@E=0,S=49,G=0,T=0,P=0:@R=A,S=1260,V={0}:R=B,S=1018,V={1}:R=C,S=1092,V={2}:R=D,S=1014,V={3}:R=E,S=1260,V={4}:R=F,S=48,V={5}:\";$C$2;$O$14;$C$4;$D394;$B394;Q$14)": 8501,_x000D_
    "=RIK_AC(\"INF04__;INF04@E=0,S=49,G=0,T=0,P=0:@R=A,S=1260,V={0}:R=B,S=1018,V={1}:R=C,S=1092,V={2}:R=D,S=1014,V={3}:R=E,S=1260,V={4}:R=F,S=48,V={5}:\";$C$2;$O$14;$C$4;$D402;$B402;Q$14)": 8502,_x000D_
    "=RIK_AC(\"INF04__;INF04@E=0,S=49,G=0,T=0,P=0:@R=A,S=1260,V={0}:R=B,S=1018,V={1}:R=C,S=1092,V={2}:R=D,S=1014,V={3}:R=E,S=1260,V={4}:R=F,S=48,V={5}:\";$C$2;$O$14;$C$4;$D410;$B410;Q$14)": 8503,_x000D_
    "=RIK_AC(\"INF04__;INF04@E=0,S=49,G=0,T=0,P=0:@R=A,S=1260,V={0}:R=B,S=1018,V={1}:R=C,S=1092,V={2}:R=D,S=1014,V={3}:R=E,S=1260,V={4}:R=F,S=48,V={5}:\";$C$2;$O$14;$C$4;$D418;$B418;Q$14)": 8504,_x000D_
    "=RIK_AC(\"INF04__;INF04@E=0,S=49,G=0,T=0,P=0:@R=A,S=1260,V={0}:R=B,S=1018,V={1}:R=C,S=1092,V={2}:R=D,S=1014,V={3}:R=E,S=1260,V={4}:R=F,S=48,V={5}:\";$C$2;$O$14;$C$4;$D426;$B426;Q$14)": 8505,_x000D_
    "=RIK_AC(\"INF04__;INF04@E=0,S=49,G=0,T=0,P=0:@R=A,S=1260,V={0}:R=B,S=1018,V={1}:R=C,S=1092,V={2}:R=D,S=1014,V={3}:R=E,S=1260,V={4}:R=F,S=48,V={5}:\";$C$2;$O$14;$C$4;$D434;$B434;Q$14)": 8506,_x000D_
    "=RIK_AC(\"INF04__;INF04@E=0,S=1076,G=0,T=0,P=0:@R=A,S=1260,V={0}:R=B,S=1018,V={1}:R=C,S=1092,V={2}:R=D,S=1014,V={3}:R=E,S=1260,V={4}:\";$C$2;$O$14;$C$4;$D22;$B22)": 8507,_x000D_
    "=RIK_AC(\"INF04__;INF04@E=0,S=1076,G=0,T=0,P=0:@R=A,S=1260,V={0}:R=B,S=1018,V={1}:R=C,S=1092,V={2}:R=D,S=1014,V={3}:R=E,S=1260,V={4}:\";$C$2;$O$14;$C$4;$D30;$B30)": 8508,_x000D_
    "=RIK_AC(\"INF04__;INF04@E=0,S=1076,G=0,T=0,P=0:@R=A,S=1260,V={0}:R=B,S=1018,V={1}:R=C,S=1092,V={2}:R=D,S=1014,V={3}:R=E,S=1260,V={4}:\";$C$2;$O$14;$C$4;$D38;$B38)": 8509,_x000D_
    "=RIK_AC(\"INF04__;INF04@E=0,S=1076,G=0,T=0,P=0:@R=A,S=1260,V={0}:R=B,S=1018,V={1}:R=C,S=1092,V={2}:R=D,S=1014,V={3}:R=E,S=1260,V={4}:\";$C$2;$O$14;$C$4;$D46;$B46)": 8510,_x000D_
    "=RIK_AC(\"INF04__;INF04@E=0,S=1076,G=0,T=0,P=0:@R=A,S=1260,V={0}:R=B,S=1018,V={1}:R=C,S=1092,V={2}:R=D,S=1014,V={3}:R=E,S=1260,V={4}:\";$C$2;$O$14;$C$4;$D54;$B54)": 8511,_x000D_
    "=RIK_AC(\"INF04__;INF04@E=0,S=1076,G=0,T=0,P=0:@R=A,S=1260,V={0}:R=B,S=1018,V={1}:R=C,S=1092,V={2}:R=D,S=1014,V={3}:R=E,S=1260,V={4}:\";$C$2;$O$14;$C$4;$D62;$B62)": 8512,_x000D_
    "=RIK_AC(\"INF04__;INF04@E=0,S=1076,G=0,T=0,P=0:@R=A,S=1260,V={0}:R=B,S=1018,V={1}:R=C,S=1092,V={2}:R=D,S=1014,V={3}:R=E,S=1260,V={4}:\";$C$2;$O$14;$C$4;$D70;$B70)": 8513,_x000D_
    "=RIK_AC(\"INF04__;INF04@E=0,S=1076,G=0,T=0,P=0:@R=A,S=1260,V={0}:R=B,S=1018,V={1}:R=C,S=1092,V={2}:R=D,S=1014,V={3}:R=E,S=1260,V={4}:\";$C$2;$O$14;$C$4;$D78;$B78)": 8514,_x000D_
    "=RIK_AC(\"INF04__;INF04@E=0,S=1076,G=0,T=0,P=0:@R=A,S=1260,V={0}:R=B,S=1018,V={1}:R=C,S=1092,V={2}:R=D,S=1014,V={3}:R=E,S=1260,V={4}:\";$C$2;$O$14;$C$4;$D86;$B86)": 8515,_x000D_
    "=RIK_AC(\"INF04__;INF04@E=0,S=1076,G=0,T=0,P=0:@R=A,S=1260,V={0}:R=B,S=1018,V={1}:R=C,S=1092,V={2}:R=D,S=1014,V={3}:R=E,S=1260,V={4}:\";$C$2;$O$14;$C$4;$D94;$B94)": 8516,_x000D_
    "=RIK_AC(\"INF04__;INF04@E=0,S=1076,G=0,T=0,P=0:@R=A,S=1260,V={0}:R=B,S=1018,V={1}:R=C,S=1092,V={2}:R=D,S=1014,V={3}:R=E,S=1260,V={4}:\";$C$2;$O$14;$C$4;$D102;$B102)": 8517,_x000D_
    "=RIK_AC(\"INF04__;INF04@E=0,S=1076,G=0,T=0,P=0:@R=A,S=1260,V={0}:R=B,S=1018,V={1}:R=C,S=1092,V={2}:R=D,S=1014,V={3}:R=E,S=1260,V={4}:\";$C$2;$O$14;$C$4;$D110;$B110)": 8518,_x000D_
    "=RIK_AC(\"INF04__;INF04@E=0,S=1076,G=0,T=0,P=0:@R=A,S=1260,V={0}:R=B,S=1018,V={1}:R=C,S=1092,V={2}:R=D,S=1014,V={3}:R=E,S=1260,V={4}:\";$C$2;$O$14;$C$4;$D118;$B118)": 8519,_x000D_
    "=RIK_AC(\"INF04__;INF04@E=0,S=1076,G=0,T=0,P=0:@R=A,S=1260,V={0}:R=B,S=1018,V={1}:R=C,S=1092,V={2}:R=D,S=1014,V={3}:R=E,S=1260,V={4}:\";$C$2;$O$14;$C$4;$D126;$B126)": 8520,_x000D_
    "=RIK_AC(\"INF04__;INF04@E=0,S=1076,G=0,T=0,P=0:@R=A,S=1260,V={0}:R=B,S=1018,V={1}:R=C,S=1092,V={2}:R=D,S=1014,V={3}:R=E,S=1260,V={4}:\";$C$2;$O$14;$C$4;$D134;$B134)": 8521,_x000D_
    "=RIK_AC(\"INF04__;INF04@E=0,S=1076,G=0,T=0,P=0:@R=A,S=1260,V={0}:R=B,S=1018,V={1}:R=C,S=1092,V={2}:R=D,S=1014,V={3}:R=E,S=1260,V={4}:\";$C$2;$O$14;$C$4;$D142;$B142)": 8522,_x000D_
    "=RIK_AC(\"INF04__;INF04@E=0,S=1076,G=0,T=0,P=0:@R=A,S=1260,V={0}:R=B,S=1018,V={1}:R=C,S=1092,V={2}:R=D,S=1014,V={3}:R=E,S=1260,V={4}:\";$C$2;$O$14;$C$4;$D150;$B150)": 8523,_x000D_
    "=RIK_AC(\"INF04__;INF04@E=0,S=1076,G=0,T=0,P=0:@R=A,S=1260,V={0}:R=B,S=1018,V={1}:R=C,S=1092,V={2}:R=D,S=1014,V={3}:R=E,S=1260,V={4}:\";$C$2;$O$14;$C$4;$D158;$B158)": 8524,_x000D_
    "=RIK_AC(\"INF04__;INF04@E=0,S=1076,G=0,T=0,P=0:@R=A,S=1260,V={0}:R=B,S=1018,V={1}:R=C,S=1092,V={2}:R=D,S=1014,V={3}:R=E,S=1260,V={4}:\";$C$2;$O$14;$C$4;$D166;$B166)": 8525,_x000D_
    "=RIK_AC(\"INF04__;INF04@E=0,S=1076,G=0,T=0,P=0:@R=A,S=1260,V={0}:R=B,S=1018,V={1}:R=C,S=1092,V={2}:R=D,S=1014,V={3}:R=E,S=1260,V={4}:\";$C$2;$O$14;$C$4;$D174;$B174)": 8526,_x000D_
    "=RIK_AC(\"INF04__;INF04@E=0,S=1076,G=0,T=0,P=0:@R=A,S=1260,V={0}:R=B,S=1018,V={1}:R=C,S=1092,V={2}:R=D,S=1014,V={3}:R=E,S=1260,V={4}:\";$C$2;$O$14;$C$4;$D182;$B182)": 8527,_x000D_
    "=RIK_AC(\"INF04__;INF04@E=0,S=1076,G=0,T=0,P=0:@R=A,S=1260,V={0}:R=B,S=1018,V={1}:R=C,S=1092,V={2}:R=D,S=1014,V={3}:R=E,S=1260,V={4}:\";$C$2;$O$14;$C$4;$D190;$B190)": 8528,_x000D_
    "=RIK_AC(\"INF04__;INF04@E=0,S=1076,G=0,T=0,P=0:@R=A,S=1260,V={0}:R=B,S=1018,V={1}:R=C,S=1092,V={2}:R=D,S=1014,V={3}:R=E,S=1260,V={4}:\";$C$2;$O$14;$C$4;$D198;$B198)": 8529,_x000D_
    "=RIK_AC(\"INF04__;INF04@E=0,S=1076,G=0,T=0,P=0:@R=A,S=1260,V={0}:R=B,S=1018,V={1}:R=C,S=1092,V={2}:R=D,S=1014,V={3}:R=E,S=1260,V={4}:\";$C$2;$O$14;$C$4;$D206;$B206)": 8530,_x000D_
    "=RIK_AC(\"INF04__;INF04@E=0,S=1076,G=0,T=0,P=0:@R=A,S=1260,V={0}:R=B,S=1018,V={1}:R=C,S=1092,V={2}:R=D,S=1014,V={3}:R=E,S=1260,V={4}:\";$C$2;$O$14;$C$4;$D214;$B214)": 8531,_x000D_
    "=RIK_AC(\"INF04__;INF04@E=0,S=1076,G=0,T=0,P=0:@R=A,S=1260,V={0}:R=B,S=1018,V={1}:R=C,S=1092,V={2}:R=D,S=1014,V={3}:R=E,S=1260,V={4}:\";$C$2;$O$14;$C$4;$D222;$B222)": 8532,_x000D_
    "=RIK_AC(\"INF04__;INF04@E=0,S=1076,G=0,T=0,P=0:@R=A,S=1260,V={0}:R=B,S=1018,V={1}:R=C,S=1092,V={2}:R=D,S=1014,V={3}:R=E,S=1260,V={4}:\";$C$2;$O$14;$C$4;$D230;$B230)": 8533,_x000D_
    "=RIK_AC(\"INF04__;INF04@E=0,S=1076,G=0,T=0,P=0:@R=A,S=1260,V={0}:R=B,S=1018,V={1}:R=C,S=1092,V={2}:R=D,S=1014,V={3}:R=E,S=1260,V={4}:\";$C$2;$O$14;$C$4;$D238;$B238)": 8534,_x000D_
    "=RIK_AC(\"INF04__;INF04@E=0,S=1076,G=0,T=0,P=0:@R=A,S=1260,V={0}:R=B,S=1018,V={1}:R=C,S=1092,V={2}:R=D,S=1014,V={3}:R=E,S=1260,V={4}:\";$C$2;$O$14;$C$4;$D246;$B246)": 8535,_x000D_
    "=RIK_AC(\"INF04__;INF04@E=0,S=1076,G=0,T=0,P=0:@R=A,S=1260,V={0}:R=B,S=1018,V={1}:R=C,S=1092,V={2}:R=D,S=1014,V={3}:R=E,S=1260,V={4}:\";$C$2;$O$14;$C$4;$D254;$B254)": 8536,_x000D_
    "=RIK_AC(\"INF04__;INF04@E=0,S=1076,G=0,T=0,P=0:@R=A,S=1260,V={0}:R=B,S=1018,V={1}:R=C,S=1092,V={2}:R=D,S=1014,V={3}:R=E,S=1260,V={4}:\";$C$2;$O$14;$C$4;$D262;$B262)": 8537,_x000D_
    "=RIK_AC(\"INF04__;INF04@E=0,S=1076,G=0,T=0,P=0:@R=A,S=1260,V={0}:R=B,S=1018,V={1}:R=C,S=1092,V={2}:R=D,S=1014,V={3}:R=E,S=1260,V={4}:\";$C$2;$O$14;$C$4;$D270;$B270)": 8538,_x000D_
    "=RIK_AC(\"INF04__;INF04@E=0,S=1076,G=0,T=0,P=0:@R=A,S=1260,V={0}:R=B,S=1018,V={1}:R=C,S=1092,V={2}:R=D,S=1014,V={3}:R=E,S=1260,V={4}:\";$C$2;$O$14;$C$4;$D278;$B278)": 8539,_x000D_
    "=RIK_AC(\"INF04__;INF04@E=0,S=1076,G=0,T=0,P=0:@R=A,S=1260,V={0}:R=B,S=1018,V={1}:R=C,S=1092,V={2}:R=D,S=1014,V={3}:R=E,S=1260,V={4}:\";$C$2;$O$14;$C$4;$D286;$B286)": 8540,_x000D_
    "=RIK_AC(\"INF04__;INF04@E=0,S=1076,G=0,T=0,P=0:@R=A,S=1260,V={0}:R=B,S=1018,V={1}:R=C,S=1092,V={2}:R=D,S=1014,V={3}:R=E,S=1260,V={4}:\";$C$2;$O$14;$C$4;$D294;$B294)": 8541,_x000D_
    "=RIK_AC(\"INF04__;INF04@E=0,S=1076,G=0,T=0,P=0:@R=A,S=1260,V={0}:R=B,S=1018,V={1}:R=C,S=1092,V={2}:R=D,S=1014,V={3}:R=E,S=1260,V={4}:\";$C$2;$O$14;$C$4;$D302;$B302)": 8542,_x000D_
    "=RIK_AC(\"INF04__;INF04@E=0,S=1076,G=0,T=0,P=0:@R=A,S=1260,V={0}:R=B,S=1018,V={1}:R=C,S=1092,V={2}:R=D,S=1014,V={3}:R=E,S=1260,V={4}:\";$C$2;$O$14;$C$4;$D310;$B310)": 8543,_x000D_
    "=RIK_AC(\"INF04__;INF04@E=0,S=1076,G=0,T=0,P=0:@R=A,S=1260,V={0}:R=B,S=1018,V={1}:R=C,S=1092,V={2}:R=D,S=1014,V={3}:R=E,S=1260,V={4}:\";$C$2;$O$14;$C$4;$D318;$B318)": 8544,_x000D_
    "=RIK_AC(\"INF04__;INF04@E=0,S=1076,G=0,T=0,P=0:@R=A,S=1260,V={0}:R=B,S=1018,V={1}:R=C,S=1092,V={2}:R=D,S=1014,V={3}:R=E,S=1260,V={4}:\";$C$2;$O$14;$C$4;$D326;$B326)": 8545,_x000D_
    "=RIK_AC(\"INF04__;INF04@E=0,S=1076,G=0,T=0,P=0:@R=A,S=1260,V={0}:R=B,S=1018,V={1}:R=C,S=1092,V={2}:R=D,S=1014,V={3}:R=E,S=1260,V={4}:\";$C$2;$O$14;$C$4;$D334;$B334)": 8546,_x000D_
    "=RIK_AC(\"INF04__;INF04@E=0,S=1076,G=0,T=0,P=0:@R=A,S=1260,V={0}:R=B,S=1018,V={1}:R=C,S=1092,V={2}:R=D,S=1014,V={3}:R=E,S=1260,V={4}:\";$C$2;$O$14;$C$4;$D342;$B342)": 8547,_x000D_
    "=RIK_AC(\"INF04__;INF04@E=0,S=1076,G=0,T=0,P=0:@R=A,S=1260,V={0}:R=B,S=1018,V={1}:R=C,S=1092,V={2}:R=D,S=1014,V={3}:R=E,S=1260,V={4}:\";$C$2;$O$14;$C$4;$D350;$B350)": 8548,_x000D_
    "=RIK_AC(\"INF04__;INF04@E=0,S=1076,G=0,T=0,P=0:@R=A,S=1260,V={0}:R=B,S=1018,V={1}:R=C,S=1092,V={2}:R=D,S=1014,V={3}:R=E,S=1260,V={4}:\";$C$2;$O$14;$C$4;$D358;$B358)": 8549,_x000D_
    "=RIK_AC(\"INF04__;INF04@E=0,S=1076,G=0,T=0,P=0:@R=A,S=1260,V={0}:R=B,S=1018,V={1}:R=C,S=1092,V={2}:R=D,S=1014,V={3}:R=E,S=1260,V={4}:\";$C$2;$O$14;$C$4;$D366;$B366)": 8550,_x000D_
    "=RIK_AC(\"INF04__;INF04@E=0,S=1076,G=0,T=0,P=0:@R=A,S=1260,V={0}:R=B,S=1018,V={1}:R=C,S=1092,V={2}:R=D,S=1014,V={3}:R=E,S=1260,V={4}:\";$C$2;$O$14;$C$4;$D374;$B374)": 8551,_x000D_
    "=RIK_AC(\"INF04__;INF04@E=0,S=1076,G=0,T=0,P=0:@R=A,S=1260,V={0}:R=B,S=1018,V={1}:R=C,S=1092,V={2}:R=D,S=1014,V={3}:R=E,S=1260,V={4}:\";$C$2;$O$14;$C$4;$D382;$B382)": 8552,_x000D_
    "=RIK_AC(\"INF04__;INF04@E=0,S=1076,G=0,T=0,P=0:@R=A,S=1260,V={0}:R=B,S=1018,V={1}:R=C,S=1092,V={2}:R=D,S=1014,V={3}:R=E,S=1260,V={4}:\";$C$2;$O$14;$C$4;$D390;$B390)": 8553,_x000D_
    "=RIK_AC(\"INF04__;INF04@E=0,S=1076,G=0,T=0,P=0:@R=A,S=1260,V={0}:R=B,S=1018,V={1}:R=C,S=1092,V={2}:R=D,S=1014,V={3}:R=E,S=1260,V={4}:\";$C$2;$O$14;$C$4;$D398;$B398)": 8554,_x000D_
    "=RIK_AC(\"INF04__;INF04@E=0,S=1076,G=0,T=0,P=0:@R=A,S=1260,V={0}:R=B,S=1018,V={1}:R=C,S=1092,V={2}:R=D,S=1014,V={3}:R=E,S=1260,V={4}:\";$C$2;$O$14;$C$4;$D406;$B406)": 8555,_x000D_
    "=RIK_AC(\"INF04__;INF04@E=0,S=1076,G=0,T=0,P=0:@R=A,S=1260,V={0}:R=B,S=1018,V={1}:R=C,S=1092,V={2}:R=D,S=1014,V={3}:R=E,S=1260,V={4}:\";$C$2;$O$14;$C$4;$D414;$B414)": 8556,_x000D_
    "=RIK_AC(\"INF04__;INF04@E=0,S=1076,G=0,T=0,P=0:@R=A,S=1260,V={0}:R=B,S=1018,V={1}:R=C,S=1092,V={2}:R=D,S=1014,V={3}:R=E,S=1260,V={4}:\";$C$2;$O$14;$C$4;$D422;$B422)": 8557,_x000D_
    "=RIK_AC(\"INF04__;INF04@E=0,S=1076,G=0,T=0,P=0:@R=A,S=1260,V={0}:R=B,S=1018,V={1}:R=C,S=1092,V={2}:R=D,S=1014,V={3}:R=E,S=1260,V={4}:\";$C$2;$O$14;$C$4;$D430;$B430)": 8558,_x000D_
    "=RIK_AC(\"INF04__;INF04@E=0,S=1064,G=0,T=0,P=0:@R=A,S=1260,V={0}:R=B,S=1018,V={1}:R=C,S=1092,V={2}:R=D,S=1014,V={3}:R=E,S=1260,V={4}:\";$C$2;$O$14;$C$4;$D89;$B89)": 8559,_x000D_
    "=RIK_AC(\"INF04__;INF04@E=0,S=1064,G=0,T=0,P=0:@R=A,S=1260,V={0}:R=B,S=1018,V={1}:R=C,S=1092,V={2}:R=D,S=1014,V={3}:R=E,S=1260,V={4}:\";$C$2;$O$14;$C$4;$D153;$B153)": 8560,_x000D_
    "=RIK_AC(\"INF04__;INF04@E=0,S=1064,G=0,T=0,P=0:@R=A,S=1260,V={0}:R=B,S=1018,V={1}:R=C,S=1092,V={2}:R=D,S=1014,V={3}:R=E,S=1260,V={4}:\";$C$2;$O$14;$C$4;$D217;$B217)": 8561,_x000D_
    "=RIK_AC(\"INF04__;INF04@E=0,S=1064,G=0,T=0,P=0:@R=A,S=1260,V={0}:R=B,S=1018,V={1}:R=C,S=1092,V={2}:R=D,S=1014,V={3}:R=E,S=1260,V={4}:\";$C$2;$O$14;$C$4;$D281;$B281)": 8562,_x000D_
    "=RIK_AC(\"INF04__;INF04@E=0,S=1064,G=0,T=0,P=0:@R=A,S=1260,V={0}:R=B,S=1018,V={1}:R=C,S=1092,V={2}:R=D,S=1014,V={3}:R=E,S=1260,V={4}:\";$C$2;$O$14;$C$4;$D345;$B345)": 8563,_x000D_
    "=RIK_AC(\"INF04__;INF04@E=0,S=1064,G=0,T=0,P=0:@R=A,S=1260,V={0}:R=B,S=1018,V={1}:R=C,S=1092,V={2}:R=D,S=1014,V={3}:R=E,S=1260,V={4}:\";$C$2;$O$14;$C$4;$D409;$B409)": 8564,_x000D_
    "=RIK_AC(\"INF04__;INF04@E=0,S=49,G=0,T=0,P=0:@R=A,S=1260,V={0}:R=B,S=1018,V={1}:R=C,S=1092,V={2}:R=D,S=1014,V={3}:R=E,S=1260,V={4}:R=F,S=48,V={5}:\";$C$2;$O$14;$C$4;$D41;$B41;Q$14)": 8565,_x000D_
    "=RIK_AC(\"INF04__;INF04@E=0,S=49,G=0,T=0,P=0:@R=A,S=1260,V={0}:R=B,S=1018,V={1}:R=C,S=1092,V={2}:R=D,S=1014,V={3}:R=E,S=1260,V={4}:R=F,S=48,V={5}:\";$C$2;$O$14;$C$4;$D62;$B62;Q$14)": 8566,_x000D_
    "=RIK_AC(\"INF04__;INF04@E=0,S=49,G=0,T=0,P=0:@R=A,S=1260,V={0}:R=B,S=1018,V={1}:R=C,S=1092,V={2}:R=D,S=1014,V={3}:R=E,S=1260,V={4}:R=F,S=48,V={5}:\";$C$2;$O$14;$C$4;$D85;$B85;Q$14)": 8567,_x000D_
    "=RIK_AC(\"INF04__;INF04@E=0,S=49,G=0,T=0,P=0:@R=A,S=1260,V={0}:R=B,S=1018,V={1}:R=C,S=1092,V={2}:R=D,S=1014,V={3}:R=E,S=1260,V={4}:R=F,S=48,V={5}:\";$C$2;$O$14;$C$4;$D101;$B101;Q$14)": 8568,_x000D_
    "=RIK_AC(\"INF04__;INF04@E=0,S=49,G=0,T=0,P=0:@R=A,S=1260,V={0}:R=B,S=1018,V={1}:R=C,S=1092,V={2}:R=D,S=1014,V={3}:R=E,S=1260,V={4}:R=F,S=48,V={5}:\";$C$2;$O$14;$C$4;$D117;$B117;Q$14)": 8569,_x000D_
    "=RIK_AC(\"INF04__;INF04@E=0,S=49,G=0,T=0,P=0:@R=A,S=1260,V={0}:R=B,S=1018,V={1}:R=C,S=1092,V={2}:R=D,S=1014,V={3}:R=E,S=1260,V={4}:R=F,S=48,V={5}:\";$C$2;$O$14;$C$4;$D129;$B129;Q$14)": 8570,_x000D_
    "=RIK_AC(\"INF04__;INF04@E=0,S=49,G=0,T=0,P=0:@R=A,S=1260,V={0}:R=B,S=1018,V={1}:R=C,S=1092,V={2}:R=D,S=1014,V={3}:R=E,S=1260,V={4}:R=F,S=48,V={5}:\";$C$2;$O$14;$C$4;$D142;$B142;Q$14)": 8571,_x000D_
    "=RIK_AC(\"INF04__;INF04@E=0,S=49,G=0,T=0,P=0:@R=A,S=1260,V={0}:R=B,S=1018,V={1}:R=C,S=1092,V={2}:R=D,S=1014,V={3}:R=E,S=1260,V={4}:R=F,S=48,V={5}:\";$C$2;$O$14;$C$4;$D153;$B153;Q$14)": 8572,_x000D_
    "=RIK_AC(\"INF04__;INF04@E=0,S=49,G=0,T=0,P=0:@R=A,S=1260,V={0}:R=B,S=1018,V={1}:R=C,S=1092,V={2}:R=D,S=1014,V={3}:R=E,S=1260,V={4}:R=F,S=48,V={5}:\";$C$2;$O$14;$C$4;$D165;$B165;Q$14)": 8573,_x000D_
    "=RIK_AC(\"INF04__;INF04@E=0,S=49,G=0,T=0,P=0:@R=A,S=1260,V={0}:R=B,S=1018,V={1}:R=C,S=1092,V={2}:R=D,S=1014,V={3}:R=E,S=1260,V={4}:R=F,S=48,V={5}:\";$C$2;$O$14;$C$4;$D175;$B175;Q$14)": 8574,_x000D_
    "=RIK_AC(\"INF04__;INF04@E=0,S=49,G=0,T=0,P=0:@R=A,S=1260,V={0}:R=B,S=1018,V={1}:R=C,S=1092,V={2}:R=D,S=1014,V={3}:R=E,S=1260,V={4}:R=F,S=48,V={5}:\";$C$2;$O$14;$C$4;$D185;$B185;Q$14)": 8575,_x000D_
    "=RIK_AC(\"INF04__;INF04@E=0,S=49,G=0,T=0,P=0:@R=A,S=1260,V={0}:R=B,S=1018,V={1}:R=C,S=1092,V={2}:R=D,S=1014,V={3}:R=E,S=1260,V={4}:R=F,S=48,V={5}:\";$C$2;$O$14;$C$4;$D195;$B195;Q$14)": 8576,_x000D_
    "=RIK_AC(\"INF04__;INF04@E=0,S=49,G=0,T=0,P=0:@R=A,S=1260,V={0}:R=B,S=1018,V={1}:R=C,S=1092,V={2}:R=D,S=1014,V={3}:R=E,S=1260,V={4}:R=F,S=48,V={5}:\";$C$2;$O$14;$C$4;$D203;$B203;Q$14)": 8577,_x000D_
    "=RIK_AC(\"INF04__;INF04@E=0,S=49,G=0,T=0,P=0:@R=A,S=1260,V={0}:R=B,S=1018,V={1}:R=C,S=1092,V={2}:R=D,S=1014,V={3}:R=E,S=1260,V={4}:R=F,S=48,V={5}:\";$C$2;$O$14;$C$4;$D211;$B211;Q$14)": 8578,_x000D_
    "=RIK_AC(\"INF04__;INF04@E=0,S=49,G=0,T=0,P=0:@R=A,S=1260,V={0}:R=B,S=1018,V={1}:R=C,S=1092,V={2}:R=D,S=1014,V={3}:R=E,S=1260,V={4}:R=F,S=48,V={5}:\";$C$2;$O$14;$C$4;$D219;$B219;Q$14)": 8579,_x000D_
    "=RIK_AC(\"INF04__;INF04@E=0,S=49,G=0,T=0,P=0:@R=A,S=1260,V={0}:R=B,S=1018,V={1}:R=C,S=1092,V={2}:R=D,S=1014,V={3}:R=E,S=1260,V={4}:R=F,S=48,V={5}:\";$C$2;$O$14;$C$4;$D227;$B227;Q$14)": 8580,_x000D_
    "=RIK_AC(\"INF04__;INF04@E=0,S=49,G=0,T=0,P=0:@R=A,S=1260,V={0}:R=B,S=1018,V={1}:R=C,S=1092,V={2}:R=D,S=1014,V={3}:R=E,S=1260,V={4}:R=F,S=48,V={5}:\";$C$2;$O$14;$C$4;$D235;$B235;Q$14)": 8581,_x000D_
    "=RIK_AC(\"INF04__;INF04@E=0,S=49,G=0,T=0,P=0:@R=A,S=1260,V={0}:R=B,S=1018,V={1}:R=C,S=1092,V={2}:R=D,S=1014,V={3}:R=E,S=1260,V={4}:R=F,S=48,V={5}:\";$C$2;$O$14;$C$4;$D243;$B243;Q$14)": 8582,_x000D_
    "=RIK_AC(\"INF04__;INF04@E=0,S=49,G=0,T=0,P=0:@R=A,S=1260,V={0}:R=B,S=1018,V={1}:R=C,S=1092,V={2}:R=D,S=1014,V={3}:R=E,S=1260,V={4}:R=F,S=48,V={5}:\";$C$2;$O$14;$C$4;$D251;$B251;Q$14)": 8583,_x000D_
    "=RIK_AC(\"INF04__;INF04@E=0,S=49,G=0,T=0,P=0:@R=A,S=1260,V={0}:R=B,S=1018,V={1}:R=C,S=1092,V={2}:R=D,S=1014,V={3}:R=E,S=1260,V={4}:R=F,S=48,V={5}:\";$C$2;$O$14;$C$4;$D259;$B259;Q$14)": 8584,_x000D_
    "=RIK_AC(\"INF04__;INF04@E=0,S=49,G=0,T=0,P=0:@R=A,S=1260,V={0}:R=B,S=1018,V={1}:R=C,S=1092,V={2}:R=D,S=1014,V={3}:R=E,S=1260,V={4}:R=F,S=48,V={5}:\";$C$2;$O$14;$C$4;$D267;$B267;Q$14)": 8585,_x000D_
    "=RIK_AC(\"INF04__;INF04@E=0,S=49,G=0,T=0,P=0:@R=A,S=1260,V={0}:R=B,S=1018,V={1}:R=C,S=1092,V={2}:R=D,S=1014,V={3}:R=E,S=1260,V={4}:R=F,S=48,V={5}:\";$C$2;$O$14;$C$4;$D275;$B275;Q$14)": 8586,_x000D_
    "=RIK_AC(\"INF04__;INF04@E=0,S=49,G=0,T=0,P=0:@R=A,S=1260,V={0}:R=B,S=1018,V={1}:R=C,S=1092,V={2}:R=D,S=1014,V={3}:R=E,S=1260,V={4}:R=F,S=48,V={5}:\";$C$2;$O$14;$C$4;$D283;$B283;Q$14)": 8587,_x000D_
    "=RIK_AC(\"INF04__;INF04@E=0,S=49,G=0,T=0,P=0:@R=A,S=1260,V={0}:R=B,S=1018,V={1}:R=C,S=1092,V={2}:R=D,S=1014,V={3}:R=E,S=1260,V={4}:R=F,S=48,V={5}:\";$C$2;$O$14;$C$4;$D291;$B291;Q$14)": 8588,_x000D_
    "=RIK_AC(\"INF04__;INF04@E=0,S=49,G=0,T=0,P=0:@R=A,S=1260,V={0}:R=B,S=1018,V={1}:R=C,S=1092,V={2}:R=D,S=1014,V={3}:R=E,S=1260,V={4}:R=F,S=48,V={5}:\";$C$2;$O$14;$C$4;$D299;$B299;Q$14)": 8589,_x000D_
    "=RIK_AC(\"INF04__;INF04@E=0,S=49,G=0,T=0,P=0:@R=A,S=1260,V={0}:R=B,S=1018,V={1}:R=C,S=1092,V={2}:R=D,S=1014,V={3}:R=E,S=1260,V={4}:R=F,S=48,V={5}:\";$C$2;$O$14;$C$4;$D307;$B307;Q$14)": 8590,_x000D_
    "=RIK_AC(\"INF04__;INF04@E=0,S=49,G=0,T=0,P=0:@R=A,S=1260,V={0}:R=B,S=1018,V={1}:R=C,S=1092,V={2}:R=D,S=1014,V={3}:R=E,S=1260,V={4}:R=F,S=48,V={5}:\";$C$2;$O$14;$C$4;$D315;$B315;Q$14)": 8591,_x000D_
    "=RIK_AC(\"INF04__;INF04@E=0,S=49,G=0,T=0,P=0:@R=A,S=1260,V={0}:R=B,S=1018,V={1}:R=C,S=1092,V={2}:R=D,S=1014,V={3}:R=E,S=1260,V={4}:R=F,S=48,V={5}:\";$C$2;$O$14;$C$4;$D323;$B323;Q$14)": 8592,_x000D_
    "=RIK_AC(\"INF04__;INF04@E=0,S=49,G=0,T=0,P=0:@R=A,S=1260,V={0}:R=B,S=1018,V={1}:R=C,S=1092,V={2}:R=D,S=1014,V={3}:R=E,S=1260,V={4}:R=F,S=48,V={5}:\";$C$2;$O$14;$C$4;$D331;$B331;Q$14)": 8593,_x000D_
    "=RIK_AC(\"INF04__;INF04@E=0,S=49,G=0,T=0,P=0:@R=A,S=1260,V={0}:R=B,S=1018,V={1}:R=C,S=1092,V={2}:R=D,S=1014,V={3}:R=E,S=1260,V={4}:R=F,S=48,V={5}:\";$C$2;$O$14;$C$4;$D339;$B339;Q$14)": 8594,_x000D_
    "=RIK_AC(\"INF04__;INF04@E=0,S=49,G=0,T=0,P=0:@R=A,S=1260,V={0}:R=B,S=1018,V={1}:R=C,S=1092,V={2}:R=D,S=1014,V={3}:R=E,S=1260,V={4}:R=F,S=48,V={5}:\";$C$2;$O$14;$C$4;$D347;$B347;Q$14)": 8595,_x000D_
    "=RIK_AC(\"INF04__;INF04@E=0,S=49,G=0,T=0,P=0:@R=A,S=1260,V={0}:R=B,S=1018,V={1}:R=C,S=1092,V={2}:R=D,S=1014,V={3}:R=E,S=1260,V={4}:R=F,S=48,V={5}:\";$C$2;$O$14;$C$4;$D355;$B355;Q$14)": 8596,_x000D_
    "=RIK_AC(\"INF04__;INF04@E=0,S=49,G=0,T=0,P=0:@R=A,S=1260,V={0}:R=B,S=1018,V={1}:R=C,S=1092,V={2}:R=D,S=1014,V={3}:R=E,S=1260,V={4}:R=F,S=48,V={5}:\";$C$2;$O$14;$C$4;$D363;$B363;Q$14)": 8597,_x000D_
    "=RIK_AC(\"INF04__;INF04@E=0,S=49,G=0,T=0,P=0:@R=A,S=1260,V={0}:R=B,S=1018,V={1}:R=C,S=1092,V={2}:R=D,S=1014,V={3}:R=E,S=1260,V={4}:R=F,S=48,V={5}:\";$C$2;$O$14;$C$4;$D371;$B371;Q$14)": 8598,_x000D_
    "=RIK_AC(\"INF04__;INF04@E=0,S=49,G=0,T=0,P=0:@R=A,S=1260,V={0}:R=B,S=1018,V={1}:R=C,S=1092,V={2}:R=D,S=1014,V={3}:R=E,S=1260,V={4}:R=F,S=48,V={5}:\";$C$2;$O$14;$C$4;$D379;$B379;Q$14)": 8599,_x000D_
    "=RIK_AC(\"INF04__;INF04@E=0,S=49,G=0,T=0,P=0:@R=A,S=1260,V={0}:R=B,S=1018,V={1}:R=C,S=1092,V={2}:R=D,S=1014,V={3}:R=E,S=1260,V={4}:R=F,S=48,V={5}:\";$C$2;$O$14;$C$4;$D387;$B387;Q$14)": 8600,_x000D_
    "=RIK_AC(\"INF04__;INF04@E=0,S=49,G=0,T=0,P=0:@R=A,S=1260,V={0}:R=B,S=1018,V={1}:R=C,S=1092,V={2}:R=D,S=1014,V={3}:R=E,S=1260,V={4}:R=F,S=48,V={5}:\";$C$2;$O$14;$C$4;$D395;$B395;Q$14)": 8601,_x000D_
    "=RIK_AC(\"INF04__;INF04@E=0,S=49,G=0,T=0,P=0:@R=A,S=1260,V={0}:R=B,S=1018,V={1}:R=C,S=1092,V={2}:R=D,S=1014,V={3}:R=E,S=1260,V={4}:R=F,S=48,V={5}:\";$C$2;$O$14;$C$4;$D403;$B403;Q$14)": 8602,_x000D_
    "=RIK_AC(\"INF04__;INF04@E=0,S=49,G=0,T=0,P=0:@R=A,S=1260,V={0}:R=B,S=1018,V={1}:R=C,S=1092,V={2}:R=D,S=1014,V={3}:R=E,S=1260,V={4}:R=F,S=48,V={5}:\";$C$2;$O$14;$C$4;$D411;$B411;Q$14)": 8603,_x000D_
    "=RIK_AC(\"INF04__;INF04@E=0,S=49,G=0,T=0,P=0:@R=A,S=1260,V={0}:R=B,S=1018,V={1}:R=C,S=1092,V={2}:R=D,S=1014,V={3}:R=E,S=1260,V={4}:R=F,S=48,V={5}:\";$C$2;$O$14;$C$4;$D419;$B419;Q$14)": 8604,_x000D_
    "=RIK_AC(\"INF04__;INF04@E=0,S=49,G=0,T=0,P=0:@R=A,S=1260,V={0}:R=B,S=1018,V={1}:R=C,S=1092,V={2}:R=D,S=1014,V={3}:R=E,S=1260,V={4}:R=F,S=48,V={5}:\";$C$2;$O$14;$C$4;$D427;$B427;Q$14)": 8605,_x000D_
    "=RIK_AC(\"INF04__;INF04@E=0,S=49,G=0,T=0,P=0:@R=A,S=1260,V={0}:R=B,S=1018,V={1}:R=C,S=1092,V={2}:R=D,S=1014,V={3}:R=E,S=1260,V={4}:R=F,S=48,V={5}:\";$C$2;$O$14;$C$4;$D435;$B435;Q$14)": 8606,_x000D_
    "=RIK_AC(\"INF04__;INF04@E=0,S=1076,G=0,T=0,P=0:@R=A,S=1260,V={0}:R=B,S=1018,V={1}:R=C,S=1092,V={2}:R=D,S=1014,V={3}:R=E,S=1260,V={4}:\";$C$2;$O$14;$C$4;$D23</t>
  </si>
  <si>
    <t xml:space="preserve">;$B23)": 8607,_x000D_
    "=RIK_AC(\"INF04__;INF04@E=0,S=1076,G=0,T=0,P=0:@R=A,S=1260,V={0}:R=B,S=1018,V={1}:R=C,S=1092,V={2}:R=D,S=1014,V={3}:R=E,S=1260,V={4}:\";$C$2;$O$14;$C$4;$D31;$B31)": 8608,_x000D_
    "=RIK_AC(\"INF04__;INF04@E=0,S=1076,G=0,T=0,P=0:@R=A,S=1260,V={0}:R=B,S=1018,V={1}:R=C,S=1092,V={2}:R=D,S=1014,V={3}:R=E,S=1260,V={4}:\";$C$2;$O$14;$C$4;$D39;$B39)": 8609,_x000D_
    "=RIK_AC(\"INF04__;INF04@E=0,S=1076,G=0,T=0,P=0:@R=A,S=1260,V={0}:R=B,S=1018,V={1}:R=C,S=1092,V={2}:R=D,S=1014,V={3}:R=E,S=1260,V={4}:\";$C$2;$O$14;$C$4;$D47;$B47)": 8610,_x000D_
    "=RIK_AC(\"INF04__;INF04@E=0,S=1076,G=0,T=0,P=0:@R=A,S=1260,V={0}:R=B,S=1018,V={1}:R=C,S=1092,V={2}:R=D,S=1014,V={3}:R=E,S=1260,V={4}:\";$C$2;$O$14;$C$4;$D55;$B55)": 8611,_x000D_
    "=RIK_AC(\"INF04__;INF04@E=0,S=1076,G=0,T=0,P=0:@R=A,S=1260,V={0}:R=B,S=1018,V={1}:R=C,S=1092,V={2}:R=D,S=1014,V={3}:R=E,S=1260,V={4}:\";$C$2;$O$14;$C$4;$D63;$B63)": 8612,_x000D_
    "=RIK_AC(\"INF04__;INF04@E=0,S=1076,G=0,T=0,P=0:@R=A,S=1260,V={0}:R=B,S=1018,V={1}:R=C,S=1092,V={2}:R=D,S=1014,V={3}:R=E,S=1260,V={4}:\";$C$2;$O$14;$C$4;$D71;$B71)": 8613,_x000D_
    "=RIK_AC(\"INF04__;INF04@E=0,S=1076,G=0,T=0,P=0:@R=A,S=1260,V={0}:R=B,S=1018,V={1}:R=C,S=1092,V={2}:R=D,S=1014,V={3}:R=E,S=1260,V={4}:\";$C$2;$O$14;$C$4;$D79;$B79)": 8614,_x000D_
    "=RIK_AC(\"INF04__;INF04@E=0,S=1076,G=0,T=0,P=0:@R=A,S=1260,V={0}:R=B,S=1018,V={1}:R=C,S=1092,V={2}:R=D,S=1014,V={3}:R=E,S=1260,V={4}:\";$C$2;$O$14;$C$4;$D87;$B87)": 8615,_x000D_
    "=RIK_AC(\"INF04__;INF04@E=0,S=1076,G=0,T=0,P=0:@R=A,S=1260,V={0}:R=B,S=1018,V={1}:R=C,S=1092,V={2}:R=D,S=1014,V={3}:R=E,S=1260,V={4}:\";$C$2;$O$14;$C$4;$D95;$B95)": 8616,_x000D_
    "=RIK_AC(\"INF04__;INF04@E=0,S=1076,G=0,T=0,P=0:@R=A,S=1260,V={0}:R=B,S=1018,V={1}:R=C,S=1092,V={2}:R=D,S=1014,V={3}:R=E,S=1260,V={4}:\";$C$2;$O$14;$C$4;$D103;$B103)": 8617,_x000D_
    "=RIK_AC(\"INF04__;INF04@E=0,S=1076,G=0,T=0,P=0:@R=A,S=1260,V={0}:R=B,S=1018,V={1}:R=C,S=1092,V={2}:R=D,S=1014,V={3}:R=E,S=1260,V={4}:\";$C$2;$O$14;$C$4;$D111;$B111)": 8618,_x000D_
    "=RIK_AC(\"INF04__;INF04@E=0,S=1076,G=0,T=0,P=0:@R=A,S=1260,V={0}:R=B,S=1018,V={1}:R=C,S=1092,V={2}:R=D,S=1014,V={3}:R=E,S=1260,V={4}:\";$C$2;$O$14;$C$4;$D119;$B119)": 8619,_x000D_
    "=RIK_AC(\"INF04__;INF04@E=0,S=1076,G=0,T=0,P=0:@R=A,S=1260,V={0}:R=B,S=1018,V={1}:R=C,S=1092,V={2}:R=D,S=1014,V={3}:R=E,S=1260,V={4}:\";$C$2;$O$14;$C$4;$D127;$B127)": 8620,_x000D_
    "=RIK_AC(\"INF04__;INF04@E=0,S=1076,G=0,T=0,P=0:@R=A,S=1260,V={0}:R=B,S=1018,V={1}:R=C,S=1092,V={2}:R=D,S=1014,V={3}:R=E,S=1260,V={4}:\";$C$2;$O$14;$C$4;$D135;$B135)": 8621,_x000D_
    "=RIK_AC(\"INF04__;INF04@E=0,S=1076,G=0,T=0,P=0:@R=A,S=1260,V={0}:R=B,S=1018,V={1}:R=C,S=1092,V={2}:R=D,S=1014,V={3}:R=E,S=1260,V={4}:\";$C$2;$O$14;$C$4;$D143;$B143)": 8622,_x000D_
    "=RIK_AC(\"INF04__;INF04@E=0,S=1076,G=0,T=0,P=0:@R=A,S=1260,V={0}:R=B,S=1018,V={1}:R=C,S=1092,V={2}:R=D,S=1014,V={3}:R=E,S=1260,V={4}:\";$C$2;$O$14;$C$4;$D151;$B151)": 8623,_x000D_
    "=RIK_AC(\"INF04__;INF04@E=0,S=1076,G=0,T=0,P=0:@R=A,S=1260,V={0}:R=B,S=1018,V={1}:R=C,S=1092,V={2}:R=D,S=1014,V={3}:R=E,S=1260,V={4}:\";$C$2;$O$14;$C$4;$D159;$B159)": 8624,_x000D_
    "=RIK_AC(\"INF04__;INF04@E=0,S=1076,G=0,T=0,P=0:@R=A,S=1260,V={0}:R=B,S=1018,V={1}:R=C,S=1092,V={2}:R=D,S=1014,V={3}:R=E,S=1260,V={4}:\";$C$2;$O$14;$C$4;$D167;$B167)": 8625,_x000D_
    "=RIK_AC(\"INF04__;INF04@E=0,S=1076,G=0,T=0,P=0:@R=A,S=1260,V={0}:R=B,S=1018,V={1}:R=C,S=1092,V={2}:R=D,S=1014,V={3}:R=E,S=1260,V={4}:\";$C$2;$O$14;$C$4;$D175;$B175)": 8626,_x000D_
    "=RIK_AC(\"INF04__;INF04@E=0,S=1076,G=0,T=0,P=0:@R=A,S=1260,V={0}:R=B,S=1018,V={1}:R=C,S=1092,V={2}:R=D,S=1014,V={3}:R=E,S=1260,V={4}:\";$C$2;$O$14;$C$4;$D183;$B183)": 8627,_x000D_
    "=RIK_AC(\"INF04__;INF04@E=0,S=1076,G=0,T=0,P=0:@R=A,S=1260,V={0}:R=B,S=1018,V={1}:R=C,S=1092,V={2}:R=D,S=1014,V={3}:R=E,S=1260,V={4}:\";$C$2;$O$14;$C$4;$D191;$B191)": 8628,_x000D_
    "=RIK_AC(\"INF04__;INF04@E=0,S=1076,G=0,T=0,P=0:@R=A,S=1260,V={0}:R=B,S=1018,V={1}:R=C,S=1092,V={2}:R=D,S=1014,V={3}:R=E,S=1260,V={4}:\";$C$2;$O$14;$C$4;$D199;$B199)": 8629,_x000D_
    "=RIK_AC(\"INF04__;INF04@E=0,S=1076,G=0,T=0,P=0:@R=A,S=1260,V={0}:R=B,S=1018,V={1}:R=C,S=1092,V={2}:R=D,S=1014,V={3}:R=E,S=1260,V={4}:\";$C$2;$O$14;$C$4;$D207;$B207)": 8630,_x000D_
    "=RIK_AC(\"INF04__;INF04@E=0,S=1076,G=0,T=0,P=0:@R=A,S=1260,V={0}:R=B,S=1018,V={1}:R=C,S=1092,V={2}:R=D,S=1014,V={3}:R=E,S=1260,V={4}:\";$C$2;$O$14;$C$4;$D215;$B215)": 8631,_x000D_
    "=RIK_AC(\"INF04__;INF04@E=0,S=1076,G=0,T=0,P=0:@R=A,S=1260,V={0}:R=B,S=1018,V={1}:R=C,S=1092,V={2}:R=D,S=1014,V={3}:R=E,S=1260,V={4}:\";$C$2;$O$14;$C$4;$D223;$B223)": 8632,_x000D_
    "=RIK_AC(\"INF04__;INF04@E=0,S=1076,G=0,T=0,P=0:@R=A,S=1260,V={0}:R=B,S=1018,V={1}:R=C,S=1092,V={2}:R=D,S=1014,V={3}:R=E,S=1260,V={4}:\";$C$2;$O$14;$C$4;$D231;$B231)": 8633,_x000D_
    "=RIK_AC(\"INF04__;INF04@E=0,S=1076,G=0,T=0,P=0:@R=A,S=1260,V={0}:R=B,S=1018,V={1}:R=C,S=1092,V={2}:R=D,S=1014,V={3}:R=E,S=1260,V={4}:\";$C$2;$O$14;$C$4;$D239;$B239)": 8634,_x000D_
    "=RIK_AC(\"INF04__;INF04@E=0,S=1076,G=0,T=0,P=0:@R=A,S=1260,V={0}:R=B,S=1018,V={1}:R=C,S=1092,V={2}:R=D,S=1014,V={3}:R=E,S=1260,V={4}:\";$C$2;$O$14;$C$4;$D247;$B247)": 8635,_x000D_
    "=RIK_AC(\"INF04__;INF04@E=0,S=1076,G=0,T=0,P=0:@R=A,S=1260,V={0}:R=B,S=1018,V={1}:R=C,S=1092,V={2}:R=D,S=1014,V={3}:R=E,S=1260,V={4}:\";$C$2;$O$14;$C$4;$D255;$B255)": 8636,_x000D_
    "=RIK_AC(\"INF04__;INF04@E=0,S=1076,G=0,T=0,P=0:@R=A,S=1260,V={0}:R=B,S=1018,V={1}:R=C,S=1092,V={2}:R=D,S=1014,V={3}:R=E,S=1260,V={4}:\";$C$2;$O$14;$C$4;$D263;$B263)": 8637,_x000D_
    "=RIK_AC(\"INF04__;INF04@E=0,S=1076,G=0,T=0,P=0:@R=A,S=1260,V={0}:R=B,S=1018,V={1}:R=C,S=1092,V={2}:R=D,S=1014,V={3}:R=E,S=1260,V={4}:\";$C$2;$O$14;$C$4;$D271;$B271)": 8638,_x000D_
    "=RIK_AC(\"INF04__;INF04@E=0,S=1076,G=0,T=0,P=0:@R=A,S=1260,V={0}:R=B,S=1018,V={1}:R=C,S=1092,V={2}:R=D,S=1014,V={3}:R=E,S=1260,V={4}:\";$C$2;$O$14;$C$4;$D279;$B279)": 8639,_x000D_
    "=RIK_AC(\"INF04__;INF04@E=0,S=1076,G=0,T=0,P=0:@R=A,S=1260,V={0}:R=B,S=1018,V={1}:R=C,S=1092,V={2}:R=D,S=1014,V={3}:R=E,S=1260,V={4}:\";$C$2;$O$14;$C$4;$D287;$B287)": 8640,_x000D_
    "=RIK_AC(\"INF04__;INF04@E=0,S=1076,G=0,T=0,P=0:@R=A,S=1260,V={0}:R=B,S=1018,V={1}:R=C,S=1092,V={2}:R=D,S=1014,V={3}:R=E,S=1260,V={4}:\";$C$2;$O$14;$C$4;$D295;$B295)": 8641,_x000D_
    "=RIK_AC(\"INF04__;INF04@E=0,S=1076,G=0,T=0,P=0:@R=A,S=1260,V={0}:R=B,S=1018,V={1}:R=C,S=1092,V={2}:R=D,S=1014,V={3}:R=E,S=1260,V={4}:\";$C$2;$O$14;$C$4;$D303;$B303)": 8642,_x000D_
    "=RIK_AC(\"INF04__;INF04@E=0,S=1076,G=0,T=0,P=0:@R=A,S=1260,V={0}:R=B,S=1018,V={1}:R=C,S=1092,V={2}:R=D,S=1014,V={3}:R=E,S=1260,V={4}:\";$C$2;$O$14;$C$4;$D311;$B311)": 8643,_x000D_
    "=RIK_AC(\"INF04__;INF04@E=0,S=1076,G=0,T=0,P=0:@R=A,S=1260,V={0}:R=B,S=1018,V={1}:R=C,S=1092,V={2}:R=D,S=1014,V={3}:R=E,S=1260,V={4}:\";$C$2;$O$14;$C$4;$D319;$B319)": 8644,_x000D_
    "=RIK_AC(\"INF04__;INF04@E=0,S=1076,G=0,T=0,P=0:@R=A,S=1260,V={0}:R=B,S=1018,V={1}:R=C,S=1092,V={2}:R=D,S=1014,V={3}:R=E,S=1260,V={4}:\";$C$2;$O$14;$C$4;$D327;$B327)": 8645,_x000D_
    "=RIK_AC(\"INF04__;INF04@E=0,S=1076,G=0,T=0,P=0:@R=A,S=1260,V={0}:R=B,S=1018,V={1}:R=C,S=1092,V={2}:R=D,S=1014,V={3}:R=E,S=1260,V={4}:\";$C$2;$O$14;$C$4;$D335;$B335)": 8646,_x000D_
    "=RIK_AC(\"INF04__;INF04@E=0,S=1076,G=0,T=0,P=0:@R=A,S=1260,V={0}:R=B,S=1018,V={1}:R=C,S=1092,V={2}:R=D,S=1014,V={3}:R=E,S=1260,V={4}:\";$C$2;$O$14;$C$4;$D343;$B343)": 8647,_x000D_
    "=RIK_AC(\"INF04__;INF04@E=0,S=1076,G=0,T=0,P=0:@R=A,S=1260,V={0}:R=B,S=1018,V={1}:R=C,S=1092,V={2}:R=D,S=1014,V={3}:R=E,S=1260,V={4}:\";$C$2;$O$14;$C$4;$D351;$B351)": 8648,_x000D_
    "=RIK_AC(\"INF04__;INF04@E=0,S=1076,G=0,T=0,P=0:@R=A,S=1260,V={0}:R=B,S=1018,V={1}:R=C,S=1092,V={2}:R=D,S=1014,V={3}:R=E,S=1260,V={4}:\";$C$2;$O$14;$C$4;$D359;$B359)": 8649,_x000D_
    "=RIK_AC(\"INF04__;INF04@E=0,S=1076,G=0,T=0,P=0:@R=A,S=1260,V={0}:R=B,S=1018,V={1}:R=C,S=1092,V={2}:R=D,S=1014,V={3}:R=E,S=1260,V={4}:\";$C$2;$O$14;$C$4;$D367;$B367)": 8650,_x000D_
    "=RIK_AC(\"INF04__;INF04@E=0,S=1076,G=0,T=0,P=0:@R=A,S=1260,V={0}:R=B,S=1018,V={1}:R=C,S=1092,V={2}:R=D,S=1014,V={3}:R=E,S=1260,V={4}:\";$C$2;$O$14;$C$4;$D375;$B375)": 8651,_x000D_
    "=RIK_AC(\"INF04__;INF04@E=0,S=1076,G=0,T=0,P=0:@R=A,S=1260,V={0}:R=B,S=1018,V={1}:R=C,S=1092,V={2}:R=D,S=1014,V={3}:R=E,S=1260,V={4}:\";$C$2;$O$14;$C$4;$D383;$B383)": 8652,_x000D_
    "=RIK_AC(\"INF04__;INF04@E=0,S=1076,G=0,T=0,P=0:@R=A,S=1260,V={0}:R=B,S=1018,V={1}:R=C,S=1092,V={2}:R=D,S=1014,V={3}:R=E,S=1260,V={4}:\";$C$2;$O$14;$C$4;$D391;$B391)": 8653,_x000D_
    "=RIK_AC(\"INF04__;INF04@E=0,S=1076,G=0,T=0,P=0:@R=A,S=1260,V={0}:R=B,S=1018,V={1}:R=C,S=1092,V={2}:R=D,S=1014,V={3}:R=E,S=1260,V={4}:\";$C$2;$O$14;$C$4;$D399;$B399)": 8654,_x000D_
    "=RIK_AC(\"INF04__;INF04@E=0,S=1076,G=0,T=0,P=0:@R=A,S=1260,V={0}:R=B,S=1018,V={1}:R=C,S=1092,V={2}:R=D,S=1014,V={3}:R=E,S=1260,V={4}:\";$C$2;$O$14;$C$4;$D407;$B407)": 8655,_x000D_
    "=RIK_AC(\"INF04__;INF04@E=0,S=1076,G=0,T=0,P=0:@R=A,S=1260,V={0}:R=B,S=1018,V={1}:R=C,S=1092,V={2}:R=D,S=1014,V={3}:R=E,S=1260,V={4}:\";$C$2;$O$14;$C$4;$D415;$B415)": 8656,_x000D_
    "=RIK_AC(\"INF04__;INF04@E=0,S=1076,G=0,T=0,P=0:@R=A,S=1260,V={0}:R=B,S=1018,V={1}:R=C,S=1092,V={2}:R=D,S=1014,V={3}:R=E,S=1260,V={4}:\";$C$2;$O$14;$C$4;$D423;$B423)": 8657,_x000D_
    "=RIK_AC(\"INF04__;INF04@E=0,S=1076,G=0,T=0,P=0:@R=A,S=1260,V={0}:R=B,S=1018,V={1}:R=C,S=1092,V={2}:R=D,S=1014,V={3}:R=E,S=1260,V={4}:\";$C$2;$O$14;$C$4;$D431;$B431)": 8658,_x000D_
    "=RIK_AC(\"INF04__;INF04@E=0,S=1064,G=0,T=0,P=0:@R=A,S=1260,V={0}:R=B,S=1018,V={1}:R=C,S=1092,V={2}:R=D,S=1014,V={3}:R=E,S=1260,V={4}:\";$C$2;$O$14;$C$4;$D97;$B97)": 8659,_x000D_
    "=RIK_AC(\"INF04__;INF04@E=0,S=1064,G=0,T=0,P=0:@R=A,S=1260,V={0}:R=B,S=1018,V={1}:R=C,S=1092,V={2}:R=D,S=1014,V={3}:R=E,S=1260,V={4}:\";$C$2;$O$14;$C$4;$D161;$B161)": 8660,_x000D_
    "=RIK_AC(\"INF04__;INF04@E=0,S=1064,G=0,T=0,P=0:@R=A,S=1260,V={0}:R=B,S=1018,V={1}:R=C,S=1092,V={2}:R=D,S=1014,V={3}:R=E,S=1260,V={4}:\";$C$2;$O$14;$C$4;$D225;$B225)": 8661,_x000D_
    "=RIK_AC(\"INF04__;INF04@E=0,S=1064,G=0,T=0,P=0:@R=A,S=1260,V={0}:R=B,S=1018,V={1}:R=C,S=1092,V={2}:R=D,S=1014,V={3}:R=E,S=1260,V={4}:\";$C$2;$O$14;$C$4;$D289;$B289)": 8662,_x000D_
    "=RIK_AC(\"INF04__;INF04@E=0,S=1064,G=0,T=0,P=0:@R=A,S=1260,V={0}:R=B,S=1018,V={1}:R=C,S=1092,V={2}:R=D,S=1014,V={3}:R=E,S=1260,V={4}:\";$C$2;$O$14;$C$4;$D353;$B353)": 8663,_x000D_
    "=RIK_AC(\"INF04__;INF04@E=0,S=1064,G=0,T=0,P=0:@R=A,S=1260,V={0}:R=B,S=1018,V={1}:R=C,S=1092,V={2}:R=D,S=1014,V={3}:R=E,S=1260,V={4}:\";$C$2;$O$14;$C$4;$D417;$B417)": 8664,_x000D_
    "=RIK_AC(\"INF04__;INF04@E=0,S=49,G=0,T=0,P=0:@R=A,S=1260,V={0}:R=B,S=1018,V={1}:R=C,S=1092,V={2}:R=D,S=1014,V={3}:R=E,S=1260,V={4}:R=F,S=48,V={5}:\";$C$2;$O$14;$C$4;$D45;$B45;Q$14)": 8665,_x000D_
    "=RIK_AC(\"INF04__;INF04@E=0,S=49,G=0,T=0,P=0:@R=A,S=1260,V={0}:R=B,S=1018,V={1}:R=C,S=1092,V={2}:R=D,S=1014,V={3}:R=E,S=1260,V={4}:R=F,S=48,V={5}:\";$C$2;$O$14;$C$4;$D65;$B65;Q$14)": 8666,_x000D_
    "=RIK_AC(\"INF04__;INF04@E=0,S=49,G=0,T=0,P=0:@R=A,S=1260,V={0}:R=B,S=1018,V={1}:R=C,S=1092,V={2}:R=D,S=1014,V={3}:R=E,S=1260,V={4}:R=F,S=48,V={5}:\";$C$2;$O$14;$C$4;$D86;$B86;Q$14)": 8667,_x000D_
    "=RIK_AC(\"INF04__;INF04@E=0,S=49,G=0,T=0,P=0:@R=A,S=1260,V={0}:R=B,S=1018,V={1}:R=C,S=1092,V={2}:R=D,S=1014,V={3}:R=E,S=1260,V={4}:R=F,S=48,V={5}:\";$C$2;$O$14;$C$4;$D102;$B102;Q$14)": 8668,_x000D_
    "=RIK_AC(\"INF04__;INF04@E=0,S=49,G=0,T=0,P=0:@R=A,S=1260,V={0}:R=B,S=1018,V={1}:R=C,S=1092,V={2}:R=D,S=1014,V={3}:R=E,S=1260,V={4}:R=F,S=48,V={5}:\";$C$2;$O$14;$C$4;$D118;$B118;Q$14)": 8669,_x000D_
    "=RIK_AC(\"INF04__;INF04@E=0,S=49,G=0,T=0,P=0:@R=A,S=1260,V={0}:R=B,S=1018,V={1}:R=C,S=1092,V={2}:R=D,S=1014,V={3}:R=E,S=1260,V={4}:R=F,S=48,V={5}:\";$C$2;$O$14;$C$4;$D132;$B132;Q$14)": 8670,_x000D_
    "=RIK_AC(\"INF04__;INF04@E=0,S=49,G=0,T=0,P=0:@R=A,S=1260,V={0}:R=B,S=1018,V={1}:R=C,S=1092,V={2}:R=D,S=1014,V={3}:R=E,S=1260,V={4}:R=F,S=48,V={5}:\";$C$2;$O$14;$C$4;$D144;$B144;Q$14)": 8671,_x000D_
    "=RIK_AC(\"INF04__;INF04@E=0,S=49,G=0,T=0,P=0:@R=A,S=1260,V={0}:R=B,S=1018,V={1}:R=C,S=1092,V={2}:R=D,S=1014,V={3}:R=E,S=1260,V={4}:R=F,S=48,V={5}:\";$C$2;$O$14;$C$4;$D156;$B156;Q$14)": 8672,_x000D_
    "=RIK_AC(\"INF04__;INF04@E=0,S=49,G=0,T=0,P=0:@R=A,S=1260,V={0}:R=B,S=1018,V={1}:R=C,S=1092,V={2}:R=D,S=1014,V={3}:R=E,S=1260,V={4}:R=F,S=48,V={5}:\";$C$2;$O$14;$C$4;$D166;$B166;Q$14)": 8673,_x000D_
    "=RIK_AC(\"INF04__;INF04@E=0,S=49,G=0,T=0,P=0:@R=A,S=1260,V={0}:R=B,S=1018,V={1}:R=C,S=1092,V={2}:R=D,S=1014,V={3}:R=E,S=1260,V={4}:R=F,S=48,V={5}:\";$C$2;$O$14;$C$4;$D176;$B176;Q$14)": 8674,_x000D_
    "=RIK_AC(\"INF04__;INF04@E=0,S=49,G=0,T=0,P=0:@R=A,S=1260,V={0}:R=B,S=1018,V={1}:R=C,S=1092,V={2}:R=D,S=1014,V={3}:R=E,S=1260,V={4}:R=F,S=48,V={5}:\";$C$2;$O$14;$C$4;$D188;$B188;Q$14)": 8675,_x000D_
    "=RIK_AC(\"INF04__;INF04@E=0,S=49,G=0,T=0,P=0:@R=A,S=1260,V={0}:R=B,S=1018,V={1}:R=C,S=1092,V={2}:R=D,S=1014,V={3}:R=E,S=1260,V={4}:R=F,S=48,V={5}:\";$C$2;$O$14;$C$4;$D196;$B196;Q$14)": 8676,_x000D_
    "=RIK_AC(\"INF04__;INF04@E=0,S=49,G=0,T=0,P=0:@R=A,S=1260,V={0}:R=B,S=1018,V={1}:R=C,S=1092,V={2}:R=D,S=1014,V={3}:R=E,S=1260,V={4}:R=F,S=48,V={5}:\";$C$2;$O$14;$C$4;$D204;$B204;Q$14)": 8677,_x000D_
    "=RIK_AC(\"INF04__;INF04@E=0,S=49,G=0,T=0,P=0:@R=A,S=1260,V={0}:R=B,S=1018,V={1}:R=C,S=1092,V={2}:R=D,S=1014,V={3}:R=E,S=1260,V={4}:R=F,S=48,V={5}:\";$C$2;$O$14;$C$4;$D212;$B212;Q$14)": 8678,_x000D_
    "=RIK_AC(\"INF04__;INF04@E=0,S=49,G=0,T=0,P=0:@R=A,S=1260,V={0}:R=B,S=1018,V={1}:R=C,S=1092,V={2}:R=D,S=1014,V={3}:R=E,S=1260,V={4}:R=F,S=48,V={5}:\";$C$2;$O$14;$C$4;$D220;$B220;Q$14)": 8679,_x000D_
    "=RIK_AC(\"INF04__;INF04@E=0,S=49,G=0,T=0,P=0:@R=A,S=1260,V={0}:R=B,S=1018,V={1}:R=C,S=1092,V={2}:R=D,S=1014,V={3}:R=E,S=1260,V={4}:R=F,S=48,V={5}:\";$C$2;$O$14;$C$4;$D228;$B228;Q$14)": 8680,_x000D_
    "=RIK_AC(\"INF04__;INF04@E=0,S=49,G=0,T=0,P=0:@R=A,S=1260,V={0}:R=B,S=1018,V={1}:R=C,S=1092,V={2}:R=D,S=1014,V={3}:R=E,S=1260,V={4}:R=F,S=48,V={5}:\";$C$2;$O$14;$C$4;$D236;$B236;Q$14)": 8681,_x000D_
    "=RIK_AC(\"INF04__;INF04@E=0,S=49,G=0,T=0,P=0:@R=A,S=1260,V={0}:R=B,S=1018,V={1}:R=C,S=1092,V={2}:R=D,S=1014,V={3}:R=E,S=1260,V={4}:R=F,S=48,V={5}:\";$C$2;$O$14;$C$4;$D244;$B244;Q$14)": 8682,_x000D_
    "=RIK_AC(\"INF04__;INF04@E=0,S=49,G=0,T=0,P=0:@R=A,S=1260,V={0}:R=B,S=1018,V={1}:R=C,S=1092,V={2}:R=D,S=1014,V={3}:R=E,S=1260,V={4}:R=F,S=48,V={5}:\";$C$2;$O$14;$C$4;$D252;$B252;Q$14)": 8683,_x000D_
    "=RIK_AC(\"INF04__;INF04@E=0,S=49,G=0,T=0,P=0:@R=A,S=1260,V={0}:R=B,S=1018,V={1}:R=C,S=1092,V={2}:R=D,S=1014,V={3}:R=E,S=1260,V={4}:R=F,S=48,V={5}:\";$C$2;$O$14;$C$4;$D260;$B260;Q$14)": 8684,_x000D_
    "=RIK_AC(\"INF04__;INF04@E=0,S=49,G=0,T=0,P=0:@R=A,S=1260,V={0}:R=B,S=1018,V={1}:R=C,S=1092,V={2}:R=D,S=1014,V={3}:R=E,S=1260,V={4}:R=F,S=48,V={5}:\";$C$2;$O$14;$C$4;$D268;$B268;Q$14)": 8685,_x000D_
    "=RIK_AC(\"INF04__;INF04@E=0,S=49,G=0,T=0,P=0:@R=A,S=1260,V={0}:R=B,S=1018,V={1}:R=C,S=1092,V={2}:R=D,S=1014,V={3}:R=E,S=1260,V={4}:R=F,S=48,V={5}:\";$C$2;$O$14;$C$4;$D276;$B276;Q$14)": 8686,_x000D_
    "=RIK_AC(\"INF04__;INF04@E=0,S=49,G=0,T=0,P=0:@R=A,S=1260,V={0}:R=B,S=1018,V={1}:R=C,S=1092,V={2}:R=D,S=1014,V={3}:R=E,S=1260,V={4}:R=F,S=48,V={5}:\";$C$2;$O$14;$C$4;$D284;$B284;Q$14)": 8687,_x000D_
    "=RIK_AC(\"INF04__;INF04@E=0,S=49,G=0,T=0,P=0:@R=A,S=1260,V={0}:R=B,S=1018,V={1}:R=C,S=1092,V={2}:R=D,S=1014,V={3}:R=E,S=1260,V={4}:R=F,S=48,V={5}:\";$C$2;$O$14;$C$4;$D292;$B292;Q$14)": 8688,_x000D_
    "=RIK_AC(\"INF04__;INF04@E=0,S=49,G=0,T=0,P=0:@R=A,S=1260,V={0}:R=B,S=1018,V={1}:R=C,S=1092,V={2}:R=D,S=1014,V={3}:R=E,S=1260,V={4}:R=F,S=48,V={5}:\";$C$2;$O$14;$C$4;$D300;$B300;Q$14)": 8689,_x000D_
    "=RIK_AC(\"INF04__;INF04@E=0,S=49,G=0,T=0,P=0:@R=A,S=1260,V={0}:R=B,S=1018,V={1}:R=C,S=1092,V={2}:R=D,S=1014,V={3}:R=E,S=1260,V={4}:R=F,S=48,V={5}:\";$C$2;$O$14;$C$4;$D308;$B308;Q$14)": 8690,_x000D_
    "=RIK_AC(\"INF04__;INF04@E=0,S=49,G=0,T=0,P=0:@R=A,S=1260,V={0}:R=B,S=1018,V={1}:R=C,S=1092,V={2}:R=D,S=1014,V={3}:R=E,S=1260,V={4}:R=F,S=48,V={5}:\";$C$2;$O$14;$C$4;$D316;$B316;Q$14)": 8691,_x000D_
    "=RIK_AC(\"INF04__;INF04@E=0,S=49,G=0,T=0,P=0:@R=A,S=1260,V={0}:R=B,S=1018,V={1}:R=C,S=1092,V={2}:R=D,S=1014,V={3}:R=E,S=1260,V={4}:R=F,S=48,V={5}:\";$C$2;$O$14;$C$4;$D324;$B324;Q$14)": 8692,_x000D_
    "=RIK_AC(\"INF04__;INF04@E=0,S=49,G=0,T=0,P=0:@R=A,S=1260,V={0}:R=B,S=1018,V={1}:R=C,S=1092,V={2}:R=D,S=1014,V={3}:R=E,S=1260,V={4}:R=F,S=48,V={5}:\";$C$2;$O$14;$C$4;$D332;$B332;Q$14)": 8693,_x000D_
    "=RIK_AC(\"INF04__;INF04@E=0,S=49,G=0,T=0,P=0:@R=A,S=1260,V={0}:R=B,S=1018,V={1}:R=C,S=1092,V={2}:R=D,S=1014,V={3}:R=E,S=1260,V={4}:R=F,S=48,V={5}:\";$C$2;$O$14;$C$4;$D340;$B340;Q$14)": 8694,_x000D_
    "=RIK_AC(\"INF04__;INF04@E=0,S=49,G=0,T=0,P=0:@R=A,S=1260,V={0}:R=B,S=1018,V={1}:R=C,S=1092,V={2}:R=D,S=1014,V={3}:R=E,S=1260,V={4}:R=F,S=48,V={5}:\";$C$2;$O$14;$C$4;$D348;$B348;Q$14)": 8695,_x000D_
    "=RIK_AC(\"INF04__;INF04@E=0,S=49,G=0,T=0,P=0:@R=A,S=1260,V={0}:R=B,S=1018,V={1}:R=C,S=1092,V={2}:R=D,S=1014,V={3}:R=E,S=1260,V={4}:R=F,S=48,V={5}:\";$C$2;$O$14;$C$4;$D356;$B356;Q$14)": 8696,_x000D_
    "=RIK_AC(\"INF04__;INF04@E=0,S=49,G=0,T=0,P=0:@R=A,S=1260,V={0}:R=B,S=1018,V={1}:R=C,S=1092,V={2}:R=D,S=1014,V={3}:R=E,S=1260,V={4}:R=F,S=48,V={5}:\";$C$2;$O$14;$C$4;$D364;$B364;Q$14)": 8697,_x000D_
    "=RIK_AC(\"INF04__;INF04@E=0,S=49,G=0,T=0,P=0:@R=A,S=1260,V={0}:R=B,S=1018,V={1}:R=C,S=1092,V={2}:R=D,S=1014,V={3}:R=E,S=1260,V={4}:R=F,S=48,V={5}:\";$C$2;$O$14;$C$4;$D372;$B372;Q$14)": 8698,_x000D_
    "=RIK_AC(\"INF04__;INF04@E=0,S=49,G=0,T=0,P=0:@R=A,S=1260,V={0}:R=B,S=1018,V={1}:R=C,S=1092,V={2}:R=D,S=1014,V={3}:R=E,S=1260,V={4}:R=F,S=48,V={5}:\";$C$2;$O$14;$C$4;$D380;$B380;Q$14)": 8699,_x000D_
    "=RIK_AC(\"INF04__;INF04@E=0,S=49,G=0,T=0,P=0:@R=A,S=1260,V={0}:R=B,S=1018,V={1}:R=C,S=1092,V={2}:R=D,S=1014,V={3}:R=E,S=1260,V={4}:R=F,S=48,V={5}:\";$C$2;$O$14;$C$4;$D388;$B388;Q$14)": 8700,_x000D_
    "=RIK_AC(\"INF04__;INF04@E=0,S=49,G=0,T=0,P=0:@R=A,S=1260,V={0}:R=B,S=1018,V={1}:R=C,S=1092,V={2}:R=D,S=1014,V={3}:R=E,S=1260,V={4}:R=F,S=48,V={5}:\";$C$2;$O$14;$C$4;$D396;$B396;Q$14)": 8701,_x000D_
    "=RIK_AC(\"INF04__;INF04@E=0,S=49,G=0,T=0,P=0:@R=A,S=1260,V={0}:R=B,S=1018,V={1}:R=C,S=1092,V={2}:R=D,S=1014,V={3}:R=E,S=1260,V={4}:R=F,S=48,V={5}:\";$C$2;$O$14;$C$4;$D404;$B404;Q$14)": 8702,_x000D_
    "=RIK_AC(\"INF04__;INF04@E=0,S=49,G=0,T=0,P=0:@R=A,S=1260,V={0}:R=B,S=1018,V={1}:R=C,S=1092,V={2}:R=D,S=1014,V={3}:R=E,S=1260,V={4}:R=F,S=48,V={5}:\";$C$2;$O$14;$C$4;$D412;$B412;Q$14)": 8703,_x000D_
    "=RIK_AC(\"INF04__;INF04@E=0,S=49,G=0,T=0,P=0:@R=A,S=1260,V={0}:R=B,S=1018,V={1}:R=C,S=1092,V={2}:R=D,S=1014,V={3}:R=E,S=1260,V={4}:R=F,S=48,V={5}:\";$C$2;$O$14;$C$4;$D420;$B420;Q$14)": 8704,_x000D_
    "=RIK_AC(\"INF04__;INF04@E=0,S=49,G=0,T=0,P=0:@R=A,S=1260,V={0}:R=B,S=1018,V={1}:R=C,S=1092,V={2}:R=D,S=1014,V={3}:R=E,S=1260,V={4}:R=F,S=48,V={5}:\";$C$2;$O$14;$C$4;$D428;$B428;Q$14)": 8705,_x000D_
    "=RIK_AC(\"INF04__;INF04@E=0,S=49,G=0,T=0,P=0:@R=A,S=1260,V={0}:R=B,S=1018,V={1}:R=C,S=1092,V={2}:R=D,S=1014,V={3}:R=E,S=1260,V={4}:R=F,S=48,V={5}:\";$C$2;$O$14;$C$4;$D436;$B436;Q$14)": 8706,_x000D_
    "=RIK_AC(\"INF04__;INF04@E=0,S=1076,G=0,T=0,P=0:@R=A,S=1260,V={0}:R=B,S=1018,V={1}:R=C,S=1092,V={2}:R=D,S=1014,V={3}:R=E,S=1260,V={4}:\";$C$2;$O$14;$C$4;$D24;$B24)": 8707,_x000D_
    "=RIK_AC(\"INF04__;INF04@E=0,S=1076,G=0,T=0,P=0:@R=A,S=1260,V={0}:R=B,S=1018,V={1}:R=C,S=1092,V={2}:R=D,S=1014,V={3}:R=E,S=1260,V={4}:\";$C$2;$O$14;$C$4;$D32;$B32)": 8708,_x000D_
    "=RIK_AC(\"INF04__;INF04@E=0,S=1076,G=0,T=0,P=0:@R=A,S=1260,V={0}:R=B,S=1018,V={1}:R=C,S=1092,V={2}:R=D,S=1014,V={3}:R=E,S=1260,V={4}:\";$C$2;$O$14;$C$4;$D40;$B40)": 8709,_x000D_
    "=RIK_AC(\"INF04__;INF04@E=0,S=1076,G=0,T=0,P=0:@R=A,S=1260,V={0}:R=B,S=1018,V={1}:R=C,S=1092,V={2}:R=D,S=1014,V={3}:R=E,S=1260,V={4}:\";$C$2;$O$14;$C$4;$D48;$B48)": 8710,_x000D_
    "=RIK_AC(\"INF04__;INF04@E=0,S=1076,G=0,T=0,P=0:@R=A,S=1260,V={0}:R=B,S=1018,V={1}:R=C,S=1092,V={2}:R=D,S=1014,V={3}:R=E,S=1260,V={4}:\";$C$2;$O$14;$C$4;$D56;$B56)": 8711,_x000D_
    "=RIK_AC(\"INF04__;INF04@E=0,S=1076,G=0,T=0,P=0:@R=A,S=1260,V={0}:R=B,S=1018,V={1}:R=C,S=1092,V={2}:R=D,S=1014,V={3}:R=E,S=1260,V={4}:\";$C$2;$O$14;$C$4;$D64;$B64)": 8712,_x000D_
    "=RIK_AC(\"INF04__;INF04@E=0,S=1076,G=0,T=0,P=0:@R=A,S=1260,V={0}:R=B,S=1018,V={1}:R=C,S=1092,V={2}:R=D,S=1014,V={3}:R=E,S=1260,V={4}:\";$C$2;$O$14;$C$4;$D72;$B72)": 8713,_x000D_
    "=RIK_AC(\"INF04__;INF04@E=0,S=1076,G=0,T=0,P=0:@R=A,S=1260,V={0}:R=B,S=1018,V={1}:R=C,S=1092,V={2}:R=D,S=1014,V={3}:R=E,S=1260,V={4}:\";$C$2;$O$14;$C$4;$D80;$B80)": 8714,_x000D_
    "=RIK_AC(\"INF04__;INF04@E=0,S=1076,G=0,T=0,P=0:@R=A,S=1260,V={0}:R=B,S=1018,V={1}:R=C,S=1092,V={2}:R=D,S=1014,V={3}:R=E,S=1260,V={4}:\";$C$2;$O$14;$C$4;$D88;$B88)": 8715,_x000D_
    "=RIK_AC(\"INF04__;INF04@E=0,S=1076,G=0,T=0,P=0:@R=A,S=1260,V={0}:R=B,S=1018,V={1}:R=C,S=1092,V={2}:R=D,S=1014,V={3}:R=E,S=1260,V={4}:\";$C$2;$O$14;$C$4;$D96;$B96)": 8716,_x000D_
    "=RIK_AC(\"INF04__;INF04@E=0,S=1076,G=0,T=0,P=0:@R=A,S=1260,V={0}:R=B,S=1018,V={1}:R=C,S=1092,V={2}:R=D,S=1014,V={3}:R=E,S=1260,V={4}:\";$C$2;$O$14;$C$4;$D104;$B104)": 8717,_x000D_
    "=RIK_AC(\"INF04__;INF04@E=0,S=1076,G=0,T=0,P=0:@R=A,S=1260,V={0}:R=B,S=1018,V={1}:R=C,S=1092,V={2}:R=D,S=1014,V={3}:R=E,S=1260,V={4}:\";$C$2;$O$14;$C$4;$D112;$B112)": 8718,_x000D_
    "=RIK_AC(\"INF04__;INF04@E=0,S=1076,G=0,T=0,P=0:@R=A,S=1260,V={0}:R=B,S=1018,V={1}:R=C,S=1092,V={2}:R=D,S=1014,V={3}:R=E,S=1260,V={4}:\";$C$2;$O$14;$C$4;$D120;$B120)": 8719,_x000D_
    "=RIK_AC(\"INF04__;INF04@E=0,S=1076,G=0,T=0,P=0:@R=A,S=1260,V={0}:R=B,S=1018,V={1}:R=C,S=1092,V={2}:R=D,S=1014,V={3}:R=E,S=1260,V={4}:\";$C$2;$O$14;$C$4;$D128;$B128)": 8720,_x000D_
    "=RIK_AC(\"INF04__;INF04@E=0,S=1076,G=0,T=0,P=0:@R=A,S=1260,V={0}:R=B,S=1018,V={1}:R=C,S=1092,V={2}:R=D,S=1014,V={3}:R=E,S=1260,V={4}:\";$C$2;$O$14;$C$4;$D136;$B136)": 8721,_x000D_
    "=RIK_AC(\"INF04__;INF04@E=0,S=1076,G=0,T=0,P=0:@R=A,S=1260,V={0}:R=B,S=1018,V={1}:R=C,S=1092,V={2}:R=D,S=1014,V={3}:R=E,S=1260,V={4}:\";$C$2;$O$14;$C$4;$D144;$B144)": 8722,_x000D_
    "=RIK_AC(\"INF04__;INF04@E=0,S=1076,G=0,T=0,P=0:@R=A,S=1260,V={0}:R=B,S=1018,V={1}:R=C,S=1092,V={2}:R=D,S=1014,V={3}:R=E,S=1260,V={4}:\";$C$2;$O$14;$C$4;$D152;$B152)": 8723,_x000D_
    "=RIK_AC(\"INF04__;INF04@E=0,S=1076,G=0,T=0,P=0:@R=A,S=1260,V={0}:R=B,S=1018,V={1}:R=C,S=1092,V={2}:R=D,S=1014,V={3}:R=E,S=1260,V={4}:\";$C$2;$O$14;$C$4;$D160;$B160)": 8724,_x000D_
    "=RIK_AC(\"INF04__;INF04@E=0,S=1076,G=0,T=0,P=0:@R=A,S=1260,V={0}:R=B,S=1018,V={1}:R=C,S=1092,V={2}:R=D,S=1014,V={3}:R=E,S=1260,V={4}:\";$C$2;$O$14;$C$4;$D168;$B168)": 8725,_x000D_
    "=RIK_AC(\"INF04__;INF04@E=0,S=1076,G=0,T=0,P=0:@R=A,S=1260,V={0}:R=B,S=1018,V={1}:R=C,S=1092,V={2}:R=D,S=1014,V={3}:R=E,S=1260,V={4}:\";$C$2;$O$14;$C$4;$D176;$B176)": 8726,_x000D_
    "=RIK_AC(\"INF04__;INF04@E=0,S=1076,G=0,T=0,P=0:@R=A,S=1260,V={0}:R=B,S=1018,V={1}:R=C,S=1092,V={2}:R=D,S=1014,V={3}:R=E,S=1260,V={4}:\";$C$2;$O$14;$C$4;$D184;$B184)": 8727,_x000D_
    "=RIK_AC(\"INF04__;INF04@E=0,S=1076,G=0,T=0,P=0:@R=A,S=1260,V={0}:R=B,S=1018,V={1}:R=C,S=1092,V={2}:R=D,S=1014,V={3}:R=E,S=1260,V={4}:\";$C$2;$O$14;$C$4;$D192;$B192)": 8728,_x000D_
    "=RIK_AC(\"INF04__;INF04@E=0,S=1076,G=0,T=0,P=0:@R=A,S=1260,V={0}:R=B,S=1018,V={1}:R=C,S=1092,V={2}:R=D,S=1014,V={3}:R=E,S=1260,V={4}:\";$C$2;$O$14;$C$4;$D200;$B200)": 8729,_x000D_
    "=RIK_AC(\"INF04__;INF04@E=0,S=1076,G=0,T=0,P=0:@R=A,S=1260,V={0}:R=B,S=1018,V={1}:R=C,S=1092,V={2}:R=D,S=1014,V={3}:R=E,S=1260,V={4}:\";$C$2;$O$14;$C$4;$D208;$B208)": 8730,_x000D_
    "=RIK_AC(\"INF04__;INF04@E=0,S=1076,G=0,T=0,P=0:@R=A,S=1260,V={0}:R=B,S=1018,V={1}:R=C,S=1092,V={2}:R=D,S=1014,V={3}:R=E,S=1260,V={4}:\";$C$2;$O$14;$C$4;$D216;$B216)": 8731,_x000D_
    "=RIK_AC(\"INF04__;INF04@E=0,S=1076,G=0,T=0,P=0:@R=A,S=1260,V={0}:R=B,S=1018,V={1}:R=C,S=1092,V={2}:R=D,S=1014,V={3}:R=E,S=1260,V={4}:\";$C$2;$O$14;$C$4;$D224;$B224)": 8732,_x000D_
    "=RIK_AC(\"INF04__;INF04@E=0,S=1076,G=0,T=0,P=0:@R=A,S=1260,V={0}:R=B,S=1018,V={1}:R=C,S=1092,V={2}:R=D,S=1014,V={3}:R=E,S=1260,V={4}:\";$C$2;$O$14;$C$4;$D232;$B232)": 8733,_x000D_
    "=RIK_AC(\"INF04__;INF04@E=0,S=1076,G=0,T=0,P=0:@R=A,S=1260,V={0}:R=B,S=1018,V={1}:R=C,S=1092,V={2}:R=D,S=1014,V={3}:R=E,S=1260,V={4}:\";$C$2;$O$14;$C$4;$D240;$B240)": 8734,_x000D_
    "=RIK_AC(\"INF04__;INF04@E=0,S=1076,G=0,T=0,P=0:@R=A,S=1260,V={0}:R=B,S=1018,V={1}:R=C,S=1092,V={2}:R=D,S=1014,V={3}:R=E,S=1260,V={4}:\";$C$2;$O$14;$C$4;$D248;$B248)": 8735,_x000D_
    "=RIK_AC(\"INF04__;INF04@E=0,S=1076,G=0,T=0,P=0:@R=A,S=1260,V={0}:R=B,S=1018,V={1}:R=C,S=1092,V={2}:R=D,S=1014,V={3}:R=E,S=1260,V={4}:\";$C$2;$O$14;$C$4;$D256;$B256)": 8736,_x000D_
    "=RIK_AC(\"INF04__;INF04@E=0,S=1076,G=0,T=0,P=0:@R=A,S=1260,V={0}:R=B,S=1018,V={1}:R=C,S=1092,V={2}:R=D,S=1014,V={3}:R=E,S=1260,V={4}:\";$C$2;$O$14;$C$4;$D264;$B264)": 8737,_x000D_
    "=RIK_AC(\"INF04__;INF04@E=0,S=1076,G=0,T=0,P=0:@R=A,S=1260,V={0}:R=B,S=1018,V={1}:R=C,S=1092,V={2}:R=D,S=1014,V={3}:R=E,S=1260,V={4}:\";$C$2;$O$14;$C$4;$D272;$B272)": 8738,_x000D_
    "=RIK_AC(\"INF04__;INF04@E=0,S=1076,G=0,T=0,P=0:@R=A,S=1260,V={0}:R=B,S=1018,V={1}:R=C,S=1092,V={2}:R=D,S=1014,V={3}:R=E,S=1260,V={4}:\";$C$2;$O$14;$C$4;$D280;$B280)": 8739,_x000D_
    "=RIK_AC(\"INF04__;INF04@E=0,S=1076,G=0,T=0,P=0:@R=A,S=1260,V={0}:R=B,S=1018,V={1}:R=C,S=1092,V={2}:R=D,S=1014,V={3}:R=E,S=1260,V={4}:\";$C$2;$O$14;$C$4;$D288;$B288)": 8740,_x000D_
    "=RIK_AC(\"INF04__;INF04@E=0,S=1076,G=0,T=0,P=0:@R=A,S=1260,V={0}:R=B,S=1018,V={1}:R=C,S=1092,V={2}:R=D,S=1014,V={3}:R=E,S=1260,V={4}:\";$C$2;$O$14;$C$4;$D296;$B296)": 8741,_x000D_
    "=RIK_AC(\"INF04__;INF04@E=0,S=1076,G=0,T=0,P=0:@R=A,S=1260,V={0}:R=B,S=1018,V={1}:R=C,S=1092,V={2}:R=D,S=1014,V={3}:R=E,S=1260,V={4}:\";$C$2;$O$14;$C$4;$D304;$B304)": 8742,_x000D_
    "=RIK_AC(\"INF04__;INF04@E=0,S=1076,G=0,T=0,P=0:@R=A,S=1260,V={0}:R=B,S=1018,V={1}:R=C,S=1092,V={2}:R=D,S=1014,V={3}:R=E,S=1260,V={4}:\";$C$2;$O$14;$C$4;$D312;$B312)": 8743,_x000D_
    "=RIK_AC(\"INF04__;INF04@E=0,S=1076,G=0,T=0,P=0:@R=A,S=1260,V={0}:R=B,S=1018,V={1}:R=C,S=1092,V={2}:R=D,S=1014,V={3}:R=E,S=1260,V={4}:\";$C$2;$O$14;$C$4;$D320;$B320)": 8744,_x000D_
    "=RIK_AC(\"INF04__;INF04@E=0,S=1076,G=0,T=0,P=0:@R=A,S=1260,V={0}:R=B,S=1018,V={1}:R=C,S=1092,V={2}:R=D,S=1014,V={3}:R=E,S=1260,V={4}:\";$C$2;$O$14;$C$4;$D328;$B328)": 8745,_x000D_
    "=RIK_AC(\"INF04__;INF04@E=0,S=1076,G=0,T=0,P=0:@R=A,S=1260,V={0}:R=B,S=1018,V={1}:R=C,S=1092,V={2}:R=D,S=1014,V={3}:R=E,S=1260,V={4}:\";$C$2;$O$14;$C$4;$D336;$B336)": 8746,_x000D_
    "=RIK_AC(\"INF04__;INF04@E=0,S=1076,G=0,T=0,P=0:@R=A,S=1260,V={0}:R=B,S=1018,V={1}:R=C,S=1092,V={2}:R=D,S=1014,V={3}:R=E,S=1260,V={4}:\";$C$2;$O$14;$C$4;$D344;$B344)": 8747,_x000D_
    "=RIK_AC(\"INF04__;INF04@E=0,S=1076,G=0,T=0,P=0:@R=A,S=1260,V={0}:R=B,S=1018,V={1}:R=C,S=1092,V={2}:R=D,S=1014,V={3}:R=E,S=1260,V={4}:\";$C$2;$O$14;$C$4;$D352;$B352)": 8748,_x000D_
    "=RIK_AC(\"INF04__;INF04@E=0,S=1076,G=0,T=0,P=0:@R=A,S=1260,V={0}:R=B,S=1018,V={1}:R=C,S=1092,V={2}:R=D,S=1014,V={3}:R=E,S=1260,V={4}:\";$C$2;$O$14;$C$4;$D360;$B360)": 8749,_x000D_
    "=RIK_AC(\"INF04__;INF04@E=0,S=1076,G=0,T=0,P=0:@R=A,S=1260,V={0}:R=B,S=1018,V={1}:R=C,S=1092,V={2}:R=D,S=1014,V={3}:R=E,S=1260,V={4}:\";$C$2;$O$14;$C$4;$D368;$B368)": 8750,_x000D_
    "=RIK_AC(\"INF04__;INF04@E=0,S=1076,G=0,T=0,P=0:@R=A,S=1260,V={0}:R=B,S=1018,V={1}:R=C,S=1092,V={2}:R=D,S=1014,V={3}:R=E,S=1260,V={4}:\";$C$2;$O$14;$C$4;$D376;$B376)": 8751,_x000D_
    "=RIK_AC(\"INF04__;INF04@E=0,S=1076,G=0,T=0,P=0:@R=A,S=1260,V={0}:R=B,S=1018,V={1}:R=C,S=1092,V={2}:R=D,S=1014,V={3}:R=E,S=1260,V={4}:\";$C$2;$O$14;$C$4;$D384;$B384)": 8752,_x000D_
    "=RIK_AC(\"INF04__;INF04@E=0,S=1076,G=0,T=0,P=0:@R=A,S=1260,V={0}:R=B,S=1018,V={1}:R=C,S=1092,V={2}:R=D,S=1014,V={3}:R=E,S=1260,V={4}:\";$C$2;$O$14;$C$4;$D392;$B392)": 8753,_x000D_
    "=RIK_AC(\"INF04__;INF04@E=0,S=1076,G=0,T=0,P=0:@R=A,S=1260,V={0}:R=B,S=1018,V={1}:R=C,S=1092,V={2}:R=D,S=1014,V={3}:R=E,S=1260,V={4}:\";$C$2;$O$14;$C$4;$D400;$B400)": 8754,_x000D_
    "=RIK_AC(\"INF04__;INF04@E=0,S=1076,G=0,T=0,P=0:@R=A,S=1260,V={0}:R=B,S=1018,V={1}:R=C,S=1092,V={2}:R=D,S=1014,V={3}:R=E,S=1260,V={4}:\";$C$2;$O$14;$C$4;$D408;$B408)": 8755,_x000D_
    "=RIK_AC(\"INF04__;INF04@E=0,S=1076,G=0,T=0,P=0:@R=A,S=1260,V={0}:R=B,S=1018,V={1}:R=C,S=1092,V={2}:R=D,S=1014,V={3}:R=E,S=1260,V={4}:\";$C$2;$O$14;$C$4;$D416;$B416)": 8756,_x000D_
    "=RIK_AC(\"INF04__;INF04@E=0,S=1076,G=0,T=0,P=0:@R=A,S=1260,V={0}:R=B,S=1018,V={1}:R=C,S=1092,V={2}:R=D,S=1014,V={3}:R=E,S=1260,V={4}:\";$C$2;$O$14;$C$4;$D424;$B424)": 8757,_x000D_
    "=RIK_AC(\"INF04__;INF04@E=0,S=1076,G=0,T=0,P=0:@R=A,S=1260,V={0}:R=B,S=1018,V={1}:R=C,S=1092,V={2}:R=D,S=1014,V={3}:R=E,S=1260,V={4}:\";$C$2;$O$14;$C$4;$D432;$B432)": 8758,_x000D_
    "=RIK_AC(\"INF04__;INF04@E=0,S=1064,G=0,T=0,P=0:@R=A,S=1260,V={0}:R=B,S=1018,V={1}:R=C,S=1092,V={2}:R=D,S=1014,V={3}:R=E,S=1260,V={4}:\";$C$2;$O$14;$C$4;$D105;$B105)": 8759,_x000D_
    "=RIK_AC(\"INF04__;INF04@E=0,S=1064,G=0,T=0,P=0:@R=A,S=1260,V={0}:R=B,S=1018,V={1}:R=C,S=1092,V={2}:R=D,S=1014,V={3}:R=E,S=1260,V={4}:\";$C$2;$O$14;$C$4;$D169;$B169)": 8760,_x000D_
    "=RIK_AC(\"INF04__;INF04@E=0,S=1064,G=0,T=0,P=0:@R=A,S=1260,V={0}:R=B,S=1018,V={1}:R=C,S=1092,V={2}:R=D,S=1014,V={3}:R=E,S=1260,V={4}:\";$C$2;$O$14;$C$4;$D233;$B233)": 8761,_x000D_
    "=RIK_AC(\"INF04__;INF04@E=0,S=1064,G=0,T=0,P=0:@R=A,S=1260,V={0}:R=B,S=1018,V={1}:R=C,S=1092,V={2}:R=D,S=1014,V={3}:R=E,S=1260,V={4}:\";$C$2;$O$14;$C$4;$D297;$B297)": 8762,_x000D_
    "=RIK_AC(\"INF04__;INF04@E=0,S=1064,G=0,T=0,P=0:@R=A,S=1260,V={0}:R=B,S=1018,V={1}:R=C,S=1092,V={2}:R=D,S=1014,V={3}:R=E,S=1260,V={4}:\";$C$2;$O$14;$C$4;$D361;$B361)": 8763,_x000D_
    "=RIK_AC(\"INF04__;INF04@E=0,S=1064,G=0,T=0,P=0:@R=A,S=1260,V={0}:R=B,S=1018,V={1}:R=C,S=1092,V={2}:R=D,S=1014,V={3}:R=E,S=1260,V={4}:\";$C$2;$O$14;$C$4;$D425;$B425)": 8764,_x000D_
    "=RIK_AC(\"INF04__;INF04@E=0,S=49,G=0,T=0,P=0:@R=A,S=1260,V={0}:R=B,S=1018,V={1}:R=C,S=1092,V={2}:R=D,S=1014,V={3}:R=E,S=1260,V={4}:R=F,S=48,V={5}:\";$C$2;$O$14;$C$4;$D46;$B46;Q$14)": 8765,_x000D_
    "=RIK_AC(\"INF04__;INF04@E=0,S=49,G=0,T=0,P=0:@R=A,S=1260,V={0}:R=B,S=1018,V={1}:R=C,S=1092,V={2}:R=D,S=1014,V={3}:R=E,S=1260,V={4}:R=F,S=48,V={5}:\";$C$2;$O$14;$C$4;$D69;$B69;Q$14)": 8766,_x000D_
    "=RIK_AC(\"INF04__;INF04@E=0,S=49,G=0,T=0,P=0:@R=A,S=1260,V={0}:R=B,S=1018,V={1}:R=C,S=1092,V={2}:R=D,S=1014,V={3}:R=E,S=1260,V={4}:R=F,S=48,V={5}:\";$C$2;$O$14;$C$4;$D89;$B89;Q$14)": 8767,_x000D_
    "=RIK_AC(\"INF04__;INF04@E=0,S=49,G=0,T=0,P=0:@R=A,S=1260,V={0}:R=B,S=1018,V={1}:R=C,S=1092,V={2}:R=D,S=1014,V={3}:R=E,S=1260,V={4}:R=F,S=48,V={5}:\";$C$2;$O$14;$C$4;$D105;$B105;Q$14)": 8768,_x000D_
    "=RIK_AC(\"INF04__;INF04@E=0,S=49,G=0,T=0,P=0:@R=A,S=1260,V={0}:R=B,S=1018,V={1}:R=C,S=1092,V={2}:R=D,S=1014,V={3}:R=E,S=1260,V={4}:R=F,S=48,V={5}:\";$C$2;$O$14;$C$4;$D120;$B120;Q$14)": 8769,_x000D_
    "=RIK_AC(\"INF04__;INF04@E=0,S=49,G=0,T=0,P=0:@R=A,S=1260,V={0}:R=B,S=1018,V={1}:R=C,S=1092,V={2}:R=D,S=1014,V={3}:R=E,S=1260,V={4}:R=F,S=48,V={5}:\";$C$2;$O$14;$C$4;$D133;$B133;Q$14)": 8770,_x000D_
    "=RIK_AC(\"INF04__;INF04@E=0,S=49,G=0,T=0,P=0:@R=A,S=1260,V={0}:R=B,S=1018,V={1}:R=C,S=1092,V={2}:R=D,S=1014,V={3}:R=E,S=1260,V={4}:R=F,S=48,V={5}:\";$C$2;$O$14;$C$4;$D145;$B145;Q$14)": 8771,_x000D_
    "=RIK_AC(\"INF04__;INF04@E=0,S=49,G=0,T=0,P=0:@R=A,S=1260,V={0}:R=B,S=1018,V={1}:R=C,S=1092,V={2}:R=D,S=1014,V={3}:R=E,S=1260,V={4}:R=F,S=48,V={5}:\";$C$2;$O$14;$C$4;$D157;$B157;Q$14)": 8772,_x000D_
    "=RIK_AC(\"INF04__;INF04@E=0,S=49,G=0,T=0,P=0:@R=A,S=1260,V={0}:R=B,S=1018,V={1}:R=C,S=1092,V={2}:R=D,S=1014,V={3}:R=E,S=1260,V={4}:R=F,S=48,V={5}:\";$C$2;$O$14;$C$4;$D167;$B167;Q$14)": 8773,_x000D_
    "=RIK_AC(\"INF04__;INF04@E=0,S=49,G=0,T=0,P=0:@R=A,S=1260,V={0}:R=B,S=1018,V={1}:R=C,S=1092,V={2}:R=D,S=1014,V={3}:R=E,S=1260,V={4}:R=F,S=48,V={5}:\";$C$2;$O$14;$C$4;$D177;$B177;Q$14)": 8774,_x000D_
    "=RIK_AC(\"INF04__;INF04@E=0,S=49,G=0,T=0,P=0:@R=A,S=1260,V={0}:R=B,S=1018,V={1}:R=C,S=1092,V={2}:R=D,S=1014,V={3}:R=E,S=1260,V={4}:R=F,S=48,V={5}:\";$C$2;$O$14;$C$4;$D189;$B189;Q$14)": 8775,_x000D_
    "=RIK_AC(\"INF04__;INF04@E=0,S=49,G=0,T=0,P=0:@R=A,S=1260,V={0}:R=B,S=1018,V={1}:R=C,S=1092,V={2}:R=D,S=1014,V={3}:R=E,S=1260,V={4}:R=F,S=48,V={5}:\";$C$2;$O$14;$C$4;$D197;$B197;Q$14)": 8776,_x000D_
    "=RIK_AC(\"INF04__;INF04@E=0,S=49,G=0,T=0,P=0:@R=A,S=1260,V={0}:R=B,S=1018,V={1}:R=C,S=1092,V={2}:R=D,S=1014,V={3}:R=E,S=1260,V={4}:R=F,S=48,V={5}:\";$C$2;$O$14;$C$4;$D205;$B205;Q$14)": 8777,_x000D_
    "=RIK_AC(\"INF04__;INF04@E=0,S=49,G=0,T=0,P=0:@R=A,S=1260,V={0}:R=B,S=1018,V={1}:R=C,S=1092,V={2}:R=D,S=1014,V={3}:R=E,S=1260,V={4}:R=F,S=48,V={5}:\";$C$2;$O$14;$C$4;$D213;$B213;Q$14)": 8778,_x000D_
    "=RIK_AC(\"INF04__;INF04@E=0,S=49,G=0,T=0,P=0:@R=A,S=1260,V={0}:R=B,S=1018,V={1}:R=C,S=1092,V={2}:R=D,S=1014,V={3}:R=E,S=1260,V={4}:R=F,S=48,V={5}:\";$C$2;$O$14;$C$4;$D221;$B221;Q$14)": 8779,_x000D_
    "=RIK_AC(\"INF04__;INF04@E=0,S=49,G=0,T=0,P=0:@R=A,S=1260,V={0}:R=B,S=1018,V={1}:R=C,S=1092,V={2}:R=D,S=1014,V={3}:R=E,S=1260,V={4}:R=F,S=48,V={5}:\";$C$2;$O$14;$C$4;$D229;$B229;Q$14)": 8780,_x000D_
    "=RIK_AC(\"INF04__;INF04@E=0,S=49,G=0,T=0,P=0:@R=A,S=1260,V={0}:R=B,S=1018,V={1}:R=C,S=1092,V={2}:R=D,S=1014,V={3}:R=E,S=1260,V={4}:R=F,S=48,V={5}:\";$C$2;$O$14;$C$4;$D237;$B237;Q$14)": 8781,_x000D_
    "=RIK_AC(\"INF04__;INF04@E=0,S=49,G=0,T=0,P=0:@R=A,S=1260,V={0}:R=B,S=1018,V={1}:R=C,S=1092,V={2}:R=D,S=1014,V={3}:R=E,S=1260,V={4}:R=F,S=48,V={5}:\";$C$2;$O$14;$C$4;$D245;$B245;Q$14)": 8782,_x000D_
    "=RIK_AC(\"INF04__;INF04@E=0,S=49,G=0,T=0,P=0:@R=A,S=1260,V={0}:R=B,S=1018,V={1}:R=C,S=1092,V={2}:R=D,S=1014,V={3}:R=E,S=1260,V={4}:R=F,S=48,V={5}:\";$C$2;$O$14;$C$4;$D253;$B253;Q$14)": 8783,_x000D_
    "=RIK_AC(\"INF04__;INF04@E=0,S=49,G=0,T=0,P=0:@R=A,S=1260,V={0}:R=B,S=1018,V={1}:R=C,S=1092,V={2}:R=D,S=1014,V={3}:R=E,S=1260,V={4}:R=F,S=48,V={5}:\";$C$2;$O$14;$C$4;$D261;$B261;Q$14)": 8784,_x000D_
    </t>
  </si>
  <si>
    <t xml:space="preserve">"=RIK_AC(\"INF04__;INF04@E=0,S=49,G=0,T=0,P=0:@R=A,S=1260,V={0}:R=B,S=1018,V={1}:R=C,S=1092,V={2}:R=D,S=1014,V={3}:R=E,S=1260,V={4}:R=F,S=48,V={5}:\";$C$2;$O$14;$C$4;$D269;$B269;Q$14)": 8785,_x000D_
    "=RIK_AC(\"INF04__;INF04@E=0,S=49,G=0,T=0,P=0:@R=A,S=1260,V={0}:R=B,S=1018,V={1}:R=C,S=1092,V={2}:R=D,S=1014,V={3}:R=E,S=1260,V={4}:R=F,S=48,V={5}:\";$C$2;$O$14;$C$4;$D277;$B277;Q$14)": 8786,_x000D_
    "=RIK_AC(\"INF04__;INF04@E=0,S=49,G=0,T=0,P=0:@R=A,S=1260,V={0}:R=B,S=1018,V={1}:R=C,S=1092,V={2}:R=D,S=1014,V={3}:R=E,S=1260,V={4}:R=F,S=48,V={5}:\";$C$2;$O$14;$C$4;$D285;$B285;Q$14)": 8787,_x000D_
    "=RIK_AC(\"INF04__;INF04@E=0,S=49,G=0,T=0,P=0:@R=A,S=1260,V={0}:R=B,S=1018,V={1}:R=C,S=1092,V={2}:R=D,S=1014,V={3}:R=E,S=1260,V={4}:R=F,S=48,V={5}:\";$C$2;$O$14;$C$4;$D293;$B293;Q$14)": 8788,_x000D_
    "=RIK_AC(\"INF04__;INF04@E=0,S=49,G=0,T=0,P=0:@R=A,S=1260,V={0}:R=B,S=1018,V={1}:R=C,S=1092,V={2}:R=D,S=1014,V={3}:R=E,S=1260,V={4}:R=F,S=48,V={5}:\";$C$2;$O$14;$C$4;$D301;$B301;Q$14)": 8789,_x000D_
    "=RIK_AC(\"INF04__;INF04@E=0,S=49,G=0,T=0,P=0:@R=A,S=1260,V={0}:R=B,S=1018,V={1}:R=C,S=1092,V={2}:R=D,S=1014,V={3}:R=E,S=1260,V={4}:R=F,S=48,V={5}:\";$C$2;$O$14;$C$4;$D309;$B309;Q$14)": 8790,_x000D_
    "=RIK_AC(\"INF04__;INF04@E=0,S=49,G=0,T=0,P=0:@R=A,S=1260,V={0}:R=B,S=1018,V={1}:R=C,S=1092,V={2}:R=D,S=1014,V={3}:R=E,S=1260,V={4}:R=F,S=48,V={5}:\";$C$2;$O$14;$C$4;$D317;$B317;Q$14)": 8791,_x000D_
    "=RIK_AC(\"INF04__;INF04@E=0,S=49,G=0,T=0,P=0:@R=A,S=1260,V={0}:R=B,S=1018,V={1}:R=C,S=1092,V={2}:R=D,S=1014,V={3}:R=E,S=1260,V={4}:R=F,S=48,V={5}:\";$C$2;$O$14;$C$4;$D325;$B325;Q$14)": 8792,_x000D_
    "=RIK_AC(\"INF04__;INF04@E=0,S=49,G=0,T=0,P=0:@R=A,S=1260,V={0}:R=B,S=1018,V={1}:R=C,S=1092,V={2}:R=D,S=1014,V={3}:R=E,S=1260,V={4}:R=F,S=48,V={5}:\";$C$2;$O$14;$C$4;$D333;$B333;Q$14)": 8793,_x000D_
    "=RIK_AC(\"INF04__;INF04@E=0,S=49,G=0,T=0,P=0:@R=A,S=1260,V={0}:R=B,S=1018,V={1}:R=C,S=1092,V={2}:R=D,S=1014,V={3}:R=E,S=1260,V={4}:R=F,S=48,V={5}:\";$C$2;$O$14;$C$4;$D341;$B341;Q$14)": 8794,_x000D_
    "=RIK_AC(\"INF04__;INF04@E=0,S=49,G=0,T=0,P=0:@R=A,S=1260,V={0}:R=B,S=1018,V={1}:R=C,S=1092,V={2}:R=D,S=1014,V={3}:R=E,S=1260,V={4}:R=F,S=48,V={5}:\";$C$2;$O$14;$C$4;$D349;$B349;Q$14)": 8795,_x000D_
    "=RIK_AC(\"INF04__;INF04@E=0,S=49,G=0,T=0,P=0:@R=A,S=1260,V={0}:R=B,S=1018,V={1}:R=C,S=1092,V={2}:R=D,S=1014,V={3}:R=E,S=1260,V={4}:R=F,S=48,V={5}:\";$C$2;$O$14;$C$4;$D357;$B357;Q$14)": 8796,_x000D_
    "=RIK_AC(\"INF04__;INF04@E=0,S=49,G=0,T=0,P=0:@R=A,S=1260,V={0}:R=B,S=1018,V={1}:R=C,S=1092,V={2}:R=D,S=1014,V={3}:R=E,S=1260,V={4}:R=F,S=48,V={5}:\";$C$2;$O$14;$C$4;$D365;$B365;Q$14)": 8797,_x000D_
    "=RIK_AC(\"INF04__;INF04@E=0,S=49,G=0,T=0,P=0:@R=A,S=1260,V={0}:R=B,S=1018,V={1}:R=C,S=1092,V={2}:R=D,S=1014,V={3}:R=E,S=1260,V={4}:R=F,S=48,V={5}:\";$C$2;$O$14;$C$4;$D373;$B373;Q$14)": 8798,_x000D_
    "=RIK_AC(\"INF04__;INF04@E=0,S=49,G=0,T=0,P=0:@R=A,S=1260,V={0}:R=B,S=1018,V={1}:R=C,S=1092,V={2}:R=D,S=1014,V={3}:R=E,S=1260,V={4}:R=F,S=48,V={5}:\";$C$2;$O$14;$C$4;$D381;$B381;Q$14)": 8799,_x000D_
    "=RIK_AC(\"INF04__;INF04@E=0,S=49,G=0,T=0,P=0:@R=A,S=1260,V={0}:R=B,S=1018,V={1}:R=C,S=1092,V={2}:R=D,S=1014,V={3}:R=E,S=1260,V={4}:R=F,S=48,V={5}:\";$C$2;$O$14;$C$4;$D389;$B389;Q$14)": 8800,_x000D_
    "=RIK_AC(\"INF04__;INF04@E=0,S=49,G=0,T=0,P=0:@R=A,S=1260,V={0}:R=B,S=1018,V={1}:R=C,S=1092,V={2}:R=D,S=1014,V={3}:R=E,S=1260,V={4}:R=F,S=48,V={5}:\";$C$2;$O$14;$C$4;$D397;$B397;Q$14)": 8801,_x000D_
    "=RIK_AC(\"INF04__;INF04@E=0,S=49,G=0,T=0,P=0:@R=A,S=1260,V={0}:R=B,S=1018,V={1}:R=C,S=1092,V={2}:R=D,S=1014,V={3}:R=E,S=1260,V={4}:R=F,S=48,V={5}:\";$C$2;$O$14;$C$4;$D405;$B405;Q$14)": 8802,_x000D_
    "=RIK_AC(\"INF04__;INF04@E=0,S=49,G=0,T=0,P=0:@R=A,S=1260,V={0}:R=B,S=1018,V={1}:R=C,S=1092,V={2}:R=D,S=1014,V={3}:R=E,S=1260,V={4}:R=F,S=48,V={5}:\";$C$2;$O$14;$C$4;$D413;$B413;Q$14)": 8803,_x000D_
    "=RIK_AC(\"INF04__;INF04@E=0,S=49,G=0,T=0,P=0:@R=A,S=1260,V={0}:R=B,S=1018,V={1}:R=C,S=1092,V={2}:R=D,S=1014,V={3}:R=E,S=1260,V={4}:R=F,S=48,V={5}:\";$C$2;$O$14;$C$4;$D421;$B421;Q$14)": 8804,_x000D_
    "=RIK_AC(\"INF04__;INF04@E=0,S=49,G=0,T=0,P=0:@R=A,S=1260,V={0}:R=B,S=1018,V={1}:R=C,S=1092,V={2}:R=D,S=1014,V={3}:R=E,S=1260,V={4}:R=F,S=48,V={5}:\";$C$2;$O$14;$C$4;$D429;$B429;Q$14)": 8805,_x000D_
    "=RIK_AC(\"INF04__;INF04@E=0,S=49,G=0,T=0,P=0:@R=A,S=1260,V={0}:R=B,S=1018,V={1}:R=C,S=1092,V={2}:R=D,S=1014,V={3}:R=E,S=1260,V={4}:R=F,S=48,V={5}:\";$C$2;$O$14;$C$4;$D437;$B437;Q$14)": 8806,_x000D_
    "=RIK_AC(\"INF04__;INF04@E=0,S=1076,G=0,T=0,P=0:@R=A,S=1260,V={0}:R=B,S=1018,V={1}:R=C,S=1092,V={2}:R=D,S=1014,V={3}:R=E,S=1260,V={4}:\";$C$2;$O$14;$C$4;$D25;$B25)": 8807,_x000D_
    "=RIK_AC(\"INF04__;INF04@E=0,S=1076,G=0,T=0,P=0:@R=A,S=1260,V={0}:R=B,S=1018,V={1}:R=C,S=1092,V={2}:R=D,S=1014,V={3}:R=E,S=1260,V={4}:\";$C$2;$O$14;$C$4;$D33;$B33)": 8808,_x000D_
    "=RIK_AC(\"INF04__;INF04@E=0,S=1076,G=0,T=0,P=0:@R=A,S=1260,V={0}:R=B,S=1018,V={1}:R=C,S=1092,V={2}:R=D,S=1014,V={3}:R=E,S=1260,V={4}:\";$C$2;$O$14;$C$4;$D41;$B41)": 8809,_x000D_
    "=RIK_AC(\"INF04__;INF04@E=0,S=1076,G=0,T=0,P=0:@R=A,S=1260,V={0}:R=B,S=1018,V={1}:R=C,S=1092,V={2}:R=D,S=1014,V={3}:R=E,S=1260,V={4}:\";$C$2;$O$14;$C$4;$D49;$B49)": 8810,_x000D_
    "=RIK_AC(\"INF04__;INF04@E=0,S=1076,G=0,T=0,P=0:@R=A,S=1260,V={0}:R=B,S=1018,V={1}:R=C,S=1092,V={2}:R=D,S=1014,V={3}:R=E,S=1260,V={4}:\";$C$2;$O$14;$C$4;$D57;$B57)": 8811,_x000D_
    "=RIK_AC(\"INF04__;INF04@E=0,S=1076,G=0,T=0,P=0:@R=A,S=1260,V={0}:R=B,S=1018,V={1}:R=C,S=1092,V={2}:R=D,S=1014,V={3}:R=E,S=1260,V={4}:\";$C$2;$O$14;$C$4;$D65;$B65)": 8812,_x000D_
    "=RIK_AC(\"INF04__;INF04@E=0,S=1076,G=0,T=0,P=0:@R=A,S=1260,V={0}:R=B,S=1018,V={1}:R=C,S=1092,V={2}:R=D,S=1014,V={3}:R=E,S=1260,V={4}:\";$C$2;$O$14;$C$4;$D73;$B73)": 8813,_x000D_
    "=RIK_AC(\"INF04__;INF04@E=0,S=1076,G=0,T=0,P=0:@R=A,S=1260,V={0}:R=B,S=1018,V={1}:R=C,S=1092,V={2}:R=D,S=1014,V={3}:R=E,S=1260,V={4}:\";$C$2;$O$14;$C$4;$D81;$B81)": 8814,_x000D_
    "=RIK_AC(\"INF04__;INF04@E=0,S=1076,G=0,T=0,P=0:@R=A,S=1260,V={0}:R=B,S=1018,V={1}:R=C,S=1092,V={2}:R=D,S=1014,V={3}:R=E,S=1260,V={4}:\";$C$2;$O$14;$C$4;$D89;$B89)": 8815,_x000D_
    "=RIK_AC(\"INF04__;INF04@E=0,S=1076,G=0,T=0,P=0:@R=A,S=1260,V={0}:R=B,S=1018,V={1}:R=C,S=1092,V={2}:R=D,S=1014,V={3}:R=E,S=1260,V={4}:\";$C$2;$O$14;$C$4;$D97;$B97)": 8816,_x000D_
    "=RIK_AC(\"INF04__;INF04@E=0,S=1076,G=0,T=0,P=0:@R=A,S=1260,V={0}:R=B,S=1018,V={1}:R=C,S=1092,V={2}:R=D,S=1014,V={3}:R=E,S=1260,V={4}:\";$C$2;$O$14;$C$4;$D105;$B105)": 8817,_x000D_
    "=RIK_AC(\"INF04__;INF04@E=0,S=1076,G=0,T=0,P=0:@R=A,S=1260,V={0}:R=B,S=1018,V={1}:R=C,S=1092,V={2}:R=D,S=1014,V={3}:R=E,S=1260,V={4}:\";$C$2;$O$14;$C$4;$D113;$B113)": 8818,_x000D_
    "=RIK_AC(\"INF04__;INF04@E=0,S=1076,G=0,T=0,P=0:@R=A,S=1260,V={0}:R=B,S=1018,V={1}:R=C,S=1092,V={2}:R=D,S=1014,V={3}:R=E,S=1260,V={4}:\";$C$2;$O$14;$C$4;$D121;$B121)": 8819,_x000D_
    "=RIK_AC(\"INF04__;INF04@E=0,S=1076,G=0,T=0,P=0:@R=A,S=1260,V={0}:R=B,S=1018,V={1}:R=C,S=1092,V={2}:R=D,S=1014,V={3}:R=E,S=1260,V={4}:\";$C$2;$O$14;$C$4;$D129;$B129)": 8820,_x000D_
    "=RIK_AC(\"INF04__;INF04@E=0,S=1076,G=0,T=0,P=0:@R=A,S=1260,V={0}:R=B,S=1018,V={1}:R=C,S=1092,V={2}:R=D,S=1014,V={3}:R=E,S=1260,V={4}:\";$C$2;$O$14;$C$4;$D137;$B137)": 8821,_x000D_
    "=RIK_AC(\"INF04__;INF04@E=0,S=1076,G=0,T=0,P=0:@R=A,S=1260,V={0}:R=B,S=1018,V={1}:R=C,S=1092,V={2}:R=D,S=1014,V={3}:R=E,S=1260,V={4}:\";$C$2;$O$14;$C$4;$D145;$B145)": 8822,_x000D_
    "=RIK_AC(\"INF04__;INF04@E=0,S=1076,G=0,T=0,P=0:@R=A,S=1260,V={0}:R=B,S=1018,V={1}:R=C,S=1092,V={2}:R=D,S=1014,V={3}:R=E,S=1260,V={4}:\";$C$2;$O$14;$C$4;$D153;$B153)": 8823,_x000D_
    "=RIK_AC(\"INF04__;INF04@E=0,S=1076,G=0,T=0,P=0:@R=A,S=1260,V={0}:R=B,S=1018,V={1}:R=C,S=1092,V={2}:R=D,S=1014,V={3}:R=E,S=1260,V={4}:\";$C$2;$O$14;$C$4;$D161;$B161)": 8824,_x000D_
    "=RIK_AC(\"INF04__;INF04@E=0,S=1076,G=0,T=0,P=0:@R=A,S=1260,V={0}:R=B,S=1018,V={1}:R=C,S=1092,V={2}:R=D,S=1014,V={3}:R=E,S=1260,V={4}:\";$C$2;$O$14;$C$4;$D169;$B169)": 8825,_x000D_
    "=RIK_AC(\"INF04__;INF04@E=0,S=1076,G=0,T=0,P=0:@R=A,S=1260,V={0}:R=B,S=1018,V={1}:R=C,S=1092,V={2}:R=D,S=1014,V={3}:R=E,S=1260,V={4}:\";$C$2;$O$14;$C$4;$D177;$B177)": 8826,_x000D_
    "=RIK_AC(\"INF04__;INF04@E=0,S=1076,G=0,T=0,P=0:@R=A,S=1260,V={0}:R=B,S=1018,V={1}:R=C,S=1092,V={2}:R=D,S=1014,V={3}:R=E,S=1260,V={4}:\";$C$2;$O$14;$C$4;$D185;$B185)": 8827,_x000D_
    "=RIK_AC(\"INF04__;INF04@E=0,S=1076,G=0,T=0,P=0:@R=A,S=1260,V={0}:R=B,S=1018,V={1}:R=C,S=1092,V={2}:R=D,S=1014,V={3}:R=E,S=1260,V={4}:\";$C$2;$O$14;$C$4;$D193;$B193)": 8828,_x000D_
    "=RIK_AC(\"INF04__;INF04@E=0,S=1076,G=0,T=0,P=0:@R=A,S=1260,V={0}:R=B,S=1018,V={1}:R=C,S=1092,V={2}:R=D,S=1014,V={3}:R=E,S=1260,V={4}:\";$C$2;$O$14;$C$4;$D201;$B201)": 8829,_x000D_
    "=RIK_AC(\"INF04__;INF04@E=0,S=1076,G=0,T=0,P=0:@R=A,S=1260,V={0}:R=B,S=1018,V={1}:R=C,S=1092,V={2}:R=D,S=1014,V={3}:R=E,S=1260,V={4}:\";$C$2;$O$14;$C$4;$D209;$B209)": 8830,_x000D_
    "=RIK_AC(\"INF04__;INF04@E=0,S=1076,G=0,T=0,P=0:@R=A,S=1260,V={0}:R=B,S=1018,V={1}:R=C,S=1092,V={2}:R=D,S=1014,V={3}:R=E,S=1260,V={4}:\";$C$2;$O$14;$C$4;$D217;$B217)": 8831,_x000D_
    "=RIK_AC(\"INF04__;INF04@E=0,S=1076,G=0,T=0,P=0:@R=A,S=1260,V={0}:R=B,S=1018,V={1}:R=C,S=1092,V={2}:R=D,S=1014,V={3}:R=E,S=1260,V={4}:\";$C$2;$O$14;$C$4;$D225;$B225)": 8832,_x000D_
    "=RIK_AC(\"INF04__;INF04@E=0,S=1076,G=0,T=0,P=0:@R=A,S=1260,V={0}:R=B,S=1018,V={1}:R=C,S=1092,V={2}:R=D,S=1014,V={3}:R=E,S=1260,V={4}:\";$C$2;$O$14;$C$4;$D233;$B233)": 8833,_x000D_
    "=RIK_AC(\"INF04__;INF04@E=0,S=1076,G=0,T=0,P=0:@R=A,S=1260,V={0}:R=B,S=1018,V={1}:R=C,S=1092,V={2}:R=D,S=1014,V={3}:R=E,S=1260,V={4}:\";$C$2;$O$14;$C$4;$D241;$B241)": 8834,_x000D_
    "=RIK_AC(\"INF04__;INF04@E=0,S=1076,G=0,T=0,P=0:@R=A,S=1260,V={0}:R=B,S=1018,V={1}:R=C,S=1092,V={2}:R=D,S=1014,V={3}:R=E,S=1260,V={4}:\";$C$2;$O$14;$C$4;$D249;$B249)": 8835,_x000D_
    "=RIK_AC(\"INF04__;INF04@E=0,S=1076,G=0,T=0,P=0:@R=A,S=1260,V={0}:R=B,S=1018,V={1}:R=C,S=1092,V={2}:R=D,S=1014,V={3}:R=E,S=1260,V={4}:\";$C$2;$O$14;$C$4;$D257;$B257)": 8836,_x000D_
    "=RIK_AC(\"INF04__;INF04@E=0,S=1076,G=0,T=0,P=0:@R=A,S=1260,V={0}:R=B,S=1018,V={1}:R=C,S=1092,V={2}:R=D,S=1014,V={3}:R=E,S=1260,V={4}:\";$C$2;$O$14;$C$4;$D265;$B265)": 8837,_x000D_
    "=RIK_AC(\"INF04__;INF04@E=0,S=1076,G=0,T=0,P=0:@R=A,S=1260,V={0}:R=B,S=1018,V={1}:R=C,S=1092,V={2}:R=D,S=1014,V={3}:R=E,S=1260,V={4}:\";$C$2;$O$14;$C$4;$D273;$B273)": 8838,_x000D_
    "=RIK_AC(\"INF04__;INF04@E=0,S=1076,G=0,T=0,P=0:@R=A,S=1260,V={0}:R=B,S=1018,V={1}:R=C,S=1092,V={2}:R=D,S=1014,V={3}:R=E,S=1260,V={4}:\";$C$2;$O$14;$C$4;$D281;$B281)": 8839,_x000D_
    "=RIK_AC(\"INF04__;INF04@E=0,S=1076,G=0,T=0,P=0:@R=A,S=1260,V={0}:R=B,S=1018,V={1}:R=C,S=1092,V={2}:R=D,S=1014,V={3}:R=E,S=1260,V={4}:\";$C$2;$O$14;$C$4;$D289;$B289)": 8840,_x000D_
    "=RIK_AC(\"INF04__;INF04@E=0,S=1076,G=0,T=0,P=0:@R=A,S=1260,V={0}:R=B,S=1018,V={1}:R=C,S=1092,V={2}:R=D,S=1014,V={3}:R=E,S=1260,V={4}:\";$C$2;$O$14;$C$4;$D297;$B297)": 8841,_x000D_
    "=RIK_AC(\"INF04__;INF04@E=0,S=1076,G=0,T=0,P=0:@R=A,S=1260,V={0}:R=B,S=1018,V={1}:R=C,S=1092,V={2}:R=D,S=1014,V={3}:R=E,S=1260,V={4}:\";$C$2;$O$14;$C$4;$D305;$B305)": 8842,_x000D_
    "=RIK_AC(\"INF04__;INF04@E=0,S=1076,G=0,T=0,P=0:@R=A,S=1260,V={0}:R=B,S=1018,V={1}:R=C,S=1092,V={2}:R=D,S=1014,V={3}:R=E,S=1260,V={4}:\";$C$2;$O$14;$C$4;$D313;$B313)": 8843,_x000D_
    "=RIK_AC(\"INF04__;INF04@E=0,S=1076,G=0,T=0,P=0:@R=A,S=1260,V={0}:R=B,S=1018,V={1}:R=C,S=1092,V={2}:R=D,S=1014,V={3}:R=E,S=1260,V={4}:\";$C$2;$O$14;$C$4;$D321;$B321)": 8844,_x000D_
    "=RIK_AC(\"INF04__;INF04@E=0,S=1076,G=0,T=0,P=0:@R=A,S=1260,V={0}:R=B,S=1018,V={1}:R=C,S=1092,V={2}:R=D,S=1014,V={3}:R=E,S=1260,V={4}:\";$C$2;$O$14;$C$4;$D329;$B329)": 8845,_x000D_
    "=RIK_AC(\"INF04__;INF04@E=0,S=1076,G=0,T=0,P=0:@R=A,S=1260,V={0}:R=B,S=1018,V={1}:R=C,S=1092,V={2}:R=D,S=1014,V={3}:R=E,S=1260,V={4}:\";$C$2;$O$14;$C$4;$D337;$B337)": 8846,_x000D_
    "=RIK_AC(\"INF04__;INF04@E=0,S=1076,G=0,T=0,P=0:@R=A,S=1260,V={0}:R=B,S=1018,V={1}:R=C,S=1092,V={2}:R=D,S=1014,V={3}:R=E,S=1260,V={4}:\";$C$2;$O$14;$C$4;$D345;$B345)": 8847,_x000D_
    "=RIK_AC(\"INF04__;INF04@E=0,S=1076,G=0,T=0,P=0:@R=A,S=1260,V={0}:R=B,S=1018,V={1}:R=C,S=1092,V={2}:R=D,S=1014,V={3}:R=E,S=1260,V={4}:\";$C$2;$O$14;$C$4;$D353;$B353)": 8848,_x000D_
    "=RIK_AC(\"INF04__;INF04@E=0,S=1076,G=0,T=0,P=0:@R=A,S=1260,V={0}:R=B,S=1018,V={1}:R=C,S=1092,V={2}:R=D,S=1014,V={3}:R=E,S=1260,V={4}:\";$C$2;$O$14;$C$4;$D361;$B361)": 8849,_x000D_
    "=RIK_AC(\"INF04__;INF04@E=0,S=1076,G=0,T=0,P=0:@R=A,S=1260,V={0}:R=B,S=1018,V={1}:R=C,S=1092,V={2}:R=D,S=1014,V={3}:R=E,S=1260,V={4}:\";$C$2;$O$14;$C$4;$D369;$B369)": 8850,_x000D_
    "=RIK_AC(\"INF04__;INF04@E=0,S=1076,G=0,T=0,P=0:@R=A,S=1260,V={0}:R=B,S=1018,V={1}:R=C,S=1092,V={2}:R=D,S=1014,V={3}:R=E,S=1260,V={4}:\";$C$2;$O$14;$C$4;$D377;$B377)": 8851,_x000D_
    "=RIK_AC(\"INF04__;INF04@E=0,S=1076,G=0,T=0,P=0:@R=A,S=1260,V={0}:R=B,S=1018,V={1}:R=C,S=1092,V={2}:R=D,S=1014,V={3}:R=E,S=1260,V={4}:\";$C$2;$O$14;$C$4;$D385;$B385)": 8852,_x000D_
    "=RIK_AC(\"INF04__;INF04@E=0,S=1076,G=0,T=0,P=0:@R=A,S=1260,V={0}:R=B,S=1018,V={1}:R=C,S=1092,V={2}:R=D,S=1014,V={3}:R=E,S=1260,V={4}:\";$C$2;$O$14;$C$4;$D393;$B393)": 8853,_x000D_
    "=RIK_AC(\"INF04__;INF04@E=0,S=1076,G=0,T=0,P=0:@R=A,S=1260,V={0}:R=B,S=1018,V={1}:R=C,S=1092,V={2}:R=D,S=1014,V={3}:R=E,S=1260,V={4}:\";$C$2;$O$14;$C$4;$D401;$B401)": 8854,_x000D_
    "=RIK_AC(\"INF04__;INF04@E=0,S=1076,G=0,T=0,P=0:@R=A,S=1260,V={0}:R=B,S=1018,V={1}:R=C,S=1092,V={2}:R=D,S=1014,V={3}:R=E,S=1260,V={4}:\";$C$2;$O$14;$C$4;$D409;$B409)": 8855,_x000D_
    "=RIK_AC(\"INF04__;INF04@E=0,S=1076,G=0,T=0,P=0:@R=A,S=1260,V={0}:R=B,S=1018,V={1}:R=C,S=1092,V={2}:R=D,S=1014,V={3}:R=E,S=1260,V={4}:\";$C$2;$O$14;$C$4;$D417;$B417)": 8856,_x000D_
    "=RIK_AC(\"INF04__;INF04@E=0,S=1076,G=0,T=0,P=0:@R=A,S=1260,V={0}:R=B,S=1018,V={1}:R=C,S=1092,V={2}:R=D,S=1014,V={3}:R=E,S=1260,V={4}:\";$C$2;$O$14;$C$4;$D425;$B425)": 8857,_x000D_
    "=RIK_AC(\"INF04__;INF04@E=0,S=1076,G=0,T=0,P=0:@R=A,S=1260,V={0}:R=B,S=1018,V={1}:R=C,S=1092,V={2}:R=D,S=1014,V={3}:R=E,S=1260,V={4}:\";$C$2;$O$14;$C$4;$D433;$B433)": 8858,_x000D_
    "=RIK_AC(\"INF04__;INF04@E=0,S=1064,G=0,T=0,P=0:@R=A,S=1260,V={0}:R=B,S=1018,V={1}:R=C,S=1092,V={2}:R=D,S=1014,V={3}:R=E,S=1260,V={4}:\";$C$2;$O$14;$C$4;$D113;$B113)": 8859,_x000D_
    "=RIK_AC(\"INF04__;INF04@E=0,S=1064,G=0,T=0,P=0:@R=A,S=1260,V={0}:R=B,S=1018,V={1}:R=C,S=1092,V={2}:R=D,S=1014,V={3}:R=E,S=1260,V={4}:\";$C$2;$O$14;$C$4;$D177;$B177)": 8860,_x000D_
    "=RIK_AC(\"INF04__;INF04@E=0,S=1064,G=0,T=0,P=0:@R=A,S=1260,V={0}:R=B,S=1018,V={1}:R=C,S=1092,V={2}:R=D,S=1014,V={3}:R=E,S=1260,V={4}:\";$C$2;$O$14;$C$4;$D241;$B241)": 8861,_x000D_
    "=RIK_AC(\"INF04__;INF04@E=0,S=1064,G=0,T=0,P=0:@R=A,S=1260,V={0}:R=B,S=1018,V={1}:R=C,S=1092,V={2}:R=D,S=1014,V={3}:R=E,S=1260,V={4}:\";$C$2;$O$14;$C$4;$D305;$B305)": 8862,_x000D_
    "=RIK_AC(\"INF04__;INF04@E=0,S=1064,G=0,T=0,P=0:@R=A,S=1260,V={0}:R=B,S=1018,V={1}:R=C,S=1092,V={2}:R=D,S=1014,V={3}:R=E,S=1260,V={4}:\";$C$2;$O$14;$C$4;$D369;$B369)": 8863,_x000D_
    "=RIK_AC(\"INF04__;INF04@E=0,S=1064,G=0,T=0,P=0:@R=A,S=1260,V={0}:R=B,S=1018,V={1}:R=C,S=1092,V={2}:R=D,S=1014,V={3}:R=E,S=1260,V={4}:\";$C$2;$O$14;$C$4;$D433;$B433)": 8864,_x000D_
    "=RIK_AC(\"INF04__;INF04@E=0,S=49,G=0,T=0,P=0:@R=A,S=1260,V={0}:R=B,S=1018,V={1}:R=C,S=1092,V={2}:R=D,S=1014,V={3}:R=E,S=1260,V={4}:R=F,S=48,V={5}:\";$C$2;$O$14;$C$4;$D49;$B49;Q$14)": 8865,_x000D_
    "=RIK_AC(\"INF04__;INF04@E=0,S=49,G=0,T=0,P=0:@R=A,S=1260,V={0}:R=B,S=1018,V={1}:R=C,S=1092,V={2}:R=D,S=1014,V={3}:R=E,S=1260,V={4}:R=F,S=48,V={5}:\";$C$2;$O$14;$C$4;$D70;$B70;Q$14)": 8866,_x000D_
    "=RIK_AC(\"INF04__;INF04@E=0,S=49,G=0,T=0,P=0:@R=A,S=1260,V={0}:R=B,S=1018,V={1}:R=C,S=1092,V={2}:R=D,S=1014,V={3}:R=E,S=1260,V={4}:R=F,S=48,V={5}:\";$C$2;$O$14;$C$4;$D92;$B92;Q$14)": 8867,_x000D_
    "=RIK_AC(\"INF04__;INF04@E=0,S=49,G=0,T=0,P=0:@R=A,S=1260,V={0}:R=B,S=1018,V={1}:R=C,S=1092,V={2}:R=D,S=1014,V={3}:R=E,S=1260,V={4}:R=F,S=48,V={5}:\";$C$2;$O$14;$C$4;$D108;$B108;Q$14)": 8868,_x000D_
    "=RIK_AC(\"INF04__;INF04@E=0,S=49,G=0,T=0,P=0:@R=A,S=1260,V={0}:R=B,S=1018,V={1}:R=C,S=1092,V={2}:R=D,S=1014,V={3}:R=E,S=1260,V={4}:R=F,S=48,V={5}:\";$C$2;$O$14;$C$4;$D121;$B121;Q$14)": 8869,_x000D_
    "=RIK_AC(\"INF04__;INF04@E=0,S=49,G=0,T=0,P=0:@R=A,S=1260,V={0}:R=B,S=1018,V={1}:R=C,S=1092,V={2}:R=D,S=1014,V={3}:R=E,S=1260,V={4}:R=F,S=48,V={5}:\";$C$2;$O$14;$C$4;$D134;$B134;Q$14)": 8870,_x000D_
    "=RIK_AC(\"INF04__;INF04@E=0,S=49,G=0,T=0,P=0:@R=A,S=1260,V={0}:R=B,S=1018,V={1}:R=C,S=1092,V={2}:R=D,S=1014,V={3}:R=E,S=1260,V={4}:R=F,S=48,V={5}:\";$C$2;$O$14;$C$4;$D148;$B148;Q$14)": 8871,_x000D_
    "=RIK_AC(\"INF04__;INF04@E=0,S=49,G=0,T=0,P=0:@R=A,S=1260,V={0}:R=B,S=1018,V={1}:R=C,S=1092,V={2}:R=D,S=1014,V={3}:R=E,S=1260,V={4}:R=F,S=48,V={5}:\";$C$2;$O$14;$C$4;$D158;$B158;Q$14)": 8872,_x000D_
    "=RIK_AC(\"INF04__;INF04@E=0,S=49,G=0,T=0,P=0:@R=A,S=1260,V={0}:R=B,S=1018,V={1}:R=C,S=1092,V={2}:R=D,S=1014,V={3}:R=E,S=1260,V={4}:R=F,S=48,V={5}:\";$C$2;$O$14;$C$4;$D168;$B168;Q$14)": 8873,_x000D_
    "=RIK_AC(\"INF04__;INF04@E=0,S=49,G=0,T=0,P=0:@R=A,S=1260,V={0}:R=B,S=1018,V={1}:R=C,S=1092,V={2}:R=D,S=1014,V={3}:R=E,S=1260,V={4}:R=F,S=48,V={5}:\";$C$2;$O$14;$C$4;$D180;$B180;Q$14)": 8874,_x000D_
    "=RIK_AC(\"INF04__;INF04@E=0,S=49,G=0,T=0,P=0:@R=A,S=1260,V={0}:R=B,S=1018,V={1}:R=C,S=1092,V={2}:R=D,S=1014,V={3}:R=E,S=1260,V={4}:R=F,S=48,V={5}:\";$C$2;$O$14;$C$4;$D190;$B190;Q$14)": 8875,_x000D_
    "=RIK_AC(\"INF04__;INF04@E=0,S=49,G=0,T=0,P=0:@R=A,S=1260,V={0}:R=B,S=1018,V={1}:R=C,S=1092,V={2}:R=D,S=1014,V={3}:R=E,S=1260,V={4}:R=F,S=48,V={5}:\";$C$2;$O$14;$C$4;$D198;$B198;Q$14)": 8876,_x000D_
    "=RIK_AC(\"INF04__;INF04@E=0,S=49,G=0,T=0,P=0:@R=A,S=1260,V={0}:R=B,S=1018,V={1}:R=C,S=1092,V={2}:R=D,S=1014,V={3}:R=E,S=1260,V={4}:R=F,S=48,V={5}:\";$C$2;$O$14;$C$4;$D206;$B206;Q$14)": 8877,_x000D_
    "=RIK_AC(\"INF04__;INF04@E=0,S=49,G=0,T=0,P=0:@R=A,S=1260,V={0}:R=B,S=1018,V={1}:R=C,S=1092,V={2}:R=D,S=1014,V={3}:R=E,S=1260,V={4}:R=F,S=48,V={5}:\";$C$2;$O$14;$C$4;$D214;$B214;Q$14)": 8878,_x000D_
    "=RIK_AC(\"INF04__;INF04@E=0,S=49,G=0,T=0,P=0:@R=A,S=1260,V={0}:R=B,S=1018,V={1}:R=C,S=1092,V={2}:R=D,S=1014,V={3}:R=E,S=1260,V={4}:R=F,S=48,V={5}:\";$C$2;$O$14;$C$4;$D222;$B222;Q$14)": 8879,_x000D_
    "=RIK_AC(\"INF04__;INF04@E=0,S=49,G=0,T=0,P=0:@R=A,S=1260,V={0}:R=B,S=1018,V={1}:R=C,S=1092,V={2}:R=D,S=1014,V={3}:R=E,S=1260,V={4}:R=F,S=48,V={5}:\";$C$2;$O$14;$C$4;$D230;$B230;Q$14)": 8880,_x000D_
    "=RIK_AC(\"INF04__;INF04@E=0,S=49,G=0,T=0,P=0:@R=A,S=1260,V={0}:R=B,S=1018,V={1}:R=C,S=1092,V={2}:R=D,S=1014,V={3}:R=E,S=1260,V={4}:R=F,S=48,V={5}:\";$C$2;$O$14;$C$4;$D238;$B238;Q$14)": 8881,_x000D_
    "=RIK_AC(\"INF04__;INF04@E=0,S=49,G=0,T=0,P=0:@R=A,S=1260,V={0}:R=B,S=1018,V={1}:R=C,S=1092,V={2}:R=D,S=1014,V={3}:R=E,S=1260,V={4}:R=F,S=48,V={5}:\";$C$2;$O$14;$C$4;$D246;$B246;Q$14)": 8882,_x000D_
    "=RIK_AC(\"INF04__;INF04@E=0,S=49,G=0,T=0,P=0:@R=A,S=1260,V={0}:R=B,S=1018,V={1}:R=C,S=1092,V={2}:R=D,S=1014,V={3}:R=E,S=1260,V={4}:R=F,S=48,V={5}:\";$C$2;$O$14;$C$4;$D254;$B254;Q$14)": 8883,_x000D_
    "=RIK_AC(\"INF04__;INF04@E=0,S=49,G=0,T=0,P=0:@R=A,S=1260,V={0}:R=B,S=1018,V={1}:R=C,S=1092,V={2}:R=D,S=1014,V={3}:R=E,S=1260,V={4}:R=F,S=48,V={5}:\";$C$2;$O$14;$C$4;$D262;$B262;Q$14)": 8884,_x000D_
    "=RIK_AC(\"INF04__;INF04@E=0,S=49,G=0,T=0,P=0:@R=A,S=1260,V={0}:R=B,S=1018,V={1}:R=C,S=1092,V={2}:R=D,S=1014,V={3}:R=E,S=1260,V={4}:R=F,S=48,V={5}:\";$C$2;$O$14;$C$4;$D270;$B270;Q$14)": 8885,_x000D_
    "=RIK_AC(\"INF04__;INF04@E=0,S=49,G=0,T=0,P=0:@R=A,S=1260,V={0}:R=B,S=1018,V={1}:R=C,S=1092,V={2}:R=D,S=1014,V={3}:R=E,S=1260,V={4}:R=F,S=48,V={5}:\";$C$2;$O$14;$C$4;$D278;$B278;Q$14)": 8886,_x000D_
    "=RIK_AC(\"INF04__;INF04@E=0,S=49,G=0,T=0,P=0:@R=A,S=1260,V={0}:R=B,S=1018,V={1}:R=C,S=1092,V={2}:R=D,S=1014,V={3}:R=E,S=1260,V={4}:R=F,S=48,V={5}:\";$C$2;$O$14;$C$4;$D286;$B286;Q$14)": 8887,_x000D_
    "=RIK_AC(\"INF04__;INF04@E=0,S=49,G=0,T=0,P=0:@R=A,S=1260,V={0}:R=B,S=1018,V={1}:R=C,S=1092,V={2}:R=D,S=1014,V={3}:R=E,S=1260,V={4}:R=F,S=48,V={5}:\";$C$2;$O$14;$C$4;$D294;$B294;Q$14)": 8888,_x000D_
    "=RIK_AC(\"INF04__;INF04@E=0,S=49,G=0,T=0,P=0:@R=A,S=1260,V={0}:R=B,S=1018,V={1}:R=C,S=1092,V={2}:R=D,S=1014,V={3}:R=E,S=1260,V={4}:R=F,S=48,V={5}:\";$C$2;$O$14;$C$4;$D302;$B302;Q$14)": 8889,_x000D_
    "=RIK_AC(\"INF04__;INF04@E=0,S=49,G=0,T=0,P=0:@R=A,S=1260,V={0}:R=B,S=1018,V={1}:R=C,S=1092,V={2}:R=D,S=1014,V={3}:R=E,S=1260,V={4}:R=F,S=48,V={5}:\";$C$2;$O$14;$C$4;$D310;$B310;Q$14)": 8890,_x000D_
    "=RIK_AC(\"INF04__;INF04@E=0,S=49,G=0,T=0,P=0:@R=A,S=1260,V={0}:R=B,S=1018,V={1}:R=C,S=1092,V={2}:R=D,S=1014,V={3}:R=E,S=1260,V={4}:R=F,S=48,V={5}:\";$C$2;$O$14;$C$4;$D318;$B318;Q$14)": 8891,_x000D_
    "=RIK_AC(\"INF04__;INF04@E=0,S=49,G=0,T=0,P=0:@R=A,S=1260,V={0}:R=B,S=1018,V={1}:R=C,S=1092,V={2}:R=D,S=1014,V={3}:R=E,S=1260,V={4}:R=F,S=48,V={5}:\";$C$2;$O$14;$C$4;$D326;$B326;Q$14)": 8892,_x000D_
    "=RIK_AC(\"INF04__;INF04@E=0,S=49,G=0,T=0,P=0:@R=A,S=1260,V={0}:R=B,S=1018,V={1}:R=C,S=1092,V={2}:R=D,S=1014,V={3}:R=E,S=1260,V={4}:R=F,S=48,V={5}:\";$C$2;$O$14;$C$4;$D334;$B334;Q$14)": 8893,_x000D_
    "=RIK_AC(\"INF04__;INF04@E=0,S=49,G=0,T=0,P=0:@R=A,S=1260,V={0}:R=B,S=1018,V={1}:R=C,S=1092,V={2}:R=D,S=1014,V={3}:R=E,S=1260,V={4}:R=F,S=48,V={5}:\";$C$2;$O$14;$C$4;$D342;$B342;Q$14)": 8894,_x000D_
    "=RIK_AC(\"INF04__;INF04@E=0,S=49,G=0,T=0,P=0:@R=A,S=1260,V={0}:R=B,S=1018,V={1}:R=C,S=1092,V={2}:R=D,S=1014,V={3}:R=E,S=1260,V={4}:R=F,S=48,V={5}:\";$C$2;$O$14;$C$4;$D350;$B350;Q$14)": 8895,_x000D_
    "=RIK_AC(\"INF04__;INF04@E=0,S=49,G=0,T=0,P=0:@R=A,S=1260,V={0}:R=B,S=1018,V={1}:R=C,S=1092,V={2}:R=D,S=1014,V={3}:R=E,S=1260,V={4}:R=F,S=48,V={5}:\";$C$2;$O$14;$C$4;$D358;$B358;Q$14)": 8896,_x000D_
    "=RIK_AC(\"INF04__;INF04@E=0,S=49,G=0,T=0,P=0:@R=A,S=1260,V={0}:R=B,S=1018,V={1}:R=C,S=1092,V={2}:R=D,S=1014,V={3}:R=E,S=1260,V={4}:R=F,S=48,V={5}:\";$C$2;$O$14;$C$4;$D366;$B366;Q$14)": 8897,_x000D_
    "=RIK_AC(\"INF04__;INF04@E=0,S=49,G=0,T=0,P=0:@R=A,S=1260,V={0}:R=B,S=1018,V={1}:R=C,S=1092,V={2}:R=D,S=1014,V={3}:R=E,S=1260,V={4}:R=F,S=48,V={5}:\";$C$2;$O$14;$C$4;$D374;$B374;Q$14)": 8898,_x000D_
    "=RIK_AC(\"INF04__;INF04@E=0,S=49,G=0,T=0,P=0:@R=A,S=1260,V={0}:R=B,S=1018,V={1}:R=C,S=1092,V={2}:R=D,S=1014,V={3}:R=E,S=1260,V={4}:R=F,S=48,V={5}:\";$C$2;$O$14;$C$4;$D382;$B382;Q$14)": 8899,_x000D_
    "=RIK_AC(\"INF04__;INF04@E=0,S=49,G=0,T=0,P=0:@R=A,S=1260,V={0}:R=B,S=1018,V={1}:R=C,S=1092,V={2}:R=D,S=1014,V={3}:R=E,S=1260,V={4}:R=F,S=48,V={5}:\";$C$2;$O$14;$C$4;$D390;$B390;Q$14)": 8900,_x000D_
    "=RIK_AC(\"INF04__;INF04@E=0,S=49,G=0,T=0,P=0:@R=A,S=1260,V={0}:R=B,S=1018,V={1}:R=C,S=1092,V={2}:R=D,S=1014,V={3}:R=E,S=1260,V={4}:R=F,S=48,V={5}:\";$C$2;$O$14;$C$4;$D398;$B398;Q$14)": 8901,_x000D_
    "=RIK_AC(\"INF04__;INF04@E=0,S=49,G=0,T=0,P=0:@R=A,S=1260,V={0}:R=B,S=1018,V={1}:R=C,S=1092,V={2}:R=D,S=1014,V={3}:R=E,S=1260,V={4}:R=F,S=48,V={5}:\";$C$2;$O$14;$C$4;$D406;$B406;Q$14)": 8902,_x000D_
    "=RIK_AC(\"INF04__;INF04@E=0,S=49,G=0,T=0,P=0:@R=A,S=1260,V={0}:R=B,S=1018,V={1}:R=C,S=1092,V={2}:R=D,S=1014,V={3}:R=E,S=1260,V={4}:R=F,S=48,V={5}:\";$C$2;$O$14;$C$4;$D414;$B414;Q$14)": 8903,_x000D_
    "=RIK_AC(\"INF04__;INF04@E=0,S=49,G=0,T=0,P=0:@R=A,S=1260,V={0}:R=B,S=1018,V={1}:R=C,S=1092,V={2}:R=D,S=1014,V={3}:R=E,S=1260,V={4}:R=F,S=48,V={5}:\";$C$2;$O$14;$C$4;$D422;$B422;Q$14)": 8904,_x000D_
    "=RIK_AC(\"INF04__;INF04@E=0,S=49,G=0,T=0,P=0:@R=A,S=1260,V={0}:R=B,S=1018,V={1}:R=C,S=1092,V={2}:R=D,S=1014,V={3}:R=E,S=1260,V={4}:R=F,S=48,V={5}:\";$C$2;$O$14;$C$4;$D430;$B430;Q$14)": 8905,_x000D_
    "=RIK_AC(\"INF04__;INF04@E=0,S=1076,G=0,T=0,P=0:@R=A,S=1260,V={0}:R=B,S=1018,V={1}:R=C,S=1092,V={2}:R=D,S=1014,V={3}:R=E,S=1260,V={4}:\";$C$2;$O$14;$C$4;$D18;$B18)": 8906,_x000D_
    "=RIK_AC(\"INF04__;INF04@E=0,S=1076,G=0,T=0,P=0:@R=A,S=1260,V={0}:R=B,S=1018,V={1}:R=C,S=1092,V={2}:R=D,S=1014,V={3}:R=E,S=1260,V={4}:\";$C$2;$O$14;$C$4;$D26;$B26)": 8907,_x000D_
    "=RIK_AC(\"INF04__;INF04@E=0,S=1076,G=0,T=0,P=0:@R=A,S=1260,V={0}:R=B,S=1018,V={1}:R=C,S=1092,V={2}:R=D,S=1014,V={3}:R=E,S=1260,V={4}:\";$C$2;$O$14;$C$4;$D34;$B34)": 8908,_x000D_
    "=RIK_AC(\"INF04__;INF04@E=0,S=1076,G=0,T=0,P=0:@R=A,S=1260,V={0}:R=B,S=1018,V={1}:R=C,S=1092,V={2}:R=D,S=1014,V={3}:R=E,S=1260,V={4}:\";$C$2;$O$14;$C$4;$D42;$B42)": 8909,_x000D_
    "=RIK_AC(\"INF04__;INF04@E=0,S=1076,G=0,T=0,P=0:@R=A,S=1260,V={0}:R=B,S=1018,V={1}:R=C,S=1092,V={2}:R=D,S=1014,V={3}:R=E,S=1260,V={4}:\";$C$2;$O$14;$C$4;$D50;$B50)": 8910,_x000D_
    "=RIK_AC(\"INF04__;INF04@E=0,S=1076,G=0,T=0,P=0:@R=A,S=1260,V={0}:R=B,S=1018,V={1}:R=C,S=1092,V={2}:R=D,S=1014,V={3}:R=E,S=1260,V={4}:\";$C$2;$O$14;$C$4;$D58;$B58)": 8911,_x000D_
    "=RIK_AC(\"INF04__;INF04@E=0,S=1076,G=0,T=0,P=0:@R=A,S=1260,V={0}:R=B,S=1018,V={1}:R=C,S=1092,V={2}:R=D,S=1014,V={3}:R=E,S=1260,V={4}:\";$C$2;$O$14;$C$4;$D66;$B66)": 8912,_x000D_
    "=RIK_AC(\"INF04__;INF04@E=0,S=1076,G=0,T=0,P=0:@R=A,S=1260,V={0}:R=B,S=1018,V={1}:R=C,S=1092,V={2}:R=D,S=1014,V={3}:R=E,S=1260,V={4}:\";$C$2;$O$14;$C$4;$D74;$B74)": 8913,_x000D_
    "=RIK_AC(\"INF04__;INF04@E=0,S=1076,G=0,T=0,P=0:@R=A,S=1260,V={0}:R=B,S=1018,V={1}:R=C,S=1092,V={2}:R=D,S=1014,V={3}:R=E,S=1260,V={4}:\";$C$2;$O$14;$C$4;$D82;$B82)": 8914,_x000D_
    "=RIK_AC(\"INF04__;INF04@E=0,S=1076,G=0,T=0,P=0:@R=A,S=1260,V={0}:R=B,S=1018,V={1}:R=C,S=1092,V={2}:R=D,S=1014,V={3}:R=E,S=1260,V={4}:\";$C$2;$O$14;$C$4;$D90;$B90)": 8915,_x000D_
    "=RIK_AC(\"INF04__;INF04@E=0,S=1076,G=0,T=0,P=0:@R=A,S=1260,V={0}:R=B,S=1018,V={1}:R=C,S=1092,V={2}:R=D,S=1014,V={3}:R=E,S=1260,V={4}:\";$C$2;$O$14;$C$4;$D98;$B98)": 8916,_x000D_
    "=RIK_AC(\"INF04__;INF04@E=0,S=1076,G=0,T=0,P=0:@R=A,S=1260,V={0}:R=B,S=1018,V={1}:R=C,S=1092,V={2}:R=D,S=1014,V={3}:R=E,S=1260,V={4}:\";$C$2;$O$14;$C$4;$D106;$B106)": 8917,_x000D_
    "=RIK_AC(\"INF04__;INF04@E=0,S=1076,G=0,T=0,P=0:@R=A,S=1260,V={0}:R=B,S=1018,V={1}:R=C,S=1092,V={2}:R=D,S=1014,V={3}:R=E,S=1260,V={4}:\";$C$2;$O$14;$C$4;$D114;$B114)": 8918,_x000D_
    "=RIK_AC(\"INF04__;INF04@E=0,S=1076,G=0,T=0,P=0:@R=A,S=1260,V={0}:R=B,S=1018,V={1}:R=C,S=1092,V={2}:R=D,S=1014,V={3}:R=E,S=1260,V={4}:\";$C$2;$O$14;$C$4;$D122;$B122)": 8919,_x000D_
    "=RIK_AC(\"INF04__;INF04@E=0,S=1076,G=0,T=0,P=0:@R=A,S=1260,V={0}:R=B,S=1018,V={1}:R=C,S=1092,V={2}:R=D,S=1014,V={3}:R=E,S=1260,V={4}:\";$C$2;$O$14;$C$4;$D130;$B130)": 8920,_x000D_
    "=RIK_AC(\"INF04__;INF04@E=0,S=1076,G=0,T=0,P=0:@R=A,S=1260,V={0}:R=B,S=1018,V={1}:R=C,S=1092,V={2}:R=D,S=1014,V={3}:R=E,S=1260,V={4}:\";$C$2;$O$14;$C$4;$D138;$B138)": 8921,_x000D_
    "=RIK_AC(\"INF04__;INF04@E=0,S=1076,G=0,T=0,P=0:@R=A,S=1260,V={0}:R=B,S=1018,V={1}:R=C,S=1092,V={2}:R=D,S=1014,V={3}:R=E,S=1260,V={4}:\";$C$2;$O$14;$C$4;$D146;$B146)": 8922,_x000D_
    "=RIK_AC(\"INF04__;INF04@E=0,S=1076,G=0,T=0,P=0:@R=A,S=1260,V={0}:R=B,S=1018,V={1}:R=C,S=1092,V={2}:R=D,S=1014,V={3}:R=E,S=1260,V={4}:\";$C$2;$O$14;$C$4;$D154;$B154)": 8923,_x000D_
    "=RIK_AC(\"INF04__;INF04@E=0,S=1076,G=0,T=0,P=0:@R=A,S=1260,V={0}:R=B,S=1018,V={1}:R=C,S=1092,V={2}:R=D,S=1014,V={3}:R=E,S=1260,V={4}:\";$C$2;$O$14;$C$4;$D162;$B162)": 8924,_x000D_
    "=RIK_AC(\"INF04__;INF04@E=0,S=1076,G=0,T=0,P=0:@R=A,S=1260,V={0}:R=B,S=1018,V={1}:R=C,S=1092,V={2}:R=D,S=1014,V={3}:R=E,S=1260,V={4}:\";$C$2;$O$14;$C$4;$D170;$B170)": 8925,_x000D_
    "=RIK_AC(\"INF04__;INF04@E=0,S=1076,G=0,T=0,P=0:@R=A,S=1260,V={0}:R=B,S=1018,V={1}:R=C,S=1092,V={2}:R=D,S=1014,V={3}:R=E,S=1260,V={4}:\";$C$2;$O$14;$C$4;$D178;$B178)": 8926,_x000D_
    "=RIK_AC(\"INF04__;INF04@E=0,S=1076,G=0,T=0,P=0:@R=A,S=1260,V={0}:R=B,S=1018,V={1}:R=C,S=1092,V={2}:R=D,S=1014,V={3}:R=E,S=1260,V={4}:\";$C$2;$O$14;$C$4;$D186;$B186)": 8927,_x000D_
    "=RIK_AC(\"INF04__;INF04@E=0,S=1076,G=0,T=0,P=0:@R=A,S=1260,V={0}:R=B,S=1018,V={1}:R=C,S=1092,V={2}:R=D,S=1014,V={3}:R=E,S=1260,V={4}:\";$C$2;$O$14;$C$4;$D194;$B194)": 8928,_x000D_
    "=RIK_AC(\"INF04__;INF04@E=0,S=1076,G=0,T=0,P=0:@R=A,S=1260,V={0}:R=B,S=1018,V={1}:R=C,S=1092,V={2}:R=D,S=1014,V={3}:R=E,S=1260,V={4}:\";$C$2;$O$14;$C$4;$D202;$B202)": 8929,_x000D_
    "=RIK_AC(\"INF04__;INF04@E=0,S=1076,G=0,T=0,P=0:@R=A,S=1260,V={0}:R=B,S=1018,V={1}:R=C,S=1092,V={2}:R=D,S=1014,V={3}:R=E,S=1260,V={4}:\";$C$2;$O$14;$C$4;$D210;$B210)": 8930,_x000D_
    "=RIK_AC(\"INF04__;INF04@E=0,S=1076,G=0,T=0,P=0:@R=A,S=1260,V={0}:R=B,S=1018,V={1}:R=C,S=1092,V={2}:R=D,S=1014,V={3}:R=E,S=1260,V={4}:\";$C$2;$O$14;$C$4;$D218;$B218)": 8931,_x000D_
    "=RIK_AC(\"INF04__;INF04@E=0,S=1076,G=0,T=0,P=0:@R=A,S=1260,V={0}:R=B,S=1018,V={1}:R=C,S=1092,V={2}:R=D,S=1014,V={3}:R=E,S=1260,V={4}:\";$C$2;$O$14;$C$4;$D226;$B226)": 8932,_x000D_
    "=RIK_AC(\"INF04__;INF04@E=0,S=1076,G=0,T=0,P=0:@R=A,S=1260,V={0}:R=B,S=1018,V={1}:R=C,S=1092,V={2}:R=D,S=1014,V={3}:R=E,S=1260,V={4}:\";$C$2;$O$14;$C$4;$D234;$B234)": 8933,_x000D_
    "=RIK_AC(\"INF04__;INF04@E=0,S=1076,G=0,T=0,P=0:@R=A,S=1260,V={0}:R=B,S=1018,V={1}:R=C,S=1092,V={2}:R=D,S=1014,V={3}:R=E,S=1260,V={4}:\";$C$2;$O$14;$C$4;$D242;$B242)": 8934,_x000D_
    "=RIK_AC(\"INF04__;INF04@E=0,S=1076,G=0,T=0,P=0:@R=A,S=1260,V={0}:R=B,S=1018,V={1}:R=C,S=1092,V={2}:R=D,S=1014,V={3}:R=E,S=1260,V={4}:\";$C$2;$O$14;$C$4;$D250;$B250)": 8935,_x000D_
    "=RIK_AC(\"INF04__;INF04@E=0,S=1076,G=0,T=0,P=0:@R=A,S=1260,V={0}:R=B,S=1018,V={1}:R=C,S=1092,V={2}:R=D,S=1014,V={3}:R=E,S=1260,V={4}:\";$C$2;$O$14;$C$4;$D258;$B258)": 8936,_x000D_
    "=RIK_AC(\"INF04__;INF04@E=0,S=1076,G=0,T=0,P=0:@R=A,S=1260,V={0}:R=B,S=1018,V={1}:R=C,S=1092,V={2}:R=D,S=1014,V={3}:R=E,S=1260,V={4}:\";$C$2;$O$14;$C$4;$D266;$B266)": 8937,_x000D_
    "=RIK_AC(\"INF04__;INF04@E=0,S=1076,G=0,T=0,P=0:@R=A,S=1260,V={0}:R=B,S=1018,V={1}:R=C,S=1092,V={2}:R=D,S=1014,V={3}:R=E,S=1260,V={4}:\";$C$2;$O$14;$C$4;$D274;$B274)": 8938,_x000D_
    "=RIK_AC(\"INF04__;INF04@E=0,S=1076,G=0,T=0,P=0:@R=A,S=1260,V={0}:R=B,S=1018,V={1}:R=C,S=1092,V={2}:R=D,S=1014,V={3}:R=E,S=1260,V={4}:\";$C$2;$O$14;$C$4;$D282;$B282)": 8939,_x000D_
    "=RIK_AC(\"INF04__;INF04@E=0,S=1076,G=0,T=0,P=0:@R=A,S=1260,V={0}:R=B,S=1018,V={1}:R=C,S=1092,V={2}:R=D,S=1014,V={3}:R=E,S=1260,V={4}:\";$C$2;$O$14;$C$4;$D290;$B290)": 8940,_x000D_
    "=RIK_AC(\"INF04__;INF04@E=0,S=1076,G=0,T=0,P=0:@R=A,S=1260,V={0}:R=B,S=1018,V={1}:R=C,S=1092,V={2}:R=D,S=1014,V={3}:R=E,S=1260,V={4}:\";$C$2;$O$14;$C$4;$D298;$B298)": 8941,_x000D_
    "=RIK_AC(\"INF04__;INF04@E=0,S=1076,G=0,T=0,P=0:@R=A,S=1260,V={0}:R=B,S=1018,V={1}:R=C,S=1092,V={2}:R=D,S=1014,V={3}:R=E,S=1260,V={4}:\";$C$2;$O$14;$C$4;$D306;$B306)": 8942,_x000D_
    "=RIK_AC(\"INF04__;INF04@E=0,S=1076,G=0,T=0,P=0:@R=A,S=1260,V={0}:R=B,S=1018,V={1}:R=C,S=1092,V={2}:R=D,S=1014,V={3}:R=E,S=1260,V={4}:\";$C$2;$O$14;$C$4;$D314;$B314)": 8943,_x000D_
    "=RIK_AC(\"INF04__;INF04@E=0,S=1076,G=0,T=0,P=0:@R=A,S=1260,V={0}:R=B,S=1018,V={1}:R=C,S=1092,V={2}:R=D,S=1014,V={3}:R=E,S=1260,V={4}:\";$C$2;$O$14;$C$4;$D322;$B322)": 8944,_x000D_
    "=RIK_AC(\"INF04__;INF04@E=0,S=1076,G=0,T=0,P=0:@R=A,S=1260,V={0}:R=B,S=1018,V={1}:R=C,S=1092,V={2}:R=D,S=1014,V={3}:R=E,S=1260,V={4}:\";$C$2;$O$14;$C$4;$D330;$B330)": 8945,_x000D_
    "=RIK_AC(\"INF04__;INF04@E=0,S=1076,G=0,T=0,P=0:@R=A,S=1260,V={0}:R=B,S=1018,V={1}:R=C,S=1092,V={2}:R=D,S=1014,V={3}:R=E,S=1260,V={4}:\";$C$2;$O$14;$C$4;$D338;$B338)": 8946,_x000D_
    "=RIK_AC(\"INF04__;INF04@E=0,S=1076,G=0,T=0,P=0:@R=A,S=1260,V={0}:R=B,S=1018,V={1}:R=C,S=1092,V={2}:R=D,S=1014,V={3}:R=E,S=1260,V={4}:\";$C$2;$O$14;$C$4;$D346;$B346)": 8947,_x000D_
    "=RIK_AC(\"INF04__;INF04@E=0,S=1076,G=0,T=0,P=0:@R=A,S=1260,V={0}:R=B,S=1018,V={1}:R=C,S=1092,V={2}:R=D,S=1014,V={3}:R=E,S=1260,V={4}:\";$C$2;$O$14;$C$4;$D354;$B354)": 8948,_x000D_
    "=RIK_AC(\"INF04__;INF04@E=0,S=1076,G=0,T=0,P=0:@R=A,S=1260,V={0}:R=B,S=1018,V={1}:R=C,S=1092,V={2}:R=D,S=1014,V={3}:R=E,S=1260,V={4}:\";$C$2;$O$14;$C$4;$D362;$B362)": 8949,_x000D_
    "=RIK_AC(\"INF04__;INF04@E=0,S=1076,G=0,T=0,P=0:@R=A,S=1260,V={0}:R=B,S=1018,V={1}:R=C,S=1092,V={2}:R=D,S=1014,V={3}:R=E,S=1260,V={4}:\";$C$2;$O$14;$C$4;$D370;$B370)": 8950,_x000D_
    "=RIK_AC(\"INF04__;INF04@E=0,S=1076,G=0,T=0,P=0:@R=A,S=1260,V={0}:R=B,S=1018,V={1}:R=C,S=1092,V={2}:R=D,S=1014,V={3}:R=E,S=1260,V={4}:\";$C$2;$O$14;$C$4;$D378;$B378)": 8951,_x000D_
    "=RIK_AC(\"INF04__;INF04@E=0,S=1076,G=0,T=0,P=0:@R=A,S=1260,V={0}:R=B,S=1018,V={1}:R=C,S=1092,V={2}:R=D,S=1014,V={3}:R=E,S=1260,V={4}:\";$C$2;$O$14;$C$4;$D386;$B386)": 8952,_x000D_
    "=RIK_AC(\"INF04__;INF04@E=0,S=1076,G=0,T=0,P=0:@R=A,S=1260,V={0}:R=B,S=1018,V={1}:R=C,S=1092,V={2}:R=D,S=1014,V={3}:R=E,S=1260,V={4}:\";$C$2;$O$14;$C$4;$D394;$B394)": 8953,_x000D_
    "=RIK_AC(\"INF04__;INF04@E=0,S=1076,G=0,T=0,P=0:@R=A,S=1260,V={0}:R=B,S=1018,V={1}:R=C,S=1092,V={2}:R=D,S=1014,V={3}:R=E,S=1260,V={4}:\";$C$2;$O$14;$C$4;$D402;$B402)": 8954,_x000D_
    "=RIK_AC(\"INF04__;INF04@E=0,S=1076,G=0,T=0,P=0:@R=A,S=1260,V={0}:R=B,S=1018,V={1}:R=C,S=1092,V={2}:R=D,S=1014,V={3}:R=E,S=1260,V={4}:\";$C$2;$O$14;$C$4;$D410;$B410)": 8955,_x000D_
    "=RIK_AC(\"INF04__;INF04@E=0,S=1076,G=0,T=0,P=0:@R=A,S=1260,V={0}:R=B,S=1018,V={1}:R=C,S=1092,V={2}:R=D,S=1014,V={3}:R=E,S=1260,V={4}:\";$C$2;$O$14;$C$4;$D418;$B418)": 8956,_x000D_
    "=RIK_AC(\"INF04__;INF04@E=0,S=1076,G=0,T=0,P=0:@R=A,S=1260,V={0}:R=B,S=1018,V={1}:R=C,S=1092,V={2}:R=D,S=1014,V={3}:R=E,S=1260,V={4}:\";$C$2;$O$14;$C$4;$D426;$B426)": 8957,_x000D_
    "=RIK_AC(\"INF04__;INF04@E=0,S=1076,G=0,T=0,P=0:@R=A,S=1260,V={0}:R=B,S=1018,V={1}:R=C,S=1092,V={2}:R=D,S=1014,V={3}:R=E,S=1260,V={4}:\";$C$2;$O$14;$C$4;$D434;$B434)": 8958,_x000D_
    "=RIK_AC(\"INF04__;INF04@E=0,S=1064,G=0,T=0,P=0:@R=A,S=1260,V={0}:R=B,S=1018,V={1}:R=C,S=1092,V={2}:R=D,S=1014,V={3}:R=E,S=1260,V={4}:\";$C$2;$O$14;$C$4;$D121;$B121)": 8959,_x000D_
    "=RIK_AC(\"INF04__;INF04@E=0,S=1064,G=0,T=0,P=0:@R=A,S=1260,V={0}:R=B,S=1018,V={1}:R=C,S=1092,V={2}:R=D,S=1014,V={3}:R=E,S=1260,V={4}:\";$C$2;$O$14;$C$4;$D185;$B185)": 8960,_x000D_
    "=RIK_AC(\"INF04__;INF04@E=0,S=1064,G=0,T=0,P=0:@R=A,S=1260,V={0}:R=B,S=1018,V={1}:R=C,S=1092,V={2}:R=D,S=1014,V={3}:R=E,S=1260,V={4}:\";$C$2;$O$14;$C$4;$D249;$B249)": 8961,_x000D_
  </t>
  </si>
  <si>
    <t xml:space="preserve">  "=RIK_AC(\"INF04__;INF04@E=0,S=1064,G=0,T=0,P=0:@R=A,S=1260,V={0}:R=B,S=1018,V={1}:R=C,S=1092,V={2}:R=D,S=1014,V={3}:R=E,S=1260,V={4}:\";$C$2;$O$14;$C$4;$D313;$B313)": 8962,_x000D_
    "=RIK_AC(\"INF04__;INF04@E=0,S=1064,G=0,T=0,P=0:@R=A,S=1260,V={0}:R=B,S=1018,V={1}:R=C,S=1092,V={2}:R=D,S=1014,V={3}:R=E,S=1260,V={4}:\";$C$2;$O$14;$C$4;$D377;$B377)": 8963,_x000D_
    "=RIK_AC(\"INF04__;INF04@E=0,S=49,G=0,T=0,P=0:@R=A,S=1260,V={0}:R=B,S=1018,V={1}:R=C,S=1092,V={2}:R=D,S=1014,V={3}:R=E,S=1260,V={4}:R=F,S=48,V={5}:\";$C$2;$O$14;$C$4;$D21;$B21;Q$14)": 8964,_x000D_
    "=RIK_AC(\"INF04__;INF04@E=0,S=49,G=0,T=0,P=0:@R=A,S=1260,V={0}:R=B,S=1018,V={1}:R=C,S=1092,V={2}:R=D,S=1014,V={3}:R=E,S=1260,V={4}:R=F,S=48,V={5}:\";$C$2;$O$14;$C$4;$D53;$B53;Q$14)": 8965,_x000D_
    "=RIK_AC(\"INF04__;INF04@E=0,S=49,G=0,T=0,P=0:@R=A,S=1260,V={0}:R=B,S=1018,V={1}:R=C,S=1092,V={2}:R=D,S=1014,V={3}:R=E,S=1260,V={4}:R=F,S=48,V={5}:\";$C$2;$O$14;$C$4;$D73;$B73;Q$14)": 8966,_x000D_
    "=RIK_AC(\"INF04__;INF04@E=0,S=49,G=0,T=0,P=0:@R=A,S=1260,V={0}:R=B,S=1018,V={1}:R=C,S=1092,V={2}:R=D,S=1014,V={3}:R=E,S=1260,V={4}:R=F,S=48,V={5}:\";$C$2;$O$14;$C$4;$D93;$B93;Q$14)": 8967,_x000D_
    "=RIK_AC(\"INF04__;INF04@E=0,S=49,G=0,T=0,P=0:@R=A,S=1260,V={0}:R=B,S=1018,V={1}:R=C,S=1092,V={2}:R=D,S=1014,V={3}:R=E,S=1260,V={4}:R=F,S=48,V={5}:\";$C$2;$O$14;$C$4;$D109;$B109;Q$14)": 8968,_x000D_
    "=RIK_AC(\"INF04__;INF04@E=0,S=49,G=0,T=0,P=0:@R=A,S=1260,V={0}:R=B,S=1018,V={1}:R=C,S=1092,V={2}:R=D,S=1014,V={3}:R=E,S=1260,V={4}:R=F,S=48,V={5}:\";$C$2;$O$14;$C$4;$D124;$B124;Q$14)": 8969,_x000D_
    "=RIK_AC(\"INF04__;INF04@E=0,S=49,G=0,T=0,P=0:@R=A,S=1260,V={0}:R=B,S=1018,V={1}:R=C,S=1092,V={2}:R=D,S=1014,V={3}:R=E,S=1260,V={4}:R=F,S=48,V={5}:\";$C$2;$O$14;$C$4;$D136;$B136;Q$14)": 8970,_x000D_
    "=RIK_AC(\"INF04__;INF04@E=0,S=49,G=0,T=0,P=0:@R=A,S=1260,V={0}:R=B,S=1018,V={1}:R=C,S=1092,V={2}:R=D,S=1014,V={3}:R=E,S=1260,V={4}:R=F,S=48,V={5}:\";$C$2;$O$14;$C$4;$D149;$B149;Q$14)": 8971,_x000D_
    "=RIK_AC(\"INF04__;INF04@E=0,S=49,G=0,T=0,P=0:@R=A,S=1260,V={0}:R=B,S=1018,V={1}:R=C,S=1092,V={2}:R=D,S=1014,V={3}:R=E,S=1260,V={4}:R=F,S=48,V={5}:\";$C$2;$O$14;$C$4;$D159;$B159;Q$14)": 8972,_x000D_
    "=RIK_AC(\"INF04__;INF04@E=0,S=49,G=0,T=0,P=0:@R=A,S=1260,V={0}:R=B,S=1018,V={1}:R=C,S=1092,V={2}:R=D,S=1014,V={3}:R=E,S=1260,V={4}:R=F,S=48,V={5}:\";$C$2;$O$14;$C$4;$D169;$B169;Q$14)": 8973,_x000D_
    "=RIK_AC(\"INF04__;INF04@E=0,S=49,G=0,T=0,P=0:@R=A,S=1260,V={0}:R=B,S=1018,V={1}:R=C,S=1092,V={2}:R=D,S=1014,V={3}:R=E,S=1260,V={4}:R=F,S=48,V={5}:\";$C$2;$O$14;$C$4;$D181;$B181;Q$14)": 8974,_x000D_
    "=RIK_AC(\"INF04__;INF04@E=0,S=49,G=0,T=0,P=0:@R=A,S=1260,V={0}:R=B,S=1018,V={1}:R=C,S=1092,V={2}:R=D,S=1014,V={3}:R=E,S=1260,V={4}:R=F,S=48,V={5}:\";$C$2;$O$14;$C$4;$D191;$B191;Q$14)": 8975,_x000D_
    "=RIK_AC(\"INF04__;INF04@E=0,S=49,G=0,T=0,P=0:@R=A,S=1260,V={0}:R=B,S=1018,V={1}:R=C,S=1092,V={2}:R=D,S=1014,V={3}:R=E,S=1260,V={4}:R=F,S=48,V={5}:\";$C$2;$O$14;$C$4;$D199;$B199;Q$14)": 8976,_x000D_
    "=RIK_AC(\"INF04__;INF04@E=0,S=49,G=0,T=0,P=0:@R=A,S=1260,V={0}:R=B,S=1018,V={1}:R=C,S=1092,V={2}:R=D,S=1014,V={3}:R=E,S=1260,V={4}:R=F,S=48,V={5}:\";$C$2;$O$14;$C$4;$D207;$B207;Q$14)": 8977,_x000D_
    "=RIK_AC(\"INF04__;INF04@E=0,S=49,G=0,T=0,P=0:@R=A,S=1260,V={0}:R=B,S=1018,V={1}:R=C,S=1092,V={2}:R=D,S=1014,V={3}:R=E,S=1260,V={4}:R=F,S=48,V={5}:\";$C$2;$O$14;$C$4;$D215;$B215;Q$14)": 8978,_x000D_
    "=RIK_AC(\"INF04__;INF04@E=0,S=49,G=0,T=0,P=0:@R=A,S=1260,V={0}:R=B,S=1018,V={1}:R=C,S=1092,V={2}:R=D,S=1014,V={3}:R=E,S=1260,V={4}:R=F,S=48,V={5}:\";$C$2;$O$14;$C$4;$D223;$B223;Q$14)": 8979,_x000D_
    "=RIK_AC(\"INF04__;INF04@E=0,S=49,G=0,T=0,P=0:@R=A,S=1260,V={0}:R=B,S=1018,V={1}:R=C,S=1092,V={2}:R=D,S=1014,V={3}:R=E,S=1260,V={4}:R=F,S=48,V={5}:\";$C$2;$O$14;$C$4;$D231;$B231;Q$14)": 8980,_x000D_
    "=RIK_AC(\"INF04__;INF04@E=0,S=49,G=0,T=0,P=0:@R=A,S=1260,V={0}:R=B,S=1018,V={1}:R=C,S=1092,V={2}:R=D,S=1014,V={3}:R=E,S=1260,V={4}:R=F,S=48,V={5}:\";$C$2;$O$14;$C$4;$D239;$B239;Q$14)": 8981,_x000D_
    "=RIK_AC(\"INF04__;INF04@E=0,S=49,G=0,T=0,P=0:@R=A,S=1260,V={0}:R=B,S=1018,V={1}:R=C,S=1092,V={2}:R=D,S=1014,V={3}:R=E,S=1260,V={4}:R=F,S=48,V={5}:\";$C$2;$O$14;$C$4;$D247;$B247;Q$14)": 8982,_x000D_
    "=RIK_AC(\"INF04__;INF04@E=0,S=49,G=0,T=0,P=0:@R=A,S=1260,V={0}:R=B,S=1018,V={1}:R=C,S=1092,V={2}:R=D,S=1014,V={3}:R=E,S=1260,V={4}:R=F,S=48,V={5}:\";$C$2;$O$14;$C$4;$D255;$B255;Q$14)": 8983,_x000D_
    "=RIK_AC(\"INF04__;INF04@E=0,S=49,G=0,T=0,P=0:@R=A,S=1260,V={0}:R=B,S=1018,V={1}:R=C,S=1092,V={2}:R=D,S=1014,V={3}:R=E,S=1260,V={4}:R=F,S=48,V={5}:\";$C$2;$O$14;$C$4;$D263;$B263;Q$14)": 8984,_x000D_
    "=RIK_AC(\"INF04__;INF04@E=0,S=49,G=0,T=0,P=0:@R=A,S=1260,V={0}:R=B,S=1018,V={1}:R=C,S=1092,V={2}:R=D,S=1014,V={3}:R=E,S=1260,V={4}:R=F,S=48,V={5}:\";$C$2;$O$14;$C$4;$D271;$B271;Q$14)": 8985,_x000D_
    "=RIK_AC(\"INF04__;INF04@E=0,S=49,G=0,T=0,P=0:@R=A,S=1260,V={0}:R=B,S=1018,V={1}:R=C,S=1092,V={2}:R=D,S=1014,V={3}:R=E,S=1260,V={4}:R=F,S=48,V={5}:\";$C$2;$O$14;$C$4;$D279;$B279;Q$14)": 8986,_x000D_
    "=RIK_AC(\"INF04__;INF04@E=0,S=49,G=0,T=0,P=0:@R=A,S=1260,V={0}:R=B,S=1018,V={1}:R=C,S=1092,V={2}:R=D,S=1014,V={3}:R=E,S=1260,V={4}:R=F,S=48,V={5}:\";$C$2;$O$14;$C$4;$D287;$B287;Q$14)": 8987,_x000D_
    "=RIK_AC(\"INF04__;INF04@E=0,S=49,G=0,T=0,P=0:@R=A,S=1260,V={0}:R=B,S=1018,V={1}:R=C,S=1092,V={2}:R=D,S=1014,V={3}:R=E,S=1260,V={4}:R=F,S=48,V={5}:\";$C$2;$O$14;$C$4;$D295;$B295;Q$14)": 8988,_x000D_
    "=RIK_AC(\"INF04__;INF04@E=0,S=49,G=0,T=0,P=0:@R=A,S=1260,V={0}:R=B,S=1018,V={1}:R=C,S=1092,V={2}:R=D,S=1014,V={3}:R=E,S=1260,V={4}:R=F,S=48,V={5}:\";$C$2;$O$14;$C$4;$D303;$B303;Q$14)": 8989,_x000D_
    "=RIK_AC(\"INF04__;INF04@E=0,S=49,G=0,T=0,P=0:@R=A,S=1260,V={0}:R=B,S=1018,V={1}:R=C,S=1092,V={2}:R=D,S=1014,V={3}:R=E,S=1260,V={4}:R=F,S=48,V={5}:\";$C$2;$O$14;$C$4;$D311;$B311;Q$14)": 8990,_x000D_
    "=RIK_AC(\"INF04__;INF04@E=0,S=49,G=0,T=0,P=0:@R=A,S=1260,V={0}:R=B,S=1018,V={1}:R=C,S=1092,V={2}:R=D,S=1014,V={3}:R=E,S=1260,V={4}:R=F,S=48,V={5}:\";$C$2;$O$14;$C$4;$D319;$B319;Q$14)": 8991,_x000D_
    "=RIK_AC(\"INF04__;INF04@E=0,S=49,G=0,T=0,P=0:@R=A,S=1260,V={0}:R=B,S=1018,V={1}:R=C,S=1092,V={2}:R=D,S=1014,V={3}:R=E,S=1260,V={4}:R=F,S=48,V={5}:\";$C$2;$O$14;$C$4;$D327;$B327;Q$14)": 8992,_x000D_
    "=RIK_AC(\"INF04__;INF04@E=0,S=49,G=0,T=0,P=0:@R=A,S=1260,V={0}:R=B,S=1018,V={1}:R=C,S=1092,V={2}:R=D,S=1014,V={3}:R=E,S=1260,V={4}:R=F,S=48,V={5}:\";$C$2;$O$14;$C$4;$D335;$B335;Q$14)": 8993,_x000D_
    "=RIK_AC(\"INF04__;INF04@E=0,S=49,G=0,T=0,P=0:@R=A,S=1260,V={0}:R=B,S=1018,V={1}:R=C,S=1092,V={2}:R=D,S=1014,V={3}:R=E,S=1260,V={4}:R=F,S=48,V={5}:\";$C$2;$O$14;$C$4;$D343;$B343;Q$14)": 8994,_x000D_
    "=RIK_AC(\"INF04__;INF04@E=0,S=49,G=0,T=0,P=0:@R=A,S=1260,V={0}:R=B,S=1018,V={1}:R=C,S=1092,V={2}:R=D,S=1014,V={3}:R=E,S=1260,V={4}:R=F,S=48,V={5}:\";$C$2;$O$14;$C$4;$D351;$B351;Q$14)": 8995,_x000D_
    "=RIK_AC(\"INF04__;INF04@E=0,S=49,G=0,T=0,P=0:@R=A,S=1260,V={0}:R=B,S=1018,V={1}:R=C,S=1092,V={2}:R=D,S=1014,V={3}:R=E,S=1260,V={4}:R=F,S=48,V={5}:\";$C$2;$O$14;$C$4;$D359;$B359;Q$14)": 8996,_x000D_
    "=RIK_AC(\"INF04__;INF04@E=0,S=49,G=0,T=0,P=0:@R=A,S=1260,V={0}:R=B,S=1018,V={1}:R=C,S=1092,V={2}:R=D,S=1014,V={3}:R=E,S=1260,V={4}:R=F,S=48,V={5}:\";$C$2;$O$14;$C$4;$D367;$B367;Q$14)": 8997,_x000D_
    "=RIK_AC(\"INF04__;INF04@E=0,S=49,G=0,T=0,P=0:@R=A,S=1260,V={0}:R=B,S=1018,V={1}:R=C,S=1092,V={2}:R=D,S=1014,V={3}:R=E,S=1260,V={4}:R=F,S=48,V={5}:\";$C$2;$O$14;$C$4;$D375;$B375;Q$14)": 8998,_x000D_
    "=RIK_AC(\"INF04__;INF04@E=0,S=49,G=0,T=0,P=0:@R=A,S=1260,V={0}:R=B,S=1018,V={1}:R=C,S=1092,V={2}:R=D,S=1014,V={3}:R=E,S=1260,V={4}:R=F,S=48,V={5}:\";$C$2;$O$14;$C$4;$D383;$B383;Q$14)": 8999,_x000D_
    "=RIK_AC(\"INF04__;INF04@E=0,S=49,G=0,T=0,P=0:@R=A,S=1260,V={0}:R=B,S=1018,V={1}:R=C,S=1092,V={2}:R=D,S=1014,V={3}:R=E,S=1260,V={4}:R=F,S=48,V={5}:\";$C$2;$O$14;$C$4;$D391;$B391;Q$14)": 9000,_x000D_
    "=RIK_AC(\"INF04__;INF04@E=0,S=49,G=0,T=0,P=0:@R=A,S=1260,V={0}:R=B,S=1018,V={1}:R=C,S=1092,V={2}:R=D,S=1014,V={3}:R=E,S=1260,V={4}:R=F,S=48,V={5}:\";$C$2;$O$14;$C$4;$D399;$B399;Q$14)": 9001,_x000D_
    "=RIK_AC(\"INF04__;INF04@E=0,S=49,G=0,T=0,P=0:@R=A,S=1260,V={0}:R=B,S=1018,V={1}:R=C,S=1092,V={2}:R=D,S=1014,V={3}:R=E,S=1260,V={4}:R=F,S=48,V={5}:\";$C$2;$O$14;$C$4;$D407;$B407;Q$14)": 9002,_x000D_
    "=RIK_AC(\"INF04__;INF04@E=0,S=49,G=0,T=0,P=0:@R=A,S=1260,V={0}:R=B,S=1018,V={1}:R=C,S=1092,V={2}:R=D,S=1014,V={3}:R=E,S=1260,V={4}:R=F,S=48,V={5}:\";$C$2;$O$14;$C$4;$D415;$B415;Q$14)": 9003,_x000D_
    "=RIK_AC(\"INF04__;INF04@E=0,S=49,G=0,T=0,P=0:@R=A,S=1260,V={0}:R=B,S=1018,V={1}:R=C,S=1092,V={2}:R=D,S=1014,V={3}:R=E,S=1260,V={4}:R=F,S=48,V={5}:\";$C$2;$O$14;$C$4;$D423;$B423;Q$14)": 9004,_x000D_
    "=RIK_AC(\"INF04__;INF04@E=0,S=49,G=0,T=0,P=0:@R=A,S=1260,V={0}:R=B,S=1018,V={1}:R=C,S=1092,V={2}:R=D,S=1014,V={3}:R=E,S=1260,V={4}:R=F,S=48,V={5}:\";$C$2;$O$14;$C$4;$D431;$B431;Q$14)": 9005,_x000D_
    "=RIK_AC(\"INF04__;INF04@E=0,S=1076,G=0,T=0,P=0:@R=A,S=1260,V={0}:R=B,S=1018,V={1}:R=C,S=1092,V={2}:R=D,S=1014,V={3}:R=E,S=1260,V={4}:\";$C$2;$O$14;$C$4;$D19;$B19)": 9006,_x000D_
    "=RIK_AC(\"INF04__;INF04@E=0,S=1076,G=0,T=0,P=0:@R=A,S=1260,V={0}:R=B,S=1018,V={1}:R=C,S=1092,V={2}:R=D,S=1014,V={3}:R=E,S=1260,V={4}:\";$C$2;$O$14;$C$4;$D27;$B27)": 9007,_x000D_
    "=RIK_AC(\"INF04__;INF04@E=0,S=1076,G=0,T=0,P=0:@R=A,S=1260,V={0}:R=B,S=1018,V={1}:R=C,S=1092,V={2}:R=D,S=1014,V={3}:R=E,S=1260,V={4}:\";$C$2;$O$14;$C$4;$D35;$B35)": 9008,_x000D_
    "=RIK_AC(\"INF04__;INF04@E=0,S=1076,G=0,T=0,P=0:@R=A,S=1260,V={0}:R=B,S=1018,V={1}:R=C,S=1092,V={2}:R=D,S=1014,V={3}:R=E,S=1260,V={4}:\";$C$2;$O$14;$C$4;$D43;$B43)": 9009,_x000D_
    "=RIK_AC(\"INF04__;INF04@E=0,S=1076,G=0,T=0,P=0:@R=A,S=1260,V={0}:R=B,S=1018,V={1}:R=C,S=1092,V={2}:R=D,S=1014,V={3}:R=E,S=1260,V={4}:\";$C$2;$O$14;$C$4;$D51;$B51)": 9010,_x000D_
    "=RIK_AC(\"INF04__;INF04@E=0,S=1076,G=0,T=0,P=0:@R=A,S=1260,V={0}:R=B,S=1018,V={1}:R=C,S=1092,V={2}:R=D,S=1014,V={3}:R=E,S=1260,V={4}:\";$C$2;$O$14;$C$4;$D59;$B59)": 9011,_x000D_
    "=RIK_AC(\"INF04__;INF04@E=0,S=1076,G=0,T=0,P=0:@R=A,S=1260,V={0}:R=B,S=1018,V={1}:R=C,S=1092,V={2}:R=D,S=1014,V={3}:R=E,S=1260,V={4}:\";$C$2;$O$14;$C$4;$D67;$B67)": 9012,_x000D_
    "=RIK_AC(\"INF04__;INF04@E=0,S=1076,G=0,T=0,P=0:@R=A,S=1260,V={0}:R=B,S=1018,V={1}:R=C,S=1092,V={2}:R=D,S=1014,V={3}:R=E,S=1260,V={4}:\";$C$2;$O$14;$C$4;$D75;$B75)": 9013,_x000D_
    "=RIK_AC(\"INF04__;INF04@E=0,S=1076,G=0,T=0,P=0:@R=A,S=1260,V={0}:R=B,S=1018,V={1}:R=C,S=1092,V={2}:R=D,S=1014,V={3}:R=E,S=1260,V={4}:\";$C$2;$O$14;$C$4;$D83;$B83)": 9014,_x000D_
    "=RIK_AC(\"INF04__;INF04@E=0,S=1076,G=0,T=0,P=0:@R=A,S=1260,V={0}:R=B,S=1018,V={1}:R=C,S=1092,V={2}:R=D,S=1014,V={3}:R=E,S=1260,V={4}:\";$C$2;$O$14;$C$4;$D91;$B91)": 9015,_x000D_
    "=RIK_AC(\"INF04__;INF04@E=0,S=1076,G=0,T=0,P=0:@R=A,S=1260,V={0}:R=B,S=1018,V={1}:R=C,S=1092,V={2}:R=D,S=1014,V={3}:R=E,S=1260,V={4}:\";$C$2;$O$14;$C$4;$D99;$B99)": 9016,_x000D_
    "=RIK_AC(\"INF04__;INF04@E=0,S=1076,G=0,T=0,P=0:@R=A,S=1260,V={0}:R=B,S=1018,V={1}:R=C,S=1092,V={2}:R=D,S=1014,V={3}:R=E,S=1260,V={4}:\";$C$2;$O$14;$C$4;$D107;$B107)": 9017,_x000D_
    "=RIK_AC(\"INF04__;INF04@E=0,S=1076,G=0,T=0,P=0:@R=A,S=1260,V={0}:R=B,S=1018,V={1}:R=C,S=1092,V={2}:R=D,S=1014,V={3}:R=E,S=1260,V={4}:\";$C$2;$O$14;$C$4;$D115;$B115)": 9018,_x000D_
    "=RIK_AC(\"INF04__;INF04@E=0,S=1076,G=0,T=0,P=0:@R=A,S=1260,V={0}:R=B,S=1018,V={1}:R=C,S=1092,V={2}:R=D,S=1014,V={3}:R=E,S=1260,V={4}:\";$C$2;$O$14;$C$4;$D123;$B123)": 9019,_x000D_
    "=RIK_AC(\"INF04__;INF04@E=0,S=1076,G=0,T=0,P=0:@R=A,S=1260,V={0}:R=B,S=1018,V={1}:R=C,S=1092,V={2}:R=D,S=1014,V={3}:R=E,S=1260,V={4}:\";$C$2;$O$14;$C$4;$D131;$B131)": 9020,_x000D_
    "=RIK_AC(\"INF04__;INF04@E=0,S=1076,G=0,T=0,P=0:@R=A,S=1260,V={0}:R=B,S=1018,V={1}:R=C,S=1092,V={2}:R=D,S=1014,V={3}:R=E,S=1260,V={4}:\";$C$2;$O$14;$C$4;$D139;$B139)": 9021,_x000D_
    "=RIK_AC(\"INF04__;INF04@E=0,S=1076,G=0,T=0,P=0:@R=A,S=1260,V={0}:R=B,S=1018,V={1}:R=C,S=1092,V={2}:R=D,S=1014,V={3}:R=E,S=1260,V={4}:\";$C$2;$O$14;$C$4;$D147;$B147)": 9022,_x000D_
    "=RIK_AC(\"INF04__;INF04@E=0,S=1076,G=0,T=0,P=0:@R=A,S=1260,V={0}:R=B,S=1018,V={1}:R=C,S=1092,V={2}:R=D,S=1014,V={3}:R=E,S=1260,V={4}:\";$C$2;$O$14;$C$4;$D155;$B155)": 9023,_x000D_
    "=RIK_AC(\"INF04__;INF04@E=0,S=1076,G=0,T=0,P=0:@R=A,S=1260,V={0}:R=B,S=1018,V={1}:R=C,S=1092,V={2}:R=D,S=1014,V={3}:R=E,S=1260,V={4}:\";$C$2;$O$14;$C$4;$D163;$B163)": 9024,_x000D_
    "=RIK_AC(\"INF04__;INF04@E=0,S=1076,G=0,T=0,P=0:@R=A,S=1260,V={0}:R=B,S=1018,V={1}:R=C,S=1092,V={2}:R=D,S=1014,V={3}:R=E,S=1260,V={4}:\";$C$2;$O$14;$C$4;$D171;$B171)": 9025,_x000D_
    "=RIK_AC(\"INF04__;INF04@E=0,S=1076,G=0,T=0,P=0:@R=A,S=1260,V={0}:R=B,S=1018,V={1}:R=C,S=1092,V={2}:R=D,S=1014,V={3}:R=E,S=1260,V={4}:\";$C$2;$O$14;$C$4;$D179;$B179)": 9026,_x000D_
    "=RIK_AC(\"INF04__;INF04@E=0,S=1076,G=0,T=0,P=0:@R=A,S=1260,V={0}:R=B,S=1018,V={1}:R=C,S=1092,V={2}:R=D,S=1014,V={3}:R=E,S=1260,V={4}:\";$C$2;$O$14;$C$4;$D187;$B187)": 9027,_x000D_
    "=RIK_AC(\"INF04__;INF04@E=0,S=1076,G=0,T=0,P=0:@R=A,S=1260,V={0}:R=B,S=1018,V={1}:R=C,S=1092,V={2}:R=D,S=1014,V={3}:R=E,S=1260,V={4}:\";$C$2;$O$14;$C$4;$D195;$B195)": 9028,_x000D_
    "=RIK_AC(\"INF04__;INF04@E=0,S=1076,G=0,T=0,P=0:@R=A,S=1260,V={0}:R=B,S=1018,V={1}:R=C,S=1092,V={2}:R=D,S=1014,V={3}:R=E,S=1260,V={4}:\";$C$2;$O$14;$C$4;$D203;$B203)": 9029,_x000D_
    "=RIK_AC(\"INF04__;INF04@E=0,S=1076,G=0,T=0,P=0:@R=A,S=1260,V={0}:R=B,S=1018,V={1}:R=C,S=1092,V={2}:R=D,S=1014,V={3}:R=E,S=1260,V={4}:\";$C$2;$O$14;$C$4;$D211;$B211)": 9030,_x000D_
    "=RIK_AC(\"INF04__;INF04@E=0,S=1076,G=0,T=0,P=0:@R=A,S=1260,V={0}:R=B,S=1018,V={1}:R=C,S=1092,V={2}:R=D,S=1014,V={3}:R=E,S=1260,V={4}:\";$C$2;$O$14;$C$4;$D219;$B219)": 9031,_x000D_
    "=RIK_AC(\"INF04__;INF04@E=0,S=1076,G=0,T=0,P=0:@R=A,S=1260,V={0}:R=B,S=1018,V={1}:R=C,S=1092,V={2}:R=D,S=1014,V={3}:R=E,S=1260,V={4}:\";$C$2;$O$14;$C$4;$D227;$B227)": 9032,_x000D_
    "=RIK_AC(\"INF04__;INF04@E=0,S=1076,G=0,T=0,P=0:@R=A,S=1260,V={0}:R=B,S=1018,V={1}:R=C,S=1092,V={2}:R=D,S=1014,V={3}:R=E,S=1260,V={4}:\";$C$2;$O$14;$C$4;$D235;$B235)": 9033,_x000D_
    "=RIK_AC(\"INF04__;INF04@E=0,S=1076,G=0,T=0,P=0:@R=A,S=1260,V={0}:R=B,S=1018,V={1}:R=C,S=1092,V={2}:R=D,S=1014,V={3}:R=E,S=1260,V={4}:\";$C$2;$O$14;$C$4;$D243;$B243)": 9034,_x000D_
    "=RIK_AC(\"INF04__;INF04@E=0,S=1076,G=0,T=0,P=0:@R=A,S=1260,V={0}:R=B,S=1018,V={1}:R=C,S=1092,V={2}:R=D,S=1014,V={3}:R=E,S=1260,V={4}:\";$C$2;$O$14;$C$4;$D251;$B251)": 9035,_x000D_
    "=RIK_AC(\"INF04__;INF04@E=0,S=1076,G=0,T=0,P=0:@R=A,S=1260,V={0}:R=B,S=1018,V={1}:R=C,S=1092,V={2}:R=D,S=1014,V={3}:R=E,S=1260,V={4}:\";$C$2;$O$14;$C$4;$D259;$B259)": 9036,_x000D_
    "=RIK_AC(\"INF04__;INF04@E=0,S=1076,G=0,T=0,P=0:@R=A,S=1260,V={0}:R=B,S=1018,V={1}:R=C,S=1092,V={2}:R=D,S=1014,V={3}:R=E,S=1260,V={4}:\";$C$2;$O$14;$C$4;$D267;$B267)": 9037,_x000D_
    "=RIK_AC(\"INF04__;INF04@E=0,S=1076,G=0,T=0,P=0:@R=A,S=1260,V={0}:R=B,S=1018,V={1}:R=C,S=1092,V={2}:R=D,S=1014,V={3}:R=E,S=1260,V={4}:\";$C$2;$O$14;$C$4;$D275;$B275)": 9038,_x000D_
    "=RIK_AC(\"INF04__;INF04@E=0,S=1076,G=0,T=0,P=0:@R=A,S=1260,V={0}:R=B,S=1018,V={1}:R=C,S=1092,V={2}:R=D,S=1014,V={3}:R=E,S=1260,V={4}:\";$C$2;$O$14;$C$4;$D283;$B283)": 9039,_x000D_
    "=RIK_AC(\"INF04__;INF04@E=0,S=1076,G=0,T=0,P=0:@R=A,S=1260,V={0}:R=B,S=1018,V={1}:R=C,S=1092,V={2}:R=D,S=1014,V={3}:R=E,S=1260,V={4}:\";$C$2;$O$14;$C$4;$D291;$B291)": 9040,_x000D_
    "=RIK_AC(\"INF04__;INF04@E=0,S=1076,G=0,T=0,P=0:@R=A,S=1260,V={0}:R=B,S=1018,V={1}:R=C,S=1092,V={2}:R=D,S=1014,V={3}:R=E,S=1260,V={4}:\";$C$2;$O$14;$C$4;$D299;$B299)": 9041,_x000D_
    "=RIK_AC(\"INF04__;INF04@E=0,S=1076,G=0,T=0,P=0:@R=A,S=1260,V={0}:R=B,S=1018,V={1}:R=C,S=1092,V={2}:R=D,S=1014,V={3}:R=E,S=1260,V={4}:\";$C$2;$O$14;$C$4;$D307;$B307)": 9042,_x000D_
    "=RIK_AC(\"INF04__;INF04@E=0,S=1076,G=0,T=0,P=0:@R=A,S=1260,V={0}:R=B,S=1018,V={1}:R=C,S=1092,V={2}:R=D,S=1014,V={3}:R=E,S=1260,V={4}:\";$C$2;$O$14;$C$4;$D315;$B315)": 9043,_x000D_
    "=RIK_AC(\"INF04__;INF04@E=0,S=1076,G=0,T=0,P=0:@R=A,S=1260,V={0}:R=B,S=1018,V={1}:R=C,S=1092,V={2}:R=D,S=1014,V={3}:R=E,S=1260,V={4}:\";$C$2;$O$14;$C$4;$D323;$B323)": 9044,_x000D_
    "=RIK_AC(\"INF04__;INF04@E=0,S=1076,G=0,T=0,P=0:@R=A,S=1260,V={0}:R=B,S=1018,V={1}:R=C,S=1092,V={2}:R=D,S=1014,V={3}:R=E,S=1260,V={4}:\";$C$2;$O$14;$C$4;$D331;$B331)": 9045,_x000D_
    "=RIK_AC(\"INF04__;INF04@E=0,S=1076,G=0,T=0,P=0:@R=A,S=1260,V={0}:R=B,S=1018,V={1}:R=C,S=1092,V={2}:R=D,S=1014,V={3}:R=E,S=1260,V={4}:\";$C$2;$O$14;$C$4;$D339;$B339)": 9046,_x000D_
    "=RIK_AC(\"INF04__;INF04@E=0,S=1076,G=0,T=0,P=0:@R=A,S=1260,V={0}:R=B,S=1018,V={1}:R=C,S=1092,V={2}:R=D,S=1014,V={3}:R=E,S=1260,V={4}:\";$C$2;$O$14;$C$4;$D347;$B347)": 9047,_x000D_
    "=RIK_AC(\"INF04__;INF04@E=0,S=1076,G=0,T=0,P=0:@R=A,S=1260,V={0}:R=B,S=1018,V={1}:R=C,S=1092,V={2}:R=D,S=1014,V={3}:R=E,S=1260,V={4}:\";$C$2;$O$14;$C$4;$D355;$B355)": 9048,_x000D_
    "=RIK_AC(\"INF04__;INF04@E=0,S=1076,G=0,T=0,P=0:@R=A,S=1260,V={0}:R=B,S=1018,V={1}:R=C,S=1092,V={2}:R=D,S=1014,V={3}:R=E,S=1260,V={4}:\";$C$2;$O$14;$C$4;$D363;$B363)": 9049,_x000D_
    "=RIK_AC(\"INF04__;INF04@E=0,S=1076,G=0,T=0,P=0:@R=A,S=1260,V={0}:R=B,S=1018,V={1}:R=C,S=1092,V={2}:R=D,S=1014,V={3}:R=E,S=1260,V={4}:\";$C$2;$O$14;$C$4;$D371;$B371)": 9050,_x000D_
    "=RIK_AC(\"INF04__;INF04@E=0,S=1076,G=0,T=0,P=0:@R=A,S=1260,V={0}:R=B,S=1018,V={1}:R=C,S=1092,V={2}:R=D,S=1014,V={3}:R=E,S=1260,V={4}:\";$C$2;$O$14;$C$4;$D379;$B379)": 9051,_x000D_
    "=RIK_AC(\"INF04__;INF04@E=0,S=1076,G=0,T=0,P=0:@R=A,S=1260,V={0}:R=B,S=1018,V={1}:R=C,S=1092,V={2}:R=D,S=1014,V={3}:R=E,S=1260,V={4}:\";$C$2;$O$14;$C$4;$D387;$B387)": 9052,_x000D_
    "=RIK_AC(\"INF04__;INF04@E=0,S=1076,G=0,T=0,P=0:@R=A,S=1260,V={0}:R=B,S=1018,V={1}:R=C,S=1092,V={2}:R=D,S=1014,V={3}:R=E,S=1260,V={4}:\";$C$2;$O$14;$C$4;$D395;$B395)": 9053,_x000D_
    "=RIK_AC(\"INF04__;INF04@E=0,S=1076,G=0,T=0,P=0:@R=A,S=1260,V={0}:R=B,S=1018,V={1}:R=C,S=1092,V={2}:R=D,S=1014,V={3}:R=E,S=1260,V={4}:\";$C$2;$O$14;$C$4;$D403;$B403)": 9054,_x000D_
    "=RIK_AC(\"INF04__;INF04@E=0,S=1076,G=0,T=0,P=0:@R=A,S=1260,V={0}:R=B,S=1018,V={1}:R=C,S=1092,V={2}:R=D,S=1014,V={3}:R=E,S=1260,V={4}:\";$C$2;$O$14;$C$4;$D411;$B411)": 9055,_x000D_
    "=RIK_AC(\"INF04__;INF04@E=0,S=1076,G=0,T=0,P=0:@R=A,S=1260,V={0}:R=B,S=1018,V={1}:R=C,S=1092,V={2}:R=D,S=1014,V={3}:R=E,S=1260,V={4}:\";$C$2;$O$14;$C$4;$D419;$B419)": 9056,_x000D_
    "=RIK_AC(\"INF04__;INF04@E=0,S=1076,G=0,T=0,P=0:@R=A,S=1260,V={0}:R=B,S=1018,V={1}:R=C,S=1092,V={2}:R=D,S=1014,V={3}:R=E,S=1260,V={4}:\";$C$2;$O$14;$C$4;$D427;$B427)": 9057,_x000D_
    "=RIK_AC(\"INF04__;INF04@E=0,S=1076,G=0,T=0,P=0:@R=A,S=1260,V={0}:R=B,S=1018,V={1}:R=C,S=1092,V={2}:R=D,S=1014,V={3}:R=E,S=1260,V={4}:\";$C$2;$O$14;$C$4;$D435;$B435)": 9058,_x000D_
    "=RIK_AC(\"INF04__;INF04@E=0,S=1064,G=0,T=0,P=0:@R=A,S=1260,V={0}:R=B,S=1018,V={1}:R=C,S=1092,V={2}:R=D,S=1014,V={3}:R=E,S=1260,V={4}:\";$C$2;$O$14;$C$4;$D129;$B129)": 9059,_x000D_
    "=RIK_AC(\"INF04__;INF04@E=0,S=1064,G=0,T=0,P=0:@R=A,S=1260,V={0}:R=B,S=1018,V={1}:R=C,S=1092,V={2}:R=D,S=1014,V={3}:R=E,S=1260,V={4}:\";$C$2;$O$14;$C$4;$D193;$B193)": 9060,_x000D_
    "=RIK_AC(\"INF04__;INF04@E=0,S=1064,G=0,T=0,P=0:@R=A,S=1260,V={0}:R=B,S=1018,V={1}:R=C,S=1092,V={2}:R=D,S=1014,V={3}:R=E,S=1260,V={4}:\";$C$2;$O$14;$C$4;$D257;$B257)": 9061,_x000D_
    "=RIK_AC(\"INF04__;INF04@E=0,S=1064,G=0,T=0,P=0:@R=A,S=1260,V={0}:R=B,S=1018,V={1}:R=C,S=1092,V={2}:R=D,S=1014,V={3}:R=E,S=1260,V={4}:\";$C$2;$O$14;$C$4;$D321;$B321)": 9062,_x000D_
    "=RIK_AC(\"INF04__;INF04@E=0,S=1064,G=0,T=0,P=0:@R=A,S=1260,V={0}:R=B,S=1018,V={1}:R=C,S=1092,V={2}:R=D,S=1014,V={3}:R=E,S=1260,V={4}:\";$C$2;$O$14;$C$4;$D385;$B385)": 9063,_x000D_
    "=RIK_AC(\"INF04__;INF04@E=0,S=49,G=0,T=0,P=0:@R=A,S=1260,V={0}:R=B,S=1018,V={1}:R=C,S=1092,V={2}:R=D,S=1014,V={3}:R=E,S=1260,V={4}:R=F,S=48,V={5}:\";$C$2;$O$14;$C$4;$D29;$B29;Q$14)": 9064,_x000D_
    "=RIK_AC(\"INF04__;INF04@E=0,S=49,G=0,T=0,P=0:@R=A,S=1260,V={0}:R=B,S=1018,V={1}:R=C,S=1092,V={2}:R=D,S=1014,V={3}:R=E,S=1260,V={4}:R=F,S=48,V={5}:\";$C$2;$O$14;$C$4;$D54;$B54;Q$14)": 9065,_x000D_
    "=RIK_AC(\"INF04__;INF04@E=0,S=49,G=0,T=0,P=0:@R=A,S=1260,V={0}:R=B,S=1018,V={1}:R=C,S=1092,V={2}:R=D,S=1014,V={3}:R=E,S=1260,V={4}:R=F,S=48,V={5}:\";$C$2;$O$14;$C$4;$D77;$B77;Q$14)": 9066,_x000D_
    "=RIK_AC(\"INF04__;INF04@E=0,S=49,G=0,T=0,P=0:@R=A,S=1260,V={0}:R=B,S=1018,V={1}:R=C,S=1092,V={2}:R=D,S=1014,V={3}:R=E,S=1260,V={4}:R=F,S=48,V={5}:\";$C$2;$O$14;$C$4;$D94;$B94;Q$14)": 9067,_x000D_
    "=RIK_AC(\"INF04__;INF04@E=0,S=49,G=0,T=0,P=0:@R=A,S=1260,V={0}:R=B,S=1018,V={1}:R=C,S=1092,V={2}:R=D,S=1014,V={3}:R=E,S=1260,V={4}:R=F,S=48,V={5}:\";$C$2;$O$14;$C$4;$D110;$B110;Q$14)": 9068,_x000D_
    "=RIK_AC(\"INF04__;INF04@E=0,S=49,G=0,T=0,P=0:@R=A,S=1260,V={0}:R=B,S=1018,V={1}:R=C,S=1092,V={2}:R=D,S=1014,V={3}:R=E,S=1260,V={4}:R=F,S=48,V={5}:\";$C$2;$O$14;$C$4;$D125;$B125;Q$14)": 9069,_x000D_
    "=RIK_AC(\"INF04__;INF04@E=0,S=49,G=0,T=0,P=0:@R=A,S=1260,V={0}:R=B,S=1018,V={1}:R=C,S=1092,V={2}:R=D,S=1014,V={3}:R=E,S=1260,V={4}:R=F,S=48,V={5}:\";$C$2;$O$14;$C$4;$D137;$B137;Q$14)": 9070,_x000D_
    "=RIK_AC(\"INF04__;INF04@E=0,S=49,G=0,T=0,P=0:@R=A,S=1260,V={0}:R=B,S=1018,V={1}:R=C,S=1092,V={2}:R=D,S=1014,V={3}:R=E,S=1260,V={4}:R=F,S=48,V={5}:\";$C$2;$O$14;$C$4;$D150;$B150;Q$14)": 9071,_x000D_
    "=RIK_AC(\"INF04__;INF04@E=0,S=49,G=0,T=0,P=0:@R=A,S=1260,V={0}:R=B,S=1018,V={1}:R=C,S=1092,V={2}:R=D,S=1014,V={3}:R=E,S=1260,V={4}:R=F,S=48,V={5}:\";$C$2;$O$14;$C$4;$D160;$B160;Q$14)": 9072,_x000D_
    "=RIK_AC(\"INF04__;INF04@E=0,S=49,G=0,T=0,P=0:@R=A,S=1260,V={0}:R=B,S=1018,V={1}:R=C,S=1092,V={2}:R=D,S=1014,V={3}:R=E,S=1260,V={4}:R=F,S=48,V={5}:\";$C$2;$O$14;$C$4;$D172;$B172;Q$14)": 9073,_x000D_
    "=RIK_AC(\"INF04__;INF04@E=0,S=49,G=0,T=0,P=0:@R=A,S=1260,V={0}:R=B,S=1018,V={1}:R=C,S=1092,V={2}:R=D,S=1014,V={3}:R=E,S=1260,V={4}:R=F,S=48,V={5}:\";$C$2;$O$14;$C$4;$D182;$B182;Q$14)": 9074,_x000D_
    "=RIK_AC(\"INF04__;INF04@E=0,S=49,G=0,T=0,P=0:@R=A,S=1260,V={0}:R=B,S=1018,V={1}:R=C,S=1092,V={2}:R=D,S=1014,V={3}:R=E,S=1260,V={4}:R=F,S=48,V={5}:\";$C$2;$O$14;$C$4;$D192;$B192;Q$14)": 9075,_x000D_
    "=RIK_AC(\"INF04__;INF04@E=0,S=49,G=0,T=0,P=0:@R=A,S=1260,V={0}:R=B,S=1018,V={1}:R=C,S=1092,V={2}:R=D,S=1014,V={3}:R=E,S=1260,V={4}:R=F,S=48,V={5}:\";$C$2;$O$14;$C$4;$D200;$B200;Q$14)": 9076,_x000D_
    "=RIK_AC(\"INF04__;INF04@E=0,S=49,G=0,T=0,P=0:@R=A,S=1260,V={0}:R=B,S=1018,V={1}:R=C,S=1092,V={2}:R=D,S=1014,V={3}:R=E,S=1260,V={4}:R=F,S=48,V={5}:\";$C$2;$O$14;$C$4;$D208;$B208;Q$14)": 9077,_x000D_
    "=RIK_AC(\"INF04__;INF04@E=0,S=49,G=0,T=0,P=0:@R=A,S=1260,V={0}:R=B,S=1018,V={1}:R=C,S=1092,V={2}:R=D,S=1014,V={3}:R=E,S=1260,V={4}:R=F,S=48,V={5}:\";$C$2;$O$14;$C$4;$D216;$B216;Q$14)": 9078,_x000D_
    "=RIK_AC(\"INF04__;INF04@E=0,S=49,G=0,T=0,P=0:@R=A,S=1260,V={0}:R=B,S=1018,V={1}:R=C,S=1092,V={2}:R=D,S=1014,V={3}:R=E,S=1260,V={4}:R=F,S=48,V={5}:\";$C$2;$O$14;$C$4;$D224;$B224;Q$14)": 9079,_x000D_
    "=RIK_AC(\"INF04__;INF04@E=0,S=49,G=0,T=0,P=0:@R=A,S=1260,V={0}:R=B,S=1018,V={1}:R=C,S=1092,V={2}:R=D,S=1014,V={3}:R=E,S=1260,V={4}:R=F,S=48,V={5}:\";$C$2;$O$14;$C$4;$D232;$B232;Q$14)": 9080,_x000D_
    "=RIK_AC(\"INF04__;INF04@E=0,S=49,G=0,T=0,P=0:@R=A,S=1260,V={0}:R=B,S=1018,V={1}:R=C,S=1092,V={2}:R=D,S=1014,V={3}:R=E,S=1260,V={4}:R=F,S=48,V={5}:\";$C$2;$O$14;$C$4;$D240;$B240;Q$14)": 9081,_x000D_
    "=RIK_AC(\"INF04__;INF04@E=0,S=49,G=0,T=0,P=0:@R=A,S=1260,V={0}:R=B,S=1018,V={1}:R=C,S=1092,V={2}:R=D,S=1014,V={3}:R=E,S=1260,V={4}:R=F,S=48,V={5}:\";$C$2;$O$14;$C$4;$D248;$B248;Q$14)": 9082,_x000D_
    "=RIK_AC(\"INF04__;INF04@E=0,S=49,G=0,T=0,P=0:@R=A,S=1260,V={0}:R=B,S=1018,V={1}:R=C,S=1092,V={2}:R=D,S=1014,V={3}:R=E,S=1260,V={4}:R=F,S=48,V={5}:\";$C$2;$O$14;$C$4;$D256;$B256;Q$14)": 9083,_x000D_
    "=RIK_AC(\"INF04__;INF04@E=0,S=49,G=0,T=0,P=0:@R=A,S=1260,V={0}:R=B,S=1018,V={1}:R=C,S=1092,V={2}:R=D,S=1014,V={3}:R=E,S=1260,V={4}:R=F,S=48,V={5}:\";$C$2;$O$14;$C$4;$D264;$B264;Q$14)": 9084,_x000D_
    "=RIK_AC(\"INF04__;INF04@E=0,S=49,G=0,T=0,P=0:@R=A,S=1260,V={0}:R=B,S=1018,V={1}:R=C,S=1092,V={2}:R=D,S=1014,V={3}:R=E,S=1260,V={4}:R=F,S=48,V={5}:\";$C$2;$O$14;$C$4;$D272;$B272;Q$14)": 9085,_x000D_
    "=RIK_AC(\"INF04__;INF04@E=0,S=49,G=0,T=0,P=0:@R=A,S=1260,V={0}:R=B,S=1018,V={1}:R=C,S=1092,V={2}:R=D,S=1014,V={3}:R=E,S=1260,V={4}:R=F,S=48,V={5}:\";$C$2;$O$14;$C$4;$D280;$B280;Q$14)": 9086,_x000D_
    "=RIK_AC(\"INF04__;INF04@E=0,S=49,G=0,T=0,P=0:@R=A,S=1260,V={0}:R=B,S=1018,V={1}:R=C,S=1092,V={2}:R=D,S=1014,V={3}:R=E,S=1260,V={4}:R=F,S=48,V={5}:\";$C$2;$O$14;$C$4;$D288;$B288;Q$14)": 9087,_x000D_
    "=RIK_AC(\"INF04__;INF04@E=0,S=49,G=0,T=0,P=0:@R=A,S=1260,V={0}:R=B,S=1018,V={1}:R=C,S=1092,V={2}:R=D,S=1014,V={3}:R=E,S=1260,V={4}:R=F,S=48,V={5}:\";$C$2;$O$14;$C$4;$D296;$B296;Q$14)": 9088,_x000D_
    "=RIK_AC(\"INF04__;INF04@E=0,S=49,G=0,T=0,P=0:@R=A,S=1260,V={0}:R=B,S=1018,V={1}:R=C,S=1092,V={2}:R=D,S=1014,V={3}:R=E,S=1260,V={4}:R=F,S=48,V={5}:\";$C$2;$O$14;$C$4;$D304;$B304;Q$14)": 9089,_x000D_
    "=RIK_AC(\"INF04__;INF04@E=0,S=49,G=0,T=0,P=0:@R=A,S=1260,V={0}:R=B,S=1018,V={1}:R=C,S=1092,V={2}:R=D,S=1014,V={3}:R=E,S=1260,V={4}:R=F,S=48,V={5}:\";$C$2;$O$14;$C$4;$D312;$B312;Q$14)": 9090,_x000D_
    "=RIK_AC(\"INF04__;INF04@E=0,S=49,G=0,T=0,P=0:@R=A,S=1260,V={0}:R=B,S=1018,V={1}:R=C,S=1092,V={2}:R=D,S=1014,V={3}:R=E,S=1260,V={4}:R=F,S=48,V={5}:\";$C$2;$O$14;$C$4;$D320;$B320;Q$14)": 9091,_x000D_
    "=RIK_AC(\"INF04__;INF04@E=0,S=49,G=0,T=0,P=0:@R=A,S=1260,V={0}:R=B,S=1018,V={1}:R=C,S=1092,V={2}:R=D,S=1014,V={3}:R=E,S=1260,V={4}:R=F,S=48,V={5}:\";$C$2;$O$14;$C$4;$D328;$B328;Q$14)": 9092,_x000D_
    "=RIK_AC(\"INF04__;INF04@E=0,S=49,G=0,T=0,P=0:@R=A,S=1260,V={0}:R=B,S=1018,V={1}:R=C,S=1092,V={2}:R=D,S=1014,V={3}:R=E,S=1260,V={4}:R=F,S=48,V={5}:\";$C$2;$O$14;$C$4;$D336;$B336;Q$14)": 9093,_x000D_
    "=RIK_AC(\"INF04__;INF04@E=0,S=49,G=0,T=0,P=0:@R=A,S=1260,V={0}:R=B,S=1018,V={1}:R=C,S=1092,V={2}:R=D,S=1014,V={3}:R=E,S=1260,V={4}:R=F,S=48,V={5}:\";$C$2;$O$14;$C$4;$D344;$B344;Q$14)": 9094,_x000D_
    "=RIK_AC(\"INF04__;INF04@E=0,S=49,G=0,T=0,P=0:@R=A,S=1260,V={0}:R=B,S=1018,V={1}:R=C,S=1092,V={2}:R=D,S=1014,V={3}:R=E,S=1260,V={4}:R=F,S=48,V={5}:\";$C$2;$O$14;$C$4;$D352;$B352;Q$14)": 9095,_x000D_
    "=RIK_AC(\"INF04__;INF04@E=0,S=49,G=0,T=0,P=0:@R=A,S=1260,V={0}:R=B,S=1018,V={1}:R=C,S=1092,V={2}:R=D,S=1014,V={3}:R=E,S=1260,V={4}:R=F,S=48,V={5}:\";$C$2;$O$14;$C$4;$D360;$B360;Q$14)": 9096,_x000D_
    "=RIK_AC(\"INF04__;INF04@E=0,S=49,G=0,T=0,P=0:@R=A,S=1260,V={0}:R=B,S=1018,V={1}:R=C,S=1092,V={2}:R=D,S=1014,V={3}:R=E,S=1260,V={4}:R=F,S=48,V={5}:\";$C$2;$O$14;$C$4;$D368;$B368;Q$14)": 9097,_x000D_
    "=RIK_AC(\"INF04__;INF04@E=0,S=49,G=0,T=0,P=0:@R=A,S=1260,V={0}:R=B,S=1018,V={1}:R=C,S=1092,V={2}:R=D,S=1014,V={3}:R=E,S=1260,V={4}:R=F,S=48,V={5}:\";$C$2;$O$14;$C$4;$D376;$B376;Q$14)": 9098,_x000D_
    "=RIK_AC(\"INF04__;INF04@E=0,S=49,G=0,T=0,P=0:@R=A,S=1260,V={0}:R=B,S=1018,V={1}:R=C,S=1092,V={2}:R=D,S=1014,V={3}:R=E,S=1260,V={4}:R=F,S=48,V={5}:\";$C$2;$O$14;$C$4;$D384;$B384;Q$14)": 9099,_x000D_
    "=RIK_AC(\"INF04__;INF04@E=0,S=49,G=0,T=0,P=0:@R=A,S=1260,V={0}:R=B,S=1018,V={1}:R=C,S=1092,V={2}:R=D,S=1014,V={3}:R=E,S=1260,V={4}:R=F,S=48,V={5}:\";$C$2;$O$14;$C$4;$D392;$B392;Q$14)": 9100,_x000D_
    "=RIK_AC(\"INF04__;INF04@E=0,S=49,G=0,T=0,P=0:@R=A,S=1260,V={0}:R=B,S=1018,V={1}:R=C,S=1092,V={2}:R=D,S=1014,V={3}:R=E,S=1260,V={4}:R=F,S=48,V={5}:\";$C$2;$O$14;$C$4;$D400;$B400;Q$14)": 9101,_x000D_
    "=RIK_AC(\"INF04__;INF04@E=0,S=49,G=0,T=0,P=0:@R=A,S=1260,V={0}:R=B,S=1018,V={1}:R=C,S=1092,V={2}:R=D,S=1014,V={3}:R=E,S=1260,V={4}:R=F,S=48,V={5}:\";$C$2;$O$14;$C$4;$D408;$B408;Q$14)": 9102,_x000D_
    "=RIK_AC(\"INF04__;INF04@E=0,S=49,G=0,T=0,P=0:@R=A,S=1260,V={0}:R=B,S=1018,V={1}:R=C,S=1092,V={2}:R=D,S=1014,V={3}:R=E,S=1260,V={4}:R=F,S=48,V={5}:\";$C$2;$O$14;$C$4;$D416;$B416;Q$14)": 9103,_x000D_
    "=RIK_AC(\"INF04__;INF04@E=0,S=49,G=0,T=0,P=0:@R=A,S=1260,V={0}:R=B,S=1018,V={1}:R=C,S=1092,V={2}:R=D,S=1014,V={3}:R=E,S=1260,V={4}:R=F,S=48,V={5}:\";$C$2;$O$14;$C$4;$D424;$B424;Q$14)": 9104,_x000D_
    "=RIK_AC(\"INF04__;INF04@E=0,S=49,G=0,T=0,P=0:@R=A,S=1260,V={0}:R=B,S=1018,V={1}:R=C,S=1092,V={2}:R=D,S=1014,V={3}:R=E,S=1260,V={4}:R=F,S=48,V={5}:\";$C$2;$O$14;$C$4;$D432;$B432;Q$14)": 9105,_x000D_
    "=RIK_AC(\"INF04__;INF04@E=0,S=1076,G=0,T=0,P=0:@R=A,S=1260,V={0}:R=B,S=1018,V={1}:R=C,S=1092,V={2}:R=D,S=1014,V={3}:R=E,S=1260,V={4}:\";$C$2;$O$14;$C$4;$D20;$B20)": 9106,_x000D_
    "=RIK_AC(\"INF04__;INF04@E=0,S=1076,G=0,T=0,P=0:@R=A,S=1260,V={0}:R=B,S=1018,V={1}:R=C,S=1092,V={2}:R=D,S=1014,V={3}:R=E,S=1260,V={4}:\";$C$2;$O$14;$C$4;$D28;$B28)": 9107,_x000D_
    "=RIK_AC(\"INF04__;INF04@E=0,S=1076,G=0,T=0,P=0:@R=A,S=1260,V={0}:R=B,S=1018,V={1}:R=C,S=1092,V={2}:R=D,S=1014,V={3}:R=E,S=1260,V={4}:\";$C$2;$O$14;$C$4;$D36;$B36)": 9108,_x000D_
    "=RIK_AC(\"INF04__;INF04@E=0,S=1076,G=0,T=0,P=0:@R=A,S=1260,V={0}:R=B,S=1018,V={1}:R=C,S=1092,V={2}:R=D,S=1014,V={3}:R=E,S=1260,V={4}:\";$C$2;$O$14;$C$4;$D44;$B44)": 9109,_x000D_
    "=RIK_AC(\"INF04__;INF04@E=0,S=1076,G=0,T=0,P=0:@R=A,S=1260,V={0}:R=B,S=1018,V={1}:R=C,S=1092,V={2}:R=D,S=1014,V={3}:R=E,S=1260,V={4}:\";$C$2;$O$14;$C$4;$D52;$B52)": 9110,_x000D_
    "=RIK_AC(\"INF04__;INF04@E=0,S=1076,G=0,T=0,P=0:@R=A,S=1260,V={0}:R=B,S=1018,V={1}:R=C,S=1092,V={2}:R=D,S=1014,V={3}:R=E,S=1260,V={4}:\";$C$2;$O$14;$C$4;$D60;$B60)": 9111,_x000D_
    "=RIK_AC(\"INF04__;INF04@E=0,S=1076,G=0,T=0,P=0:@R=A,S=1260,V={0}:R=B,S=1018,V={1}:R=C,S=1092,V={2}:R=D,S=1014,V={3}:R=E,S=1260,V={4}:\";$C$2;$O$14;$C$4;$D68;$B68)": 9112,_x000D_
    "=RIK_AC(\"INF04__;INF04@E=0,S=1076,G=0,T=0,P=0:@R=A,S=1260,V={0}:R=B,S=1018,V={1}:R=C,S=1092,V={2}:R=D,S=1014,V={3}:R=E,S=1260,V={4}:\";$C$2;$O$14;$C$4;$D76;$B76)": 9113,_x000D_
    "=RIK_AC(\"INF04__;INF04@E=0,S=1076,G=0,T=0,P=0:@R=A,S=1260,V={0}:R=B,S=1018,V={1}:R=C,S=1092,V={2}:R=D,S=1014,V={3}:R=E,S=1260,V={4}:\";$C$2;$O$14;$C$4;$D84;$B84)": 9114,_x000D_
    "=RIK_AC(\"INF04__;INF04@E=0,S=1076,G=0,T=0,P=0:@R=A,S=1260,V={0}:R=B,S=1018,V={1}:R=C,S=1092,V={2}:R=D,S=1014,V={3}:R=E,S=1260,V={4}:\";$C$2;$O$14;$C$4;$D92;$B92)": 9115,_x000D_
    "=RIK_AC(\"INF04__;INF04@E=0,S=1076,G=0,T=0,P=0:@R=A,S=1260,V={0}:R=B,S=1018,V={1}:R=C,S=1092,V={2}:R=D,S=1014,V={3}:R=E,S=1260,V={4}:\";$C$2;$O$14;$C$4;$D100;$B100)": 9116,_x000D_
    "=RIK_AC(\"INF04__;INF04@E=0,S=1076,G=0,T=0,P=0:@R=A,S=1260,V={0}:R=B,S=1018,V={1}:R=C,S=1092,V={2}:R=D,S=1014,V={3}:R=E,S=1260,V={4}:\";$C$2;$O$14;$C$4;$D108;$B108)": 9117,_x000D_
    "=RIK_AC(\"INF04__;INF04@E=0,S=1076,G=0,T=0,P=0:@R=A,S=1260,V={0}:R=B,S=1018,V={1}:R=C,S=1092,V={2}:R=D,S=1014,V={3}:R=E,S=1260,V={4}:\";$C$2;$O$14;$C$4;$D116;$B116)": 9118,_x000D_
    "=RIK_AC(\"INF04__;INF04@E=0,S=1076,G=0,T=0,P=0:@R=A,S=1260,V={0}:R=B,S=1018,V={1}:R=C,S=1092,V={2}:R=D,S=1014,V={3}:R=E,S=1260,V={4}:\";$C$2;$O$14;$C$4;$D124;$B124)": 9119,_x000D_
    "=RIK_AC(\"INF04__;INF04@E=0,S=1076,G=0,T=0,P=0:@R=A,S=1260,V={0}:R=B,S=1018,V={1}:R=C,S=1092,V={2}:R=D,S=1014,V={3}:R=E,S=1260,V={4}:\";$C$2;$O$14;$C$4;$D132;$B132)": 9120,_x000D_
    "=RIK_AC(\"INF04__;INF04@E=0,S=1076,G=0,T=0,P=0:@R=A,S=1260,V={0}:R=B,S=1018,V={1}:R=C,S=1092,V={2}:R=D,S=1014,V={3}:R=E,S=1260,V={4}:\";$C$2;$O$14;$C$4;$D140;$B140)": 9121,_x000D_
    "=RIK_AC(\"INF04__;INF04@E=0,S=1076,G=0,T=0,P=0:@R=A,S=1260,V={0}:R=B,S=1018,V={1}:R=C,S=1092,V={2}:R=D,S=1014,V={3}:R=E,S=1260,V={4}:\";$C$2;$O$14;$C$4;$D148;$B148)": 9122,_x000D_
    "=RIK_AC(\"INF04__;INF04@E=0,S=1076,G=0,T=0,P=0:@R=A,S=1260,V={0}:R=B,S=1018,V={1}:R=C,S=1092,V={2}:R=D,S=1014,V={3}:R=E,S=1260,V={4}:\";$C$2;$O$14;$C$4;$D156;$B156)": 9123,_x000D_
    "=RIK_AC(\"INF04__;INF04@E=0,S=1076,G=0,T=0,P=0:@R=A,S=1260,V={0}:R=B,S=1018,V={1}:R=C,S=1092,V={2}:R=D,S=1014,V={3}:R=E,S=1260,V={4}:\";$C$2;$O$14;$C$4;$D164;$B164)": 9124,_x000D_
    "=RIK_AC(\"INF04__;INF04@E=0,S=1076,G=0,T=0,P=0:@R=A,S=1260,V={0}:R=B,S=1018,V={1}:R=C,S=1092,V={2}:R=D,S=1014,V={3}:R=E,S=1260,V={4}:\";$C$2;$O$14;$C$4;$D172;$B172)": 9125,_x000D_
    "=RIK_AC(\"INF04__;INF04@E=0,S=1076,G=0,T=0,P=0:@R=A,S=1260,V={0}:R=B,S=1018,V={1}:R=C,S=1092,V={2}:R=D,S=1014,V={3}:R=E,S=1260,V={4}:\";$C$2;$O$14;$C$4;$D180;$B180)": 9126,_x000D_
    "=RIK_AC(\"INF04__;INF04@E=0,S=1076,G=0,T=0,P=0:@R=A,S=1260,V={0}:R=B,S=1018,V={1}:R=C,S=1092,V={2}:R=D,S=1014,V={3}:R=E,S=1260,V={4}:\";$C$2;$O$14;$C$4;$D188;$B188)": 9127,_x000D_
    "=RIK_AC(\"INF04__;INF04@E=0,S=1076,G=0,T=0,P=0:@R=A,S=1260,V={0}:R=B,S=1018,V={1}:R=C,S=1092,V={2}:R=D,S=1014,V={3}:R=E,S=1260,V={4}:\";$C$2;$O$14;$C$4;$D196;$B196)": 9128,_x000D_
    "=RIK_AC(\"INF04__;INF04@E=0,S=1076,G=0,T=0,P=0:@R=A,S=1260,V={0}:R=B,S=1018,V={1}:R=C,S=1092,V={2}:R=D,S=1014,V={3}:R=E,S=1260,V={4}:\";$C$2;$O$14;$C$4;$D204;$B204)": 9129,_x000D_
    "=RIK_AC(\"INF04__;INF04@E=0,S=1076,G=0,T=0,P=0:@R=A,S=1260,V={0}:R=B,S=1018,V={1}:R=C,S=1092,V={2}:R=D,S=1014,V={3}:R=E,S=1260,V={4}:\";$C$2;$O$14;$C$4;$D212;$B212)": 9130,_x000D_
    "=RIK_AC(\"INF04__;INF04@E=0,S=1076,G=0,T=0,P=0:@R=A,S=1260,V={0}:R=B,S=1018,V={1}:R=C,S=1092,V={2}:R=D,S=1014,V={3}:R=E,S=1260,V={4}:\";$C$2;$O$14;$C$4;$D220;$B220)": 9131,_x000D_
    "=RIK_AC(\"INF04__;INF04@E=0,S=1076,G=0,T=0,P=0:@R=A,S=1260,V={0}:R=B,S=1018,V={1}:R=C,S=1092,V={2}:R=D,S=1014,V={3}:R=E,S=1260,V={4}:\";$C$2;$O$14;$C$4;$D228;$B228)": 9132,_x000D_
    "=RIK_AC(\"INF04__;INF04@E=0,S=1076,G=0,T=0,P=0:@R=A,S=1260,V={0}:R=B,S=1018,V={1}:R=C,S=1092,V={2}:R=D,S=1014,V={3}:R=E,S=1260,V={4}:\";$C$2;$O$14;$C$4;$D236;$B236)": 9133,_x000D_
    "=RIK_AC(\"INF04__;INF04@E=0,S=1076,G=0,T=0,P=0:@R=A,S=1260,V={0}:R=B,S=1018,V={1}:R=C,S=1092,V={2}:R=D,S=1014,V={3}:R=E,S=1260,V={4}:\";$C$2;$O$14;$C$4;$D244;$B244)": 9134,_x000D_
    "=RIK_AC(\"INF04__;INF04@E=0,S=1076,G=0,T=0,P=0:@R=A,S=1260,V={0}:R=B,S=1018,V={1}:R=C,S=1092,V={2}:R=D,S=1014,V={3}:R=E,S=1260,V={4}:\";$C$2;$O$14;$C$4;$D252;$B252)": 9135,_x000D_
    "=RIK_AC(\"INF04__;INF04@E=0,S=1076,G=0,T=0,P=0:@R=A,S=1260,V={0}:R=B,S=1018,V={1}:R=C,S=1092,V={2}:R=D,S=1014,V={3}:R=E,S=1260,V={4}:\";$C$2;$O$14;$C$4;$D260;$B260)</t>
  </si>
  <si>
    <t>": 9136,_x000D_
    "=RIK_AC(\"INF04__;INF04@E=0,S=1076,G=0,T=0,P=0:@R=A,S=1260,V={0}:R=B,S=1018,V={1}:R=C,S=1092,V={2}:R=D,S=1014,V={3}:R=E,S=1260,V={4}:\";$C$2;$O$14;$C$4;$D268;$B268)": 9137,_x000D_
    "=RIK_AC(\"INF04__;INF04@E=0,S=1076,G=0,T=0,P=0:@R=A,S=1260,V={0}:R=B,S=1018,V={1}:R=C,S=1092,V={2}:R=D,S=1014,V={3}:R=E,S=1260,V={4}:\";$C$2;$O$14;$C$4;$D276;$B276)": 9138,_x000D_
    "=RIK_AC(\"INF04__;INF04@E=0,S=1076,G=0,T=0,P=0:@R=A,S=1260,V={0}:R=B,S=1018,V={1}:R=C,S=1092,V={2}:R=D,S=1014,V={3}:R=E,S=1260,V={4}:\";$C$2;$O$14;$C$4;$D284;$B284)": 9139,_x000D_
    "=RIK_AC(\"INF04__;INF04@E=0,S=1076,G=0,T=0,P=0:@R=A,S=1260,V={0}:R=B,S=1018,V={1}:R=C,S=1092,V={2}:R=D,S=1014,V={3}:R=E,S=1260,V={4}:\";$C$2;$O$14;$C$4;$D292;$B292)": 9140,_x000D_
    "=RIK_AC(\"INF04__;INF04@E=0,S=1076,G=0,T=0,P=0:@R=A,S=1260,V={0}:R=B,S=1018,V={1}:R=C,S=1092,V={2}:R=D,S=1014,V={3}:R=E,S=1260,V={4}:\";$C$2;$O$14;$C$4;$D300;$B300)": 9141,_x000D_
    "=RIK_AC(\"INF04__;INF04@E=0,S=1076,G=0,T=0,P=0:@R=A,S=1260,V={0}:R=B,S=1018,V={1}:R=C,S=1092,V={2}:R=D,S=1014,V={3}:R=E,S=1260,V={4}:\";$C$2;$O$14;$C$4;$D308;$B308)": 9142,_x000D_
    "=RIK_AC(\"INF04__;INF04@E=0,S=1076,G=0,T=0,P=0:@R=A,S=1260,V={0}:R=B,S=1018,V={1}:R=C,S=1092,V={2}:R=D,S=1014,V={3}:R=E,S=1260,V={4}:\";$C$2;$O$14;$C$4;$D316;$B316)": 9143,_x000D_
    "=RIK_AC(\"INF04__;INF04@E=0,S=1076,G=0,T=0,P=0:@R=A,S=1260,V={0}:R=B,S=1018,V={1}:R=C,S=1092,V={2}:R=D,S=1014,V={3}:R=E,S=1260,V={4}:\";$C$2;$O$14;$C$4;$D324;$B324)": 9144,_x000D_
    "=RIK_AC(\"INF04__;INF04@E=0,S=1076,G=0,T=0,P=0:@R=A,S=1260,V={0}:R=B,S=1018,V={1}:R=C,S=1092,V={2}:R=D,S=1014,V={3}:R=E,S=1260,V={4}:\";$C$2;$O$14;$C$4;$D332;$B332)": 9145,_x000D_
    "=RIK_AC(\"INF04__;INF04@E=0,S=1076,G=0,T=0,P=0:@R=A,S=1260,V={0}:R=B,S=1018,V={1}:R=C,S=1092,V={2}:R=D,S=1014,V={3}:R=E,S=1260,V={4}:\";$C$2;$O$14;$C$4;$D340;$B340)": 9146,_x000D_
    "=RIK_AC(\"INF04__;INF04@E=0,S=1076,G=0,T=0,P=0:@R=A,S=1260,V={0}:R=B,S=1018,V={1}:R=C,S=1092,V={2}:R=D,S=1014,V={3}:R=E,S=1260,V={4}:\";$C$2;$O$14;$C$4;$D348;$B348)": 9147,_x000D_
    "=RIK_AC(\"INF04__;INF04@E=0,S=1076,G=0,T=0,P=0:@R=A,S=1260,V={0}:R=B,S=1018,V={1}:R=C,S=1092,V={2}:R=D,S=1014,V={3}:R=E,S=1260,V={4}:\";$C$2;$O$14;$C$4;$D356;$B356)": 9148,_x000D_
    "=RIK_AC(\"INF04__;INF04@E=0,S=1076,G=0,T=0,P=0:@R=A,S=1260,V={0}:R=B,S=1018,V={1}:R=C,S=1092,V={2}:R=D,S=1014,V={3}:R=E,S=1260,V={4}:\";$C$2;$O$14;$C$4;$D364;$B364)": 9149,_x000D_
    "=RIK_AC(\"INF04__;INF04@E=0,S=1076,G=0,T=0,P=0:@R=A,S=1260,V={0}:R=B,S=1018,V={1}:R=C,S=1092,V={2}:R=D,S=1014,V={3}:R=E,S=1260,V={4}:\";$C$2;$O$14;$C$4;$D372;$B372)": 9150,_x000D_
    "=RIK_AC(\"INF04__;INF04@E=0,S=1076,G=0,T=0,P=0:@R=A,S=1260,V={0}:R=B,S=1018,V={1}:R=C,S=1092,V={2}:R=D,S=1014,V={3}:R=E,S=1260,V={4}:\";$C$2;$O$14;$C$4;$D380;$B380)": 9151,_x000D_
    "=RIK_AC(\"INF04__;INF04@E=0,S=1076,G=0,T=0,P=0:@R=A,S=1260,V={0}:R=B,S=1018,V={1}:R=C,S=1092,V={2}:R=D,S=1014,V={3}:R=E,S=1260,V={4}:\";$C$2;$O$14;$C$4;$D388;$B388)": 9152,_x000D_
    "=RIK_AC(\"INF04__;INF04@E=0,S=1076,G=0,T=0,P=0:@R=A,S=1260,V={0}:R=B,S=1018,V={1}:R=C,S=1092,V={2}:R=D,S=1014,V={3}:R=E,S=1260,V={4}:\";$C$2;$O$14;$C$4;$D396;$B396)": 9153,_x000D_
    "=RIK_AC(\"INF04__;INF04@E=0,S=1076,G=0,T=0,P=0:@R=A,S=1260,V={0}:R=B,S=1018,V={1}:R=C,S=1092,V={2}:R=D,S=1014,V={3}:R=E,S=1260,V={4}:\";$C$2;$O$14;$C$4;$D404;$B404)": 9154,_x000D_
    "=RIK_AC(\"INF04__;INF04@E=0,S=1076,G=0,T=0,P=0:@R=A,S=1260,V={0}:R=B,S=1018,V={1}:R=C,S=1092,V={2}:R=D,S=1014,V={3}:R=E,S=1260,V={4}:\";$C$2;$O$14;$C$4;$D412;$B412)": 9155,_x000D_
    "=RIK_AC(\"INF04__;INF04@E=0,S=1076,G=0,T=0,P=0:@R=A,S=1260,V={0}:R=B,S=1018,V={1}:R=C,S=1092,V={2}:R=D,S=1014,V={3}:R=E,S=1260,V={4}:\";$C$2;$O$14;$C$4;$D420;$B420)": 9156,_x000D_
    "=RIK_AC(\"INF04__;INF04@E=0,S=1076,G=0,T=0,P=0:@R=A,S=1260,V={0}:R=B,S=1018,V={1}:R=C,S=1092,V={2}:R=D,S=1014,V={3}:R=E,S=1260,V={4}:\";$C$2;$O$14;$C$4;$D428;$B428)": 9157,_x000D_
    "=RIK_AC(\"INF04__;INF04@E=0,S=1076,G=0,T=0,P=0:@R=A,S=1260,V={0}:R=B,S=1018,V={1}:R=C,S=1092,V={2}:R=D,S=1014,V={3}:R=E,S=1260,V={4}:\";$C$2;$O$14;$C$4;$D436;$B436)": 9158,_x000D_
    "=RIK_AC(\"INF04__;INF04@E=0,S=1064,G=0,T=0,P=0:@R=A,S=1260,V={0}:R=B,S=1018,V={1}:R=C,S=1092,V={2}:R=D,S=1014,V={3}:R=E,S=1260,V={4}:\";$C$2;$O$14;$C$4;$D137;$B137)": 9159,_x000D_
    "=RIK_AC(\"INF04__;INF04@E=0,S=1064,G=0,T=0,P=0:@R=A,S=1260,V={0}:R=B,S=1018,V={1}:R=C,S=1092,V={2}:R=D,S=1014,V={3}:R=E,S=1260,V={4}:\";$C$2;$O$14;$C$4;$D201;$B201)": 9160,_x000D_
    "=RIK_AC(\"INF04__;INF04@E=0,S=1064,G=0,T=0,P=0:@R=A,S=1260,V={0}:R=B,S=1018,V={1}:R=C,S=1092,V={2}:R=D,S=1014,V={3}:R=E,S=1260,V={4}:\";$C$2;$O$14;$C$4;$D265;$B265)": 9161,_x000D_
    "=RIK_AC(\"INF04__;INF04@E=0,S=1064,G=0,T=0,P=0:@R=A,S=1260,V={0}:R=B,S=1018,V={1}:R=C,S=1092,V={2}:R=D,S=1014,V={3}:R=E,S=1260,V={4}:\";$C$2;$O$14;$C$4;$D329;$B329)": 9162,_x000D_
    "=RIK_AC(\"INF04__;INF04@E=0,S=1064,G=0,T=0,P=0:@R=A,S=1260,V={0}:R=B,S=1018,V={1}:R=C,S=1092,V={2}:R=D,S=1014,V={3}:R=E,S=1260,V={4}:\";$C$2;$O$14;$C$4;$D393;$B393)": 9163,_x000D_
    "=RIK_AC(\"INF04__;INF04@E=0,S=49,G=0,T=0,P=0:@R=A,S=1260,V={0}:R=B,S=1018,V={1}:R=C,S=1092,V={2}:R=D,S=1014,V={3}:R=E,S=1260,V={4}:R=F,S=48,V={5}:\";$C$2;$O$14;$C$4;$D33;$B33;Q$14)": 9164,_x000D_
    "=RIK_AC(\"INF04__;INF04@E=0,S=49,G=0,T=0,P=0:@R=A,S=1260,V={0}:R=B,S=1018,V={1}:R=C,S=1092,V={2}:R=D,S=1014,V={3}:R=E,S=1260,V={4}:R=F,S=48,V={5}:\";$C$2;$O$14;$C$4;$D57;$B57;Q$14)": 9165,_x000D_
    "=RIK_AC(\"INF04__;INF04@E=0,S=49,G=0,T=0,P=0:@R=A,S=1260,V={0}:R=B,S=1018,V={1}:R=C,S=1092,V={2}:R=D,S=1014,V={3}:R=E,S=1260,V={4}:R=F,S=48,V={5}:\";$C$2;$O$14;$C$4;$D78;$B78;Q$14)": 9166,_x000D_
    "=RIK_AC(\"INF04__;INF04@E=0,S=49,G=0,T=0,P=0:@R=A,S=1260,V={0}:R=B,S=1018,V={1}:R=C,S=1092,V={2}:R=D,S=1014,V={3}:R=E,S=1260,V={4}:R=F,S=48,V={5}:\";$C$2;$O$14;$C$4;$D97;$B97;Q$14)": 9167,_x000D_
    "=RIK_AC(\"INF04__;INF04@E=0,S=49,G=0,T=0,P=0:@R=A,S=1260,V={0}:R=B,S=1018,V={1}:R=C,S=1092,V={2}:R=D,S=1014,V={3}:R=E,S=1260,V={4}:R=F,S=48,V={5}:\";$C$2;$O$14;$C$4;$D113;$B113;Q$14)": 9168,_x000D_
    "=RIK_AC(\"INF04__;INF04@E=0,S=49,G=0,T=0,P=0:@R=A,S=1260,V={0}:R=B,S=1018,V={1}:R=C,S=1092,V={2}:R=D,S=1014,V={3}:R=E,S=1260,V={4}:R=F,S=48,V={5}:\";$C$2;$O$14;$C$4;$D126;$B126;Q$14)": 9169,_x000D_
    "=RIK_AC(\"INF04__;INF04@E=0,S=49,G=0,T=0,P=0:@R=A,S=1260,V={0}:R=B,S=1018,V={1}:R=C,S=1092,V={2}:R=D,S=1014,V={3}:R=E,S=1260,V={4}:R=F,S=48,V={5}:\";$C$2;$O$14;$C$4;$D140;$B140;Q$14)": 9170,_x000D_
    "=RIK_AC(\"INF04__;INF04@E=0,S=49,G=0,T=0,P=0:@R=A,S=1260,V={0}:R=B,S=1018,V={1}:R=C,S=1092,V={2}:R=D,S=1014,V={3}:R=E,S=1260,V={4}:R=F,S=48,V={5}:\";$C$2;$O$14;$C$4;$D151;$B151;Q$14)": 9171,_x000D_
    "=RIK_AC(\"INF04__;INF04@E=0,S=49,G=0,T=0,P=0:@R=A,S=1260,V={0}:R=B,S=1018,V={1}:R=C,S=1092,V={2}:R=D,S=1014,V={3}:R=E,S=1260,V={4}:R=F,S=48,V={5}:\";$C$2;$O$14;$C$4;$D161;$B161;Q$14)": 9172,_x000D_
    "=RIK_AC(\"INF04__;INF04@E=0,S=49,G=0,T=0,P=0:@R=A,S=1260,V={0}:R=B,S=1018,V={1}:R=C,S=1092,V={2}:R=D,S=1014,V={3}:R=E,S=1260,V={4}:R=F,S=48,V={5}:\";$C$2;$O$14;$C$4;$D173;$B173;Q$14)": 9173,_x000D_
    "=RIK_AC(\"INF04__;INF04@E=0,S=49,G=0,T=0,P=0:@R=A,S=1260,V={0}:R=B,S=1018,V={1}:R=C,S=1092,V={2}:R=D,S=1014,V={3}:R=E,S=1260,V={4}:R=F,S=48,V={5}:\";$C$2;$O$14;$C$4;$D183;$B183;Q$14)": 9174,_x000D_
    "=RIK_AC(\"INF04__;INF04@E=0,S=49,G=0,T=0,P=0:@R=A,S=1260,V={0}:R=B,S=1018,V={1}:R=C,S=1092,V={2}:R=D,S=1014,V={3}:R=E,S=1260,V={4}:R=F,S=48,V={5}:\";$C$2;$O$14;$C$4;$D193;$B193;Q$14)": 9175,_x000D_
    "=RIK_AC(\"INF04__;INF04@E=0,S=49,G=0,T=0,P=0:@R=A,S=1260,V={0}:R=B,S=1018,V={1}:R=C,S=1092,V={2}:R=D,S=1014,V={3}:R=E,S=1260,V={4}:R=F,S=48,V={5}:\";$C$2;$O$14;$C$4;$D201;$B201;Q$14)": 9176,_x000D_
    "=RIK_AC(\"INF04__;INF04@E=0,S=49,G=0,T=0,P=0:@R=A,S=1260,V={0}:R=B,S=1018,V={1}:R=C,S=1092,V={2}:R=D,S=1014,V={3}:R=E,S=1260,V={4}:R=F,S=48,V={5}:\";$C$2;$O$14;$C$4;$D209;$B209;Q$14)": 9177,_x000D_
    "=RIK_AC(\"INF04__;INF04@E=0,S=49,G=0,T=0,P=0:@R=A,S=1260,V={0}:R=B,S=1018,V={1}:R=C,S=1092,V={2}:R=D,S=1014,V={3}:R=E,S=1260,V={4}:R=F,S=48,V={5}:\";$C$2;$O$14;$C$4;$D217;$B217;Q$14)": 9178,_x000D_
    "=RIK_AC(\"INF04__;INF04@E=0,S=49,G=0,T=0,P=0:@R=A,S=1260,V={0}:R=B,S=1018,V={1}:R=C,S=1092,V={2}:R=D,S=1014,V={3}:R=E,S=1260,V={4}:R=F,S=48,V={5}:\";$C$2;$O$14;$C$4;$D225;$B225;Q$14)": 9179,_x000D_
    "=RIK_AC(\"INF04__;INF04@E=0,S=49,G=0,T=0,P=0:@R=A,S=1260,V={0}:R=B,S=1018,V={1}:R=C,S=1092,V={2}:R=D,S=1014,V={3}:R=E,S=1260,V={4}:R=F,S=48,V={5}:\";$C$2;$O$14;$C$4;$D233;$B233;Q$14)": 9180,_x000D_
    "=RIK_AC(\"INF04__;INF04@E=0,S=49,G=0,T=0,P=0:@R=A,S=1260,V={0}:R=B,S=1018,V={1}:R=C,S=1092,V={2}:R=D,S=1014,V={3}:R=E,S=1260,V={4}:R=F,S=48,V={5}:\";$C$2;$O$14;$C$4;$D241;$B241;Q$14)": 9181,_x000D_
    "=RIK_AC(\"INF04__;INF04@E=0,S=49,G=0,T=0,P=0:@R=A,S=1260,V={0}:R=B,S=1018,V={1}:R=C,S=1092,V={2}:R=D,S=1014,V={3}:R=E,S=1260,V={4}:R=F,S=48,V={5}:\";$C$2;$O$14;$C$4;$D249;$B249;Q$14)": 9182,_x000D_
    "=RIK_AC(\"INF04__;INF04@E=0,S=49,G=0,T=0,P=0:@R=A,S=1260,V={0}:R=B,S=1018,V={1}:R=C,S=1092,V={2}:R=D,S=1014,V={3}:R=E,S=1260,V={4}:R=F,S=48,V={5}:\";$C$2;$O$14;$C$4;$D257;$B257;Q$14)": 9183,_x000D_
    "=RIK_AC(\"INF04__;INF04@E=0,S=49,G=0,T=0,P=0:@R=A,S=1260,V={0}:R=B,S=1018,V={1}:R=C,S=1092,V={2}:R=D,S=1014,V={3}:R=E,S=1260,V={4}:R=F,S=48,V={5}:\";$C$2;$O$14;$C$4;$D265;$B265;Q$14)": 9184,_x000D_
    "=RIK_AC(\"INF04__;INF04@E=0,S=49,G=0,T=0,P=0:@R=A,S=1260,V={0}:R=B,S=1018,V={1}:R=C,S=1092,V={2}:R=D,S=1014,V={3}:R=E,S=1260,V={4}:R=F,S=48,V={5}:\";$C$2;$O$14;$C$4;$D273;$B273;Q$14)": 9185,_x000D_
    "=RIK_AC(\"INF04__;INF04@E=0,S=49,G=0,T=0,P=0:@R=A,S=1260,V={0}:R=B,S=1018,V={1}:R=C,S=1092,V={2}:R=D,S=1014,V={3}:R=E,S=1260,V={4}:R=F,S=48,V={5}:\";$C$2;$O$14;$C$4;$D281;$B281;Q$14)": 9186,_x000D_
    "=RIK_AC(\"INF04__;INF04@E=0,S=49,G=0,T=0,P=0:@R=A,S=1260,V={0}:R=B,S=1018,V={1}:R=C,S=1092,V={2}:R=D,S=1014,V={3}:R=E,S=1260,V={4}:R=F,S=48,V={5}:\";$C$2;$O$14;$C$4;$D289;$B289;Q$14)": 9187,_x000D_
    "=RIK_AC(\"INF04__;INF04@E=0,S=49,G=0,T=0,P=0:@R=A,S=1260,V={0}:R=B,S=1018,V={1}:R=C,S=1092,V={2}:R=D,S=1014,V={3}:R=E,S=1260,V={4}:R=F,S=48,V={5}:\";$C$2;$O$14;$C$4;$D297;$B297;Q$14)": 9188,_x000D_
    "=RIK_AC(\"INF04__;INF04@E=0,S=49,G=0,T=0,P=0:@R=A,S=1260,V={0}:R=B,S=1018,V={1}:R=C,S=1092,V={2}:R=D,S=1014,V={3}:R=E,S=1260,V={4}:R=F,S=48,V={5}:\";$C$2;$O$14;$C$4;$D305;$B305;Q$14)": 9189,_x000D_
    "=RIK_AC(\"INF04__;INF04@E=0,S=49,G=0,T=0,P=0:@R=A,S=1260,V={0}:R=B,S=1018,V={1}:R=C,S=1092,V={2}:R=D,S=1014,V={3}:R=E,S=1260,V={4}:R=F,S=48,V={5}:\";$C$2;$O$14;$C$4;$D313;$B313;Q$14)": 9190,_x000D_
    "=RIK_AC(\"INF04__;INF04@E=0,S=49,G=0,T=0,P=0:@R=A,S=1260,V={0}:R=B,S=1018,V={1}:R=C,S=1092,V={2}:R=D,S=1014,V={3}:R=E,S=1260,V={4}:R=F,S=48,V={5}:\";$C$2;$O$14;$C$4;$D321;$B321;Q$14)": 9191,_x000D_
    "=RIK_AC(\"INF04__;INF04@E=0,S=49,G=0,T=0,P=0:@R=A,S=1260,V={0}:R=B,S=1018,V={1}:R=C,S=1092,V={2}:R=D,S=1014,V={3}:R=E,S=1260,V={4}:R=F,S=48,V={5}:\";$C$2;$O$14;$C$4;$D329;$B329;Q$14)": 9192,_x000D_
    "=RIK_AC(\"INF04__;INF04@E=0,S=49,G=0,T=0,P=0:@R=A,S=1260,V={0}:R=B,S=1018,V={1}:R=C,S=1092,V={2}:R=D,S=1014,V={3}:R=E,S=1260,V={4}:R=F,S=48,V={5}:\";$C$2;$O$14;$C$4;$D337;$B337;Q$14)": 9193,_x000D_
    "=RIK_AC(\"INF04__;INF04@E=0,S=49,G=0,T=0,P=0:@R=A,S=1260,V={0}:R=B,S=1018,V={1}:R=C,S=1092,V={2}:R=D,S=1014,V={3}:R=E,S=1260,V={4}:R=F,S=48,V={5}:\";$C$2;$O$14;$C$4;$D345;$B345;Q$14)": 9194,_x000D_
    "=RIK_AC(\"INF04__;INF04@E=0,S=49,G=0,T=0,P=0:@R=A,S=1260,V={0}:R=B,S=1018,V={1}:R=C,S=1092,V={2}:R=D,S=1014,V={3}:R=E,S=1260,V={4}:R=F,S=48,V={5}:\";$C$2;$O$14;$C$4;$D353;$B353;Q$14)": 9195,_x000D_
    "=RIK_AC(\"INF04__;INF04@E=0,S=49,G=0,T=0,P=0:@R=A,S=1260,V={0}:R=B,S=1018,V={1}:R=C,S=1092,V={2}:R=D,S=1014,V={3}:R=E,S=1260,V={4}:R=F,S=48,V={5}:\";$C$2;$O$14;$C$4;$D361;$B361;Q$14)": 9196,_x000D_
    "=RIK_AC(\"INF04__;INF04@E=0,S=49,G=0,T=0,P=0:@R=A,S=1260,V={0}:R=B,S=1018,V={1}:R=C,S=1092,V={2}:R=D,S=1014,V={3}:R=E,S=1260,V={4}:R=F,S=48,V={5}:\";$C$2;$O$14;$C$4;$D369;$B369;Q$14)": 9197,_x000D_
    "=RIK_AC(\"INF04__;INF04@E=0,S=49,G=0,T=0,P=0:@R=A,S=1260,V={0}:R=B,S=1018,V={1}:R=C,S=1092,V={2}:R=D,S=1014,V={3}:R=E,S=1260,V={4}:R=F,S=48,V={5}:\";$C$2;$O$14;$C$4;$D377;$B377;Q$14)": 9198,_x000D_
    "=RIK_AC(\"INF04__;INF04@E=0,S=49,G=0,T=0,P=0:@R=A,S=1260,V={0}:R=B,S=1018,V={1}:R=C,S=1092,V={2}:R=D,S=1014,V={3}:R=E,S=1260,V={4}:R=F,S=48,V={5}:\";$C$2;$O$14;$C$4;$D385;$B385;Q$14)": 9199,_x000D_
    "=RIK_AC(\"INF04__;INF04@E=0,S=49,G=0,T=0,P=0:@R=A,S=1260,V={0}:R=B,S=1018,V={1}:R=C,S=1092,V={2}:R=D,S=1014,V={3}:R=E,S=1260,V={4}:R=F,S=48,V={5}:\";$C$2;$O$14;$C$4;$D393;$B393;Q$14)": 9200,_x000D_
    "=RIK_AC(\"INF04__;INF04@E=0,S=49,G=0,T=0,P=0:@R=A,S=1260,V={0}:R=B,S=1018,V={1}:R=C,S=1092,V={2}:R=D,S=1014,V={3}:R=E,S=1260,V={4}:R=F,S=48,V={5}:\";$C$2;$O$14;$C$4;$D401;$B401;Q$14)": 9201,_x000D_
    "=RIK_AC(\"INF04__;INF04@E=0,S=49,G=0,T=0,P=0:@R=A,S=1260,V={0}:R=B,S=1018,V={1}:R=C,S=1092,V={2}:R=D,S=1014,V={3}:R=E,S=1260,V={4}:R=F,S=48,V={5}:\";$C$2;$O$14;$C$4;$D409;$B409;Q$14)": 9202,_x000D_
    "=RIK_AC(\"INF04__;INF04@E=0,S=49,G=0,T=0,P=0:@R=A,S=1260,V={0}:R=B,S=1018,V={1}:R=C,S=1092,V={2}:R=D,S=1014,V={3}:R=E,S=1260,V={4}:R=F,S=48,V={5}:\";$C$2;$O$14;$C$4;$D417;$B417;Q$14)": 9203,_x000D_
    "=RIK_AC(\"INF04__;INF04@E=0,S=49,G=0,T=0,P=0:@R=A,S=1260,V={0}:R=B,S=1018,V={1}:R=C,S=1092,V={2}:R=D,S=1014,V={3}:R=E,S=1260,V={4}:R=F,S=48,V={5}:\";$C$2;$O$14;$C$4;$D425;$B425;Q$14)": 9204,_x000D_
    "=RIK_AC(\"INF04__;INF04@E=0,S=49,G=0,T=0,P=0:@R=A,S=1260,V={0}:R=B,S=1018,V={1}:R=C,S=1092,V={2}:R=D,S=1014,V={3}:R=E,S=1260,V={4}:R=F,S=48,V={5}:\";$C$2;$O$14;$C$4;$D433;$B433;Q$14)": 9205,_x000D_
    "=RIK_AC(\"INF04__;INF04@E=0,S=1076,G=0,T=0,P=0:@R=A,S=1260,V={0}:R=B,S=1018,V={1}:R=C,S=1092,V={2}:R=D,S=1014,V={3}:R=E,S=1260,V={4}:\";$C$2;$O$14;$C$4;$D21;$B21)": 9206,_x000D_
    "=RIK_AC(\"INF04__;INF04@E=0,S=1076,G=0,T=0,P=0:@R=A,S=1260,V={0}:R=B,S=1018,V={1}:R=C,S=1092,V={2}:R=D,S=1014,V={3}:R=E,S=1260,V={4}:\";$C$2;$O$14;$C$4;$D29;$B29)": 9207,_x000D_
    "=RIK_AC(\"INF04__;INF04@E=0,S=1076,G=0,T=0,P=0:@R=A,S=1260,V={0}:R=B,S=1018,V={1}:R=C,S=1092,V={2}:R=D,S=1014,V={3}:R=E,S=1260,V={4}:\";$C$2;$O$14;$C$4;$D37;$B37)": 9208,_x000D_
    "=RIK_AC(\"INF04__;INF04@E=0,S=1076,G=0,T=0,P=0:@R=A,S=1260,V={0}:R=B,S=1018,V={1}:R=C,S=1092,V={2}:R=D,S=1014,V={3}:R=E,S=1260,V={4}:\";$C$2;$O$14;$C$4;$D45;$B45)": 9209,_x000D_
    "=RIK_AC(\"INF04__;INF04@E=0,S=1076,G=0,T=0,P=0:@R=A,S=1260,V={0}:R=B,S=1018,V={1}:R=C,S=1092,V={2}:R=D,S=1014,V={3}:R=E,S=1260,V={4}:\";$C$2;$O$14;$C$4;$D53;$B53)": 9210,_x000D_
    "=RIK_AC(\"INF04__;INF04@E=0,S=1076,G=0,T=0,P=0:@R=A,S=1260,V={0}:R=B,S=1018,V={1}:R=C,S=1092,V={2}:R=D,S=1014,V={3}:R=E,S=1260,V={4}:\";$C$2;$O$14;$C$4;$D61;$B61)": 9211,_x000D_
    "=RIK_AC(\"INF04__;INF04@E=0,S=1076,G=0,T=0,P=0:@R=A,S=1260,V={0}:R=B,S=1018,V={1}:R=C,S=1092,V={2}:R=D,S=1014,V={3}:R=E,S=1260,V={4}:\";$C$2;$O$14;$C$4;$D69;$B69)": 9212,_x000D_
    "=RIK_AC(\"INF04__;INF04@E=0,S=1076,G=0,T=0,P=0:@R=A,S=1260,V={0}:R=B,S=1018,V={1}:R=C,S=1092,V={2}:R=D,S=1014,V={3}:R=E,S=1260,V={4}:\";$C$2;$O$14;$C$4;$D77;$B77)": 9213,_x000D_
    "=RIK_AC(\"INF04__;INF04@E=0,S=1076,G=0,T=0,P=0:@R=A,S=1260,V={0}:R=B,S=1018,V={1}:R=C,S=1092,V={2}:R=D,S=1014,V={3}:R=E,S=1260,V={4}:\";$C$2;$O$14;$C$4;$D85;$B85)": 9214,_x000D_
    "=RIK_AC(\"INF04__;INF04@E=0,S=1076,G=0,T=0,P=0:@R=A,S=1260,V={0}:R=B,S=1018,V={1}:R=C,S=1092,V={2}:R=D,S=1014,V={3}:R=E,S=1260,V={4}:\";$C$2;$O$14;$C$4;$D93;$B93)": 9215,_x000D_
    "=RIK_AC(\"INF04__;INF04@E=0,S=1076,G=0,T=0,P=0:@R=A,S=1260,V={0}:R=B,S=1018,V={1}:R=C,S=1092,V={2}:R=D,S=1014,V={3}:R=E,S=1260,V={4}:\";$C$2;$O$14;$C$4;$D101;$B101)": 9216,_x000D_
    "=RIK_AC(\"INF04__;INF04@E=0,S=1076,G=0,T=0,P=0:@R=A,S=1260,V={0}:R=B,S=1018,V={1}:R=C,S=1092,V={2}:R=D,S=1014,V={3}:R=E,S=1260,V={4}:\";$C$2;$O$14;$C$4;$D109;$B109)": 9217,_x000D_
    "=RIK_AC(\"INF04__;INF04@E=0,S=1076,G=0,T=0,P=0:@R=A,S=1260,V={0}:R=B,S=1018,V={1}:R=C,S=1092,V={2}:R=D,S=1014,V={3}:R=E,S=1260,V={4}:\";$C$2;$O$14;$C$4;$D117;$B117)": 9218,_x000D_
    "=RIK_AC(\"INF04__;INF04@E=0,S=1076,G=0,T=0,P=0:@R=A,S=1260,V={0}:R=B,S=1018,V={1}:R=C,S=1092,V={2}:R=D,S=1014,V={3}:R=E,S=1260,V={4}:\";$C$2;$O$14;$C$4;$D125;$B125)": 9219,_x000D_
    "=RIK_AC(\"INF04__;INF04@E=0,S=1076,G=0,T=0,P=0:@R=A,S=1260,V={0}:R=B,S=1018,V={1}:R=C,S=1092,V={2}:R=D,S=1014,V={3}:R=E,S=1260,V={4}:\";$C$2;$O$14;$C$4;$D133;$B133)": 9220,_x000D_
    "=RIK_AC(\"INF04__;INF04@E=0,S=1076,G=0,T=0,P=0:@R=A,S=1260,V={0}:R=B,S=1018,V={1}:R=C,S=1092,V={2}:R=D,S=1014,V={3}:R=E,S=1260,V={4}:\";$C$2;$O$14;$C$4;$D141;$B141)": 9221,_x000D_
    "=RIK_AC(\"INF04__;INF04@E=0,S=1076,G=0,T=0,P=0:@R=A,S=1260,V={0}:R=B,S=1018,V={1}:R=C,S=1092,V={2}:R=D,S=1014,V={3}:R=E,S=1260,V={4}:\";$C$2;$O$14;$C$4;$D149;$B149)": 9222,_x000D_
    "=RIK_AC(\"INF04__;INF04@E=0,S=1076,G=0,T=0,P=0:@R=A,S=1260,V={0}:R=B,S=1018,V={1}:R=C,S=1092,V={2}:R=D,S=1014,V={3}:R=E,S=1260,V={4}:\";$C$2;$O$14;$C$4;$D157;$B157)": 9223,_x000D_
    "=RIK_AC(\"INF04__;INF04@E=0,S=1076,G=0,T=0,P=0:@R=A,S=1260,V={0}:R=B,S=1018,V={1}:R=C,S=1092,V={2}:R=D,S=1014,V={3}:R=E,S=1260,V={4}:\";$C$2;$O$14;$C$4;$D165;$B165)": 9224,_x000D_
    "=RIK_AC(\"INF04__;INF04@E=0,S=1076,G=0,T=0,P=0:@R=A,S=1260,V={0}:R=B,S=1018,V={1}:R=C,S=1092,V={2}:R=D,S=1014,V={3}:R=E,S=1260,V={4}:\";$C$2;$O$14;$C$4;$D173;$B173)": 9225,_x000D_
    "=RIK_AC(\"INF04__;INF04@E=0,S=1076,G=0,T=0,P=0:@R=A,S=1260,V={0}:R=B,S=1018,V={1}:R=C,S=1092,V={2}:R=D,S=1014,V={3}:R=E,S=1260,V={4}:\";$C$2;$O$14;$C$4;$D181;$B181)": 9226,_x000D_
    "=RIK_AC(\"INF04__;INF04@E=0,S=1076,G=0,T=0,P=0:@R=A,S=1260,V={0}:R=B,S=1018,V={1}:R=C,S=1092,V={2}:R=D,S=1014,V={3}:R=E,S=1260,V={4}:\";$C$2;$O$14;$C$4;$D189;$B189)": 9227,_x000D_
    "=RIK_AC(\"INF04__;INF04@E=0,S=1076,G=0,T=0,P=0:@R=A,S=1260,V={0}:R=B,S=1018,V={1}:R=C,S=1092,V={2}:R=D,S=1014,V={3}:R=E,S=1260,V={4}:\";$C$2;$O$14;$C$4;$D197;$B197)": 9228,_x000D_
    "=RIK_AC(\"INF04__;INF04@E=0,S=1076,G=0,T=0,P=0:@R=A,S=1260,V={0}:R=B,S=1018,V={1}:R=C,S=1092,V={2}:R=D,S=1014,V={3}:R=E,S=1260,V={4}:\";$C$2;$O$14;$C$4;$D205;$B205)": 9229,_x000D_
    "=RIK_AC(\"INF04__;INF04@E=0,S=1076,G=0,T=0,P=0:@R=A,S=1260,V={0}:R=B,S=1018,V={1}:R=C,S=1092,V={2}:R=D,S=1014,V={3}:R=E,S=1260,V={4}:\";$C$2;$O$14;$C$4;$D213;$B213)": 9230,_x000D_
    "=RIK_AC(\"INF04__;INF04@E=0,S=1076,G=0,T=0,P=0:@R=A,S=1260,V={0}:R=B,S=1018,V={1}:R=C,S=1092,V={2}:R=D,S=1014,V={3}:R=E,S=1260,V={4}:\";$C$2;$O$14;$C$4;$D221;$B221)": 9231,_x000D_
    "=RIK_AC(\"INF04__;INF04@E=0,S=1076,G=0,T=0,P=0:@R=A,S=1260,V={0}:R=B,S=1018,V={1}:R=C,S=1092,V={2}:R=D,S=1014,V={3}:R=E,S=1260,V={4}:\";$C$2;$O$14;$C$4;$D229;$B229)": 9232,_x000D_
    "=RIK_AC(\"INF04__;INF04@E=0,S=1076,G=0,T=0,P=0:@R=A,S=1260,V={0}:R=B,S=1018,V={1}:R=C,S=1092,V={2}:R=D,S=1014,V={3}:R=E,S=1260,V={4}:\";$C$2;$O$14;$C$4;$D237;$B237)": 9233,_x000D_
    "=RIK_AC(\"INF04__;INF04@E=0,S=1076,G=0,T=0,P=0:@R=A,S=1260,V={0}:R=B,S=1018,V={1}:R=C,S=1092,V={2}:R=D,S=1014,V={3}:R=E,S=1260,V={4}:\";$C$2;$O$14;$C$4;$D245;$B245)": 9234,_x000D_
    "=RIK_AC(\"INF04__;INF04@E=0,S=1076,G=0,T=0,P=0:@R=A,S=1260,V={0}:R=B,S=1018,V={1}:R=C,S=1092,V={2}:R=D,S=1014,V={3}:R=E,S=1260,V={4}:\";$C$2;$O$14;$C$4;$D253;$B253)": 9235,_x000D_
    "=RIK_AC(\"INF04__;INF04@E=0,S=1076,G=0,T=0,P=0:@R=A,S=1260,V={0}:R=B,S=1018,V={1}:R=C,S=1092,V={2}:R=D,S=1014,V={3}:R=E,S=1260,V={4}:\";$C$2;$O$14;$C$4;$D261;$B261)": 9236,_x000D_
    "=RIK_AC(\"INF04__;INF04@E=0,S=1076,G=0,T=0,P=0:@R=A,S=1260,V={0}:R=B,S=1018,V={1}:R=C,S=1092,V={2}:R=D,S=1014,V={3}:R=E,S=1260,V={4}:\";$C$2;$O$14;$C$4;$D269;$B269)": 9237,_x000D_
    "=RIK_AC(\"INF04__;INF04@E=0,S=1076,G=0,T=0,P=0:@R=A,S=1260,V={0}:R=B,S=1018,V={1}:R=C,S=1092,V={2}:R=D,S=1014,V={3}:R=E,S=1260,V={4}:\";$C$2;$O$14;$C$4;$D277;$B277)": 9238,_x000D_
    "=RIK_AC(\"INF04__;INF04@E=0,S=1076,G=0,T=0,P=0:@R=A,S=1260,V={0}:R=B,S=1018,V={1}:R=C,S=1092,V={2}:R=D,S=1014,V={3}:R=E,S=1260,V={4}:\";$C$2;$O$14;$C$4;$D285;$B285)": 9239,_x000D_
    "=RIK_AC(\"INF04__;INF04@E=0,S=1076,G=0,T=0,P=0:@R=A,S=1260,V={0}:R=B,S=1018,V={1}:R=C,S=1092,V={2}:R=D,S=1014,V={3}:R=E,S=1260,V={4}:\";$C$2;$O$14;$C$4;$D293;$B293)": 9240,_x000D_
    "=RIK_AC(\"INF04__;INF04@E=0,S=1076,G=0,T=0,P=0:@R=A,S=1260,V={0}:R=B,S=1018,V={1}:R=C,S=1092,V={2}:R=D,S=1014,V={3}:R=E,S=1260,V={4}:\";$C$2;$O$14;$C$4;$D301;$B301)": 9241,_x000D_
    "=RIK_AC(\"INF04__;INF04@E=0,S=1076,G=0,T=0,P=0:@R=A,S=1260,V={0}:R=B,S=1018,V={1}:R=C,S=1092,V={2}:R=D,S=1014,V={3}:R=E,S=1260,V={4}:\";$C$2;$O$14;$C$4;$D309;$B309)": 9242,_x000D_
    "=RIK_AC(\"INF04__;INF04@E=0,S=1076,G=0,T=0,P=0:@R=A,S=1260,V={0}:R=B,S=1018,V={1}:R=C,S=1092,V={2}:R=D,S=1014,V={3}:R=E,S=1260,V={4}:\";$C$2;$O$14;$C$4;$D317;$B317)": 9243,_x000D_
    "=RIK_AC(\"INF04__;INF04@E=0,S=1076,G=0,T=0,P=0:@R=A,S=1260,V={0}:R=B,S=1018,V={1}:R=C,S=1092,V={2}:R=D,S=1014,V={3}:R=E,S=1260,V={4}:\";$C$2;$O$14;$C$4;$D325;$B325)": 9244,_x000D_
    "=RIK_AC(\"INF04__;INF04@E=0,S=1076,G=0,T=0,P=0:@R=A,S=1260,V={0}:R=B,S=1018,V={1}:R=C,S=1092,V={2}:R=D,S=1014,V={3}:R=E,S=1260,V={4}:\";$C$2;$O$14;$C$4;$D333;$B333)": 9245,_x000D_
    "=RIK_AC(\"INF04__;INF04@E=0,S=1076,G=0,T=0,P=0:@R=A,S=1260,V={0}:R=B,S=1018,V={1}:R=C,S=1092,V={2}:R=D,S=1014,V={3}:R=E,S=1260,V={4}:\";$C$2;$O$14;$C$4;$D341;$B341)": 9246,_x000D_
    "=RIK_AC(\"INF04__;INF04@E=0,S=1076,G=0,T=0,P=0:@R=A,S=1260,V={0}:R=B,S=1018,V={1}:R=C,S=1092,V={2}:R=D,S=1014,V={3}:R=E,S=1260,V={4}:\";$C$2;$O$14;$C$4;$D349;$B349)": 9247,_x000D_
    "=RIK_AC(\"INF04__;INF04@E=0,S=1076,G=0,T=0,P=0:@R=A,S=1260,V={0}:R=B,S=1018,V={1}:R=C,S=1092,V={2}:R=D,S=1014,V={3}:R=E,S=1260,V={4}:\";$C$2;$O$14;$C$4;$D357;$B357)": 9248,_x000D_
    "=RIK_AC(\"INF04__;INF04@E=0,S=1076,G=0,T=0,P=0:@R=A,S=1260,V={0}:R=B,S=1018,V={1}:R=C,S=1092,V={2}:R=D,S=1014,V={3}:R=E,S=1260,V={4}:\";$C$2;$O$14;$C$4;$D365;$B365)": 9249,_x000D_
    "=RIK_AC(\"INF04__;INF04@E=0,S=1076,G=0,T=0,P=0:@R=A,S=1260,V={0}:R=B,S=1018,V={1}:R=C,S=1092,V={2}:R=D,S=1014,V={3}:R=E,S=1260,V={4}:\";$C$2;$O$14;$C$4;$D373;$B373)": 9250,_x000D_
    "=RIK_AC(\"INF04__;INF04@E=0,S=1076,G=0,T=0,P=0:@R=A,S=1260,V={0}:R=B,S=1018,V={1}:R=C,S=1092,V={2}:R=D,S=1014,V={3}:R=E,S=1260,V={4}:\";$C$2;$O$14;$C$4;$D381;$B381)": 9251,_x000D_
    "=RIK_AC(\"INF04__;INF04@E=0,S=1076,G=0,T=0,P=0:@R=A,S=1260,V={0}:R=B,S=1018,V={1}:R=C,S=1092,V={2}:R=D,S=1014,V={3}:R=E,S=1260,V={4}:\";$C$2;$O$14;$C$4;$D389;$B389)": 9252,_x000D_
    "=RIK_AC(\"INF04__;INF04@E=0,S=1076,G=0,T=0,P=0:@R=A,S=1260,V={0}:R=B,S=1018,V={1}:R=C,S=1092,V={2}:R=D,S=1014,V={3}:R=E,S=1260,V={4}:\";$C$2;$O$14;$C$4;$D397;$B397)": 9253,_x000D_
    "=RIK_AC(\"INF04__;INF04@E=0,S=1076,G=0,T=0,P=0:@R=A,S=1260,V={0}:R=B,S=1018,V={1}:R=C,S=1092,V={2}:R=D,S=1014,V={3}:R=E,S=1260,V={4}:\";$C$2;$O$14;$C$4;$D405;$B405)": 9254,_x000D_
    "=RIK_AC(\"INF04__;INF04@E=0,S=1076,G=0,T=0,P=0:@R=A,S=1260,V={0}:R=B,S=1018,V={1}:R=C,S=1092,V={2}:R=D,S=1014,V={3}:R=E,S=1260,V={4}:\";$C$2;$O$14;$C$4;$D413;$B413)": 9255,_x000D_
    "=RIK_AC(\"INF04__;INF04@E=0,S=1076,G=0,T=0,P=0:@R=A,S=1260,V={0}:R=B,S=1018,V={1}:R=C,S=1092,V={2}:R=D,S=1014,V={3}:R=E,S=1260,V={4}:\";$C$2;$O$14;$C$4;$D421;$B421)": 9256,_x000D_
    "=RIK_AC(\"INF04__;INF04@E=0,S=1076,G=0,T=0,P=0:@R=A,S=1260,V={0}:R=B,S=1018,V={1}:R=C,S=1092,V={2}:R=D,S=1014,V={3}:R=E,S=1260,V={4}:\";$C$2;$O$14;$C$4;$D429;$B429)": 9257,_x000D_
    "=RIK_AC(\"INF04__;INF04@E=0,S=1076,G=0,T=0,P=0:@R=A,S=1260,V={0}:R=B,S=1018,V={1}:R=C,S=1092,V={2}:R=D,S=1014,V={3}:R=E,S=1260,V={4}:\";$C$2;$O$14;$C$4;$D437;$B437)": 9258,_x000D_
    "=RIK_AC(\"INF04__;INF04@E=0,S=42,G=0,T=0,P=0:@R=A,S=1260,V={0}:R=B,S=1018,V={1}:R=C,S=1092,V={2}:R=D,S=1014,V={3}:R=E,S=1260,V={4}:\";$C$2;$O$14;$C$4;$D17;$B17)": 9259,_x000D_
    "=RIK_AC(\"INF04__;INF04@E=0,S=1064,G=0,T=0,P=0:@R=A,S=1260,V={0}:R=B,S=1018,V={1}:R=C,S=1092,V={2}:R=D,S=1014,V={3}:R=E,S=1260,V={4}:\";$C$2;$O$14;$C$4;$D17;$B17)": 9260,_x000D_
    "=RIK_AC(\"INF04__;INF04@E=0,S=49,G=0,T=0,P=0:@R=A,S=1260,V={0}:R=B,S=1018,V={1}:R=C,S=1092,V={2}:R=D,S=1014,V={3}:R=E,S=1260,V={4}:R=F,S=48,V={5}:\";$C$2;$O$14;$C$4;$D17;$B17;Q$14)": 9261,_x000D_
    "=RIK_AC(\"INF04__;INF04@E=0,S=1076,G=0,T=0,P=0:@R=A,S=1260,V={0}:R=B,S=1018,V={1}:R=C,S=1092,V={2}:R=D,S=1014,V={3}:R=E,S=1260,V={4}:\";$C$2;$O$14;$C$4;$D17;$B17)": 9262,_x000D_
    "=RIK_AC(\"INF04__;INF04@E=0,S=42,G=0,T=0,P=0:@R=A,S=1260,V={0}:R=B,S=1018,V={1}:R=C,S=1092,V={2}:R=D,S=1014,V={3}:R=E,S=1260,V={4}:\";$C$2;$K$14;$C$4;$D18;$B18)": 9263,_x000D_
    "=RIK_AC(\"INF04__;INF04@E=0,S=42,G=0,T=0,P=0:@R=A,S=1260,V={0}:R=B,S=1018,V={1}:R=C,S=1092,V={2}:R=D,S=1014,V={3}:R=E,S=1260,V={4}:\";$C$2;$K$14;$C$4;$D26;$B26)": 9264,_x000D_
    "=RIK_AC(\"INF04__;INF04@E=0,S=42,G=0,T=0,P=0:@R=A,S=1260,V={0}:R=B,S=1018,V={1}:R=C,S=1092,V={2}:R=D,S=1014,V={3}:R=E,S=1260,V={4}:\";$C$2;$K$14;$C$4;$D34;$B34)": 9265,_x000D_
    "=RIK_AC(\"INF04__;INF04@E=0,S=42,G=0,T=0,P=0:@R=A,S=1260,V={0}:R=B,S=1018,V={1}:R=C,S=1092,V={2}:R=D,S=1014,V={3}:R=E,S=1260,V={4}:\";$C$2;$K$14;$C$4;$D42;$B42)": 9266,_x000D_
    "=RIK_AC(\"INF04__;INF04@E=0,S=42,G=0,T=0,P=0:@R=A,S=1260,V={0}:R=B,S=1018,V={1}:R=C,S=1092,V={2}:R=D,S=1014,V={3}:R=E,S=1260,V={4}:\";$C$2;$K$14;$C$4;$D50;$B50)": 9267,_x000D_
    "=RIK_AC(\"INF04__;INF04@E=0,S=42,G=0,T=0,P=0:@R=A,S=1260,V={0}:R=B,S=1018,V={1}:R=C,S=1092,V={2}:R=D,S=1014,V={3}:R=E,S=1260,V={4}:\";$C$2;$K$14;$C$4;$D58;$B58)": 9268,_x000D_
    "=RIK_AC(\"INF04__;INF04@E=0,S=42,G=0,T=0,P=0:@R=A,S=1260,V={0}:R=B,S=1018,V={1}:R=C,S=1092,V={2}:R=D,S=1014,V={3}:R=E,S=1260,V={4}:\";$C$2;$K$14;$C$4;$D66;$B66)": 9269,_x000D_
    "=RIK_AC(\"INF04__;INF04@E=0,S=42,G=0,T=0,P=0:@R=A,S=1260,V={0}:R=B,S=1018,V={1}:R=C,S=1092,V={2}:R=D,S=1014,V={3}:R=E,S=1260,V={4}:\";$C$2;$K$14;$C$4;$D74;$B74)": 9270,_x000D_
    "=RIK_AC(\"INF04__;INF04@E=0,S=42,G=0,T=0,P=0:@R=A,S=1260,V={0}:R=B,S=1018,V={1}:R=C,S=1092,V={2}:R=D,S=1014,V={3}:R=E,S=1260,V={4}:\";$C$2;$K$14;$C$4;$D82;$B82)": 9271,_x000D_
    "=RIK_AC(\"INF04__;INF04@E=0,S=42,G=0,T=0,P=0:@R=A,S=1260,V={0}:R=B,S=1018,V={1}:R=C,S=1092,V={2}:R=D,S=1014,V={3}:R=E,S=1260,V={4}:\";$C$2;$K$14;$C$4;$D90;$B90)": 9272,_x000D_
    "=RIK_AC(\"INF04__;INF04@E=0,S=42,G=0,T=0,P=0:@R=A,S=1260,V={0}:R=B,S=1018,V={1}:R=C,S=1092,V={2}:R=D,S=1014,V={3}:R=E,S=1260,V={4}:\";$C$2;$K$14;$C$4;$D98;$B98)": 9273,_x000D_
    "=RIK_AC(\"INF04__;INF04@E=0,S=42,G=0,T=0,P=0:@R=A,S=1260,V={0}:R=B,S=1018,V={1}:R=C,S=1092,V={2}:R=D,S=1014,V={3}:R=E,S=1260,V={4}:\";$C$2;$K$14;$C$4;$D106;$B106)": 9274,_x000D_
    "=RIK_AC(\"INF04__;INF04@E=0,S=42,G=0,T=0,P=0:@R=A,S=1260,V={0}:R=B,S=1018,V={1}:R=C,S=1092,V={2}:R=D,S=1014,V={3}:R=E,S=1260,V={4}:\";$C$2;$K$14;$C$4;$D114;$B114)": 9275,_x000D_
    "=RIK_AC(\"INF04__;INF04@E=0,S=42,G=0,T=0,P=0:@R=A,S=1260,V={0}:R=B,S=1018,V={1}:R=C,S=1092,V={2}:R=D,S=1014,V={3}:R=E,S=1260,V={4}:\";$C$2;$K$14;$C$4;$D122;$B122)": 9276,_x000D_
    "=RIK_AC(\"INF04__;INF04@E=0,S=42,G=0,T=0,P=0:@R=A,S=1260,V={0}:R=B,S=1018,V={1}:R=C,S=1092,V={2}:R=D,S=1014,V={3}:R=E,S=1260,V={4}:\";$C$2;$K$14;$C$4;$D130;$B130)": 9277,_x000D_
    "=RIK_AC(\"INF04__;INF04@E=0,S=42,G=0,T=0,P=0:@R=A,S=1260,V={0}:R=B,S=1018,V={1}:R=C,S=1092,V={2}:R=D,S=1014,V={3}:R=E,S=1260,V={4}:\";$C$2;$K$14;$C$4;$D138;$B138)": 9278,_x000D_
    "=RIK_AC(\"INF04__;INF04@E=0,S=42,G=0,T=0,P=0:@R=A,S=1260,V={0}:R=B,S=1018,V={1}:R=C,S=1092,V={2}:R=D,S=1014,V={3}:R=E,S=1260,V={4}:\";$C$2;$K$14;$C$4;$D146;$B146)": 9279,_x000D_
    "=RIK_AC(\"INF04__;INF04@E=0,S=42,G=0,T=0,P=0:@R=A,S=1260,V={0}:R=B,S=1018,V={1}:R=C,S=1092,V={2}:R=D,S=1014,V={3}:R=E,S=1260,V={4}:\";$C$2;$K$14;$C$4;$D154;$B154)": 9280,_x000D_
    "=RIK_AC(\"INF04__;INF04@E=0,S=42,G=0,T=0,P=0:@R=A,S=1260,V={0}:R=B,S=1018,V={1}:R=C,S=1092,V={2}:R=D,S=1014,V={3}:R=E,S=1260,V={4}:\";$C$2;$K$14;$C$4;$D162;$B162)": 9281,_x000D_
    "=RIK_AC(\"INF04__;INF04@E=0,S=42,G=0,T=0,P=0:@R=A,S=1260,V={0}:R=B,S=1018,V={1}:R=C,S=1092,V={2}:R=D,S=1014,V={3}:R=E,S=1260,V={4}:\";$C$2;$K$14;$C$4;$D170;$B170)": 9282,_x000D_
    "=RIK_AC(\"INF04__;INF04@E=0,S=42,G=0,T=0,P=0:@R=A,S=1260,V={0}:R=B,S=1018,V={1}:R=C,S=1092,V={2}:R=D,S=1014,V={3}:R=E,S=1260,V={4}:\";$C$2;$K$14;$C$4;$D178;$B178)": 9283,_x000D_
    "=RIK_AC(\"INF04__;INF04@E=0,S=42,G=0,T=0,P=0:@R=A,S=1260,V={0}:R=B,S=1018,V={1}:R=C,S=1092,V={2}:R=D,S=1014,V={3}:R=E,S=1260,V={4}:\";$C$2;$K$14;$C$4;$D186;$B186)": 9284,_x000D_
    "=RIK_AC(\"INF04__;INF04@E=0,S=42,G=0,T=0,P=0:@R=A,S=1260,V={0}:R=B,S=1018,V={1}:R=C,S=1092,V={2}:R=D,S=1014,V={3}:R=E,S=1260,V={4}:\";$C$2;$K$14;$C$4;$D194;$B194)": 9285,_x000D_
    "=RIK_AC(\"INF04__;INF04@E=0,S=42,G=0,T=0,P=0:@R=A,S=1260,V={0}:R=B,S=1018,V={1}:R=C,S=1092,V={2}:R=D,S=1014,V={3}:R=E,S=1260,V={4}:\";$C$2;$K$14;$C$4;$D202;$B202)": 9286,_x000D_
    "=RIK_AC(\"INF04__;INF04@E=0,S=42,G=0,T=0,P=0:@R=A,S=1260,V={0}:R=B,S=1018,V={1}:R=C,S=1092,V={2}:R=D,S=1014,V={3}:R=E,S=1260,V={4}:\";$C$2;$K$14;$C$4;$D210;$B210)": 9287,_x000D_
    "=RIK_AC(\"INF04__;INF04@E=0,S=42,G=0,T=0,P=0:@R=A,S=1260,V={0}:R=B,S=1018,V={1}:R=C,S=1092,V={2}:R=D,S=1014,V={3}:R=E,S=1260,V={4}:\";$C$2;$K$14;$C$4;$D218;$B218)": 9288,_x000D_
    "=RIK_AC(\"INF04__;INF04@E=0,S=42,G=0,T=0,P=0:@R=A,S=1260,V={0}:R=B,S=1018,V={1}:R=C,S=1092,V={2}:R=D,S=1014,V={3}:R=E,S=1260,V={4}:\";$C$2;$K$14;$C$4;$D226;$B226)": 9289,_x000D_
    "=RIK_AC(\"INF04__;INF04@E=0,S=42,G=0,T=0,P=0:@R=A,S=1260,V={0}:R=B,S=1018,V={1}:R=C,S=1092,V={2}:R=D,S=1014,V={3}:R=E,S=1260,V={4}:\";$C$2;$K$14;$C$4;$D234;$B234)": 9290,_x000D_
    "=RIK_AC(\"INF04__;INF04@E=0,S=42,G=0,T=0,P=0:@R=A,S=1260,V={0}:R=B,S=1018,V={1}:R=C,S=1092,V={2}:R=D,S=1014,V={3}:R=E,S=1260,V={4}:\";$C$2;$K$14;$C$4;$D242;$B242)": 9291,_x000D_
    "=RIK_AC(\"INF04__;INF04@E=0,S=42,G=0,T=0,P=0:@R=A,S=1260,V={0}:R=B,S=1018,V={1}:R=C,S=1092,V={2}:R=D,S=1014,V={3}:R=E,S=1260,V={4}:\";$C$2;$K$14;$C$4;$D250;$B250)": 9292,_x000D_
    "=RIK_AC(\"INF04__;INF04@E=0,S=42,G=0,T=0,P=0:@R=A,S=1260,V={0}:R=B,S=1018,V={1}:R=C,S=1092,V={2}:R=D,S=1014,V={3}:R=E,S=1260,V={4}:\";$C$2;$K$14;$C$4;$D258;$B258)": 9293,_x000D_
    "=RIK_AC(\"INF04__;INF04@E=0,S=42,G=0,T=0,P=0:@R=A,S=1260,V={0}:R=B,S=1018,V={1}:R=C,S=1092,V={2}:R=D,S=1014,V={3}:R=E,S=1260,V={4}:\";$C$2;$K$14;$C$4;$D266;$B266)": 9294,_x000D_
    "=RIK_AC(\"INF04__;INF04@E=0,S=42,G=0,T=0,P=0:@R=A,S=1260,V={0}:R=B,S=1018,V={1}:R=C,S=1092,V={2}:R=D,S=1014,V={3}:R=E,S=1260,V={4}:\";$C$2;$K$14;$C$4;$D274;$B274)": 9295,_x000D_
    "=RIK_AC(\"INF04__;INF04@E=0,S=42,G=0,T=0,P=0:@R=A,S=1260,V={0}:R=B,S=1018,V={1}:R=C,S=1092,V={2}:R=D,S=1014,V={3}:R=E,S=1260,V={4}:\";$C$2;$K$14;$C$4;$D282;$B282)": 9296,_x000D_
    "=RIK_AC(\"INF04__;INF04@E=0,S=42,G=0,T=0,P=0:@R=A,S=1260,V={0}:R=B,S=1018,V={1}:R=C,S=1092,V={2}:R=D,S=1014,V={3}:R=E,S=1260,V={4}:\";$C$2;$K$14;$C$4;$D290;$B290)": 9297,_x000D_
    "=RIK_AC(\"INF04__;INF04@E=0,S=42,G=0,T=0,P=0:@R=A,S=1260,V={0}:R=B,S=1018,V={1}:R=C,S=1092,V={2}:R=D,S=1014,V={3}:R=E,S=1260,V={4}:\";$C$2;$K$14;$C$4;$D298;$B298)": 9298,_x000D_
    "=RIK_AC(\"INF04__;INF04@E=0,S=42,G=0,T=0,P=0:@R=A,S=1260,V={0}:R=B,S=1018,V={1}:R=C,S=1092,V={2}:R=D,S=1014,V={3}:R=E,S=1260,V={4}:\";$C$2;$K$14;$C$4;$D306;$B306)": 9299,_x000D_
    "=RIK_AC(\"INF04__;INF04@E=0,S=42,G=0,T=0,P=0:@R=A,S=1260,V={0}:R=B,S=1018,V={1}:R=C,S=1092,V={2}:R=D,S=1014,V={3}:R=E,S=1260,V={4}:\";$C$2;$K$14;$C$4;$D314;$B314)": 9300,_x000D_
    "=RIK_AC(\"INF04__;INF04@E=0,S=42,G=0,T=0,P=0:@R=A,S=1260,V={0}:R=B,S=1018,V={1}:R=C,S=1092,V={2}:R=D,S=1014,V={3}:R=E,S=1260,V={4}:\";$C$2;$K$14;$C$4;$D322;$B322)": 9301,_x000D_
    "=RIK_AC(\"INF04__;INF04@E=0,S=42,G=0,T=0,P=0:@R=A,S=1260,V={0}:R=B,S=1018,V={1}:R=C,S=1092,V={2}:R=D,S=1014,V={3}:R=E,S=1260,V={4}:\";$C$2;$K$14;$C$4;$D330;$B330)": 9302,_x000D_
    "=RIK_AC(\"INF04__;INF04@E=0,S=42,G=0,T=0,P=0:@R=A,S=1260,V={0}:R=B,S=1018,V={1}:R=C,S=1092,V={2}:R=D,S=1014,V={3}:R=E,S=1260,V={4}:\";$C$2;$K$14;$C$4;$D338;$B338)": 9303,_x000D_
    "=RIK_AC(\"INF04__;INF04@E=0,S=42,G=0,T=0,P=0:@R=A,S=1260,V={0}:R=B,S=1018,V={1}:R=C,S=1092,V={2}:R=D,S=1014,V={3}:R=E,S=1260,V={4}:\";$C$2;$K$14;$C$4;$D346;$B346)": 9304,_x000D_
    "=RIK_AC(\"INF04__;INF04@E=0,S=42,G=0,T=0,P=0:@R=A,S=1260,V={0}:R=B,S=1018,V={1}:R=C,S=1092,V={2}:R=D,S=1014,V={3}:R=E,S=1260,V={4}:\";$C$2;$K$14;$C$4;$D354;$B354)": 9305,_x000D_
    "=RIK_AC(\"INF04__;INF04@E=0,S=42,G=0,T=0,P=0:@R=A,S=1260,V={0}:R=B,S=1018,V={1}:R=C,S=1092,V={2}:R=D,S=1014,V={3}:R=E,S=1260,V={4}:\";$C$2;$K$14;$C$4;$D362;$B362)": 9306,_x000D_
    "=RIK_AC(\"INF04__;INF04@E=0,S=42,G=0,T=0,P=0:@R=A,S=1260,V={0}:R=B,S=1018,V={1}:R=C,S=1092,V={2}:R=D,S=1014,V={3}:R=E,S=1260,V={4}:\";$C$2;$K$14;$C$4;$D370;$B370)": 9307,_x000D_
    "=RIK_AC(\"INF04__;INF04@E=0,S=42,G=0,T=0,P=0:@R=A,S=1260,V={0}:R=B,S=1018,V={1}:R=C,S=1092,V={2}:R=D,S=1014,V={3}:R=E,S=1260,V={4}:\";$C$2;$K$14;$C$4;$D378;$B378)": 9308,_x000D_
    "=RIK_AC(\"INF04__;INF04@E=0,S=42,G=0,T=0,P=0:@R=A,S=1260,V={0}:R=B,S=1018,V={1}:R=C,S=1092,V={2}:R=D,S=1014,V={3}:R=E,S=1260,V={4}:\";$C$2;$K$14;$C$4;$D386;$B386)": 9309,_x000D_
    "=RIK_AC(\"INF04__;INF04@E=0,S=42,G=0,T=0,P=0:@R=A,S=1260,V={0}:R=B,S=1018,V={1}:R=C,S=1092,V={2}:R=D,S=1014,V={3}:R=E,S=1260,V={4}:\";$C$2;$K$14;$C$4;$D394;$B394)": 9310,_x000D_
    "=RIK_AC(\"INF04__;INF04@E=0,S=42,G=0,T=0,P=0:@R=A,S=1260,V={0}:R=B,S=1018,V={1}:R=C,S=1092,V={2}:R=D,S=1014,V={3}:R=E,S=1260,V={4}:\";$C$2;$K$14;$C$4;$D402;$B402)": 9311,_x000D_
    "=RIK_AC(\"INF04__;INF04@E=0,S=42,G=0,T=0,P=0:@R=A,S=1260,V={0}:R=B,S=1018,V={1}:R=C,S=1092,V={2}:R=D,S=1014,V={3}:R=E,S=1260,V={4}:\";$C$2;$K$14;$C$4;$D410;$B410)": 9312,_x000D_
    "=RIK_AC(\"INF04__;INF04@E=0,S=42,G=0,T=0,P=0:@R=A,S=1260,V={0}:R=B,S=1018,V={1}:R=C,S=1092,V={2}:R=D,S=1014,V={3}:R=E,S=1260,V={4}:\";$C$2;$K$14;$C$4;$D418;$B418)": 9313,_x000D_
    "=RIK_AC(\"INF04__;INF04@E=0,S=42,G=0,T=0,P=0:@R=A,S=1260,V={0}:R=B,S=1018,V={1}:R=C,S=1092,V={2}:R=D,S=1014,V={3}:R=E,S=1260,V={4}:\";$C$2;$K$14;$C$4;$D426;$B426)": 9314,_x000D_
    "=RIK_AC(\"INF04__;INF04@E=0,S=42,G=0,T=0,P=0:@R=A,S=1260,V={0}:R=B,S=1018,V={1}:R=C,S=1092,V={2}:R=D,S=1014,V={3}:R=E,S=1260,V={4}:\";$C$2;$K$14;$C$4;$D434;$B434)": 9315,_x000D_
    "=RIK_AC(\"INF04__;INF04@E=0,S=1064,G=0,T=0,P=0:@R=A,S=1260,V={0}:R=B,S=1018,V={1}:R=C,S=1092,V={2}:R=D,</t>
  </si>
  <si>
    <t>S=1014,V={3}:R=E,S=1260,V={4}:\";$C$2;$K$14;$C$4;$D22;$B22)": 9316,_x000D_
    "=RIK_AC(\"INF04__;INF04@E=0,S=1064,G=0,T=0,P=0:@R=A,S=1260,V={0}:R=B,S=1018,V={1}:R=C,S=1092,V={2}:R=D,S=1014,V={3}:R=E,S=1260,V={4}:\";$C$2;$K$14;$C$4;$D30;$B30)": 9317,_x000D_
    "=RIK_AC(\"INF04__;INF04@E=0,S=1064,G=0,T=0,P=0:@R=A,S=1260,V={0}:R=B,S=1018,V={1}:R=C,S=1092,V={2}:R=D,S=1014,V={3}:R=E,S=1260,V={4}:\";$C$2;$K$14;$C$4;$D38;$B38)": 9318,_x000D_
    "=RIK_AC(\"INF04__;INF04@E=0,S=1064,G=0,T=0,P=0:@R=A,S=1260,V={0}:R=B,S=1018,V={1}:R=C,S=1092,V={2}:R=D,S=1014,V={3}:R=E,S=1260,V={4}:\";$C$2;$K$14;$C$4;$D46;$B46)": 9319,_x000D_
    "=RIK_AC(\"INF04__;INF04@E=0,S=1064,G=0,T=0,P=0:@R=A,S=1260,V={0}:R=B,S=1018,V={1}:R=C,S=1092,V={2}:R=D,S=1014,V={3}:R=E,S=1260,V={4}:\";$C$2;$K$14;$C$4;$D54;$B54)": 9320,_x000D_
    "=RIK_AC(\"INF04__;INF04@E=0,S=1064,G=0,T=0,P=0:@R=A,S=1260,V={0}:R=B,S=1018,V={1}:R=C,S=1092,V={2}:R=D,S=1014,V={3}:R=E,S=1260,V={4}:\";$C$2;$K$14;$C$4;$D62;$B62)": 9321,_x000D_
    "=RIK_AC(\"INF04__;INF04@E=0,S=1064,G=0,T=0,P=0:@R=A,S=1260,V={0}:R=B,S=1018,V={1}:R=C,S=1092,V={2}:R=D,S=1014,V={3}:R=E,S=1260,V={4}:\";$C$2;$K$14;$C$4;$D70;$B70)": 9322,_x000D_
    "=RIK_AC(\"INF04__;INF04@E=0,S=1064,G=0,T=0,P=0:@R=A,S=1260,V={0}:R=B,S=1018,V={1}:R=C,S=1092,V={2}:R=D,S=1014,V={3}:R=E,S=1260,V={4}:\";$C$2;$K$14;$C$4;$D78;$B78)": 9323,_x000D_
    "=RIK_AC(\"INF04__;INF04@E=0,S=1064,G=0,T=0,P=0:@R=A,S=1260,V={0}:R=B,S=1018,V={1}:R=C,S=1092,V={2}:R=D,S=1014,V={3}:R=E,S=1260,V={4}:\";$C$2;$K$14;$C$4;$D86;$B86)": 9324,_x000D_
    "=RIK_AC(\"INF04__;INF04@E=0,S=1064,G=0,T=0,P=0:@R=A,S=1260,V={0}:R=B,S=1018,V={1}:R=C,S=1092,V={2}:R=D,S=1014,V={3}:R=E,S=1260,V={4}:\";$C$2;$K$14;$C$4;$D94;$B94)": 9325,_x000D_
    "=RIK_AC(\"INF04__;INF04@E=0,S=1064,G=0,T=0,P=0:@R=A,S=1260,V={0}:R=B,S=1018,V={1}:R=C,S=1092,V={2}:R=D,S=1014,V={3}:R=E,S=1260,V={4}:\";$C$2;$K$14;$C$4;$D102;$B102)": 9326,_x000D_
    "=RIK_AC(\"INF04__;INF04@E=0,S=1064,G=0,T=0,P=0:@R=A,S=1260,V={0}:R=B,S=1018,V={1}:R=C,S=1092,V={2}:R=D,S=1014,V={3}:R=E,S=1260,V={4}:\";$C$2;$K$14;$C$4;$D110;$B110)": 9327,_x000D_
    "=RIK_AC(\"INF04__;INF04@E=0,S=1064,G=0,T=0,P=0:@R=A,S=1260,V={0}:R=B,S=1018,V={1}:R=C,S=1092,V={2}:R=D,S=1014,V={3}:R=E,S=1260,V={4}:\";$C$2;$K$14;$C$4;$D118;$B118)": 9328,_x000D_
    "=RIK_AC(\"INF04__;INF04@E=0,S=1064,G=0,T=0,P=0:@R=A,S=1260,V={0}:R=B,S=1018,V={1}:R=C,S=1092,V={2}:R=D,S=1014,V={3}:R=E,S=1260,V={4}:\";$C$2;$K$14;$C$4;$D126;$B126)": 9329,_x000D_
    "=RIK_AC(\"INF04__;INF04@E=0,S=1064,G=0,T=0,P=0:@R=A,S=1260,V={0}:R=B,S=1018,V={1}:R=C,S=1092,V={2}:R=D,S=1014,V={3}:R=E,S=1260,V={4}:\";$C$2;$K$14;$C$4;$D134;$B134)": 9330,_x000D_
    "=RIK_AC(\"INF04__;INF04@E=0,S=1064,G=0,T=0,P=0:@R=A,S=1260,V={0}:R=B,S=1018,V={1}:R=C,S=1092,V={2}:R=D,S=1014,V={3}:R=E,S=1260,V={4}:\";$C$2;$K$14;$C$4;$D142;$B142)": 9331,_x000D_
    "=RIK_AC(\"INF04__;INF04@E=0,S=1064,G=0,T=0,P=0:@R=A,S=1260,V={0}:R=B,S=1018,V={1}:R=C,S=1092,V={2}:R=D,S=1014,V={3}:R=E,S=1260,V={4}:\";$C$2;$K$14;$C$4;$D150;$B150)": 9332,_x000D_
    "=RIK_AC(\"INF04__;INF04@E=0,S=1064,G=0,T=0,P=0:@R=A,S=1260,V={0}:R=B,S=1018,V={1}:R=C,S=1092,V={2}:R=D,S=1014,V={3}:R=E,S=1260,V={4}:\";$C$2;$K$14;$C$4;$D158;$B158)": 9333,_x000D_
    "=RIK_AC(\"INF04__;INF04@E=0,S=1064,G=0,T=0,P=0:@R=A,S=1260,V={0}:R=B,S=1018,V={1}:R=C,S=1092,V={2}:R=D,S=1014,V={3}:R=E,S=1260,V={4}:\";$C$2;$K$14;$C$4;$D166;$B166)": 9334,_x000D_
    "=RIK_AC(\"INF04__;INF04@E=0,S=1064,G=0,T=0,P=0:@R=A,S=1260,V={0}:R=B,S=1018,V={1}:R=C,S=1092,V={2}:R=D,S=1014,V={3}:R=E,S=1260,V={4}:\";$C$2;$K$14;$C$4;$D174;$B174)": 9335,_x000D_
    "=RIK_AC(\"INF04__;INF04@E=0,S=1064,G=0,T=0,P=0:@R=A,S=1260,V={0}:R=B,S=1018,V={1}:R=C,S=1092,V={2}:R=D,S=1014,V={3}:R=E,S=1260,V={4}:\";$C$2;$K$14;$C$4;$D182;$B182)": 9336,_x000D_
    "=RIK_AC(\"INF04__;INF04@E=0,S=1064,G=0,T=0,P=0:@R=A,S=1260,V={0}:R=B,S=1018,V={1}:R=C,S=1092,V={2}:R=D,S=1014,V={3}:R=E,S=1260,V={4}:\";$C$2;$K$14;$C$4;$D190;$B190)": 9337,_x000D_
    "=RIK_AC(\"INF04__;INF04@E=0,S=1064,G=0,T=0,P=0:@R=A,S=1260,V={0}:R=B,S=1018,V={1}:R=C,S=1092,V={2}:R=D,S=1014,V={3}:R=E,S=1260,V={4}:\";$C$2;$K$14;$C$4;$D198;$B198)": 9338,_x000D_
    "=RIK_AC(\"INF04__;INF04@E=0,S=1064,G=0,T=0,P=0:@R=A,S=1260,V={0}:R=B,S=1018,V={1}:R=C,S=1092,V={2}:R=D,S=1014,V={3}:R=E,S=1260,V={4}:\";$C$2;$K$14;$C$4;$D206;$B206)": 9339,_x000D_
    "=RIK_AC(\"INF04__;INF04@E=0,S=1064,G=0,T=0,P=0:@R=A,S=1260,V={0}:R=B,S=1018,V={1}:R=C,S=1092,V={2}:R=D,S=1014,V={3}:R=E,S=1260,V={4}:\";$C$2;$K$14;$C$4;$D214;$B214)": 9340,_x000D_
    "=RIK_AC(\"INF04__;INF04@E=0,S=1064,G=0,T=0,P=0:@R=A,S=1260,V={0}:R=B,S=1018,V={1}:R=C,S=1092,V={2}:R=D,S=1014,V={3}:R=E,S=1260,V={4}:\";$C$2;$K$14;$C$4;$D222;$B222)": 9341,_x000D_
    "=RIK_AC(\"INF04__;INF04@E=0,S=1064,G=0,T=0,P=0:@R=A,S=1260,V={0}:R=B,S=1018,V={1}:R=C,S=1092,V={2}:R=D,S=1014,V={3}:R=E,S=1260,V={4}:\";$C$2;$K$14;$C$4;$D230;$B230)": 9342,_x000D_
    "=RIK_AC(\"INF04__;INF04@E=0,S=1064,G=0,T=0,P=0:@R=A,S=1260,V={0}:R=B,S=1018,V={1}:R=C,S=1092,V={2}:R=D,S=1014,V={3}:R=E,S=1260,V={4}:\";$C$2;$K$14;$C$4;$D238;$B238)": 9343,_x000D_
    "=RIK_AC(\"INF04__;INF04@E=0,S=1064,G=0,T=0,P=0:@R=A,S=1260,V={0}:R=B,S=1018,V={1}:R=C,S=1092,V={2}:R=D,S=1014,V={3}:R=E,S=1260,V={4}:\";$C$2;$K$14;$C$4;$D246;$B246)": 9344,_x000D_
    "=RIK_AC(\"INF04__;INF04@E=0,S=1064,G=0,T=0,P=0:@R=A,S=1260,V={0}:R=B,S=1018,V={1}:R=C,S=1092,V={2}:R=D,S=1014,V={3}:R=E,S=1260,V={4}:\";$C$2;$K$14;$C$4;$D254;$B254)": 9345,_x000D_
    "=RIK_AC(\"INF04__;INF04@E=0,S=1064,G=0,T=0,P=0:@R=A,S=1260,V={0}:R=B,S=1018,V={1}:R=C,S=1092,V={2}:R=D,S=1014,V={3}:R=E,S=1260,V={4}:\";$C$2;$K$14;$C$4;$D262;$B262)": 9346,_x000D_
    "=RIK_AC(\"INF04__;INF04@E=0,S=1064,G=0,T=0,P=0:@R=A,S=1260,V={0}:R=B,S=1018,V={1}:R=C,S=1092,V={2}:R=D,S=1014,V={3}:R=E,S=1260,V={4}:\";$C$2;$K$14;$C$4;$D270;$B270)": 9347,_x000D_
    "=RIK_AC(\"INF04__;INF04@E=0,S=1064,G=0,T=0,P=0:@R=A,S=1260,V={0}:R=B,S=1018,V={1}:R=C,S=1092,V={2}:R=D,S=1014,V={3}:R=E,S=1260,V={4}:\";$C$2;$K$14;$C$4;$D278;$B278)": 9348,_x000D_
    "=RIK_AC(\"INF04__;INF04@E=0,S=1064,G=0,T=0,P=0:@R=A,S=1260,V={0}:R=B,S=1018,V={1}:R=C,S=1092,V={2}:R=D,S=1014,V={3}:R=E,S=1260,V={4}:\";$C$2;$K$14;$C$4;$D286;$B286)": 9349,_x000D_
    "=RIK_AC(\"INF04__;INF04@E=0,S=1064,G=0,T=0,P=0:@R=A,S=1260,V={0}:R=B,S=1018,V={1}:R=C,S=1092,V={2}:R=D,S=1014,V={3}:R=E,S=1260,V={4}:\";$C$2;$K$14;$C$4;$D294;$B294)": 9350,_x000D_
    "=RIK_AC(\"INF04__;INF04@E=0,S=1064,G=0,T=0,P=0:@R=A,S=1260,V={0}:R=B,S=1018,V={1}:R=C,S=1092,V={2}:R=D,S=1014,V={3}:R=E,S=1260,V={4}:\";$C$2;$K$14;$C$4;$D302;$B302)": 9351,_x000D_
    "=RIK_AC(\"INF04__;INF04@E=0,S=1064,G=0,T=0,P=0:@R=A,S=1260,V={0}:R=B,S=1018,V={1}:R=C,S=1092,V={2}:R=D,S=1014,V={3}:R=E,S=1260,V={4}:\";$C$2;$K$14;$C$4;$D310;$B310)": 9352,_x000D_
    "=RIK_AC(\"INF04__;INF04@E=0,S=1064,G=0,T=0,P=0:@R=A,S=1260,V={0}:R=B,S=1018,V={1}:R=C,S=1092,V={2}:R=D,S=1014,V={3}:R=E,S=1260,V={4}:\";$C$2;$K$14;$C$4;$D318;$B318)": 9353,_x000D_
    "=RIK_AC(\"INF04__;INF04@E=0,S=1064,G=0,T=0,P=0:@R=A,S=1260,V={0}:R=B,S=1018,V={1}:R=C,S=1092,V={2}:R=D,S=1014,V={3}:R=E,S=1260,V={4}:\";$C$2;$K$14;$C$4;$D326;$B326)": 9354,_x000D_
    "=RIK_AC(\"INF04__;INF04@E=0,S=1064,G=0,T=0,P=0:@R=A,S=1260,V={0}:R=B,S=1018,V={1}:R=C,S=1092,V={2}:R=D,S=1014,V={3}:R=E,S=1260,V={4}:\";$C$2;$K$14;$C$4;$D334;$B334)": 9355,_x000D_
    "=RIK_AC(\"INF04__;INF04@E=0,S=1064,G=0,T=0,P=0:@R=A,S=1260,V={0}:R=B,S=1018,V={1}:R=C,S=1092,V={2}:R=D,S=1014,V={3}:R=E,S=1260,V={4}:\";$C$2;$K$14;$C$4;$D342;$B342)": 9356,_x000D_
    "=RIK_AC(\"INF04__;INF04@E=0,S=1064,G=0,T=0,P=0:@R=A,S=1260,V={0}:R=B,S=1018,V={1}:R=C,S=1092,V={2}:R=D,S=1014,V={3}:R=E,S=1260,V={4}:\";$C$2;$K$14;$C$4;$D350;$B350)": 9357,_x000D_
    "=RIK_AC(\"INF04__;INF04@E=0,S=1064,G=0,T=0,P=0:@R=A,S=1260,V={0}:R=B,S=1018,V={1}:R=C,S=1092,V={2}:R=D,S=1014,V={3}:R=E,S=1260,V={4}:\";$C$2;$K$14;$C$4;$D358;$B358)": 9358,_x000D_
    "=RIK_AC(\"INF04__;INF04@E=0,S=1064,G=0,T=0,P=0:@R=A,S=1260,V={0}:R=B,S=1018,V={1}:R=C,S=1092,V={2}:R=D,S=1014,V={3}:R=E,S=1260,V={4}:\";$C$2;$K$14;$C$4;$D366;$B366)": 9359,_x000D_
    "=RIK_AC(\"INF04__;INF04@E=0,S=1064,G=0,T=0,P=0:@R=A,S=1260,V={0}:R=B,S=1018,V={1}:R=C,S=1092,V={2}:R=D,S=1014,V={3}:R=E,S=1260,V={4}:\";$C$2;$K$14;$C$4;$D374;$B374)": 9360,_x000D_
    "=RIK_AC(\"INF04__;INF04@E=0,S=1064,G=0,T=0,P=0:@R=A,S=1260,V={0}:R=B,S=1018,V={1}:R=C,S=1092,V={2}:R=D,S=1014,V={3}:R=E,S=1260,V={4}:\";$C$2;$K$14;$C$4;$D382;$B382)": 9361,_x000D_
    "=RIK_AC(\"INF04__;INF04@E=0,S=1064,G=0,T=0,P=0:@R=A,S=1260,V={0}:R=B,S=1018,V={1}:R=C,S=1092,V={2}:R=D,S=1014,V={3}:R=E,S=1260,V={4}:\";$C$2;$K$14;$C$4;$D390;$B390)": 9362,_x000D_
    "=RIK_AC(\"INF04__;INF04@E=0,S=1064,G=0,T=0,P=0:@R=A,S=1260,V={0}:R=B,S=1018,V={1}:R=C,S=1092,V={2}:R=D,S=1014,V={3}:R=E,S=1260,V={4}:\";$C$2;$K$14;$C$4;$D398;$B398)": 9363,_x000D_
    "=RIK_AC(\"INF04__;INF04@E=0,S=1064,G=0,T=0,P=0:@R=A,S=1260,V={0}:R=B,S=1018,V={1}:R=C,S=1092,V={2}:R=D,S=1014,V={3}:R=E,S=1260,V={4}:\";$C$2;$K$14;$C$4;$D406;$B406)": 9364,_x000D_
    "=RIK_AC(\"INF04__;INF04@E=0,S=1064,G=0,T=0,P=0:@R=A,S=1260,V={0}:R=B,S=1018,V={1}:R=C,S=1092,V={2}:R=D,S=1014,V={3}:R=E,S=1260,V={4}:\";$C$2;$K$14;$C$4;$D414;$B414)": 9365,_x000D_
    "=RIK_AC(\"INF04__;INF04@E=0,S=1064,G=0,T=0,P=0:@R=A,S=1260,V={0}:R=B,S=1018,V={1}:R=C,S=1092,V={2}:R=D,S=1014,V={3}:R=E,S=1260,V={4}:\";$C$2;$K$14;$C$4;$D422;$B422)": 9366,_x000D_
    "=RIK_AC(\"INF04__;INF04@E=0,S=1064,G=0,T=0,P=0:@R=A,S=1260,V={0}:R=B,S=1018,V={1}:R=C,S=1092,V={2}:R=D,S=1014,V={3}:R=E,S=1260,V={4}:\";$C$2;$K$14;$C$4;$D430;$B430)": 9367,_x000D_
    "=RIK_AC(\"INF04__;INF04@E=0,S=49,G=0,T=0,P=0:@R=A,S=1260,V={0}:R=B,S=1018,V={1}:R=C,S=1092,V={2}:R=D,S=1014,V={3}:R=E,S=1260,V={4}:R=F,S=48,V={5}:\";$C$2;$K$14;$C$4;$D18;$B18;M$14)": 9368,_x000D_
    "=RIK_AC(\"INF04__;INF04@E=0,S=49,G=0,T=0,P=0:@R=A,S=1260,V={0}:R=B,S=1018,V={1}:R=C,S=1092,V={2}:R=D,S=1014,V={3}:R=E,S=1260,V={4}:R=F,S=48,V={5}:\";$C$2;$K$14;$C$4;$D26;$B26;M$14)": 9369,_x000D_
    "=RIK_AC(\"INF04__;INF04@E=0,S=49,G=0,T=0,P=0:@R=A,S=1260,V={0}:R=B,S=1018,V={1}:R=C,S=1092,V={2}:R=D,S=1014,V={3}:R=E,S=1260,V={4}:R=F,S=48,V={5}:\";$C$2;$K$14;$C$4;$D34;$B34;M$14)": 9370,_x000D_
    "=RIK_AC(\"INF04__;INF04@E=0,S=49,G=0,T=0,P=0:@R=A,S=1260,V={0}:R=B,S=1018,V={1}:R=C,S=1092,V={2}:R=D,S=1014,V={3}:R=E,S=1260,V={4}:R=F,S=48,V={5}:\";$C$2;$K$14;$C$4;$D42;$B42;M$14)": 9371,_x000D_
    "=RIK_AC(\"INF04__;INF04@E=0,S=49,G=0,T=0,P=0:@R=A,S=1260,V={0}:R=B,S=1018,V={1}:R=C,S=1092,V={2}:R=D,S=1014,V={3}:R=E,S=1260,V={4}:R=F,S=48,V={5}:\";$C$2;$K$14;$C$4;$D50;$B50;M$14)": 9372,_x000D_
    "=RIK_AC(\"INF04__;INF04@E=0,S=49,G=0,T=0,P=0:@R=A,S=1260,V={0}:R=B,S=1018,V={1}:R=C,S=1092,V={2}:R=D,S=1014,V={3}:R=E,S=1260,V={4}:R=F,S=48,V={5}:\";$C$2;$K$14;$C$4;$D58;$B58;M$14)": 9373,_x000D_
    "=RIK_AC(\"INF04__;INF04@E=0,S=49,G=0,T=0,P=0:@R=A,S=1260,V={0}:R=B,S=1018,V={1}:R=C,S=1092,V={2}:R=D,S=1014,V={3}:R=E,S=1260,V={4}:R=F,S=48,V={5}:\";$C$2;$K$14;$C$4;$D66;$B66;M$14)": 9374,_x000D_
    "=RIK_AC(\"INF04__;INF04@E=0,S=49,G=0,T=0,P=0:@R=A,S=1260,V={0}:R=B,S=1018,V={1}:R=C,S=1092,V={2}:R=D,S=1014,V={3}:R=E,S=1260,V={4}:R=F,S=48,V={5}:\";$C$2;$K$14;$C$4;$D74;$B74;M$14)": 9375,_x000D_
    "=RIK_AC(\"INF04__;INF04@E=0,S=49,G=0,T=0,P=0:@R=A,S=1260,V={0}:R=B,S=1018,V={1}:R=C,S=1092,V={2}:R=D,S=1014,V={3}:R=E,S=1260,V={4}:R=F,S=48,V={5}:\";$C$2;$K$14;$C$4;$D82;$B82;M$14)": 9376,_x000D_
    "=RIK_AC(\"INF04__;INF04@E=0,S=49,G=0,T=0,P=0:@R=A,S=1260,V={0}:R=B,S=1018,V={1}:R=C,S=1092,V={2}:R=D,S=1014,V={3}:R=E,S=1260,V={4}:R=F,S=48,V={5}:\";$C$2;$K$14;$C$4;$D90;$B90;M$14)": 9377,_x000D_
    "=RIK_AC(\"INF04__;INF04@E=0,S=49,G=0,T=0,P=0:@R=A,S=1260,V={0}:R=B,S=1018,V={1}:R=C,S=1092,V={2}:R=D,S=1014,V={3}:R=E,S=1260,V={4}:R=F,S=48,V={5}:\";$C$2;$K$14;$C$4;$D98;$B98;M$14)": 9378,_x000D_
    "=RIK_AC(\"INF04__;INF04@E=0,S=49,G=0,T=0,P=0:@R=A,S=1260,V={0}:R=B,S=1018,V={1}:R=C,S=1092,V={2}:R=D,S=1014,V={3}:R=E,S=1260,V={4}:R=F,S=48,V={5}:\";$C$2;$K$14;$C$4;$D106;$B106;M$14)": 9379,_x000D_
    "=RIK_AC(\"INF04__;INF04@E=0,S=49,G=0,T=0,P=0:@R=A,S=1260,V={0}:R=B,S=1018,V={1}:R=C,S=1092,V={2}:R=D,S=1014,V={3}:R=E,S=1260,V={4}:R=F,S=48,V={5}:\";$C$2;$K$14;$C$4;$D114;$B114;M$14)": 9380,_x000D_
    "=RIK_AC(\"INF04__;INF04@E=0,S=49,G=0,T=0,P=0:@R=A,S=1260,V={0}:R=B,S=1018,V={1}:R=C,S=1092,V={2}:R=D,S=1014,V={3}:R=E,S=1260,V={4}:R=F,S=48,V={5}:\";$C$2;$K$14;$C$4;$D122;$B122;M$14)": 9381,_x000D_
    "=RIK_AC(\"INF04__;INF04@E=0,S=49,G=0,T=0,P=0:@R=A,S=1260,V={0}:R=B,S=1018,V={1}:R=C,S=1092,V={2}:R=D,S=1014,V={3}:R=E,S=1260,V={4}:R=F,S=48,V={5}:\";$C$2;$K$14;$C$4;$D130;$B130;M$14)": 9382,_x000D_
    "=RIK_AC(\"INF04__;INF04@E=0,S=49,G=0,T=0,P=0:@R=A,S=1260,V={0}:R=B,S=1018,V={1}:R=C,S=1092,V={2}:R=D,S=1014,V={3}:R=E,S=1260,V={4}:R=F,S=48,V={5}:\";$C$2;$K$14;$C$4;$D138;$B138;M$14)": 9383,_x000D_
    "=RIK_AC(\"INF04__;INF04@E=0,S=42,G=0,T=0,P=0:@R=A,S=1260,V={0}:R=B,S=1018,V={1}:R=C,S=1092,V={2}:R=D,S=1014,V={3}:R=E,S=1260,V={4}:\";$C$2;$K$14;$C$4;$D19;$B19)": 9384,_x000D_
    "=RIK_AC(\"INF04__;INF04@E=0,S=42,G=0,T=0,P=0:@R=A,S=1260,V={0}:R=B,S=1018,V={1}:R=C,S=1092,V={2}:R=D,S=1014,V={3}:R=E,S=1260,V={4}:\";$C$2;$K$14;$C$4;$D27;$B27)": 9385,_x000D_
    "=RIK_AC(\"INF04__;INF04@E=0,S=42,G=0,T=0,P=0:@R=A,S=1260,V={0}:R=B,S=1018,V={1}:R=C,S=1092,V={2}:R=D,S=1014,V={3}:R=E,S=1260,V={4}:\";$C$2;$K$14;$C$4;$D35;$B35)": 9386,_x000D_
    "=RIK_AC(\"INF04__;INF04@E=0,S=42,G=0,T=0,P=0:@R=A,S=1260,V={0}:R=B,S=1018,V={1}:R=C,S=1092,V={2}:R=D,S=1014,V={3}:R=E,S=1260,V={4}:\";$C$2;$K$14;$C$4;$D43;$B43)": 9387,_x000D_
    "=RIK_AC(\"INF04__;INF04@E=0,S=42,G=0,T=0,P=0:@R=A,S=1260,V={0}:R=B,S=1018,V={1}:R=C,S=1092,V={2}:R=D,S=1014,V={3}:R=E,S=1260,V={4}:\";$C$2;$K$14;$C$4;$D51;$B51)": 9388,_x000D_
    "=RIK_AC(\"INF04__;INF04@E=0,S=42,G=0,T=0,P=0:@R=A,S=1260,V={0}:R=B,S=1018,V={1}:R=C,S=1092,V={2}:R=D,S=1014,V={3}:R=E,S=1260,V={4}:\";$C$2;$K$14;$C$4;$D59;$B59)": 9389,_x000D_
    "=RIK_AC(\"INF04__;INF04@E=0,S=42,G=0,T=0,P=0:@R=A,S=1260,V={0}:R=B,S=1018,V={1}:R=C,S=1092,V={2}:R=D,S=1014,V={3}:R=E,S=1260,V={4}:\";$C$2;$K$14;$C$4;$D67;$B67)": 9390,_x000D_
    "=RIK_AC(\"INF04__;INF04@E=0,S=42,G=0,T=0,P=0:@R=A,S=1260,V={0}:R=B,S=1018,V={1}:R=C,S=1092,V={2}:R=D,S=1014,V={3}:R=E,S=1260,V={4}:\";$C$2;$K$14;$C$4;$D75;$B75)": 9391,_x000D_
    "=RIK_AC(\"INF04__;INF04@E=0,S=42,G=0,T=0,P=0:@R=A,S=1260,V={0}:R=B,S=1018,V={1}:R=C,S=1092,V={2}:R=D,S=1014,V={3}:R=E,S=1260,V={4}:\";$C$2;$K$14;$C$4;$D83;$B83)": 9392,_x000D_
    "=RIK_AC(\"INF04__;INF04@E=0,S=42,G=0,T=0,P=0:@R=A,S=1260,V={0}:R=B,S=1018,V={1}:R=C,S=1092,V={2}:R=D,S=1014,V={3}:R=E,S=1260,V={4}:\";$C$2;$K$14;$C$4;$D91;$B91)": 9393,_x000D_
    "=RIK_AC(\"INF04__;INF04@E=0,S=42,G=0,T=0,P=0:@R=A,S=1260,V={0}:R=B,S=1018,V={1}:R=C,S=1092,V={2}:R=D,S=1014,V={3}:R=E,S=1260,V={4}:\";$C$2;$K$14;$C$4;$D99;$B99)": 9394,_x000D_
    "=RIK_AC(\"INF04__;INF04@E=0,S=42,G=0,T=0,P=0:@R=A,S=1260,V={0}:R=B,S=1018,V={1}:R=C,S=1092,V={2}:R=D,S=1014,V={3}:R=E,S=1260,V={4}:\";$C$2;$K$14;$C$4;$D107;$B107)": 9395,_x000D_
    "=RIK_AC(\"INF04__;INF04@E=0,S=42,G=0,T=0,P=0:@R=A,S=1260,V={0}:R=B,S=1018,V={1}:R=C,S=1092,V={2}:R=D,S=1014,V={3}:R=E,S=1260,V={4}:\";$C$2;$K$14;$C$4;$D115;$B115)": 9396,_x000D_
    "=RIK_AC(\"INF04__;INF04@E=0,S=42,G=0,T=0,P=0:@R=A,S=1260,V={0}:R=B,S=1018,V={1}:R=C,S=1092,V={2}:R=D,S=1014,V={3}:R=E,S=1260,V={4}:\";$C$2;$K$14;$C$4;$D123;$B123)": 9397,_x000D_
    "=RIK_AC(\"INF04__;INF04@E=0,S=42,G=0,T=0,P=0:@R=A,S=1260,V={0}:R=B,S=1018,V={1}:R=C,S=1092,V={2}:R=D,S=1014,V={3}:R=E,S=1260,V={4}:\";$C$2;$K$14;$C$4;$D131;$B131)": 9398,_x000D_
    "=RIK_AC(\"INF04__;INF04@E=0,S=42,G=0,T=0,P=0:@R=A,S=1260,V={0}:R=B,S=1018,V={1}:R=C,S=1092,V={2}:R=D,S=1014,V={3}:R=E,S=1260,V={4}:\";$C$2;$K$14;$C$4;$D139;$B139)": 9399,_x000D_
    "=RIK_AC(\"INF04__;INF04@E=0,S=42,G=0,T=0,P=0:@R=A,S=1260,V={0}:R=B,S=1018,V={1}:R=C,S=1092,V={2}:R=D,S=1014,V={3}:R=E,S=1260,V={4}:\";$C$2;$K$14;$C$4;$D147;$B147)": 9400,_x000D_
    "=RIK_AC(\"INF04__;INF04@E=0,S=42,G=0,T=0,P=0:@R=A,S=1260,V={0}:R=B,S=1018,V={1}:R=C,S=1092,V={2}:R=D,S=1014,V={3}:R=E,S=1260,V={4}:\";$C$2;$K$14;$C$4;$D155;$B155)": 9401,_x000D_
    "=RIK_AC(\"INF04__;INF04@E=0,S=42,G=0,T=0,P=0:@R=A,S=1260,V={0}:R=B,S=1018,V={1}:R=C,S=1092,V={2}:R=D,S=1014,V={3}:R=E,S=1260,V={4}:\";$C$2;$K$14;$C$4;$D163;$B163)": 9402,_x000D_
    "=RIK_AC(\"INF04__;INF04@E=0,S=42,G=0,T=0,P=0:@R=A,S=1260,V={0}:R=B,S=1018,V={1}:R=C,S=1092,V={2}:R=D,S=1014,V={3}:R=E,S=1260,V={4}:\";$C$2;$K$14;$C$4;$D171;$B171)": 9403,_x000D_
    "=RIK_AC(\"INF04__;INF04@E=0,S=42,G=0,T=0,P=0:@R=A,S=1260,V={0}:R=B,S=1018,V={1}:R=C,S=1092,V={2}:R=D,S=1014,V={3}:R=E,S=1260,V={4}:\";$C$2;$K$14;$C$4;$D179;$B179)": 9404,_x000D_
    "=RIK_AC(\"INF04__;INF04@E=0,S=42,G=0,T=0,P=0:@R=A,S=1260,V={0}:R=B,S=1018,V={1}:R=C,S=1092,V={2}:R=D,S=1014,V={3}:R=E,S=1260,V={4}:\";$C$2;$K$14;$C$4;$D187;$B187)": 9405,_x000D_
    "=RIK_AC(\"INF04__;INF04@E=0,S=42,G=0,T=0,P=0:@R=A,S=1260,V={0}:R=B,S=1018,V={1}:R=C,S=1092,V={2}:R=D,S=1014,V={3}:R=E,S=1260,V={4}:\";$C$2;$K$14;$C$4;$D195;$B195)": 9406,_x000D_
    "=RIK_AC(\"INF04__;INF04@E=0,S=42,G=0,T=0,P=0:@R=A,S=1260,V={0}:R=B,S=1018,V={1}:R=C,S=1092,V={2}:R=D,S=1014,V={3}:R=E,S=1260,V={4}:\";$C$2;$K$14;$C$4;$D203;$B203)": 9407,_x000D_
    "=RIK_AC(\"INF04__;INF04@E=0,S=42,G=0,T=0,P=0:@R=A,S=1260,V={0}:R=B,S=1018,V={1}:R=C,S=1092,V={2}:R=D,S=1014,V={3}:R=E,S=1260,V={4}:\";$C$2;$K$14;$C$4;$D211;$B211)": 9408,_x000D_
    "=RIK_AC(\"INF04__;INF04@E=0,S=42,G=0,T=0,P=0:@R=A,S=1260,V={0}:R=B,S=1018,V={1}:R=C,S=1092,V={2}:R=D,S=1014,V={3}:R=E,S=1260,V={4}:\";$C$2;$K$14;$C$4;$D219;$B219)": 9409,_x000D_
    "=RIK_AC(\"INF04__;INF04@E=0,S=42,G=0,T=0,P=0:@R=A,S=1260,V={0}:R=B,S=1018,V={1}:R=C,S=1092,V={2}:R=D,S=1014,V={3}:R=E,S=1260,V={4}:\";$C$2;$K$14;$C$4;$D227;$B227)": 9410,_x000D_
    "=RIK_AC(\"INF04__;INF04@E=0,S=42,G=0,T=0,P=0:@R=A,S=1260,V={0}:R=B,S=1018,V={1}:R=C,S=1092,V={2}:R=D,S=1014,V={3}:R=E,S=1260,V={4}:\";$C$2;$K$14;$C$4;$D235;$B235)": 9411,_x000D_
    "=RIK_AC(\"INF04__;INF04@E=0,S=42,G=0,T=0,P=0:@R=A,S=1260,V={0}:R=B,S=1018,V={1}:R=C,S=1092,V={2}:R=D,S=1014,V={3}:R=E,S=1260,V={4}:\";$C$2;$K$14;$C$4;$D243;$B243)": 9412,_x000D_
    "=RIK_AC(\"INF04__;INF04@E=0,S=42,G=0,T=0,P=0:@R=A,S=1260,V={0}:R=B,S=1018,V={1}:R=C,S=1092,V={2}:R=D,S=1014,V={3}:R=E,S=1260,V={4}:\";$C$2;$K$14;$C$4;$D251;$B251)": 9413,_x000D_
    "=RIK_AC(\"INF04__;INF04@E=0,S=42,G=0,T=0,P=0:@R=A,S=1260,V={0}:R=B,S=1018,V={1}:R=C,S=1092,V={2}:R=D,S=1014,V={3}:R=E,S=1260,V={4}:\";$C$2;$K$14;$C$4;$D259;$B259)": 9414,_x000D_
    "=RIK_AC(\"INF04__;INF04@E=0,S=42,G=0,T=0,P=0:@R=A,S=1260,V={0}:R=B,S=1018,V={1}:R=C,S=1092,V={2}:R=D,S=1014,V={3}:R=E,S=1260,V={4}:\";$C$2;$K$14;$C$4;$D267;$B267)": 9415,_x000D_
    "=RIK_AC(\"INF04__;INF04@E=0,S=42,G=0,T=0,P=0:@R=A,S=1260,V={0}:R=B,S=1018,V={1}:R=C,S=1092,V={2}:R=D,S=1014,V={3}:R=E,S=1260,V={4}:\";$C$2;$K$14;$C$4;$D275;$B275)": 9416,_x000D_
    "=RIK_AC(\"INF04__;INF04@E=0,S=42,G=0,T=0,P=0:@R=A,S=1260,V={0}:R=B,S=1018,V={1}:R=C,S=1092,V={2}:R=D,S=1014,V={3}:R=E,S=1260,V={4}:\";$C$2;$K$14;$C$4;$D283;$B283)": 9417,_x000D_
    "=RIK_AC(\"INF04__;INF04@E=0,S=42,G=0,T=0,P=0:@R=A,S=1260,V={0}:R=B,S=1018,V={1}:R=C,S=1092,V={2}:R=D,S=1014,V={3}:R=E,S=1260,V={4}:\";$C$2;$K$14;$C$4;$D291;$B291)": 9418,_x000D_
    "=RIK_AC(\"INF04__;INF04@E=0,S=42,G=0,T=0,P=0:@R=A,S=1260,V={0}:R=B,S=1018,V={1}:R=C,S=1092,V={2}:R=D,S=1014,V={3}:R=E,S=1260,V={4}:\";$C$2;$K$14;$C$4;$D299;$B299)": 9419,_x000D_
    "=RIK_AC(\"INF04__;INF04@E=0,S=42,G=0,T=0,P=0:@R=A,S=1260,V={0}:R=B,S=1018,V={1}:R=C,S=1092,V={2}:R=D,S=1014,V={3}:R=E,S=1260,V={4}:\";$C$2;$K$14;$C$4;$D307;$B307)": 9420,_x000D_
    "=RIK_AC(\"INF04__;INF04@E=0,S=42,G=0,T=0,P=0:@R=A,S=1260,V={0}:R=B,S=1018,V={1}:R=C,S=1092,V={2}:R=D,S=1014,V={3}:R=E,S=1260,V={4}:\";$C$2;$K$14;$C$4;$D315;$B315)": 9421,_x000D_
    "=RIK_AC(\"INF04__;INF04@E=0,S=42,G=0,T=0,P=0:@R=A,S=1260,V={0}:R=B,S=1018,V={1}:R=C,S=1092,V={2}:R=D,S=1014,V={3}:R=E,S=1260,V={4}:\";$C$2;$K$14;$C$4;$D323;$B323)": 9422,_x000D_
    "=RIK_AC(\"INF04__;INF04@E=0,S=42,G=0,T=0,P=0:@R=A,S=1260,V={0}:R=B,S=1018,V={1}:R=C,S=1092,V={2}:R=D,S=1014,V={3}:R=E,S=1260,V={4}:\";$C$2;$K$14;$C$4;$D331;$B331)": 9423,_x000D_
    "=RIK_AC(\"INF04__;INF04@E=0,S=42,G=0,T=0,P=0:@R=A,S=1260,V={0}:R=B,S=1018,V={1}:R=C,S=1092,V={2}:R=D,S=1014,V={3}:R=E,S=1260,V={4}:\";$C$2;$K$14;$C$4;$D339;$B339)": 9424,_x000D_
    "=RIK_AC(\"INF04__;INF04@E=0,S=42,G=0,T=0,P=0:@R=A,S=1260,V={0}:R=B,S=1018,V={1}:R=C,S=1092,V={2}:R=D,S=1014,V={3}:R=E,S=1260,V={4}:\";$C$2;$K$14;$C$4;$D347;$B347)": 9425,_x000D_
    "=RIK_AC(\"INF04__;INF04@E=0,S=42,G=0,T=0,P=0:@R=A,S=1260,V={0}:R=B,S=1018,V={1}:R=C,S=1092,V={2}:R=D,S=1014,V={3}:R=E,S=1260,V={4}:\";$C$2;$K$14;$C$4;$D355;$B355)": 9426,_x000D_
    "=RIK_AC(\"INF04__;INF04@E=0,S=42,G=0,T=0,P=0:@R=A,S=1260,V={0}:R=B,S=1018,V={1}:R=C,S=1092,V={2}:R=D,S=1014,V={3}:R=E,S=1260,V={4}:\";$C$2;$K$14;$C$4;$D363;$B363)": 9427,_x000D_
    "=RIK_AC(\"INF04__;INF04@E=0,S=42,G=0,T=0,P=0:@R=A,S=1260,V={0}:R=B,S=1018,V={1}:R=C,S=1092,V={2}:R=D,S=1014,V={3}:R=E,S=1260,V={4}:\";$C$2;$K$14;$C$4;$D371;$B371)": 9428,_x000D_
    "=RIK_AC(\"INF04__;INF04@E=0,S=42,G=0,T=0,P=0:@R=A,S=1260,V={0}:R=B,S=1018,V={1}:R=C,S=1092,V={2}:R=D,S=1014,V={3}:R=E,S=1260,V={4}:\";$C$2;$K$14;$C$4;$D379;$B379)": 9429,_x000D_
    "=RIK_AC(\"INF04__;INF04@E=0,S=42,G=0,T=0,P=0:@R=A,S=1260,V={0}:R=B,S=1018,V={1}:R=C,S=1092,V={2}:R=D,S=1014,V={3}:R=E,S=1260,V={4}:\";$C$2;$K$14;$C$4;$D387;$B387)": 9430,_x000D_
    "=RIK_AC(\"INF04__;INF04@E=0,S=42,G=0,T=0,P=0:@R=A,S=1260,V={0}:R=B,S=1018,V={1}:R=C,S=1092,V={2}:R=D,S=1014,V={3}:R=E,S=1260,V={4}:\";$C$2;$K$14;$C$4;$D395;$B395)": 9431,_x000D_
    "=RIK_AC(\"INF04__;INF04@E=0,S=42,G=0,T=0,P=0:@R=A,S=1260,V={0}:R=B,S=1018,V={1}:R=C,S=1092,V={2}:R=D,S=1014,V={3}:R=E,S=1260,V={4}:\";$C$2;$K$14;$C$4;$D403;$B403)": 9432,_x000D_
    "=RIK_AC(\"INF04__;INF04@E=0,S=42,G=0,T=0,P=0:@R=A,S=1260,V={0}:R=B,S=1018,V={1}:R=C,S=1092,V={2}:R=D,S=1014,V={3}:R=E,S=1260,V={4}:\";$C$2;$K$14;$C$4;$D411;$B411)": 9433,_x000D_
    "=RIK_AC(\"INF04__;INF04@E=0,S=42,G=0,T=0,P=0:@R=A,S=1260,V={0}:R=B,S=1018,V={1}:R=C,S=1092,V={2}:R=D,S=1014,V={3}:R=E,S=1260,V={4}:\";$C$2;$K$14;$C$4;$D419;$B419)": 9434,_x000D_
    "=RIK_AC(\"INF04__;INF04@E=0,S=42,G=0,T=0,P=0:@R=A,S=1260,V={0}:R=B,S=1018,V={1}:R=C,S=1092,V={2}:R=D,S=1014,V={3}:R=E,S=1260,V={4}:\";$C$2;$K$14;$C$4;$D427;$B427)": 9435,_x000D_
    "=RIK_AC(\"INF04__;INF04@E=0,S=42,G=0,T=0,P=0:@R=A,S=1260,V={0}:R=B,S=1018,V={1}:R=C,S=1092,V={2}:R=D,S=1014,V={3}:R=E,S=1260,V={4}:\";$C$2;$K$14;$C$4;$D435;$B435)": 9436,_x000D_
    "=RIK_AC(\"INF04__;INF04@E=0,S=1064,G=0,T=0,P=0:@R=A,S=1260,V={0}:R=B,S=1018,V={1}:R=C,S=1092,V={2}:R=D,S=1014,V={3}:R=E,S=1260,V={4}:\";$C$2;$K$14;$C$4;$D23;$B23)": 9437,_x000D_
    "=RIK_AC(\"INF04__;INF04@E=0,S=1064,G=0,T=0,P=0:@R=A,S=1260,V={0}:R=B,S=1018,V={1}:R=C,S=1092,V={2}:R=D,S=1014,V={3}:R=E,S=1260,V={4}:\";$C$2;$K$14;$C$4;$D31;$B31)": 9438,_x000D_
    "=RIK_AC(\"INF04__;INF04@E=0,S=1064,G=0,T=0,P=0:@R=A,S=1260,V={0}:R=B,S=1018,V={1}:R=C,S=1092,V={2}:R=D,S=1014,V={3}:R=E,S=1260,V={4}:\";$C$2;$K$14;$C$4;$D39;$B39)": 9439,_x000D_
    "=RIK_AC(\"INF04__;INF04@E=0,S=1064,G=0,T=0,P=0:@R=A,S=1260,V={0}:R=B,S=1018,V={1}:R=C,S=1092,V={2}:R=D,S=1014,V={3}:R=E,S=1260,V={4}:\";$C$2;$K$14;$C$4;$D47;$B47)": 9440,_x000D_
    "=RIK_AC(\"INF04__;INF04@E=0,S=1064,G=0,T=0,P=0:@R=A,S=1260,V={0}:R=B,S=1018,V={1}:R=C,S=1092,V={2}:R=D,S=1014,V={3}:R=E,S=1260,V={4}:\";$C$2;$K$14;$C$4;$D55;$B55)": 9441,_x000D_
    "=RIK_AC(\"INF04__;INF04@E=0,S=1064,G=0,T=0,P=0:@R=A,S=1260,V={0}:R=B,S=1018,V={1}:R=C,S=1092,V={2}:R=D,S=1014,V={3}:R=E,S=1260,V={4}:\";$C$2;$K$14;$C$4;$D63;$B63)": 9442,_x000D_
    "=RIK_AC(\"INF04__;INF04@E=0,S=1064,G=0,T=0,P=0:@R=A,S=1260,V={0}:R=B,S=1018,V={1}:R=C,S=1092,V={2}:R=D,S=1014,V={3}:R=E,S=1260,V={4}:\";$C$2;$K$14;$C$4;$D71;$B71)": 9443,_x000D_
    "=RIK_AC(\"INF04__;INF04@E=0,S=1064,G=0,T=0,P=0:@R=A,S=1260,V={0}:R=B,S=1018,V={1}:R=C,S=1092,V={2}:R=D,S=1014,V={3}:R=E,S=1260,V={4}:\";$C$2;$K$14;$C$4;$D79;$B79)": 9444,_x000D_
    "=RIK_AC(\"INF04__;INF04@E=0,S=1064,G=0,T=0,P=0:@R=A,S=1260,V={0}:R=B,S=1018,V={1}:R=C,S=1092,V={2}:R=D,S=1014,V={3}:R=E,S=1260,V={4}:\";$C$2;$K$14;$C$4;$D87;$B87)": 9445,_x000D_
    "=RIK_AC(\"INF04__;INF04@E=0,S=1064,G=0,T=0,P=0:@R=A,S=1260,V={0}:R=B,S=1018,V={1}:R=C,S=1092,V={2}:R=D,S=1014,V={3}:R=E,S=1260,V={4}:\";$C$2;$K$14;$C$4;$D95;$B95)": 9446,_x000D_
    "=RIK_AC(\"INF04__;INF04@E=0,S=1064,G=0,T=0,P=0:@R=A,S=1260,V={0}:R=B,S=1018,V={1}:R=C,S=1092,V={2}:R=D,S=1014,V={3}:R=E,S=1260,V={4}:\";$C$2;$K$14;$C$4;$D103;$B103)": 9447,_x000D_
    "=RIK_AC(\"INF04__;INF04@E=0,S=1064,G=0,T=0,P=0:@R=A,S=1260,V={0}:R=B,S=1018,V={1}:R=C,S=1092,V={2}:R=D,S=1014,V={3}:R=E,S=1260,V={4}:\";$C$2;$K$14;$C$4;$D111;$B111)": 9448,_x000D_
    "=RIK_AC(\"INF04__;INF04@E=0,S=1064,G=0,T=0,P=0:@R=A,S=1260,V={0}:R=B,S=1018,V={1}:R=C,S=1092,V={2}:R=D,S=1014,V={3}:R=E,S=1260,V={4}:\";$C$2;$K$14;$C$4;$D119;$B119)": 9449,_x000D_
    "=RIK_AC(\"INF04__;INF04@E=0,S=1064,G=0,T=0,P=0:@R=A,S=1260,V={0}:R=B,S=1018,V={1}:R=C,S=1092,V={2}:R=D,S=1014,V={3}:R=E,S=1260,V={4}:\";$C$2;$K$14;$C$4;$D127;$B127)": 9450,_x000D_
    "=RIK_AC(\"INF04__;INF04@E=0,S=1064,G=0,T=0,P=0:@R=A,S=1260,V={0}:R=B,S=1018,V={1}:R=C,S=1092,V={2}:R=D,S=1014,V={3}:R=E,S=1260,V={4}:\";$C$2;$K$14;$C$4;$D135;$B135)": 9451,_x000D_
    "=RIK_AC(\"INF04__;INF04@E=0,S=1064,G=0,T=0,P=0:@R=A,S=1260,V={0}:R=B,S=1018,V={1}:R=C,S=1092,V={2}:R=D,S=1014,V={3}:R=E,S=1260,V={4}:\";$C$2;$K$14;$C$4;$D143;$B143)": 9452,_x000D_
    "=RIK_AC(\"INF04__;INF04@E=0,S=1064,G=0,T=0,P=0:@R=A,S=1260,V={0}:R=B,S=1018,V={1}:R=C,S=1092,V={2}:R=D,S=1014,V={3}:R=E,S=1260,V={4}:\";$C$2;$K$14;$C$4;$D151;$B151)": 9453,_x000D_
    "=RIK_AC(\"INF04__;INF04@E=0,S=1064,G=0,T=0,P=0:@R=A,S=1260,V={0}:R=B,S=1018,V={1}:R=C,S=1092,V={2}:R=D,S=1014,V={3}:R=E,S=1260,V={4}:\";$C$2;$K$14;$C$4;$D159;$B159)": 9454,_x000D_
    "=RIK_AC(\"INF04__;INF04@E=0,S=1064,G=0,T=0,P=0:@R=A,S=1260,V={0}:R=B,S=1018,V={1}:R=C,S=1092,V={2}:R=D,S=1014,V={3}:R=E,S=1260,V={4}:\";$C$2;$K$14;$C$4;$D167;$B167)": 9455,_x000D_
    "=RIK_AC(\"INF04__;INF04@E=0,S=1064,G=0,T=0,P=0:@R=A,S=1260,V={0}:R=B,S=1018,V={1}:R=C,S=1092,V={2}:R=D,S=1014,V={3}:R=E,S=1260,V={4}:\";$C$2;$K$14;$C$4;$D175;$B175)": 9456,_x000D_
    "=RIK_AC(\"INF04__;INF04@E=0,S=1064,G=0,T=0,P=0:@R=A,S=1260,V={0}:R=B,S=1018,V={1}:R=C,S=1092,V={2}:R=D,S=1014,V={3}:R=E,S=1260,V={4}:\";$C$2;$K$14;$C$4;$D183;$B183)": 9457,_x000D_
    "=RIK_AC(\"INF04__;INF04@E=0,S=1064,G=0,T=0,P=0:@R=A,S=1260,V={0}:R=B,S=1018,V={1}:R=C,S=1092,V={2}:R=D,S=1014,V={3}:R=E,S=1260,V={4}:\";$C$2;$K$14;$C$4;$D191;$B191)": 9458,_x000D_
    "=RIK_AC(\"INF04__;INF04@E=0,S=1064,G=0,T=0,P=0:@R=A,S=1260,V={0}:R=B,S=1018,V={1}:R=C,S=1092,V={2}:R=D,S=1014,V={3}:R=E,S=1260,V={4}:\";$C$2;$K$14;$C$4;$D199;$B199)": 9459,_x000D_
    "=RIK_AC(\"INF04__;INF04@E=0,S=1064,G=0,T=0,P=0:@R=A,S=1260,V={0}:R=B,S=1018,V={1}:R=C,S=1092,V={2}:R=D,S=1014,V={3}:R=E,S=1260,V={4}:\";$C$2;$K$14;$C$4;$D207;$B207)": 9460,_x000D_
    "=RIK_AC(\"INF04__;INF04@E=0,S=1064,G=0,T=0,P=0:@R=A,S=1260,V={0}:R=B,S=1018,V={1}:R=C,S=1092,V={2}:R=D,S=1014,V={3}:R=E,S=1260,V={4}:\";$C$2;$K$14;$C$4;$D215;$B215)": 9461,_x000D_
    "=RIK_AC(\"INF04__;INF04@E=0,S=1064,G=0,T=0,P=0:@R=A,S=1260,V={0}:R=B,S=1018,V={1}:R=C,S=1092,V={2}:R=D,S=1014,V={3}:R=E,S=1260,V={4}:\";$C$2;$K$14;$C$4;$D223;$B223)": 9462,_x000D_
    "=RIK_AC(\"INF04__;INF04@E=0,S=1064,G=0,T=0,P=0:@R=A,S=1260,V={0}:R=B,S=1018,V={1}:R=C,S=1092,V={2}:R=D,S=1014,V={3}:R=E,S=1260,V={4}:\";$C$2;$K$14;$C$4;$D231;$B231)": 9463,_x000D_
    "=RIK_AC(\"INF04__;INF04@E=0,S=1064,G=0,T=0,P=0:@R=A,S=1260,V={0}:R=B,S=1018,V={1}:R=C,S=1092,V={2}:R=D,S=1014,V={3}:R=E,S=1260,V={4}:\";$C$2;$K$14;$C$4;$D239;$B239)": 9464,_x000D_
    "=RIK_AC(\"INF04__;INF04@E=0,S=1064,G=0,T=0,P=0:@R=A,S=1260,V={0}:R=B,S=1018,V={1}:R=C,S=1092,V={2}:R=D,S=1014,V={3}:R=E,S=1260,V={4}:\";$C$2;$K$14;$C$4;$D247;$B247)": 9465,_x000D_
    "=RIK_AC(\"INF04__;INF04@E=0,S=1064,G=0,T=0,P=0:@R=A,S=1260,V={0}:R=B,S=1018,V={1}:R=C,S=1092,V={2}:R=D,S=1014,V={3}:R=E,S=1260,V={4}:\";$C$2;$K$14;$C$4;$D255;$B255)": 9466,_x000D_
    "=RIK_AC(\"INF04__;INF04@E=0,S=1064,G=0,T=0,P=0:@R=A,S=1260,V={0}:R=B,S=1018,V={1}:R=C,S=1092,V={2}:R=D,S=1014,V={3}:R=E,S=1260,V={4}:\";$C$2;$K$14;$C$4;$D263;$B263)": 9467,_x000D_
    "=RIK_AC(\"INF04__;INF04@E=0,S=1064,G=0,T=0,P=0:@R=A,S=1260,V={0}:R=B,S=1018,V={1}:R=C,S=1092,V={2}:R=D,S=1014,V={3}:R=E,S=1260,V={4}:\";$C$2;$K$14;$C$4;$D271;$B271)": 9468,_x000D_
    "=RIK_AC(\"INF04__;INF04@E=0,S=1064,G=0,T=0,P=0:@R=A,S=1260,V={0}:R=B,S=1018,V={1}:R=C,S=1092,V={2}:R=D,S=1014,V={3}:R=E,S=1260,V={4}:\";$C$2;$K$14;$C$4;$D279;$B279)": 9469,_x000D_
    "=RIK_AC(\"INF04__;INF04@E=0,S=1064,G=0,T=0,P=0:@R=A,S=1260,V={0}:R=B,S=1018,V={1}:R=C,S=1092,V={2}:R=D,S=1014,V={3}:R=E,S=1260,V={4}:\";$C$2;$K$14;$C$4;$D287;$B287)": 9470,_x000D_
    "=RIK_AC(\"INF04__;INF04@E=0,S=1064,G=0,T=0,P=0:@R=A,S=1260,V={0}:R=B,S=1018,V={1}:R=C,S=1092,V={2}:R=D,S=1014,V={3}:R=E,S=1260,V={4}:\";$C$2;$K$14;$C$4;$D295;$B295)": 9471,_x000D_
    "=RIK_AC(\"INF04__;INF04@E=0,S=1064,G=0,T=0,P=0:@R=A,S=1260,V={0}:R=B,S=1018,V={1}:R=C,S=1092,V={2}:R=D,S=1014,V={3}:R=E,S=1260,V={4}:\";$C$2;$K$14;$C$4;$D303;$B303)": 9472,_x000D_
    "=RIK_AC(\"INF04__;INF04@E=0,S=1064,G=0,T=0,P=0:@R=A,S=1260,V={0}:R=B,S=1018,V={1}:R=C,S=1092,V={2}:R=D,S=1014,V={3}:R=E,S=1260,V={4}:\";$C$2;$K$14;$C$4;$D311;$B311)": 9473,_x000D_
    "=RIK_AC(\"INF04__;INF04@E=0,S=1064,G=0,T=0,P=0:@R=A,S=1260,V={0}:R=B,S=1018,V={1}:R=C,S=1092,V={2}:R=D,S=1014,V={3}:R=E,S=1260,V={4}:\";$C$2;$K$14;$C$4;$D319;$B319)": 9474,_x000D_
    "=RIK_AC(\"INF04__;INF04@E=0,S=1064,G=0,T=0,P=0:@R=A,S=1260,V={0}:R=B,S=1018,V={1}:R=C,S=1092,V={2}:R=D,S=1014,V={3}:R=E,S=1260,V={4}:\";$C$2;$K$14;$C$4;$D327;$B327)": 9475,_x000D_
    "=RIK_AC(\"INF04__;INF04@E=0,S=1064,G=0,T=0,P=0:@R=A,S=1260,V={0}:R=B,S=1018,V={1}:R=C,S=1092,V={2}:R=D,S=1014,V={3}:R=E,S=1260,V={4}:\";$C$2;$K$14;$C$4;$D335;$B335)": 9476,_x000D_
    "=RIK_AC(\"INF04__;INF04@E=0,S=1064,G=0,T=0,P=0:@R=A,S=1260,V={0}:R=B,S=1018,V={1}:R=C,S=1092,V={2}:R=D,S=1014,V={3}:R=E,S=1260,V={4}:\";$C$2;$K$14;$C$4;$D343;$B343)": 9477,_x000D_
    "=RIK_AC(\"INF04__;INF04@E=0,S=1064,G=0,T=0,P=0:@R=A,S=1260,V={0}:R=B,S=1018,V={1}:R=C,S=1092,V={2}:R=D,S=1014,V={3}:R=E,S=1260,V={4}:\";$C$2;$K$14;$C$4;$D351;$B351)": 9478,_x000D_
    "=RIK_AC(\"INF04__;INF04@E=0,S=1064,G=0,T=0,P=0:@R=A,S=1260,V={0}:R=B,S=1018,V={1}:R=C,S=1092,V={2}:R=D,S=1014,V={3}:R=E,S=1260,V={4}:\";$C$2;$K$14;$C$4;$D359;$B359)": 9479,_x000D_
    "=RIK_AC(\"INF04__;INF04@E=0,S=1064,G=0,T=0,P=0:@R=A,S=1260,V={0}:R=B,S=1018,V={1}:R=C,S=1092,V={2}:R=D,S=1014,V={3}:R=E,S=1260,V={4}:\";$C$2;$K$14;$C$4;$D367;$B367)": 9480,_x000D_
    "=RIK_AC(\"INF04__;INF04@E=0,S=1064,G=0,T=0,P=0:@R=A,S=1260,V={0}:R=B,S=1018,V={1}:R=C,S=1092,V={2}:R=D,S=1014,V={3}:R=E,S=1260,V={4}:\";$C$2;$K$14;$C$4;$D375;$B375)": 9481,_x000D_
    "=RIK_AC(\"INF04__;INF04@E=0,S=1064,G=0,T=0,P=0:@R=A,S=1260,V={0}:R=B,S=1018,V={1}:R=C,S=1092,V={2}:R=D,S=1014,V={3}:R=E,S=1260,V={4}:\";$C$2;$K$14;$C$4;$D383;$B383)": 9482,_x000D_
    "=RIK_AC(\"INF04__;INF04@E=0,S=1064,G=0,T=0,P=0:@R=A,S=1260,V={0}:R=B,S=1018,V={1}:R=C,S=1092,V={2}:R=D,S=1014,V={3}:R=E,S=1260,V={4}:\";$C$2;$K$14;$C$4;$D391;$B391)": 9483,_x000D_
    "=RIK_AC(\"INF04__;INF04@E=0,S=1064,G=0,T=0,P=0:@R=A,S=1260,V={0}:R=B,S=1018,V={1}:R=C,S=1092,V={2}:R=D,S=1014,V={3}:R=E,S=1260,V={4}:\";$C$2;$K$14;$C$4;$D399;$B399)": 9484,_x000D_
    "=RIK_AC(\"INF04__;INF04@E=0,S=1064,G=0,T=0,P=0:@R=A,S=1260,V={0}:R=B,S=1018,V={1}:R=C,S=1092,V={2}:R=D,S=1014,V={3}:R=E,S=1260,V={4}:\";$C$2;$K$14;$C$4;$D407;$B407)": 9485,_x000D_
    "=RIK_AC(\"INF04__;INF04@E=0,S=1064,G=0,T=0,P=0:@R=A,S=1260,V={0}:R=B,S=1018,V={1}:R=C,S=1092,V={2}:R=D,S=1014,V={3}:R=E,S=1260,V={4}:\";$C$2;$K$14;$C$4;$D415;$B415)": 9486,_x000D_
    "=RIK_AC(\"INF04__;INF04@E=0,S=1064,G=0,T=0,P=0:@R=A,S=1260,V={0}:R=B,S=1018,V={1}:R=C,S=1092,V={2}:R=D,S=1014,V={3}:R=E,S=1260,V={4}:\";$C$2;$K$14;$C$4;$D423;$B423)": 9487,_x000D_
    "=RIK_AC(\"INF04__;INF04@E=0,S=1064,G=0,T=0,P=0:@R=A,S=1260,V={0}:R=B,S=1018,V={1}:R=C,S=1092,V={2}:R=D,S=1014,V={3}:R=E,S=1260,V={4}:\";$C$2;$K$14;$C$4;$D431;$B431)": 9488,_x000D_
    "=RIK_AC(\"INF04__;INF04@E=0,S=49,G=0,T=0,P=0:@R=A,S=1260,V={0}:R=B,S=1018,V={1}:R=C,S=1092,V={2}:R=D,S=1014,V={3}:R=E,S=1260,V={4}:R=F,S=48,V={5}:\";$C$2;$K$14;$C$4;$D19;$B19;M$14)": 9489,_x000D_
    "=RIK_AC(\"INF04__;INF04@E=0,S=49,G=0,T=0,P=0:@R=A,S=1260,V={0}:R=B,S=1018,V={1}:R=C,S=1092,V={2}:R=D,S=1014,V={3}:R=E,S=1260,V={4}:R=F,S=48,V={5}:\";$C$2;$K$14;$C$4;$D27;$B27;M$14)": 9490,_x000D_
    "=RIK_AC(\"INF04__;INF04@E=0,S=49,G=0,T=0,P=0:@R=A,S=1260,V={0}:R=B,S=1018,V={1}:R=C,S=1092,V={2}:R=D,S=1014,V={3}:R=E,S=1260,V={4}:R=F,S=48,V={5}:\";$C$2;$K$14;$C$4;$D35;$B35;M$14)": 9491,_x000D_
    "=RIK_AC(\"INF04__;INF04@E=0,S=49,G=0,T=0,P=0:@R=A,S=1260,V={0}:R=B,S=1018,V={1}:R=C,S=1092,V={2}:R=D,S=1014,V={3}:R=E,S=1260,V={4}:R=F,S=48,V={5}:\";$C$2;$K$14;$C$4;$D43;$B43;M$14)": 9492,_x000D_
    "=RIK_AC(\"INF04__;INF04@E=0,S=49,G=0,T=0,P=0:@R=A,S=1260,V={0}:R=B,S=1018,V={1}:R=C,S=1092,V={2}:R=D,S=1014,V={3}:R=E,S=1260,V={4}:R=F,S=48,V={5}:\";$C$2;$K$14;$C$4;$D51;$B51;M$14)": 9493,_x000D_
    "=RIK_AC(\"INF04__;INF04@E=0,S=49,G=0,T=0,P=0:@R=A,S=1260,V={0}:R=B,S=1018,V={1}:R=C,S=1092,V={2}:R=D,S=1014,V={3}:R=E,S=1260,V={4}:R=F,S=48,V={5}:\";$C$2;$K$14;$C$4;$D59;$B59;M$14)": 9494,_x000D_
    "=RIK_AC(\"INF04__;INF04@E=0,S=49,G=0,T=0,P=0:@R=A,S=1260,V={0}:R=B,S=1018,V={1}:R=C,S=1092,V={2}:R=D,S=1014,V={3}:R=E,S=1260,V={4}:R=F,S=48,V={5}:\";$C$2;$K$14;$C$4;$D67;$B67;M$14)": 9495,_x000D_
    "=RIK_AC(\"INF04__;INF04@E=0,S=49,G=0,T=0,P=0:@R=A,S=1260,V={0}:R=B,S=1018,V={1}:R=C,S=1092,V={2}:R=D,S=1014,V={3}:R=E,S=1260,V={4}:R=F,S=48,V={5}:\";$C$2;$K$14;$C$4;$D75;$B75;M$14)": 9496,_x000D_
    "=RIK_AC(\"INF04__;INF04@E=0,S=49,G=0,T=0,P=0:@R=A,S=1260,V={0}:R=B,S=1018,V={1}:R=C,S=1092,V={2}:R=D,S=1014,V={3}:R=E,S=1260,V={4}:R=F,S=48,V={5}:\";$C$2;$K$14;$C$4;$D83;$B83;M$14)": 9497,_x000D_
    "=RIK_AC(\"INF04__;INF04@E=0,S=49,G=0,T=0,P=0:@R=A,</t>
  </si>
  <si>
    <t>S=1260,V={0}:R=B,S=1018,V={1}:R=C,S=1092,V={2}:R=D,S=1014,V={3}:R=E,S=1260,V={4}:R=F,S=48,V={5}:\";$C$2;$K$14;$C$4;$D91;$B91;M$14)": 9498,_x000D_
    "=RIK_AC(\"INF04__;INF04@E=0,S=49,G=0,T=0,P=0:@R=A,S=1260,V={0}:R=B,S=1018,V={1}:R=C,S=1092,V={2}:R=D,S=1014,V={3}:R=E,S=1260,V={4}:R=F,S=48,V={5}:\";$C$2;$K$14;$C$4;$D99;$B99;M$14)": 9499,_x000D_
    "=RIK_AC(\"INF04__;INF04@E=0,S=49,G=0,T=0,P=0:@R=A,S=1260,V={0}:R=B,S=1018,V={1}:R=C,S=1092,V={2}:R=D,S=1014,V={3}:R=E,S=1260,V={4}:R=F,S=48,V={5}:\";$C$2;$K$14;$C$4;$D107;$B107;M$14)": 9500,_x000D_
    "=RIK_AC(\"INF04__;INF04@E=0,S=49,G=0,T=0,P=0:@R=A,S=1260,V={0}:R=B,S=1018,V={1}:R=C,S=1092,V={2}:R=D,S=1014,V={3}:R=E,S=1260,V={4}:R=F,S=48,V={5}:\";$C$2;$K$14;$C$4;$D115;$B115;M$14)": 9501,_x000D_
    "=RIK_AC(\"INF04__;INF04@E=0,S=49,G=0,T=0,P=0:@R=A,S=1260,V={0}:R=B,S=1018,V={1}:R=C,S=1092,V={2}:R=D,S=1014,V={3}:R=E,S=1260,V={4}:R=F,S=48,V={5}:\";$C$2;$K$14;$C$4;$D123;$B123;M$14)": 9502,_x000D_
    "=RIK_AC(\"INF04__;INF04@E=0,S=49,G=0,T=0,P=0:@R=A,S=1260,V={0}:R=B,S=1018,V={1}:R=C,S=1092,V={2}:R=D,S=1014,V={3}:R=E,S=1260,V={4}:R=F,S=48,V={5}:\";$C$2;$K$14;$C$4;$D131;$B131;M$14)": 9503,_x000D_
    "=RIK_AC(\"INF04__;INF04@E=0,S=49,G=0,T=0,P=0:@R=A,S=1260,V={0}:R=B,S=1018,V={1}:R=C,S=1092,V={2}:R=D,S=1014,V={3}:R=E,S=1260,V={4}:R=F,S=48,V={5}:\";$C$2;$K$14;$C$4;$D139;$B139;M$14)": 9504,_x000D_
    "=RIK_AC(\"INF04__;INF04@E=0,S=49,G=0,T=0,P=0:@R=A,S=1260,V={0}:R=B,S=1018,V={1}:R=C,S=1092,V={2}:R=D,S=1014,V={3}:R=E,S=1260,V={4}:R=F,S=48,V={5}:\";$C$2;$K$14;$C$4;$D147;$B147;M$14)": 9505,_x000D_
    "=RIK_AC(\"INF04__;INF04@E=0,S=49,G=0,T=0,P=0:@R=A,S=1260,V={0}:R=B,S=1018,V={1}:R=C,S=1092,V={2}:R=D,S=1014,V={3}:R=E,S=1260,V={4}:R=F,S=48,V={5}:\";$C$2;$K$14;$C$4;$D155;$B155;M$14)": 9506,_x000D_
    "=RIK_AC(\"INF04__;INF04@E=0,S=49,G=0,T=0,P=0:@R=A,S=1260,V={0}:R=B,S=1018,V={1}:R=C,S=1092,V={2}:R=D,S=1014,V={3}:R=E,S=1260,V={4}:R=F,S=48,V={5}:\";$C$2;$K$14;$C$4;$D163;$B163;M$14)": 9507,_x000D_
    "=RIK_AC(\"INF04__;INF04@E=0,S=49,G=0,T=0,P=0:@R=A,S=1260,V={0}:R=B,S=1018,V={1}:R=C,S=1092,V={2}:R=D,S=1014,V={3}:R=E,S=1260,V={4}:R=F,S=48,V={5}:\";$C$2;$K$14;$C$4;$D171;$B171;M$14)": 9508,_x000D_
    "=RIK_AC(\"INF04__;INF04@E=0,S=49,G=0,T=0,P=0:@R=A,S=1260,V={0}:R=B,S=1018,V={1}:R=C,S=1092,V={2}:R=D,S=1014,V={3}:R=E,S=1260,V={4}:R=F,S=48,V={5}:\";$C$2;$K$14;$C$4;$D179;$B179;M$14)": 9509,_x000D_
    "=RIK_AC(\"INF04__;INF04@E=0,S=49,G=0,T=0,P=0:@R=A,S=1260,V={0}:R=B,S=1018,V={1}:R=C,S=1092,V={2}:R=D,S=1014,V={3}:R=E,S=1260,V={4}:R=F,S=48,V={5}:\";$C$2;$K$14;$C$4;$D187;$B187;M$14)": 9510,_x000D_
    "=RIK_AC(\"INF04__;INF04@E=0,S=42,G=0,T=0,P=0:@R=A,S=1260,V={0}:R=B,S=1018,V={1}:R=C,S=1092,V={2}:R=D,S=1014,V={3}:R=E,S=1260,V={4}:\";$C$2;$K$14;$C$4;$D20;$B20)": 9511,_x000D_
    "=RIK_AC(\"INF04__;INF04@E=0,S=42,G=0,T=0,P=0:@R=A,S=1260,V={0}:R=B,S=1018,V={1}:R=C,S=1092,V={2}:R=D,S=1014,V={3}:R=E,S=1260,V={4}:\";$C$2;$K$14;$C$4;$D28;$B28)": 9512,_x000D_
    "=RIK_AC(\"INF04__;INF04@E=0,S=42,G=0,T=0,P=0:@R=A,S=1260,V={0}:R=B,S=1018,V={1}:R=C,S=1092,V={2}:R=D,S=1014,V={3}:R=E,S=1260,V={4}:\";$C$2;$K$14;$C$4;$D36;$B36)": 9513,_x000D_
    "=RIK_AC(\"INF04__;INF04@E=0,S=42,G=0,T=0,P=0:@R=A,S=1260,V={0}:R=B,S=1018,V={1}:R=C,S=1092,V={2}:R=D,S=1014,V={3}:R=E,S=1260,V={4}:\";$C$2;$K$14;$C$4;$D44;$B44)": 9514,_x000D_
    "=RIK_AC(\"INF04__;INF04@E=0,S=42,G=0,T=0,P=0:@R=A,S=1260,V={0}:R=B,S=1018,V={1}:R=C,S=1092,V={2}:R=D,S=1014,V={3}:R=E,S=1260,V={4}:\";$C$2;$K$14;$C$4;$D52;$B52)": 9515,_x000D_
    "=RIK_AC(\"INF04__;INF04@E=0,S=42,G=0,T=0,P=0:@R=A,S=1260,V={0}:R=B,S=1018,V={1}:R=C,S=1092,V={2}:R=D,S=1014,V={3}:R=E,S=1260,V={4}:\";$C$2;$K$14;$C$4;$D60;$B60)": 9516,_x000D_
    "=RIK_AC(\"INF04__;INF04@E=0,S=42,G=0,T=0,P=0:@R=A,S=1260,V={0}:R=B,S=1018,V={1}:R=C,S=1092,V={2}:R=D,S=1014,V={3}:R=E,S=1260,V={4}:\";$C$2;$K$14;$C$4;$D68;$B68)": 9517,_x000D_
    "=RIK_AC(\"INF04__;INF04@E=0,S=42,G=0,T=0,P=0:@R=A,S=1260,V={0}:R=B,S=1018,V={1}:R=C,S=1092,V={2}:R=D,S=1014,V={3}:R=E,S=1260,V={4}:\";$C$2;$K$14;$C$4;$D76;$B76)": 9518,_x000D_
    "=RIK_AC(\"INF04__;INF04@E=0,S=42,G=0,T=0,P=0:@R=A,S=1260,V={0}:R=B,S=1018,V={1}:R=C,S=1092,V={2}:R=D,S=1014,V={3}:R=E,S=1260,V={4}:\";$C$2;$K$14;$C$4;$D84;$B84)": 9519,_x000D_
    "=RIK_AC(\"INF04__;INF04@E=0,S=42,G=0,T=0,P=0:@R=A,S=1260,V={0}:R=B,S=1018,V={1}:R=C,S=1092,V={2}:R=D,S=1014,V={3}:R=E,S=1260,V={4}:\";$C$2;$K$14;$C$4;$D92;$B92)": 9520,_x000D_
    "=RIK_AC(\"INF04__;INF04@E=0,S=42,G=0,T=0,P=0:@R=A,S=1260,V={0}:R=B,S=1018,V={1}:R=C,S=1092,V={2}:R=D,S=1014,V={3}:R=E,S=1260,V={4}:\";$C$2;$K$14;$C$4;$D100;$B100)": 9521,_x000D_
    "=RIK_AC(\"INF04__;INF04@E=0,S=42,G=0,T=0,P=0:@R=A,S=1260,V={0}:R=B,S=1018,V={1}:R=C,S=1092,V={2}:R=D,S=1014,V={3}:R=E,S=1260,V={4}:\";$C$2;$K$14;$C$4;$D108;$B108)": 9522,_x000D_
    "=RIK_AC(\"INF04__;INF04@E=0,S=42,G=0,T=0,P=0:@R=A,S=1260,V={0}:R=B,S=1018,V={1}:R=C,S=1092,V={2}:R=D,S=1014,V={3}:R=E,S=1260,V={4}:\";$C$2;$K$14;$C$4;$D116;$B116)": 9523,_x000D_
    "=RIK_AC(\"INF04__;INF04@E=0,S=42,G=0,T=0,P=0:@R=A,S=1260,V={0}:R=B,S=1018,V={1}:R=C,S=1092,V={2}:R=D,S=1014,V={3}:R=E,S=1260,V={4}:\";$C$2;$K$14;$C$4;$D124;$B124)": 9524,_x000D_
    "=RIK_AC(\"INF04__;INF04@E=0,S=42,G=0,T=0,P=0:@R=A,S=1260,V={0}:R=B,S=1018,V={1}:R=C,S=1092,V={2}:R=D,S=1014,V={3}:R=E,S=1260,V={4}:\";$C$2;$K$14;$C$4;$D132;$B132)": 9525,_x000D_
    "=RIK_AC(\"INF04__;INF04@E=0,S=42,G=0,T=0,P=0:@R=A,S=1260,V={0}:R=B,S=1018,V={1}:R=C,S=1092,V={2}:R=D,S=1014,V={3}:R=E,S=1260,V={4}:\";$C$2;$K$14;$C$4;$D140;$B140)": 9526,_x000D_
    "=RIK_AC(\"INF04__;INF04@E=0,S=42,G=0,T=0,P=0:@R=A,S=1260,V={0}:R=B,S=1018,V={1}:R=C,S=1092,V={2}:R=D,S=1014,V={3}:R=E,S=1260,V={4}:\";$C$2;$K$14;$C$4;$D148;$B148)": 9527,_x000D_
    "=RIK_AC(\"INF04__;INF04@E=0,S=42,G=0,T=0,P=0:@R=A,S=1260,V={0}:R=B,S=1018,V={1}:R=C,S=1092,V={2}:R=D,S=1014,V={3}:R=E,S=1260,V={4}:\";$C$2;$K$14;$C$4;$D156;$B156)": 9528,_x000D_
    "=RIK_AC(\"INF04__;INF04@E=0,S=42,G=0,T=0,P=0:@R=A,S=1260,V={0}:R=B,S=1018,V={1}:R=C,S=1092,V={2}:R=D,S=1014,V={3}:R=E,S=1260,V={4}:\";$C$2;$K$14;$C$4;$D164;$B164)": 9529,_x000D_
    "=RIK_AC(\"INF04__;INF04@E=0,S=42,G=0,T=0,P=0:@R=A,S=1260,V={0}:R=B,S=1018,V={1}:R=C,S=1092,V={2}:R=D,S=1014,V={3}:R=E,S=1260,V={4}:\";$C$2;$K$14;$C$4;$D172;$B172)": 9530,_x000D_
    "=RIK_AC(\"INF04__;INF04@E=0,S=42,G=0,T=0,P=0:@R=A,S=1260,V={0}:R=B,S=1018,V={1}:R=C,S=1092,V={2}:R=D,S=1014,V={3}:R=E,S=1260,V={4}:\";$C$2;$K$14;$C$4;$D180;$B180)": 9531,_x000D_
    "=RIK_AC(\"INF04__;INF04@E=0,S=42,G=0,T=0,P=0:@R=A,S=1260,V={0}:R=B,S=1018,V={1}:R=C,S=1092,V={2}:R=D,S=1014,V={3}:R=E,S=1260,V={4}:\";$C$2;$K$14;$C$4;$D188;$B188)": 9532,_x000D_
    "=RIK_AC(\"INF04__;INF04@E=0,S=42,G=0,T=0,P=0:@R=A,S=1260,V={0}:R=B,S=1018,V={1}:R=C,S=1092,V={2}:R=D,S=1014,V={3}:R=E,S=1260,V={4}:\";$C$2;$K$14;$C$4;$D196;$B196)": 9533,_x000D_
    "=RIK_AC(\"INF04__;INF04@E=0,S=42,G=0,T=0,P=0:@R=A,S=1260,V={0}:R=B,S=1018,V={1}:R=C,S=1092,V={2}:R=D,S=1014,V={3}:R=E,S=1260,V={4}:\";$C$2;$K$14;$C$4;$D204;$B204)": 9534,_x000D_
    "=RIK_AC(\"INF04__;INF04@E=0,S=42,G=0,T=0,P=0:@R=A,S=1260,V={0}:R=B,S=1018,V={1}:R=C,S=1092,V={2}:R=D,S=1014,V={3}:R=E,S=1260,V={4}:\";$C$2;$K$14;$C$4;$D212;$B212)": 9535,_x000D_
    "=RIK_AC(\"INF04__;INF04@E=0,S=42,G=0,T=0,P=0:@R=A,S=1260,V={0}:R=B,S=1018,V={1}:R=C,S=1092,V={2}:R=D,S=1014,V={3}:R=E,S=1260,V={4}:\";$C$2;$K$14;$C$4;$D220;$B220)": 9536,_x000D_
    "=RIK_AC(\"INF04__;INF04@E=0,S=42,G=0,T=0,P=0:@R=A,S=1260,V={0}:R=B,S=1018,V={1}:R=C,S=1092,V={2}:R=D,S=1014,V={3}:R=E,S=1260,V={4}:\";$C$2;$K$14;$C$4;$D228;$B228)": 9537,_x000D_
    "=RIK_AC(\"INF04__;INF04@E=0,S=42,G=0,T=0,P=0:@R=A,S=1260,V={0}:R=B,S=1018,V={1}:R=C,S=1092,V={2}:R=D,S=1014,V={3}:R=E,S=1260,V={4}:\";$C$2;$K$14;$C$4;$D236;$B236)": 9538,_x000D_
    "=RIK_AC(\"INF04__;INF04@E=0,S=42,G=0,T=0,P=0:@R=A,S=1260,V={0}:R=B,S=1018,V={1}:R=C,S=1092,V={2}:R=D,S=1014,V={3}:R=E,S=1260,V={4}:\";$C$2;$K$14;$C$4;$D244;$B244)": 9539,_x000D_
    "=RIK_AC(\"INF04__;INF04@E=0,S=42,G=0,T=0,P=0:@R=A,S=1260,V={0}:R=B,S=1018,V={1}:R=C,S=1092,V={2}:R=D,S=1014,V={3}:R=E,S=1260,V={4}:\";$C$2;$K$14;$C$4;$D252;$B252)": 9540,_x000D_
    "=RIK_AC(\"INF04__;INF04@E=0,S=42,G=0,T=0,P=0:@R=A,S=1260,V={0}:R=B,S=1018,V={1}:R=C,S=1092,V={2}:R=D,S=1014,V={3}:R=E,S=1260,V={4}:\";$C$2;$K$14;$C$4;$D260;$B260)": 9541,_x000D_
    "=RIK_AC(\"INF04__;INF04@E=0,S=42,G=0,T=0,P=0:@R=A,S=1260,V={0}:R=B,S=1018,V={1}:R=C,S=1092,V={2}:R=D,S=1014,V={3}:R=E,S=1260,V={4}:\";$C$2;$K$14;$C$4;$D268;$B268)": 9542,_x000D_
    "=RIK_AC(\"INF04__;INF04@E=0,S=42,G=0,T=0,P=0:@R=A,S=1260,V={0}:R=B,S=1018,V={1}:R=C,S=1092,V={2}:R=D,S=1014,V={3}:R=E,S=1260,V={4}:\";$C$2;$K$14;$C$4;$D276;$B276)": 9543,_x000D_
    "=RIK_AC(\"INF04__;INF04@E=0,S=42,G=0,T=0,P=0:@R=A,S=1260,V={0}:R=B,S=1018,V={1}:R=C,S=1092,V={2}:R=D,S=1014,V={3}:R=E,S=1260,V={4}:\";$C$2;$K$14;$C$4;$D284;$B284)": 9544,_x000D_
    "=RIK_AC(\"INF04__;INF04@E=0,S=42,G=0,T=0,P=0:@R=A,S=1260,V={0}:R=B,S=1018,V={1}:R=C,S=1092,V={2}:R=D,S=1014,V={3}:R=E,S=1260,V={4}:\";$C$2;$K$14;$C$4;$D292;$B292)": 9545,_x000D_
    "=RIK_AC(\"INF04__;INF04@E=0,S=42,G=0,T=0,P=0:@R=A,S=1260,V={0}:R=B,S=1018,V={1}:R=C,S=1092,V={2}:R=D,S=1014,V={3}:R=E,S=1260,V={4}:\";$C$2;$K$14;$C$4;$D300;$B300)": 9546,_x000D_
    "=RIK_AC(\"INF04__;INF04@E=0,S=42,G=0,T=0,P=0:@R=A,S=1260,V={0}:R=B,S=1018,V={1}:R=C,S=1092,V={2}:R=D,S=1014,V={3}:R=E,S=1260,V={4}:\";$C$2;$K$14;$C$4;$D308;$B308)": 9547,_x000D_
    "=RIK_AC(\"INF04__;INF04@E=0,S=42,G=0,T=0,P=0:@R=A,S=1260,V={0}:R=B,S=1018,V={1}:R=C,S=1092,V={2}:R=D,S=1014,V={3}:R=E,S=1260,V={4}:\";$C$2;$K$14;$C$4;$D316;$B316)": 9548,_x000D_
    "=RIK_AC(\"INF04__;INF04@E=0,S=42,G=0,T=0,P=0:@R=A,S=1260,V={0}:R=B,S=1018,V={1}:R=C,S=1092,V={2}:R=D,S=1014,V={3}:R=E,S=1260,V={4}:\";$C$2;$K$14;$C$4;$D324;$B324)": 9549,_x000D_
    "=RIK_AC(\"INF04__;INF04@E=0,S=42,G=0,T=0,P=0:@R=A,S=1260,V={0}:R=B,S=1018,V={1}:R=C,S=1092,V={2}:R=D,S=1014,V={3}:R=E,S=1260,V={4}:\";$C$2;$K$14;$C$4;$D332;$B332)": 9550,_x000D_
    "=RIK_AC(\"INF04__;INF04@E=0,S=42,G=0,T=0,P=0:@R=A,S=1260,V={0}:R=B,S=1018,V={1}:R=C,S=1092,V={2}:R=D,S=1014,V={3}:R=E,S=1260,V={4}:\";$C$2;$K$14;$C$4;$D340;$B340)": 9551,_x000D_
    "=RIK_AC(\"INF04__;INF04@E=0,S=42,G=0,T=0,P=0:@R=A,S=1260,V={0}:R=B,S=1018,V={1}:R=C,S=1092,V={2}:R=D,S=1014,V={3}:R=E,S=1260,V={4}:\";$C$2;$K$14;$C$4;$D348;$B348)": 9552,_x000D_
    "=RIK_AC(\"INF04__;INF04@E=0,S=42,G=0,T=0,P=0:@R=A,S=1260,V={0}:R=B,S=1018,V={1}:R=C,S=1092,V={2}:R=D,S=1014,V={3}:R=E,S=1260,V={4}:\";$C$2;$K$14;$C$4;$D356;$B356)": 9553,_x000D_
    "=RIK_AC(\"INF04__;INF04@E=0,S=42,G=0,T=0,P=0:@R=A,S=1260,V={0}:R=B,S=1018,V={1}:R=C,S=1092,V={2}:R=D,S=1014,V={3}:R=E,S=1260,V={4}:\";$C$2;$K$14;$C$4;$D364;$B364)": 9554,_x000D_
    "=RIK_AC(\"INF04__;INF04@E=0,S=42,G=0,T=0,P=0:@R=A,S=1260,V={0}:R=B,S=1018,V={1}:R=C,S=1092,V={2}:R=D,S=1014,V={3}:R=E,S=1260,V={4}:\";$C$2;$K$14;$C$4;$D372;$B372)": 9555,_x000D_
    "=RIK_AC(\"INF04__;INF04@E=0,S=42,G=0,T=0,P=0:@R=A,S=1260,V={0}:R=B,S=1018,V={1}:R=C,S=1092,V={2}:R=D,S=1014,V={3}:R=E,S=1260,V={4}:\";$C$2;$K$14;$C$4;$D380;$B380)": 9556,_x000D_
    "=RIK_AC(\"INF04__;INF04@E=0,S=42,G=0,T=0,P=0:@R=A,S=1260,V={0}:R=B,S=1018,V={1}:R=C,S=1092,V={2}:R=D,S=1014,V={3}:R=E,S=1260,V={4}:\";$C$2;$K$14;$C$4;$D388;$B388)": 9557,_x000D_
    "=RIK_AC(\"INF04__;INF04@E=0,S=42,G=0,T=0,P=0:@R=A,S=1260,V={0}:R=B,S=1018,V={1}:R=C,S=1092,V={2}:R=D,S=1014,V={3}:R=E,S=1260,V={4}:\";$C$2;$K$14;$C$4;$D396;$B396)": 9558,_x000D_
    "=RIK_AC(\"INF04__;INF04@E=0,S=42,G=0,T=0,P=0:@R=A,S=1260,V={0}:R=B,S=1018,V={1}:R=C,S=1092,V={2}:R=D,S=1014,V={3}:R=E,S=1260,V={4}:\";$C$2;$K$14;$C$4;$D404;$B404)": 9559,_x000D_
    "=RIK_AC(\"INF04__;INF04@E=0,S=42,G=0,T=0,P=0:@R=A,S=1260,V={0}:R=B,S=1018,V={1}:R=C,S=1092,V={2}:R=D,S=1014,V={3}:R=E,S=1260,V={4}:\";$C$2;$K$14;$C$4;$D412;$B412)": 9560,_x000D_
    "=RIK_AC(\"INF04__;INF04@E=0,S=42,G=0,T=0,P=0:@R=A,S=1260,V={0}:R=B,S=1018,V={1}:R=C,S=1092,V={2}:R=D,S=1014,V={3}:R=E,S=1260,V={4}:\";$C$2;$K$14;$C$4;$D420;$B420)": 9561,_x000D_
    "=RIK_AC(\"INF04__;INF04@E=0,S=42,G=0,T=0,P=0:@R=A,S=1260,V={0}:R=B,S=1018,V={1}:R=C,S=1092,V={2}:R=D,S=1014,V={3}:R=E,S=1260,V={4}:\";$C$2;$K$14;$C$4;$D428;$B428)": 9562,_x000D_
    "=RIK_AC(\"INF04__;INF04@E=0,S=42,G=0,T=0,P=0:@R=A,S=1260,V={0}:R=B,S=1018,V={1}:R=C,S=1092,V={2}:R=D,S=1014,V={3}:R=E,S=1260,V={4}:\";$C$2;$K$14;$C$4;$D436;$B436)": 9563,_x000D_
    "=RIK_AC(\"INF04__;INF04@E=0,S=1064,G=0,T=0,P=0:@R=A,S=1260,V={0}:R=B,S=1018,V={1}:R=C,S=1092,V={2}:R=D,S=1014,V={3}:R=E,S=1260,V={4}:\";$C$2;$K$14;$C$4;$D24;$B24)": 9564,_x000D_
    "=RIK_AC(\"INF04__;INF04@E=0,S=1064,G=0,T=0,P=0:@R=A,S=1260,V={0}:R=B,S=1018,V={1}:R=C,S=1092,V={2}:R=D,S=1014,V={3}:R=E,S=1260,V={4}:\";$C$2;$K$14;$C$4;$D32;$B32)": 9565,_x000D_
    "=RIK_AC(\"INF04__;INF04@E=0,S=1064,G=0,T=0,P=0:@R=A,S=1260,V={0}:R=B,S=1018,V={1}:R=C,S=1092,V={2}:R=D,S=1014,V={3}:R=E,S=1260,V={4}:\";$C$2;$K$14;$C$4;$D40;$B40)": 9566,_x000D_
    "=RIK_AC(\"INF04__;INF04@E=0,S=1064,G=0,T=0,P=0:@R=A,S=1260,V={0}:R=B,S=1018,V={1}:R=C,S=1092,V={2}:R=D,S=1014,V={3}:R=E,S=1260,V={4}:\";$C$2;$K$14;$C$4;$D48;$B48)": 9567,_x000D_
    "=RIK_AC(\"INF04__;INF04@E=0,S=1064,G=0,T=0,P=0:@R=A,S=1260,V={0}:R=B,S=1018,V={1}:R=C,S=1092,V={2}:R=D,S=1014,V={3}:R=E,S=1260,V={4}:\";$C$2;$K$14;$C$4;$D56;$B56)": 9568,_x000D_
    "=RIK_AC(\"INF04__;INF04@E=0,S=1064,G=0,T=0,P=0:@R=A,S=1260,V={0}:R=B,S=1018,V={1}:R=C,S=1092,V={2}:R=D,S=1014,V={3}:R=E,S=1260,V={4}:\";$C$2;$K$14;$C$4;$D64;$B64)": 9569,_x000D_
    "=RIK_AC(\"INF04__;INF04@E=0,S=1064,G=0,T=0,P=0:@R=A,S=1260,V={0}:R=B,S=1018,V={1}:R=C,S=1092,V={2}:R=D,S=1014,V={3}:R=E,S=1260,V={4}:\";$C$2;$K$14;$C$4;$D72;$B72)": 9570,_x000D_
    "=RIK_AC(\"INF04__;INF04@E=0,S=1064,G=0,T=0,P=0:@R=A,S=1260,V={0}:R=B,S=1018,V={1}:R=C,S=1092,V={2}:R=D,S=1014,V={3}:R=E,S=1260,V={4}:\";$C$2;$K$14;$C$4;$D80;$B80)": 9571,_x000D_
    "=RIK_AC(\"INF04__;INF04@E=0,S=1064,G=0,T=0,P=0:@R=A,S=1260,V={0}:R=B,S=1018,V={1}:R=C,S=1092,V={2}:R=D,S=1014,V={3}:R=E,S=1260,V={4}:\";$C$2;$K$14;$C$4;$D88;$B88)": 9572,_x000D_
    "=RIK_AC(\"INF04__;INF04@E=0,S=1064,G=0,T=0,P=0:@R=A,S=1260,V={0}:R=B,S=1018,V={1}:R=C,S=1092,V={2}:R=D,S=1014,V={3}:R=E,S=1260,V={4}:\";$C$2;$K$14;$C$4;$D96;$B96)": 9573,_x000D_
    "=RIK_AC(\"INF04__;INF04@E=0,S=1064,G=0,T=0,P=0:@R=A,S=1260,V={0}:R=B,S=1018,V={1}:R=C,S=1092,V={2}:R=D,S=1014,V={3}:R=E,S=1260,V={4}:\";$C$2;$K$14;$C$4;$D104;$B104)": 9574,_x000D_
    "=RIK_AC(\"INF04__;INF04@E=0,S=1064,G=0,T=0,P=0:@R=A,S=1260,V={0}:R=B,S=1018,V={1}:R=C,S=1092,V={2}:R=D,S=1014,V={3}:R=E,S=1260,V={4}:\";$C$2;$K$14;$C$4;$D112;$B112)": 9575,_x000D_
    "=RIK_AC(\"INF04__;INF04@E=0,S=1064,G=0,T=0,P=0:@R=A,S=1260,V={0}:R=B,S=1018,V={1}:R=C,S=1092,V={2}:R=D,S=1014,V={3}:R=E,S=1260,V={4}:\";$C$2;$K$14;$C$4;$D120;$B120)": 9576,_x000D_
    "=RIK_AC(\"INF04__;INF04@E=0,S=1064,G=0,T=0,P=0:@R=A,S=1260,V={0}:R=B,S=1018,V={1}:R=C,S=1092,V={2}:R=D,S=1014,V={3}:R=E,S=1260,V={4}:\";$C$2;$K$14;$C$4;$D128;$B128)": 9577,_x000D_
    "=RIK_AC(\"INF04__;INF04@E=0,S=1064,G=0,T=0,P=0:@R=A,S=1260,V={0}:R=B,S=1018,V={1}:R=C,S=1092,V={2}:R=D,S=1014,V={3}:R=E,S=1260,V={4}:\";$C$2;$K$14;$C$4;$D136;$B136)": 9578,_x000D_
    "=RIK_AC(\"INF04__;INF04@E=0,S=1064,G=0,T=0,P=0:@R=A,S=1260,V={0}:R=B,S=1018,V={1}:R=C,S=1092,V={2}:R=D,S=1014,V={3}:R=E,S=1260,V={4}:\";$C$2;$K$14;$C$4;$D144;$B144)": 9579,_x000D_
    "=RIK_AC(\"INF04__;INF04@E=0,S=1064,G=0,T=0,P=0:@R=A,S=1260,V={0}:R=B,S=1018,V={1}:R=C,S=1092,V={2}:R=D,S=1014,V={3}:R=E,S=1260,V={4}:\";$C$2;$K$14;$C$4;$D152;$B152)": 9580,_x000D_
    "=RIK_AC(\"INF04__;INF04@E=0,S=1064,G=0,T=0,P=0:@R=A,S=1260,V={0}:R=B,S=1018,V={1}:R=C,S=1092,V={2}:R=D,S=1014,V={3}:R=E,S=1260,V={4}:\";$C$2;$K$14;$C$4;$D160;$B160)": 9581,_x000D_
    "=RIK_AC(\"INF04__;INF04@E=0,S=1064,G=0,T=0,P=0:@R=A,S=1260,V={0}:R=B,S=1018,V={1}:R=C,S=1092,V={2}:R=D,S=1014,V={3}:R=E,S=1260,V={4}:\";$C$2;$K$14;$C$4;$D168;$B168)": 9582,_x000D_
    "=RIK_AC(\"INF04__;INF04@E=0,S=1064,G=0,T=0,P=0:@R=A,S=1260,V={0}:R=B,S=1018,V={1}:R=C,S=1092,V={2}:R=D,S=1014,V={3}:R=E,S=1260,V={4}:\";$C$2;$K$14;$C$4;$D176;$B176)": 9583,_x000D_
    "=RIK_AC(\"INF04__;INF04@E=0,S=1064,G=0,T=0,P=0:@R=A,S=1260,V={0}:R=B,S=1018,V={1}:R=C,S=1092,V={2}:R=D,S=1014,V={3}:R=E,S=1260,V={4}:\";$C$2;$K$14;$C$4;$D184;$B184)": 9584,_x000D_
    "=RIK_AC(\"INF04__;INF04@E=0,S=1064,G=0,T=0,P=0:@R=A,S=1260,V={0}:R=B,S=1018,V={1}:R=C,S=1092,V={2}:R=D,S=1014,V={3}:R=E,S=1260,V={4}:\";$C$2;$K$14;$C$4;$D192;$B192)": 9585,_x000D_
    "=RIK_AC(\"INF04__;INF04@E=0,S=1064,G=0,T=0,P=0:@R=A,S=1260,V={0}:R=B,S=1018,V={1}:R=C,S=1092,V={2}:R=D,S=1014,V={3}:R=E,S=1260,V={4}:\";$C$2;$K$14;$C$4;$D200;$B200)": 9586,_x000D_
    "=RIK_AC(\"INF04__;INF04@E=0,S=1064,G=0,T=0,P=0:@R=A,S=1260,V={0}:R=B,S=1018,V={1}:R=C,S=1092,V={2}:R=D,S=1014,V={3}:R=E,S=1260,V={4}:\";$C$2;$K$14;$C$4;$D208;$B208)": 9587,_x000D_
    "=RIK_AC(\"INF04__;INF04@E=0,S=1064,G=0,T=0,P=0:@R=A,S=1260,V={0}:R=B,S=1018,V={1}:R=C,S=1092,V={2}:R=D,S=1014,V={3}:R=E,S=1260,V={4}:\";$C$2;$K$14;$C$4;$D216;$B216)": 9588,_x000D_
    "=RIK_AC(\"INF04__;INF04@E=0,S=1064,G=0,T=0,P=0:@R=A,S=1260,V={0}:R=B,S=1018,V={1}:R=C,S=1092,V={2}:R=D,S=1014,V={3}:R=E,S=1260,V={4}:\";$C$2;$K$14;$C$4;$D224;$B224)": 9589,_x000D_
    "=RIK_AC(\"INF04__;INF04@E=0,S=1064,G=0,T=0,P=0:@R=A,S=1260,V={0}:R=B,S=1018,V={1}:R=C,S=1092,V={2}:R=D,S=1014,V={3}:R=E,S=1260,V={4}:\";$C$2;$K$14;$C$4;$D232;$B232)": 9590,_x000D_
    "=RIK_AC(\"INF04__;INF04@E=0,S=1064,G=0,T=0,P=0:@R=A,S=1260,V={0}:R=B,S=1018,V={1}:R=C,S=1092,V={2}:R=D,S=1014,V={3}:R=E,S=1260,V={4}:\";$C$2;$K$14;$C$4;$D240;$B240)": 9591,_x000D_
    "=RIK_AC(\"INF04__;INF04@E=0,S=1064,G=0,T=0,P=0:@R=A,S=1260,V={0}:R=B,S=1018,V={1}:R=C,S=1092,V={2}:R=D,S=1014,V={3}:R=E,S=1260,V={4}:\";$C$2;$K$14;$C$4;$D248;$B248)": 9592,_x000D_
    "=RIK_AC(\"INF04__;INF04@E=0,S=1064,G=0,T=0,P=0:@R=A,S=1260,V={0}:R=B,S=1018,V={1}:R=C,S=1092,V={2}:R=D,S=1014,V={3}:R=E,S=1260,V={4}:\";$C$2;$K$14;$C$4;$D256;$B256)": 9593,_x000D_
    "=RIK_AC(\"INF04__;INF04@E=0,S=1064,G=0,T=0,P=0:@R=A,S=1260,V={0}:R=B,S=1018,V={1}:R=C,S=1092,V={2}:R=D,S=1014,V={3}:R=E,S=1260,V={4}:\";$C$2;$K$14;$C$4;$D264;$B264)": 9594,_x000D_
    "=RIK_AC(\"INF04__;INF04@E=0,S=1064,G=0,T=0,P=0:@R=A,S=1260,V={0}:R=B,S=1018,V={1}:R=C,S=1092,V={2}:R=D,S=1014,V={3}:R=E,S=1260,V={4}:\";$C$2;$K$14;$C$4;$D272;$B272)": 9595,_x000D_
    "=RIK_AC(\"INF04__;INF04@E=0,S=1064,G=0,T=0,P=0:@R=A,S=1260,V={0}:R=B,S=1018,V={1}:R=C,S=1092,V={2}:R=D,S=1014,V={3}:R=E,S=1260,V={4}:\";$C$2;$K$14;$C$4;$D280;$B280)": 9596,_x000D_
    "=RIK_AC(\"INF04__;INF04@E=0,S=1064,G=0,T=0,P=0:@R=A,S=1260,V={0}:R=B,S=1018,V={1}:R=C,S=1092,V={2}:R=D,S=1014,V={3}:R=E,S=1260,V={4}:\";$C$2;$K$14;$C$4;$D288;$B288)": 9597,_x000D_
    "=RIK_AC(\"INF04__;INF04@E=0,S=1064,G=0,T=0,P=0:@R=A,S=1260,V={0}:R=B,S=1018,V={1}:R=C,S=1092,V={2}:R=D,S=1014,V={3}:R=E,S=1260,V={4}:\";$C$2;$K$14;$C$4;$D296;$B296)": 9598,_x000D_
    "=RIK_AC(\"INF04__;INF04@E=0,S=1064,G=0,T=0,P=0:@R=A,S=1260,V={0}:R=B,S=1018,V={1}:R=C,S=1092,V={2}:R=D,S=1014,V={3}:R=E,S=1260,V={4}:\";$C$2;$K$14;$C$4;$D304;$B304)": 9599,_x000D_
    "=RIK_AC(\"INF04__;INF04@E=0,S=42,G=0,T=0,P=0:@R=A,S=1260,V={0}:R=B,S=1018,V={1}:R=C,S=1092,V={2}:R=D,S=1014,V={3}:R=E,S=1260,V={4}:\";$C$2;$K$14;$C$4;$D21;$B21)": 9600,_x000D_
    "=RIK_AC(\"INF04__;INF04@E=0,S=42,G=0,T=0,P=0:@R=A,S=1260,V={0}:R=B,S=1018,V={1}:R=C,S=1092,V={2}:R=D,S=1014,V={3}:R=E,S=1260,V={4}:\";$C$2;$K$14;$C$4;$D29;$B29)": 9601,_x000D_
    "=RIK_AC(\"INF04__;INF04@E=0,S=42,G=0,T=0,P=0:@R=A,S=1260,V={0}:R=B,S=1018,V={1}:R=C,S=1092,V={2}:R=D,S=1014,V={3}:R=E,S=1260,V={4}:\";$C$2;$K$14;$C$4;$D37;$B37)": 9602,_x000D_
    "=RIK_AC(\"INF04__;INF04@E=0,S=42,G=0,T=0,P=0:@R=A,S=1260,V={0}:R=B,S=1018,V={1}:R=C,S=1092,V={2}:R=D,S=1014,V={3}:R=E,S=1260,V={4}:\";$C$2;$K$14;$C$4;$D45;$B45)": 9603,_x000D_
    "=RIK_AC(\"INF04__;INF04@E=0,S=42,G=0,T=0,P=0:@R=A,S=1260,V={0}:R=B,S=1018,V={1}:R=C,S=1092,V={2}:R=D,S=1014,V={3}:R=E,S=1260,V={4}:\";$C$2;$K$14;$C$4;$D53;$B53)": 9604,_x000D_
    "=RIK_AC(\"INF04__;INF04@E=0,S=42,G=0,T=0,P=0:@R=A,S=1260,V={0}:R=B,S=1018,V={1}:R=C,S=1092,V={2}:R=D,S=1014,V={3}:R=E,S=1260,V={4}:\";$C$2;$K$14;$C$4;$D61;$B61)": 9605,_x000D_
    "=RIK_AC(\"INF04__;INF04@E=0,S=42,G=0,T=0,P=0:@R=A,S=1260,V={0}:R=B,S=1018,V={1}:R=C,S=1092,V={2}:R=D,S=1014,V={3}:R=E,S=1260,V={4}:\";$C$2;$K$14;$C$4;$D69;$B69)": 9606,_x000D_
    "=RIK_AC(\"INF04__;INF04@E=0,S=42,G=0,T=0,P=0:@R=A,S=1260,V={0}:R=B,S=1018,V={1}:R=C,S=1092,V={2}:R=D,S=1014,V={3}:R=E,S=1260,V={4}:\";$C$2;$K$14;$C$4;$D77;$B77)": 9607,_x000D_
    "=RIK_AC(\"INF04__;INF04@E=0,S=42,G=0,T=0,P=0:@R=A,S=1260,V={0}:R=B,S=1018,V={1}:R=C,S=1092,V={2}:R=D,S=1014,V={3}:R=E,S=1260,V={4}:\";$C$2;$K$14;$C$4;$D85;$B85)": 9608,_x000D_
    "=RIK_AC(\"INF04__;INF04@E=0,S=42,G=0,T=0,P=0:@R=A,S=1260,V={0}:R=B,S=1018,V={1}:R=C,S=1092,V={2}:R=D,S=1014,V={3}:R=E,S=1260,V={4}:\";$C$2;$K$14;$C$4;$D93;$B93)": 9609,_x000D_
    "=RIK_AC(\"INF04__;INF04@E=0,S=42,G=0,T=0,P=0:@R=A,S=1260,V={0}:R=B,S=1018,V={1}:R=C,S=1092,V={2}:R=D,S=1014,V={3}:R=E,S=1260,V={4}:\";$C$2;$K$14;$C$4;$D101;$B101)": 9610,_x000D_
    "=RIK_AC(\"INF04__;INF04@E=0,S=42,G=0,T=0,P=0:@R=A,S=1260,V={0}:R=B,S=1018,V={1}:R=C,S=1092,V={2}:R=D,S=1014,V={3}:R=E,S=1260,V={4}:\";$C$2;$K$14;$C$4;$D109;$B109)": 9611,_x000D_
    "=RIK_AC(\"INF04__;INF04@E=0,S=42,G=0,T=0,P=0:@R=A,S=1260,V={0}:R=B,S=1018,V={1}:R=C,S=1092,V={2}:R=D,S=1014,V={3}:R=E,S=1260,V={4}:\";$C$2;$K$14;$C$4;$D117;$B117)": 9612,_x000D_
    "=RIK_AC(\"INF04__;INF04@E=0,S=42,G=0,T=0,P=0:@R=A,S=1260,V={0}:R=B,S=1018,V={1}:R=C,S=1092,V={2}:R=D,S=1014,V={3}:R=E,S=1260,V={4}:\";$C$2;$K$14;$C$4;$D125;$B125)": 9613,_x000D_
    "=RIK_AC(\"INF04__;INF04@E=0,S=42,G=0,T=0,P=0:@R=A,S=1260,V={0}:R=B,S=1018,V={1}:R=C,S=1092,V={2}:R=D,S=1014,V={3}:R=E,S=1260,V={4}:\";$C$2;$K$14;$C$4;$D133;$B133)": 9614,_x000D_
    "=RIK_AC(\"INF04__;INF04@E=0,S=42,G=0,T=0,P=0:@R=A,S=1260,V={0}:R=B,S=1018,V={1}:R=C,S=1092,V={2}:R=D,S=1014,V={3}:R=E,S=1260,V={4}:\";$C$2;$K$14;$C$4;$D141;$B141)": 9615,_x000D_
    "=RIK_AC(\"INF04__;INF04@E=0,S=42,G=0,T=0,P=0:@R=A,S=1260,V={0}:R=B,S=1018,V={1}:R=C,S=1092,V={2}:R=D,S=1014,V={3}:R=E,S=1260,V={4}:\";$C$2;$K$14;$C$4;$D149;$B149)": 9616,_x000D_
    "=RIK_AC(\"INF04__;INF04@E=0,S=42,G=0,T=0,P=0:@R=A,S=1260,V={0}:R=B,S=1018,V={1}:R=C,S=1092,V={2}:R=D,S=1014,V={3}:R=E,S=1260,V={4}:\";$C$2;$K$14;$C$4;$D157;$B157)": 9617,_x000D_
    "=RIK_AC(\"INF04__;INF04@E=0,S=42,G=0,T=0,P=0:@R=A,S=1260,V={0}:R=B,S=1018,V={1}:R=C,S=1092,V={2}:R=D,S=1014,V={3}:R=E,S=1260,V={4}:\";$C$2;$K$14;$C$4;$D165;$B165)": 9618,_x000D_
    "=RIK_AC(\"INF04__;INF04@E=0,S=42,G=0,T=0,P=0:@R=A,S=1260,V={0}:R=B,S=1018,V={1}:R=C,S=1092,V={2}:R=D,S=1014,V={3}:R=E,S=1260,V={4}:\";$C$2;$K$14;$C$4;$D173;$B173)": 9619,_x000D_
    "=RIK_AC(\"INF04__;INF04@E=0,S=42,G=0,T=0,P=0:@R=A,S=1260,V={0}:R=B,S=1018,V={1}:R=C,S=1092,V={2}:R=D,S=1014,V={3}:R=E,S=1260,V={4}:\";$C$2;$K$14;$C$4;$D181;$B181)": 9620,_x000D_
    "=RIK_AC(\"INF04__;INF04@E=0,S=42,G=0,T=0,P=0:@R=A,S=1260,V={0}:R=B,S=1018,V={1}:R=C,S=1092,V={2}:R=D,S=1014,V={3}:R=E,S=1260,V={4}:\";$C$2;$K$14;$C$4;$D189;$B189)": 9621,_x000D_
    "=RIK_AC(\"INF04__;INF04@E=0,S=42,G=0,T=0,P=0:@R=A,S=1260,V={0}:R=B,S=1018,V={1}:R=C,S=1092,V={2}:R=D,S=1014,V={3}:R=E,S=1260,V={4}:\";$C$2;$K$14;$C$4;$D197;$B197)": 9622,_x000D_
    "=RIK_AC(\"INF04__;INF04@E=0,S=42,G=0,T=0,P=0:@R=A,S=1260,V={0}:R=B,S=1018,V={1}:R=C,S=1092,V={2}:R=D,S=1014,V={3}:R=E,S=1260,V={4}:\";$C$2;$K$14;$C$4;$D205;$B205)": 9623,_x000D_
    "=RIK_AC(\"INF04__;INF04@E=0,S=42,G=0,T=0,P=0:@R=A,S=1260,V={0}:R=B,S=1018,V={1}:R=C,S=1092,V={2}:R=D,S=1014,V={3}:R=E,S=1260,V={4}:\";$C$2;$K$14;$C$4;$D213;$B213)": 9624,_x000D_
    "=RIK_AC(\"INF04__;INF04@E=0,S=42,G=0,T=0,P=0:@R=A,S=1260,V={0}:R=B,S=1018,V={1}:R=C,S=1092,V={2}:R=D,S=1014,V={3}:R=E,S=1260,V={4}:\";$C$2;$K$14;$C$4;$D221;$B221)": 9625,_x000D_
    "=RIK_AC(\"INF04__;INF04@E=0,S=42,G=0,T=0,P=0:@R=A,S=1260,V={0}:R=B,S=1018,V={1}:R=C,S=1092,V={2}:R=D,S=1014,V={3}:R=E,S=1260,V={4}:\";$C$2;$K$14;$C$4;$D229;$B229)": 9626,_x000D_
    "=RIK_AC(\"INF04__;INF04@E=0,S=42,G=0,T=0,P=0:@R=A,S=1260,V={0}:R=B,S=1018,V={1}:R=C,S=1092,V={2}:R=D,S=1014,V={3}:R=E,S=1260,V={4}:\";$C$2;$K$14;$C$4;$D237;$B237)": 9627,_x000D_
    "=RIK_AC(\"INF04__;INF04@E=0,S=42,G=0,T=0,P=0:@R=A,S=1260,V={0}:R=B,S=1018,V={1}:R=C,S=1092,V={2}:R=D,S=1014,V={3}:R=E,S=1260,V={4}:\";$C$2;$K$14;$C$4;$D245;$B245)": 9628,_x000D_
    "=RIK_AC(\"INF04__;INF04@E=0,S=42,G=0,T=0,P=0:@R=A,S=1260,V={0}:R=B,S=1018,V={1}:R=C,S=1092,V={2}:R=D,S=1014,V={3}:R=E,S=1260,V={4}:\";$C$2;$K$14;$C$4;$D253;$B253)": 9629,_x000D_
    "=RIK_AC(\"INF04__;INF04@E=0,S=42,G=0,T=0,P=0:@R=A,S=1260,V={0}:R=B,S=1018,V={1}:R=C,S=1092,V={2}:R=D,S=1014,V={3}:R=E,S=1260,V={4}:\";$C$2;$K$14;$C$4;$D261;$B261)": 9630,_x000D_
    "=RIK_AC(\"INF04__;INF04@E=0,S=42,G=0,T=0,P=0:@R=A,S=1260,V={0}:R=B,S=1018,V={1}:R=C,S=1092,V={2}:R=D,S=1014,V={3}:R=E,S=1260,V={4}:\";$C$2;$K$14;$C$4;$D269;$B269)": 9631,_x000D_
    "=RIK_AC(\"INF04__;INF04@E=0,S=42,G=0,T=0,P=0:@R=A,S=1260,V={0}:R=B,S=1018,V={1}:R=C,S=1092,V={2}:R=D,S=1014,V={3}:R=E,S=1260,V={4}:\";$C$2;$K$14;$C$4;$D277;$B277)": 9632,_x000D_
    "=RIK_AC(\"INF04__;INF04@E=0,S=42,G=0,T=0,P=0:@R=A,S=1260,V={0}:R=B,S=1018,V={1}:R=C,S=1092,V={2}:R=D,S=1014,V={3}:R=E,S=1260,V={4}:\";$C$2;$K$14;$C$4;$D285;$B285)": 9633,_x000D_
    "=RIK_AC(\"INF04__;INF04@E=0,S=42,G=0,T=0,P=0:@R=A,S=1260,V={0}:R=B,S=1018,V={1}:R=C,S=1092,V={2}:R=D,S=1014,V={3}:R=E,S=1260,V={4}:\";$C$2;$K$14;$C$4;$D293;$B293)": 9634,_x000D_
    "=RIK_AC(\"INF04__;INF04@E=0,S=42,G=0,T=0,P=0:@R=A,S=1260,V={0}:R=B,S=1018,V={1}:R=C,S=1092,V={2}:R=D,S=1014,V={3}:R=E,S=1260,V={4}:\";$C$2;$K$14;$C$4;$D301;$B301)": 9635,_x000D_
    "=RIK_AC(\"INF04__;INF04@E=0,S=42,G=0,T=0,P=0:@R=A,S=1260,V={0}:R=B,S=1018,V={1}:R=C,S=1092,V={2}:R=D,S=1014,V={3}:R=E,S=1260,V={4}:\";$C$2;$K$14;$C$4;$D309;$B309)": 9636,_x000D_
    "=RIK_AC(\"INF04__;INF04@E=0,S=42,G=0,T=0,P=0:@R=A,S=1260,V={0}:R=B,S=1018,V={1}:R=C,S=1092,V={2}:R=D,S=1014,V={3}:R=E,S=1260,V={4}:\";$C$2;$K$14;$C$4;$D317;$B317)": 9637,_x000D_
    "=RIK_AC(\"INF04__;INF04@E=0,S=42,G=0,T=0,P=0:@R=A,S=1260,V={0}:R=B,S=1018,V={1}:R=C,S=1092,V={2}:R=D,S=1014,V={3}:R=E,S=1260,V={4}:\";$C$2;$K$14;$C$4;$D325;$B325)": 9638,_x000D_
    "=RIK_AC(\"INF04__;INF04@E=0,S=42,G=0,T=0,P=0:@R=A,S=1260,V={0}:R=B,S=1018,V={1}:R=C,S=1092,V={2}:R=D,S=1014,V={3}:R=E,S=1260,V={4}:\";$C$2;$K$14;$C$4;$D333;$B333)": 9639,_x000D_
    "=RIK_AC(\"INF04__;INF04@E=0,S=42,G=0,T=0,P=0:@R=A,S=1260,V={0}:R=B,S=1018,V={1}:R=C,S=1092,V={2}:R=D,S=1014,V={3}:R=E,S=1260,V={4}:\";$C$2;$K$14;$C$4;$D341;$B341)": 9640,_x000D_
    "=RIK_AC(\"INF04__;INF04@E=0,S=42,G=0,T=0,P=0:@R=A,S=1260,V={0}:R=B,S=1018,V={1}:R=C,S=1092,V={2}:R=D,S=1014,V={3}:R=E,S=1260,V={4}:\";$C$2;$K$14;$C$4;$D349;$B349)": 9641,_x000D_
    "=RIK_AC(\"INF04__;INF04@E=0,S=42,G=0,T=0,P=0:@R=A,S=1260,V={0}:R=B,S=1018,V={1}:R=C,S=1092,V={2}:R=D,S=1014,V={3}:R=E,S=1260,V={4}:\";$C$2;$K$14;$C$4;$D357;$B357)": 9642,_x000D_
    "=RIK_AC(\"INF04__;INF04@E=0,S=42,G=0,T=0,P=0:@R=A,S=1260,V={0}:R=B,S=1018,V={1}:R=C,S=1092,V={2}:R=D,S=1014,V={3}:R=E,S=1260,V={4}:\";$C$2;$K$14;$C$4;$D365;$B365)": 9643,_x000D_
    "=RIK_AC(\"INF04__;INF04@E=0,S=42,G=0,T=0,P=0:@R=A,S=1260,V={0}:R=B,S=1018,V={1}:R=C,S=1092,V={2}:R=D,S=1014,V={3}:R=E,S=1260,V={4}:\";$C$2;$K$14;$C$4;$D373;$B373)": 9644,_x000D_
    "=RIK_AC(\"INF04__;INF04@E=0,S=42,G=0,T=0,P=0:@R=A,S=1260,V={0}:R=B,S=1018,V={1}:R=C,S=1092,V={2}:R=D,S=1014,V={3}:R=E,S=1260,V={4}:\";$C$2;$K$14;$C$4;$D381;$B381)": 9645,_x000D_
    "=RIK_AC(\"INF04__;INF04@E=0,S=42,G=0,T=0,P=0:@R=A,S=1260,V={0}:R=B,S=1018,V={1}:R=C,S=1092,V={2}:R=D,S=1014,V={3}:R=E,S=1260,V={4}:\";$C$2;$K$14;$C$4;$D389;$B389)": 9646,_x000D_
    "=RIK_AC(\"INF04__;INF04@E=0,S=42,G=0,T=0,P=0:@R=A,S=1260,V={0}:R=B,S=1018,V={1}:R=C,S=1092,V={2}:R=D,S=1014,V={3}:R=E,S=1260,V={4}:\";$C$2;$K$14;$C$4;$D397;$B397)": 9647,_x000D_
    "=RIK_AC(\"INF04__;INF04@E=0,S=42,G=0,T=0,P=0:@R=A,S=1260,V={0}:R=B,S=1018,V={1}:R=C,S=1092,V={2}:R=D,S=1014,V={3}:R=E,S=1260,V={4}:\";$C$2;$K$14;$C$4;$D405;$B405)": 9648,_x000D_
    "=RIK_AC(\"INF04__;INF04@E=0,S=42,G=0,T=0,P=0:@R=A,S=1260,V={0}:R=B,S=1018,V={1}:R=C,S=1092,V={2}:R=D,S=1014,V={3}:R=E,S=1260,V={4}:\";$C$2;$K$14;$C$4;$D413;$B413)": 9649,_x000D_
    "=RIK_AC(\"INF04__;INF04@E=0,S=42,G=0,T=0,P=0:@R=A,S=1260,V={0}:R=B,S=1018,V={1}:R=C,S=1092,V={2}:R=D,S=1014,V={3}:R=E,S=1260,V={4}:\";$C$2;$K$14;$C$4;$D421;$B421)": 9650,_x000D_
    "=RIK_AC(\"INF04__;INF04@E=0,S=42,G=0,T=0,P=0:@R=A,S=1260,V={0}:R=B,S=1018,V={1}:R=C,S=1092,V={2}:R=D,S=1014,V={3}:R=E,S=1260,V={4}:\";$C$2;$K$14;$C$4;$D429;$B429)": 9651,_x000D_
    "=RIK_AC(\"INF04__;INF04@E=0,S=42,G=0,T=0,P=0:@R=A,S=1260,V={0}:R=B,S=1018,V={1}:R=C,S=1092,V={2}:R=D,S=1014,V={3}:R=E,S=1260,V={4}:\";$C$2;$K$14;$C$4;$D437;$B437)": 9652,_x000D_
    "=RIK_AC(\"INF04__;INF04@E=0,S=1064,G=0,T=0,P=0:@R=A,S=1260,V={0}:R=B,S=1018,V={1}:R=C,S=1092,V={2}:R=D,S=1014,V={3}:R=E,S=1260,V={4}:\";$C$2;$K$14;$C$4;$D25;$B25)": 9653,_x000D_
    "=RIK_AC(\"INF04__;INF04@E=0,S=1064,G=0,T=0,P=0:@R=A,S=1260,V={0}:R=B,S=1018,V={1}:R=C,S=1092,V={2}:R=D,S=1014,V={3}:R=E,S=1260,V={4}:\";$C$2;$K$14;$C$4;$D33;$B33)": 9654,_x000D_
    "=RIK_AC(\"INF04__;INF04@E=0,S=1064,G=0,T=0,P=0:@R=A,S=1260,V={0}:R=B,S=1018,V={1}:R=C,S=1092,V={2}:R=D,S=1014,V={3}:R=E,S=1260,V={4}:\";$C$2;$K$14;$C$4;$D41;$B41)": 9655,_x000D_
    "=RIK_AC(\"INF04__;INF04@E=0,S=1064,G=0,T=0,P=0:@R=A,S=1260,V={0}:R=B,S=1018,V={1}:R=C,S=1092,V={2}:R=D,S=1014,V={3}:R=E,S=1260,V={4}:\";$C$2;$K$14;$C$4;$D49;$B49)": 9656,_x000D_
    "=RIK_AC(\"INF04__;INF04@E=0,S=1064,G=0,T=0,P=0:@R=A,S=1260,V={0}:R=B,S=1018,V={1}:R=C,S=1092,V={2}:R=D,S=1014,V={3}:R=E,S=1260,V={4}:\";$C$2;$K$14;$C$4;$D57;$B57)": 9657,_x000D_
    "=RIK_AC(\"INF04__;INF04@E=0,S=1064,G=0,T=0,P=0:@R=A,S=1260,V={0}:R=B,S=1018,V={1}:R=C,S=1092,V={2}:R=D,S=1014,V={3}:R=E,S=1260,V={4}:\";$C$2;$K$14;$C$4;$D65;$B65)": 9658,_x000D_
    "=RIK_AC(\"INF04__;INF04@E=0,S=1064,G=0,T=0,P=0:@R=A,S=1260,V={0}:R=B,S=1018,V={1}:R=C,S=1092,V={2}:R=D,S=1014,V={3}:R=E,S=1260,V={4}:\";$C$2;$K$14;$C$4;$D73;$B73)": 9659,_x000D_
    "=RIK_AC(\"INF04__;INF04@E=0,S=1064,G=0,T=0,P=0:@R=A,S=1260,V={0}:R=B,S=1018,V={1}:R=C,S=1092,V={2}:R=D,S=1014,V={3}:R=E,S=1260,V={4}:\";$C$2;$K$14;$C$4;$D81;$B81)": 9660,_x000D_
    "=RIK_AC(\"INF04__;INF04@E=0,S=1064,G=0,T=0,P=0:@R=A,S=1260,V={0}:R=B,S=1018,V={1}:R=C,S=1092,V={2}:R=D,S=1014,V={3}:R=E,S=1260,V={4}:\";$C$2;$K$14;$C$4;$D89;$B89)": 9661,_x000D_
    "=RIK_AC(\"INF04__;INF04@E=0,S=1064,G=0,T=0,P=0:@R=A,S=1260,V={0}:R=B,S=1018,V={1}:R=C,S=1092,V={2}:R=D,S=1014,V={3}:R=E,S=1260,V={4}:\";$C$2;$K$14;$C$4;$D97;$B97)": 9662,_x000D_
    "=RIK_AC(\"INF04__;INF04@E=0,S=1064,G=0,T=0,P=0:@R=A,S=1260,V={0}:R=B,S=1018,V={1}:R=C,S=1092,V={2}:R=D,S=1014,V={3}:R=E,S=1260,V={4}:\";$C$2;$K$14;$C$4;$D105;$B105)": 9663,_x000D_
    "=RIK_AC(\"INF04__;INF04@E=0,S=1064,G=0,T=0,P=0:@R=A,S=1260,V={0}:R=B,S=1018,V={1}:R=C,S=1092,V={2}:R=D,S=1014,V={3}:R=E,S=1260,V={4}:\";$C$2;$K$14;$C$4;$D113;$B113)": 9664,_x000D_
    "=RIK_AC(\"INF04__;INF04@E=0,S=1064,G=0,T=0,P=0:@R=A,S=1260,V={0}:R=B,S=1018,V={1}:R=C,S=1092,V={2}:R=D,S=1014,V={3}:R=E,S=1260,V={4}:\";$C$2;$K$14;$C$4;$D121;$B121)": 9665,_x000D_
    "=RIK_AC(\"INF04__;INF04@E=0,S=1064,G=0,T=0,P=0:@R=A,S=1260,V={0}:R=B,S=1018,V={1}:R=C,S=1092,V={2}:R=D,S=1014,V={3}:R=E,S=1260,V={4}:\";$C$2;$K$14;$C$4;$D129;$B129)": 9666,_x000D_
    "=RIK_AC(\"INF04__;INF04@E=0,S=1064,G=0,T=0,P=0:@R=A,S=1260,V={0}:R=B,S=1018,V={1}:R=C,S=1092,V={2}:R=D,S=1014,V={3}:R=E,S=1260,V={4}:\";$C$2;$K$14;$C$4;$D137;$B137)": 9667,_x000D_
    "=RIK_AC(\"INF04__;INF04@E=0,S=1064,G=0,T=0,P=0:@R=A,S=1260,V={0}:R=B,S=1018,V={1}:R=C,S=1092,V={2}:R=D,S=1014,V={3}:R=E,S=1260,V={4}:\";$C$2;$K$14;$C$4;$D145;$B145)": 9668,_x000D_
    "=RIK_AC(\"INF04__;INF04@E=0,S=1064,G=0,T=0,P=0:@R=A,S=1260,V={0}:R=B,S=1018,V={1}:R=C,S=1092,V={2}:R=D,S=1014,V={3}:R=E,S=1260,V={4}:\";$C$2;$K$14;$C$4;$D153;$B153)": 9669,_x000D_
    "=RIK_AC(\"INF04__;INF04@E=0,S=1064,G=0,T=0,P=0:@R=A,S=1260,V={0}:R=B,S=1018,V={1}:R=C,S=1092,V={2}:R=D,S=1014,V={3}:R=E,S=1260,V={4}:\";$C$2;$K$14;$C$4;$D161;$B161)": 9670,_x000D_
    "=RIK_AC(\"INF04__;INF04@E=0,S=1064,G=0,T=0,P=0:@R=A,S=1260,V={0}:R=B,S=1018,V={1}:R=C,S=1092,V={2}:R=D,S=1014,V={3}:R=E,S=1260,V={4}:\";$C$2;$K$14;$C$4;$D169;$B169)": 9671,_x000D_
    "=RIK_AC(\"INF04__;INF04@E=0,S=1064,G=0,T=0,P=0:@R=A,S=1260,V={0}:R=B,S=1018,V={1}:R=C,S=1092,V={2}:R=D,S=1014,V={3}:R=E,S=1260,V={4}:\";$C$2;$K$14;$C$4;$D177;$B177)": 9672,_x000D_
    "=RIK_AC(\"INF04__;INF04@E=0,S=1064,G=0,T=0,P=0:@R=A,S=1260,V={0}:R=B,S=1018,V={1}:R=C,S=1092,V={2}:R=D,S=1014,V={3}:R=E,S=1260,V={4}:\";$C$2;$K$14;$C$4;$D185;$B185)": 9673,_x000D_
    "=RIK_AC(\"INF04__;INF04@E=0,S=1064,G=0,T=0,P=0:@R=A,S=1260,V={0}:R=B,S=1018,V={1}:R=C,S=1092,V={2}:R=D,S=1014,V={3}:R=E,S=1260,V={4}:\";$C$2;$K$14;$C$4;$D193;$B193)": 9674,_x000D_
    "=RIK_AC(\"INF04__;INF04@E=0,S=1064,G=0,T=0,P=0:@R=A,S=1260,V={0}:R=B,S=1018,V={1}:R=C,S=1092,V={2}:R=D,S=1014,V={3}:R=E,S=1260,V={4}:\";$C$2;$K$14;$C$4;$D201;$B201)": 9675,_x000D_
    "=RIK_AC(\"INF04__;INF04@E=0,S=1064,G=0,T=0,P=0:@R=A,S=1260,V={0}:R=B,S=1018,V={1}:R=C,S=1092,V={2}:R=D,S=1014,V={3}:R=E,S=1260,V={4}:\";$C$2;$K$14;$C$4;$D209;$B209)": 9676,_x000D_
    "=RIK_AC(\"INF04__;INF04@E=0,S=1064,G=0,T=0,P=0:@R=A,S=1260,V={0}:R=B,S=1018,V={1}:R=C,S=1092,V={2}:R=D,S=1014,V={3}:R=E,S=1260,V={4}:\";$C$2;$K$14;$C$4;$D217;$B217)": 9677,_x000D_
    "=RIK_AC(\"INF04__;INF04@E=0,S=1064,G=0,T=0,P=0:@R=A,S=1260,V={0}:R=B,S=1018,V={1}:R=C,S=1092,V={2}:R=D,S=1014,V={3}:R=E,S=1260,V={4}:\";$C$2;$K$14;$C$4;$D225;$B225)": 9678,_x000D_
    "=RIK_AC(\"INF04__;INF04@E=0,S=1064,G=0,T=0,P=0:@R=A,S=1260,V={0}:R=B,S=1018,V={1}:R=C,S=1092,V={2}:R=D,S=1014,V={3}:R=E,S=1260,V={4}:\";$C$2;$K$14;$C$4;$D233;$B233)": 9679,_x000D_
    "=RIK_AC(\"INF04__;INF04@E=0,S=1064,G=0,T=0,P=0:@R=A,S=1260,V={0}:R=B,S=1018,V={1}:R=C,S=1092,V={2}:R=D,S=1014,V={3}:R=E,S=1260,V={4}:\";$C$2;$K$14;$C$4;$D241;$B241)": 9680,_x000D_
    "=RIK_AC(\"INF04__;INF04@E=0,S=1064,G=0,T=0,P=0:@R=A,S=1260,V={0}:R=B,S=1018,V={1}:R=C,S=1092,V={2}:R=D,S=1014,V={3}:R=E,S=</t>
  </si>
  <si>
    <t>1260,V={4}:\";$C$2;$K$14;$C$4;$D249;$B249)": 9681,_x000D_
    "=RIK_AC(\"INF04__;INF04@E=0,S=1064,G=0,T=0,P=0:@R=A,S=1260,V={0}:R=B,S=1018,V={1}:R=C,S=1092,V={2}:R=D,S=1014,V={3}:R=E,S=1260,V={4}:\";$C$2;$K$14;$C$4;$D257;$B257)": 9682,_x000D_
    "=RIK_AC(\"INF04__;INF04@E=0,S=1064,G=0,T=0,P=0:@R=A,S=1260,V={0}:R=B,S=1018,V={1}:R=C,S=1092,V={2}:R=D,S=1014,V={3}:R=E,S=1260,V={4}:\";$C$2;$K$14;$C$4;$D265;$B265)": 9683,_x000D_
    "=RIK_AC(\"INF04__;INF04@E=0,S=1064,G=0,T=0,P=0:@R=A,S=1260,V={0}:R=B,S=1018,V={1}:R=C,S=1092,V={2}:R=D,S=1014,V={3}:R=E,S=1260,V={4}:\";$C$2;$K$14;$C$4;$D273;$B273)": 9684,_x000D_
    "=RIK_AC(\"INF04__;INF04@E=0,S=1064,G=0,T=0,P=0:@R=A,S=1260,V={0}:R=B,S=1018,V={1}:R=C,S=1092,V={2}:R=D,S=1014,V={3}:R=E,S=1260,V={4}:\";$C$2;$K$14;$C$4;$D281;$B281)": 9685,_x000D_
    "=RIK_AC(\"INF04__;INF04@E=0,S=1064,G=0,T=0,P=0:@R=A,S=1260,V={0}:R=B,S=1018,V={1}:R=C,S=1092,V={2}:R=D,S=1014,V={3}:R=E,S=1260,V={4}:\";$C$2;$K$14;$C$4;$D289;$B289)": 9686,_x000D_
    "=RIK_AC(\"INF04__;INF04@E=0,S=1064,G=0,T=0,P=0:@R=A,S=1260,V={0}:R=B,S=1018,V={1}:R=C,S=1092,V={2}:R=D,S=1014,V={3}:R=E,S=1260,V={4}:\";$C$2;$K$14;$C$4;$D297;$B297)": 9687,_x000D_
    "=RIK_AC(\"INF04__;INF04@E=0,S=1064,G=0,T=0,P=0:@R=A,S=1260,V={0}:R=B,S=1018,V={1}:R=C,S=1092,V={2}:R=D,S=1014,V={3}:R=E,S=1260,V={4}:\";$C$2;$K$14;$C$4;$D305;$B305)": 9688,_x000D_
    "=RIK_AC(\"INF04__;INF04@E=0,S=1064,G=0,T=0,P=0:@R=A,S=1260,V={0}:R=B,S=1018,V={1}:R=C,S=1092,V={2}:R=D,S=1014,V={3}:R=E,S=1260,V={4}:\";$C$2;$K$14;$C$4;$D313;$B313)": 9689,_x000D_
    "=RIK_AC(\"INF04__;INF04@E=0,S=1064,G=0,T=0,P=0:@R=A,S=1260,V={0}:R=B,S=1018,V={1}:R=C,S=1092,V={2}:R=D,S=1014,V={3}:R=E,S=1260,V={4}:\";$C$2;$K$14;$C$4;$D321;$B321)": 9690,_x000D_
    "=RIK_AC(\"INF04__;INF04@E=0,S=1064,G=0,T=0,P=0:@R=A,S=1260,V={0}:R=B,S=1018,V={1}:R=C,S=1092,V={2}:R=D,S=1014,V={3}:R=E,S=1260,V={4}:\";$C$2;$K$14;$C$4;$D329;$B329)": 9691,_x000D_
    "=RIK_AC(\"INF04__;INF04@E=0,S=1064,G=0,T=0,P=0:@R=A,S=1260,V={0}:R=B,S=1018,V={1}:R=C,S=1092,V={2}:R=D,S=1014,V={3}:R=E,S=1260,V={4}:\";$C$2;$K$14;$C$4;$D337;$B337)": 9692,_x000D_
    "=RIK_AC(\"INF04__;INF04@E=0,S=1064,G=0,T=0,P=0:@R=A,S=1260,V={0}:R=B,S=1018,V={1}:R=C,S=1092,V={2}:R=D,S=1014,V={3}:R=E,S=1260,V={4}:\";$C$2;$K$14;$C$4;$D345;$B345)": 9693,_x000D_
    "=RIK_AC(\"INF04__;INF04@E=0,S=1064,G=0,T=0,P=0:@R=A,S=1260,V={0}:R=B,S=1018,V={1}:R=C,S=1092,V={2}:R=D,S=1014,V={3}:R=E,S=1260,V={4}:\";$C$2;$K$14;$C$4;$D353;$B353)": 9694,_x000D_
    "=RIK_AC(\"INF04__;INF04@E=0,S=1064,G=0,T=0,P=0:@R=A,S=1260,V={0}:R=B,S=1018,V={1}:R=C,S=1092,V={2}:R=D,S=1014,V={3}:R=E,S=1260,V={4}:\";$C$2;$K$14;$C$4;$D361;$B361)": 9695,_x000D_
    "=RIK_AC(\"INF04__;INF04@E=0,S=1064,G=0,T=0,P=0:@R=A,S=1260,V={0}:R=B,S=1018,V={1}:R=C,S=1092,V={2}:R=D,S=1014,V={3}:R=E,S=1260,V={4}:\";$C$2;$K$14;$C$4;$D369;$B369)": 9696,_x000D_
    "=RIK_AC(\"INF04__;INF04@E=0,S=1064,G=0,T=0,P=0:@R=A,S=1260,V={0}:R=B,S=1018,V={1}:R=C,S=1092,V={2}:R=D,S=1014,V={3}:R=E,S=1260,V={4}:\";$C$2;$K$14;$C$4;$D377;$B377)": 9697,_x000D_
    "=RIK_AC(\"INF04__;INF04@E=0,S=1064,G=0,T=0,P=0:@R=A,S=1260,V={0}:R=B,S=1018,V={1}:R=C,S=1092,V={2}:R=D,S=1014,V={3}:R=E,S=1260,V={4}:\";$C$2;$K$14;$C$4;$D385;$B385)": 9698,_x000D_
    "=RIK_AC(\"INF04__;INF04@E=0,S=1064,G=0,T=0,P=0:@R=A,S=1260,V={0}:R=B,S=1018,V={1}:R=C,S=1092,V={2}:R=D,S=1014,V={3}:R=E,S=1260,V={4}:\";$C$2;$K$14;$C$4;$D393;$B393)": 9699,_x000D_
    "=RIK_AC(\"INF04__;INF04@E=0,S=1064,G=0,T=0,P=0:@R=A,S=1260,V={0}:R=B,S=1018,V={1}:R=C,S=1092,V={2}:R=D,S=1014,V={3}:R=E,S=1260,V={4}:\";$C$2;$K$14;$C$4;$D401;$B401)": 9700,_x000D_
    "=RIK_AC(\"INF04__;INF04@E=0,S=1064,G=0,T=0,P=0:@R=A,S=1260,V={0}:R=B,S=1018,V={1}:R=C,S=1092,V={2}:R=D,S=1014,V={3}:R=E,S=1260,V={4}:\";$C$2;$K$14;$C$4;$D409;$B409)": 9701,_x000D_
    "=RIK_AC(\"INF04__;INF04@E=0,S=1064,G=0,T=0,P=0:@R=A,S=1260,V={0}:R=B,S=1018,V={1}:R=C,S=1092,V={2}:R=D,S=1014,V={3}:R=E,S=1260,V={4}:\";$C$2;$K$14;$C$4;$D417;$B417)": 9702,_x000D_
    "=RIK_AC(\"INF04__;INF04@E=0,S=1064,G=0,T=0,P=0:@R=A,S=1260,V={0}:R=B,S=1018,V={1}:R=C,S=1092,V={2}:R=D,S=1014,V={3}:R=E,S=1260,V={4}:\";$C$2;$K$14;$C$4;$D425;$B425)": 9703,_x000D_
    "=RIK_AC(\"INF04__;INF04@E=0,S=1064,G=0,T=0,P=0:@R=A,S=1260,V={0}:R=B,S=1018,V={1}:R=C,S=1092,V={2}:R=D,S=1014,V={3}:R=E,S=1260,V={4}:\";$C$2;$K$14;$C$4;$D433;$B433)": 9704,_x000D_
    "=RIK_AC(\"INF04__;INF04@E=0,S=49,G=0,T=0,P=0:@R=A,S=1260,V={0}:R=B,S=1018,V={1}:R=C,S=1092,V={2}:R=D,S=1014,V={3}:R=E,S=1260,V={4}:R=F,S=48,V={5}:\";$C$2;$K$14;$C$4;$D21;$B21;M$14)": 9705,_x000D_
    "=RIK_AC(\"INF04__;INF04@E=0,S=49,G=0,T=0,P=0:@R=A,S=1260,V={0}:R=B,S=1018,V={1}:R=C,S=1092,V={2}:R=D,S=1014,V={3}:R=E,S=1260,V={4}:R=F,S=48,V={5}:\";$C$2;$K$14;$C$4;$D29;$B29;M$14)": 9706,_x000D_
    "=RIK_AC(\"INF04__;INF04@E=0,S=49,G=0,T=0,P=0:@R=A,S=1260,V={0}:R=B,S=1018,V={1}:R=C,S=1092,V={2}:R=D,S=1014,V={3}:R=E,S=1260,V={4}:R=F,S=48,V={5}:\";$C$2;$K$14;$C$4;$D37;$B37;M$14)": 9707,_x000D_
    "=RIK_AC(\"INF04__;INF04@E=0,S=49,G=0,T=0,P=0:@R=A,S=1260,V={0}:R=B,S=1018,V={1}:R=C,S=1092,V={2}:R=D,S=1014,V={3}:R=E,S=1260,V={4}:R=F,S=48,V={5}:\";$C$2;$K$14;$C$4;$D45;$B45;M$14)": 9708,_x000D_
    "=RIK_AC(\"INF04__;INF04@E=0,S=49,G=0,T=0,P=0:@R=A,S=1260,V={0}:R=B,S=1018,V={1}:R=C,S=1092,V={2}:R=D,S=1014,V={3}:R=E,S=1260,V={4}:R=F,S=48,V={5}:\";$C$2;$K$14;$C$4;$D53;$B53;M$14)": 9709,_x000D_
    "=RIK_AC(\"INF04__;INF04@E=0,S=49,G=0,T=0,P=0:@R=A,S=1260,V={0}:R=B,S=1018,V={1}:R=C,S=1092,V={2}:R=D,S=1014,V={3}:R=E,S=1260,V={4}:R=F,S=48,V={5}:\";$C$2;$K$14;$C$4;$D61;$B61;M$14)": 9710,_x000D_
    "=RIK_AC(\"INF04__;INF04@E=0,S=49,G=0,T=0,P=0:@R=A,S=1260,V={0}:R=B,S=1018,V={1}:R=C,S=1092,V={2}:R=D,S=1014,V={3}:R=E,S=1260,V={4}:R=F,S=48,V={5}:\";$C$2;$K$14;$C$4;$D69;$B69;M$14)": 9711,_x000D_
    "=RIK_AC(\"INF04__;INF04@E=0,S=49,G=0,T=0,P=0:@R=A,S=1260,V={0}:R=B,S=1018,V={1}:R=C,S=1092,V={2}:R=D,S=1014,V={3}:R=E,S=1260,V={4}:R=F,S=48,V={5}:\";$C$2;$K$14;$C$4;$D77;$B77;M$14)": 9712,_x000D_
    "=RIK_AC(\"INF04__;INF04@E=0,S=49,G=0,T=0,P=0:@R=A,S=1260,V={0}:R=B,S=1018,V={1}:R=C,S=1092,V={2}:R=D,S=1014,V={3}:R=E,S=1260,V={4}:R=F,S=48,V={5}:\";$C$2;$K$14;$C$4;$D85;$B85;M$14)": 9713,_x000D_
    "=RIK_AC(\"INF04__;INF04@E=0,S=49,G=0,T=0,P=0:@R=A,S=1260,V={0}:R=B,S=1018,V={1}:R=C,S=1092,V={2}:R=D,S=1014,V={3}:R=E,S=1260,V={4}:R=F,S=48,V={5}:\";$C$2;$K$14;$C$4;$D93;$B93;M$14)": 9714,_x000D_
    "=RIK_AC(\"INF04__;INF04@E=0,S=49,G=0,T=0,P=0:@R=A,S=1260,V={0}:R=B,S=1018,V={1}:R=C,S=1092,V={2}:R=D,S=1014,V={3}:R=E,S=1260,V={4}:R=F,S=48,V={5}:\";$C$2;$K$14;$C$4;$D101;$B101;M$14)": 9715,_x000D_
    "=RIK_AC(\"INF04__;INF04@E=0,S=49,G=0,T=0,P=0:@R=A,S=1260,V={0}:R=B,S=1018,V={1}:R=C,S=1092,V={2}:R=D,S=1014,V={3}:R=E,S=1260,V={4}:R=F,S=48,V={5}:\";$C$2;$K$14;$C$4;$D109;$B109;M$14)": 9716,_x000D_
    "=RIK_AC(\"INF04__;INF04@E=0,S=49,G=0,T=0,P=0:@R=A,S=1260,V={0}:R=B,S=1018,V={1}:R=C,S=1092,V={2}:R=D,S=1014,V={3}:R=E,S=1260,V={4}:R=F,S=48,V={5}:\";$C$2;$K$14;$C$4;$D117;$B117;M$14)": 9717,_x000D_
    "=RIK_AC(\"INF04__;INF04@E=0,S=49,G=0,T=0,P=0:@R=A,S=1260,V={0}:R=B,S=1018,V={1}:R=C,S=1092,V={2}:R=D,S=1014,V={3}:R=E,S=1260,V={4}:R=F,S=48,V={5}:\";$C$2;$K$14;$C$4;$D125;$B125;M$14)": 9718,_x000D_
    "=RIK_AC(\"INF04__;INF04@E=0,S=49,G=0,T=0,P=0:@R=A,S=1260,V={0}:R=B,S=1018,V={1}:R=C,S=1092,V={2}:R=D,S=1014,V={3}:R=E,S=1260,V={4}:R=F,S=48,V={5}:\";$C$2;$K$14;$C$4;$D133;$B133;M$14)": 9719,_x000D_
    "=RIK_AC(\"INF04__;INF04@E=0,S=49,G=0,T=0,P=0:@R=A,S=1260,V={0}:R=B,S=1018,V={1}:R=C,S=1092,V={2}:R=D,S=1014,V={3}:R=E,S=1260,V={4}:R=F,S=48,V={5}:\";$C$2;$K$14;$C$4;$D141;$B141;M$14)": 9720,_x000D_
    "=RIK_AC(\"INF04__;INF04@E=0,S=49,G=0,T=0,P=0:@R=A,S=1260,V={0}:R=B,S=1018,V={1}:R=C,S=1092,V={2}:R=D,S=1014,V={3}:R=E,S=1260,V={4}:R=F,S=48,V={5}:\";$C$2;$K$14;$C$4;$D149;$B149;M$14)": 9721,_x000D_
    "=RIK_AC(\"INF04__;INF04@E=0,S=49,G=0,T=0,P=0:@R=A,S=1260,V={0}:R=B,S=1018,V={1}:R=C,S=1092,V={2}:R=D,S=1014,V={3}:R=E,S=1260,V={4}:R=F,S=48,V={5}:\";$C$2;$K$14;$C$4;$D157;$B157;M$14)": 9722,_x000D_
    "=RIK_AC(\"INF04__;INF04@E=0,S=49,G=0,T=0,P=0:@R=A,S=1260,V={0}:R=B,S=1018,V={1}:R=C,S=1092,V={2}:R=D,S=1014,V={3}:R=E,S=1260,V={4}:R=F,S=48,V={5}:\";$C$2;$K$14;$C$4;$D165;$B165;M$14)": 9723,_x000D_
    "=RIK_AC(\"INF04__;INF04@E=0,S=49,G=0,T=0,P=0:@R=A,S=1260,V={0}:R=B,S=1018,V={1}:R=C,S=1092,V={2}:R=D,S=1014,V={3}:R=E,S=1260,V={4}:R=F,S=48,V={5}:\";$C$2;$K$14;$C$4;$D173;$B173;M$14)": 9724,_x000D_
    "=RIK_AC(\"INF04__;INF04@E=0,S=49,G=0,T=0,P=0:@R=A,S=1260,V={0}:R=B,S=1018,V={1}:R=C,S=1092,V={2}:R=D,S=1014,V={3}:R=E,S=1260,V={4}:R=F,S=48,V={5}:\";$C$2;$K$14;$C$4;$D181;$B181;M$14)": 9725,_x000D_
    "=RIK_AC(\"INF04__;INF04@E=0,S=49,G=0,T=0,P=0:@R=A,S=1260,V={0}:R=B,S=1018,V={1}:R=C,S=1092,V={2}:R=D,S=1014,V={3}:R=E,S=1260,V={4}:R=F,S=48,V={5}:\";$C$2;$K$14;$C$4;$D189;$B189;M$14)": 9726,_x000D_
    "=RIK_AC(\"INF04__;INF04@E=0,S=42,G=0,T=0,P=0:@R=A,S=1260,V={0}:R=B,S=1018,V={1}:R=C,S=1092,V={2}:R=D,S=1014,V={3}:R=E,S=1260,V={4}:\";$C$2;$K$14;$C$4;$D22;$B22)": 9727,_x000D_
    "=RIK_AC(\"INF04__;INF04@E=0,S=42,G=0,T=0,P=0:@R=A,S=1260,V={0}:R=B,S=1018,V={1}:R=C,S=1092,V={2}:R=D,S=1014,V={3}:R=E,S=1260,V={4}:\";$C$2;$K$14;$C$4;$D30;$B30)": 9728,_x000D_
    "=RIK_AC(\"INF04__;INF04@E=0,S=42,G=0,T=0,P=0:@R=A,S=1260,V={0}:R=B,S=1018,V={1}:R=C,S=1092,V={2}:R=D,S=1014,V={3}:R=E,S=1260,V={4}:\";$C$2;$K$14;$C$4;$D38;$B38)": 9729,_x000D_
    "=RIK_AC(\"INF04__;INF04@E=0,S=42,G=0,T=0,P=0:@R=A,S=1260,V={0}:R=B,S=1018,V={1}:R=C,S=1092,V={2}:R=D,S=1014,V={3}:R=E,S=1260,V={4}:\";$C$2;$K$14;$C$4;$D46;$B46)": 9730,_x000D_
    "=RIK_AC(\"INF04__;INF04@E=0,S=42,G=0,T=0,P=0:@R=A,S=1260,V={0}:R=B,S=1018,V={1}:R=C,S=1092,V={2}:R=D,S=1014,V={3}:R=E,S=1260,V={4}:\";$C$2;$K$14;$C$4;$D54;$B54)": 9731,_x000D_
    "=RIK_AC(\"INF04__;INF04@E=0,S=42,G=0,T=0,P=0:@R=A,S=1260,V={0}:R=B,S=1018,V={1}:R=C,S=1092,V={2}:R=D,S=1014,V={3}:R=E,S=1260,V={4}:\";$C$2;$K$14;$C$4;$D62;$B62)": 9732,_x000D_
    "=RIK_AC(\"INF04__;INF04@E=0,S=42,G=0,T=0,P=0:@R=A,S=1260,V={0}:R=B,S=1018,V={1}:R=C,S=1092,V={2}:R=D,S=1014,V={3}:R=E,S=1260,V={4}:\";$C$2;$K$14;$C$4;$D70;$B70)": 9733,_x000D_
    "=RIK_AC(\"INF04__;INF04@E=0,S=42,G=0,T=0,P=0:@R=A,S=1260,V={0}:R=B,S=1018,V={1}:R=C,S=1092,V={2}:R=D,S=1014,V={3}:R=E,S=1260,V={4}:\";$C$2;$K$14;$C$4;$D78;$B78)": 9734,_x000D_
    "=RIK_AC(\"INF04__;INF04@E=0,S=42,G=0,T=0,P=0:@R=A,S=1260,V={0}:R=B,S=1018,V={1}:R=C,S=1092,V={2}:R=D,S=1014,V={3}:R=E,S=1260,V={4}:\";$C$2;$K$14;$C$4;$D86;$B86)": 9735,_x000D_
    "=RIK_AC(\"INF04__;INF04@E=0,S=42,G=0,T=0,P=0:@R=A,S=1260,V={0}:R=B,S=1018,V={1}:R=C,S=1092,V={2}:R=D,S=1014,V={3}:R=E,S=1260,V={4}:\";$C$2;$K$14;$C$4;$D94;$B94)": 9736,_x000D_
    "=RIK_AC(\"INF04__;INF04@E=0,S=42,G=0,T=0,P=0:@R=A,S=1260,V={0}:R=B,S=1018,V={1}:R=C,S=1092,V={2}:R=D,S=1014,V={3}:R=E,S=1260,V={4}:\";$C$2;$K$14;$C$4;$D102;$B102)": 9737,_x000D_
    "=RIK_AC(\"INF04__;INF04@E=0,S=42,G=0,T=0,P=0:@R=A,S=1260,V={0}:R=B,S=1018,V={1}:R=C,S=1092,V={2}:R=D,S=1014,V={3}:R=E,S=1260,V={4}:\";$C$2;$K$14;$C$4;$D110;$B110)": 9738,_x000D_
    "=RIK_AC(\"INF04__;INF04@E=0,S=42,G=0,T=0,P=0:@R=A,S=1260,V={0}:R=B,S=1018,V={1}:R=C,S=1092,V={2}:R=D,S=1014,V={3}:R=E,S=1260,V={4}:\";$C$2;$K$14;$C$4;$D118;$B118)": 9739,_x000D_
    "=RIK_AC(\"INF04__;INF04@E=0,S=42,G=0,T=0,P=0:@R=A,S=1260,V={0}:R=B,S=1018,V={1}:R=C,S=1092,V={2}:R=D,S=1014,V={3}:R=E,S=1260,V={4}:\";$C$2;$K$14;$C$4;$D126;$B126)": 9740,_x000D_
    "=RIK_AC(\"INF04__;INF04@E=0,S=42,G=0,T=0,P=0:@R=A,S=1260,V={0}:R=B,S=1018,V={1}:R=C,S=1092,V={2}:R=D,S=1014,V={3}:R=E,S=1260,V={4}:\";$C$2;$K$14;$C$4;$D134;$B134)": 9741,_x000D_
    "=RIK_AC(\"INF04__;INF04@E=0,S=42,G=0,T=0,P=0:@R=A,S=1260,V={0}:R=B,S=1018,V={1}:R=C,S=1092,V={2}:R=D,S=1014,V={3}:R=E,S=1260,V={4}:\";$C$2;$K$14;$C$4;$D142;$B142)": 9742,_x000D_
    "=RIK_AC(\"INF04__;INF04@E=0,S=42,G=0,T=0,P=0:@R=A,S=1260,V={0}:R=B,S=1018,V={1}:R=C,S=1092,V={2}:R=D,S=1014,V={3}:R=E,S=1260,V={4}:\";$C$2;$K$14;$C$4;$D150;$B150)": 9743,_x000D_
    "=RIK_AC(\"INF04__;INF04@E=0,S=42,G=0,T=0,P=0:@R=A,S=1260,V={0}:R=B,S=1018,V={1}:R=C,S=1092,V={2}:R=D,S=1014,V={3}:R=E,S=1260,V={4}:\";$C$2;$K$14;$C$4;$D158;$B158)": 9744,_x000D_
    "=RIK_AC(\"INF04__;INF04@E=0,S=42,G=0,T=0,P=0:@R=A,S=1260,V={0}:R=B,S=1018,V={1}:R=C,S=1092,V={2}:R=D,S=1014,V={3}:R=E,S=1260,V={4}:\";$C$2;$K$14;$C$4;$D166;$B166)": 9745,_x000D_
    "=RIK_AC(\"INF04__;INF04@E=0,S=42,G=0,T=0,P=0:@R=A,S=1260,V={0}:R=B,S=1018,V={1}:R=C,S=1092,V={2}:R=D,S=1014,V={3}:R=E,S=1260,V={4}:\";$C$2;$K$14;$C$4;$D174;$B174)": 9746,_x000D_
    "=RIK_AC(\"INF04__;INF04@E=0,S=42,G=0,T=0,P=0:@R=A,S=1260,V={0}:R=B,S=1018,V={1}:R=C,S=1092,V={2}:R=D,S=1014,V={3}:R=E,S=1260,V={4}:\";$C$2;$K$14;$C$4;$D182;$B182)": 9747,_x000D_
    "=RIK_AC(\"INF04__;INF04@E=0,S=42,G=0,T=0,P=0:@R=A,S=1260,V={0}:R=B,S=1018,V={1}:R=C,S=1092,V={2}:R=D,S=1014,V={3}:R=E,S=1260,V={4}:\";$C$2;$K$14;$C$4;$D190;$B190)": 9748,_x000D_
    "=RIK_AC(\"INF04__;INF04@E=0,S=42,G=0,T=0,P=0:@R=A,S=1260,V={0}:R=B,S=1018,V={1}:R=C,S=1092,V={2}:R=D,S=1014,V={3}:R=E,S=1260,V={4}:\";$C$2;$K$14;$C$4;$D198;$B198)": 9749,_x000D_
    "=RIK_AC(\"INF04__;INF04@E=0,S=42,G=0,T=0,P=0:@R=A,S=1260,V={0}:R=B,S=1018,V={1}:R=C,S=1092,V={2}:R=D,S=1014,V={3}:R=E,S=1260,V={4}:\";$C$2;$K$14;$C$4;$D206;$B206)": 9750,_x000D_
    "=RIK_AC(\"INF04__;INF04@E=0,S=42,G=0,T=0,P=0:@R=A,S=1260,V={0}:R=B,S=1018,V={1}:R=C,S=1092,V={2}:R=D,S=1014,V={3}:R=E,S=1260,V={4}:\";$C$2;$K$14;$C$4;$D214;$B214)": 9751,_x000D_
    "=RIK_AC(\"INF04__;INF04@E=0,S=42,G=0,T=0,P=0:@R=A,S=1260,V={0}:R=B,S=1018,V={1}:R=C,S=1092,V={2}:R=D,S=1014,V={3}:R=E,S=1260,V={4}:\";$C$2;$K$14;$C$4;$D222;$B222)": 9752,_x000D_
    "=RIK_AC(\"INF04__;INF04@E=0,S=42,G=0,T=0,P=0:@R=A,S=1260,V={0}:R=B,S=1018,V={1}:R=C,S=1092,V={2}:R=D,S=1014,V={3}:R=E,S=1260,V={4}:\";$C$2;$K$14;$C$4;$D230;$B230)": 9753,_x000D_
    "=RIK_AC(\"INF04__;INF04@E=0,S=42,G=0,T=0,P=0:@R=A,S=1260,V={0}:R=B,S=1018,V={1}:R=C,S=1092,V={2}:R=D,S=1014,V={3}:R=E,S=1260,V={4}:\";$C$2;$K$14;$C$4;$D238;$B238)": 9754,_x000D_
    "=RIK_AC(\"INF04__;INF04@E=0,S=42,G=0,T=0,P=0:@R=A,S=1260,V={0}:R=B,S=1018,V={1}:R=C,S=1092,V={2}:R=D,S=1014,V={3}:R=E,S=1260,V={4}:\";$C$2;$K$14;$C$4;$D246;$B246)": 9755,_x000D_
    "=RIK_AC(\"INF04__;INF04@E=0,S=42,G=0,T=0,P=0:@R=A,S=1260,V={0}:R=B,S=1018,V={1}:R=C,S=1092,V={2}:R=D,S=1014,V={3}:R=E,S=1260,V={4}:\";$C$2;$K$14;$C$4;$D254;$B254)": 9756,_x000D_
    "=RIK_AC(\"INF04__;INF04@E=0,S=42,G=0,T=0,P=0:@R=A,S=1260,V={0}:R=B,S=1018,V={1}:R=C,S=1092,V={2}:R=D,S=1014,V={3}:R=E,S=1260,V={4}:\";$C$2;$K$14;$C$4;$D262;$B262)": 9757,_x000D_
    "=RIK_AC(\"INF04__;INF04@E=0,S=42,G=0,T=0,P=0:@R=A,S=1260,V={0}:R=B,S=1018,V={1}:R=C,S=1092,V={2}:R=D,S=1014,V={3}:R=E,S=1260,V={4}:\";$C$2;$K$14;$C$4;$D270;$B270)": 9758,_x000D_
    "=RIK_AC(\"INF04__;INF04@E=0,S=42,G=0,T=0,P=0:@R=A,S=1260,V={0}:R=B,S=1018,V={1}:R=C,S=1092,V={2}:R=D,S=1014,V={3}:R=E,S=1260,V={4}:\";$C$2;$K$14;$C$4;$D278;$B278)": 9759,_x000D_
    "=RIK_AC(\"INF04__;INF04@E=0,S=42,G=0,T=0,P=0:@R=A,S=1260,V={0}:R=B,S=1018,V={1}:R=C,S=1092,V={2}:R=D,S=1014,V={3}:R=E,S=1260,V={4}:\";$C$2;$K$14;$C$4;$D286;$B286)": 9760,_x000D_
    "=RIK_AC(\"INF04__;INF04@E=0,S=42,G=0,T=0,P=0:@R=A,S=1260,V={0}:R=B,S=1018,V={1}:R=C,S=1092,V={2}:R=D,S=1014,V={3}:R=E,S=1260,V={4}:\";$C$2;$K$14;$C$4;$D294;$B294)": 9761,_x000D_
    "=RIK_AC(\"INF04__;INF04@E=0,S=42,G=0,T=0,P=0:@R=A,S=1260,V={0}:R=B,S=1018,V={1}:R=C,S=1092,V={2}:R=D,S=1014,V={3}:R=E,S=1260,V={4}:\";$C$2;$K$14;$C$4;$D302;$B302)": 9762,_x000D_
    "=RIK_AC(\"INF04__;INF04@E=0,S=42,G=0,T=0,P=0:@R=A,S=1260,V={0}:R=B,S=1018,V={1}:R=C,S=1092,V={2}:R=D,S=1014,V={3}:R=E,S=1260,V={4}:\";$C$2;$K$14;$C$4;$D310;$B310)": 9763,_x000D_
    "=RIK_AC(\"INF04__;INF04@E=0,S=42,G=0,T=0,P=0:@R=A,S=1260,V={0}:R=B,S=1018,V={1}:R=C,S=1092,V={2}:R=D,S=1014,V={3}:R=E,S=1260,V={4}:\";$C$2;$K$14;$C$4;$D318;$B318)": 9764,_x000D_
    "=RIK_AC(\"INF04__;INF04@E=0,S=42,G=0,T=0,P=0:@R=A,S=1260,V={0}:R=B,S=1018,V={1}:R=C,S=1092,V={2}:R=D,S=1014,V={3}:R=E,S=1260,V={4}:\";$C$2;$K$14;$C$4;$D326;$B326)": 9765,_x000D_
    "=RIK_AC(\"INF04__;INF04@E=0,S=42,G=0,T=0,P=0:@R=A,S=1260,V={0}:R=B,S=1018,V={1}:R=C,S=1092,V={2}:R=D,S=1014,V={3}:R=E,S=1260,V={4}:\";$C$2;$K$14;$C$4;$D334;$B334)": 9766,_x000D_
    "=RIK_AC(\"INF04__;INF04@E=0,S=42,G=0,T=0,P=0:@R=A,S=1260,V={0}:R=B,S=1018,V={1}:R=C,S=1092,V={2}:R=D,S=1014,V={3}:R=E,S=1260,V={4}:\";$C$2;$K$14;$C$4;$D342;$B342)": 9767,_x000D_
    "=RIK_AC(\"INF04__;INF04@E=0,S=42,G=0,T=0,P=0:@R=A,S=1260,V={0}:R=B,S=1018,V={1}:R=C,S=1092,V={2}:R=D,S=1014,V={3}:R=E,S=1260,V={4}:\";$C$2;$K$14;$C$4;$D350;$B350)": 9768,_x000D_
    "=RIK_AC(\"INF04__;INF04@E=0,S=42,G=0,T=0,P=0:@R=A,S=1260,V={0}:R=B,S=1018,V={1}:R=C,S=1092,V={2}:R=D,S=1014,V={3}:R=E,S=1260,V={4}:\";$C$2;$K$14;$C$4;$D358;$B358)": 9769,_x000D_
    "=RIK_AC(\"INF04__;INF04@E=0,S=42,G=0,T=0,P=0:@R=A,S=1260,V={0}:R=B,S=1018,V={1}:R=C,S=1092,V={2}:R=D,S=1014,V={3}:R=E,S=1260,V={4}:\";$C$2;$K$14;$C$4;$D366;$B366)": 9770,_x000D_
    "=RIK_AC(\"INF04__;INF04@E=0,S=42,G=0,T=0,P=0:@R=A,S=1260,V={0}:R=B,S=1018,V={1}:R=C,S=1092,V={2}:R=D,S=1014,V={3}:R=E,S=1260,V={4}:\";$C$2;$K$14;$C$4;$D374;$B374)": 9771,_x000D_
    "=RIK_AC(\"INF04__;INF04@E=0,S=42,G=0,T=0,P=0:@R=A,S=1260,V={0}:R=B,S=1018,V={1}:R=C,S=1092,V={2}:R=D,S=1014,V={3}:R=E,S=1260,V={4}:\";$C$2;$K$14;$C$4;$D382;$B382)": 9772,_x000D_
    "=RIK_AC(\"INF04__;INF04@E=0,S=42,G=0,T=0,P=0:@R=A,S=1260,V={0}:R=B,S=1018,V={1}:R=C,S=1092,V={2}:R=D,S=1014,V={3}:R=E,S=1260,V={4}:\";$C$2;$K$14;$C$4;$D390;$B390)": 9773,_x000D_
    "=RIK_AC(\"INF04__;INF04@E=0,S=42,G=0,T=0,P=0:@R=A,S=1260,V={0}:R=B,S=1018,V={1}:R=C,S=1092,V={2}:R=D,S=1014,V={3}:R=E,S=1260,V={4}:\";$C$2;$K$14;$C$4;$D398;$B398)": 9774,_x000D_
    "=RIK_AC(\"INF04__;INF04@E=0,S=42,G=0,T=0,P=0:@R=A,S=1260,V={0}:R=B,S=1018,V={1}:R=C,S=1092,V={2}:R=D,S=1014,V={3}:R=E,S=1260,V={4}:\";$C$2;$K$14;$C$4;$D406;$B406)": 9775,_x000D_
    "=RIK_AC(\"INF04__;INF04@E=0,S=42,G=0,T=0,P=0:@R=A,S=1260,V={0}:R=B,S=1018,V={1}:R=C,S=1092,V={2}:R=D,S=1014,V={3}:R=E,S=1260,V={4}:\";$C$2;$K$14;$C$4;$D414;$B414)": 9776,_x000D_
    "=RIK_AC(\"INF04__;INF04@E=0,S=42,G=0,T=0,P=0:@R=A,S=1260,V={0}:R=B,S=1018,V={1}:R=C,S=1092,V={2}:R=D,S=1014,V={3}:R=E,S=1260,V={4}:\";$C$2;$K$14;$C$4;$D422;$B422)": 9777,_x000D_
    "=RIK_AC(\"INF04__;INF04@E=0,S=42,G=0,T=0,P=0:@R=A,S=1260,V={0}:R=B,S=1018,V={1}:R=C,S=1092,V={2}:R=D,S=1014,V={3}:R=E,S=1260,V={4}:\";$C$2;$K$14;$C$4;$D430;$B430)": 9778,_x000D_
    "=RIK_AC(\"INF04__;INF04@E=0,S=1064,G=0,T=0,P=0:@R=A,S=1260,V={0}:R=B,S=1018,V={1}:R=C,S=1092,V={2}:R=D,S=1014,V={3}:R=E,S=1260,V={4}:\";$C$2;$K$14;$C$4;$D18;$B18)": 9779,_x000D_
    "=RIK_AC(\"INF04__;INF04@E=0,S=1064,G=0,T=0,P=0:@R=A,S=1260,V={0}:R=B,S=1018,V={1}:R=C,S=1092,V={2}:R=D,S=1014,V={3}:R=E,S=1260,V={4}:\";$C$2;$K$14;$C$4;$D26;$B26)": 9780,_x000D_
    "=RIK_AC(\"INF04__;INF04@E=0,S=1064,G=0,T=0,P=0:@R=A,S=1260,V={0}:R=B,S=1018,V={1}:R=C,S=1092,V={2}:R=D,S=1014,V={3}:R=E,S=1260,V={4}:\";$C$2;$K$14;$C$4;$D34;$B34)": 9781,_x000D_
    "=RIK_AC(\"INF04__;INF04@E=0,S=1064,G=0,T=0,P=0:@R=A,S=1260,V={0}:R=B,S=1018,V={1}:R=C,S=1092,V={2}:R=D,S=1014,V={3}:R=E,S=1260,V={4}:\";$C$2;$K$14;$C$4;$D42;$B42)": 9782,_x000D_
    "=RIK_AC(\"INF04__;INF04@E=0,S=1064,G=0,T=0,P=0:@R=A,S=1260,V={0}:R=B,S=1018,V={1}:R=C,S=1092,V={2}:R=D,S=1014,V={3}:R=E,S=1260,V={4}:\";$C$2;$K$14;$C$4;$D50;$B50)": 9783,_x000D_
    "=RIK_AC(\"INF04__;INF04@E=0,S=1064,G=0,T=0,P=0:@R=A,S=1260,V={0}:R=B,S=1018,V={1}:R=C,S=1092,V={2}:R=D,S=1014,V={3}:R=E,S=1260,V={4}:\";$C$2;$K$14;$C$4;$D58;$B58)": 9784,_x000D_
    "=RIK_AC(\"INF04__;INF04@E=0,S=1064,G=0,T=0,P=0:@R=A,S=1260,V={0}:R=B,S=1018,V={1}:R=C,S=1092,V={2}:R=D,S=1014,V={3}:R=E,S=1260,V={4}:\";$C$2;$K$14;$C$4;$D66;$B66)": 9785,_x000D_
    "=RIK_AC(\"INF04__;INF04@E=0,S=1064,G=0,T=0,P=0:@R=A,S=1260,V={0}:R=B,S=1018,V={1}:R=C,S=1092,V={2}:R=D,S=1014,V={3}:R=E,S=1260,V={4}:\";$C$2;$K$14;$C$4;$D74;$B74)": 9786,_x000D_
    "=RIK_AC(\"INF04__;INF04@E=0,S=1064,G=0,T=0,P=0:@R=A,S=1260,V={0}:R=B,S=1018,V={1}:R=C,S=1092,V={2}:R=D,S=1014,V={3}:R=E,S=1260,V={4}:\";$C$2;$K$14;$C$4;$D82;$B82)": 9787,_x000D_
    "=RIK_AC(\"INF04__;INF04@E=0,S=1064,G=0,T=0,P=0:@R=A,S=1260,V={0}:R=B,S=1018,V={1}:R=C,S=1092,V={2}:R=D,S=1014,V={3}:R=E,S=1260,V={4}:\";$C$2;$K$14;$C$4;$D90;$B90)": 9788,_x000D_
    "=RIK_AC(\"INF04__;INF04@E=0,S=1064,G=0,T=0,P=0:@R=A,S=1260,V={0}:R=B,S=1018,V={1}:R=C,S=1092,V={2}:R=D,S=1014,V={3}:R=E,S=1260,V={4}:\";$C$2;$K$14;$C$4;$D98;$B98)": 9789,_x000D_
    "=RIK_AC(\"INF04__;INF04@E=0,S=1064,G=0,T=0,P=0:@R=A,S=1260,V={0}:R=B,S=1018,V={1}:R=C,S=1092,V={2}:R=D,S=1014,V={3}:R=E,S=1260,V={4}:\";$C$2;$K$14;$C$4;$D106;$B106)": 9790,_x000D_
    "=RIK_AC(\"INF04__;INF04@E=0,S=1064,G=0,T=0,P=0:@R=A,S=1260,V={0}:R=B,S=1018,V={1}:R=C,S=1092,V={2}:R=D,S=1014,V={3}:R=E,S=1260,V={4}:\";$C$2;$K$14;$C$4;$D114;$B114)": 9791,_x000D_
    "=RIK_AC(\"INF04__;INF04@E=0,S=1064,G=0,T=0,P=0:@R=A,S=1260,V={0}:R=B,S=1018,V={1}:R=C,S=1092,V={2}:R=D,S=1014,V={3}:R=E,S=1260,V={4}:\";$C$2;$K$14;$C$4;$D122;$B122)": 9792,_x000D_
    "=RIK_AC(\"INF04__;INF04@E=0,S=1064,G=0,T=0,P=0:@R=A,S=1260,V={0}:R=B,S=1018,V={1}:R=C,S=1092,V={2}:R=D,S=1014,V={3}:R=E,S=1260,V={4}:\";$C$2;$K$14;$C$4;$D130;$B130)": 9793,_x000D_
    "=RIK_AC(\"INF04__;INF04@E=0,S=1064,G=0,T=0,P=0:@R=A,S=1260,V={0}:R=B,S=1018,V={1}:R=C,S=1092,V={2}:R=D,S=1014,V={3}:R=E,S=1260,V={4}:\";$C$2;$K$14;$C$4;$D138;$B138)": 9794,_x000D_
    "=RIK_AC(\"INF04__;INF04@E=0,S=1064,G=0,T=0,P=0:@R=A,S=1260,V={0}:R=B,S=1018,V={1}:R=C,S=1092,V={2}:R=D,S=1014,V={3}:R=E,S=1260,V={4}:\";$C$2;$K$14;$C$4;$D146;$B146)": 9795,_x000D_
    "=RIK_AC(\"INF04__;INF04@E=0,S=1064,G=0,T=0,P=0:@R=A,S=1260,V={0}:R=B,S=1018,V={1}:R=C,S=1092,V={2}:R=D,S=1014,V={3}:R=E,S=1260,V={4}:\";$C$2;$K$14;$C$4;$D154;$B154)": 9796,_x000D_
    "=RIK_AC(\"INF04__;INF04@E=0,S=1064,G=0,T=0,P=0:@R=A,S=1260,V={0}:R=B,S=1018,V={1}:R=C,S=1092,V={2}:R=D,S=1014,V={3}:R=E,S=1260,V={4}:\";$C$2;$K$14;$C$4;$D162;$B162)": 9797,_x000D_
    "=RIK_AC(\"INF04__;INF04@E=0,S=1064,G=0,T=0,P=0:@R=A,S=1260,V={0}:R=B,S=1018,V={1}:R=C,S=1092,V={2}:R=D,S=1014,V={3}:R=E,S=1260,V={4}:\";$C$2;$K$14;$C$4;$D170;$B170)": 9798,_x000D_
    "=RIK_AC(\"INF04__;INF04@E=0,S=1064,G=0,T=0,P=0:@R=A,S=1260,V={0}:R=B,S=1018,V={1}:R=C,S=1092,V={2}:R=D,S=1014,V={3}:R=E,S=1260,V={4}:\";$C$2;$K$14;$C$4;$D178;$B178)": 9799,_x000D_
    "=RIK_AC(\"INF04__;INF04@E=0,S=1064,G=0,T=0,P=0:@R=A,S=1260,V={0}:R=B,S=1018,V={1}:R=C,S=1092,V={2}:R=D,S=1014,V={3}:R=E,S=1260,V={4}:\";$C$2;$K$14;$C$4;$D186;$B186)": 9800,_x000D_
    "=RIK_AC(\"INF04__;INF04@E=0,S=1064,G=0,T=0,P=0:@R=A,S=1260,V={0}:R=B,S=1018,V={1}:R=C,S=1092,V={2}:R=D,S=1014,V={3}:R=E,S=1260,V={4}:\";$C$2;$K$14;$C$4;$D194;$B194)": 9801,_x000D_
    "=RIK_AC(\"INF04__;INF04@E=0,S=1064,G=0,T=0,P=0:@R=A,S=1260,V={0}:R=B,S=1018,V={1}:R=C,S=1092,V={2}:R=D,S=1014,V={3}:R=E,S=1260,V={4}:\";$C$2;$K$14;$C$4;$D202;$B202)": 9802,_x000D_
    "=RIK_AC(\"INF04__;INF04@E=0,S=1064,G=0,T=0,P=0:@R=A,S=1260,V={0}:R=B,S=1018,V={1}:R=C,S=1092,V={2}:R=D,S=1014,V={3}:R=E,S=1260,V={4}:\";$C$2;$K$14;$C$4;$D210;$B210)": 9803,_x000D_
    "=RIK_AC(\"INF04__;INF04@E=0,S=1064,G=0,T=0,P=0:@R=A,S=1260,V={0}:R=B,S=1018,V={1}:R=C,S=1092,V={2}:R=D,S=1014,V={3}:R=E,S=1260,V={4}:\";$C$2;$K$14;$C$4;$D218;$B218)": 9804,_x000D_
    "=RIK_AC(\"INF04__;INF04@E=0,S=1064,G=0,T=0,P=0:@R=A,S=1260,V={0}:R=B,S=1018,V={1}:R=C,S=1092,V={2}:R=D,S=1014,V={3}:R=E,S=1260,V={4}:\";$C$2;$K$14;$C$4;$D226;$B226)": 9805,_x000D_
    "=RIK_AC(\"INF04__;INF04@E=0,S=1064,G=0,T=0,P=0:@R=A,S=1260,V={0}:R=B,S=1018,V={1}:R=C,S=1092,V={2}:R=D,S=1014,V={3}:R=E,S=1260,V={4}:\";$C$2;$K$14;$C$4;$D234;$B234)": 9806,_x000D_
    "=RIK_AC(\"INF04__;INF04@E=0,S=1064,G=0,T=0,P=0:@R=A,S=1260,V={0}:R=B,S=1018,V={1}:R=C,S=1092,V={2}:R=D,S=1014,V={3}:R=E,S=1260,V={4}:\";$C$2;$K$14;$C$4;$D242;$B242)": 9807,_x000D_
    "=RIK_AC(\"INF04__;INF04@E=0,S=1064,G=0,T=0,P=0:@R=A,S=1260,V={0}:R=B,S=1018,V={1}:R=C,S=1092,V={2}:R=D,S=1014,V={3}:R=E,S=1260,V={4}:\";$C$2;$K$14;$C$4;$D250;$B250)": 9808,_x000D_
    "=RIK_AC(\"INF04__;INF04@E=0,S=1064,G=0,T=0,P=0:@R=A,S=1260,V={0}:R=B,S=1018,V={1}:R=C,S=1092,V={2}:R=D,S=1014,V={3}:R=E,S=1260,V={4}:\";$C$2;$K$14;$C$4;$D258;$B258)": 9809,_x000D_
    "=RIK_AC(\"INF04__;INF04@E=0,S=1064,G=0,T=0,P=0:@R=A,S=1260,V={0}:R=B,S=1018,V={1}:R=C,S=1092,V={2}:R=D,S=1014,V={3}:R=E,S=1260,V={4}:\";$C$2;$K$14;$C$4;$D266;$B266)": 9810,_x000D_
    "=RIK_AC(\"INF04__;INF04@E=0,S=1064,G=0,T=0,P=0:@R=A,S=1260,V={0}:R=B,S=1018,V={1}:R=C,S=1092,V={2}:R=D,S=1014,V={3}:R=E,S=1260,V={4}:\";$C$2;$K$14;$C$4;$D274;$B274)": 9811,_x000D_
    "=RIK_AC(\"INF04__;INF04@E=0,S=1064,G=0,T=0,P=0:@R=A,S=1260,V={0}:R=B,S=1018,V={1}:R=C,S=1092,V={2}:R=D,S=1014,V={3}:R=E,S=1260,V={4}:\";$C$2;$K$14;$C$4;$D282;$B282)": 9812,_x000D_
    "=RIK_AC(\"INF04__;INF04@E=0,S=1064,G=0,T=0,P=0:@R=A,S=1260,V={0}:R=B,S=1018,V={1}:R=C,S=1092,V={2}:R=D,S=1014,V={3}:R=E,S=1260,V={4}:\";$C$2;$K$14;$C$4;$D290;$B290)": 9813,_x000D_
    "=RIK_AC(\"INF04__;INF04@E=0,S=1064,G=0,T=0,P=0:@R=A,S=1260,V={0}:R=B,S=1018,V={1}:R=C,S=1092,V={2}:R=D,S=1014,V={3}:R=E,S=1260,V={4}:\";$C$2;$K$14;$C$4;$D298;$B298)": 9814,_x000D_
    "=RIK_AC(\"INF04__;INF04@E=0,S=1064,G=0,T=0,P=0:@R=A,S=1260,V={0}:R=B,S=1018,V={1}:R=C,S=1092,V={2}:R=D,S=1014,V={3}:R=E,S=1260,V={4}:\";$C$2;$K$14;$C$4;$D306;$B306)": 9815,_x000D_
    "=RIK_AC(\"INF04__;INF04@E=0,S=1064,G=0,T=0,P=0:@R=A,S=1260,V={0}:R=B,S=1018,V={1}:R=C,S=1092,V={2}:R=D,S=1014,V={3}:R=E,S=1260,V={4}:\";$C$2;$K$14;$C$4;$D314;$B314)": 9816,_x000D_
    "=RIK_AC(\"INF04__;INF04@E=0,S=1064,G=0,T=0,P=0:@R=A,S=1260,V={0}:R=B,S=1018,V={1}:R=C,S=1092,V={2}:R=D,S=1014,V={3}:R=E,S=1260,V={4}:\";$C$2;$K$14;$C$4;$D322;$B322)": 9817,_x000D_
    "=RIK_AC(\"INF04__;INF04@E=0,S=1064,G=0,T=0,P=0:@R=A,S=1260,V={0}:R=B,S=1018,V={1}:R=C,S=1092,V={2}:R=D,S=1014,V={3}:R=E,S=1260,V={4}:\";$C$2;$K$14;$C$4;$D330;$B330)": 9818,_x000D_
    "=RIK_AC(\"INF04__;INF04@E=0,S=1064,G=0,T=0,P=0:@R=A,S=1260,V={0}:R=B,S=1018,V={1}:R=C,S=1092,V={2}:R=D,S=1014,V={3}:R=E,S=1260,V={4}:\";$C$2;$K$14;$C$4;$D338;$B338)": 9819,_x000D_
    "=RIK_AC(\"INF04__;INF04@E=0,S=1064,G=0,T=0,P=0:@R=A,S=1260,V={0}:R=B,S=1018,V={1}:R=C,S=1092,V={2}:R=D,S=1014,V={3}:R=E,S=1260,V={4}:\";$C$2;$K$14;$C$4;$D346;$B346)": 9820,_x000D_
    "=RIK_AC(\"INF04__;INF04@E=0,S=1064,G=0,T=0,P=0:@R=A,S=1260,V={0}:R=B,S=1018,V={1}:R=C,S=1092,V={2}:R=D,S=1014,V={3}:R=E,S=1260,V={4}:\";$C$2;$K$14;$C$4;$D354;$B354)": 9821,_x000D_
    "=RIK_AC(\"INF04__;INF04@E=0,S=1064,G=0,T=0,P=0:@R=A,S=1260,V={0}:R=B,S=1018,V={1}:R=C,S=1092,V={2}:R=D,S=1014,V={3}:R=E,S=1260,V={4}:\";$C$2;$K$14;$C$4;$D362;$B362)": 9822,_x000D_
    "=RIK_AC(\"INF04__;INF04@E=0,S=1064,G=0,T=0,P=0:@R=A,S=1260,V={0}:R=B,S=1018,V={1}:R=C,S=1092,V={2}:R=D,S=1014,V={3}:R=E,S=1260,V={4}:\";$C$2;$K$14;$C$4;$D370;$B370)": 9823,_x000D_
    "=RIK_AC(\"INF04__;INF04@E=0,S=1064,G=0,T=0,P=0:@R=A,S=1260,V={0}:R=B,S=1018,V={1}:R=C,S=1092,V={2}:R=D,S=1014,V={3}:R=E,S=1260,V={4}:\";$C$2;$K$14;$C$4;$D378;$B378)": 9824,_x000D_
    "=RIK_AC(\"INF04__;INF04@E=0,S=1064,G=0,T=0,P=0:@R=A,S=1260,V={0}:R=B,S=1018,V={1}:R=C,S=1092,V={2}:R=D,S=1014,V={3}:R=E,S=1260,V={4}:\";$C$2;$K$14;$C$4;$D386;$B386)": 9825,_x000D_
    "=RIK_AC(\"INF04__;INF04@E=0,S=1064,G=0,T=0,P=0:@R=A,S=1260,V={0}:R=B,S=1018,V={1}:R=C,S=1092,V={2}:R=D,S=1014,V={3}:R=E,S=1260,V={4}:\";$C$2;$K$14;$C$4;$D394;$B394)": 9826,_x000D_
    "=RIK_AC(\"INF04__;INF04@E=0,S=1064,G=0,T=0,P=0:@R=A,S=1260,V={0}:R=B,S=1018,V={1}:R=C,S=1092,V={2}:R=D,S=1014,V={3}:R=E,S=1260,V={4}:\";$C$2;$K$14;$C$4;$D402;$B402)": 9827,_x000D_
    "=RIK_AC(\"INF04__;INF04@E=0,S=1064,G=0,T=0,P=0:@R=A,S=1260,V={0}:R=B,S=1018,V={1}:R=C,S=1092,V={2}:R=D,S=1014,V={3}:R=E,S=1260,V={4}:\";$C$2;$K$14;$C$4;$D410;$B410)": 9828,_x000D_
    "=RIK_AC(\"INF04__;INF04@E=0,S=1064,G=0,T=0,P=0:@R=A,S=1260,V={0}:R=B,S=1018,V={1}:R=C,S=1092,V={2}:R=D,S=1014,V={3}:R=E,S=1260,V={4}:\";$C$2;$K$14;$C$4;$D418;$B418)": 9829,_x000D_
    "=RIK_AC(\"INF04__;INF04@E=0,S=1064,G=0,T=0,P=0:@R=A,S=1260,V={0}:R=B,S=1018,V={1}:R=C,S=1092,V={2}:R=D,S=1014,V={3}:R=E,S=1260,V={4}:\";$C$2;$K$14;$C$4;$D426;$B426)": 9830,_x000D_
    "=RIK_AC(\"INF04__;INF04@E=0,S=1064,G=0,T=0,P=0:@R=A,S=1260,V={0}:R=B,S=1018,V={1}:R=C,S=1092,V={2}:R=D,S=1014,V={3}:R=E,S=1260,V={4}:\";$C$2;$K$14;$C$4;$D434;$B434)": 9831,_x000D_
    "=RIK_AC(\"INF04__;INF04@E=0,S=49,G=0,T=0,P=0:@R=A,S=1260,V={0}:R=B,S=1018,V={1}:R=C,S=1092,V={2}:R=D,S=1014,V={3}:R=E,S=1260,V={4}:R=F,S=48,V={5}:\";$C$2;$K$14;$C$4;$D22;$B22;M$14)": 9832,_x000D_
    "=RIK_AC(\"INF04__;INF04@E=0,S=49,G=0,T=0,P=0:@R=A,S=1260,V={0}:R=B,S=1018,V={1}:R=C,S=1092,V={2}:R=D,S=1014,V={3}:R=E,S=1260,V={4}:R=F,S=48,V={5}:\";$C$2;$K$14;$C$4;$D30;$B30;M$14)": 9833,_x000D_
    "=RIK_AC(\"INF04__;INF04@E=0,S=49,G=0,T=0,P=0:@R=A,S=1260,V={0}:R=B,S=1018,V={1}:R=C,S=1092,V={2}:R=D,S=1014,V={3}:R=E,S=1260,V={4}:R=F,S=48,V={5}:\";$C$2;$K$14;$C$4;$D38;$B38;M$14)": 9834,_x000D_
    "=RIK_AC(\"INF04__;INF04@E=0,S=49,G=0,T=0,P=0:@R=A,S=1260,V={0}:R=B,S=1018,V={1}:R=C,S=1092,V={2}:R=D,S=1014,V={3}:R=E,S=1260,V={4}:R=F,S=48,V={5}:\";$C$2;$K$14;$C$4;$D46;$B46;M$14)": 9835,_x000D_
    "=RIK_AC(\"INF04__;INF04@E=0,S=49,G=0,T=0,P=0:@R=A,S=1260,V={0}:R=B,S=1018,V={1}:R=C,S=1092,V={2}:R=D,S=1014,V={3}:R=E,S=1260,V={4}:R=F,S=48,V={5}:\";$C$2;$K$14;$C$4;$D54;$B54;M$14)": 9836,_x000D_
    "=RIK_AC(\"INF04__;INF04@E=0,S=49,G=0,T=0,P=0:@R=A,S=1260,V={0}:R=B,S=1018,V={1}:R=C,S=1092,V={2}:R=D,S=1014,V={3}:R=E,S=1260,V={4}:R=F,S=48,V={5}:\";$C$2;$K$14;$C$4;$D62;$B62;M$14)": 9837,_x000D_
    "=RIK_AC(\"INF04__;INF04@E=0,S=49,G=0,T=0,P=0:@R=A,S=1260,V={0}:R=B,S=1018,V={1}:R=C,S=1092,V={2}:R=D,S=1014,V={3}:R=E,S=1260,V={4}:R=F,S=48,V={5}:\";$C$2;$K$14;$C$4;$D70;$B70;M$14)": 9838,_x000D_
    "=RIK_AC(\"INF04__;INF04@E=0,S=49,G=0,T=0,P=0:@R=A,S=1260,V={0}:R=B,S=1018,V={1}:R=C,S=1092,V={2}:R=D,S=1014,V={3}:R=E,S=1260,V={4}:R=F,S=48,V={5}:\";$C$2;$K$14;$C$4;$D78;$B78;M$14)": 9839,_x000D_
    "=RIK_AC(\"INF04__;INF04@E=0,S=49,G=0,T=0,P=0:@R=A,S=1260,V={0}:R=B,S=1018,V={1}:R=C,S=1092,V={2}:R=D,S=1014,V={3}:R=E,S=1260,V={4}:R=F,S=48,V={5}:\";$C$2;$K$14;$C$4;$D86;$B86;M$14)": 9840,_x000D_
    "=RIK_AC(\"INF04__;INF04@E=0,S=42,G=0,T=0,P=0:@R=A,S=1260,V={0}:R=B,S=1018,V={1}:R=C,S=1092,V={2}:R=D,S=1014,V={3}:R=E,S=1260,V={4}:\";$C$2;$K$14;$C$4;$D23;$B23)": 9841,_x000D_
    "=RIK_AC(\"INF04__;INF04@E=0,S=42,G=0,T=0,P=0:@R=A,S=1260,V={0}:R=B,S=1018,V={1}:R=C,S=1092,V={2}:R=D,S=1014,V={3}:R=E,S=1260,V={4}:\";$C$2;$K$14;$C$4;$D31;$B31)": 9842,_x000D_
    "=RIK_AC(\"INF04__;INF04@E=0,S=42,G=0,T=0,P=0:@R=A,S=1260,V={0}:R=B,S=1018,V={1}:R=C,S=1092,V={2}:R=D,S=1014,V={3}:R=E,S=1260,V={4}:\";$C$2;$K$14;$C$4;$D39;$B39)": 9843,_x000D_
    "=RIK_AC(\"INF04__;INF04@E=0,S=42,G=0,T=0,P=0:@R=A,S=1260,V={0}:R=B,S=1018,V={1}:R=C,S=1092,V={2}:R=D,S=1014,V={3}:R=E,S=1260,V={4}:\";$C$2;$K$14;$C$4;$D47;$B47)": 9844,_x000D_
    "=RIK_AC(\"INF04__;INF04@E=0,S=42,G=0,T=0,P=0:@R=A,S=1260,V={0}:R=B,S=1018,V={1}:R=C,S=1092,V={2}:R=D,S=1014,V={3}:R=E,S=1260,V={4}:\";$C$2;$K$14;$C$4;$D55;$B55)": 9845,_x000D_
    "=RIK_AC(\"INF04__;INF04@E=0,S=42,G=0,T=0,P=0:@R=A,S=1260,V={0}:R=B,S=1018,V={1}:R=C,S=1092,V={2}:R=D,S=1014,V={3}:R=E,S=1260,V={4}:\";$C$2;$K$14;$C$4;$D63;$B63)": 9846,_x000D_
    "=RIK_AC(\"INF04__;INF04@E=0,S=42,G=0,T=0,P=0:@R=A,S=1260,V={0}:R=B,S=1018,V={1}:R=C,S=1092,V={2}:R=D,S=1014,V={3}:R=E,S=1260,V={4}:\";$C$2;$K$14;$C$4;$D71;$B71)": 9847,_x000D_
    "=RIK_AC(\"INF04__;INF04@E=0,S=42,G=0,T=0,P=0:@R=A,S=1260,V={0}:R=B,S=1018,V={1}:R=C,S=1092,V={2}:R=D,S=1014,V={3}:R=E,S=1260,V={4}:\";$C$2;$K$14;$C$4;$D79;$B79)": 9848,_x000D_
    "=RIK_AC(\"INF04__;INF04@E=0,S=42,G=0,T=0,P=0:@R=A,S=1260,V={0}:R=B,S=1018,V={1}:R=C,S=1092,V={2}:R=D,S=1014,V={3}:R=E,S=1260,V={4}:\";$C$2;$K$14;$C$4;$D87;$B87)": 9849,_x000D_
    "=RIK_AC(\"INF04__;INF04@E=0,S=42,G=0,T=0,P=0:@R=A,S=1260,V={0}:R=B,S=1018,V={1}:R=C,S=1092,V={2}:R=D,S=1014,V={3}:R=E,S=1260,V={4}:\";$C$2;$K$14;$C$4;$D95;$B95)": 9850,_x000D_
    "=RIK_AC(\"INF04__;INF04@E=0,S=42,G=0,T=0,P=0:@R=A,S=1260,V={0}:R=B,S=1018,V={1}:R=C,S=1092,V={2}:R=D,S=1014,V={3}:R=E,S=1260,V={4}:\";$C$2;$K$14;$C$4;$D103;$B103)": 9851,_x000D_
    "=RIK_AC(\"INF04__;INF04@E=0,S=42,G=0,T=0,P=0:@R=A,S=1260,V={0}:R=B,S=1018,V={1}:R=C,S=1092,V={2}:R=D,S=1014,V={3}:R=E,S=1260,V={4}:\";$C$2;$K$14;$C$4;$D111;$B111)": 9852,_x000D_
    "=RIK_AC(\"INF04__;INF04@E=0,S=42,G=0,T=0,P=0:@R=A,S=1260,V={0}:R=B,S=1018,V={1}:R=C,S=1092,V={2}:R=D,S=1014,V={3}:R=E,S=1260,V={4}:\";$C$2;$K$14;$C$4;$D119;$B119)": 9853,_x000D_
    "=RIK_AC(\"INF04__;INF04@E=0,S=42,G=0,T=0,P=0:@R=A,S=1260,V={0}:R=B,S=1018,V={1}:R=C,S=1092,V={2}:R=D,S=1014,V={3}:R=E,S=1260,V={4}:\";$C$2;$K$14;$C$4;$D127;$B127)": 9854,_x000D_
    "=RIK_AC(\"INF04__;INF04@E=0,S=42,G=0,T=0,P=0:@R=A,S=1260,V={0}:R=B,S=1018,V={1}:R=C,S=1092,V={2}:R=D,S=1014,V={3}:R=E,S=1260,V={4}:\";$C$2;$K$14;$C$4;$D135;$B135)": 9855,_x000D_
    "=RIK_AC(\"INF04__;INF04@E=0,S=42,G=0,T=0,P=0:@R=A,S=1260,V={0}:R=B,S=1018,V={1}:R=C,S=1092,V={2}:R=D,S=1014,V={3}:R=E,S=1260,V={4}:\";$C$2;$K$14;$C$4;$D143;$B143)": 9856,_x000D_
    "=RIK_AC(\"INF04__;INF04@E=0,S=42,G=0,T=0,P=0:@R=A,S=1260,V={0}:R=B,S=1018,V={1}:R=C,S=1092,V={2}:R=D,S=1014,V={3}:R=E,S=1260,V={4}:\";$C$2;$K$14;$C$4;$D151;$B151)": 9857,_x000D_
    "=RIK_AC(\"INF04__;INF04@E=0,S=42,G=0,T=0,P=0:@R=A,S=1260,V={0}:R=B,S=1018,V={1}:R=C,S=1092,V={2}:R=D,S=1014,V={3}:R=E,S=1260,V={4}:\";$C$2;$K$14;$C$4;$D159;$B159)": 9858,_x000D_
    "=RIK_AC(\"INF04__;INF04@E=0,S=42,G=0,T=0,P=0:@R=A,S=1260,V={0}:R=B,S=1018,V={1}:R=C,S=1092,V={2}:R=D,S=1014,V={3}:R=E,S=1260,V={4}:\";$C$2;$K$14;$C$4;$D167;$B167)": 9859,_x000D_
    "=RIK_AC(\"INF04__;INF04@E=0,S=42,G=0,T=0,P=0:@R=A,S=1260,V={0}:R=B,S=1018,V={1}:R=C,S=1092,V={2}:R=D,S=1014,V={3}:R=E,S=1260,V={4}:\";$C$2;$K$14;$C$4;$D175;$B175)": 9860,_x000D_
    "=RIK_AC(\"INF04__;INF04@E=0,S=42,G=0,T=0,P=0:@R=A,S=1260,V={0}:R=B,S=1018,V={1}:R=C,S=1092,V={2}:R=D,S=1014,V={3}:R=E,S=1260,V={4}:\";$C$2;$K$14;$C$4;$D183;$B183)": 9861,_x000D_
    "=RIK_AC(\"INF04__;INF04@E=0,S=42,G=0,T=0,P=0:@R=A,S=1260,V={0}:R=B,S=1018,V={1}:R=C,S=1092,V={2}:R=D,S=1014,V={3}:R=E,S=1260,V={4}:\";$C$2;$K$14;$C$4;$D191;$B191)": 9862,_x000D_
    "=</t>
  </si>
  <si>
    <t>RIK_AC(\"INF04__;INF04@E=0,S=42,G=0,T=0,P=0:@R=A,S=1260,V={0}:R=B,S=1018,V={1}:R=C,S=1092,V={2}:R=D,S=1014,V={3}:R=E,S=1260,V={4}:\";$C$2;$K$14;$C$4;$D199;$B199)": 9863,_x000D_
    "=RIK_AC(\"INF04__;INF04@E=0,S=42,G=0,T=0,P=0:@R=A,S=1260,V={0}:R=B,S=1018,V={1}:R=C,S=1092,V={2}:R=D,S=1014,V={3}:R=E,S=1260,V={4}:\";$C$2;$K$14;$C$4;$D207;$B207)": 9864,_x000D_
    "=RIK_AC(\"INF04__;INF04@E=0,S=42,G=0,T=0,P=0:@R=A,S=1260,V={0}:R=B,S=1018,V={1}:R=C,S=1092,V={2}:R=D,S=1014,V={3}:R=E,S=1260,V={4}:\";$C$2;$K$14;$C$4;$D215;$B215)": 9865,_x000D_
    "=RIK_AC(\"INF04__;INF04@E=0,S=42,G=0,T=0,P=0:@R=A,S=1260,V={0}:R=B,S=1018,V={1}:R=C,S=1092,V={2}:R=D,S=1014,V={3}:R=E,S=1260,V={4}:\";$C$2;$K$14;$C$4;$D223;$B223)": 9866,_x000D_
    "=RIK_AC(\"INF04__;INF04@E=0,S=42,G=0,T=0,P=0:@R=A,S=1260,V={0}:R=B,S=1018,V={1}:R=C,S=1092,V={2}:R=D,S=1014,V={3}:R=E,S=1260,V={4}:\";$C$2;$K$14;$C$4;$D231;$B231)": 9867,_x000D_
    "=RIK_AC(\"INF04__;INF04@E=0,S=42,G=0,T=0,P=0:@R=A,S=1260,V={0}:R=B,S=1018,V={1}:R=C,S=1092,V={2}:R=D,S=1014,V={3}:R=E,S=1260,V={4}:\";$C$2;$K$14;$C$4;$D239;$B239)": 9868,_x000D_
    "=RIK_AC(\"INF04__;INF04@E=0,S=42,G=0,T=0,P=0:@R=A,S=1260,V={0}:R=B,S=1018,V={1}:R=C,S=1092,V={2}:R=D,S=1014,V={3}:R=E,S=1260,V={4}:\";$C$2;$K$14;$C$4;$D247;$B247)": 9869,_x000D_
    "=RIK_AC(\"INF04__;INF04@E=0,S=42,G=0,T=0,P=0:@R=A,S=1260,V={0}:R=B,S=1018,V={1}:R=C,S=1092,V={2}:R=D,S=1014,V={3}:R=E,S=1260,V={4}:\";$C$2;$K$14;$C$4;$D255;$B255)": 9870,_x000D_
    "=RIK_AC(\"INF04__;INF04@E=0,S=42,G=0,T=0,P=0:@R=A,S=1260,V={0}:R=B,S=1018,V={1}:R=C,S=1092,V={2}:R=D,S=1014,V={3}:R=E,S=1260,V={4}:\";$C$2;$K$14;$C$4;$D263;$B263)": 9871,_x000D_
    "=RIK_AC(\"INF04__;INF04@E=0,S=42,G=0,T=0,P=0:@R=A,S=1260,V={0}:R=B,S=1018,V={1}:R=C,S=1092,V={2}:R=D,S=1014,V={3}:R=E,S=1260,V={4}:\";$C$2;$K$14;$C$4;$D271;$B271)": 9872,_x000D_
    "=RIK_AC(\"INF04__;INF04@E=0,S=42,G=0,T=0,P=0:@R=A,S=1260,V={0}:R=B,S=1018,V={1}:R=C,S=1092,V={2}:R=D,S=1014,V={3}:R=E,S=1260,V={4}:\";$C$2;$K$14;$C$4;$D279;$B279)": 9873,_x000D_
    "=RIK_AC(\"INF04__;INF04@E=0,S=42,G=0,T=0,P=0:@R=A,S=1260,V={0}:R=B,S=1018,V={1}:R=C,S=1092,V={2}:R=D,S=1014,V={3}:R=E,S=1260,V={4}:\";$C$2;$K$14;$C$4;$D287;$B287)": 9874,_x000D_
    "=RIK_AC(\"INF04__;INF04@E=0,S=42,G=0,T=0,P=0:@R=A,S=1260,V={0}:R=B,S=1018,V={1}:R=C,S=1092,V={2}:R=D,S=1014,V={3}:R=E,S=1260,V={4}:\";$C$2;$K$14;$C$4;$D295;$B295)": 9875,_x000D_
    "=RIK_AC(\"INF04__;INF04@E=0,S=42,G=0,T=0,P=0:@R=A,S=1260,V={0}:R=B,S=1018,V={1}:R=C,S=1092,V={2}:R=D,S=1014,V={3}:R=E,S=1260,V={4}:\";$C$2;$K$14;$C$4;$D303;$B303)": 9876,_x000D_
    "=RIK_AC(\"INF04__;INF04@E=0,S=42,G=0,T=0,P=0:@R=A,S=1260,V={0}:R=B,S=1018,V={1}:R=C,S=1092,V={2}:R=D,S=1014,V={3}:R=E,S=1260,V={4}:\";$C$2;$K$14;$C$4;$D311;$B311)": 9877,_x000D_
    "=RIK_AC(\"INF04__;INF04@E=0,S=42,G=0,T=0,P=0:@R=A,S=1260,V={0}:R=B,S=1018,V={1}:R=C,S=1092,V={2}:R=D,S=1014,V={3}:R=E,S=1260,V={4}:\";$C$2;$K$14;$C$4;$D319;$B319)": 9878,_x000D_
    "=RIK_AC(\"INF04__;INF04@E=0,S=42,G=0,T=0,P=0:@R=A,S=1260,V={0}:R=B,S=1018,V={1}:R=C,S=1092,V={2}:R=D,S=1014,V={3}:R=E,S=1260,V={4}:\";$C$2;$K$14;$C$4;$D327;$B327)": 9879,_x000D_
    "=RIK_AC(\"INF04__;INF04@E=0,S=42,G=0,T=0,P=0:@R=A,S=1260,V={0}:R=B,S=1018,V={1}:R=C,S=1092,V={2}:R=D,S=1014,V={3}:R=E,S=1260,V={4}:\";$C$2;$K$14;$C$4;$D335;$B335)": 9880,_x000D_
    "=RIK_AC(\"INF04__;INF04@E=0,S=42,G=0,T=0,P=0:@R=A,S=1260,V={0}:R=B,S=1018,V={1}:R=C,S=1092,V={2}:R=D,S=1014,V={3}:R=E,S=1260,V={4}:\";$C$2;$K$14;$C$4;$D343;$B343)": 9881,_x000D_
    "=RIK_AC(\"INF04__;INF04@E=0,S=42,G=0,T=0,P=0:@R=A,S=1260,V={0}:R=B,S=1018,V={1}:R=C,S=1092,V={2}:R=D,S=1014,V={3}:R=E,S=1260,V={4}:\";$C$2;$K$14;$C$4;$D351;$B351)": 9882,_x000D_
    "=RIK_AC(\"INF04__;INF04@E=0,S=42,G=0,T=0,P=0:@R=A,S=1260,V={0}:R=B,S=1018,V={1}:R=C,S=1092,V={2}:R=D,S=1014,V={3}:R=E,S=1260,V={4}:\";$C$2;$K$14;$C$4;$D359;$B359)": 9883,_x000D_
    "=RIK_AC(\"INF04__;INF04@E=0,S=42,G=0,T=0,P=0:@R=A,S=1260,V={0}:R=B,S=1018,V={1}:R=C,S=1092,V={2}:R=D,S=1014,V={3}:R=E,S=1260,V={4}:\";$C$2;$K$14;$C$4;$D367;$B367)": 9884,_x000D_
    "=RIK_AC(\"INF04__;INF04@E=0,S=42,G=0,T=0,P=0:@R=A,S=1260,V={0}:R=B,S=1018,V={1}:R=C,S=1092,V={2}:R=D,S=1014,V={3}:R=E,S=1260,V={4}:\";$C$2;$K$14;$C$4;$D375;$B375)": 9885,_x000D_
    "=RIK_AC(\"INF04__;INF04@E=0,S=42,G=0,T=0,P=0:@R=A,S=1260,V={0}:R=B,S=1018,V={1}:R=C,S=1092,V={2}:R=D,S=1014,V={3}:R=E,S=1260,V={4}:\";$C$2;$K$14;$C$4;$D383;$B383)": 9886,_x000D_
    "=RIK_AC(\"INF04__;INF04@E=0,S=42,G=0,T=0,P=0:@R=A,S=1260,V={0}:R=B,S=1018,V={1}:R=C,S=1092,V={2}:R=D,S=1014,V={3}:R=E,S=1260,V={4}:\";$C$2;$K$14;$C$4;$D391;$B391)": 9887,_x000D_
    "=RIK_AC(\"INF04__;INF04@E=0,S=42,G=0,T=0,P=0:@R=A,S=1260,V={0}:R=B,S=1018,V={1}:R=C,S=1092,V={2}:R=D,S=1014,V={3}:R=E,S=1260,V={4}:\";$C$2;$K$14;$C$4;$D399;$B399)": 9888,_x000D_
    "=RIK_AC(\"INF04__;INF04@E=0,S=42,G=0,T=0,P=0:@R=A,S=1260,V={0}:R=B,S=1018,V={1}:R=C,S=1092,V={2}:R=D,S=1014,V={3}:R=E,S=1260,V={4}:\";$C$2;$K$14;$C$4;$D407;$B407)": 9889,_x000D_
    "=RIK_AC(\"INF04__;INF04@E=0,S=42,G=0,T=0,P=0:@R=A,S=1260,V={0}:R=B,S=1018,V={1}:R=C,S=1092,V={2}:R=D,S=1014,V={3}:R=E,S=1260,V={4}:\";$C$2;$K$14;$C$4;$D415;$B415)": 9890,_x000D_
    "=RIK_AC(\"INF04__;INF04@E=0,S=42,G=0,T=0,P=0:@R=A,S=1260,V={0}:R=B,S=1018,V={1}:R=C,S=1092,V={2}:R=D,S=1014,V={3}:R=E,S=1260,V={4}:\";$C$2;$K$14;$C$4;$D423;$B423)": 9891,_x000D_
    "=RIK_AC(\"INF04__;INF04@E=0,S=42,G=0,T=0,P=0:@R=A,S=1260,V={0}:R=B,S=1018,V={1}:R=C,S=1092,V={2}:R=D,S=1014,V={3}:R=E,S=1260,V={4}:\";$C$2;$K$14;$C$4;$D431;$B431)": 9892,_x000D_
    "=RIK_AC(\"INF04__;INF04@E=0,S=1064,G=0,T=0,P=0:@R=A,S=1260,V={0}:R=B,S=1018,V={1}:R=C,S=1092,V={2}:R=D,S=1014,V={3}:R=E,S=1260,V={4}:\";$C$2;$K$14;$C$4;$D19;$B19)": 9893,_x000D_
    "=RIK_AC(\"INF04__;INF04@E=0,S=1064,G=0,T=0,P=0:@R=A,S=1260,V={0}:R=B,S=1018,V={1}:R=C,S=1092,V={2}:R=D,S=1014,V={3}:R=E,S=1260,V={4}:\";$C$2;$K$14;$C$4;$D27;$B27)": 9894,_x000D_
    "=RIK_AC(\"INF04__;INF04@E=0,S=1064,G=0,T=0,P=0:@R=A,S=1260,V={0}:R=B,S=1018,V={1}:R=C,S=1092,V={2}:R=D,S=1014,V={3}:R=E,S=1260,V={4}:\";$C$2;$K$14;$C$4;$D35;$B35)": 9895,_x000D_
    "=RIK_AC(\"INF04__;INF04@E=0,S=1064,G=0,T=0,P=0:@R=A,S=1260,V={0}:R=B,S=1018,V={1}:R=C,S=1092,V={2}:R=D,S=1014,V={3}:R=E,S=1260,V={4}:\";$C$2;$K$14;$C$4;$D43;$B43)": 9896,_x000D_
    "=RIK_AC(\"INF04__;INF04@E=0,S=1064,G=0,T=0,P=0:@R=A,S=1260,V={0}:R=B,S=1018,V={1}:R=C,S=1092,V={2}:R=D,S=1014,V={3}:R=E,S=1260,V={4}:\";$C$2;$K$14;$C$4;$D51;$B51)": 9897,_x000D_
    "=RIK_AC(\"INF04__;INF04@E=0,S=1064,G=0,T=0,P=0:@R=A,S=1260,V={0}:R=B,S=1018,V={1}:R=C,S=1092,V={2}:R=D,S=1014,V={3}:R=E,S=1260,V={4}:\";$C$2;$K$14;$C$4;$D59;$B59)": 9898,_x000D_
    "=RIK_AC(\"INF04__;INF04@E=0,S=1064,G=0,T=0,P=0:@R=A,S=1260,V={0}:R=B,S=1018,V={1}:R=C,S=1092,V={2}:R=D,S=1014,V={3}:R=E,S=1260,V={4}:\";$C$2;$K$14;$C$4;$D67;$B67)": 9899,_x000D_
    "=RIK_AC(\"INF04__;INF04@E=0,S=1064,G=0,T=0,P=0:@R=A,S=1260,V={0}:R=B,S=1018,V={1}:R=C,S=1092,V={2}:R=D,S=1014,V={3}:R=E,S=1260,V={4}:\";$C$2;$K$14;$C$4;$D75;$B75)": 9900,_x000D_
    "=RIK_AC(\"INF04__;INF04@E=0,S=1064,G=0,T=0,P=0:@R=A,S=1260,V={0}:R=B,S=1018,V={1}:R=C,S=1092,V={2}:R=D,S=1014,V={3}:R=E,S=1260,V={4}:\";$C$2;$K$14;$C$4;$D83;$B83)": 9901,_x000D_
    "=RIK_AC(\"INF04__;INF04@E=0,S=1064,G=0,T=0,P=0:@R=A,S=1260,V={0}:R=B,S=1018,V={1}:R=C,S=1092,V={2}:R=D,S=1014,V={3}:R=E,S=1260,V={4}:\";$C$2;$K$14;$C$4;$D91;$B91)": 9902,_x000D_
    "=RIK_AC(\"INF04__;INF04@E=0,S=1064,G=0,T=0,P=0:@R=A,S=1260,V={0}:R=B,S=1018,V={1}:R=C,S=1092,V={2}:R=D,S=1014,V={3}:R=E,S=1260,V={4}:\";$C$2;$K$14;$C$4;$D99;$B99)": 9903,_x000D_
    "=RIK_AC(\"INF04__;INF04@E=0,S=1064,G=0,T=0,P=0:@R=A,S=1260,V={0}:R=B,S=1018,V={1}:R=C,S=1092,V={2}:R=D,S=1014,V={3}:R=E,S=1260,V={4}:\";$C$2;$K$14;$C$4;$D107;$B107)": 9904,_x000D_
    "=RIK_AC(\"INF04__;INF04@E=0,S=1064,G=0,T=0,P=0:@R=A,S=1260,V={0}:R=B,S=1018,V={1}:R=C,S=1092,V={2}:R=D,S=1014,V={3}:R=E,S=1260,V={4}:\";$C$2;$K$14;$C$4;$D115;$B115)": 9905,_x000D_
    "=RIK_AC(\"INF04__;INF04@E=0,S=1064,G=0,T=0,P=0:@R=A,S=1260,V={0}:R=B,S=1018,V={1}:R=C,S=1092,V={2}:R=D,S=1014,V={3}:R=E,S=1260,V={4}:\";$C$2;$K$14;$C$4;$D123;$B123)": 9906,_x000D_
    "=RIK_AC(\"INF04__;INF04@E=0,S=1064,G=0,T=0,P=0:@R=A,S=1260,V={0}:R=B,S=1018,V={1}:R=C,S=1092,V={2}:R=D,S=1014,V={3}:R=E,S=1260,V={4}:\";$C$2;$K$14;$C$4;$D131;$B131)": 9907,_x000D_
    "=RIK_AC(\"INF04__;INF04@E=0,S=1064,G=0,T=0,P=0:@R=A,S=1260,V={0}:R=B,S=1018,V={1}:R=C,S=1092,V={2}:R=D,S=1014,V={3}:R=E,S=1260,V={4}:\";$C$2;$K$14;$C$4;$D139;$B139)": 9908,_x000D_
    "=RIK_AC(\"INF04__;INF04@E=0,S=1064,G=0,T=0,P=0:@R=A,S=1260,V={0}:R=B,S=1018,V={1}:R=C,S=1092,V={2}:R=D,S=1014,V={3}:R=E,S=1260,V={4}:\";$C$2;$K$14;$C$4;$D147;$B147)": 9909,_x000D_
    "=RIK_AC(\"INF04__;INF04@E=0,S=1064,G=0,T=0,P=0:@R=A,S=1260,V={0}:R=B,S=1018,V={1}:R=C,S=1092,V={2}:R=D,S=1014,V={3}:R=E,S=1260,V={4}:\";$C$2;$K$14;$C$4;$D155;$B155)": 9910,_x000D_
    "=RIK_AC(\"INF04__;INF04@E=0,S=1064,G=0,T=0,P=0:@R=A,S=1260,V={0}:R=B,S=1018,V={1}:R=C,S=1092,V={2}:R=D,S=1014,V={3}:R=E,S=1260,V={4}:\";$C$2;$K$14;$C$4;$D163;$B163)": 9911,_x000D_
    "=RIK_AC(\"INF04__;INF04@E=0,S=1064,G=0,T=0,P=0:@R=A,S=1260,V={0}:R=B,S=1018,V={1}:R=C,S=1092,V={2}:R=D,S=1014,V={3}:R=E,S=1260,V={4}:\";$C$2;$K$14;$C$4;$D171;$B171)": 9912,_x000D_
    "=RIK_AC(\"INF04__;INF04@E=0,S=1064,G=0,T=0,P=0:@R=A,S=1260,V={0}:R=B,S=1018,V={1}:R=C,S=1092,V={2}:R=D,S=1014,V={3}:R=E,S=1260,V={4}:\";$C$2;$K$14;$C$4;$D179;$B179)": 9913,_x000D_
    "=RIK_AC(\"INF04__;INF04@E=0,S=1064,G=0,T=0,P=0:@R=A,S=1260,V={0}:R=B,S=1018,V={1}:R=C,S=1092,V={2}:R=D,S=1014,V={3}:R=E,S=1260,V={4}:\";$C$2;$K$14;$C$4;$D187;$B187)": 9914,_x000D_
    "=RIK_AC(\"INF04__;INF04@E=0,S=1064,G=0,T=0,P=0:@R=A,S=1260,V={0}:R=B,S=1018,V={1}:R=C,S=1092,V={2}:R=D,S=1014,V={3}:R=E,S=1260,V={4}:\";$C$2;$K$14;$C$4;$D195;$B195)": 9915,_x000D_
    "=RIK_AC(\"INF04__;INF04@E=0,S=1064,G=0,T=0,P=0:@R=A,S=1260,V={0}:R=B,S=1018,V={1}:R=C,S=1092,V={2}:R=D,S=1014,V={3}:R=E,S=1260,V={4}:\";$C$2;$K$14;$C$4;$D203;$B203)": 9916,_x000D_
    "=RIK_AC(\"INF04__;INF04@E=0,S=1064,G=0,T=0,P=0:@R=A,S=1260,V={0}:R=B,S=1018,V={1}:R=C,S=1092,V={2}:R=D,S=1014,V={3}:R=E,S=1260,V={4}:\";$C$2;$K$14;$C$4;$D211;$B211)": 9917,_x000D_
    "=RIK_AC(\"INF04__;INF04@E=0,S=1064,G=0,T=0,P=0:@R=A,S=1260,V={0}:R=B,S=1018,V={1}:R=C,S=1092,V={2}:R=D,S=1014,V={3}:R=E,S=1260,V={4}:\";$C$2;$K$14;$C$4;$D219;$B219)": 9918,_x000D_
    "=RIK_AC(\"INF04__;INF04@E=0,S=1064,G=0,T=0,P=0:@R=A,S=1260,V={0}:R=B,S=1018,V={1}:R=C,S=1092,V={2}:R=D,S=1014,V={3}:R=E,S=1260,V={4}:\";$C$2;$K$14;$C$4;$D227;$B227)": 9919,_x000D_
    "=RIK_AC(\"INF04__;INF04@E=0,S=1064,G=0,T=0,P=0:@R=A,S=1260,V={0}:R=B,S=1018,V={1}:R=C,S=1092,V={2}:R=D,S=1014,V={3}:R=E,S=1260,V={4}:\";$C$2;$K$14;$C$4;$D235;$B235)": 9920,_x000D_
    "=RIK_AC(\"INF04__;INF04@E=0,S=1064,G=0,T=0,P=0:@R=A,S=1260,V={0}:R=B,S=1018,V={1}:R=C,S=1092,V={2}:R=D,S=1014,V={3}:R=E,S=1260,V={4}:\";$C$2;$K$14;$C$4;$D243;$B243)": 9921,_x000D_
    "=RIK_AC(\"INF04__;INF04@E=0,S=1064,G=0,T=0,P=0:@R=A,S=1260,V={0}:R=B,S=1018,V={1}:R=C,S=1092,V={2}:R=D,S=1014,V={3}:R=E,S=1260,V={4}:\";$C$2;$K$14;$C$4;$D251;$B251)": 9922,_x000D_
    "=RIK_AC(\"INF04__;INF04@E=0,S=1064,G=0,T=0,P=0:@R=A,S=1260,V={0}:R=B,S=1018,V={1}:R=C,S=1092,V={2}:R=D,S=1014,V={3}:R=E,S=1260,V={4}:\";$C$2;$K$14;$C$4;$D259;$B259)": 9923,_x000D_
    "=RIK_AC(\"INF04__;INF04@E=0,S=1064,G=0,T=0,P=0:@R=A,S=1260,V={0}:R=B,S=1018,V={1}:R=C,S=1092,V={2}:R=D,S=1014,V={3}:R=E,S=1260,V={4}:\";$C$2;$K$14;$C$4;$D267;$B267)": 9924,_x000D_
    "=RIK_AC(\"INF04__;INF04@E=0,S=1064,G=0,T=0,P=0:@R=A,S=1260,V={0}:R=B,S=1018,V={1}:R=C,S=1092,V={2}:R=D,S=1014,V={3}:R=E,S=1260,V={4}:\";$C$2;$K$14;$C$4;$D275;$B275)": 9925,_x000D_
    "=RIK_AC(\"INF04__;INF04@E=0,S=1064,G=0,T=0,P=0:@R=A,S=1260,V={0}:R=B,S=1018,V={1}:R=C,S=1092,V={2}:R=D,S=1014,V={3}:R=E,S=1260,V={4}:\";$C$2;$K$14;$C$4;$D283;$B283)": 9926,_x000D_
    "=RIK_AC(\"INF04__;INF04@E=0,S=1064,G=0,T=0,P=0:@R=A,S=1260,V={0}:R=B,S=1018,V={1}:R=C,S=1092,V={2}:R=D,S=1014,V={3}:R=E,S=1260,V={4}:\";$C$2;$K$14;$C$4;$D291;$B291)": 9927,_x000D_
    "=RIK_AC(\"INF04__;INF04@E=0,S=1064,G=0,T=0,P=0:@R=A,S=1260,V={0}:R=B,S=1018,V={1}:R=C,S=1092,V={2}:R=D,S=1014,V={3}:R=E,S=1260,V={4}:\";$C$2;$K$14;$C$4;$D299;$B299)": 9928,_x000D_
    "=RIK_AC(\"INF04__;INF04@E=0,S=1064,G=0,T=0,P=0:@R=A,S=1260,V={0}:R=B,S=1018,V={1}:R=C,S=1092,V={2}:R=D,S=1014,V={3}:R=E,S=1260,V={4}:\";$C$2;$K$14;$C$4;$D307;$B307)": 9929,_x000D_
    "=RIK_AC(\"INF04__;INF04@E=0,S=1064,G=0,T=0,P=0:@R=A,S=1260,V={0}:R=B,S=1018,V={1}:R=C,S=1092,V={2}:R=D,S=1014,V={3}:R=E,S=1260,V={4}:\";$C$2;$K$14;$C$4;$D315;$B315)": 9930,_x000D_
    "=RIK_AC(\"INF04__;INF04@E=0,S=1064,G=0,T=0,P=0:@R=A,S=1260,V={0}:R=B,S=1018,V={1}:R=C,S=1092,V={2}:R=D,S=1014,V={3}:R=E,S=1260,V={4}:\";$C$2;$K$14;$C$4;$D323;$B323)": 9931,_x000D_
    "=RIK_AC(\"INF04__;INF04@E=0,S=1064,G=0,T=0,P=0:@R=A,S=1260,V={0}:R=B,S=1018,V={1}:R=C,S=1092,V={2}:R=D,S=1014,V={3}:R=E,S=1260,V={4}:\";$C$2;$K$14;$C$4;$D331;$B331)": 9932,_x000D_
    "=RIK_AC(\"INF04__;INF04@E=0,S=1064,G=0,T=0,P=0:@R=A,S=1260,V={0}:R=B,S=1018,V={1}:R=C,S=1092,V={2}:R=D,S=1014,V={3}:R=E,S=1260,V={4}:\";$C$2;$K$14;$C$4;$D339;$B339)": 9933,_x000D_
    "=RIK_AC(\"INF04__;INF04@E=0,S=1064,G=0,T=0,P=0:@R=A,S=1260,V={0}:R=B,S=1018,V={1}:R=C,S=1092,V={2}:R=D,S=1014,V={3}:R=E,S=1260,V={4}:\";$C$2;$K$14;$C$4;$D347;$B347)": 9934,_x000D_
    "=RIK_AC(\"INF04__;INF04@E=0,S=1064,G=0,T=0,P=0:@R=A,S=1260,V={0}:R=B,S=1018,V={1}:R=C,S=1092,V={2}:R=D,S=1014,V={3}:R=E,S=1260,V={4}:\";$C$2;$K$14;$C$4;$D355;$B355)": 9935,_x000D_
    "=RIK_AC(\"INF04__;INF04@E=0,S=1064,G=0,T=0,P=0:@R=A,S=1260,V={0}:R=B,S=1018,V={1}:R=C,S=1092,V={2}:R=D,S=1014,V={3}:R=E,S=1260,V={4}:\";$C$2;$K$14;$C$4;$D363;$B363)": 9936,_x000D_
    "=RIK_AC(\"INF04__;INF04@E=0,S=1064,G=0,T=0,P=0:@R=A,S=1260,V={0}:R=B,S=1018,V={1}:R=C,S=1092,V={2}:R=D,S=1014,V={3}:R=E,S=1260,V={4}:\";$C$2;$K$14;$C$4;$D371;$B371)": 9937,_x000D_
    "=RIK_AC(\"INF04__;INF04@E=0,S=1064,G=0,T=0,P=0:@R=A,S=1260,V={0}:R=B,S=1018,V={1}:R=C,S=1092,V={2}:R=D,S=1014,V={3}:R=E,S=1260,V={4}:\";$C$2;$K$14;$C$4;$D379;$B379)": 9938,_x000D_
    "=RIK_AC(\"INF04__;INF04@E=0,S=1064,G=0,T=0,P=0:@R=A,S=1260,V={0}:R=B,S=1018,V={1}:R=C,S=1092,V={2}:R=D,S=1014,V={3}:R=E,S=1260,V={4}:\";$C$2;$K$14;$C$4;$D387;$B387)": 9939,_x000D_
    "=RIK_AC(\"INF04__;INF04@E=0,S=1064,G=0,T=0,P=0:@R=A,S=1260,V={0}:R=B,S=1018,V={1}:R=C,S=1092,V={2}:R=D,S=1014,V={3}:R=E,S=1260,V={4}:\";$C$2;$K$14;$C$4;$D395;$B395)": 9940,_x000D_
    "=RIK_AC(\"INF04__;INF04@E=0,S=1064,G=0,T=0,P=0:@R=A,S=1260,V={0}:R=B,S=1018,V={1}:R=C,S=1092,V={2}:R=D,S=1014,V={3}:R=E,S=1260,V={4}:\";$C$2;$K$14;$C$4;$D403;$B403)": 9941,_x000D_
    "=RIK_AC(\"INF04__;INF04@E=0,S=1064,G=0,T=0,P=0:@R=A,S=1260,V={0}:R=B,S=1018,V={1}:R=C,S=1092,V={2}:R=D,S=1014,V={3}:R=E,S=1260,V={4}:\";$C$2;$K$14;$C$4;$D411;$B411)": 9942,_x000D_
    "=RIK_AC(\"INF04__;INF04@E=0,S=1064,G=0,T=0,P=0:@R=A,S=1260,V={0}:R=B,S=1018,V={1}:R=C,S=1092,V={2}:R=D,S=1014,V={3}:R=E,S=1260,V={4}:\";$C$2;$K$14;$C$4;$D419;$B419)": 9943,_x000D_
    "=RIK_AC(\"INF04__;INF04@E=0,S=1064,G=0,T=0,P=0:@R=A,S=1260,V={0}:R=B,S=1018,V={1}:R=C,S=1092,V={2}:R=D,S=1014,V={3}:R=E,S=1260,V={4}:\";$C$2;$K$14;$C$4;$D427;$B427)": 9944,_x000D_
    "=RIK_AC(\"INF04__;INF04@E=0,S=1064,G=0,T=0,P=0:@R=A,S=1260,V={0}:R=B,S=1018,V={1}:R=C,S=1092,V={2}:R=D,S=1014,V={3}:R=E,S=1260,V={4}:\";$C$2;$K$14;$C$4;$D435;$B435)": 9945,_x000D_
    "=RIK_AC(\"INF04__;INF04@E=0,S=42,G=0,T=0,P=0:@R=A,S=1260,V={0}:R=B,S=1018,V={1}:R=C,S=1092,V={2}:R=D,S=1014,V={3}:R=E,S=1260,V={4}:\";$C$2;$K$14;$C$4;$D25;$B25)": 9946,_x000D_
    "=RIK_AC(\"INF04__;INF04@E=0,S=42,G=0,T=0,P=0:@R=A,S=1260,V={0}:R=B,S=1018,V={1}:R=C,S=1092,V={2}:R=D,S=1014,V={3}:R=E,S=1260,V={4}:\";$C$2;$K$14;$C$4;$D33;$B33)": 9947,_x000D_
    "=RIK_AC(\"INF04__;INF04@E=0,S=42,G=0,T=0,P=0:@R=A,S=1260,V={0}:R=B,S=1018,V={1}:R=C,S=1092,V={2}:R=D,S=1014,V={3}:R=E,S=1260,V={4}:\";$C$2;$K$14;$C$4;$D41;$B41)": 9948,_x000D_
    "=RIK_AC(\"INF04__;INF04@E=0,S=42,G=0,T=0,P=0:@R=A,S=1260,V={0}:R=B,S=1018,V={1}:R=C,S=1092,V={2}:R=D,S=1014,V={3}:R=E,S=1260,V={4}:\";$C$2;$K$14;$C$4;$D49;$B49)": 9949,_x000D_
    "=RIK_AC(\"INF04__;INF04@E=0,S=42,G=0,T=0,P=0:@R=A,S=1260,V={0}:R=B,S=1018,V={1}:R=C,S=1092,V={2}:R=D,S=1014,V={3}:R=E,S=1260,V={4}:\";$C$2;$K$14;$C$4;$D57;$B57)": 9950,_x000D_
    "=RIK_AC(\"INF04__;INF04@E=0,S=42,G=0,T=0,P=0:@R=A,S=1260,V={0}:R=B,S=1018,V={1}:R=C,S=1092,V={2}:R=D,S=1014,V={3}:R=E,S=1260,V={4}:\";$C$2;$K$14;$C$4;$D65;$B65)": 9951,_x000D_
    "=RIK_AC(\"INF04__;INF04@E=0,S=42,G=0,T=0,P=0:@R=A,S=1260,V={0}:R=B,S=1018,V={1}:R=C,S=1092,V={2}:R=D,S=1014,V={3}:R=E,S=1260,V={4}:\";$C$2;$K$14;$C$4;$D73;$B73)": 9952,_x000D_
    "=RIK_AC(\"INF04__;INF04@E=0,S=42,G=0,T=0,P=0:@R=A,S=1260,V={0}:R=B,S=1018,V={1}:R=C,S=1092,V={2}:R=D,S=1014,V={3}:R=E,S=1260,V={4}:\";$C$2;$K$14;$C$4;$D81;$B81)": 9953,_x000D_
    "=RIK_AC(\"INF04__;INF04@E=0,S=42,G=0,T=0,P=0:@R=A,S=1260,V={0}:R=B,S=1018,V={1}:R=C,S=1092,V={2}:R=D,S=1014,V={3}:R=E,S=1260,V={4}:\";$C$2;$K$14;$C$4;$D89;$B89)": 9954,_x000D_
    "=RIK_AC(\"INF04__;INF04@E=0,S=42,G=0,T=0,P=0:@R=A,S=1260,V={0}:R=B,S=1018,V={1}:R=C,S=1092,V={2}:R=D,S=1014,V={3}:R=E,S=1260,V={4}:\";$C$2;$K$14;$C$4;$D97;$B97)": 9955,_x000D_
    "=RIK_AC(\"INF04__;INF04@E=0,S=42,G=0,T=0,P=0:@R=A,S=1260,V={0}:R=B,S=1018,V={1}:R=C,S=1092,V={2}:R=D,S=1014,V={3}:R=E,S=1260,V={4}:\";$C$2;$K$14;$C$4;$D105;$B105)": 9956,_x000D_
    "=RIK_AC(\"INF04__;INF04@E=0,S=42,G=0,T=0,P=0:@R=A,S=1260,V={0}:R=B,S=1018,V={1}:R=C,S=1092,V={2}:R=D,S=1014,V={3}:R=E,S=1260,V={4}:\";$C$2;$K$14;$C$4;$D113;$B113)": 9957,_x000D_
    "=RIK_AC(\"INF04__;INF04@E=0,S=42,G=0,T=0,P=0:@R=A,S=1260,V={0}:R=B,S=1018,V={1}:R=C,S=1092,V={2}:R=D,S=1014,V={3}:R=E,S=1260,V={4}:\";$C$2;$K$14;$C$4;$D121;$B121)": 9958,_x000D_
    "=RIK_AC(\"INF04__;INF04@E=0,S=42,G=0,T=0,P=0:@R=A,S=1260,V={0}:R=B,S=1018,V={1}:R=C,S=1092,V={2}:R=D,S=1014,V={3}:R=E,S=1260,V={4}:\";$C$2;$K$14;$C$4;$D129;$B129)": 9959,_x000D_
    "=RIK_AC(\"INF04__;INF04@E=0,S=42,G=0,T=0,P=0:@R=A,S=1260,V={0}:R=B,S=1018,V={1}:R=C,S=1092,V={2}:R=D,S=1014,V={3}:R=E,S=1260,V={4}:\";$C$2;$K$14;$C$4;$D137;$B137)": 9960,_x000D_
    "=RIK_AC(\"INF04__;INF04@E=0,S=42,G=0,T=0,P=0:@R=A,S=1260,V={0}:R=B,S=1018,V={1}:R=C,S=1092,V={2}:R=D,S=1014,V={3}:R=E,S=1260,V={4}:\";$C$2;$K$14;$C$4;$D145;$B145)": 9961,_x000D_
    "=RIK_AC(\"INF04__;INF04@E=0,S=42,G=0,T=0,P=0:@R=A,S=1260,V={0}:R=B,S=1018,V={1}:R=C,S=1092,V={2}:R=D,S=1014,V={3}:R=E,S=1260,V={4}:\";$C$2;$K$14;$C$4;$D153;$B153)": 9962,_x000D_
    "=RIK_AC(\"INF04__;INF04@E=0,S=42,G=0,T=0,P=0:@R=A,S=1260,V={0}:R=B,S=1018,V={1}:R=C,S=1092,V={2}:R=D,S=1014,V={3}:R=E,S=1260,V={4}:\";$C$2;$K$14;$C$4;$D161;$B161)": 9963,_x000D_
    "=RIK_AC(\"INF04__;INF04@E=0,S=42,G=0,T=0,P=0:@R=A,S=1260,V={0}:R=B,S=1018,V={1}:R=C,S=1092,V={2}:R=D,S=1014,V={3}:R=E,S=1260,V={4}:\";$C$2;$K$14;$C$4;$D169;$B169)": 9964,_x000D_
    "=RIK_AC(\"INF04__;INF04@E=0,S=42,G=0,T=0,P=0:@R=A,S=1260,V={0}:R=B,S=1018,V={1}:R=C,S=1092,V={2}:R=D,S=1014,V={3}:R=E,S=1260,V={4}:\";$C$2;$K$14;$C$4;$D177;$B177)": 9965,_x000D_
    "=RIK_AC(\"INF04__;INF04@E=0,S=42,G=0,T=0,P=0:@R=A,S=1260,V={0}:R=B,S=1018,V={1}:R=C,S=1092,V={2}:R=D,S=1014,V={3}:R=E,S=1260,V={4}:\";$C$2;$K$14;$C$4;$D185;$B185)": 9966,_x000D_
    "=RIK_AC(\"INF04__;INF04@E=0,S=42,G=0,T=0,P=0:@R=A,S=1260,V={0}:R=B,S=1018,V={1}:R=C,S=1092,V={2}:R=D,S=1014,V={3}:R=E,S=1260,V={4}:\";$C$2;$K$14;$C$4;$D193;$B193)": 9967,_x000D_
    "=RIK_AC(\"INF04__;INF04@E=0,S=42,G=0,T=0,P=0:@R=A,S=1260,V={0}:R=B,S=1018,V={1}:R=C,S=1092,V={2}:R=D,S=1014,V={3}:R=E,S=1260,V={4}:\";$C$2;$K$14;$C$4;$D201;$B201)": 9968,_x000D_
    "=RIK_AC(\"INF04__;INF04@E=0,S=42,G=0,T=0,P=0:@R=A,S=1260,V={0}:R=B,S=1018,V={1}:R=C,S=1092,V={2}:R=D,S=1014,V={3}:R=E,S=1260,V={4}:\";$C$2;$K$14;$C$4;$D209;$B209)": 9969,_x000D_
    "=RIK_AC(\"INF04__;INF04@E=0,S=42,G=0,T=0,P=0:@R=A,S=1260,V={0}:R=B,S=1018,V={1}:R=C,S=1092,V={2}:R=D,S=1014,V={3}:R=E,S=1260,V={4}:\";$C$2;$K$14;$C$4;$D217;$B217)": 9970,_x000D_
    "=RIK_AC(\"INF04__;INF04@E=0,S=42,G=0,T=0,P=0:@R=A,S=1260,V={0}:R=B,S=1018,V={1}:R=C,S=1092,V={2}:R=D,S=1014,V={3}:R=E,S=1260,V={4}:\";$C$2;$K$14;$C$4;$D225;$B225)": 9971,_x000D_
    "=RIK_AC(\"INF04__;INF04@E=0,S=42,G=0,T=0,P=0:@R=A,S=1260,V={0}:R=B,S=1018,V={1}:R=C,S=1092,V={2}:R=D,S=1014,V={3}:R=E,S=1260,V={4}:\";$C$2;$K$14;$C$4;$D233;$B233)": 9972,_x000D_
    "=RIK_AC(\"INF04__;INF04@E=0,S=42,G=0,T=0,P=0:@R=A,S=1260,V={0}:R=B,S=1018,V={1}:R=C,S=1092,V={2}:R=D,S=1014,V={3}:R=E,S=1260,V={4}:\";$C$2;$K$14;$C$4;$D241;$B241)": 9973,_x000D_
    "=RIK_AC(\"INF04__;INF04@E=0,S=42,G=0,T=0,P=0:@R=A,S=1260,V={0}:R=B,S=1018,V={1}:R=C,S=1092,V={2}:R=D,S=1014,V={3}:R=E,S=1260,V={4}:\";$C$2;$K$14;$C$4;$D249;$B249)": 9974,_x000D_
    "=RIK_AC(\"INF04__;INF04@E=0,S=42,G=0,T=0,P=0:@R=A,S=1260,V={0}:R=B,S=1018,V={1}:R=C,S=1092,V={2}:R=D,S=1014,V={3}:R=E,S=1260,V={4}:\";$C$2;$K$14;$C$4;$D257;$B257)": 9975,_x000D_
    "=RIK_AC(\"INF04__;INF04@E=0,S=42,G=0,T=0,P=0:@R=A,S=1260,V={0}:R=B,S=1018,V={1}:R=C,S=1092,V={2}:R=D,S=1014,V={3}:R=E,S=1260,V={4}:\";$C$2;$K$14;$C$4;$D265;$B265)": 9976,_x000D_
    "=RIK_AC(\"INF04__;INF04@E=0,S=42,G=0,T=0,P=0:@R=A,S=1260,V={0}:R=B,S=1018,V={1}:R=C,S=1092,V={2}:R=D,S=1014,V={3}:R=E,S=1260,V={4}:\";$C$2;$K$14;$C$4;$D273;$B273)": 9977,_x000D_
    "=RIK_AC(\"INF04__;INF04@E=0,S=42,G=0,T=0,P=0:@R=A,S=1260,V={0}:R=B,S=1018,V={1}:R=C,S=1092,V={2}:R=D,S=1014,V={3}:R=E,S=1260,V={4}:\";$C$2;$K$14;$C$4;$D281;$B281)": 9978,_x000D_
    "=RIK_AC(\"INF04__;INF04@E=0,S=42,G=0,T=0,P=0:@R=A,S=1260,V={0}:R=B,S=1018,V={1}:R=C,S=1092,V={2}:R=D,S=1014,V={3}:R=E,S=1260,V={4}:\";$C$2;$K$14;$C$4;$D289;$B289)": 9979,_x000D_
    "=RIK_AC(\"INF04__;INF04@E=0,S=42,G=0,T=0,P=0:@R=A,S=1260,V={0}:R=B,S=1018,V={1}:R=C,S=1092,V={2}:R=D,S=1014,V={3}:R=E,S=1260,V={4}:\";$C$2;$K$14;$C$4;$D297;$B297)": 9980,_x000D_
    "=RIK_AC(\"INF04__;INF04@E=0,S=42,G=0,T=0,P=0:@R=A,S=1260,V={0}:R=B,S=1018,V={1}:R=C,S=1092,V={2}:R=D,S=1014,V={3}:R=E,S=1260,V={4}:\";$C$2;$K$14;$C$4;$D305;$B305)": 9981,_x000D_
    "=RIK_AC(\"INF04__;INF04@E=0,S=42,G=0,T=0,P=0:@R=A,S=1260,V={0}:R=B,S=1018,V={1}:R=C,S=1092,V={2}:R=D,S=1014,V={3}:R=E,S=1260,V={4}:\";$C$2;$K$14;$C$4;$D313;$B313)": 9982,_x000D_
    "=RIK_AC(\"INF04__;INF04@E=0,S=42,G=0,T=0,P=0:@R=A,S=1260,V={0}:R=B,S=1018,V={1}:R=C,S=1092,V={2}:R=D,S=1014,V={3}:R=E,S=1260,V={4}:\";$C$2;$K$14;$C$4;$D321;$B321)": 9983,_x000D_
    "=RIK_AC(\"INF04__;INF04@E=0,S=42,G=0,T=0,P=0:@R=A,S=1260,V={0}:R=B,S=1018,V={1}:R=C,S=1092,V={2}:R=D,S=1014,V={3}:R=E,S=1260,V={4}:\";$C$2;$K$14;$C$4;$D329;$B329)": 9984,_x000D_
    "=RIK_AC(\"INF04__;INF04@E=0,S=42,G=0,T=0,P=0:@R=A,S=1260,V={0}:R=B,S=1018,V={1}:R=C,S=1092,V={2}:R=D,S=1014,V={3}:R=E,S=1260,V={4}:\";$C$2;$K$14;$C$4;$D337;$B337)": 9985,_x000D_
    "=RIK_AC(\"INF04__;INF04@E=0,S=42,G=0,T=0,P=0:@R=A,S=1260,V={0}:R=B,S=1018,V={1}:R=C,S=1092,V={2}:R=D,S=1014,V={3}:R=E,S=1260,V={4}:\";$C$2;$K$14;$C$4;$D345;$B345)": 9986,_x000D_
    "=RIK_AC(\"INF04__;INF04@E=0,S=42,G=0,T=0,P=0:@R=A,S=1260,V={0}:R=B,S=1018,V={1}:R=C,S=1092,V={2}:R=D,S=1014,V={3}:R=E,S=1260,V={4}:\";$C$2;$K$14;$C$4;$D353;$B353)": 9987,_x000D_
    "=RIK_AC(\"INF04__;INF04@E=0,S=42,G=0,T=0,P=0:@R=A,S=1260,V={0}:R=B,S=1018,V={1}:R=C,S=1092,V={2}:R=D,S=1014,V={3}:R=E,S=1260,V={4}:\";$C$2;$K$14;$C$4;$D361;$B361)": 9988,_x000D_
    "=RIK_AC(\"INF04__;INF04@E=0,S=42,G=0,T=0,P=0:@R=A,S=1260,V={0}:R=B,S=1018,V={1}:R=C,S=1092,V={2}:R=D,S=1014,V={3}:R=E,S=1260,V={4}:\";$C$2;$K$14;$C$4;$D369;$B369)": 9989,_x000D_
    "=RIK_AC(\"INF04__;INF04@E=0,S=42,G=0,T=0,P=0:@R=A,S=1260,V={0}:R=B,S=1018,V={1}:R=C,S=1092,V={2}:R=D,S=1014,V={3}:R=E,S=1260,V={4}:\";$C$2;$K$14;$C$4;$D377;$B377)": 9990,_x000D_
    "=RIK_AC(\"INF04__;INF04@E=0,S=42,G=0,T=0,P=0:@R=A,S=1260,V={0}:R=B,S=1018,V={1}:R=C,S=1092,V={2}:R=D,S=1014,V={3}:R=E,S=1260,V={4}:\";$C$2;$K$14;$C$4;$D385;$B385)": 9991,_x000D_
    "=RIK_AC(\"INF04__;INF04@E=0,S=42,G=0,T=0,P=0:@R=A,S=1260,V={0}:R=B,S=1018,V={1}:R=C,S=1092,V={2}:R=D,S=1014,V={3}:R=E,S=1260,V={4}:\";$C$2;$K$14;$C$4;$D393;$B393)": 9992,_x000D_
    "=RIK_AC(\"INF04__;INF04@E=0,S=42,G=0,T=0,P=0:@R=A,S=1260,V={0}:R=B,S=1018,V={1}:R=C,S=1092,V={2}:R=D,S=1014,V={3}:R=E,S=1260,V={4}:\";$C$2;$K$14;$C$4;$D401;$B401)": 9993,_x000D_
    "=RIK_AC(\"INF04__;INF04@E=0,S=42,G=0,T=0,P=0:@R=A,S=1260,V={0}:R=B,S=1018,V={1}:R=C,S=1092,V={2}:R=D,S=1014,V={3}:R=E,S=1260,V={4}:\";$C$2;$K$14;$C$4;$D409;$B409)": 9994,_x000D_
    "=RIK_AC(\"INF04__;INF04@E=0,S=42,G=0,T=0,P=0:@R=A,S=1260,V={0}:R=B,S=1018,V={1}:R=C,S=1092,V={2}:R=D,S=1014,V={3}:R=E,S=1260,V={4}:\";$C$2;$K$14;$C$4;$D417;$B417)": 9995,_x000D_
    "=RIK_AC(\"INF04__;INF04@E=0,S=42,G=0,T=0,P=0:@R=A,S=1260,V={0}:R=B,S=1018,V={1}:R=C,S=1092,V={2}:R=D,S=1014,V={3}:R=E,S=1260,V={4}:\";$C$2;$K$14;$C$4;$D425;$B425)": 9996,_x000D_
    "=RIK_AC(\"INF04__;INF04@E=0,S=42,G=0,T=0,P=0:@R=A,S=1260,V={0}:R=B,S=1018,V={1}:R=C,S=1092,V={2}:R=D,S=1014,V={3}:R=E,S=1260,V={4}:\";$C$2;$K$14;$C$4;$D433;$B433)": 9997,_x000D_
    "=RIK_AC(\"INF04__;INF04@E=0,S=1064,G=0,T=0,P=0:@R=A,S=1260,V={0}:R=B,S=1018,V={1}:R=C,S=1092,V={2}:R=D,S=1014,V={3}:R=E,S=1260,V={4}:\";$C$2;$K$14;$C$4;$D21;$B21)": 9998,_x000D_
    "=RIK_AC(\"INF04__;INF04@E=0,S=1064,G=0,T=0,P=0:@R=A,S=1260,V={0}:R=B,S=1018,V={1}:R=C,S=1092,V={2}:R=D,S=1014,V={3}:R=E,S=1260,V={4}:\";$C$2;$K$14;$C$4;$D29;$B29)": 9999,_x000D_
    "=RIK_AC(\"INF04__;INF04@E=0,S=1064,G=0,T=0,P=0:@R=A,S=1260,V={0}:R=B,S=1018,V={1}:R=C,S=1092,V={2}:R=D,S=1014,V={3}:R=E,S=1260,V={4}:\";$C$2;$K$14;$C$4;$D37;$B37)": 10000,_x000D_
    "=RIK_AC(\"INF04__;INF04@E=0,S=1064,G=0,T=0,P=0:@R=A,S=1260,V={0}:R=B,S=1018,V={1}:R=C,S=1092,V={2}:R=D,S=1014,V={3}:R=E,S=1260,V={4}:\";$C$2;$K$14;$C$4;$D45;$B45)": 10001,_x000D_
    "=RIK_AC(\"INF04__;INF04@E=0,S=1064,G=0,T=0,P=0:@R=A,S=1260,V={0}:R=B,S=1018,V={1}:R=C,S=1092,V={2}:R=D,S=1014,V={3}:R=E,S=1260,V={4}:\";$C$2;$K$14;$C$4;$D53;$B53)": 10002,_x000D_
    "=RIK_AC(\"INF04__;INF04@E=0,S=1064,G=0,T=0,P=0:@R=A,S=1260,V={0}:R=B,S=1018,V={1}:R=C,S=1092,V={2}:R=D,S=1014,V={3}:R=E,S=1260,V={4}:\";$C$2;$K$14;$C$4;$D61;$B61)": 10003,_x000D_
    "=RIK_AC(\"INF04__;INF04@E=0,S=1064,G=0,T=0,P=0:@R=A,S=1260,V={0}:R=B,S=1018,V={1}:R=C,S=1092,V={2}:R=D,S=1014,V={3}:R=E,S=1260,V={4}:\";$C$2;$K$14;$C$4;$D69;$B69)": 10004,_x000D_
    "=RIK_AC(\"INF04__;INF04@E=0,S=1064,G=0,T=0,P=0:@R=A,S=1260,V={0}:R=B,S=1018,V={1}:R=C,S=1092,V={2}:R=D,S=1014,V={3}:R=E,S=1260,V={4}:\";$C$2;$K$14;$C$4;$D77;$B77)": 10005,_x000D_
    "=RIK_AC(\"INF04__;INF04@E=0,S=1064,G=0,T=0,P=0:@R=A,S=1260,V={0}:R=B,S=1018,V={1}:R=C,S=1092,V={2}:R=D,S=1014,V={3}:R=E,S=1260,V={4}:\";$C$2;$K$14;$C$4;$D85;$B85)": 10006,_x000D_
    "=RIK_AC(\"INF04__;INF04@E=0,S=1064,G=0,T=0,P=0:@R=A,S=1260,V={0}:R=B,S=1018,V={1}:R=C,S=1092,V={2}:R=D,S=1014,V={3}:R=E,S=1260,V={4}:\";$C$2;$K$14;$C$4;$D93;$B93)": 10007,_x000D_
    "=RIK_AC(\"INF04__;INF04@E=0,S=1064,G=0,T=0,P=0:@R=A,S=1260,V={0}:R=B,S=1018,V={1}:R=C,S=1092,V={2}:R=D,S=1014,V={3}:R=E,S=1260,V={4}:\";$C$2;$K$14;$C$4;$D101;$B101)": 10008,_x000D_
    "=RIK_AC(\"INF04__;INF04@E=0,S=1064,G=0,T=0,P=0:@R=A,S=1260,V={0}:R=B,S=1018,V={1}:R=C,S=1092,V={2}:R=D,S=1014,V={3}:R=E,S=1260,V={4}:\";$C$2;$K$14;$C$4;$D109;$B109)": 10009,_x000D_
    "=RIK_AC(\"INF04__;INF04@E=0,S=1064,G=0,T=0,P=0:@R=A,S=1260,V={0}:R=B,S=1018,V={1}:R=C,S=1092,V={2}:R=D,S=1014,V={3}:R=E,S=1260,V={4}:\";$C$2;$K$14;$C$4;$D117;$B117)": 10010,_x000D_
    "=RIK_AC(\"INF04__;INF04@E=0,S=1064,G=0,T=0,P=0:@R=A,S=1260,V={0}:R=B,S=1018,V={1}:R=C,S=1092,V={2}:R=D,S=1014,V={3}:R=E,S=1260,V={4}:\";$C$2;$K$14;$C$4;$D125;$B125)": 10011,_x000D_
    "=RIK_AC(\"INF04__;INF04@E=0,S=1064,G=0,T=0,P=0:@R=A,S=1260,V={0}:R=B,S=1018,V={1}:R=C,S=1092,V={2}:R=D,S=1014,V={3}:R=E,S=1260,V={4}:\";$C$2;$K$14;$C$4;$D133;$B133)": 10012,_x000D_
    "=RIK_AC(\"INF04__;INF04@E=0,S=1064,G=0,T=0,P=0:@R=A,S=1260,V={0}:R=B,S=1018,V={1}:R=C,S=1092,V={2}:R=D,S=1014,V={3}:R=E,S=1260,V={4}:\";$C$2;$K$14;$C$4;$D141;$B141)": 10013,_x000D_
    "=RIK_AC(\"INF04__;INF04@E=0,S=1064,G=0,T=0,P=0:@R=A,S=1260,V={0}:R=B,S=1018,V={1}:R=C,S=1092,V={2}:R=D,S=1014,V={3}:R=E,S=1260,V={4}:\";$C$2;$K$14;$C$4;$D149;$B149)": 10014,_x000D_
    "=RIK_AC(\"INF04__;INF04@E=0,S=1064,G=0,T=0,P=0:@R=A,S=1260,V={0}:R=B,S=1018,V={1}:R=C,S=1092,V={2}:R=D,S=1014,V={3}:R=E,S=1260,V={4}:\";$C$2;$K$14;$C$4;$D157;$B157)": 10015,_x000D_
    "=RIK_AC(\"INF04__;INF04@E=0,S=1064,G=0,T=0,P=0:@R=A,S=1260,V={0}:R=B,S=1018,V={1}:R=C,S=1092,V={2}:R=D,S=1014,V={3}:R=E,S=1260,V={4}:\";$C$2;$K$14;$C$4;$D165;$B165)": 10016,_x000D_
    "=RIK_AC(\"INF04__;INF04@E=0,S=1064,G=0,T=0,P=0:@R=A,S=1260,V={0}:R=B,S=1018,V={1}:R=C,S=1092,V={2}:R=D,S=1014,V={3}:R=E,S=1260,V={4}:\";$C$2;$K$14;$C$4;$D173;$B173)": 10017,_x000D_
    "=RIK_AC(\"INF04__;INF04@E=0,S=1064,G=0,T=0,P=0:@R=A,S=1260,V={0}:R=B,S=1018,V={1}:R=C,S=1092,V={2}:R=D,S=1014,V={3}:R=E,S=1260,V={4}:\";$C$2;$K$14;$C$4;$D181;$B181)": 10018,_x000D_
    "=RIK_AC(\"INF04__;INF04@E=0,S=1064,G=0,T=0,P=0:@R=A,S=1260,V={0}:R=B,S=1018,V={1}:R=C,S=1092,V={2}:R=D,S=1014,V={3}:R=E,S=1260,V={4}:\";$C$2;$K$14;$C$4;$D189;$B189)": 10019,_x000D_
    "=RIK_AC(\"INF04__;INF04@E=0,S=1064,G=0,T=0,P=0:@R=A,S=1260,V={0}:R=B,S=1018,V={1}:R=C,S=1092,V={2}:R=D,S=1014,V={3}:R=E,S=1260,V={4}:\";$C$2;$K$14;$C$4;$D197;$B197)": 10020,_x000D_
    "=RIK_AC(\"INF04__;INF04@E=0,S=1064,G=0,T=0,P=0:@R=A,S=1260,V={0}:R=B,S=1018,V={1}:R=C,S=1092,V={2}:R=D,S=1014,V={3}:R=E,S=1260,V={4}:\";$C$2;$K$14;$C$4;$D205;$B205)": 10021,_x000D_
    "=RIK_AC(\"INF04__;INF04@E=0,S=1064,G=0,T=0,P=0:@R=A,S=1260,V={0}:R=B,S=1018,V={1}:R=C,S=1092,V={2}:R=D,S=1014,V={3}:R=E,S=1260,V={4}:\";$C$2;$K$14;$C$4;$D213;$B213)": 10022,_x000D_
    "=RIK_AC(\"INF04__;INF04@E=0,S=1064,G=0,T=0,P=0:@R=A,S=1260,V={0}:R=B,S=1018,V={1}:R=C,S=1092,V={2}:R=D,S=1014,V={3}:R=E,S=1260,V={4}:\";$C$2;$K$14;$C$4;$D221;$B221)": 10023,_x000D_
    "=RIK_AC(\"INF04__;INF04@E=0,S=1064,G=0,T=0,P=0:@R=A,S=1260,V={0}:R=B,S=1018,V={1}:R=C,S=1092,V={2}:R=D,S=1014,V={3}:R=E,S=1260,V={4}:\";$C$2;$K$14;$C$4;$D229;$B229)": 10024,_x000D_
    "=RIK_AC(\"INF04__;INF04@E=0,S=1064,G=0,T=0,P=0:@R=A,S=1260,V={0}:R=B,S=1018,V={1}:R=C,S=1092,V={2}:R=D,S=1014,V={3}:R=E,S=1260,V={4}:\";$C$2;$K$14;$C$4;$D237;$B237)": 10025,_x000D_
    "=RIK_AC(\"INF04__;INF04@E=0,S=1064,G=0,T=0,P=0:@R=A,S=1260,V={0}:R=B,S=1018,V={1}:R=C,S=1092,V={2}:R=D,S=1014,V={3}:R=E,S=1260,V={4}:\";$C$2;$K$14;$C$4;$D245;$B245)": 10026,_x000D_
    "=RIK_AC(\"INF04__;INF04@E=0,S=1064,G=0,T=0,P=0:@R=A,S=1260,V={0}:R=B,S=1018,V={1}:R=C,S=1092,V={2}:R=D,S=1014,V={3}:R=E,S=1260,V={4}:\";$C$2;$K$14;$C$4;$D253;$B253)": 10027,_x000D_
    "=RIK_AC(\"INF04__;INF04@E=0,S=1064,G=0,T=0,P=0:@R=A,S=1260,V={0}:R=B,S=1018,V={1}:R=C,S=1092,V={2}:R=D,S=1014,V={3}:R=E,S=1260,V={4}:\";$C$2;$K$14;$C$4;$D261;$B261)": 10028,_x000D_
    "=RIK_AC(\"INF04__;INF04@E=0,S=1064,G=0,T=0,P=0:@R=A,S=1260,V={0}:R=B,S=1018,V={1}:R=C,S=1092,V={2}:R=D,S=1014,V={3}:R=E,S=1260,V={4}:\";$C$2;$K$14;$C$4;$D269;$B269)": 10029,_x000D_
    "=RIK_AC(\"INF04__;INF04@E=0,S=1064,G=0,T=0,P=0:@R=A,S=1260,V={0}:R=B,S=1018,V={1}:R=C,S=1092,V={2}:R=D,S=1014,V={3}:R=E,S=1260,V={4}:\";$C$2;$K$14;$C$4;$D277;$B277)": 10030,_x000D_
    "=RIK_AC(\"INF04__;INF04@E=0,S=1064,G=0,T=0,P=0:@R=A,S=1260,V={0}:R=B,S=1018,V={1}:R=C,S=1092,V={2}:R=D,S=1014,V={3}:R=E,S=1260,V={4}:\";$C$2;$K$14;$C$4;$D285;$B285)": 10031,_x000D_
    "=RIK_AC(\"INF04__;INF04@E=0,S=1064,G=0,T=0,P=0:@R=A,S=1260,V={0}:R=B,S=1018,V={1}:R=C,S=1092,V={2}:R=D,S=1014,V={3}:R=E,S=1260,V={4}:\";$C$2;$K$14;$C$4;$D293;$B293)": 10032,_x000D_
    "=RIK_AC(\"INF04__;INF04@E=0,S=1064,G=0,T=0,P=0:@R=A,S=1260,V={0}:R=B,S=1018,V={1}:R=C,S=1092,V={2}:R=D,S=1014,V={3}:R=E,S=1260,V={4}:\";$C$2;$K$14;$C$4;$D301;$B301)": 10033,_x000D_
    "=RIK_AC(\"INF04__;INF04@E=0,S=1064,G=0,T=0,P=0:@R=A,S=1260,V={0}:R=B,S=1018,V={1}:R=C,S=1092,V={2}:R=D,S=1014,V={3}:R=E,S=1260,V={4}:\";$C$2;$K$14;$C$4;$D309;$B309)": 10034,_x000D_
    "=RIK_AC(\"INF04__;INF04@E=0,S=1064,G=0,T=0,P=0:@R=A,S=1260,V={0}:R=B,S=1018,V={1}:R=C,S=1092,V={2}:R=D,S=1014,V={3}:R=E,S=1260,V={4}:\";$C$2;$K$14;$C$4;$D317;$B317)": 10035,_x000D_
    "=RIK_AC(\"INF04__;INF04@E=0,S=1064,G=0,T=0,P=0:@R=A,S=1260,V={0}:R=B,S=1018,V={1}:R=C,S=1092,V={2}:R=D,S=1014,V={3}:R=E,S=1260,V={4}:\";$C$2;$K$14;$C$4;$D325;$B325)": 10036,_x000D_
    "=RIK_AC(\"INF04__;INF04@E=0,S=1064,G=0,T=0,P=0:@R=A,S=1260,V={0}:R=B,S=1018,V={1}:R=C,S=1092,V={2}:R=D,S=1014,V={3}:R=E,S=1260,V={4}:\";$C$2;$K$14;$C$4;$D333;$B333)": 10037,_x000D_
    "=RIK_AC(\"INF04__;INF04@E=0,S=1064,G=0,T=0,P=0:@R=A,S=1260,V={0}:R=B,S=1018,V={1}:R=C,S=1092,V={2}:R=D,S=1014,V={3}:R=E,S=1260,V={4}:\";$C$2;$K$14;$C$4;$D341;$B341)": 10038,_x000D_
    "=RIK_AC(\"INF04__;INF04@E=0,S=1064,G=0,T=0,P=0:@R=A,S=1260,V={0}:R=B,S=1018,V={1}:R=C,S=1092,V={2}:R=D,S=1014,V={3}:R=E,S=1260,V={4}:\";$C$2;$K$14;$C$4;$D349;$B349)": 10039,_x000D_
    "=RIK_AC(\"INF04__;INF04@E=0,S=1064,G=0,T=0,P=0:@R=A,S=1260,V={0}:R=B,S=1018,V={1}:R=C,S=1092,V={2}:R=D,S=1014,V={3}:R=E,S=1260,V={4}:\";$C$2;$K$14;$C$4;$D357;$B357)": 10040,_x000D_
    "=RIK_AC(\"INF04__;INF04@E=0,S=1064,G=0,T=0,P=0:@R=A,S=1260,V={0}:R=B,S=1018,V={1}:R=C,S=1092,V={2}:R=D,S=1014,V={3}:R=E,S=1260,V={4}:\";$C$2;$K$14;$C$4;$D365;$B365)": 10041,_x000D_
    "=RIK_AC(\"INF04__;INF04@E=0,S=1064,G=0,T=0,P=0:@R=A,S=1260,V={0}:R=B,S=1018,V={1}:R=C,S=1092,V={2}:R=D,S=1014,V={3}:R=E,S=1260,V={4}:\";$C$2;$K$14;$C$4;$D373;$B373)": 10042,_x000D_
    "=RIK_AC(\"INF04__;INF04@E=0,S=1064,G=0,T=0,P=0:@R=A,S=1260,V={0}:R=B,S=1018,V={1}:R=C,S=1092,V={2}:R=D,S=1014,V={3}:R=E,S=1260,V={4}:\";$C$2;$K$14;$C$4;$D381;$B381)": 10043,_x000D_
    "=RIK_AC(\"INF04__;INF04@E=0,S=1064,G=0,T=0,P=0:@R=A,S=1260,V={0}:R=B,S=1018,V={1}:R=C,S=1092,V={2}:R=D,S=1014,V={3}:R=E,S=1260,V={4}:\";$C$2;$K$14;$C$4;$D389;$B389)": 10044,_x000D_
    "=RIK_AC(\"INF04__;INF04@E=0,S=1064,G=0,T=0,P=0:@R=A,S=1260,V={0}:R=B,S=1018,V={1}:R=C,S=1092,V={2}:R=D,S=1014,V={3}:R=E,S=1260,V={4}:\";$C$2;$K$14;$C$4;$D397;$B397)": 10045,_x000D_
    "=RIK_AC(\"INF04__;INF04@E=0,S=1064,G=0,T=0,P=0:@R=A,S=1260,V={0}:R=B,S=1018,V={1}:R=C,S=1092,V={2}:R=D,S=1014,V={3}:R=E,S=1260,V={4}:\";$C$2;$K$14;$C$4;$D405;$B405)": 10046,_x000D_
    "=RIK_AC(\"I</t>
  </si>
  <si>
    <t>NF04__;INF04@E=0,S=1064,G=0,T=0,P=0:@R=A,S=1260,V={0}:R=B,S=1018,V={1}:R=C,S=1092,V={2}:R=D,S=1014,V={3}:R=E,S=1260,V={4}:\";$C$2;$K$14;$C$4;$D413;$B413)": 10047,_x000D_
    "=RIK_AC(\"INF04__;INF04@E=0,S=1064,G=0,T=0,P=0:@R=A,S=1260,V={0}:R=B,S=1018,V={1}:R=C,S=1092,V={2}:R=D,S=1014,V={3}:R=E,S=1260,V={4}:\";$C$2;$K$14;$C$4;$D421;$B421)": 10048,_x000D_
    "=RIK_AC(\"INF04__;INF04@E=0,S=1064,G=0,T=0,P=0:@R=A,S=1260,V={0}:R=B,S=1018,V={1}:R=C,S=1092,V={2}:R=D,S=1014,V={3}:R=E,S=1260,V={4}:\";$C$2;$K$14;$C$4;$D429;$B429)": 10049,_x000D_
    "=RIK_AC(\"INF04__;INF04@E=0,S=1064,G=0,T=0,P=0:@R=A,S=1260,V={0}:R=B,S=1018,V={1}:R=C,S=1092,V={2}:R=D,S=1014,V={3}:R=E,S=1260,V={4}:\";$C$2;$K$14;$C$4;$D437;$B437)": 10050,_x000D_
    "=RIK_AC(\"INF04__;INF04@E=0,S=49,G=0,T=0,P=0:@R=A,S=1260,V={0}:R=B,S=1018,V={1}:R=C,S=1092,V={2}:R=D,S=1014,V={3}:R=E,S=1260,V={4}:R=F,S=48,V={5}:\";$C$2;$K$14;$C$4;$D25;$B25;M$14)": 10051,_x000D_
    "=RIK_AC(\"INF04__;INF04@E=0,S=49,G=0,T=0,P=0:@R=A,S=1260,V={0}:R=B,S=1018,V={1}:R=C,S=1092,V={2}:R=D,S=1014,V={3}:R=E,S=1260,V={4}:R=F,S=48,V={5}:\";$C$2;$K$14;$C$4;$D33;$B33;M$14)": 10052,_x000D_
    "=RIK_AC(\"INF04__;INF04@E=0,S=49,G=0,T=0,P=0:@R=A,S=1260,V={0}:R=B,S=1018,V={1}:R=C,S=1092,V={2}:R=D,S=1014,V={3}:R=E,S=1260,V={4}:R=F,S=48,V={5}:\";$C$2;$K$14;$C$4;$D41;$B41;M$14)": 10053,_x000D_
    "=RIK_AC(\"INF04__;INF04@E=0,S=49,G=0,T=0,P=0:@R=A,S=1260,V={0}:R=B,S=1018,V={1}:R=C,S=1092,V={2}:R=D,S=1014,V={3}:R=E,S=1260,V={4}:R=F,S=48,V={5}:\";$C$2;$K$14;$C$4;$D49;$B49;M$14)": 10054,_x000D_
    "=RIK_AC(\"INF04__;INF04@E=0,S=49,G=0,T=0,P=0:@R=A,S=1260,V={0}:R=B,S=1018,V={1}:R=C,S=1092,V={2}:R=D,S=1014,V={3}:R=E,S=1260,V={4}:R=F,S=48,V={5}:\";$C$2;$K$14;$C$4;$D57;$B57;M$14)": 10055,_x000D_
    "=RIK_AC(\"INF04__;INF04@E=0,S=49,G=0,T=0,P=0:@R=A,S=1260,V={0}:R=B,S=1018,V={1}:R=C,S=1092,V={2}:R=D,S=1014,V={3}:R=E,S=1260,V={4}:R=F,S=48,V={5}:\";$C$2;$K$14;$C$4;$D65;$B65;M$14)": 10056,_x000D_
    "=RIK_AC(\"INF04__;INF04@E=0,S=49,G=0,T=0,P=0:@R=A,S=1260,V={0}:R=B,S=1018,V={1}:R=C,S=1092,V={2}:R=D,S=1014,V={3}:R=E,S=1260,V={4}:R=F,S=48,V={5}:\";$C$2;$K$14;$C$4;$D73;$B73;M$14)": 10057,_x000D_
    "=RIK_AC(\"INF04__;INF04@E=0,S=49,G=0,T=0,P=0:@R=A,S=1260,V={0}:R=B,S=1018,V={1}:R=C,S=1092,V={2}:R=D,S=1014,V={3}:R=E,S=1260,V={4}:R=F,S=48,V={5}:\";$C$2;$K$14;$C$4;$D81;$B81;M$14)": 10058,_x000D_
    "=RIK_AC(\"INF04__;INF04@E=0,S=49,G=0,T=0,P=0:@R=A,S=1260,V={0}:R=B,S=1018,V={1}:R=C,S=1092,V={2}:R=D,S=1014,V={3}:R=E,S=1260,V={4}:R=F,S=48,V={5}:\";$C$2;$K$14;$C$4;$D89;$B89;M$14)": 10059,_x000D_
    "=RIK_AC(\"INF04__;INF04@E=0,S=49,G=0,T=0,P=0:@R=A,S=1260,V={0}:R=B,S=1018,V={1}:R=C,S=1092,V={2}:R=D,S=1014,V={3}:R=E,S=1260,V={4}:R=F,S=48,V={5}:\";$C$2;$K$14;$C$4;$D97;$B97;M$14)": 10060,_x000D_
    "=RIK_AC(\"INF04__;INF04@E=0,S=49,G=0,T=0,P=0:@R=A,S=1260,V={0}:R=B,S=1018,V={1}:R=C,S=1092,V={2}:R=D,S=1014,V={3}:R=E,S=1260,V={4}:R=F,S=48,V={5}:\";$C$2;$K$14;$C$4;$D105;$B105;M$14)": 10061,_x000D_
    "=RIK_AC(\"INF04__;INF04@E=0,S=49,G=0,T=0,P=0:@R=A,S=1260,V={0}:R=B,S=1018,V={1}:R=C,S=1092,V={2}:R=D,S=1014,V={3}:R=E,S=1260,V={4}:R=F,S=48,V={5}:\";$C$2;$K$14;$C$4;$D113;$B113;M$14)": 10062,_x000D_
    "=RIK_AC(\"INF04__;INF04@E=0,S=49,G=0,T=0,P=0:@R=A,S=1260,V={0}:R=B,S=1018,V={1}:R=C,S=1092,V={2}:R=D,S=1014,V={3}:R=E,S=1260,V={4}:R=F,S=48,V={5}:\";$C$2;$K$14;$C$4;$D121;$B121;M$14)": 10063,_x000D_
    "=RIK_AC(\"INF04__;INF04@E=0,S=49,G=0,T=0,P=0:@R=A,S=1260,V={0}:R=B,S=1018,V={1}:R=C,S=1092,V={2}:R=D,S=1014,V={3}:R=E,S=1260,V={4}:R=F,S=48,V={5}:\";$C$2;$K$14;$C$4;$D129;$B129;M$14)": 10064,_x000D_
    "=RIK_AC(\"INF04__;INF04@E=0,S=49,G=0,T=0,P=0:@R=A,S=1260,V={0}:R=B,S=1018,V={1}:R=C,S=1092,V={2}:R=D,S=1014,V={3}:R=E,S=1260,V={4}:R=F,S=48,V={5}:\";$C$2;$K$14;$C$4;$D137;$B137;M$14)": 10065,_x000D_
    "=RIK_AC(\"INF04__;INF04@E=0,S=49,G=0,T=0,P=0:@R=A,S=1260,V={0}:R=B,S=1018,V={1}:R=C,S=1092,V={2}:R=D,S=1014,V={3}:R=E,S=1260,V={4}:R=F,S=48,V={5}:\";$C$2;$K$14;$C$4;$D145;$B145;M$14)": 10066,_x000D_
    "=RIK_AC(\"INF04__;INF04@E=0,S=49,G=0,T=0,P=0:@R=A,S=1260,V={0}:R=B,S=1018,V={1}:R=C,S=1092,V={2}:R=D,S=1014,V={3}:R=E,S=1260,V={4}:R=F,S=48,V={5}:\";$C$2;$K$14;$C$4;$D153;$B153;M$14)": 10067,_x000D_
    "=RIK_AC(\"INF04__;INF04@E=0,S=49,G=0,T=0,P=0:@R=A,S=1260,V={0}:R=B,S=1018,V={1}:R=C,S=1092,V={2}:R=D,S=1014,V={3}:R=E,S=1260,V={4}:R=F,S=48,V={5}:\";$C$2;$K$14;$C$4;$D161;$B161;M$14)": 10068,_x000D_
    "=RIK_AC(\"INF04__;INF04@E=0,S=42,G=0,T=0,P=0:@R=A,S=1260,V={0}:R=B,S=1018,V={1}:R=C,S=1092,V={2}:R=D,S=1014,V={3}:R=E,S=1260,V={4}:\";$C$2;$K$14;$C$4;$D24;$B24)": 10069,_x000D_
    "=RIK_AC(\"INF04__;INF04@E=0,S=42,G=0,T=0,P=0:@R=A,S=1260,V={0}:R=B,S=1018,V={1}:R=C,S=1092,V={2}:R=D,S=1014,V={3}:R=E,S=1260,V={4}:\";$C$2;$K$14;$C$4;$D88;$B88)": 10070,_x000D_
    "=RIK_AC(\"INF04__;INF04@E=0,S=42,G=0,T=0,P=0:@R=A,S=1260,V={0}:R=B,S=1018,V={1}:R=C,S=1092,V={2}:R=D,S=1014,V={3}:R=E,S=1260,V={4}:\";$C$2;$K$14;$C$4;$D152;$B152)": 10071,_x000D_
    "=RIK_AC(\"INF04__;INF04@E=0,S=42,G=0,T=0,P=0:@R=A,S=1260,V={0}:R=B,S=1018,V={1}:R=C,S=1092,V={2}:R=D,S=1014,V={3}:R=E,S=1260,V={4}:\";$C$2;$K$14;$C$4;$D216;$B216)": 10072,_x000D_
    "=RIK_AC(\"INF04__;INF04@E=0,S=42,G=0,T=0,P=0:@R=A,S=1260,V={0}:R=B,S=1018,V={1}:R=C,S=1092,V={2}:R=D,S=1014,V={3}:R=E,S=1260,V={4}:\";$C$2;$K$14;$C$4;$D280;$B280)": 10073,_x000D_
    "=RIK_AC(\"INF04__;INF04@E=0,S=42,G=0,T=0,P=0:@R=A,S=1260,V={0}:R=B,S=1018,V={1}:R=C,S=1092,V={2}:R=D,S=1014,V={3}:R=E,S=1260,V={4}:\";$C$2;$K$14;$C$4;$D344;$B344)": 10074,_x000D_
    "=RIK_AC(\"INF04__;INF04@E=0,S=42,G=0,T=0,P=0:@R=A,S=1260,V={0}:R=B,S=1018,V={1}:R=C,S=1092,V={2}:R=D,S=1014,V={3}:R=E,S=1260,V={4}:\";$C$2;$K$14;$C$4;$D408;$B408)": 10075,_x000D_
    "=RIK_AC(\"INF04__;INF04@E=0,S=1064,G=0,T=0,P=0:@R=A,S=1260,V={0}:R=B,S=1018,V={1}:R=C,S=1092,V={2}:R=D,S=1014,V={3}:R=E,S=1260,V={4}:\";$C$2;$K$14;$C$4;$D52;$B52)": 10076,_x000D_
    "=RIK_AC(\"INF04__;INF04@E=0,S=1064,G=0,T=0,P=0:@R=A,S=1260,V={0}:R=B,S=1018,V={1}:R=C,S=1092,V={2}:R=D,S=1014,V={3}:R=E,S=1260,V={4}:\";$C$2;$K$14;$C$4;$D116;$B116)": 10077,_x000D_
    "=RIK_AC(\"INF04__;INF04@E=0,S=1064,G=0,T=0,P=0:@R=A,S=1260,V={0}:R=B,S=1018,V={1}:R=C,S=1092,V={2}:R=D,S=1014,V={3}:R=E,S=1260,V={4}:\";$C$2;$K$14;$C$4;$D180;$B180)": 10078,_x000D_
    "=RIK_AC(\"INF04__;INF04@E=0,S=1064,G=0,T=0,P=0:@R=A,S=1260,V={0}:R=B,S=1018,V={1}:R=C,S=1092,V={2}:R=D,S=1014,V={3}:R=E,S=1260,V={4}:\";$C$2;$K$14;$C$4;$D244;$B244)": 10079,_x000D_
    "=RIK_AC(\"INF04__;INF04@E=0,S=1064,G=0,T=0,P=0:@R=A,S=1260,V={0}:R=B,S=1018,V={1}:R=C,S=1092,V={2}:R=D,S=1014,V={3}:R=E,S=1260,V={4}:\";$C$2;$K$14;$C$4;$D308;$B308)": 10080,_x000D_
    "=RIK_AC(\"INF04__;INF04@E=0,S=1064,G=0,T=0,P=0:@R=A,S=1260,V={0}:R=B,S=1018,V={1}:R=C,S=1092,V={2}:R=D,S=1014,V={3}:R=E,S=1260,V={4}:\";$C$2;$K$14;$C$4;$D340;$B340)": 10081,_x000D_
    "=RIK_AC(\"INF04__;INF04@E=0,S=1064,G=0,T=0,P=0:@R=A,S=1260,V={0}:R=B,S=1018,V={1}:R=C,S=1092,V={2}:R=D,S=1014,V={3}:R=E,S=1260,V={4}:\";$C$2;$K$14;$C$4;$D372;$B372)": 10082,_x000D_
    "=RIK_AC(\"INF04__;INF04@E=0,S=1064,G=0,T=0,P=0:@R=A,S=1260,V={0}:R=B,S=1018,V={1}:R=C,S=1092,V={2}:R=D,S=1014,V={3}:R=E,S=1260,V={4}:\";$C$2;$K$14;$C$4;$D404;$B404)": 10083,_x000D_
    "=RIK_AC(\"INF04__;INF04@E=0,S=1064,G=0,T=0,P=0:@R=A,S=1260,V={0}:R=B,S=1018,V={1}:R=C,S=1092,V={2}:R=D,S=1014,V={3}:R=E,S=1260,V={4}:\";$C$2;$K$14;$C$4;$D436;$B436)": 10084,_x000D_
    "=RIK_AC(\"INF04__;INF04@E=0,S=49,G=0,T=0,P=0:@R=A,S=1260,V={0}:R=B,S=1018,V={1}:R=C,S=1092,V={2}:R=D,S=1014,V={3}:R=E,S=1260,V={4}:R=F,S=48,V={5}:\";$C$2;$K$14;$C$4;$D39;$B39;M$14)": 10085,_x000D_
    "=RIK_AC(\"INF04__;INF04@E=0,S=49,G=0,T=0,P=0:@R=A,S=1260,V={0}:R=B,S=1018,V={1}:R=C,S=1092,V={2}:R=D,S=1014,V={3}:R=E,S=1260,V={4}:R=F,S=48,V={5}:\";$C$2;$K$14;$C$4;$D60;$B60;M$14)": 10086,_x000D_
    "=RIK_AC(\"INF04__;INF04@E=0,S=49,G=0,T=0,P=0:@R=A,S=1260,V={0}:R=B,S=1018,V={1}:R=C,S=1092,V={2}:R=D,S=1014,V={3}:R=E,S=1260,V={4}:R=F,S=48,V={5}:\";$C$2;$K$14;$C$4;$D80;$B80;M$14)": 10087,_x000D_
    "=RIK_AC(\"INF04__;INF04@E=0,S=49,G=0,T=0,P=0:@R=A,S=1260,V={0}:R=B,S=1018,V={1}:R=C,S=1092,V={2}:R=D,S=1014,V={3}:R=E,S=1260,V={4}:R=F,S=48,V={5}:\";$C$2;$K$14;$C$4;$D100;$B100;M$14)": 10088,_x000D_
    "=RIK_AC(\"INF04__;INF04@E=0,S=49,G=0,T=0,P=0:@R=A,S=1260,V={0}:R=B,S=1018,V={1}:R=C,S=1092,V={2}:R=D,S=1014,V={3}:R=E,S=1260,V={4}:R=F,S=48,V={5}:\";$C$2;$K$14;$C$4;$D116;$B116;M$14)": 10089,_x000D_
    "=RIK_AC(\"INF04__;INF04@E=0,S=49,G=0,T=0,P=0:@R=A,S=1260,V={0}:R=B,S=1018,V={1}:R=C,S=1092,V={2}:R=D,S=1014,V={3}:R=E,S=1260,V={4}:R=F,S=48,V={5}:\";$C$2;$K$14;$C$4;$D132;$B132;M$14)": 10090,_x000D_
    "=RIK_AC(\"INF04__;INF04@E=0,S=49,G=0,T=0,P=0:@R=A,S=1260,V={0}:R=B,S=1018,V={1}:R=C,S=1092,V={2}:R=D,S=1014,V={3}:R=E,S=1260,V={4}:R=F,S=48,V={5}:\";$C$2;$K$14;$C$4;$D146;$B146;M$14)": 10091,_x000D_
    "=RIK_AC(\"INF04__;INF04@E=0,S=49,G=0,T=0,P=0:@R=A,S=1260,V={0}:R=B,S=1018,V={1}:R=C,S=1092,V={2}:R=D,S=1014,V={3}:R=E,S=1260,V={4}:R=F,S=48,V={5}:\";$C$2;$K$14;$C$4;$D159;$B159;M$14)": 10092,_x000D_
    "=RIK_AC(\"INF04__;INF04@E=0,S=49,G=0,T=0,P=0:@R=A,S=1260,V={0}:R=B,S=1018,V={1}:R=C,S=1092,V={2}:R=D,S=1014,V={3}:R=E,S=1260,V={4}:R=F,S=48,V={5}:\";$C$2;$K$14;$C$4;$D170;$B170;M$14)": 10093,_x000D_
    "=RIK_AC(\"INF04__;INF04@E=0,S=49,G=0,T=0,P=0:@R=A,S=1260,V={0}:R=B,S=1018,V={1}:R=C,S=1092,V={2}:R=D,S=1014,V={3}:R=E,S=1260,V={4}:R=F,S=48,V={5}:\";$C$2;$K$14;$C$4;$D182;$B182;M$14)": 10094,_x000D_
    "=RIK_AC(\"INF04__;INF04@E=0,S=49,G=0,T=0,P=0:@R=A,S=1260,V={0}:R=B,S=1018,V={1}:R=C,S=1092,V={2}:R=D,S=1014,V={3}:R=E,S=1260,V={4}:R=F,S=48,V={5}:\";$C$2;$K$14;$C$4;$D192;$B192;M$14)": 10095,_x000D_
    "=RIK_AC(\"INF04__;INF04@E=0,S=49,G=0,T=0,P=0:@R=A,S=1260,V={0}:R=B,S=1018,V={1}:R=C,S=1092,V={2}:R=D,S=1014,V={3}:R=E,S=1260,V={4}:R=F,S=48,V={5}:\";$C$2;$K$14;$C$4;$D200;$B200;M$14)": 10096,_x000D_
    "=RIK_AC(\"INF04__;INF04@E=0,S=49,G=0,T=0,P=0:@R=A,S=1260,V={0}:R=B,S=1018,V={1}:R=C,S=1092,V={2}:R=D,S=1014,V={3}:R=E,S=1260,V={4}:R=F,S=48,V={5}:\";$C$2;$K$14;$C$4;$D208;$B208;M$14)": 10097,_x000D_
    "=RIK_AC(\"INF04__;INF04@E=0,S=49,G=0,T=0,P=0:@R=A,S=1260,V={0}:R=B,S=1018,V={1}:R=C,S=1092,V={2}:R=D,S=1014,V={3}:R=E,S=1260,V={4}:R=F,S=48,V={5}:\";$C$2;$K$14;$C$4;$D216;$B216;M$14)": 10098,_x000D_
    "=RIK_AC(\"INF04__;INF04@E=0,S=49,G=0,T=0,P=0:@R=A,S=1260,V={0}:R=B,S=1018,V={1}:R=C,S=1092,V={2}:R=D,S=1014,V={3}:R=E,S=1260,V={4}:R=F,S=48,V={5}:\";$C$2;$K$14;$C$4;$D224;$B224;M$14)": 10099,_x000D_
    "=RIK_AC(\"INF04__;INF04@E=0,S=49,G=0,T=0,P=0:@R=A,S=1260,V={0}:R=B,S=1018,V={1}:R=C,S=1092,V={2}:R=D,S=1014,V={3}:R=E,S=1260,V={4}:R=F,S=48,V={5}:\";$C$2;$K$14;$C$4;$D232;$B232;M$14)": 10100,_x000D_
    "=RIK_AC(\"INF04__;INF04@E=0,S=49,G=0,T=0,P=0:@R=A,S=1260,V={0}:R=B,S=1018,V={1}:R=C,S=1092,V={2}:R=D,S=1014,V={3}:R=E,S=1260,V={4}:R=F,S=48,V={5}:\";$C$2;$K$14;$C$4;$D240;$B240;M$14)": 10101,_x000D_
    "=RIK_AC(\"INF04__;INF04@E=0,S=49,G=0,T=0,P=0:@R=A,S=1260,V={0}:R=B,S=1018,V={1}:R=C,S=1092,V={2}:R=D,S=1014,V={3}:R=E,S=1260,V={4}:R=F,S=48,V={5}:\";$C$2;$K$14;$C$4;$D248;$B248;M$14)": 10102,_x000D_
    "=RIK_AC(\"INF04__;INF04@E=0,S=49,G=0,T=0,P=0:@R=A,S=1260,V={0}:R=B,S=1018,V={1}:R=C,S=1092,V={2}:R=D,S=1014,V={3}:R=E,S=1260,V={4}:R=F,S=48,V={5}:\";$C$2;$K$14;$C$4;$D256;$B256;M$14)": 10103,_x000D_
    "=RIK_AC(\"INF04__;INF04@E=0,S=49,G=0,T=0,P=0:@R=A,S=1260,V={0}:R=B,S=1018,V={1}:R=C,S=1092,V={2}:R=D,S=1014,V={3}:R=E,S=1260,V={4}:R=F,S=48,V={5}:\";$C$2;$K$14;$C$4;$D264;$B264;M$14)": 10104,_x000D_
    "=RIK_AC(\"INF04__;INF04@E=0,S=49,G=0,T=0,P=0:@R=A,S=1260,V={0}:R=B,S=1018,V={1}:R=C,S=1092,V={2}:R=D,S=1014,V={3}:R=E,S=1260,V={4}:R=F,S=48,V={5}:\";$C$2;$K$14;$C$4;$D272;$B272;M$14)": 10105,_x000D_
    "=RIK_AC(\"INF04__;INF04@E=0,S=49,G=0,T=0,P=0:@R=A,S=1260,V={0}:R=B,S=1018,V={1}:R=C,S=1092,V={2}:R=D,S=1014,V={3}:R=E,S=1260,V={4}:R=F,S=48,V={5}:\";$C$2;$K$14;$C$4;$D280;$B280;M$14)": 10106,_x000D_
    "=RIK_AC(\"INF04__;INF04@E=0,S=49,G=0,T=0,P=0:@R=A,S=1260,V={0}:R=B,S=1018,V={1}:R=C,S=1092,V={2}:R=D,S=1014,V={3}:R=E,S=1260,V={4}:R=F,S=48,V={5}:\";$C$2;$K$14;$C$4;$D288;$B288;M$14)": 10107,_x000D_
    "=RIK_AC(\"INF04__;INF04@E=0,S=49,G=0,T=0,P=0:@R=A,S=1260,V={0}:R=B,S=1018,V={1}:R=C,S=1092,V={2}:R=D,S=1014,V={3}:R=E,S=1260,V={4}:R=F,S=48,V={5}:\";$C$2;$K$14;$C$4;$D296;$B296;M$14)": 10108,_x000D_
    "=RIK_AC(\"INF04__;INF04@E=0,S=49,G=0,T=0,P=0:@R=A,S=1260,V={0}:R=B,S=1018,V={1}:R=C,S=1092,V={2}:R=D,S=1014,V={3}:R=E,S=1260,V={4}:R=F,S=48,V={5}:\";$C$2;$K$14;$C$4;$D304;$B304;M$14)": 10109,_x000D_
    "=RIK_AC(\"INF04__;INF04@E=0,S=49,G=0,T=0,P=0:@R=A,S=1260,V={0}:R=B,S=1018,V={1}:R=C,S=1092,V={2}:R=D,S=1014,V={3}:R=E,S=1260,V={4}:R=F,S=48,V={5}:\";$C$2;$K$14;$C$4;$D312;$B312;M$14)": 10110,_x000D_
    "=RIK_AC(\"INF04__;INF04@E=0,S=49,G=0,T=0,P=0:@R=A,S=1260,V={0}:R=B,S=1018,V={1}:R=C,S=1092,V={2}:R=D,S=1014,V={3}:R=E,S=1260,V={4}:R=F,S=48,V={5}:\";$C$2;$K$14;$C$4;$D320;$B320;M$14)": 10111,_x000D_
    "=RIK_AC(\"INF04__;INF04@E=0,S=49,G=0,T=0,P=0:@R=A,S=1260,V={0}:R=B,S=1018,V={1}:R=C,S=1092,V={2}:R=D,S=1014,V={3}:R=E,S=1260,V={4}:R=F,S=48,V={5}:\";$C$2;$K$14;$C$4;$D328;$B328;M$14)": 10112,_x000D_
    "=RIK_AC(\"INF04__;INF04@E=0,S=49,G=0,T=0,P=0:@R=A,S=1260,V={0}:R=B,S=1018,V={1}:R=C,S=1092,V={2}:R=D,S=1014,V={3}:R=E,S=1260,V={4}:R=F,S=48,V={5}:\";$C$2;$K$14;$C$4;$D336;$B336;M$14)": 10113,_x000D_
    "=RIK_AC(\"INF04__;INF04@E=0,S=49,G=0,T=0,P=0:@R=A,S=1260,V={0}:R=B,S=1018,V={1}:R=C,S=1092,V={2}:R=D,S=1014,V={3}:R=E,S=1260,V={4}:R=F,S=48,V={5}:\";$C$2;$K$14;$C$4;$D344;$B344;M$14)": 10114,_x000D_
    "=RIK_AC(\"INF04__;INF04@E=0,S=49,G=0,T=0,P=0:@R=A,S=1260,V={0}:R=B,S=1018,V={1}:R=C,S=1092,V={2}:R=D,S=1014,V={3}:R=E,S=1260,V={4}:R=F,S=48,V={5}:\";$C$2;$K$14;$C$4;$D352;$B352;M$14)": 10115,_x000D_
    "=RIK_AC(\"INF04__;INF04@E=0,S=49,G=0,T=0,P=0:@R=A,S=1260,V={0}:R=B,S=1018,V={1}:R=C,S=1092,V={2}:R=D,S=1014,V={3}:R=E,S=1260,V={4}:R=F,S=48,V={5}:\";$C$2;$K$14;$C$4;$D360;$B360;M$14)": 10116,_x000D_
    "=RIK_AC(\"INF04__;INF04@E=0,S=49,G=0,T=0,P=0:@R=A,S=1260,V={0}:R=B,S=1018,V={1}:R=C,S=1092,V={2}:R=D,S=1014,V={3}:R=E,S=1260,V={4}:R=F,S=48,V={5}:\";$C$2;$K$14;$C$4;$D368;$B368;M$14)": 10117,_x000D_
    "=RIK_AC(\"INF04__;INF04@E=0,S=49,G=0,T=0,P=0:@R=A,S=1260,V={0}:R=B,S=1018,V={1}:R=C,S=1092,V={2}:R=D,S=1014,V={3}:R=E,S=1260,V={4}:R=F,S=48,V={5}:\";$C$2;$K$14;$C$4;$D376;$B376;M$14)": 10118,_x000D_
    "=RIK_AC(\"INF04__;INF04@E=0,S=49,G=0,T=0,P=0:@R=A,S=1260,V={0}:R=B,S=1018,V={1}:R=C,S=1092,V={2}:R=D,S=1014,V={3}:R=E,S=1260,V={4}:R=F,S=48,V={5}:\";$C$2;$K$14;$C$4;$D384;$B384;M$14)": 10119,_x000D_
    "=RIK_AC(\"INF04__;INF04@E=0,S=49,G=0,T=0,P=0:@R=A,S=1260,V={0}:R=B,S=1018,V={1}:R=C,S=1092,V={2}:R=D,S=1014,V={3}:R=E,S=1260,V={4}:R=F,S=48,V={5}:\";$C$2;$K$14;$C$4;$D392;$B392;M$14)": 10120,_x000D_
    "=RIK_AC(\"INF04__;INF04@E=0,S=49,G=0,T=0,P=0:@R=A,S=1260,V={0}:R=B,S=1018,V={1}:R=C,S=1092,V={2}:R=D,S=1014,V={3}:R=E,S=1260,V={4}:R=F,S=48,V={5}:\";$C$2;$K$14;$C$4;$D400;$B400;M$14)": 10121,_x000D_
    "=RIK_AC(\"INF04__;INF04@E=0,S=49,G=0,T=0,P=0:@R=A,S=1260,V={0}:R=B,S=1018,V={1}:R=C,S=1092,V={2}:R=D,S=1014,V={3}:R=E,S=1260,V={4}:R=F,S=48,V={5}:\";$C$2;$K$14;$C$4;$D408;$B408;M$14)": 10122,_x000D_
    "=RIK_AC(\"INF04__;INF04@E=0,S=49,G=0,T=0,P=0:@R=A,S=1260,V={0}:R=B,S=1018,V={1}:R=C,S=1092,V={2}:R=D,S=1014,V={3}:R=E,S=1260,V={4}:R=F,S=48,V={5}:\";$C$2;$K$14;$C$4;$D416;$B416;M$14)": 10123,_x000D_
    "=RIK_AC(\"INF04__;INF04@E=0,S=49,G=0,T=0,P=0:@R=A,S=1260,V={0}:R=B,S=1018,V={1}:R=C,S=1092,V={2}:R=D,S=1014,V={3}:R=E,S=1260,V={4}:R=F,S=48,V={5}:\";$C$2;$K$14;$C$4;$D424;$B424;M$14)": 10124,_x000D_
    "=RIK_AC(\"INF04__;INF04@E=0,S=49,G=0,T=0,P=0:@R=A,S=1260,V={0}:R=B,S=1018,V={1}:R=C,S=1092,V={2}:R=D,S=1014,V={3}:R=E,S=1260,V={4}:R=F,S=48,V={5}:\";$C$2;$K$14;$C$4;$D432;$B432;M$14)": 10125,_x000D_
    "=RIK_AC(\"INF04__;INF04@E=0,S=1076,G=0,T=0,P=0:@R=A,S=1260,V={0}:R=B,S=1018,V={1}:R=C,S=1092,V={2}:R=D,S=1014,V={3}:R=E,S=1260,V={4}:\";$C$2;$K$14;$C$4;$D20;$B20)": 10126,_x000D_
    "=RIK_AC(\"INF04__;INF04@E=0,S=1076,G=0,T=0,P=0:@R=A,S=1260,V={0}:R=B,S=1018,V={1}:R=C,S=1092,V={2}:R=D,S=1014,V={3}:R=E,S=1260,V={4}:\";$C$2;$K$14;$C$4;$D28;$B28)": 10127,_x000D_
    "=RIK_AC(\"INF04__;INF04@E=0,S=1076,G=0,T=0,P=0:@R=A,S=1260,V={0}:R=B,S=1018,V={1}:R=C,S=1092,V={2}:R=D,S=1014,V={3}:R=E,S=1260,V={4}:\";$C$2;$K$14;$C$4;$D36;$B36)": 10128,_x000D_
    "=RIK_AC(\"INF04__;INF04@E=0,S=1076,G=0,T=0,P=0:@R=A,S=1260,V={0}:R=B,S=1018,V={1}:R=C,S=1092,V={2}:R=D,S=1014,V={3}:R=E,S=1260,V={4}:\";$C$2;$K$14;$C$4;$D44;$B44)": 10129,_x000D_
    "=RIK_AC(\"INF04__;INF04@E=0,S=1076,G=0,T=0,P=0:@R=A,S=1260,V={0}:R=B,S=1018,V={1}:R=C,S=1092,V={2}:R=D,S=1014,V={3}:R=E,S=1260,V={4}:\";$C$2;$K$14;$C$4;$D52;$B52)": 10130,_x000D_
    "=RIK_AC(\"INF04__;INF04@E=0,S=1076,G=0,T=0,P=0:@R=A,S=1260,V={0}:R=B,S=1018,V={1}:R=C,S=1092,V={2}:R=D,S=1014,V={3}:R=E,S=1260,V={4}:\";$C$2;$K$14;$C$4;$D60;$B60)": 10131,_x000D_
    "=RIK_AC(\"INF04__;INF04@E=0,S=1076,G=0,T=0,P=0:@R=A,S=1260,V={0}:R=B,S=1018,V={1}:R=C,S=1092,V={2}:R=D,S=1014,V={3}:R=E,S=1260,V={4}:\";$C$2;$K$14;$C$4;$D68;$B68)": 10132,_x000D_
    "=RIK_AC(\"INF04__;INF04@E=0,S=1076,G=0,T=0,P=0:@R=A,S=1260,V={0}:R=B,S=1018,V={1}:R=C,S=1092,V={2}:R=D,S=1014,V={3}:R=E,S=1260,V={4}:\";$C$2;$K$14;$C$4;$D76;$B76)": 10133,_x000D_
    "=RIK_AC(\"INF04__;INF04@E=0,S=1076,G=0,T=0,P=0:@R=A,S=1260,V={0}:R=B,S=1018,V={1}:R=C,S=1092,V={2}:R=D,S=1014,V={3}:R=E,S=1260,V={4}:\";$C$2;$K$14;$C$4;$D84;$B84)": 10134,_x000D_
    "=RIK_AC(\"INF04__;INF04@E=0,S=1076,G=0,T=0,P=0:@R=A,S=1260,V={0}:R=B,S=1018,V={1}:R=C,S=1092,V={2}:R=D,S=1014,V={3}:R=E,S=1260,V={4}:\";$C$2;$K$14;$C$4;$D92;$B92)": 10135,_x000D_
    "=RIK_AC(\"INF04__;INF04@E=0,S=1076,G=0,T=0,P=0:@R=A,S=1260,V={0}:R=B,S=1018,V={1}:R=C,S=1092,V={2}:R=D,S=1014,V={3}:R=E,S=1260,V={4}:\";$C$2;$K$14;$C$4;$D100;$B100)": 10136,_x000D_
    "=RIK_AC(\"INF04__;INF04@E=0,S=1076,G=0,T=0,P=0:@R=A,S=1260,V={0}:R=B,S=1018,V={1}:R=C,S=1092,V={2}:R=D,S=1014,V={3}:R=E,S=1260,V={4}:\";$C$2;$K$14;$C$4;$D108;$B108)": 10137,_x000D_
    "=RIK_AC(\"INF04__;INF04@E=0,S=1076,G=0,T=0,P=0:@R=A,S=1260,V={0}:R=B,S=1018,V={1}:R=C,S=1092,V={2}:R=D,S=1014,V={3}:R=E,S=1260,V={4}:\";$C$2;$K$14;$C$4;$D116;$B116)": 10138,_x000D_
    "=RIK_AC(\"INF04__;INF04@E=0,S=1076,G=0,T=0,P=0:@R=A,S=1260,V={0}:R=B,S=1018,V={1}:R=C,S=1092,V={2}:R=D,S=1014,V={3}:R=E,S=1260,V={4}:\";$C$2;$K$14;$C$4;$D124;$B124)": 10139,_x000D_
    "=RIK_AC(\"INF04__;INF04@E=0,S=1076,G=0,T=0,P=0:@R=A,S=1260,V={0}:R=B,S=1018,V={1}:R=C,S=1092,V={2}:R=D,S=1014,V={3}:R=E,S=1260,V={4}:\";$C$2;$K$14;$C$4;$D132;$B132)": 10140,_x000D_
    "=RIK_AC(\"INF04__;INF04@E=0,S=1076,G=0,T=0,P=0:@R=A,S=1260,V={0}:R=B,S=1018,V={1}:R=C,S=1092,V={2}:R=D,S=1014,V={3}:R=E,S=1260,V={4}:\";$C$2;$K$14;$C$4;$D140;$B140)": 10141,_x000D_
    "=RIK_AC(\"INF04__;INF04@E=0,S=1076,G=0,T=0,P=0:@R=A,S=1260,V={0}:R=B,S=1018,V={1}:R=C,S=1092,V={2}:R=D,S=1014,V={3}:R=E,S=1260,V={4}:\";$C$2;$K$14;$C$4;$D148;$B148)": 10142,_x000D_
    "=RIK_AC(\"INF04__;INF04@E=0,S=1076,G=0,T=0,P=0:@R=A,S=1260,V={0}:R=B,S=1018,V={1}:R=C,S=1092,V={2}:R=D,S=1014,V={3}:R=E,S=1260,V={4}:\";$C$2;$K$14;$C$4;$D156;$B156)": 10143,_x000D_
    "=RIK_AC(\"INF04__;INF04@E=0,S=1076,G=0,T=0,P=0:@R=A,S=1260,V={0}:R=B,S=1018,V={1}:R=C,S=1092,V={2}:R=D,S=1014,V={3}:R=E,S=1260,V={4}:\";$C$2;$K$14;$C$4;$D164;$B164)": 10144,_x000D_
    "=RIK_AC(\"INF04__;INF04@E=0,S=1076,G=0,T=0,P=0:@R=A,S=1260,V={0}:R=B,S=1018,V={1}:R=C,S=1092,V={2}:R=D,S=1014,V={3}:R=E,S=1260,V={4}:\";$C$2;$K$14;$C$4;$D172;$B172)": 10145,_x000D_
    "=RIK_AC(\"INF04__;INF04@E=0,S=1076,G=0,T=0,P=0:@R=A,S=1260,V={0}:R=B,S=1018,V={1}:R=C,S=1092,V={2}:R=D,S=1014,V={3}:R=E,S=1260,V={4}:\";$C$2;$K$14;$C$4;$D180;$B180)": 10146,_x000D_
    "=RIK_AC(\"INF04__;INF04@E=0,S=1076,G=0,T=0,P=0:@R=A,S=1260,V={0}:R=B,S=1018,V={1}:R=C,S=1092,V={2}:R=D,S=1014,V={3}:R=E,S=1260,V={4}:\";$C$2;$K$14;$C$4;$D188;$B188)": 10147,_x000D_
    "=RIK_AC(\"INF04__;INF04@E=0,S=1076,G=0,T=0,P=0:@R=A,S=1260,V={0}:R=B,S=1018,V={1}:R=C,S=1092,V={2}:R=D,S=1014,V={3}:R=E,S=1260,V={4}:\";$C$2;$K$14;$C$4;$D196;$B196)": 10148,_x000D_
    "=RIK_AC(\"INF04__;INF04@E=0,S=1076,G=0,T=0,P=0:@R=A,S=1260,V={0}:R=B,S=1018,V={1}:R=C,S=1092,V={2}:R=D,S=1014,V={3}:R=E,S=1260,V={4}:\";$C$2;$K$14;$C$4;$D204;$B204)": 10149,_x000D_
    "=RIK_AC(\"INF04__;INF04@E=0,S=1076,G=0,T=0,P=0:@R=A,S=1260,V={0}:R=B,S=1018,V={1}:R=C,S=1092,V={2}:R=D,S=1014,V={3}:R=E,S=1260,V={4}:\";$C$2;$K$14;$C$4;$D212;$B212)": 10150,_x000D_
    "=RIK_AC(\"INF04__;INF04@E=0,S=1076,G=0,T=0,P=0:@R=A,S=1260,V={0}:R=B,S=1018,V={1}:R=C,S=1092,V={2}:R=D,S=1014,V={3}:R=E,S=1260,V={4}:\";$C$2;$K$14;$C$4;$D220;$B220)": 10151,_x000D_
    "=RIK_AC(\"INF04__;INF04@E=0,S=1076,G=0,T=0,P=0:@R=A,S=1260,V={0}:R=B,S=1018,V={1}:R=C,S=1092,V={2}:R=D,S=1014,V={3}:R=E,S=1260,V={4}:\";$C$2;$K$14;$C$4;$D228;$B228)": 10152,_x000D_
    "=RIK_AC(\"INF04__;INF04@E=0,S=1076,G=0,T=0,P=0:@R=A,S=1260,V={0}:R=B,S=1018,V={1}:R=C,S=1092,V={2}:R=D,S=1014,V={3}:R=E,S=1260,V={4}:\";$C$2;$K$14;$C$4;$D236;$B236)": 10153,_x000D_
    "=RIK_AC(\"INF04__;INF04@E=0,S=1076,G=0,T=0,P=0:@R=A,S=1260,V={0}:R=B,S=1018,V={1}:R=C,S=1092,V={2}:R=D,S=1014,V={3}:R=E,S=1260,V={4}:\";$C$2;$K$14;$C$4;$D244;$B244)": 10154,_x000D_
    "=RIK_AC(\"INF04__;INF04@E=0,S=1076,G=0,T=0,P=0:@R=A,S=1260,V={0}:R=B,S=1018,V={1}:R=C,S=1092,V={2}:R=D,S=1014,V={3}:R=E,S=1260,V={4}:\";$C$2;$K$14;$C$4;$D252;$B252)": 10155,_x000D_
    "=RIK_AC(\"INF04__;INF04@E=0,S=1076,G=0,T=0,P=0:@R=A,S=1260,V={0}:R=B,S=1018,V={1}:R=C,S=1092,V={2}:R=D,S=1014,V={3}:R=E,S=1260,V={4}:\";$C$2;$K$14;$C$4;$D260;$B260)": 10156,_x000D_
    "=RIK_AC(\"INF04__;INF04@E=0,S=1076,G=0,T=0,P=0:@R=A,S=1260,V={0}:R=B,S=1018,V={1}:R=C,S=1092,V={2}:R=D,S=1014,V={3}:R=E,S=1260,V={4}:\";$C$2;$K$14;$C$4;$D268;$B268)": 10157,_x000D_
    "=RIK_AC(\"INF04__;INF04@E=0,S=1076,G=0,T=0,P=0:@R=A,S=1260,V={0}:R=B,S=1018,V={1}:R=C,S=1092,V={2}:R=D,S=1014,V={3}:R=E,S=1260,V={4}:\";$C$2;$K$14;$C$4;$D276;$B276)": 10158,_x000D_
    "=RIK_AC(\"INF04__;INF04@E=0,S=1076,G=0,T=0,P=0:@R=A,S=1260,V={0}:R=B,S=1018,V={1}:R=C,S=1092,V={2}:R=D,S=1014,V={3}:R=E,S=1260,V={4}:\";$C$2;$K$14;$C$4;$D284;$B284)": 10159,_x000D_
    "=RIK_AC(\"INF04__;INF04@E=0,S=1076,G=0,T=0,P=0:@R=A,S=1260,V={0}:R=B,S=1018,V={1}:R=C,S=1092,V={2}:R=D,S=1014,V={3}:R=E,S=1260,V={4}:\";$C$2;$K$14;$C$4;$D292;$B292)": 10160,_x000D_
    "=RIK_AC(\"INF04__;INF04@E=0,S=1076,G=0,T=0,P=0:@R=A,S=1260,V={0}:R=B,S=1018,V={1}:R=C,S=1092,V={2}:R=D,S=1014,V={3}:R=E,S=1260,V={4}:\";$C$2;$K$14;$C$4;$D300;$B300)": 10161,_x000D_
    "=RIK_AC(\"INF04__;INF04@E=0,S=1076,G=0,T=0,P=0:@R=A,S=1260,V={0}:R=B,S=1018,V={1}:R=C,S=1092,V={2}:R=D,S=1014,V={3}:R=E,S=1260,V={4}:\";$C$2;$K$14;$C$4;$D308;$B308)": 10162,_x000D_
    "=RIK_AC(\"INF04__;INF04@E=0,S=1076,G=0,T=0,P=0:@R=A,S=1260,V={0}:R=B,S=1018,V={1}:R=C,S=1092,V={2}:R=D,S=1014,V={3}:R=E,S=1260,V={4}:\";$C$2;$K$14;$C$4;$D316;$B316)": 10163,_x000D_
    "=RIK_AC(\"INF04__;INF04@E=0,S=1076,G=0,T=0,P=0:@R=A,S=1260,V={0}:R=B,S=1018,V={1}:R=C,S=1092,V={2}:R=D,S=1014,V={3}:R=E,S=1260,V={4}:\";$C$2;$K$14;$C$4;$D324;$B324)": 10164,_x000D_
    "=RIK_AC(\"INF04__;INF04@E=0,S=1076,G=0,T=0,P=0:@R=A,S=1260,V={0}:R=B,S=1018,V={1}:R=C,S=1092,V={2}:R=D,S=1014,V={3}:R=E,S=1260,V={4}:\";$C$2;$K$14;$C$4;$D332;$B332)": 10165,_x000D_
    "=RIK_AC(\"INF04__;INF04@E=0,S=1076,G=0,T=0,P=0:@R=A,S=1260,V={0}:R=B,S=1018,V={1}:R=C,S=1092,V={2}:R=D,S=1014,V={3}:R=E,S=1260,V={4}:\";$C$2;$K$14;$C$4;$D340;$B340)": 10166,_x000D_
    "=RIK_AC(\"INF04__;INF04@E=0,S=1076,G=0,T=0,P=0:@R=A,S=1260,V={0}:R=B,S=1018,V={1}:R=C,S=1092,V={2}:R=D,S=1014,V={3}:R=E,S=1260,V={4}:\";$C$2;$K$14;$C$4;$D348;$B348)": 10167,_x000D_
    "=RIK_AC(\"INF04__;INF04@E=0,S=1076,G=0,T=0,P=0:@R=A,S=1260,V={0}:R=B,S=1018,V={1}:R=C,S=1092,V={2}:R=D,S=1014,V={3}:R=E,S=1260,V={4}:\";$C$2;$K$14;$C$4;$D356;$B356)": 10168,_x000D_
    "=RIK_AC(\"INF04__;INF04@E=0,S=1076,G=0,T=0,P=0:@R=A,S=1260,V={0}:R=B,S=1018,V={1}:R=C,S=1092,V={2}:R=D,S=1014,V={3}:R=E,S=1260,V={4}:\";$C$2;$K$14;$C$4;$D364;$B364)": 10169,_x000D_
    "=RIK_AC(\"INF04__;INF04@E=0,S=1076,G=0,T=0,P=0:@R=A,S=1260,V={0}:R=B,S=1018,V={1}:R=C,S=1092,V={2}:R=D,S=1014,V={3}:R=E,S=1260,V={4}:\";$C$2;$K$14;$C$4;$D372;$B372)": 10170,_x000D_
    "=RIK_AC(\"INF04__;INF04@E=0,S=1076,G=0,T=0,P=0:@R=A,S=1260,V={0}:R=B,S=1018,V={1}:R=C,S=1092,V={2}:R=D,S=1014,V={3}:R=E,S=1260,V={4}:\";$C$2;$K$14;$C$4;$D380;$B380)": 10171,_x000D_
    "=RIK_AC(\"INF04__;INF04@E=0,S=1076,G=0,T=0,P=0:@R=A,S=1260,V={0}:R=B,S=1018,V={1}:R=C,S=1092,V={2}:R=D,S=1014,V={3}:R=E,S=1260,V={4}:\";$C$2;$K$14;$C$4;$D388;$B388)": 10172,_x000D_
    "=RIK_AC(\"INF04__;INF04@E=0,S=1076,G=0,T=0,P=0:@R=A,S=1260,V={0}:R=B,S=1018,V={1}:R=C,S=1092,V={2}:R=D,S=1014,V={3}:R=E,S=1260,V={4}:\";$C$2;$K$14;$C$4;$D396;$B396)": 10173,_x000D_
    "=RIK_AC(\"INF04__;INF04@E=0,S=1076,G=0,T=0,P=0:@R=A,S=1260,V={0}:R=B,S=1018,V={1}:R=C,S=1092,V={2}:R=D,S=1014,V={3}:R=E,S=1260,V={4}:\";$C$2;$K$14;$C$4;$D404;$B404)": 10174,_x000D_
    "=RIK_AC(\"INF04__;INF04@E=0,S=1076,G=0,T=0,P=0:@R=A,S=1260,V={0}:R=B,S=1018,V={1}:R=C,S=1092,V={2}:R=D,S=1014,V={3}:R=E,S=1260,V={4}:\";$C$2;$K$14;$C$4;$D412;$B412)": 10175,_x000D_
    "=RIK_AC(\"INF04__;INF04@E=0,S=1076,G=0,T=0,P=0:@R=A,S=1260,V={0}:R=B,S=1018,V={1}:R=C,S=1092,V={2}:R=D,S=1014,V={3}:R=E,S=1260,V={4}:\";$C$2;$K$14;$C$4;$D420;$B420)": 10176,_x000D_
    "=RIK_AC(\"INF04__;INF04@E=0,S=1076,G=0,T=0,P=0:@R=A,S=1260,V={0}:R=B,S=1018,V={1}:R=C,S=1092,V={2}:R=D,S=1014,V={3}:R=E,S=1260,V={4}:\";$C$2;$K$14;$C$4;$D428;$B428)": 10177,_x000D_
    "=RIK_AC(\"INF04__;INF04@E=0,S=1076,G=0,T=0,P=0:@R=A,S=1260,V={0}:R=B,S=1018,V={1}:R=C,S=1092,V={2}:R=D,S=1014,V={3}:R=E,S=1260,V={4}:\";$C$2;$K$14;$C$4;$D436;$B436)": 10178,_x000D_
    "=RIK_AC(\"INF04__;INF04@E=0,S=42,G=0,T=0,P=0:@R=A,S=1260,V={0}:R=B,S=1018,V={1}:R=C,S=1092,V={2}:R=D,S=1014,V={3}:R=E,S=1260,V={4}:\";$C$2;$K$14;$C$4;$D32;$B32)": 10179,_x000D_
    "=RIK_AC(\"INF04__;INF04@E=0,S=42,G=0,T=0,P=0:@R=A,S=1260,V={0}:R=B,S=1018,V={1}:R=C,S=1092,V={2}:R=D,S=1014,V={3}:R=E,S=1260,V={4}:\";$C$2;$K$14;$C$4;$D96;$B96)": 10180,_x000D_
    "=RIK_AC(\"INF04__;INF04@E=0,S=42,G=0,T=0,P=0:@R=A,S=1260,V={0}:R=B,S=1018,V={1}:R=C,S=1092,V={2}:R=D,S=1014,V={3}:R=E,S=1260,V={4}:\";$C$2;$K$14;$C$4;$D160;$B160)": 10181,_x000D_
    "=RIK_AC(\"INF04__;INF04@E=0,S=42,G=0,T=0,P=0:@R=A,S=1260,V={0}:R=B,S=1018,V={1}:R=C,S=1092,V={2}:R=D,S=1014,V={3}:R=E,S=1260,V={4}:\";$C$2;$K$14;$C$4;$D224;$B224)": 10182,_x000D_
    "=RIK_AC(\"INF04__;INF04@E=0,S=42,G=0,T=0,P=0:@R=A,S=1260,V={0}:R=B,S=1018,V={1}:R=C,S=1092,V={2}:R=D,S=1014,V={3}:R=E,S=1260,V={4}:\";$C$2;$K$14;$C$4;$D288;$B288)": 10183,_x000D_
    "=RIK_AC(\"INF04__;INF04@E=0,S=42,G=0,T=0,P=0:@R=A,S=1260,V={0}:R=B,S=1018,V={1}:R=C,S=1092,V={2}:R=D,S=1014,V={3}:R=E,S=1260,V={4}:\";$C$2;$K$14;$C$4;$D352;$B352)": 10184,_x000D_
    "=RIK_AC(\"INF04__;INF04@E=0,S=42,G=0,T=0,P=0:@R=A,S=1260,V={0}:R=B,S=1018,V={1}:R=C,S=1092,V={2}:R=D,S=1014,V={3}:R=E,S=1260,V={4}:\";$C$2;$K$14;$C$4;$D416;$B416)": 10185,_x000D_
    "=RIK_AC(\"INF04__;INF04@E=0,S=1064,G=0,T=0,P=0:@R=A,S=1260,V={0}:R=B,S=1018,V={1}:R=C,S=1092,V={2}:R=D,S=1014,V={3}:R=E,S=1260,V={4}:\";$C$2;$K$14;$C$4;$D60;$B60)": 10186,_x000D_
    "=RIK_AC(\"INF04__;INF04@E=0,S=1064,G=0,T=0,P=0:@R=A,S=1260,V={0}:R=B,S=1018,V={1}:R=C,S=1092,V={2}:R=D,S=1014,V={3}:R=E,S=1260,V={4}:\";$C$2;$K$14;$C$4;$D124;$B124)": 10187,_x000D_
    "=RIK_AC(\"INF04__;INF04@E=0,S=1064,G=0,T=0,P=0:@R=A,S=1260,V={0}:R=B,S=1018,V={1}:R=C,S=1092,V={2}:R=D,S=1014,V={3}:R=E,S=1260,V={4}:\";$C$2;$K$14;$C$4;$D188;$B188)": 10188,_x000D_
    "=RIK_AC(\"INF04__;INF04@E=0,S=1064,G=0,T=0,P=0:@R=A,S=1260,V={0}:R=B,S=1018,V={1}:R=C,S=1092,V={2}:R=D,S=1014,V={3}:R=E,S=1260,V={4}:\";$C$2;$K$14;$C$4;$D252;$B252)": 10189,_x000D_
    "=RIK_AC(\"INF04__;INF04@E=0,S=1064,G=0,T=0,P=0:@R=A,S=1260,V={0}:R=B,S=1018,V={1}:R=C,S=1092,V={2}:R=D,S=1014,V={3}:R=E,S=1260,V={4}:\";$C$2;$K$14;$C$4;$D312;$B312)": 10190,_x000D_
    "=RIK_AC(\"INF04__;INF04@E=0,S=1064,G=0,T=0,P=0:@R=A,S=1260,V={0}:R=B,S=1018,V={1}:R=C,S=1092,V={2}:R=D,S=1014,V={3}:R=E,S=1260,V={4}:\";$C$2;$K$14;$C$4;$D344;$B344)": 10191,_x000D_
    "=RIK_AC(\"INF04__;INF04@E=0,S=1064,G=0,T=0,P=0:@R=A,S=1260,V={0}:R=B,S=1018,V={1}:R=C,S=1092,V={2}:R=D,S=1014,V={3}:R=E,S=1260,V={4}:\";$C$2;$K$14;$C$4;$D376;$B376)": 10192,_x000D_
    "=RIK_AC(\"INF04__;INF04@E=0,S=1064,G=0,T=0,P=0:@R=A,S=1260,V={0}:R=B,S=1018,V={1}:R=C,S=1092,V={2}:R=D,S=1014,V={3}:R=E,S=1260,V={4}:\";$C$2;$K$14;$C$4;$D408;$B408)": 10193,_x000D_
    "=RIK_AC(\"INF04__;INF04@E=0,S=49,G=0,T=0,P=0:@R=A,S=1260,V={0}:R=B,S=1018,V={1}:R=C,S=1092,V={2}:R=D,S=1014,V={3}:R=E,S=1260,V={4}:R=F,S=48,V={5}:\";$C$2;$K$14;$C$4;$D20;$B20;M$14)": 10194,_x000D_
    "=RIK_AC(\"INF04__;INF04@E=0,S=49,G=0,T=0,P=0:@R=A,S=1260,V={0}:R=B,S=1018,V={1}:R=C,S=1092,V={2}:R=D,S=1014,V={3}:R=E,S=1260,V={4}:R=F,S=48,V={5}:\";$C$2;$K$14;$C$4;$D40;$B40;M$14)": 10195,_x000D_
    "=RIK_AC(\"INF04__;INF04@E=0,S=49,G=0,T=0,P=0:@R=A,S=1260,V={0}:R=B,S=1018,V={1}:R=C,S=1092,V={2}:R=D,S=1014,V={3}:R=E,S=1260,V={4}:R=F,S=48,V={5}:\";$C$2;$K$14;$C$4;$D63;$B63;M$14)": 10196,_x000D_
    "=RIK_AC(\"INF04__;INF04@E=0,S=49,G=0,T=0,P=0:@R=A,S=1260,V={0}:R=B,S=1018,V={1}:R=C,S=1092,V={2}:R=D,S=1014,V={3}:R=E,S=1260,V={4}:R=F,S=48,V={5}:\";$C$2;$K$14;$C$4;$D84;$B84;M$14)": 10197,_x000D_
    "=RIK_AC(\"INF04__;INF04@E=0,S=49,G=0,T=0,P=0:@R=A,S=1260,V={0}:R=B,S=1018,V={1}:R=C,S=1092,V={2}:R=D,S=1014,V={3}:R=E,S=1260,V={4}:R=F,S=48,V={5}:\";$C$2;$K$14;$C$4;$D102;$B102;M$14)": 10198,_x000D_
    "=RIK_AC(\"INF04__;INF04@E=0,S=49,G=0,T=0,P=0:@R=A,S=1260,V={0}:R=B,S=1018,V={1}:R=C,S=1092,V={2}:R=D,S=1014,V={3}:R=E,S=1260,V={4}:R=F,S=48,V={5}:\";$C$2;$K$14;$C$4;$D118;$B118;M$14)": 10199,_x000D_
    "=RIK_AC(\"INF04__;INF04@E=0,S=49,G=0,T=0,P=0:@R=A,S=1260,V={0}:R=B,S=1018,V={1}:R=C,S=1092,V={2}:R=D,S=1014,V={3}:R=E,S=1260,V={4}:R=F,S=48,V={5}:\";$C$2;$K$14;$C$4;$D134;$B134;M$14)": 10200,_x000D_
    "=RIK_AC(\"INF04__;INF04@E=0,S=49,G=0,T=0,P=0:@R=A,S=1260,V={0}:R=B,S=1018,V={1}:R=C,S=1092,V={2}:R=D,S=1014,V={3}:R=E,S=1260,V={4}:R=F,S=48,V={5}:\";$C$2;$K$14;$C$4;$D148;$B148;M$14)": 10201,_x000D_
    "=RIK_AC(\"INF04__;INF04@E=0,S=49,G=0,T=0,P=0:@R=A,S=1260,V={0}:R=B,S=1018,V={1}:R=C,S=1092,V={2}:R=D,S=1014,V={3}:R=E,S=1260,V={4}:R=F,S=48,V={5}:\";$C$2;$K$14;$C$4;$D160;$B160;M$14)": 10202,_x000D_
    "=RIK_AC(\"INF04__;INF04@E=0,S=49,G=0,T=0,P=0:@R=A,S=1260,V={0}:R=B,S=1018,V={1}:R=C,S=1092,V={2}:R=D,S=1014,V={3}:R=E,S=1260,V={4}:R=F,S=48,V={5}:\";$C$2;$K$14;$C$4;$D172;$B172;M$14)": 10203,_x000D_
    "=RIK_AC(\"INF04__;INF04@E=0,S=49,G=0,T=0,P=0:@R=A,S=1260,V={0}:R=B,S=1018,V={1}:R=C,S=1092,V={2}:R=D,S=1014,V={3}:R=E,S=1260,V={4}:R=F,S=48,V={5}:\";$C$2;$K$14;$C$4;$D183;$B183;M$14)": 10204,_x000D_
    "=RIK_AC(\"INF04__;INF04@E=0,S=49,G=0,T=0,P=0:@R=A,S=1260,V={0}:R=B,S=1018,V={1}:R=C,S=1092,V={2}:R=D,S=1014,V={3}:R=E,S=1260,V={4}:R=F,S=48,V={5}:\";$C$2;$K$14;$C$4;$D193;$B193;M$14)": 10205,_x000D_
    "=RIK_AC(\"INF04__;INF04@E=0,S=49,G=0,T=0,P=0:@R=A,S=1260,V={0}:R=B,S=1018,V={1}:R=C,S=1092,V={2}:R=D,S=1014,V={3}:R=E,S=1260,V={4}:R=F,S=48,V={5}:\";$C$2;$K$14;$C$4;$D201;$B201;M$14)": 10206,_x000D_
    "=RIK_AC(\"INF04__;INF04@E=0,S=49,G=0,T=0,P=0:@R=A,S=1260,V={0}:R=B,S=1018,V={1}:R=C,S=1092,V={2}:R=D,S=1014,V={3}:R=E,S=1260,V={4}:R=F,S=48,V={5}:\";$C$2;$K$14;$C$4;$D209;$B209;M$14)": 10207,_x000D_
    "=RIK_AC(\"INF04__;INF04@E=0,S=49,G=0,T=0,P=0:@R=A,S=1260,V={0}:R=B,S=1018,V={1}:R=C,S=1092,V={2}:R=D,S=1014,V={3}:R=E,S=1260,V={4}:R=F,S=48,V={5}:\";$C$2;$K$14;$C$4;$D217;$B217;M$14)": 10208,_x000D_
    "=RIK_AC(\"INF04__;INF04@E=0,S=49,G=0,T=0,P=0:@R=A,S=1260,V={0}:R=B,S=1018,V={1}:R=C,S=1092,V={2}:R=D,S=1014,V={3}:R=E,S=1260,V={4}:R=F,S=48,V={5}:\";$C$2;$K$14;$C$4;$D225;$B225;M$14)": 10209,_x000D_
    "=RIK_AC(\"INF04__;INF04@E=0,S=49,G=0,T=0,P=0:@R=A,S=1260,V={0}:R=B,S=1018,V={1}:R=C,S=1092,V={2}:R=D,S=1014,V={3}:R=E,S=1260,V={4}:R=F,S=48,V={5}:\";$C$2;$K$14;$C$4;$D233;$B233;M$14)": 10210,_x000D_
    "=RIK_AC(\"INF04__;INF04@E=0,S=49,G=0,T=0,P=0:@R=A,S=1260,V={0}:R=B,S=1018,V={1}:R=C,S=1092,V={2}:R=D,S=1014,V={3}:R=E,S=1260,V={4}:R=F,S=48,V={5}:\";$C$2;$K$14;$C$4;$D241;$B241;M$14)": 10211,_x000D_
    "=RIK_AC(\"INF04__;INF04@E=0,S=49,G=0,T=0,P=0:@R=A,S=1260,V={0}:R=B,S=1018,V={1}:R=C,S=1092,V={2}:R=D,S=1014,V={3}:R=E,S=1260,V={4}:R=F,S=48,V={5}:\";$C$2;$K$14;$C$4;$D249;$B249;M$14)": 10212,_x000D_
    "=RIK_AC(\"INF04__;INF04@E=0,S=49,G=0,T=0,P=0:@R=A,S=1260,V={0}:R=B,S=1018,V={1}:R=C,S=1092,V={2}:R=D,S=1014,V={3}:R=E,S=1260,V={4}:R=F,S=48,V={5}:\";$C$2;$K$14;$C$4;$D257;$B257;M$14)": 10213,_x000D_
    "=RIK_AC(\"INF04__;INF04@E=0,S=49,G=0,T=0,P=0:@R=A,S=1260,V={0}:R=B,S=1018,V={1}:R=C,S=1092,V={2}:R=D,S=1014,V={3}:R=E,S=1260,V={4}:R=F,S=48,V={5}:\";$C$2;$K$14;$C$4;$D265;$B265;M$14)": 10214,_x000D_
    "=RIK_AC(\"INF04__;INF04@E=0,S=49,G=0,T=0,P=0:@R=A,S=1260,V={0}:R=B,S=1018,V={1}:R=C,S=1092,V={2}:R=D,S=1014,V={3}:R=E,S=1260,V={4}:R=F,S=48,V={5}:\";$C$2;$K$14;$C$4;$D273;$B273;M$14)": 10215,_x000D_
    "=RIK_AC(\"INF04__;INF04@E=0,S=49,G=0,T=0,P=0:@R=A,S=1260,V={0}:R=B,S=1018,V={1}:R=C,S=1092,V={2}:R=D,S=1014,V={3}:R=E,S=1260,V={4}:R=F,S=48,V={5}:\";$C$2;$K$14;$C$4;$D281;$B281;M$14)": 10216,_x000D_
    "=RIK_AC(\"INF04__;INF04@E=0,S=49,G=0,T=0,P=0:@R=A,S=1260,V={0}:R=B,S=1018,V={1}:R=C,S=1092,V={2}:R=D,S=1014,V={3}:R=E,S=1260,V={4}:R=F,S=48,V={5}:\";$C$2;$K$14;$C$4;$D289;$B289;M$14)": 10217,_x000D_
    "=RIK_AC(\"INF04__;INF04@E=0,S=49,G=0,T=0,P=0:@R=A,S=1260,V={0}:R=B,S=1018,V={1}:R=C,S=1092,V={2}:R=D,S=1014,V={3}:R=E,S=1260,V={4}:R=F,S=48,V={5}:\";$C$2;$K$14;$C$4;$D297;$B297;M$14)": 10218,_x000D_
    "=RIK_AC(\"INF04__;INF04@E=0,S=49,G=0,T=0,P=0:@R=A,S=1260,V={0}:R=B,S=1018,V={1}:R=C,S=1092,V={2}:R=D,S=1014,V={3}:R=E,S=1260,V={4}:R=F,S=48,V={5}:\";$C$2;$K$14;$C$4;$D305;$B305;M$14)": 10219,_x000D_
    "=RIK_AC(\"INF04__;INF04@E=0,S=49,G=0,T=0,P=0:@R=A,S=1260,V={0}:R=B,S=1018,V={1}:R=C,S=1092,V={2}:R=D,S=1014,V={3}:R=E,S=1260,V={4}:R=F,S=48,V={5}:\";$C$2;$K$14;$C$4;$D313;$B313;M$14)": 10220,_x000D_
    "=RIK</t>
  </si>
  <si>
    <t>_AC(\"INF04__;INF04@E=0,S=49,G=0,T=0,P=0:@R=A,S=1260,V={0}:R=B,S=1018,V={1}:R=C,S=1092,V={2}:R=D,S=1014,V={3}:R=E,S=1260,V={4}:R=F,S=48,V={5}:\";$C$2;$K$14;$C$4;$D321;$B321;M$14)": 10221,_x000D_
    "=RIK_AC(\"INF04__;INF04@E=0,S=49,G=0,T=0,P=0:@R=A,S=1260,V={0}:R=B,S=1018,V={1}:R=C,S=1092,V={2}:R=D,S=1014,V={3}:R=E,S=1260,V={4}:R=F,S=48,V={5}:\";$C$2;$K$14;$C$4;$D329;$B329;M$14)": 10222,_x000D_
    "=RIK_AC(\"INF04__;INF04@E=0,S=49,G=0,T=0,P=0:@R=A,S=1260,V={0}:R=B,S=1018,V={1}:R=C,S=1092,V={2}:R=D,S=1014,V={3}:R=E,S=1260,V={4}:R=F,S=48,V={5}:\";$C$2;$K$14;$C$4;$D337;$B337;M$14)": 10223,_x000D_
    "=RIK_AC(\"INF04__;INF04@E=0,S=49,G=0,T=0,P=0:@R=A,S=1260,V={0}:R=B,S=1018,V={1}:R=C,S=1092,V={2}:R=D,S=1014,V={3}:R=E,S=1260,V={4}:R=F,S=48,V={5}:\";$C$2;$K$14;$C$4;$D345;$B345;M$14)": 10224,_x000D_
    "=RIK_AC(\"INF04__;INF04@E=0,S=49,G=0,T=0,P=0:@R=A,S=1260,V={0}:R=B,S=1018,V={1}:R=C,S=1092,V={2}:R=D,S=1014,V={3}:R=E,S=1260,V={4}:R=F,S=48,V={5}:\";$C$2;$K$14;$C$4;$D353;$B353;M$14)": 10225,_x000D_
    "=RIK_AC(\"INF04__;INF04@E=0,S=49,G=0,T=0,P=0:@R=A,S=1260,V={0}:R=B,S=1018,V={1}:R=C,S=1092,V={2}:R=D,S=1014,V={3}:R=E,S=1260,V={4}:R=F,S=48,V={5}:\";$C$2;$K$14;$C$4;$D361;$B361;M$14)": 10226,_x000D_
    "=RIK_AC(\"INF04__;INF04@E=0,S=49,G=0,T=0,P=0:@R=A,S=1260,V={0}:R=B,S=1018,V={1}:R=C,S=1092,V={2}:R=D,S=1014,V={3}:R=E,S=1260,V={4}:R=F,S=48,V={5}:\";$C$2;$K$14;$C$4;$D369;$B369;M$14)": 10227,_x000D_
    "=RIK_AC(\"INF04__;INF04@E=0,S=49,G=0,T=0,P=0:@R=A,S=1260,V={0}:R=B,S=1018,V={1}:R=C,S=1092,V={2}:R=D,S=1014,V={3}:R=E,S=1260,V={4}:R=F,S=48,V={5}:\";$C$2;$K$14;$C$4;$D377;$B377;M$14)": 10228,_x000D_
    "=RIK_AC(\"INF04__;INF04@E=0,S=49,G=0,T=0,P=0:@R=A,S=1260,V={0}:R=B,S=1018,V={1}:R=C,S=1092,V={2}:R=D,S=1014,V={3}:R=E,S=1260,V={4}:R=F,S=48,V={5}:\";$C$2;$K$14;$C$4;$D385;$B385;M$14)": 10229,_x000D_
    "=RIK_AC(\"INF04__;INF04@E=0,S=49,G=0,T=0,P=0:@R=A,S=1260,V={0}:R=B,S=1018,V={1}:R=C,S=1092,V={2}:R=D,S=1014,V={3}:R=E,S=1260,V={4}:R=F,S=48,V={5}:\";$C$2;$K$14;$C$4;$D393;$B393;M$14)": 10230,_x000D_
    "=RIK_AC(\"INF04__;INF04@E=0,S=49,G=0,T=0,P=0:@R=A,S=1260,V={0}:R=B,S=1018,V={1}:R=C,S=1092,V={2}:R=D,S=1014,V={3}:R=E,S=1260,V={4}:R=F,S=48,V={5}:\";$C$2;$K$14;$C$4;$D401;$B401;M$14)": 10231,_x000D_
    "=RIK_AC(\"INF04__;INF04@E=0,S=49,G=0,T=0,P=0:@R=A,S=1260,V={0}:R=B,S=1018,V={1}:R=C,S=1092,V={2}:R=D,S=1014,V={3}:R=E,S=1260,V={4}:R=F,S=48,V={5}:\";$C$2;$K$14;$C$4;$D409;$B409;M$14)": 10232,_x000D_
    "=RIK_AC(\"INF04__;INF04@E=0,S=49,G=0,T=0,P=0:@R=A,S=1260,V={0}:R=B,S=1018,V={1}:R=C,S=1092,V={2}:R=D,S=1014,V={3}:R=E,S=1260,V={4}:R=F,S=48,V={5}:\";$C$2;$K$14;$C$4;$D417;$B417;M$14)": 10233,_x000D_
    "=RIK_AC(\"INF04__;INF04@E=0,S=49,G=0,T=0,P=0:@R=A,S=1260,V={0}:R=B,S=1018,V={1}:R=C,S=1092,V={2}:R=D,S=1014,V={3}:R=E,S=1260,V={4}:R=F,S=48,V={5}:\";$C$2;$K$14;$C$4;$D425;$B425;M$14)": 10234,_x000D_
    "=RIK_AC(\"INF04__;INF04@E=0,S=49,G=0,T=0,P=0:@R=A,S=1260,V={0}:R=B,S=1018,V={1}:R=C,S=1092,V={2}:R=D,S=1014,V={3}:R=E,S=1260,V={4}:R=F,S=48,V={5}:\";$C$2;$K$14;$C$4;$D433;$B433;M$14)": 10235,_x000D_
    "=RIK_AC(\"INF04__;INF04@E=0,S=1076,G=0,T=0,P=0:@R=A,S=1260,V={0}:R=B,S=1018,V={1}:R=C,S=1092,V={2}:R=D,S=1014,V={3}:R=E,S=1260,V={4}:\";$C$2;$K$14;$C$4;$D21;$B21)": 10236,_x000D_
    "=RIK_AC(\"INF04__;INF04@E=0,S=1076,G=0,T=0,P=0:@R=A,S=1260,V={0}:R=B,S=1018,V={1}:R=C,S=1092,V={2}:R=D,S=1014,V={3}:R=E,S=1260,V={4}:\";$C$2;$K$14;$C$4;$D29;$B29)": 10237,_x000D_
    "=RIK_AC(\"INF04__;INF04@E=0,S=1076,G=0,T=0,P=0:@R=A,S=1260,V={0}:R=B,S=1018,V={1}:R=C,S=1092,V={2}:R=D,S=1014,V={3}:R=E,S=1260,V={4}:\";$C$2;$K$14;$C$4;$D37;$B37)": 10238,_x000D_
    "=RIK_AC(\"INF04__;INF04@E=0,S=1076,G=0,T=0,P=0:@R=A,S=1260,V={0}:R=B,S=1018,V={1}:R=C,S=1092,V={2}:R=D,S=1014,V={3}:R=E,S=1260,V={4}:\";$C$2;$K$14;$C$4;$D45;$B45)": 10239,_x000D_
    "=RIK_AC(\"INF04__;INF04@E=0,S=1076,G=0,T=0,P=0:@R=A,S=1260,V={0}:R=B,S=1018,V={1}:R=C,S=1092,V={2}:R=D,S=1014,V={3}:R=E,S=1260,V={4}:\";$C$2;$K$14;$C$4;$D53;$B53)": 10240,_x000D_
    "=RIK_AC(\"INF04__;INF04@E=0,S=1076,G=0,T=0,P=0:@R=A,S=1260,V={0}:R=B,S=1018,V={1}:R=C,S=1092,V={2}:R=D,S=1014,V={3}:R=E,S=1260,V={4}:\";$C$2;$K$14;$C$4;$D61;$B61)": 10241,_x000D_
    "=RIK_AC(\"INF04__;INF04@E=0,S=1076,G=0,T=0,P=0:@R=A,S=1260,V={0}:R=B,S=1018,V={1}:R=C,S=1092,V={2}:R=D,S=1014,V={3}:R=E,S=1260,V={4}:\";$C$2;$K$14;$C$4;$D69;$B69)": 10242,_x000D_
    "=RIK_AC(\"INF04__;INF04@E=0,S=1076,G=0,T=0,P=0:@R=A,S=1260,V={0}:R=B,S=1018,V={1}:R=C,S=1092,V={2}:R=D,S=1014,V={3}:R=E,S=1260,V={4}:\";$C$2;$K$14;$C$4;$D77;$B77)": 10243,_x000D_
    "=RIK_AC(\"INF04__;INF04@E=0,S=1076,G=0,T=0,P=0:@R=A,S=1260,V={0}:R=B,S=1018,V={1}:R=C,S=1092,V={2}:R=D,S=1014,V={3}:R=E,S=1260,V={4}:\";$C$2;$K$14;$C$4;$D85;$B85)": 10244,_x000D_
    "=RIK_AC(\"INF04__;INF04@E=0,S=1076,G=0,T=0,P=0:@R=A,S=1260,V={0}:R=B,S=1018,V={1}:R=C,S=1092,V={2}:R=D,S=1014,V={3}:R=E,S=1260,V={4}:\";$C$2;$K$14;$C$4;$D93;$B93)": 10245,_x000D_
    "=RIK_AC(\"INF04__;INF04@E=0,S=1076,G=0,T=0,P=0:@R=A,S=1260,V={0}:R=B,S=1018,V={1}:R=C,S=1092,V={2}:R=D,S=1014,V={3}:R=E,S=1260,V={4}:\";$C$2;$K$14;$C$4;$D101;$B101)": 10246,_x000D_
    "=RIK_AC(\"INF04__;INF04@E=0,S=1076,G=0,T=0,P=0:@R=A,S=1260,V={0}:R=B,S=1018,V={1}:R=C,S=1092,V={2}:R=D,S=1014,V={3}:R=E,S=1260,V={4}:\";$C$2;$K$14;$C$4;$D109;$B109)": 10247,_x000D_
    "=RIK_AC(\"INF04__;INF04@E=0,S=1076,G=0,T=0,P=0:@R=A,S=1260,V={0}:R=B,S=1018,V={1}:R=C,S=1092,V={2}:R=D,S=1014,V={3}:R=E,S=1260,V={4}:\";$C$2;$K$14;$C$4;$D117;$B117)": 10248,_x000D_
    "=RIK_AC(\"INF04__;INF04@E=0,S=1076,G=0,T=0,P=0:@R=A,S=1260,V={0}:R=B,S=1018,V={1}:R=C,S=1092,V={2}:R=D,S=1014,V={3}:R=E,S=1260,V={4}:\";$C$2;$K$14;$C$4;$D125;$B125)": 10249,_x000D_
    "=RIK_AC(\"INF04__;INF04@E=0,S=1076,G=0,T=0,P=0:@R=A,S=1260,V={0}:R=B,S=1018,V={1}:R=C,S=1092,V={2}:R=D,S=1014,V={3}:R=E,S=1260,V={4}:\";$C$2;$K$14;$C$4;$D133;$B133)": 10250,_x000D_
    "=RIK_AC(\"INF04__;INF04@E=0,S=1076,G=0,T=0,P=0:@R=A,S=1260,V={0}:R=B,S=1018,V={1}:R=C,S=1092,V={2}:R=D,S=1014,V={3}:R=E,S=1260,V={4}:\";$C$2;$K$14;$C$4;$D141;$B141)": 10251,_x000D_
    "=RIK_AC(\"INF04__;INF04@E=0,S=1076,G=0,T=0,P=0:@R=A,S=1260,V={0}:R=B,S=1018,V={1}:R=C,S=1092,V={2}:R=D,S=1014,V={3}:R=E,S=1260,V={4}:\";$C$2;$K$14;$C$4;$D149;$B149)": 10252,_x000D_
    "=RIK_AC(\"INF04__;INF04@E=0,S=1076,G=0,T=0,P=0:@R=A,S=1260,V={0}:R=B,S=1018,V={1}:R=C,S=1092,V={2}:R=D,S=1014,V={3}:R=E,S=1260,V={4}:\";$C$2;$K$14;$C$4;$D157;$B157)": 10253,_x000D_
    "=RIK_AC(\"INF04__;INF04@E=0,S=1076,G=0,T=0,P=0:@R=A,S=1260,V={0}:R=B,S=1018,V={1}:R=C,S=1092,V={2}:R=D,S=1014,V={3}:R=E,S=1260,V={4}:\";$C$2;$K$14;$C$4;$D165;$B165)": 10254,_x000D_
    "=RIK_AC(\"INF04__;INF04@E=0,S=1076,G=0,T=0,P=0:@R=A,S=1260,V={0}:R=B,S=1018,V={1}:R=C,S=1092,V={2}:R=D,S=1014,V={3}:R=E,S=1260,V={4}:\";$C$2;$K$14;$C$4;$D173;$B173)": 10255,_x000D_
    "=RIK_AC(\"INF04__;INF04@E=0,S=1076,G=0,T=0,P=0:@R=A,S=1260,V={0}:R=B,S=1018,V={1}:R=C,S=1092,V={2}:R=D,S=1014,V={3}:R=E,S=1260,V={4}:\";$C$2;$K$14;$C$4;$D181;$B181)": 10256,_x000D_
    "=RIK_AC(\"INF04__;INF04@E=0,S=1076,G=0,T=0,P=0:@R=A,S=1260,V={0}:R=B,S=1018,V={1}:R=C,S=1092,V={2}:R=D,S=1014,V={3}:R=E,S=1260,V={4}:\";$C$2;$K$14;$C$4;$D189;$B189)": 10257,_x000D_
    "=RIK_AC(\"INF04__;INF04@E=0,S=1076,G=0,T=0,P=0:@R=A,S=1260,V={0}:R=B,S=1018,V={1}:R=C,S=1092,V={2}:R=D,S=1014,V={3}:R=E,S=1260,V={4}:\";$C$2;$K$14;$C$4;$D197;$B197)": 10258,_x000D_
    "=RIK_AC(\"INF04__;INF04@E=0,S=1076,G=0,T=0,P=0:@R=A,S=1260,V={0}:R=B,S=1018,V={1}:R=C,S=1092,V={2}:R=D,S=1014,V={3}:R=E,S=1260,V={4}:\";$C$2;$K$14;$C$4;$D205;$B205)": 10259,_x000D_
    "=RIK_AC(\"INF04__;INF04@E=0,S=1076,G=0,T=0,P=0:@R=A,S=1260,V={0}:R=B,S=1018,V={1}:R=C,S=1092,V={2}:R=D,S=1014,V={3}:R=E,S=1260,V={4}:\";$C$2;$K$14;$C$4;$D213;$B213)": 10260,_x000D_
    "=RIK_AC(\"INF04__;INF04@E=0,S=1076,G=0,T=0,P=0:@R=A,S=1260,V={0}:R=B,S=1018,V={1}:R=C,S=1092,V={2}:R=D,S=1014,V={3}:R=E,S=1260,V={4}:\";$C$2;$K$14;$C$4;$D221;$B221)": 10261,_x000D_
    "=RIK_AC(\"INF04__;INF04@E=0,S=1076,G=0,T=0,P=0:@R=A,S=1260,V={0}:R=B,S=1018,V={1}:R=C,S=1092,V={2}:R=D,S=1014,V={3}:R=E,S=1260,V={4}:\";$C$2;$K$14;$C$4;$D229;$B229)": 10262,_x000D_
    "=RIK_AC(\"INF04__;INF04@E=0,S=1076,G=0,T=0,P=0:@R=A,S=1260,V={0}:R=B,S=1018,V={1}:R=C,S=1092,V={2}:R=D,S=1014,V={3}:R=E,S=1260,V={4}:\";$C$2;$K$14;$C$4;$D237;$B237)": 10263,_x000D_
    "=RIK_AC(\"INF04__;INF04@E=0,S=1076,G=0,T=0,P=0:@R=A,S=1260,V={0}:R=B,S=1018,V={1}:R=C,S=1092,V={2}:R=D,S=1014,V={3}:R=E,S=1260,V={4}:\";$C$2;$K$14;$C$4;$D245;$B245)": 10264,_x000D_
    "=RIK_AC(\"INF04__;INF04@E=0,S=1076,G=0,T=0,P=0:@R=A,S=1260,V={0}:R=B,S=1018,V={1}:R=C,S=1092,V={2}:R=D,S=1014,V={3}:R=E,S=1260,V={4}:\";$C$2;$K$14;$C$4;$D253;$B253)": 10265,_x000D_
    "=RIK_AC(\"INF04__;INF04@E=0,S=1076,G=0,T=0,P=0:@R=A,S=1260,V={0}:R=B,S=1018,V={1}:R=C,S=1092,V={2}:R=D,S=1014,V={3}:R=E,S=1260,V={4}:\";$C$2;$K$14;$C$4;$D261;$B261)": 10266,_x000D_
    "=RIK_AC(\"INF04__;INF04@E=0,S=1076,G=0,T=0,P=0:@R=A,S=1260,V={0}:R=B,S=1018,V={1}:R=C,S=1092,V={2}:R=D,S=1014,V={3}:R=E,S=1260,V={4}:\";$C$2;$K$14;$C$4;$D269;$B269)": 10267,_x000D_
    "=RIK_AC(\"INF04__;INF04@E=0,S=1076,G=0,T=0,P=0:@R=A,S=1260,V={0}:R=B,S=1018,V={1}:R=C,S=1092,V={2}:R=D,S=1014,V={3}:R=E,S=1260,V={4}:\";$C$2;$K$14;$C$4;$D277;$B277)": 10268,_x000D_
    "=RIK_AC(\"INF04__;INF04@E=0,S=1076,G=0,T=0,P=0:@R=A,S=1260,V={0}:R=B,S=1018,V={1}:R=C,S=1092,V={2}:R=D,S=1014,V={3}:R=E,S=1260,V={4}:\";$C$2;$K$14;$C$4;$D285;$B285)": 10269,_x000D_
    "=RIK_AC(\"INF04__;INF04@E=0,S=1076,G=0,T=0,P=0:@R=A,S=1260,V={0}:R=B,S=1018,V={1}:R=C,S=1092,V={2}:R=D,S=1014,V={3}:R=E,S=1260,V={4}:\";$C$2;$K$14;$C$4;$D293;$B293)": 10270,_x000D_
    "=RIK_AC(\"INF04__;INF04@E=0,S=1076,G=0,T=0,P=0:@R=A,S=1260,V={0}:R=B,S=1018,V={1}:R=C,S=1092,V={2}:R=D,S=1014,V={3}:R=E,S=1260,V={4}:\";$C$2;$K$14;$C$4;$D301;$B301)": 10271,_x000D_
    "=RIK_AC(\"INF04__;INF04@E=0,S=1076,G=0,T=0,P=0:@R=A,S=1260,V={0}:R=B,S=1018,V={1}:R=C,S=1092,V={2}:R=D,S=1014,V={3}:R=E,S=1260,V={4}:\";$C$2;$K$14;$C$4;$D309;$B309)": 10272,_x000D_
    "=RIK_AC(\"INF04__;INF04@E=0,S=1076,G=0,T=0,P=0:@R=A,S=1260,V={0}:R=B,S=1018,V={1}:R=C,S=1092,V={2}:R=D,S=1014,V={3}:R=E,S=1260,V={4}:\";$C$2;$K$14;$C$4;$D317;$B317)": 10273,_x000D_
    "=RIK_AC(\"INF04__;INF04@E=0,S=1076,G=0,T=0,P=0:@R=A,S=1260,V={0}:R=B,S=1018,V={1}:R=C,S=1092,V={2}:R=D,S=1014,V={3}:R=E,S=1260,V={4}:\";$C$2;$K$14;$C$4;$D325;$B325)": 10274,_x000D_
    "=RIK_AC(\"INF04__;INF04@E=0,S=1076,G=0,T=0,P=0:@R=A,S=1260,V={0}:R=B,S=1018,V={1}:R=C,S=1092,V={2}:R=D,S=1014,V={3}:R=E,S=1260,V={4}:\";$C$2;$K$14;$C$4;$D333;$B333)": 10275,_x000D_
    "=RIK_AC(\"INF04__;INF04@E=0,S=1076,G=0,T=0,P=0:@R=A,S=1260,V={0}:R=B,S=1018,V={1}:R=C,S=1092,V={2}:R=D,S=1014,V={3}:R=E,S=1260,V={4}:\";$C$2;$K$14;$C$4;$D341;$B341)": 10276,_x000D_
    "=RIK_AC(\"INF04__;INF04@E=0,S=1076,G=0,T=0,P=0:@R=A,S=1260,V={0}:R=B,S=1018,V={1}:R=C,S=1092,V={2}:R=D,S=1014,V={3}:R=E,S=1260,V={4}:\";$C$2;$K$14;$C$4;$D349;$B349)": 10277,_x000D_
    "=RIK_AC(\"INF04__;INF04@E=0,S=1076,G=0,T=0,P=0:@R=A,S=1260,V={0}:R=B,S=1018,V={1}:R=C,S=1092,V={2}:R=D,S=1014,V={3}:R=E,S=1260,V={4}:\";$C$2;$K$14;$C$4;$D357;$B357)": 10278,_x000D_
    "=RIK_AC(\"INF04__;INF04@E=0,S=1076,G=0,T=0,P=0:@R=A,S=1260,V={0}:R=B,S=1018,V={1}:R=C,S=1092,V={2}:R=D,S=1014,V={3}:R=E,S=1260,V={4}:\";$C$2;$K$14;$C$4;$D365;$B365)": 10279,_x000D_
    "=RIK_AC(\"INF04__;INF04@E=0,S=1076,G=0,T=0,P=0:@R=A,S=1260,V={0}:R=B,S=1018,V={1}:R=C,S=1092,V={2}:R=D,S=1014,V={3}:R=E,S=1260,V={4}:\";$C$2;$K$14;$C$4;$D373;$B373)": 10280,_x000D_
    "=RIK_AC(\"INF04__;INF04@E=0,S=1076,G=0,T=0,P=0:@R=A,S=1260,V={0}:R=B,S=1018,V={1}:R=C,S=1092,V={2}:R=D,S=1014,V={3}:R=E,S=1260,V={4}:\";$C$2;$K$14;$C$4;$D381;$B381)": 10281,_x000D_
    "=RIK_AC(\"INF04__;INF04@E=0,S=1076,G=0,T=0,P=0:@R=A,S=1260,V={0}:R=B,S=1018,V={1}:R=C,S=1092,V={2}:R=D,S=1014,V={3}:R=E,S=1260,V={4}:\";$C$2;$K$14;$C$4;$D389;$B389)": 10282,_x000D_
    "=RIK_AC(\"INF04__;INF04@E=0,S=1076,G=0,T=0,P=0:@R=A,S=1260,V={0}:R=B,S=1018,V={1}:R=C,S=1092,V={2}:R=D,S=1014,V={3}:R=E,S=1260,V={4}:\";$C$2;$K$14;$C$4;$D397;$B397)": 10283,_x000D_
    "=RIK_AC(\"INF04__;INF04@E=0,S=1076,G=0,T=0,P=0:@R=A,S=1260,V={0}:R=B,S=1018,V={1}:R=C,S=1092,V={2}:R=D,S=1014,V={3}:R=E,S=1260,V={4}:\";$C$2;$K$14;$C$4;$D405;$B405)": 10284,_x000D_
    "=RIK_AC(\"INF04__;INF04@E=0,S=1076,G=0,T=0,P=0:@R=A,S=1260,V={0}:R=B,S=1018,V={1}:R=C,S=1092,V={2}:R=D,S=1014,V={3}:R=E,S=1260,V={4}:\";$C$2;$K$14;$C$4;$D413;$B413)": 10285,_x000D_
    "=RIK_AC(\"INF04__;INF04@E=0,S=1076,G=0,T=0,P=0:@R=A,S=1260,V={0}:R=B,S=1018,V={1}:R=C,S=1092,V={2}:R=D,S=1014,V={3}:R=E,S=1260,V={4}:\";$C$2;$K$14;$C$4;$D421;$B421)": 10286,_x000D_
    "=RIK_AC(\"INF04__;INF04@E=0,S=1076,G=0,T=0,P=0:@R=A,S=1260,V={0}:R=B,S=1018,V={1}:R=C,S=1092,V={2}:R=D,S=1014,V={3}:R=E,S=1260,V={4}:\";$C$2;$K$14;$C$4;$D429;$B429)": 10287,_x000D_
    "=RIK_AC(\"INF04__;INF04@E=0,S=1076,G=0,T=0,P=0:@R=A,S=1260,V={0}:R=B,S=1018,V={1}:R=C,S=1092,V={2}:R=D,S=1014,V={3}:R=E,S=1260,V={4}:\";$C$2;$K$14;$C$4;$D437;$B437)": 10288,_x000D_
    "=RIK_AC(\"INF04__;INF04@E=0,S=42,G=0,T=0,P=0:@R=A,S=1260,V={0}:R=B,S=1018,V={1}:R=C,S=1092,V={2}:R=D,S=1014,V={3}:R=E,S=1260,V={4}:\";$C$2;$K$14;$C$4;$D40;$B40)": 10289,_x000D_
    "=RIK_AC(\"INF04__;INF04@E=0,S=42,G=0,T=0,P=0:@R=A,S=1260,V={0}:R=B,S=1018,V={1}:R=C,S=1092,V={2}:R=D,S=1014,V={3}:R=E,S=1260,V={4}:\";$C$2;$K$14;$C$4;$D104;$B104)": 10290,_x000D_
    "=RIK_AC(\"INF04__;INF04@E=0,S=42,G=0,T=0,P=0:@R=A,S=1260,V={0}:R=B,S=1018,V={1}:R=C,S=1092,V={2}:R=D,S=1014,V={3}:R=E,S=1260,V={4}:\";$C$2;$K$14;$C$4;$D168;$B168)": 10291,_x000D_
    "=RIK_AC(\"INF04__;INF04@E=0,S=42,G=0,T=0,P=0:@R=A,S=1260,V={0}:R=B,S=1018,V={1}:R=C,S=1092,V={2}:R=D,S=1014,V={3}:R=E,S=1260,V={4}:\";$C$2;$K$14;$C$4;$D232;$B232)": 10292,_x000D_
    "=RIK_AC(\"INF04__;INF04@E=0,S=42,G=0,T=0,P=0:@R=A,S=1260,V={0}:R=B,S=1018,V={1}:R=C,S=1092,V={2}:R=D,S=1014,V={3}:R=E,S=1260,V={4}:\";$C$2;$K$14;$C$4;$D296;$B296)": 10293,_x000D_
    "=RIK_AC(\"INF04__;INF04@E=0,S=42,G=0,T=0,P=0:@R=A,S=1260,V={0}:R=B,S=1018,V={1}:R=C,S=1092,V={2}:R=D,S=1014,V={3}:R=E,S=1260,V={4}:\";$C$2;$K$14;$C$4;$D360;$B360)": 10294,_x000D_
    "=RIK_AC(\"INF04__;INF04@E=0,S=42,G=0,T=0,P=0:@R=A,S=1260,V={0}:R=B,S=1018,V={1}:R=C,S=1092,V={2}:R=D,S=1014,V={3}:R=E,S=1260,V={4}:\";$C$2;$K$14;$C$4;$D424;$B424)": 10295,_x000D_
    "=RIK_AC(\"INF04__;INF04@E=0,S=1064,G=0,T=0,P=0:@R=A,S=1260,V={0}:R=B,S=1018,V={1}:R=C,S=1092,V={2}:R=D,S=1014,V={3}:R=E,S=1260,V={4}:\";$C$2;$K$14;$C$4;$D68;$B68)": 10296,_x000D_
    "=RIK_AC(\"INF04__;INF04@E=0,S=1064,G=0,T=0,P=0:@R=A,S=1260,V={0}:R=B,S=1018,V={1}:R=C,S=1092,V={2}:R=D,S=1014,V={3}:R=E,S=1260,V={4}:\";$C$2;$K$14;$C$4;$D132;$B132)": 10297,_x000D_
    "=RIK_AC(\"INF04__;INF04@E=0,S=1064,G=0,T=0,P=0:@R=A,S=1260,V={0}:R=B,S=1018,V={1}:R=C,S=1092,V={2}:R=D,S=1014,V={3}:R=E,S=1260,V={4}:\";$C$2;$K$14;$C$4;$D196;$B196)": 10298,_x000D_
    "=RIK_AC(\"INF04__;INF04@E=0,S=1064,G=0,T=0,P=0:@R=A,S=1260,V={0}:R=B,S=1018,V={1}:R=C,S=1092,V={2}:R=D,S=1014,V={3}:R=E,S=1260,V={4}:\";$C$2;$K$14;$C$4;$D260;$B260)": 10299,_x000D_
    "=RIK_AC(\"INF04__;INF04@E=0,S=1064,G=0,T=0,P=0:@R=A,S=1260,V={0}:R=B,S=1018,V={1}:R=C,S=1092,V={2}:R=D,S=1014,V={3}:R=E,S=1260,V={4}:\";$C$2;$K$14;$C$4;$D316;$B316)": 10300,_x000D_
    "=RIK_AC(\"INF04__;INF04@E=0,S=1064,G=0,T=0,P=0:@R=A,S=1260,V={0}:R=B,S=1018,V={1}:R=C,S=1092,V={2}:R=D,S=1014,V={3}:R=E,S=1260,V={4}:\";$C$2;$K$14;$C$4;$D348;$B348)": 10301,_x000D_
    "=RIK_AC(\"INF04__;INF04@E=0,S=1064,G=0,T=0,P=0:@R=A,S=1260,V={0}:R=B,S=1018,V={1}:R=C,S=1092,V={2}:R=D,S=1014,V={3}:R=E,S=1260,V={4}:\";$C$2;$K$14;$C$4;$D380;$B380)": 10302,_x000D_
    "=RIK_AC(\"INF04__;INF04@E=0,S=1064,G=0,T=0,P=0:@R=A,S=1260,V={0}:R=B,S=1018,V={1}:R=C,S=1092,V={2}:R=D,S=1014,V={3}:R=E,S=1260,V={4}:\";$C$2;$K$14;$C$4;$D412;$B412)": 10303,_x000D_
    "=RIK_AC(\"INF04__;INF04@E=0,S=49,G=0,T=0,P=0:@R=A,S=1260,V={0}:R=B,S=1018,V={1}:R=C,S=1092,V={2}:R=D,S=1014,V={3}:R=E,S=1260,V={4}:R=F,S=48,V={5}:\";$C$2;$K$14;$C$4;$D23;$B23;M$14)": 10304,_x000D_
    "=RIK_AC(\"INF04__;INF04@E=0,S=49,G=0,T=0,P=0:@R=A,S=1260,V={0}:R=B,S=1018,V={1}:R=C,S=1092,V={2}:R=D,S=1014,V={3}:R=E,S=1260,V={4}:R=F,S=48,V={5}:\";$C$2;$K$14;$C$4;$D44;$B44;M$14)": 10305,_x000D_
    "=RIK_AC(\"INF04__;INF04@E=0,S=49,G=0,T=0,P=0:@R=A,S=1260,V={0}:R=B,S=1018,V={1}:R=C,S=1092,V={2}:R=D,S=1014,V={3}:R=E,S=1260,V={4}:R=F,S=48,V={5}:\";$C$2;$K$14;$C$4;$D64;$B64;M$14)": 10306,_x000D_
    "=RIK_AC(\"INF04__;INF04@E=0,S=49,G=0,T=0,P=0:@R=A,S=1260,V={0}:R=B,S=1018,V={1}:R=C,S=1092,V={2}:R=D,S=1014,V={3}:R=E,S=1260,V={4}:R=F,S=48,V={5}:\";$C$2;$K$14;$C$4;$D87;$B87;M$14)": 10307,_x000D_
    "=RIK_AC(\"INF04__;INF04@E=0,S=49,G=0,T=0,P=0:@R=A,S=1260,V={0}:R=B,S=1018,V={1}:R=C,S=1092,V={2}:R=D,S=1014,V={3}:R=E,S=1260,V={4}:R=F,S=48,V={5}:\";$C$2;$K$14;$C$4;$D103;$B103;M$14)": 10308,_x000D_
    "=RIK_AC(\"INF04__;INF04@E=0,S=49,G=0,T=0,P=0:@R=A,S=1260,V={0}:R=B,S=1018,V={1}:R=C,S=1092,V={2}:R=D,S=1014,V={3}:R=E,S=1260,V={4}:R=F,S=48,V={5}:\";$C$2;$K$14;$C$4;$D119;$B119;M$14)": 10309,_x000D_
    "=RIK_AC(\"INF04__;INF04@E=0,S=49,G=0,T=0,P=0:@R=A,S=1260,V={0}:R=B,S=1018,V={1}:R=C,S=1092,V={2}:R=D,S=1014,V={3}:R=E,S=1260,V={4}:R=F,S=48,V={5}:\";$C$2;$K$14;$C$4;$D135;$B135;M$14)": 10310,_x000D_
    "=RIK_AC(\"INF04__;INF04@E=0,S=49,G=0,T=0,P=0:@R=A,S=1260,V={0}:R=B,S=1018,V={1}:R=C,S=1092,V={2}:R=D,S=1014,V={3}:R=E,S=1260,V={4}:R=F,S=48,V={5}:\";$C$2;$K$14;$C$4;$D150;$B150;M$14)": 10311,_x000D_
    "=RIK_AC(\"INF04__;INF04@E=0,S=49,G=0,T=0,P=0:@R=A,S=1260,V={0}:R=B,S=1018,V={1}:R=C,S=1092,V={2}:R=D,S=1014,V={3}:R=E,S=1260,V={4}:R=F,S=48,V={5}:\";$C$2;$K$14;$C$4;$D162;$B162;M$14)": 10312,_x000D_
    "=RIK_AC(\"INF04__;INF04@E=0,S=49,G=0,T=0,P=0:@R=A,S=1260,V={0}:R=B,S=1018,V={1}:R=C,S=1092,V={2}:R=D,S=1014,V={3}:R=E,S=1260,V={4}:R=F,S=48,V={5}:\";$C$2;$K$14;$C$4;$D174;$B174;M$14)": 10313,_x000D_
    "=RIK_AC(\"INF04__;INF04@E=0,S=49,G=0,T=0,P=0:@R=A,S=1260,V={0}:R=B,S=1018,V={1}:R=C,S=1092,V={2}:R=D,S=1014,V={3}:R=E,S=1260,V={4}:R=F,S=48,V={5}:\";$C$2;$K$14;$C$4;$D184;$B184;M$14)": 10314,_x000D_
    "=RIK_AC(\"INF04__;INF04@E=0,S=49,G=0,T=0,P=0:@R=A,S=1260,V={0}:R=B,S=1018,V={1}:R=C,S=1092,V={2}:R=D,S=1014,V={3}:R=E,S=1260,V={4}:R=F,S=48,V={5}:\";$C$2;$K$14;$C$4;$D194;$B194;M$14)": 10315,_x000D_
    "=RIK_AC(\"INF04__;INF04@E=0,S=49,G=0,T=0,P=0:@R=A,S=1260,V={0}:R=B,S=1018,V={1}:R=C,S=1092,V={2}:R=D,S=1014,V={3}:R=E,S=1260,V={4}:R=F,S=48,V={5}:\";$C$2;$K$14;$C$4;$D202;$B202;M$14)": 10316,_x000D_
    "=RIK_AC(\"INF04__;INF04@E=0,S=49,G=0,T=0,P=0:@R=A,S=1260,V={0}:R=B,S=1018,V={1}:R=C,S=1092,V={2}:R=D,S=1014,V={3}:R=E,S=1260,V={4}:R=F,S=48,V={5}:\";$C$2;$K$14;$C$4;$D210;$B210;M$14)": 10317,_x000D_
    "=RIK_AC(\"INF04__;INF04@E=0,S=49,G=0,T=0,P=0:@R=A,S=1260,V={0}:R=B,S=1018,V={1}:R=C,S=1092,V={2}:R=D,S=1014,V={3}:R=E,S=1260,V={4}:R=F,S=48,V={5}:\";$C$2;$K$14;$C$4;$D218;$B218;M$14)": 10318,_x000D_
    "=RIK_AC(\"INF04__;INF04@E=0,S=49,G=0,T=0,P=0:@R=A,S=1260,V={0}:R=B,S=1018,V={1}:R=C,S=1092,V={2}:R=D,S=1014,V={3}:R=E,S=1260,V={4}:R=F,S=48,V={5}:\";$C$2;$K$14;$C$4;$D226;$B226;M$14)": 10319,_x000D_
    "=RIK_AC(\"INF04__;INF04@E=0,S=49,G=0,T=0,P=0:@R=A,S=1260,V={0}:R=B,S=1018,V={1}:R=C,S=1092,V={2}:R=D,S=1014,V={3}:R=E,S=1260,V={4}:R=F,S=48,V={5}:\";$C$2;$K$14;$C$4;$D234;$B234;M$14)": 10320,_x000D_
    "=RIK_AC(\"INF04__;INF04@E=0,S=49,G=0,T=0,P=0:@R=A,S=1260,V={0}:R=B,S=1018,V={1}:R=C,S=1092,V={2}:R=D,S=1014,V={3}:R=E,S=1260,V={4}:R=F,S=48,V={5}:\";$C$2;$K$14;$C$4;$D242;$B242;M$14)": 10321,_x000D_
    "=RIK_AC(\"INF04__;INF04@E=0,S=49,G=0,T=0,P=0:@R=A,S=1260,V={0}:R=B,S=1018,V={1}:R=C,S=1092,V={2}:R=D,S=1014,V={3}:R=E,S=1260,V={4}:R=F,S=48,V={5}:\";$C$2;$K$14;$C$4;$D250;$B250;M$14)": 10322,_x000D_
    "=RIK_AC(\"INF04__;INF04@E=0,S=49,G=0,T=0,P=0:@R=A,S=1260,V={0}:R=B,S=1018,V={1}:R=C,S=1092,V={2}:R=D,S=1014,V={3}:R=E,S=1260,V={4}:R=F,S=48,V={5}:\";$C$2;$K$14;$C$4;$D258;$B258;M$14)": 10323,_x000D_
    "=RIK_AC(\"INF04__;INF04@E=0,S=49,G=0,T=0,P=0:@R=A,S=1260,V={0}:R=B,S=1018,V={1}:R=C,S=1092,V={2}:R=D,S=1014,V={3}:R=E,S=1260,V={4}:R=F,S=48,V={5}:\";$C$2;$K$14;$C$4;$D266;$B266;M$14)": 10324,_x000D_
    "=RIK_AC(\"INF04__;INF04@E=0,S=49,G=0,T=0,P=0:@R=A,S=1260,V={0}:R=B,S=1018,V={1}:R=C,S=1092,V={2}:R=D,S=1014,V={3}:R=E,S=1260,V={4}:R=F,S=48,V={5}:\";$C$2;$K$14;$C$4;$D274;$B274;M$14)": 10325,_x000D_
    "=RIK_AC(\"INF04__;INF04@E=0,S=49,G=0,T=0,P=0:@R=A,S=1260,V={0}:R=B,S=1018,V={1}:R=C,S=1092,V={2}:R=D,S=1014,V={3}:R=E,S=1260,V={4}:R=F,S=48,V={5}:\";$C$2;$K$14;$C$4;$D282;$B282;M$14)": 10326,_x000D_
    "=RIK_AC(\"INF04__;INF04@E=0,S=49,G=0,T=0,P=0:@R=A,S=1260,V={0}:R=B,S=1018,V={1}:R=C,S=1092,V={2}:R=D,S=1014,V={3}:R=E,S=1260,V={4}:R=F,S=48,V={5}:\";$C$2;$K$14;$C$4;$D290;$B290;M$14)": 10327,_x000D_
    "=RIK_AC(\"INF04__;INF04@E=0,S=49,G=0,T=0,P=0:@R=A,S=1260,V={0}:R=B,S=1018,V={1}:R=C,S=1092,V={2}:R=D,S=1014,V={3}:R=E,S=1260,V={4}:R=F,S=48,V={5}:\";$C$2;$K$14;$C$4;$D298;$B298;M$14)": 10328,_x000D_
    "=RIK_AC(\"INF04__;INF04@E=0,S=49,G=0,T=0,P=0:@R=A,S=1260,V={0}:R=B,S=1018,V={1}:R=C,S=1092,V={2}:R=D,S=1014,V={3}:R=E,S=1260,V={4}:R=F,S=48,V={5}:\";$C$2;$K$14;$C$4;$D306;$B306;M$14)": 10329,_x000D_
    "=RIK_AC(\"INF04__;INF04@E=0,S=49,G=0,T=0,P=0:@R=A,S=1260,V={0}:R=B,S=1018,V={1}:R=C,S=1092,V={2}:R=D,S=1014,V={3}:R=E,S=1260,V={4}:R=F,S=48,V={5}:\";$C$2;$K$14;$C$4;$D314;$B314;M$14)": 10330,_x000D_
    "=RIK_AC(\"INF04__;INF04@E=0,S=49,G=0,T=0,P=0:@R=A,S=1260,V={0}:R=B,S=1018,V={1}:R=C,S=1092,V={2}:R=D,S=1014,V={3}:R=E,S=1260,V={4}:R=F,S=48,V={5}:\";$C$2;$K$14;$C$4;$D322;$B322;M$14)": 10331,_x000D_
    "=RIK_AC(\"INF04__;INF04@E=0,S=49,G=0,T=0,P=0:@R=A,S=1260,V={0}:R=B,S=1018,V={1}:R=C,S=1092,V={2}:R=D,S=1014,V={3}:R=E,S=1260,V={4}:R=F,S=48,V={5}:\";$C$2;$K$14;$C$4;$D330;$B330;M$14)": 10332,_x000D_
    "=RIK_AC(\"INF04__;INF04@E=0,S=49,G=0,T=0,P=0:@R=A,S=1260,V={0}:R=B,S=1018,V={1}:R=C,S=1092,V={2}:R=D,S=1014,V={3}:R=E,S=1260,V={4}:R=F,S=48,V={5}:\";$C$2;$K$14;$C$4;$D338;$B338;M$14)": 10333,_x000D_
    "=RIK_AC(\"INF04__;INF04@E=0,S=49,G=0,T=0,P=0:@R=A,S=1260,V={0}:R=B,S=1018,V={1}:R=C,S=1092,V={2}:R=D,S=1014,V={3}:R=E,S=1260,V={4}:R=F,S=48,V={5}:\";$C$2;$K$14;$C$4;$D346;$B346;M$14)": 10334,_x000D_
    "=RIK_AC(\"INF04__;INF04@E=0,S=49,G=0,T=0,P=0:@R=A,S=1260,V={0}:R=B,S=1018,V={1}:R=C,S=1092,V={2}:R=D,S=1014,V={3}:R=E,S=1260,V={4}:R=F,S=48,V={5}:\";$C$2;$K$14;$C$4;$D354;$B354;M$14)": 10335,_x000D_
    "=RIK_AC(\"INF04__;INF04@E=0,S=49,G=0,T=0,P=0:@R=A,S=1260,V={0}:R=B,S=1018,V={1}:R=C,S=1092,V={2}:R=D,S=1014,V={3}:R=E,S=1260,V={4}:R=F,S=48,V={5}:\";$C$2;$K$14;$C$4;$D362;$B362;M$14)": 10336,_x000D_
    "=RIK_AC(\"INF04__;INF04@E=0,S=49,G=0,T=0,P=0:@R=A,S=1260,V={0}:R=B,S=1018,V={1}:R=C,S=1092,V={2}:R=D,S=1014,V={3}:R=E,S=1260,V={4}:R=F,S=48,V={5}:\";$C$2;$K$14;$C$4;$D370;$B370;M$14)": 10337,_x000D_
    "=RIK_AC(\"INF04__;INF04@E=0,S=49,G=0,T=0,P=0:@R=A,S=1260,V={0}:R=B,S=1018,V={1}:R=C,S=1092,V={2}:R=D,S=1014,V={3}:R=E,S=1260,V={4}:R=F,S=48,V={5}:\";$C$2;$K$14;$C$4;$D378;$B378;M$14)": 10338,_x000D_
    "=RIK_AC(\"INF04__;INF04@E=0,S=49,G=0,T=0,P=0:@R=A,S=1260,V={0}:R=B,S=1018,V={1}:R=C,S=1092,V={2}:R=D,S=1014,V={3}:R=E,S=1260,V={4}:R=F,S=48,V={5}:\";$C$2;$K$14;$C$4;$D386;$B386;M$14)": 10339,_x000D_
    "=RIK_AC(\"INF04__;INF04@E=0,S=49,G=0,T=0,P=0:@R=A,S=1260,V={0}:R=B,S=1018,V={1}:R=C,S=1092,V={2}:R=D,S=1014,V={3}:R=E,S=1260,V={4}:R=F,S=48,V={5}:\";$C$2;$K$14;$C$4;$D394;$B394;M$14)": 10340,_x000D_
    "=RIK_AC(\"INF04__;INF04@E=0,S=49,G=0,T=0,P=0:@R=A,S=1260,V={0}:R=B,S=1018,V={1}:R=C,S=1092,V={2}:R=D,S=1014,V={3}:R=E,S=1260,V={4}:R=F,S=48,V={5}:\";$C$2;$K$14;$C$4;$D402;$B402;M$14)": 10341,_x000D_
    "=RIK_AC(\"INF04__;INF04@E=0,S=49,G=0,T=0,P=0:@R=A,S=1260,V={0}:R=B,S=1018,V={1}:R=C,S=1092,V={2}:R=D,S=1014,V={3}:R=E,S=1260,V={4}:R=F,S=48,V={5}:\";$C$2;$K$14;$C$4;$D410;$B410;M$14)": 10342,_x000D_
    "=RIK_AC(\"INF04__;INF04@E=0,S=49,G=0,T=0,P=0:@R=A,S=1260,V={0}:R=B,S=1018,V={1}:R=C,S=1092,V={2}:R=D,S=1014,V={3}:R=E,S=1260,V={4}:R=F,S=48,V={5}:\";$C$2;$K$14;$C$4;$D418;$B418;M$14)": 10343,_x000D_
    "=RIK_AC(\"INF04__;INF04@E=0,S=49,G=0,T=0,P=0:@R=A,S=1260,V={0}:R=B,S=1018,V={1}:R=C,S=1092,V={2}:R=D,S=1014,V={3}:R=E,S=1260,V={4}:R=F,S=48,V={5}:\";$C$2;$K$14;$C$4;$D426;$B426;M$14)": 10344,_x000D_
    "=RIK_AC(\"INF04__;INF04@E=0,S=49,G=0,T=0,P=0:@R=A,S=1260,V={0}:R=B,S=1018,V={1}:R=C,S=1092,V={2}:R=D,S=1014,V={3}:R=E,S=1260,V={4}:R=F,S=48,V={5}:\";$C$2;$K$14;$C$4;$D434;$B434;M$14)": 10345,_x000D_
    "=RIK_AC(\"INF04__;INF04@E=0,S=1076,G=0,T=0,P=0:@R=A,S=1260,V={0}:R=B,S=1018,V={1}:R=C,S=1092,V={2}:R=D,S=1014,V={3}:R=E,S=1260,V={4}:\";$C$2;$K$14;$C$4;$D22;$B22)": 10346,_x000D_
    "=RIK_AC(\"INF04__;INF04@E=0,S=1076,G=0,T=0,P=0:@R=A,S=1260,V={0}:R=B,S=1018,V={1}:R=C,S=1092,V={2}:R=D,S=1014,V={3}:R=E,S=1260,V={4}:\";$C$2;$K$14;$C$4;$D30;$B30)": 10347,_x000D_
    "=RIK_AC(\"INF04__;INF04@E=0,S=1076,G=0,T=0,P=0:@R=A,S=1260,V={0}:R=B,S=1018,V={1}:R=C,S=1092,V={2}:R=D,S=1014,V={3}:R=E,S=1260,V={4}:\";$C$2;$K$14;$C$4;$D38;$B38)": 10348,_x000D_
    "=RIK_AC(\"INF04__;INF04@E=0,S=1076,G=0,T=0,P=0:@R=A,S=1260,V={0}:R=B,S=1018,V={1}:R=C,S=1092,V={2}:R=D,S=1014,V={3}:R=E,S=1260,V={4}:\";$C$2;$K$14;$C$4;$D46;$B46)": 10349,_x000D_
    "=RIK_AC(\"INF04__;INF04@E=0,S=1076,G=0,T=0,P=0:@R=A,S=1260,V={0}:R=B,S=1018,V={1}:R=C,S=1092,V={2}:R=D,S=1014,V={3}:R=E,S=1260,V={4}:\";$C$2;$K$14;$C$4;$D54;$B54)": 10350,_x000D_
    "=RIK_AC(\"INF04__;INF04@E=0,S=1076,G=0,T=0,P=0:@R=A,S=1260,V={0}:R=B,S=1018,V={1}:R=C,S=1092,V={2}:R=D,S=1014,V={3}:R=E,S=1260,V={4}:\";$C$2;$K$14;$C$4;$D62;$B62)": 10351,_x000D_
    "=RIK_AC(\"INF04__;INF04@E=0,S=1076,G=0,T=0,P=0:@R=A,S=1260,V={0}:R=B,S=1018,V={1}:R=C,S=1092,V={2}:R=D,S=1014,V={3}:R=E,S=1260,V={4}:\";$C$2;$K$14;$C$4;$D70;$B70)": 10352,_x000D_
    "=RIK_AC(\"INF04__;INF04@E=0,S=1076,G=0,T=0,P=0:@R=A,S=1260,V={0}:R=B,S=1018,V={1}:R=C,S=1092,V={2}:R=D,S=1014,V={3}:R=E,S=1260,V={4}:\";$C$2;$K$14;$C$4;$D78;$B78)": 10353,_x000D_
    "=RIK_AC(\"INF04__;INF04@E=0,S=1076,G=0,T=0,P=0:@R=A,S=1260,V={0}:R=B,S=1018,V={1}:R=C,S=1092,V={2}:R=D,S=1014,V={3}:R=E,S=1260,V={4}:\";$C$2;$K$14;$C$4;$D86;$B86)": 10354,_x000D_
    "=RIK_AC(\"INF04__;INF04@E=0,S=1076,G=0,T=0,P=0:@R=A,S=1260,V={0}:R=B,S=1018,V={1}:R=C,S=1092,V={2}:R=D,S=1014,V={3}:R=E,S=1260,V={4}:\";$C$2;$K$14;$C$4;$D94;$B94)": 10355,_x000D_
    "=RIK_AC(\"INF04__;INF04@E=0,S=1076,G=0,T=0,P=0:@R=A,S=1260,V={0}:R=B,S=1018,V={1}:R=C,S=1092,V={2}:R=D,S=1014,V={3}:R=E,S=1260,V={4}:\";$C$2;$K$14;$C$4;$D102;$B102)": 10356,_x000D_
    "=RIK_AC(\"INF04__;INF04@E=0,S=1076,G=0,T=0,P=0:@R=A,S=1260,V={0}:R=B,S=1018,V={1}:R=C,S=1092,V={2}:R=D,S=1014,V={3}:R=E,S=1260,V={4}:\";$C$2;$K$14;$C$4;$D110;$B110)": 10357,_x000D_
    "=RIK_AC(\"INF04__;INF04@E=0,S=1076,G=0,T=0,P=0:@R=A,S=1260,V={0}:R=B,S=1018,V={1}:R=C,S=1092,V={2}:R=D,S=1014,V={3}:R=E,S=1260,V={4}:\";$C$2;$K$14;$C$4;$D118;$B118)": 10358,_x000D_
    "=RIK_AC(\"INF04__;INF04@E=0,S=1076,G=0,T=0,P=0:@R=A,S=1260,V={0}:R=B,S=1018,V={1}:R=C,S=1092,V={2}:R=D,S=1014,V={3}:R=E,S=1260,V={4}:\";$C$2;$K$14;$C$4;$D126;$B126)": 10359,_x000D_
    "=RIK_AC(\"INF04__;INF04@E=0,S=1076,G=0,T=0,P=0:@R=A,S=1260,V={0}:R=B,S=1018,V={1}:R=C,S=1092,V={2}:R=D,S=1014,V={3}:R=E,S=1260,V={4}:\";$C$2;$K$14;$C$4;$D134;$B134)": 10360,_x000D_
    "=RIK_AC(\"INF04__;INF04@E=0,S=1076,G=0,T=0,P=0:@R=A,S=1260,V={0}:R=B,S=1018,V={1}:R=C,S=1092,V={2}:R=D,S=1014,V={3}:R=E,S=1260,V={4}:\";$C$2;$K$14;$C$4;$D142;$B142)": 10361,_x000D_
    "=RIK_AC(\"INF04__;INF04@E=0,S=1076,G=0,T=0,P=0:@R=A,S=1260,V={0}:R=B,S=1018,V={1}:R=C,S=1092,V={2}:R=D,S=1014,V={3}:R=E,S=1260,V={4}:\";$C$2;$K$14;$C$4;$D150;$B150)": 10362,_x000D_
    "=RIK_AC(\"INF04__;INF04@E=0,S=1076,G=0,T=0,P=0:@R=A,S=1260,V={0}:R=B,S=1018,V={1}:R=C,S=1092,V={2}:R=D,S=1014,V={3}:R=E,S=1260,V={4}:\";$C$2;$K$14;$C$4;$D158;$B158)": 10363,_x000D_
    "=RIK_AC(\"INF04__;INF04@E=0,S=1076,G=0,T=0,P=0:@R=A,S=1260,V={0}:R=B,S=1018,V={1}:R=C,S=1092,V={2}:R=D,S=1014,V={3}:R=E,S=1260,V={4}:\";$C$2;$K$14;$C$4;$D166;$B166)": 10364,_x000D_
    "=RIK_AC(\"INF04__;INF04@E=0,S=1076,G=0,T=0,P=0:@R=A,S=1260,V={0}:R=B,S=1018,V={1}:R=C,S=1092,V={2}:R=D,S=1014,V={3}:R=E,S=1260,V={4}:\";$C$2;$K$14;$C$4;$D174;$B174)": 10365,_x000D_
    "=RIK_AC(\"INF04__;INF04@E=0,S=1076,G=0,T=0,P=0:@R=A,S=1260,V={0}:R=B,S=1018,V={1}:R=C,S=1092,V={2}:R=D,S=1014,V={3}:R=E,S=1260,V={4}:\";$C$2;$K$14;$C$4;$D182;$B182)": 10366,_x000D_
    "=RIK_AC(\"INF04__;INF04@E=0,S=1076,G=0,T=0,P=0:@R=A,S=1260,V={0}:R=B,S=1018,V={1}:R=C,S=1092,V={2}:R=D,S=1014,V={3}:R=E,S=1260,V={4}:\";$C$2;$K$14;$C$4;$D190;$B190)": 10367,_x000D_
    "=RIK_AC(\"INF04__;INF04@E=0,S=1076,G=0,T=0,P=0:@R=A,S=1260,V={0}:R=B,S=1018,V={1}:R=C,S=1092,V={2}:R=D,S=1014,V={3}:R=E,S=1260,V={4}:\";$C$2;$K$14;$C$4;$D198;$B198)": 10368,_x000D_
    "=RIK_AC(\"INF04__;INF04@E=0,S=1076,G=0,T=0,P=0:@R=A,S=1260,V={0}:R=B,S=1018,V={1}:R=C,S=1092,V={2}:R=D,S=1014,V={3}:R=E,S=1260,V={4}:\";$C$2;$K$14;$C$4;$D206;$B206)": 10369,_x000D_
    "=RIK_AC(\"INF04__;INF04@E=0,S=1076,G=0,T=0,P=0:@R=A,S=1260,V={0}:R=B,S=1018,V={1}:R=C,S=1092,V={2}:R=D,S=1014,V={3}:R=E,S=1260,V={4}:\";$C$2;$K$14;$C$4;$D214;$B214)": 10370,_x000D_
    "=RIK_AC(\"INF04__;INF04@E=0,S=1076,G=0,T=0,P=0:@R=A,S=1260,V={0}:R=B,S=1018,V={1}:R=C,S=1092,V={2}:R=D,S=1014,V={3}:R=E,S=1260,V={4}:\";$C$2;$K$14;$C$4;$D222;$B222)": 10371,_x000D_
    "=RIK_AC(\"INF04__;INF04@E=0,S=1076,G=0,T=0,P=0:@R=A,S=1260,V={0}:R=B,S=1018,V={1}:R=C,S=1092,V={2}:R=D,S=1014,V={3}:R=E,S=1260,V={4}:\";$C$2;$K$14;$C$4;$D230;$B230)": 10372,_x000D_
    "=RIK_AC(\"INF04__;INF04@E=0,S=1076,G=0,T=0,P=0:@R=A,S=1260,V={0}:R=B,S=1018,V={1}:R=C,S=1092,V={2}:R=D,S=1014,V={3}:R=E,S=1260,V={4}:\";$C$2;$K$14;$C$4;$D238;$B238)": 10373,_x000D_
    "=RIK_AC(\"INF04__;INF04@E=0,S=1076,G=0,T=0,P=0:@R=A,S=1260,V={0}:R=B,S=1018,V={1}:R=C,S=1092,V={2}:R=D,S=1014,V={3}:R=E,S=1260,V={4}:\";$C$2;$K$14;$C$4;$D246;$B246)": 10374,_x000D_
    "=RIK_AC(\"INF04__;INF04@E=0,S=1076,G=0,T=0,P=0:@R=A,S=1260,V={0}:R=B,S=1018,V={1}:R=C,S=1092,V={2}:R=D,S=1014,V={3}:R=E,S=1260,V={4}:\";$C$2;$K$14;$C$4;$D254;$B254)": 10375,_x000D_
    "=RIK_AC(\"INF04__;INF04@E=0,S=1076,G=0,T=0,P=0:@R=A,S=1260,V={0}:R=B,S=1018,V={1}:R=C,S=1092,V={2}:R=D,S=1014,V={3}:R=E,S=1260,V={4}:\";$C$2;$K$14;$C$4;$D262;$B262)": 10376,_x000D_
    "=RIK_AC(\"INF04__;INF04@E=0,S=1076,G=0,T=0,P=0:@R=A,S=1260,V={0}:R=B,S=1018,V={1}:R=C,S=1092,V={2}:R=D,S=1014,V={3}:R=E,S=1260,V={4}:\";$C$2;$K$14;$C$4;$D270;$B270)": 10377,_x000D_
    "=RIK_AC(\"INF04__;INF04@E=0,S=1076,G=0,T=0,P=0:@R=A,S=1260,V={0}:R=B,S=1018,V={1}:R=C,S=1092,V={2}:R=D,S=1014,V={3}:R=E,S=1260,V={4}:\";$C$2;$K$14;$C$4;$D278;$B278)": 10378,_x000D_
    "=RIK_AC(\"INF04__;INF04@E=0,S=1076,G=0,T=0,P=0:@R=A,S=1260,V={0}:R=B,S=1018,V={1}:R=C,S=1092,V={2}:R=D,S=1014,V={3}:R=E,S=1260,V={4}:\";$C$2;$K$14;$C$4;$D286;$B286)": 10379,_x000D_
    "=RIK_AC(\"INF04__;INF04@E=0,S=1076,G=0,T=0,P=0:@R=A,S=1260,V={0}:R=B,S=1018,V={1}:R=C,S=1092,V={2}:R=D,S=1014,V={3}:R=E,S=1260,V={4}:\";$C$2;$K$14;$C$4;$D294;$B294)": 10380,_x000D_
    "=RIK_AC(\"INF04__;INF04@E=0,S=1076,G=0,T=0,P=0:@R=A,S=1260,V={0}:R=B,S=1018,V={1}:R=C,S=1092,V={2}:R=D,S=1014,V={3}:R=E,S=1260,V={4}:\";$C$2;$K$14;$C$4;$D302;$B302)": 10381,_x000D_
    "=RIK_AC(\"INF04__;INF04@E=0,S=1076,G=0,T=0,P=0:@R=A,S=1260,V={0}:R=B,S=1018,V={1}:R=C,S=1092,V={2}:R=D,S=1014,V={3}:R=E,S=1260,V={4}:\";$C$2;$K$14;$C$4;$D310;$B310)": 10382,_x000D_
    "=RIK_AC(\"INF04__;INF04@E=0,S=1076,G=0,T=0,P=0:@R=A,S=1260,V={0}:R=B,S=1018,V={1}:R=C,S=1092,V={2}:R=D,S=1014,V={3}:R=E,S=1260,V={4}:\";$C$2;$K$14;$C$4;$D318;$B318)": 10383,_x000D_
    "=RIK_AC(\"INF04__;INF04@E=0,S=1076,G=0,T=0,P=0:@R=A,S=1260,V={0}:R=B,S=1018,V={1}:R=C,S=1092,V={2}:R=D,S=1014,V={3}:R=E,S=1260,V={4}:\";$C$2;$K$14;$C$4;$D326;$B326)": 10384,_x000D_
    "=RIK_AC(\"INF04__;INF04@E=0,S=1076,G=0,T=0,P=0:@R=A,S=1260,V={0}:R=B,S=1018,V={1}:R=C,S=1092,V={2}:R=D,S=1014,V={3}:R=E,S=1260,V={4}:\";$C$2;$K$14;$C$4;$D334;$B334)": 10385,_x000D_
    "=RIK_AC(\"INF04__;INF04@E=0,S=1076,G=0,T=0,P=0:@R=A,S=1260,V={0}:R=B,S=1018,V={1}:R=C,S=1092,V={2}:R=D,S=1014,V={3}:R=E,S=1260,V={4}:\";$C$2;$K$14;$C$4;$D342;$B342)": 10386,_x000D_
    "=RIK_AC(\"INF04__;INF04@E=0,S=1076,G=0,T=0,P=0:@R=A,S=1260,V={0}:R=B,S=1018,V={1}:R=C,S=1092,V={2}:R=D,S=1014,V={3}:R=E,S=1260,V={4}:\";$C$2;$K$14;$C$4;$D350;$B350)": 10387,_x000D_
    "=RIK_AC(\"INF04__;INF04@E=0,S=1076,G=0,T=0,P=0:@R=A,S=1260,V={0}:R=B,S=1018,V={1}:R=C,S=1092,V={2}:R=D,S=1014,V={3}:R=E,S=1260,V={4}:\";$C$2;$K$14;$C$4;$D358;$B358)": 10388,_x000D_
    "=RIK_AC(\"INF04__;INF04@E=0,S=1076,G=0,T=0,P=0:@R=A,S=1260,V={0}:R=B,S=1018,V={1}:R=C,S=1092,V={2}:R=D,S=1014,V={3}:R=E,S=1260,V={4}:\";$C$2;$K$14;$C$4;$D366;$B366)": 10389,_x000D_
    "=RIK_AC(\"INF04__;INF04@E=0,S=1076,G=0,T=0,P=0:@R=A,S=1260,V={0}:R=B,S=1018,V={1}:R=C,S=1092,V={2}:R=D,S=1014,V={3}:R=E,S=1260,V={4}:\";$C$2;$K$14;$C$4;$D374;$B374)": 10390,_x000D_
    "=RIK_AC(\"INF04__;INF04@E=0,S=1076,G=0,T=0,P=0:@R=A,S=1260,V={0}:R=B,S=1018,V={1}:R=C,S=1092,V={2}:R=D,S=1014,V={3}:R=E,S=1260,V={4}:\";$C$2;$K$14;$C$4;$D382;$B382)": 10391,_x000D_
    "=RIK_AC(\"INF04__;INF04@E=0,S=1076,G=0,T=0,P=0:@R=A,S=1260,V={0}:R=B,S=1018,V={1}:R=C,S=1092,V={2}:R=D,S=1014,V={3}:R=E,S=1260,V={4}:\";$C$2;$K$14;$C$4;$D390;$B390)": 10392,_x000D_
    "=RIK_AC(\"INF04__;INF04@E=0,S=1076,G=0,T=0,P=0:@R=A,S=1260,V={0}:R=B,S=1018,V={1}:R=C,S=1092,V={2}:R=D,S=1014,V={3}:R=E,S=1260,V={4}:\";$C$2;$K$14;$C$4;$D398;$B398)": 10393,_x000D_
    "=RIK_AC(\"INF04__;INF04@E=0,S=1076,G=0,T=0,P=0:@R=A,S=1260,V={0}:R=B,S=1018,V={1}:R=C,S=1092,V={2}:R=D,S=1014,V={3}:R=E,S=1260,V={4}:\";$C$2;$K$14;$C$4;$D406;$B406)": 10394,_x000D_
    "=RIK_AC(\"INF04__;INF04@E=0,S=1076,G=0,T=0,P=0:@R=A,S=1260,V={0}:R=B,S=1018,V={1}:R=C,S=1092,V={2}:R=D,S=1014,V={3}:R=E,S=1260,V={4}:\";$C$2;$K$14;$C$4;$D414;$B414)": 10395,_x000D_
    "=RIK_AC(\"INF04__;INF04@E=0,S=1076,G=0,T=0,P=0:@R=A,S=1260,V={0}:R=B,S=1018,V={1}:R=C,S=1092,V={2}:R=D,S=1014,V={3}:R=E,S=1260,V={4}:\";$C$2;$K$14;$C$4;$D422;$B422)": 10396,_x000D_
    "=RIK_AC(\"INF04__;INF04@E=0,S=1076,G=0,T=0,P=0:@R=A,S=1260,V={0}:R=B,S=1018,V={1}:R=C,S=1092,V={2}:R=D,S=1014,V={3}:R=E,S=1260,V={4</t>
  </si>
  <si>
    <t>}:\";$C$2;$K$14;$C$4;$D430;$B430)": 10397,_x000D_
    "=RIK_AC(\"INF04__;INF04@E=0,S=42,G=0,T=0,P=0:@R=A,S=1260,V={0}:R=B,S=1018,V={1}:R=C,S=1092,V={2}:R=D,S=1014,V={3}:R=E,S=1260,V={4}:\";$C$2;$K$14;$C$4;$D48;$B48)": 10398,_x000D_
    "=RIK_AC(\"INF04__;INF04@E=0,S=42,G=0,T=0,P=0:@R=A,S=1260,V={0}:R=B,S=1018,V={1}:R=C,S=1092,V={2}:R=D,S=1014,V={3}:R=E,S=1260,V={4}:\";$C$2;$K$14;$C$4;$D112;$B112)": 10399,_x000D_
    "=RIK_AC(\"INF04__;INF04@E=0,S=42,G=0,T=0,P=0:@R=A,S=1260,V={0}:R=B,S=1018,V={1}:R=C,S=1092,V={2}:R=D,S=1014,V={3}:R=E,S=1260,V={4}:\";$C$2;$K$14;$C$4;$D176;$B176)": 10400,_x000D_
    "=RIK_AC(\"INF04__;INF04@E=0,S=42,G=0,T=0,P=0:@R=A,S=1260,V={0}:R=B,S=1018,V={1}:R=C,S=1092,V={2}:R=D,S=1014,V={3}:R=E,S=1260,V={4}:\";$C$2;$K$14;$C$4;$D240;$B240)": 10401,_x000D_
    "=RIK_AC(\"INF04__;INF04@E=0,S=42,G=0,T=0,P=0:@R=A,S=1260,V={0}:R=B,S=1018,V={1}:R=C,S=1092,V={2}:R=D,S=1014,V={3}:R=E,S=1260,V={4}:\";$C$2;$K$14;$C$4;$D304;$B304)": 10402,_x000D_
    "=RIK_AC(\"INF04__;INF04@E=0,S=42,G=0,T=0,P=0:@R=A,S=1260,V={0}:R=B,S=1018,V={1}:R=C,S=1092,V={2}:R=D,S=1014,V={3}:R=E,S=1260,V={4}:\";$C$2;$K$14;$C$4;$D368;$B368)": 10403,_x000D_
    "=RIK_AC(\"INF04__;INF04@E=0,S=42,G=0,T=0,P=0:@R=A,S=1260,V={0}:R=B,S=1018,V={1}:R=C,S=1092,V={2}:R=D,S=1014,V={3}:R=E,S=1260,V={4}:\";$C$2;$K$14;$C$4;$D432;$B432)": 10404,_x000D_
    "=RIK_AC(\"INF04__;INF04@E=0,S=1064,G=0,T=0,P=0:@R=A,S=1260,V={0}:R=B,S=1018,V={1}:R=C,S=1092,V={2}:R=D,S=1014,V={3}:R=E,S=1260,V={4}:\";$C$2;$K$14;$C$4;$D76;$B76)": 10405,_x000D_
    "=RIK_AC(\"INF04__;INF04@E=0,S=1064,G=0,T=0,P=0:@R=A,S=1260,V={0}:R=B,S=1018,V={1}:R=C,S=1092,V={2}:R=D,S=1014,V={3}:R=E,S=1260,V={4}:\";$C$2;$K$14;$C$4;$D140;$B140)": 10406,_x000D_
    "=RIK_AC(\"INF04__;INF04@E=0,S=1064,G=0,T=0,P=0:@R=A,S=1260,V={0}:R=B,S=1018,V={1}:R=C,S=1092,V={2}:R=D,S=1014,V={3}:R=E,S=1260,V={4}:\";$C$2;$K$14;$C$4;$D204;$B204)": 10407,_x000D_
    "=RIK_AC(\"INF04__;INF04@E=0,S=1064,G=0,T=0,P=0:@R=A,S=1260,V={0}:R=B,S=1018,V={1}:R=C,S=1092,V={2}:R=D,S=1014,V={3}:R=E,S=1260,V={4}:\";$C$2;$K$14;$C$4;$D268;$B268)": 10408,_x000D_
    "=RIK_AC(\"INF04__;INF04@E=0,S=1064,G=0,T=0,P=0:@R=A,S=1260,V={0}:R=B,S=1018,V={1}:R=C,S=1092,V={2}:R=D,S=1014,V={3}:R=E,S=1260,V={4}:\";$C$2;$K$14;$C$4;$D320;$B320)": 10409,_x000D_
    "=RIK_AC(\"INF04__;INF04@E=0,S=1064,G=0,T=0,P=0:@R=A,S=1260,V={0}:R=B,S=1018,V={1}:R=C,S=1092,V={2}:R=D,S=1014,V={3}:R=E,S=1260,V={4}:\";$C$2;$K$14;$C$4;$D352;$B352)": 10410,_x000D_
    "=RIK_AC(\"INF04__;INF04@E=0,S=1064,G=0,T=0,P=0:@R=A,S=1260,V={0}:R=B,S=1018,V={1}:R=C,S=1092,V={2}:R=D,S=1014,V={3}:R=E,S=1260,V={4}:\";$C$2;$K$14;$C$4;$D384;$B384)": 10411,_x000D_
    "=RIK_AC(\"INF04__;INF04@E=0,S=1064,G=0,T=0,P=0:@R=A,S=1260,V={0}:R=B,S=1018,V={1}:R=C,S=1092,V={2}:R=D,S=1014,V={3}:R=E,S=1260,V={4}:\";$C$2;$K$14;$C$4;$D416;$B416)": 10412,_x000D_
    "=RIK_AC(\"INF04__;INF04@E=0,S=49,G=0,T=0,P=0:@R=A,S=1260,V={0}:R=B,S=1018,V={1}:R=C,S=1092,V={2}:R=D,S=1014,V={3}:R=E,S=1260,V={4}:R=F,S=48,V={5}:\";$C$2;$K$14;$C$4;$D24;$B24;M$14)": 10413,_x000D_
    "=RIK_AC(\"INF04__;INF04@E=0,S=49,G=0,T=0,P=0:@R=A,S=1260,V={0}:R=B,S=1018,V={1}:R=C,S=1092,V={2}:R=D,S=1014,V={3}:R=E,S=1260,V={4}:R=F,S=48,V={5}:\";$C$2;$K$14;$C$4;$D47;$B47;M$14)": 10414,_x000D_
    "=RIK_AC(\"INF04__;INF04@E=0,S=49,G=0,T=0,P=0:@R=A,S=1260,V={0}:R=B,S=1018,V={1}:R=C,S=1092,V={2}:R=D,S=1014,V={3}:R=E,S=1260,V={4}:R=F,S=48,V={5}:\";$C$2;$K$14;$C$4;$D68;$B68;M$14)": 10415,_x000D_
    "=RIK_AC(\"INF04__;INF04@E=0,S=49,G=0,T=0,P=0:@R=A,S=1260,V={0}:R=B,S=1018,V={1}:R=C,S=1092,V={2}:R=D,S=1014,V={3}:R=E,S=1260,V={4}:R=F,S=48,V={5}:\";$C$2;$K$14;$C$4;$D88;$B88;M$14)": 10416,_x000D_
    "=RIK_AC(\"INF04__;INF04@E=0,S=49,G=0,T=0,P=0:@R=A,S=1260,V={0}:R=B,S=1018,V={1}:R=C,S=1092,V={2}:R=D,S=1014,V={3}:R=E,S=1260,V={4}:R=F,S=48,V={5}:\";$C$2;$K$14;$C$4;$D104;$B104;M$14)": 10417,_x000D_
    "=RIK_AC(\"INF04__;INF04@E=0,S=49,G=0,T=0,P=0:@R=A,S=1260,V={0}:R=B,S=1018,V={1}:R=C,S=1092,V={2}:R=D,S=1014,V={3}:R=E,S=1260,V={4}:R=F,S=48,V={5}:\";$C$2;$K$14;$C$4;$D120;$B120;M$14)": 10418,_x000D_
    "=RIK_AC(\"INF04__;INF04@E=0,S=49,G=0,T=0,P=0:@R=A,S=1260,V={0}:R=B,S=1018,V={1}:R=C,S=1092,V={2}:R=D,S=1014,V={3}:R=E,S=1260,V={4}:R=F,S=48,V={5}:\";$C$2;$K$14;$C$4;$D136;$B136;M$14)": 10419,_x000D_
    "=RIK_AC(\"INF04__;INF04@E=0,S=49,G=0,T=0,P=0:@R=A,S=1260,V={0}:R=B,S=1018,V={1}:R=C,S=1092,V={2}:R=D,S=1014,V={3}:R=E,S=1260,V={4}:R=F,S=48,V={5}:\";$C$2;$K$14;$C$4;$D151;$B151;M$14)": 10420,_x000D_
    "=RIK_AC(\"INF04__;INF04@E=0,S=49,G=0,T=0,P=0:@R=A,S=1260,V={0}:R=B,S=1018,V={1}:R=C,S=1092,V={2}:R=D,S=1014,V={3}:R=E,S=1260,V={4}:R=F,S=48,V={5}:\";$C$2;$K$14;$C$4;$D164;$B164;M$14)": 10421,_x000D_
    "=RIK_AC(\"INF04__;INF04@E=0,S=49,G=0,T=0,P=0:@R=A,S=1260,V={0}:R=B,S=1018,V={1}:R=C,S=1092,V={2}:R=D,S=1014,V={3}:R=E,S=1260,V={4}:R=F,S=48,V={5}:\";$C$2;$K$14;$C$4;$D175;$B175;M$14)": 10422,_x000D_
    "=RIK_AC(\"INF04__;INF04@E=0,S=49,G=0,T=0,P=0:@R=A,S=1260,V={0}:R=B,S=1018,V={1}:R=C,S=1092,V={2}:R=D,S=1014,V={3}:R=E,S=1260,V={4}:R=F,S=48,V={5}:\";$C$2;$K$14;$C$4;$D185;$B185;M$14)": 10423,_x000D_
    "=RIK_AC(\"INF04__;INF04@E=0,S=49,G=0,T=0,P=0:@R=A,S=1260,V={0}:R=B,S=1018,V={1}:R=C,S=1092,V={2}:R=D,S=1014,V={3}:R=E,S=1260,V={4}:R=F,S=48,V={5}:\";$C$2;$K$14;$C$4;$D195;$B195;M$14)": 10424,_x000D_
    "=RIK_AC(\"INF04__;INF04@E=0,S=49,G=0,T=0,P=0:@R=A,S=1260,V={0}:R=B,S=1018,V={1}:R=C,S=1092,V={2}:R=D,S=1014,V={3}:R=E,S=1260,V={4}:R=F,S=48,V={5}:\";$C$2;$K$14;$C$4;$D203;$B203;M$14)": 10425,_x000D_
    "=RIK_AC(\"INF04__;INF04@E=0,S=49,G=0,T=0,P=0:@R=A,S=1260,V={0}:R=B,S=1018,V={1}:R=C,S=1092,V={2}:R=D,S=1014,V={3}:R=E,S=1260,V={4}:R=F,S=48,V={5}:\";$C$2;$K$14;$C$4;$D211;$B211;M$14)": 10426,_x000D_
    "=RIK_AC(\"INF04__;INF04@E=0,S=49,G=0,T=0,P=0:@R=A,S=1260,V={0}:R=B,S=1018,V={1}:R=C,S=1092,V={2}:R=D,S=1014,V={3}:R=E,S=1260,V={4}:R=F,S=48,V={5}:\";$C$2;$K$14;$C$4;$D219;$B219;M$14)": 10427,_x000D_
    "=RIK_AC(\"INF04__;INF04@E=0,S=49,G=0,T=0,P=0:@R=A,S=1260,V={0}:R=B,S=1018,V={1}:R=C,S=1092,V={2}:R=D,S=1014,V={3}:R=E,S=1260,V={4}:R=F,S=48,V={5}:\";$C$2;$K$14;$C$4;$D227;$B227;M$14)": 10428,_x000D_
    "=RIK_AC(\"INF04__;INF04@E=0,S=49,G=0,T=0,P=0:@R=A,S=1260,V={0}:R=B,S=1018,V={1}:R=C,S=1092,V={2}:R=D,S=1014,V={3}:R=E,S=1260,V={4}:R=F,S=48,V={5}:\";$C$2;$K$14;$C$4;$D235;$B235;M$14)": 10429,_x000D_
    "=RIK_AC(\"INF04__;INF04@E=0,S=49,G=0,T=0,P=0:@R=A,S=1260,V={0}:R=B,S=1018,V={1}:R=C,S=1092,V={2}:R=D,S=1014,V={3}:R=E,S=1260,V={4}:R=F,S=48,V={5}:\";$C$2;$K$14;$C$4;$D243;$B243;M$14)": 10430,_x000D_
    "=RIK_AC(\"INF04__;INF04@E=0,S=49,G=0,T=0,P=0:@R=A,S=1260,V={0}:R=B,S=1018,V={1}:R=C,S=1092,V={2}:R=D,S=1014,V={3}:R=E,S=1260,V={4}:R=F,S=48,V={5}:\";$C$2;$K$14;$C$4;$D251;$B251;M$14)": 10431,_x000D_
    "=RIK_AC(\"INF04__;INF04@E=0,S=49,G=0,T=0,P=0:@R=A,S=1260,V={0}:R=B,S=1018,V={1}:R=C,S=1092,V={2}:R=D,S=1014,V={3}:R=E,S=1260,V={4}:R=F,S=48,V={5}:\";$C$2;$K$14;$C$4;$D259;$B259;M$14)": 10432,_x000D_
    "=RIK_AC(\"INF04__;INF04@E=0,S=49,G=0,T=0,P=0:@R=A,S=1260,V={0}:R=B,S=1018,V={1}:R=C,S=1092,V={2}:R=D,S=1014,V={3}:R=E,S=1260,V={4}:R=F,S=48,V={5}:\";$C$2;$K$14;$C$4;$D267;$B267;M$14)": 10433,_x000D_
    "=RIK_AC(\"INF04__;INF04@E=0,S=49,G=0,T=0,P=0:@R=A,S=1260,V={0}:R=B,S=1018,V={1}:R=C,S=1092,V={2}:R=D,S=1014,V={3}:R=E,S=1260,V={4}:R=F,S=48,V={5}:\";$C$2;$K$14;$C$4;$D275;$B275;M$14)": 10434,_x000D_
    "=RIK_AC(\"INF04__;INF04@E=0,S=49,G=0,T=0,P=0:@R=A,S=1260,V={0}:R=B,S=1018,V={1}:R=C,S=1092,V={2}:R=D,S=1014,V={3}:R=E,S=1260,V={4}:R=F,S=48,V={5}:\";$C$2;$K$14;$C$4;$D283;$B283;M$14)": 10435,_x000D_
    "=RIK_AC(\"INF04__;INF04@E=0,S=49,G=0,T=0,P=0:@R=A,S=1260,V={0}:R=B,S=1018,V={1}:R=C,S=1092,V={2}:R=D,S=1014,V={3}:R=E,S=1260,V={4}:R=F,S=48,V={5}:\";$C$2;$K$14;$C$4;$D291;$B291;M$14)": 10436,_x000D_
    "=RIK_AC(\"INF04__;INF04@E=0,S=49,G=0,T=0,P=0:@R=A,S=1260,V={0}:R=B,S=1018,V={1}:R=C,S=1092,V={2}:R=D,S=1014,V={3}:R=E,S=1260,V={4}:R=F,S=48,V={5}:\";$C$2;$K$14;$C$4;$D299;$B299;M$14)": 10437,_x000D_
    "=RIK_AC(\"INF04__;INF04@E=0,S=49,G=0,T=0,P=0:@R=A,S=1260,V={0}:R=B,S=1018,V={1}:R=C,S=1092,V={2}:R=D,S=1014,V={3}:R=E,S=1260,V={4}:R=F,S=48,V={5}:\";$C$2;$K$14;$C$4;$D307;$B307;M$14)": 10438,_x000D_
    "=RIK_AC(\"INF04__;INF04@E=0,S=49,G=0,T=0,P=0:@R=A,S=1260,V={0}:R=B,S=1018,V={1}:R=C,S=1092,V={2}:R=D,S=1014,V={3}:R=E,S=1260,V={4}:R=F,S=48,V={5}:\";$C$2;$K$14;$C$4;$D315;$B315;M$14)": 10439,_x000D_
    "=RIK_AC(\"INF04__;INF04@E=0,S=49,G=0,T=0,P=0:@R=A,S=1260,V={0}:R=B,S=1018,V={1}:R=C,S=1092,V={2}:R=D,S=1014,V={3}:R=E,S=1260,V={4}:R=F,S=48,V={5}:\";$C$2;$K$14;$C$4;$D323;$B323;M$14)": 10440,_x000D_
    "=RIK_AC(\"INF04__;INF04@E=0,S=49,G=0,T=0,P=0:@R=A,S=1260,V={0}:R=B,S=1018,V={1}:R=C,S=1092,V={2}:R=D,S=1014,V={3}:R=E,S=1260,V={4}:R=F,S=48,V={5}:\";$C$2;$K$14;$C$4;$D331;$B331;M$14)": 10441,_x000D_
    "=RIK_AC(\"INF04__;INF04@E=0,S=49,G=0,T=0,P=0:@R=A,S=1260,V={0}:R=B,S=1018,V={1}:R=C,S=1092,V={2}:R=D,S=1014,V={3}:R=E,S=1260,V={4}:R=F,S=48,V={5}:\";$C$2;$K$14;$C$4;$D339;$B339;M$14)": 10442,_x000D_
    "=RIK_AC(\"INF04__;INF04@E=0,S=49,G=0,T=0,P=0:@R=A,S=1260,V={0}:R=B,S=1018,V={1}:R=C,S=1092,V={2}:R=D,S=1014,V={3}:R=E,S=1260,V={4}:R=F,S=48,V={5}:\";$C$2;$K$14;$C$4;$D347;$B347;M$14)": 10443,_x000D_
    "=RIK_AC(\"INF04__;INF04@E=0,S=49,G=0,T=0,P=0:@R=A,S=1260,V={0}:R=B,S=1018,V={1}:R=C,S=1092,V={2}:R=D,S=1014,V={3}:R=E,S=1260,V={4}:R=F,S=48,V={5}:\";$C$2;$K$14;$C$4;$D355;$B355;M$14)": 10444,_x000D_
    "=RIK_AC(\"INF04__;INF04@E=0,S=49,G=0,T=0,P=0:@R=A,S=1260,V={0}:R=B,S=1018,V={1}:R=C,S=1092,V={2}:R=D,S=1014,V={3}:R=E,S=1260,V={4}:R=F,S=48,V={5}:\";$C$2;$K$14;$C$4;$D363;$B363;M$14)": 10445,_x000D_
    "=RIK_AC(\"INF04__;INF04@E=0,S=49,G=0,T=0,P=0:@R=A,S=1260,V={0}:R=B,S=1018,V={1}:R=C,S=1092,V={2}:R=D,S=1014,V={3}:R=E,S=1260,V={4}:R=F,S=48,V={5}:\";$C$2;$K$14;$C$4;$D371;$B371;M$14)": 10446,_x000D_
    "=RIK_AC(\"INF04__;INF04@E=0,S=49,G=0,T=0,P=0:@R=A,S=1260,V={0}:R=B,S=1018,V={1}:R=C,S=1092,V={2}:R=D,S=1014,V={3}:R=E,S=1260,V={4}:R=F,S=48,V={5}:\";$C$2;$K$14;$C$4;$D379;$B379;M$14)": 10447,_x000D_
    "=RIK_AC(\"INF04__;INF04@E=0,S=49,G=0,T=0,P=0:@R=A,S=1260,V={0}:R=B,S=1018,V={1}:R=C,S=1092,V={2}:R=D,S=1014,V={3}:R=E,S=1260,V={4}:R=F,S=48,V={5}:\";$C$2;$K$14;$C$4;$D387;$B387;M$14)": 10448,_x000D_
    "=RIK_AC(\"INF04__;INF04@E=0,S=49,G=0,T=0,P=0:@R=A,S=1260,V={0}:R=B,S=1018,V={1}:R=C,S=1092,V={2}:R=D,S=1014,V={3}:R=E,S=1260,V={4}:R=F,S=48,V={5}:\";$C$2;$K$14;$C$4;$D395;$B395;M$14)": 10449,_x000D_
    "=RIK_AC(\"INF04__;INF04@E=0,S=49,G=0,T=0,P=0:@R=A,S=1260,V={0}:R=B,S=1018,V={1}:R=C,S=1092,V={2}:R=D,S=1014,V={3}:R=E,S=1260,V={4}:R=F,S=48,V={5}:\";$C$2;$K$14;$C$4;$D403;$B403;M$14)": 10450,_x000D_
    "=RIK_AC(\"INF04__;INF04@E=0,S=49,G=0,T=0,P=0:@R=A,S=1260,V={0}:R=B,S=1018,V={1}:R=C,S=1092,V={2}:R=D,S=1014,V={3}:R=E,S=1260,V={4}:R=F,S=48,V={5}:\";$C$2;$K$14;$C$4;$D411;$B411;M$14)": 10451,_x000D_
    "=RIK_AC(\"INF04__;INF04@E=0,S=49,G=0,T=0,P=0:@R=A,S=1260,V={0}:R=B,S=1018,V={1}:R=C,S=1092,V={2}:R=D,S=1014,V={3}:R=E,S=1260,V={4}:R=F,S=48,V={5}:\";$C$2;$K$14;$C$4;$D419;$B419;M$14)": 10452,_x000D_
    "=RIK_AC(\"INF04__;INF04@E=0,S=49,G=0,T=0,P=0:@R=A,S=1260,V={0}:R=B,S=1018,V={1}:R=C,S=1092,V={2}:R=D,S=1014,V={3}:R=E,S=1260,V={4}:R=F,S=48,V={5}:\";$C$2;$K$14;$C$4;$D427;$B427;M$14)": 10453,_x000D_
    "=RIK_AC(\"INF04__;INF04@E=0,S=49,G=0,T=0,P=0:@R=A,S=1260,V={0}:R=B,S=1018,V={1}:R=C,S=1092,V={2}:R=D,S=1014,V={3}:R=E,S=1260,V={4}:R=F,S=48,V={5}:\";$C$2;$K$14;$C$4;$D435;$B435;M$14)": 10454,_x000D_
    "=RIK_AC(\"INF04__;INF04@E=0,S=1076,G=0,T=0,P=0:@R=A,S=1260,V={0}:R=B,S=1018,V={1}:R=C,S=1092,V={2}:R=D,S=1014,V={3}:R=E,S=1260,V={4}:\";$C$2;$K$14;$C$4;$D23;$B23)": 10455,_x000D_
    "=RIK_AC(\"INF04__;INF04@E=0,S=1076,G=0,T=0,P=0:@R=A,S=1260,V={0}:R=B,S=1018,V={1}:R=C,S=1092,V={2}:R=D,S=1014,V={3}:R=E,S=1260,V={4}:\";$C$2;$K$14;$C$4;$D31;$B31)": 10456,_x000D_
    "=RIK_AC(\"INF04__;INF04@E=0,S=1076,G=0,T=0,P=0:@R=A,S=1260,V={0}:R=B,S=1018,V={1}:R=C,S=1092,V={2}:R=D,S=1014,V={3}:R=E,S=1260,V={4}:\";$C$2;$K$14;$C$4;$D39;$B39)": 10457,_x000D_
    "=RIK_AC(\"INF04__;INF04@E=0,S=1076,G=0,T=0,P=0:@R=A,S=1260,V={0}:R=B,S=1018,V={1}:R=C,S=1092,V={2}:R=D,S=1014,V={3}:R=E,S=1260,V={4}:\";$C$2;$K$14;$C$4;$D47;$B47)": 10458,_x000D_
    "=RIK_AC(\"INF04__;INF04@E=0,S=1076,G=0,T=0,P=0:@R=A,S=1260,V={0}:R=B,S=1018,V={1}:R=C,S=1092,V={2}:R=D,S=1014,V={3}:R=E,S=1260,V={4}:\";$C$2;$K$14;$C$4;$D55;$B55)": 10459,_x000D_
    "=RIK_AC(\"INF04__;INF04@E=0,S=1076,G=0,T=0,P=0:@R=A,S=1260,V={0}:R=B,S=1018,V={1}:R=C,S=1092,V={2}:R=D,S=1014,V={3}:R=E,S=1260,V={4}:\";$C$2;$K$14;$C$4;$D63;$B63)": 10460,_x000D_
    "=RIK_AC(\"INF04__;INF04@E=0,S=1076,G=0,T=0,P=0:@R=A,S=1260,V={0}:R=B,S=1018,V={1}:R=C,S=1092,V={2}:R=D,S=1014,V={3}:R=E,S=1260,V={4}:\";$C$2;$K$14;$C$4;$D71;$B71)": 10461,_x000D_
    "=RIK_AC(\"INF04__;INF04@E=0,S=1076,G=0,T=0,P=0:@R=A,S=1260,V={0}:R=B,S=1018,V={1}:R=C,S=1092,V={2}:R=D,S=1014,V={3}:R=E,S=1260,V={4}:\";$C$2;$K$14;$C$4;$D79;$B79)": 10462,_x000D_
    "=RIK_AC(\"INF04__;INF04@E=0,S=1076,G=0,T=0,P=0:@R=A,S=1260,V={0}:R=B,S=1018,V={1}:R=C,S=1092,V={2}:R=D,S=1014,V={3}:R=E,S=1260,V={4}:\";$C$2;$K$14;$C$4;$D87;$B87)": 10463,_x000D_
    "=RIK_AC(\"INF04__;INF04@E=0,S=1076,G=0,T=0,P=0:@R=A,S=1260,V={0}:R=B,S=1018,V={1}:R=C,S=1092,V={2}:R=D,S=1014,V={3}:R=E,S=1260,V={4}:\";$C$2;$K$14;$C$4;$D95;$B95)": 10464,_x000D_
    "=RIK_AC(\"INF04__;INF04@E=0,S=1076,G=0,T=0,P=0:@R=A,S=1260,V={0}:R=B,S=1018,V={1}:R=C,S=1092,V={2}:R=D,S=1014,V={3}:R=E,S=1260,V={4}:\";$C$2;$K$14;$C$4;$D103;$B103)": 10465,_x000D_
    "=RIK_AC(\"INF04__;INF04@E=0,S=1076,G=0,T=0,P=0:@R=A,S=1260,V={0}:R=B,S=1018,V={1}:R=C,S=1092,V={2}:R=D,S=1014,V={3}:R=E,S=1260,V={4}:\";$C$2;$K$14;$C$4;$D111;$B111)": 10466,_x000D_
    "=RIK_AC(\"INF04__;INF04@E=0,S=1076,G=0,T=0,P=0:@R=A,S=1260,V={0}:R=B,S=1018,V={1}:R=C,S=1092,V={2}:R=D,S=1014,V={3}:R=E,S=1260,V={4}:\";$C$2;$K$14;$C$4;$D119;$B119)": 10467,_x000D_
    "=RIK_AC(\"INF04__;INF04@E=0,S=1076,G=0,T=0,P=0:@R=A,S=1260,V={0}:R=B,S=1018,V={1}:R=C,S=1092,V={2}:R=D,S=1014,V={3}:R=E,S=1260,V={4}:\";$C$2;$K$14;$C$4;$D127;$B127)": 10468,_x000D_
    "=RIK_AC(\"INF04__;INF04@E=0,S=1076,G=0,T=0,P=0:@R=A,S=1260,V={0}:R=B,S=1018,V={1}:R=C,S=1092,V={2}:R=D,S=1014,V={3}:R=E,S=1260,V={4}:\";$C$2;$K$14;$C$4;$D135;$B135)": 10469,_x000D_
    "=RIK_AC(\"INF04__;INF04@E=0,S=1076,G=0,T=0,P=0:@R=A,S=1260,V={0}:R=B,S=1018,V={1}:R=C,S=1092,V={2}:R=D,S=1014,V={3}:R=E,S=1260,V={4}:\";$C$2;$K$14;$C$4;$D143;$B143)": 10470,_x000D_
    "=RIK_AC(\"INF04__;INF04@E=0,S=1076,G=0,T=0,P=0:@R=A,S=1260,V={0}:R=B,S=1018,V={1}:R=C,S=1092,V={2}:R=D,S=1014,V={3}:R=E,S=1260,V={4}:\";$C$2;$K$14;$C$4;$D151;$B151)": 10471,_x000D_
    "=RIK_AC(\"INF04__;INF04@E=0,S=1076,G=0,T=0,P=0:@R=A,S=1260,V={0}:R=B,S=1018,V={1}:R=C,S=1092,V={2}:R=D,S=1014,V={3}:R=E,S=1260,V={4}:\";$C$2;$K$14;$C$4;$D159;$B159)": 10472,_x000D_
    "=RIK_AC(\"INF04__;INF04@E=0,S=1076,G=0,T=0,P=0:@R=A,S=1260,V={0}:R=B,S=1018,V={1}:R=C,S=1092,V={2}:R=D,S=1014,V={3}:R=E,S=1260,V={4}:\";$C$2;$K$14;$C$4;$D167;$B167)": 10473,_x000D_
    "=RIK_AC(\"INF04__;INF04@E=0,S=1076,G=0,T=0,P=0:@R=A,S=1260,V={0}:R=B,S=1018,V={1}:R=C,S=1092,V={2}:R=D,S=1014,V={3}:R=E,S=1260,V={4}:\";$C$2;$K$14;$C$4;$D175;$B175)": 10474,_x000D_
    "=RIK_AC(\"INF04__;INF04@E=0,S=1076,G=0,T=0,P=0:@R=A,S=1260,V={0}:R=B,S=1018,V={1}:R=C,S=1092,V={2}:R=D,S=1014,V={3}:R=E,S=1260,V={4}:\";$C$2;$K$14;$C$4;$D183;$B183)": 10475,_x000D_
    "=RIK_AC(\"INF04__;INF04@E=0,S=1076,G=0,T=0,P=0:@R=A,S=1260,V={0}:R=B,S=1018,V={1}:R=C,S=1092,V={2}:R=D,S=1014,V={3}:R=E,S=1260,V={4}:\";$C$2;$K$14;$C$4;$D191;$B191)": 10476,_x000D_
    "=RIK_AC(\"INF04__;INF04@E=0,S=1076,G=0,T=0,P=0:@R=A,S=1260,V={0}:R=B,S=1018,V={1}:R=C,S=1092,V={2}:R=D,S=1014,V={3}:R=E,S=1260,V={4}:\";$C$2;$K$14;$C$4;$D199;$B199)": 10477,_x000D_
    "=RIK_AC(\"INF04__;INF04@E=0,S=1076,G=0,T=0,P=0:@R=A,S=1260,V={0}:R=B,S=1018,V={1}:R=C,S=1092,V={2}:R=D,S=1014,V={3}:R=E,S=1260,V={4}:\";$C$2;$K$14;$C$4;$D207;$B207)": 10478,_x000D_
    "=RIK_AC(\"INF04__;INF04@E=0,S=1076,G=0,T=0,P=0:@R=A,S=1260,V={0}:R=B,S=1018,V={1}:R=C,S=1092,V={2}:R=D,S=1014,V={3}:R=E,S=1260,V={4}:\";$C$2;$K$14;$C$4;$D215;$B215)": 10479,_x000D_
    "=RIK_AC(\"INF04__;INF04@E=0,S=1076,G=0,T=0,P=0:@R=A,S=1260,V={0}:R=B,S=1018,V={1}:R=C,S=1092,V={2}:R=D,S=1014,V={3}:R=E,S=1260,V={4}:\";$C$2;$K$14;$C$4;$D223;$B223)": 10480,_x000D_
    "=RIK_AC(\"INF04__;INF04@E=0,S=1076,G=0,T=0,P=0:@R=A,S=1260,V={0}:R=B,S=1018,V={1}:R=C,S=1092,V={2}:R=D,S=1014,V={3}:R=E,S=1260,V={4}:\";$C$2;$K$14;$C$4;$D231;$B231)": 10481,_x000D_
    "=RIK_AC(\"INF04__;INF04@E=0,S=1076,G=0,T=0,P=0:@R=A,S=1260,V={0}:R=B,S=1018,V={1}:R=C,S=1092,V={2}:R=D,S=1014,V={3}:R=E,S=1260,V={4}:\";$C$2;$K$14;$C$4;$D239;$B239)": 10482,_x000D_
    "=RIK_AC(\"INF04__;INF04@E=0,S=1076,G=0,T=0,P=0:@R=A,S=1260,V={0}:R=B,S=1018,V={1}:R=C,S=1092,V={2}:R=D,S=1014,V={3}:R=E,S=1260,V={4}:\";$C$2;$K$14;$C$4;$D247;$B247)": 10483,_x000D_
    "=RIK_AC(\"INF04__;INF04@E=0,S=1076,G=0,T=0,P=0:@R=A,S=1260,V={0}:R=B,S=1018,V={1}:R=C,S=1092,V={2}:R=D,S=1014,V={3}:R=E,S=1260,V={4}:\";$C$2;$K$14;$C$4;$D255;$B255)": 10484,_x000D_
    "=RIK_AC(\"INF04__;INF04@E=0,S=1076,G=0,T=0,P=0:@R=A,S=1260,V={0}:R=B,S=1018,V={1}:R=C,S=1092,V={2}:R=D,S=1014,V={3}:R=E,S=1260,V={4}:\";$C$2;$K$14;$C$4;$D263;$B263)": 10485,_x000D_
    "=RIK_AC(\"INF04__;INF04@E=0,S=1076,G=0,T=0,P=0:@R=A,S=1260,V={0}:R=B,S=1018,V={1}:R=C,S=1092,V={2}:R=D,S=1014,V={3}:R=E,S=1260,V={4}:\";$C$2;$K$14;$C$4;$D271;$B271)": 10486,_x000D_
    "=RIK_AC(\"INF04__;INF04@E=0,S=1076,G=0,T=0,P=0:@R=A,S=1260,V={0}:R=B,S=1018,V={1}:R=C,S=1092,V={2}:R=D,S=1014,V={3}:R=E,S=1260,V={4}:\";$C$2;$K$14;$C$4;$D279;$B279)": 10487,_x000D_
    "=RIK_AC(\"INF04__;INF04@E=0,S=1076,G=0,T=0,P=0:@R=A,S=1260,V={0}:R=B,S=1018,V={1}:R=C,S=1092,V={2}:R=D,S=1014,V={3}:R=E,S=1260,V={4}:\";$C$2;$K$14;$C$4;$D287;$B287)": 10488,_x000D_
    "=RIK_AC(\"INF04__;INF04@E=0,S=1076,G=0,T=0,P=0:@R=A,S=1260,V={0}:R=B,S=1018,V={1}:R=C,S=1092,V={2}:R=D,S=1014,V={3}:R=E,S=1260,V={4}:\";$C$2;$K$14;$C$4;$D295;$B295)": 10489,_x000D_
    "=RIK_AC(\"INF04__;INF04@E=0,S=1076,G=0,T=0,P=0:@R=A,S=1260,V={0}:R=B,S=1018,V={1}:R=C,S=1092,V={2}:R=D,S=1014,V={3}:R=E,S=1260,V={4}:\";$C$2;$K$14;$C$4;$D303;$B303)": 10490,_x000D_
    "=RIK_AC(\"INF04__;INF04@E=0,S=1076,G=0,T=0,P=0:@R=A,S=1260,V={0}:R=B,S=1018,V={1}:R=C,S=1092,V={2}:R=D,S=1014,V={3}:R=E,S=1260,V={4}:\";$C$2;$K$14;$C$4;$D311;$B311)": 10491,_x000D_
    "=RIK_AC(\"INF04__;INF04@E=0,S=1076,G=0,T=0,P=0:@R=A,S=1260,V={0}:R=B,S=1018,V={1}:R=C,S=1092,V={2}:R=D,S=1014,V={3}:R=E,S=1260,V={4}:\";$C$2;$K$14;$C$4;$D319;$B319)": 10492,_x000D_
    "=RIK_AC(\"INF04__;INF04@E=0,S=1076,G=0,T=0,P=0:@R=A,S=1260,V={0}:R=B,S=1018,V={1}:R=C,S=1092,V={2}:R=D,S=1014,V={3}:R=E,S=1260,V={4}:\";$C$2;$K$14;$C$4;$D327;$B327)": 10493,_x000D_
    "=RIK_AC(\"INF04__;INF04@E=0,S=1076,G=0,T=0,P=0:@R=A,S=1260,V={0}:R=B,S=1018,V={1}:R=C,S=1092,V={2}:R=D,S=1014,V={3}:R=E,S=1260,V={4}:\";$C$2;$K$14;$C$4;$D335;$B335)": 10494,_x000D_
    "=RIK_AC(\"INF04__;INF04@E=0,S=1076,G=0,T=0,P=0:@R=A,S=1260,V={0}:R=B,S=1018,V={1}:R=C,S=1092,V={2}:R=D,S=1014,V={3}:R=E,S=1260,V={4}:\";$C$2;$K$14;$C$4;$D343;$B343)": 10495,_x000D_
    "=RIK_AC(\"INF04__;INF04@E=0,S=1076,G=0,T=0,P=0:@R=A,S=1260,V={0}:R=B,S=1018,V={1}:R=C,S=1092,V={2}:R=D,S=1014,V={3}:R=E,S=1260,V={4}:\";$C$2;$K$14;$C$4;$D351;$B351)": 10496,_x000D_
    "=RIK_AC(\"INF04__;INF04@E=0,S=1076,G=0,T=0,P=0:@R=A,S=1260,V={0}:R=B,S=1018,V={1}:R=C,S=1092,V={2}:R=D,S=1014,V={3}:R=E,S=1260,V={4}:\";$C$2;$K$14;$C$4;$D359;$B359)": 10497,_x000D_
    "=RIK_AC(\"INF04__;INF04@E=0,S=1076,G=0,T=0,P=0:@R=A,S=1260,V={0}:R=B,S=1018,V={1}:R=C,S=1092,V={2}:R=D,S=1014,V={3}:R=E,S=1260,V={4}:\";$C$2;$K$14;$C$4;$D367;$B367)": 10498,_x000D_
    "=RIK_AC(\"INF04__;INF04@E=0,S=1076,G=0,T=0,P=0:@R=A,S=1260,V={0}:R=B,S=1018,V={1}:R=C,S=1092,V={2}:R=D,S=1014,V={3}:R=E,S=1260,V={4}:\";$C$2;$K$14;$C$4;$D375;$B375)": 10499,_x000D_
    "=RIK_AC(\"INF04__;INF04@E=0,S=1076,G=0,T=0,P=0:@R=A,S=1260,V={0}:R=B,S=1018,V={1}:R=C,S=1092,V={2}:R=D,S=1014,V={3}:R=E,S=1260,V={4}:\";$C$2;$K$14;$C$4;$D383;$B383)": 10500,_x000D_
    "=RIK_AC(\"INF04__;INF04@E=0,S=1076,G=0,T=0,P=0:@R=A,S=1260,V={0}:R=B,S=1018,V={1}:R=C,S=1092,V={2}:R=D,S=1014,V={3}:R=E,S=1260,V={4}:\";$C$2;$K$14;$C$4;$D391;$B391)": 10501,_x000D_
    "=RIK_AC(\"INF04__;INF04@E=0,S=1076,G=0,T=0,P=0:@R=A,S=1260,V={0}:R=B,S=1018,V={1}:R=C,S=1092,V={2}:R=D,S=1014,V={3}:R=E,S=1260,V={4}:\";$C$2;$K$14;$C$4;$D399;$B399)": 10502,_x000D_
    "=RIK_AC(\"INF04__;INF04@E=0,S=1076,G=0,T=0,P=0:@R=A,S=1260,V={0}:R=B,S=1018,V={1}:R=C,S=1092,V={2}:R=D,S=1014,V={3}:R=E,S=1260,V={4}:\";$C$2;$K$14;$C$4;$D407;$B407)": 10503,_x000D_
    "=RIK_AC(\"INF04__;INF04@E=0,S=1076,G=0,T=0,P=0:@R=A,S=1260,V={0}:R=B,S=1018,V={1}:R=C,S=1092,V={2}:R=D,S=1014,V={3}:R=E,S=1260,V={4}:\";$C$2;$K$14;$C$4;$D415;$B415)": 10504,_x000D_
    "=RIK_AC(\"INF04__;INF04@E=0,S=1076,G=0,T=0,P=0:@R=A,S=1260,V={0}:R=B,S=1018,V={1}:R=C,S=1092,V={2}:R=D,S=1014,V={3}:R=E,S=1260,V={4}:\";$C$2;$K$14;$C$4;$D423;$B423)": 10505,_x000D_
    "=RIK_AC(\"INF04__;INF04@E=0,S=1076,G=0,T=0,P=0:@R=A,S=1260,V={0}:R=B,S=1018,V={1}:R=C,S=1092,V={2}:R=D,S=1014,V={3}:R=E,S=1260,V={4}:\";$C$2;$K$14;$C$4;$D431;$B431)": 10506,_x000D_
    "=RIK_AC(\"INF04__;INF04@E=0,S=42,G=0,T=0,P=0:@R=A,S=1260,V={0}:R=B,S=1018,V={1}:R=C,S=1092,V={2}:R=D,S=1014,V={3}:R=E,S=1260,V={4}:\";$C$2;$K$14;$C$4;$D56;$B56)": 10507,_x000D_
    "=RIK_AC(\"INF04__;INF04@E=0,S=42,G=0,T=0,P=0:@R=A,S=1260,V={0}:R=B,S=1018,V={1}:R=C,S=1092,V={2}:R=D,S=1014,V={3}:R=E,S=1260,V={4}:\";$C$2;$K$14;$C$4;$D120;$B120)": 10508,_x000D_
    "=RIK_AC(\"INF04__;INF04@E=0,S=42,G=0,T=0,P=0:@R=A,S=1260,V={0}:R=B,S=1018,V={1}:R=C,S=1092,V={2}:R=D,S=1014,V={3}:R=E,S=1260,V={4}:\";$C$2;$K$14;$C$4;$D184;$B184)": 10509,_x000D_
    "=RIK_AC(\"INF04__;INF04@E=0,S=42,G=0,T=0,P=0:@R=A,S=1260,V={0}:R=B,S=1018,V={1}:R=C,S=1092,V={2}:R=D,S=1014,V={3}:R=E,S=1260,V={4}:\";$C$2;$K$14;$C$4;$D248;$B248)": 10510,_x000D_
    "=RIK_AC(\"INF04__;INF04@E=0,S=42,G=0,T=0,P=0:@R=A,S=1260,V={0}:R=B,S=1018,V={1}:R=C,S=1092,V={2}:R=D,S=1014,V={3}:R=E,S=1260,V={4}:\";$C$2;$K$14;$C$4;$D312;$B312)": 10511,_x000D_
    "=RIK_AC(\"INF04__;INF04@E=0,S=42,G=0,T=0,P=0:@R=A,S=1260,V={0}:R=B,S=1018,V={1}:R=C,S=1092,V={2}:R=D,S=1014,V={3}:R=E,S=1260,V={4}:\";$C$2;$K$14;$C$4;$D376;$B376)": 10512,_x000D_
    "=RIK_AC(\"INF04__;INF04@E=0,S=1064,G=0,T=0,P=0:@R=A,S=1260,V={0}:R=B,S=1018,V={1}:R=C,S=1092,V={2}:R=D,S=1014,V={3}:R=E,S=1260,V={4}:\";$C$2;$K$14;$C$4;$D20;$B20)": 10513,_x000D_
    "=RIK_AC(\"INF04__;INF04@E=0,S=1064,G=0,T=0,P=0:@R=A,S=1260,V={0}:R=B,S=1018,V={1}:R=C,S=1092,V={2}:R=D,S=1014,V={3}:R=E,S=1260,V={4}:\";$C$2;$K$14;$C$4;$D84;$B84)": 10514,_x000D_
    "=RIK_AC(\"INF04__;INF04@E=0,S=1064,G=0,T=0,P=0:@R=A,S=1260,V={0}:R=B,S=1018,V={1}:R=C,S=1092,V={2}:R=D,S=1014,V={3}:R=E,S=1260,V={4}:\";$C$2;$K$14;$C$4;$D148;$B148)": 10515,_x000D_
    "=RIK_AC(\"INF04__;INF04@E=0,S=1064,G=0,T=0,P=0:@R=A,S=1260,V={0}:R=B,S=1018,V={1}:R=C,S=1092,V={2}:R=D,S=1014,V={3}:R=E,S=1260,V={4}:\";$C$2;$K$14;$C$4;$D212;$B212)": 10516,_x000D_
    "=RIK_AC(\"INF04__;INF04@E=0,S=1064,G=0,T=0,P=0:@R=A,S=1260,V={0}:R=B,S=1018,V={1}:R=C,S=1092,V={2}:R=D,S=1014,V={3}:R=E,S=1260,V={4}:\";$C$2;$K$14;$C$4;$D276;$B276)": 10517,_x000D_
    "=RIK_AC(\"INF04__;INF04@E=0,S=1064,G=0,T=0,P=0:@R=A,S=1260,V={0}:R=B,S=1018,V={1}:R=C,S=1092,V={2}:R=D,S=1014,V={3}:R=E,S=1260,V={4}:\";$C$2;$K$14;$C$4;$D324;$B324)": 10518,_x000D_
    "=RIK_AC(\"INF04__;INF04@E=0,S=1064,G=0,T=0,P=0:@R=A,S=1260,V={0}:R=B,S=1018,V={1}:R=C,S=1092,V={2}:R=D,S=1014,V={3}:R=E,S=1260,V={4}:\";$C$2;$K$14;$C$4;$D356;$B356)": 10519,_x000D_
    "=RIK_AC(\"INF04__;INF04@E=0,S=1064,G=0,T=0,P=0:@R=A,S=1260,V={0}:R=B,S=1018,V={1}:R=C,S=1092,V={2}:R=D,S=1014,V={3}:R=E,S=1260,V={4}:\";$C$2;$K$14;$C$4;$D388;$B388)": 10520,_x000D_
    "=RIK_AC(\"INF04__;INF04@E=0,S=1064,G=0,T=0,P=0:@R=A,S=1260,V={0}:R=B,S=1018,V={1}:R=C,S=1092,V={2}:R=D,S=1014,V={3}:R=E,S=1260,V={4}:\";$C$2;$K$14;$C$4;$D420;$B420)": 10521,_x000D_
    "=RIK_AC(\"INF04__;INF04@E=0,S=49,G=0,T=0,P=0:@R=A,S=1260,V={0}:R=B,S=1018,V={1}:R=C,S=1092,V={2}:R=D,S=1014,V={3}:R=E,S=1260,V={4}:R=F,S=48,V={5}:\";$C$2;$K$14;$C$4;$D28;$B28;M$14)": 10522,_x000D_
    "=RIK_AC(\"INF04__;INF04@E=0,S=49,G=0,T=0,P=0:@R=A,S=1260,V={0}:R=B,S=1018,V={1}:R=C,S=1092,V={2}:R=D,S=1014,V={3}:R=E,S=1260,V={4}:R=F,S=48,V={5}:\";$C$2;$K$14;$C$4;$D48;$B48;M$14)": 10523,_x000D_
    "=RIK_AC(\"INF04__;INF04@E=0,S=49,G=0,T=0,P=0:@R=A,S=1260,V={0}:R=B,S=1018,V={1}:R=C,S=1092,V={2}:R=D,S=1014,V={3}:R=E,S=1260,V={4}:R=F,S=48,V={5}:\";$C$2;$K$14;$C$4;$D71;$B71;M$14)": 10524,_x000D_
    "=RIK_AC(\"INF04__;INF04@E=0,S=49,G=0,T=0,P=0:@R=A,S=1260,V={0}:R=B,S=1018,V={1}:R=C,S=1092,V={2}:R=D,S=1014,V={3}:R=E,S=1260,V={4}:R=F,S=48,V={5}:\";$C$2;$K$14;$C$4;$D92;$B92;M$14)": 10525,_x000D_
    "=RIK_AC(\"INF04__;INF04@E=0,S=49,G=0,T=0,P=0:@R=A,S=1260,V={0}:R=B,S=1018,V={1}:R=C,S=1092,V={2}:R=D,S=1014,V={3}:R=E,S=1260,V={4}:R=F,S=48,V={5}:\";$C$2;$K$14;$C$4;$D108;$B108;M$14)": 10526,_x000D_
    "=RIK_AC(\"INF04__;INF04@E=0,S=49,G=0,T=0,P=0:@R=A,S=1260,V={0}:R=B,S=1018,V={1}:R=C,S=1092,V={2}:R=D,S=1014,V={3}:R=E,S=1260,V={4}:R=F,S=48,V={5}:\";$C$2;$K$14;$C$4;$D124;$B124;M$14)": 10527,_x000D_
    "=RIK_AC(\"INF04__;INF04@E=0,S=49,G=0,T=0,P=0:@R=A,S=1260,V={0}:R=B,S=1018,V={1}:R=C,S=1092,V={2}:R=D,S=1014,V={3}:R=E,S=1260,V={4}:R=F,S=48,V={5}:\";$C$2;$K$14;$C$4;$D140;$B140;M$14)": 10528,_x000D_
    "=RIK_AC(\"INF04__;INF04@E=0,S=49,G=0,T=0,P=0:@R=A,S=1260,V={0}:R=B,S=1018,V={1}:R=C,S=1092,V={2}:R=D,S=1014,V={3}:R=E,S=1260,V={4}:R=F,S=48,V={5}:\";$C$2;$K$14;$C$4;$D152;$B152;M$14)": 10529,_x000D_
    "=RIK_AC(\"INF04__;INF04@E=0,S=49,G=0,T=0,P=0:@R=A,S=1260,V={0}:R=B,S=1018,V={1}:R=C,S=1092,V={2}:R=D,S=1014,V={3}:R=E,S=1260,V={4}:R=F,S=48,V={5}:\";$C$2;$K$14;$C$4;$D166;$B166;M$14)": 10530,_x000D_
    "=RIK_AC(\"INF04__;INF04@E=0,S=49,G=0,T=0,P=0:@R=A,S=1260,V={0}:R=B,S=1018,V={1}:R=C,S=1092,V={2}:R=D,S=1014,V={3}:R=E,S=1260,V={4}:R=F,S=48,V={5}:\";$C$2;$K$14;$C$4;$D176;$B176;M$14)": 10531,_x000D_
    "=RIK_AC(\"INF04__;INF04@E=0,S=49,G=0,T=0,P=0:@R=A,S=1260,V={0}:R=B,S=1018,V={1}:R=C,S=1092,V={2}:R=D,S=1014,V={3}:R=E,S=1260,V={4}:R=F,S=48,V={5}:\";$C$2;$K$14;$C$4;$D186;$B186;M$14)": 10532,_x000D_
    "=RIK_AC(\"INF04__;INF04@E=0,S=49,G=0,T=0,P=0:@R=A,S=1260,V={0}:R=B,S=1018,V={1}:R=C,S=1092,V={2}:R=D,S=1014,V={3}:R=E,S=1260,V={4}:R=F,S=48,V={5}:\";$C$2;$K$14;$C$4;$D196;$B196;M$14)": 10533,_x000D_
    "=RIK_AC(\"INF04__;INF04@E=0,S=49,G=0,T=0,P=0:@R=A,S=1260,V={0}:R=B,S=1018,V={1}:R=C,S=1092,V={2}:R=D,S=1014,V={3}:R=E,S=1260,V={4}:R=F,S=48,V={5}:\";$C$2;$K$14;$C$4;$D204;$B204;M$14)": 10534,_x000D_
    "=RIK_AC(\"INF04__;INF04@E=0,S=49,G=0,T=0,P=0:@R=A,S=1260,V={0}:R=B,S=1018,V={1}:R=C,S=1092,V={2}:R=D,S=1014,V={3}:R=E,S=1260,V={4}:R=F,S=48,V={5}:\";$C$2;$K$14;$C$4;$D212;$B212;M$14)": 10535,_x000D_
    "=RIK_AC(\"INF04__;INF04@E=0,S=49,G=0,T=0,P=0:@R=A,S=1260,V={0}:R=B,S=1018,V={1}:R=C,S=1092,V={2}:R=D,S=1014,V={3}:R=E,S=1260,V={4}:R=F,S=48,V={5}:\";$C$2;$K$14;$C$4;$D220;$B220;M$14)": 10536,_x000D_
    "=RIK_AC(\"INF04__;INF04@E=0,S=49,G=0,T=0,P=0:@R=A,S=1260,V={0}:R=B,S=1018,V={1}:R=C,S=1092,V={2}:R=D,S=1014,V={3}:R=E,S=1260,V={4}:R=F,S=48,V={5}:\";$C$2;$K$14;$C$4;$D228;$B228;M$14)": 10537,_x000D_
    "=RIK_AC(\"INF04__;INF04@E=0,S=49,G=0,T=0,P=0:@R=A,S=1260,V={0}:R=B,S=1018,V={1}:R=C,S=1092,V={2}:R=D,S=1014,V={3}:R=E,S=1260,V={4}:R=F,S=48,V={5}:\";$C$2;$K$14;$C$4;$D236;$B236;M$14)": 10538,_x000D_
    "=RIK_AC(\"INF04__;INF04@E=0,S=49,G=0,T=0,P=0:@R=A,S=1260,V={0}:R=B,S=1018,V={1}:R=C,S=1092,V={2}:R=D,S=1014,V={3}:R=E,S=1260,V={4}:R=F,S=48,V={5}:\";$C$2;$K$14;$C$4;$D244;$B244;M$14)": 10539,_x000D_
    "=RIK_AC(\"INF04__;INF04@E=0,S=49,G=0,T=0,P=0:@R=A,S=1260,V={0}:R=B,S=1018,V={1}:R=C,S=1092,V={2}:R=D,S=1014,V={3}:R=E,S=1260,V={4}:R=F,S=48,V={5}:\";$C$2;$K$14;$C$4;$D252;$B252;M$14)": 10540,_x000D_
    "=RIK_AC(\"INF04__;INF04@E=0,S=49,G=0,T=0,P=0:@R=A,S=1260,V={0}:R=B,S=1018,V={1}:R=C,S=1092,V={2}:R=D,S=1014,V={3}:R=E,S=1260,V={4}:R=F,S=48,V={5}:\";$C$2;$K$14;$C$4;$D260;$B260;M$14)": 10541,_x000D_
    "=RIK_AC(\"INF04__;INF04@E=0,S=49,G=0,T=0,P=0:@R=A,S=1260,V={0}:R=B,S=1018,V={1}:R=C,S=1092,V={2}:R=D,S=1014,V={3}:R=E,S=1260,V={4}:R=F,S=48,V={5}:\";$C$2;$K$14;$C$4;$D268;$B268;M$14)": 10542,_x000D_
    "=RIK_AC(\"INF04__;INF04@E=0,S=49,G=0,T=0,P=0:@R=A,S=1260,V={0}:R=B,S=1018,V={1}:R=C,S=1092,V={2}:R=D,S=1014,V={3}:R=E,S=1260,V={4}:R=F,S=48,V={5}:\";$C$2;$K$14;$C$4;$D276;$B276;M$14)": 10543,_x000D_
    "=RIK_AC(\"INF04__;INF04@E=0,S=49,G=0,T=0,P=0:@R=A,S=1260,V={0}:R=B,S=1018,V={1}:R=C,S=1092,V={2}:R=D,S=1014,V={3}:R=E,S=1260,V={4}:R=F,S=48,V={5}:\";$C$2;$K$14;$C$4;$D284;$B284;M$14)": 10544,_x000D_
    "=RIK_AC(\"INF04__;INF04@E=0,S=49,G=0,T=0,P=0:@R=A,S=1260,V={0}:R=B,S=1018,V={1}:R=C,S=1092,V={2}:R=D,S=1014,V={3}:R=E,S=1260,V={4}:R=F,S=48,V={5}:\";$C$2;$K$14;$C$4;$D292;$B292;M$14)": 10545,_x000D_
    "=RIK_AC(\"INF04__;INF04@E=0,S=49,G=0,T=0,P=0:@R=A,S=1260,V={0}:R=B,S=1018,V={1}:R=C,S=1092,V={2}:R=D,S=1014,V={3}:R=E,S=1260,V={4}:R=F,S=48,V={5}:\";$C$2;$K$14;$C$4;$D300;$B300;M$14)": 10546,_x000D_
    "=RIK_AC(\"INF04__;INF04@E=0,S=49,G=0,T=0,P=0:@R=A,S=1260,V={0}:R=B,S=1018,V={1}:R=C,S=1092,V={2}:R=D,S=1014,V={3}:R=E,S=1260,V={4}:R=F,S=48,V={5}:\";$C$2;$K$14;$C$4;$D308;$B308;M$14)": 10547,_x000D_
    "=RIK_AC(\"INF04__;INF04@E=0,S=49,G=0,T=0,P=0:@R=A,S=1260,V={0}:R=B,S=1018,V={1}:R=C,S=1092,V={2}:R=D,S=1014,V={3}:R=E,S=1260,V={4}:R=F,S=48,V={5}:\";$C$2;$K$14;$C$4;$D316;$B316;M$14)": 10548,_x000D_
    "=RIK_AC(\"INF04__;INF04@E=0,S=49,G=0,T=0,P=0:@R=A,S=1260,V={0}:R=B,S=1018,V={1}:R=C,S=1092,V={2}:R=D,S=1014,V={3}:R=E,S=1260,V={4}:R=F,S=48,V={5}:\";$C$2;$K$14;$C$4;$D324;$B324;M$14)": 10549,_x000D_
    "=RIK_AC(\"INF04__;INF04@E=0,S=49,G=0,T=0,P=0:@R=A,S=1260,V={0}:R=B,S=1018,V={1}:R=C,S=1092,V={2}:R=D,S=1014,V={3}:R=E,S=1260,V={4}:R=F,S=48,V={5}:\";$C$2;$K$14;$C$4;$D332;$B332;M$14)": 10550,_x000D_
    "=RIK_AC(\"INF04__;INF04@E=0,S=49,G=0,T=0,P=0:@R=A,S=1260,V={0}:R=B,S=1018,V={1}:R=C,S=1092,V={2}:R=D,S=1014,V={3}:R=E,S=1260,V={4}:R=F,S=48,V={5}:\";$C$2;$K$14;$C$4;$D340;$B340;M$14)": 10551,_x000D_
    "=RIK_AC(\"INF04__;INF04@E=0,S=49,G=0,T=0,P=0:@R=A,S=1260,V={0}:R=B,S=1018,V={1}:R=C,S=1092,V={2}:R=D,S=1014,V={3}:R=E,S=1260,V={4}:R=F,S=48,V={5}:\";$C$2;$K$14;$C$4;$D348;$B348;M$14)": 10552,_x000D_
    "=RIK_AC(\"INF04__;INF04@E=0,S=49,G=0,T=0,P=0:@R=A,S=1260,V={0}:R=B,S=1018,V={1}:R=C,S=1092,V={2}:R=D,S=1014,V={3}:R=E,S=1260,V={4}:R=F,S=48,V={5}:\";$C$2;$K$14;$C$4;$D356;$B356;M$14)": 10553,_x000D_
    "=RIK_AC(\"INF04__;INF04@E=0,S=49,G=0,T=0,P=0:@R=A,S=1260,V={0}:R=B,S=1018,V={1}:R=C,S=1092,V={2}:R=D,S=1014,V={3}:R=E,S=1260,V={4}:R=F,S=48,V={5}:\";$C$2;$K$14;$C$4;$D364;$B364;M$14)": 10554,_x000D_
    "=RIK_AC(\"INF04__;INF04@E=0,S=49,G=0,T=0,P=0:@R=A,S=1260,V={0}:R=B,S=1018,V={1}:R=C,S=1092,V={2}:R=D,S=1014,V={3}:R=E,S=1260,V={4}:R=F,S=48,V={5}:\";$C$2;$K$14;$C$4;$D372;$B372;M$14)": 10555,_x000D_
    "=RIK_AC(\"INF04__;INF04@E=0,S=49,G=0,T=0,P=0:@R=A,S=1260,V={0}:R=B,S=1018,V={1}:R=C,S=1092,V={2}:R=D,S=1014,V={3}:R=E,S=1260,V={4}:R=F,S=48,V={5}:\";$C$2;$K$14;$C$4;$D380;$B380;M$14)": 10556,_x000D_
    "=RIK_AC(\"INF04__;INF04@E=0,S=49,G=0,T=0,P=0:@R=A,S=1260,V={0}:R=B,S=1018,V={1}:R=C,S=1092,V={2}:R=D,S=1014,V={3}:R=E,S=1260,V={4}:R=F,S=48,V={5}:\";$C$2;$K$14;$C$4;$D388;$B388;M$14)": 10557,_x000D_
    "=RIK_AC(\"INF04__;INF04@E=0,S=49,G=0,T=0,P=0:@R=A,S=1260,V={0}:R=B,S=1018,V={1}:R=C,S=1092,V={2}:R=D,S=1014,V={3}:R=E,S=1260,V={4}:R=F,S=48,V={5}:\";$C$2;$K$14;$C$4;$D396;$B396;M$14)": 10558,_x000D_
    "=RIK_AC(\"INF04__;INF04@E=0,S=49,G=0,T=0,P=0:@R=A,S=1260,V={0}:R=B,S=1018,V={1}:R=C,S=1092,V={2}:R=D,S=1014,V={3}:R=E,S=1260,V={4}:R=F,S=48,V={5}:\";$C$2;$K$14;$C$4;$D404;$B404;M$14)": 10559,_x000D_
    "=RIK_AC(\"INF04__;INF04@E=0,S=49,G=0,T=0,P=0:@R=A,S=1260,V={0}:R=B,S=1018,V={1}:R=C,S=1092,V={2}:R=D,S=1014,V={3}:R=E,S=1260,V={4}:R=F,S=48,V={5}:\";$C$2;$K$14;$C$4;$D412;$B412;M$14)": 10560,_x000D_
    "=RIK_AC(\"INF04__;INF04@E=0,S=49,G=0,T=0,P=0:@R=A,S=1260,V={0}:R=B,S=1018,V={1}:R=C,S=1092,V={2}:R=D,S=1014,V={3}:R=E,S=1260,V={4}:R=F,S=48,V={5}:\";$C$2;$K$14;$C$4;$D420;$B420;M$14)": 10561,_x000D_
    "=RIK_AC(\"INF04__;INF04@E=0,S=49,G=0,T=0,P=0:@R=A,S=1260,V={0}:R=B,S=1018,V={1}:R=C,S=1092,V={2}:R=D,S=1014,V={3}:R=E,S=1260,V={4}:R=F,S=48,V={5}:\";$C$2;$K$14;$C$4;$D428;$B428;M$14)": 10562,_x000D_
    "=RIK_AC(\"INF04__;INF04@E=0,S=49,G=0,T=0,P=0:@R=A,S=1260,V={0}:R=B,S=1018,V={1}:R=C,S=1092,V={2}:R=D,S=1014,V={3}:R=E,S=1260,V={4}:R=F,S=48,V={5}:\";$C$2;$K$14;$C$4;$D436;$B436;M$14)": 10563,_x000D_
    "=RIK_AC(\"INF04__;INF04@E=0,S=1076,G=0,T=0,P=0:@R=A,S=1260,V={0}:R=B,S=1018,V={1}:R=C,S=1092,V={2}:R=D,S=1014,V={3}:R=E,S=1260,V={4}:\";$C$2;$K$14;$C$4;$D24;$B24)": 10564,_x000D_
    "=RIK_AC(\"INF04__;INF04@E=0,S=1076,G=0,T=0,P=0:@R=A,S=1260,V={0}:R=B,S=1018,V={1}:R=C,S=1092,V={2}:R=D,S=1014,V={3}:R=E,S=1260,V={4}:\";$C$2;$K$14;$C$4;$D32;$B32)": 10565,_x000D_
    "=RIK_AC(\"INF04__;INF04@E=0,S=1076,G=0,T=0,P=0:@R=A,S=1260,V={0}:R=B,S=1018,V={1}:R=C,S=1092,V={2}:R=D,S=1014,V={3}:R=E,S=1260,V={4}:\";$C$2;$K$14;$C$4;$D40;$B40)": 10566,_x000D_
    "=RIK_AC(\"INF04__;INF04@E=0,S=1076,G=0,T=0,P=0:@R=A,S=1260,V={0}:R=B,S=1018,V={1}:R=C,S=1092,V={2}:R=D,S=1014,V={3}:R=E,S=1260,V={4}:\";$C$2;$K$14;$C$4;$D48;$B48)": 10567,_x000D_
    "=RIK_AC(\"INF04__;INF04@E=0,S=1076,G=0,T=0,P=0:@R=A,S=1260,V={0}:R=B,S=1018,V={1}:R=C,S=1092,V={2}:R=D,S=1014,V={3}:R=E,S=1260,V={4}:\";$C$2;$K$14;$C$4;$D56;$B56)": 10568,_x000D_
    "=RIK_AC(\"INF04__;INF04@E=0,S=1076,G=0,T=0,P=0:@R=A,S=1260,V={0}:R=B,S=1018,V={1}:R=C,S=1092,V={2}:R=D,S=1014,V={3}:R=E,S=1260,V={4}:\";$C$2;$K$14;$C$4;$D64;$B64)": 10569,_x000D_
    "=RIK_AC(\"INF04__;INF04@E=0,S=1076,G=0,T=0,P=0:@R=A,S=1260,V={0}:R=B,S=1018,V={1}:R=C,S=1092,V={2}:R=D,S=1014,V={3}:R=E,S=1260,V={4}:\";$C$2;$K$14;$C$4;$D72;$B72)": 10570,_x000D_
    "=RIK_AC(\"INF04__;INF04@E=0,S=1076,G=0,T=0,P=0:@R=A,S=1260,V={0}:R=B,S=1018,V={1}:R=C,S=1092,V={2}:R=D,S=1014,V={3}:R=E,S=1260,V={4}:\";$C$2;$K$14;$C$4;</t>
  </si>
  <si>
    <t>$D80;$B80)": 10571,_x000D_
    "=RIK_AC(\"INF04__;INF04@E=0,S=1076,G=0,T=0,P=0:@R=A,S=1260,V={0}:R=B,S=1018,V={1}:R=C,S=1092,V={2}:R=D,S=1014,V={3}:R=E,S=1260,V={4}:\";$C$2;$K$14;$C$4;$D88;$B88)": 10572,_x000D_
    "=RIK_AC(\"INF04__;INF04@E=0,S=1076,G=0,T=0,P=0:@R=A,S=1260,V={0}:R=B,S=1018,V={1}:R=C,S=1092,V={2}:R=D,S=1014,V={3}:R=E,S=1260,V={4}:\";$C$2;$K$14;$C$4;$D96;$B96)": 10573,_x000D_
    "=RIK_AC(\"INF04__;INF04@E=0,S=1076,G=0,T=0,P=0:@R=A,S=1260,V={0}:R=B,S=1018,V={1}:R=C,S=1092,V={2}:R=D,S=1014,V={3}:R=E,S=1260,V={4}:\";$C$2;$K$14;$C$4;$D104;$B104)": 10574,_x000D_
    "=RIK_AC(\"INF04__;INF04@E=0,S=1076,G=0,T=0,P=0:@R=A,S=1260,V={0}:R=B,S=1018,V={1}:R=C,S=1092,V={2}:R=D,S=1014,V={3}:R=E,S=1260,V={4}:\";$C$2;$K$14;$C$4;$D112;$B112)": 10575,_x000D_
    "=RIK_AC(\"INF04__;INF04@E=0,S=1076,G=0,T=0,P=0:@R=A,S=1260,V={0}:R=B,S=1018,V={1}:R=C,S=1092,V={2}:R=D,S=1014,V={3}:R=E,S=1260,V={4}:\";$C$2;$K$14;$C$4;$D120;$B120)": 10576,_x000D_
    "=RIK_AC(\"INF04__;INF04@E=0,S=1076,G=0,T=0,P=0:@R=A,S=1260,V={0}:R=B,S=1018,V={1}:R=C,S=1092,V={2}:R=D,S=1014,V={3}:R=E,S=1260,V={4}:\";$C$2;$K$14;$C$4;$D128;$B128)": 10577,_x000D_
    "=RIK_AC(\"INF04__;INF04@E=0,S=1076,G=0,T=0,P=0:@R=A,S=1260,V={0}:R=B,S=1018,V={1}:R=C,S=1092,V={2}:R=D,S=1014,V={3}:R=E,S=1260,V={4}:\";$C$2;$K$14;$C$4;$D136;$B136)": 10578,_x000D_
    "=RIK_AC(\"INF04__;INF04@E=0,S=1076,G=0,T=0,P=0:@R=A,S=1260,V={0}:R=B,S=1018,V={1}:R=C,S=1092,V={2}:R=D,S=1014,V={3}:R=E,S=1260,V={4}:\";$C$2;$K$14;$C$4;$D144;$B144)": 10579,_x000D_
    "=RIK_AC(\"INF04__;INF04@E=0,S=1076,G=0,T=0,P=0:@R=A,S=1260,V={0}:R=B,S=1018,V={1}:R=C,S=1092,V={2}:R=D,S=1014,V={3}:R=E,S=1260,V={4}:\";$C$2;$K$14;$C$4;$D152;$B152)": 10580,_x000D_
    "=RIK_AC(\"INF04__;INF04@E=0,S=1076,G=0,T=0,P=0:@R=A,S=1260,V={0}:R=B,S=1018,V={1}:R=C,S=1092,V={2}:R=D,S=1014,V={3}:R=E,S=1260,V={4}:\";$C$2;$K$14;$C$4;$D160;$B160)": 10581,_x000D_
    "=RIK_AC(\"INF04__;INF04@E=0,S=1076,G=0,T=0,P=0:@R=A,S=1260,V={0}:R=B,S=1018,V={1}:R=C,S=1092,V={2}:R=D,S=1014,V={3}:R=E,S=1260,V={4}:\";$C$2;$K$14;$C$4;$D168;$B168)": 10582,_x000D_
    "=RIK_AC(\"INF04__;INF04@E=0,S=1076,G=0,T=0,P=0:@R=A,S=1260,V={0}:R=B,S=1018,V={1}:R=C,S=1092,V={2}:R=D,S=1014,V={3}:R=E,S=1260,V={4}:\";$C$2;$K$14;$C$4;$D176;$B176)": 10583,_x000D_
    "=RIK_AC(\"INF04__;INF04@E=0,S=1076,G=0,T=0,P=0:@R=A,S=1260,V={0}:R=B,S=1018,V={1}:R=C,S=1092,V={2}:R=D,S=1014,V={3}:R=E,S=1260,V={4}:\";$C$2;$K$14;$C$4;$D184;$B184)": 10584,_x000D_
    "=RIK_AC(\"INF04__;INF04@E=0,S=1076,G=0,T=0,P=0:@R=A,S=1260,V={0}:R=B,S=1018,V={1}:R=C,S=1092,V={2}:R=D,S=1014,V={3}:R=E,S=1260,V={4}:\";$C$2;$K$14;$C$4;$D192;$B192)": 10585,_x000D_
    "=RIK_AC(\"INF04__;INF04@E=0,S=1076,G=0,T=0,P=0:@R=A,S=1260,V={0}:R=B,S=1018,V={1}:R=C,S=1092,V={2}:R=D,S=1014,V={3}:R=E,S=1260,V={4}:\";$C$2;$K$14;$C$4;$D200;$B200)": 10586,_x000D_
    "=RIK_AC(\"INF04__;INF04@E=0,S=1076,G=0,T=0,P=0:@R=A,S=1260,V={0}:R=B,S=1018,V={1}:R=C,S=1092,V={2}:R=D,S=1014,V={3}:R=E,S=1260,V={4}:\";$C$2;$K$14;$C$4;$D208;$B208)": 10587,_x000D_
    "=RIK_AC(\"INF04__;INF04@E=0,S=1076,G=0,T=0,P=0:@R=A,S=1260,V={0}:R=B,S=1018,V={1}:R=C,S=1092,V={2}:R=D,S=1014,V={3}:R=E,S=1260,V={4}:\";$C$2;$K$14;$C$4;$D216;$B216)": 10588,_x000D_
    "=RIK_AC(\"INF04__;INF04@E=0,S=1076,G=0,T=0,P=0:@R=A,S=1260,V={0}:R=B,S=1018,V={1}:R=C,S=1092,V={2}:R=D,S=1014,V={3}:R=E,S=1260,V={4}:\";$C$2;$K$14;$C$4;$D224;$B224)": 10589,_x000D_
    "=RIK_AC(\"INF04__;INF04@E=0,S=1076,G=0,T=0,P=0:@R=A,S=1260,V={0}:R=B,S=1018,V={1}:R=C,S=1092,V={2}:R=D,S=1014,V={3}:R=E,S=1260,V={4}:\";$C$2;$K$14;$C$4;$D232;$B232)": 10590,_x000D_
    "=RIK_AC(\"INF04__;INF04@E=0,S=1076,G=0,T=0,P=0:@R=A,S=1260,V={0}:R=B,S=1018,V={1}:R=C,S=1092,V={2}:R=D,S=1014,V={3}:R=E,S=1260,V={4}:\";$C$2;$K$14;$C$4;$D240;$B240)": 10591,_x000D_
    "=RIK_AC(\"INF04__;INF04@E=0,S=1076,G=0,T=0,P=0:@R=A,S=1260,V={0}:R=B,S=1018,V={1}:R=C,S=1092,V={2}:R=D,S=1014,V={3}:R=E,S=1260,V={4}:\";$C$2;$K$14;$C$4;$D248;$B248)": 10592,_x000D_
    "=RIK_AC(\"INF04__;INF04@E=0,S=1076,G=0,T=0,P=0:@R=A,S=1260,V={0}:R=B,S=1018,V={1}:R=C,S=1092,V={2}:R=D,S=1014,V={3}:R=E,S=1260,V={4}:\";$C$2;$K$14;$C$4;$D256;$B256)": 10593,_x000D_
    "=RIK_AC(\"INF04__;INF04@E=0,S=1076,G=0,T=0,P=0:@R=A,S=1260,V={0}:R=B,S=1018,V={1}:R=C,S=1092,V={2}:R=D,S=1014,V={3}:R=E,S=1260,V={4}:\";$C$2;$K$14;$C$4;$D264;$B264)": 10594,_x000D_
    "=RIK_AC(\"INF04__;INF04@E=0,S=1076,G=0,T=0,P=0:@R=A,S=1260,V={0}:R=B,S=1018,V={1}:R=C,S=1092,V={2}:R=D,S=1014,V={3}:R=E,S=1260,V={4}:\";$C$2;$K$14;$C$4;$D272;$B272)": 10595,_x000D_
    "=RIK_AC(\"INF04__;INF04@E=0,S=1076,G=0,T=0,P=0:@R=A,S=1260,V={0}:R=B,S=1018,V={1}:R=C,S=1092,V={2}:R=D,S=1014,V={3}:R=E,S=1260,V={4}:\";$C$2;$K$14;$C$4;$D280;$B280)": 10596,_x000D_
    "=RIK_AC(\"INF04__;INF04@E=0,S=1076,G=0,T=0,P=0:@R=A,S=1260,V={0}:R=B,S=1018,V={1}:R=C,S=1092,V={2}:R=D,S=1014,V={3}:R=E,S=1260,V={4}:\";$C$2;$K$14;$C$4;$D288;$B288)": 10597,_x000D_
    "=RIK_AC(\"INF04__;INF04@E=0,S=1076,G=0,T=0,P=0:@R=A,S=1260,V={0}:R=B,S=1018,V={1}:R=C,S=1092,V={2}:R=D,S=1014,V={3}:R=E,S=1260,V={4}:\";$C$2;$K$14;$C$4;$D296;$B296)": 10598,_x000D_
    "=RIK_AC(\"INF04__;INF04@E=0,S=1076,G=0,T=0,P=0:@R=A,S=1260,V={0}:R=B,S=1018,V={1}:R=C,S=1092,V={2}:R=D,S=1014,V={3}:R=E,S=1260,V={4}:\";$C$2;$K$14;$C$4;$D304;$B304)": 10599,_x000D_
    "=RIK_AC(\"INF04__;INF04@E=0,S=1076,G=0,T=0,P=0:@R=A,S=1260,V={0}:R=B,S=1018,V={1}:R=C,S=1092,V={2}:R=D,S=1014,V={3}:R=E,S=1260,V={4}:\";$C$2;$K$14;$C$4;$D312;$B312)": 10600,_x000D_
    "=RIK_AC(\"INF04__;INF04@E=0,S=1076,G=0,T=0,P=0:@R=A,S=1260,V={0}:R=B,S=1018,V={1}:R=C,S=1092,V={2}:R=D,S=1014,V={3}:R=E,S=1260,V={4}:\";$C$2;$K$14;$C$4;$D320;$B320)": 10601,_x000D_
    "=RIK_AC(\"INF04__;INF04@E=0,S=1076,G=0,T=0,P=0:@R=A,S=1260,V={0}:R=B,S=1018,V={1}:R=C,S=1092,V={2}:R=D,S=1014,V={3}:R=E,S=1260,V={4}:\";$C$2;$K$14;$C$4;$D328;$B328)": 10602,_x000D_
    "=RIK_AC(\"INF04__;INF04@E=0,S=1076,G=0,T=0,P=0:@R=A,S=1260,V={0}:R=B,S=1018,V={1}:R=C,S=1092,V={2}:R=D,S=1014,V={3}:R=E,S=1260,V={4}:\";$C$2;$K$14;$C$4;$D336;$B336)": 10603,_x000D_
    "=RIK_AC(\"INF04__;INF04@E=0,S=1076,G=0,T=0,P=0:@R=A,S=1260,V={0}:R=B,S=1018,V={1}:R=C,S=1092,V={2}:R=D,S=1014,V={3}:R=E,S=1260,V={4}:\";$C$2;$K$14;$C$4;$D344;$B344)": 10604,_x000D_
    "=RIK_AC(\"INF04__;INF04@E=0,S=1076,G=0,T=0,P=0:@R=A,S=1260,V={0}:R=B,S=1018,V={1}:R=C,S=1092,V={2}:R=D,S=1014,V={3}:R=E,S=1260,V={4}:\";$C$2;$K$14;$C$4;$D352;$B352)": 10605,_x000D_
    "=RIK_AC(\"INF04__;INF04@E=0,S=1076,G=0,T=0,P=0:@R=A,S=1260,V={0}:R=B,S=1018,V={1}:R=C,S=1092,V={2}:R=D,S=1014,V={3}:R=E,S=1260,V={4}:\";$C$2;$K$14;$C$4;$D360;$B360)": 10606,_x000D_
    "=RIK_AC(\"INF04__;INF04@E=0,S=1076,G=0,T=0,P=0:@R=A,S=1260,V={0}:R=B,S=1018,V={1}:R=C,S=1092,V={2}:R=D,S=1014,V={3}:R=E,S=1260,V={4}:\";$C$2;$K$14;$C$4;$D368;$B368)": 10607,_x000D_
    "=RIK_AC(\"INF04__;INF04@E=0,S=1076,G=0,T=0,P=0:@R=A,S=1260,V={0}:R=B,S=1018,V={1}:R=C,S=1092,V={2}:R=D,S=1014,V={3}:R=E,S=1260,V={4}:\";$C$2;$K$14;$C$4;$D376;$B376)": 10608,_x000D_
    "=RIK_AC(\"INF04__;INF04@E=0,S=1076,G=0,T=0,P=0:@R=A,S=1260,V={0}:R=B,S=1018,V={1}:R=C,S=1092,V={2}:R=D,S=1014,V={3}:R=E,S=1260,V={4}:\";$C$2;$K$14;$C$4;$D384;$B384)": 10609,_x000D_
    "=RIK_AC(\"INF04__;INF04@E=0,S=1076,G=0,T=0,P=0:@R=A,S=1260,V={0}:R=B,S=1018,V={1}:R=C,S=1092,V={2}:R=D,S=1014,V={3}:R=E,S=1260,V={4}:\";$C$2;$K$14;$C$4;$D392;$B392)": 10610,_x000D_
    "=RIK_AC(\"INF04__;INF04@E=0,S=1076,G=0,T=0,P=0:@R=A,S=1260,V={0}:R=B,S=1018,V={1}:R=C,S=1092,V={2}:R=D,S=1014,V={3}:R=E,S=1260,V={4}:\";$C$2;$K$14;$C$4;$D400;$B400)": 10611,_x000D_
    "=RIK_AC(\"INF04__;INF04@E=0,S=1076,G=0,T=0,P=0:@R=A,S=1260,V={0}:R=B,S=1018,V={1}:R=C,S=1092,V={2}:R=D,S=1014,V={3}:R=E,S=1260,V={4}:\";$C$2;$K$14;$C$4;$D408;$B408)": 10612,_x000D_
    "=RIK_AC(\"INF04__;INF04@E=0,S=1076,G=0,T=0,P=0:@R=A,S=1260,V={0}:R=B,S=1018,V={1}:R=C,S=1092,V={2}:R=D,S=1014,V={3}:R=E,S=1260,V={4}:\";$C$2;$K$14;$C$4;$D416;$B416)": 10613,_x000D_
    "=RIK_AC(\"INF04__;INF04@E=0,S=1076,G=0,T=0,P=0:@R=A,S=1260,V={0}:R=B,S=1018,V={1}:R=C,S=1092,V={2}:R=D,S=1014,V={3}:R=E,S=1260,V={4}:\";$C$2;$K$14;$C$4;$D424;$B424)": 10614,_x000D_
    "=RIK_AC(\"INF04__;INF04@E=0,S=1076,G=0,T=0,P=0:@R=A,S=1260,V={0}:R=B,S=1018,V={1}:R=C,S=1092,V={2}:R=D,S=1014,V={3}:R=E,S=1260,V={4}:\";$C$2;$K$14;$C$4;$D432;$B432)": 10615,_x000D_
    "=RIK_AC(\"INF04__;INF04@E=0,S=42,G=0,T=0,P=0:@R=A,S=1260,V={0}:R=B,S=1018,V={1}:R=C,S=1092,V={2}:R=D,S=1014,V={3}:R=E,S=1260,V={4}:\";$C$2;$K$14;$C$4;$D64;$B64)": 10616,_x000D_
    "=RIK_AC(\"INF04__;INF04@E=0,S=42,G=0,T=0,P=0:@R=A,S=1260,V={0}:R=B,S=1018,V={1}:R=C,S=1092,V={2}:R=D,S=1014,V={3}:R=E,S=1260,V={4}:\";$C$2;$K$14;$C$4;$D128;$B128)": 10617,_x000D_
    "=RIK_AC(\"INF04__;INF04@E=0,S=42,G=0,T=0,P=0:@R=A,S=1260,V={0}:R=B,S=1018,V={1}:R=C,S=1092,V={2}:R=D,S=1014,V={3}:R=E,S=1260,V={4}:\";$C$2;$K$14;$C$4;$D192;$B192)": 10618,_x000D_
    "=RIK_AC(\"INF04__;INF04@E=0,S=42,G=0,T=0,P=0:@R=A,S=1260,V={0}:R=B,S=1018,V={1}:R=C,S=1092,V={2}:R=D,S=1014,V={3}:R=E,S=1260,V={4}:\";$C$2;$K$14;$C$4;$D256;$B256)": 10619,_x000D_
    "=RIK_AC(\"INF04__;INF04@E=0,S=42,G=0,T=0,P=0:@R=A,S=1260,V={0}:R=B,S=1018,V={1}:R=C,S=1092,V={2}:R=D,S=1014,V={3}:R=E,S=1260,V={4}:\";$C$2;$K$14;$C$4;$D320;$B320)": 10620,_x000D_
    "=RIK_AC(\"INF04__;INF04@E=0,S=42,G=0,T=0,P=0:@R=A,S=1260,V={0}:R=B,S=1018,V={1}:R=C,S=1092,V={2}:R=D,S=1014,V={3}:R=E,S=1260,V={4}:\";$C$2;$K$14;$C$4;$D384;$B384)": 10621,_x000D_
    "=RIK_AC(\"INF04__;INF04@E=0,S=1064,G=0,T=0,P=0:@R=A,S=1260,V={0}:R=B,S=1018,V={1}:R=C,S=1092,V={2}:R=D,S=1014,V={3}:R=E,S=1260,V={4}:\";$C$2;$K$14;$C$4;$D28;$B28)": 10622,_x000D_
    "=RIK_AC(\"INF04__;INF04@E=0,S=1064,G=0,T=0,P=0:@R=A,S=1260,V={0}:R=B,S=1018,V={1}:R=C,S=1092,V={2}:R=D,S=1014,V={3}:R=E,S=1260,V={4}:\";$C$2;$K$14;$C$4;$D92;$B92)": 10623,_x000D_
    "=RIK_AC(\"INF04__;INF04@E=0,S=1064,G=0,T=0,P=0:@R=A,S=1260,V={0}:R=B,S=1018,V={1}:R=C,S=1092,V={2}:R=D,S=1014,V={3}:R=E,S=1260,V={4}:\";$C$2;$K$14;$C$4;$D156;$B156)": 10624,_x000D_
    "=RIK_AC(\"INF04__;INF04@E=0,S=1064,G=0,T=0,P=0:@R=A,S=1260,V={0}:R=B,S=1018,V={1}:R=C,S=1092,V={2}:R=D,S=1014,V={3}:R=E,S=1260,V={4}:\";$C$2;$K$14;$C$4;$D220;$B220)": 10625,_x000D_
    "=RIK_AC(\"INF04__;INF04@E=0,S=1064,G=0,T=0,P=0:@R=A,S=1260,V={0}:R=B,S=1018,V={1}:R=C,S=1092,V={2}:R=D,S=1014,V={3}:R=E,S=1260,V={4}:\";$C$2;$K$14;$C$4;$D284;$B284)": 10626,_x000D_
    "=RIK_AC(\"INF04__;INF04@E=0,S=1064,G=0,T=0,P=0:@R=A,S=1260,V={0}:R=B,S=1018,V={1}:R=C,S=1092,V={2}:R=D,S=1014,V={3}:R=E,S=1260,V={4}:\";$C$2;$K$14;$C$4;$D328;$B328)": 10627,_x000D_
    "=RIK_AC(\"INF04__;INF04@E=0,S=1064,G=0,T=0,P=0:@R=A,S=1260,V={0}:R=B,S=1018,V={1}:R=C,S=1092,V={2}:R=D,S=1014,V={3}:R=E,S=1260,V={4}:\";$C$2;$K$14;$C$4;$D360;$B360)": 10628,_x000D_
    "=RIK_AC(\"INF04__;INF04@E=0,S=1064,G=0,T=0,P=0:@R=A,S=1260,V={0}:R=B,S=1018,V={1}:R=C,S=1092,V={2}:R=D,S=1014,V={3}:R=E,S=1260,V={4}:\";$C$2;$K$14;$C$4;$D392;$B392)": 10629,_x000D_
    "=RIK_AC(\"INF04__;INF04@E=0,S=1064,G=0,T=0,P=0:@R=A,S=1260,V={0}:R=B,S=1018,V={1}:R=C,S=1092,V={2}:R=D,S=1014,V={3}:R=E,S=1260,V={4}:\";$C$2;$K$14;$C$4;$D424;$B424)": 10630,_x000D_
    "=RIK_AC(\"INF04__;INF04@E=0,S=49,G=0,T=0,P=0:@R=A,S=1260,V={0}:R=B,S=1018,V={1}:R=C,S=1092,V={2}:R=D,S=1014,V={3}:R=E,S=1260,V={4}:R=F,S=48,V={5}:\";$C$2;$K$14;$C$4;$D31;$B31;M$14)": 10631,_x000D_
    "=RIK_AC(\"INF04__;INF04@E=0,S=49,G=0,T=0,P=0:@R=A,S=1260,V={0}:R=B,S=1018,V={1}:R=C,S=1092,V={2}:R=D,S=1014,V={3}:R=E,S=1260,V={4}:R=F,S=48,V={5}:\";$C$2;$K$14;$C$4;$D52;$B52;M$14)": 10632,_x000D_
    "=RIK_AC(\"INF04__;INF04@E=0,S=49,G=0,T=0,P=0:@R=A,S=1260,V={0}:R=B,S=1018,V={1}:R=C,S=1092,V={2}:R=D,S=1014,V={3}:R=E,S=1260,V={4}:R=F,S=48,V={5}:\";$C$2;$K$14;$C$4;$D72;$B72;M$14)": 10633,_x000D_
    "=RIK_AC(\"INF04__;INF04@E=0,S=49,G=0,T=0,P=0:@R=A,S=1260,V={0}:R=B,S=1018,V={1}:R=C,S=1092,V={2}:R=D,S=1014,V={3}:R=E,S=1260,V={4}:R=F,S=48,V={5}:\";$C$2;$K$14;$C$4;$D94;$B94;M$14)": 10634,_x000D_
    "=RIK_AC(\"INF04__;INF04@E=0,S=49,G=0,T=0,P=0:@R=A,S=1260,V={0}:R=B,S=1018,V={1}:R=C,S=1092,V={2}:R=D,S=1014,V={3}:R=E,S=1260,V={4}:R=F,S=48,V={5}:\";$C$2;$K$14;$C$4;$D110;$B110;M$14)": 10635,_x000D_
    "=RIK_AC(\"INF04__;INF04@E=0,S=49,G=0,T=0,P=0:@R=A,S=1260,V={0}:R=B,S=1018,V={1}:R=C,S=1092,V={2}:R=D,S=1014,V={3}:R=E,S=1260,V={4}:R=F,S=48,V={5}:\";$C$2;$K$14;$C$4;$D126;$B126;M$14)": 10636,_x000D_
    "=RIK_AC(\"INF04__;INF04@E=0,S=49,G=0,T=0,P=0:@R=A,S=1260,V={0}:R=B,S=1018,V={1}:R=C,S=1092,V={2}:R=D,S=1014,V={3}:R=E,S=1260,V={4}:R=F,S=48,V={5}:\";$C$2;$K$14;$C$4;$D142;$B142;M$14)": 10637,_x000D_
    "=RIK_AC(\"INF04__;INF04@E=0,S=49,G=0,T=0,P=0:@R=A,S=1260,V={0}:R=B,S=1018,V={1}:R=C,S=1092,V={2}:R=D,S=1014,V={3}:R=E,S=1260,V={4}:R=F,S=48,V={5}:\";$C$2;$K$14;$C$4;$D154;$B154;M$14)": 10638,_x000D_
    "=RIK_AC(\"INF04__;INF04@E=0,S=49,G=0,T=0,P=0:@R=A,S=1260,V={0}:R=B,S=1018,V={1}:R=C,S=1092,V={2}:R=D,S=1014,V={3}:R=E,S=1260,V={4}:R=F,S=48,V={5}:\";$C$2;$K$14;$C$4;$D167;$B167;M$14)": 10639,_x000D_
    "=RIK_AC(\"INF04__;INF04@E=0,S=49,G=0,T=0,P=0:@R=A,S=1260,V={0}:R=B,S=1018,V={1}:R=C,S=1092,V={2}:R=D,S=1014,V={3}:R=E,S=1260,V={4}:R=F,S=48,V={5}:\";$C$2;$K$14;$C$4;$D177;$B177;M$14)": 10640,_x000D_
    "=RIK_AC(\"INF04__;INF04@E=0,S=49,G=0,T=0,P=0:@R=A,S=1260,V={0}:R=B,S=1018,V={1}:R=C,S=1092,V={2}:R=D,S=1014,V={3}:R=E,S=1260,V={4}:R=F,S=48,V={5}:\";$C$2;$K$14;$C$4;$D188;$B188;M$14)": 10641,_x000D_
    "=RIK_AC(\"INF04__;INF04@E=0,S=49,G=0,T=0,P=0:@R=A,S=1260,V={0}:R=B,S=1018,V={1}:R=C,S=1092,V={2}:R=D,S=1014,V={3}:R=E,S=1260,V={4}:R=F,S=48,V={5}:\";$C$2;$K$14;$C$4;$D197;$B197;M$14)": 10642,_x000D_
    "=RIK_AC(\"INF04__;INF04@E=0,S=49,G=0,T=0,P=0:@R=A,S=1260,V={0}:R=B,S=1018,V={1}:R=C,S=1092,V={2}:R=D,S=1014,V={3}:R=E,S=1260,V={4}:R=F,S=48,V={5}:\";$C$2;$K$14;$C$4;$D205;$B205;M$14)": 10643,_x000D_
    "=RIK_AC(\"INF04__;INF04@E=0,S=49,G=0,T=0,P=0:@R=A,S=1260,V={0}:R=B,S=1018,V={1}:R=C,S=1092,V={2}:R=D,S=1014,V={3}:R=E,S=1260,V={4}:R=F,S=48,V={5}:\";$C$2;$K$14;$C$4;$D213;$B213;M$14)": 10644,_x000D_
    "=RIK_AC(\"INF04__;INF04@E=0,S=49,G=0,T=0,P=0:@R=A,S=1260,V={0}:R=B,S=1018,V={1}:R=C,S=1092,V={2}:R=D,S=1014,V={3}:R=E,S=1260,V={4}:R=F,S=48,V={5}:\";$C$2;$K$14;$C$4;$D221;$B221;M$14)": 10645,_x000D_
    "=RIK_AC(\"INF04__;INF04@E=0,S=49,G=0,T=0,P=0:@R=A,S=1260,V={0}:R=B,S=1018,V={1}:R=C,S=1092,V={2}:R=D,S=1014,V={3}:R=E,S=1260,V={4}:R=F,S=48,V={5}:\";$C$2;$K$14;$C$4;$D229;$B229;M$14)": 10646,_x000D_
    "=RIK_AC(\"INF04__;INF04@E=0,S=49,G=0,T=0,P=0:@R=A,S=1260,V={0}:R=B,S=1018,V={1}:R=C,S=1092,V={2}:R=D,S=1014,V={3}:R=E,S=1260,V={4}:R=F,S=48,V={5}:\";$C$2;$K$14;$C$4;$D237;$B237;M$14)": 10647,_x000D_
    "=RIK_AC(\"INF04__;INF04@E=0,S=49,G=0,T=0,P=0:@R=A,S=1260,V={0}:R=B,S=1018,V={1}:R=C,S=1092,V={2}:R=D,S=1014,V={3}:R=E,S=1260,V={4}:R=F,S=48,V={5}:\";$C$2;$K$14;$C$4;$D245;$B245;M$14)": 10648,_x000D_
    "=RIK_AC(\"INF04__;INF04@E=0,S=49,G=0,T=0,P=0:@R=A,S=1260,V={0}:R=B,S=1018,V={1}:R=C,S=1092,V={2}:R=D,S=1014,V={3}:R=E,S=1260,V={4}:R=F,S=48,V={5}:\";$C$2;$K$14;$C$4;$D253;$B253;M$14)": 10649,_x000D_
    "=RIK_AC(\"INF04__;INF04@E=0,S=49,G=0,T=0,P=0:@R=A,S=1260,V={0}:R=B,S=1018,V={1}:R=C,S=1092,V={2}:R=D,S=1014,V={3}:R=E,S=1260,V={4}:R=F,S=48,V={5}:\";$C$2;$K$14;$C$4;$D261;$B261;M$14)": 10650,_x000D_
    "=RIK_AC(\"INF04__;INF04@E=0,S=49,G=0,T=0,P=0:@R=A,S=1260,V={0}:R=B,S=1018,V={1}:R=C,S=1092,V={2}:R=D,S=1014,V={3}:R=E,S=1260,V={4}:R=F,S=48,V={5}:\";$C$2;$K$14;$C$4;$D269;$B269;M$14)": 10651,_x000D_
    "=RIK_AC(\"INF04__;INF04@E=0,S=49,G=0,T=0,P=0:@R=A,S=1260,V={0}:R=B,S=1018,V={1}:R=C,S=1092,V={2}:R=D,S=1014,V={3}:R=E,S=1260,V={4}:R=F,S=48,V={5}:\";$C$2;$K$14;$C$4;$D277;$B277;M$14)": 10652,_x000D_
    "=RIK_AC(\"INF04__;INF04@E=0,S=49,G=0,T=0,P=0:@R=A,S=1260,V={0}:R=B,S=1018,V={1}:R=C,S=1092,V={2}:R=D,S=1014,V={3}:R=E,S=1260,V={4}:R=F,S=48,V={5}:\";$C$2;$K$14;$C$4;$D285;$B285;M$14)": 10653,_x000D_
    "=RIK_AC(\"INF04__;INF04@E=0,S=49,G=0,T=0,P=0:@R=A,S=1260,V={0}:R=B,S=1018,V={1}:R=C,S=1092,V={2}:R=D,S=1014,V={3}:R=E,S=1260,V={4}:R=F,S=48,V={5}:\";$C$2;$K$14;$C$4;$D293;$B293;M$14)": 10654,_x000D_
    "=RIK_AC(\"INF04__;INF04@E=0,S=49,G=0,T=0,P=0:@R=A,S=1260,V={0}:R=B,S=1018,V={1}:R=C,S=1092,V={2}:R=D,S=1014,V={3}:R=E,S=1260,V={4}:R=F,S=48,V={5}:\";$C$2;$K$14;$C$4;$D301;$B301;M$14)": 10655,_x000D_
    "=RIK_AC(\"INF04__;INF04@E=0,S=49,G=0,T=0,P=0:@R=A,S=1260,V={0}:R=B,S=1018,V={1}:R=C,S=1092,V={2}:R=D,S=1014,V={3}:R=E,S=1260,V={4}:R=F,S=48,V={5}:\";$C$2;$K$14;$C$4;$D309;$B309;M$14)": 10656,_x000D_
    "=RIK_AC(\"INF04__;INF04@E=0,S=49,G=0,T=0,P=0:@R=A,S=1260,V={0}:R=B,S=1018,V={1}:R=C,S=1092,V={2}:R=D,S=1014,V={3}:R=E,S=1260,V={4}:R=F,S=48,V={5}:\";$C$2;$K$14;$C$4;$D317;$B317;M$14)": 10657,_x000D_
    "=RIK_AC(\"INF04__;INF04@E=0,S=49,G=0,T=0,P=0:@R=A,S=1260,V={0}:R=B,S=1018,V={1}:R=C,S=1092,V={2}:R=D,S=1014,V={3}:R=E,S=1260,V={4}:R=F,S=48,V={5}:\";$C$2;$K$14;$C$4;$D325;$B325;M$14)": 10658,_x000D_
    "=RIK_AC(\"INF04__;INF04@E=0,S=49,G=0,T=0,P=0:@R=A,S=1260,V={0}:R=B,S=1018,V={1}:R=C,S=1092,V={2}:R=D,S=1014,V={3}:R=E,S=1260,V={4}:R=F,S=48,V={5}:\";$C$2;$K$14;$C$4;$D333;$B333;M$14)": 10659,_x000D_
    "=RIK_AC(\"INF04__;INF04@E=0,S=49,G=0,T=0,P=0:@R=A,S=1260,V={0}:R=B,S=1018,V={1}:R=C,S=1092,V={2}:R=D,S=1014,V={3}:R=E,S=1260,V={4}:R=F,S=48,V={5}:\";$C$2;$K$14;$C$4;$D341;$B341;M$14)": 10660,_x000D_
    "=RIK_AC(\"INF04__;INF04@E=0,S=49,G=0,T=0,P=0:@R=A,S=1260,V={0}:R=B,S=1018,V={1}:R=C,S=1092,V={2}:R=D,S=1014,V={3}:R=E,S=1260,V={4}:R=F,S=48,V={5}:\";$C$2;$K$14;$C$4;$D349;$B349;M$14)": 10661,_x000D_
    "=RIK_AC(\"INF04__;INF04@E=0,S=49,G=0,T=0,P=0:@R=A,S=1260,V={0}:R=B,S=1018,V={1}:R=C,S=1092,V={2}:R=D,S=1014,V={3}:R=E,S=1260,V={4}:R=F,S=48,V={5}:\";$C$2;$K$14;$C$4;$D357;$B357;M$14)": 10662,_x000D_
    "=RIK_AC(\"INF04__;INF04@E=0,S=49,G=0,T=0,P=0:@R=A,S=1260,V={0}:R=B,S=1018,V={1}:R=C,S=1092,V={2}:R=D,S=1014,V={3}:R=E,S=1260,V={4}:R=F,S=48,V={5}:\";$C$2;$K$14;$C$4;$D365;$B365;M$14)": 10663,_x000D_
    "=RIK_AC(\"INF04__;INF04@E=0,S=49,G=0,T=0,P=0:@R=A,S=1260,V={0}:R=B,S=1018,V={1}:R=C,S=1092,V={2}:R=D,S=1014,V={3}:R=E,S=1260,V={4}:R=F,S=48,V={5}:\";$C$2;$K$14;$C$4;$D373;$B373;M$14)": 10664,_x000D_
    "=RIK_AC(\"INF04__;INF04@E=0,S=49,G=0,T=0,P=0:@R=A,S=1260,V={0}:R=B,S=1018,V={1}:R=C,S=1092,V={2}:R=D,S=1014,V={3}:R=E,S=1260,V={4}:R=F,S=48,V={5}:\";$C$2;$K$14;$C$4;$D381;$B381;M$14)": 10665,_x000D_
    "=RIK_AC(\"INF04__;INF04@E=0,S=49,G=0,T=0,P=0:@R=A,S=1260,V={0}:R=B,S=1018,V={1}:R=C,S=1092,V={2}:R=D,S=1014,V={3}:R=E,S=1260,V={4}:R=F,S=48,V={5}:\";$C$2;$K$14;$C$4;$D389;$B389;M$14)": 10666,_x000D_
    "=RIK_AC(\"INF04__;INF04@E=0,S=49,G=0,T=0,P=0:@R=A,S=1260,V={0}:R=B,S=1018,V={1}:R=C,S=1092,V={2}:R=D,S=1014,V={3}:R=E,S=1260,V={4}:R=F,S=48,V={5}:\";$C$2;$K$14;$C$4;$D397;$B397;M$14)": 10667,_x000D_
    "=RIK_AC(\"INF04__;INF04@E=0,S=49,G=0,T=0,P=0:@R=A,S=1260,V={0}:R=B,S=1018,V={1}:R=C,S=1092,V={2}:R=D,S=1014,V={3}:R=E,S=1260,V={4}:R=F,S=48,V={5}:\";$C$2;$K$14;$C$4;$D405;$B405;M$14)": 10668,_x000D_
    "=RIK_AC(\"INF04__;INF04@E=0,S=49,G=0,T=0,P=0:@R=A,S=1260,V={0}:R=B,S=1018,V={1}:R=C,S=1092,V={2}:R=D,S=1014,V={3}:R=E,S=1260,V={4}:R=F,S=48,V={5}:\";$C$2;$K$14;$C$4;$D413;$B413;M$14)": 10669,_x000D_
    "=RIK_AC(\"INF04__;INF04@E=0,S=49,G=0,T=0,P=0:@R=A,S=1260,V={0}:R=B,S=1018,V={1}:R=C,S=1092,V={2}:R=D,S=1014,V={3}:R=E,S=1260,V={4}:R=F,S=48,V={5}:\";$C$2;$K$14;$C$4;$D421;$B421;M$14)": 10670,_x000D_
    "=RIK_AC(\"INF04__;INF04@E=0,S=49,G=0,T=0,P=0:@R=A,S=1260,V={0}:R=B,S=1018,V={1}:R=C,S=1092,V={2}:R=D,S=1014,V={3}:R=E,S=1260,V={4}:R=F,S=48,V={5}:\";$C$2;$K$14;$C$4;$D429;$B429;M$14)": 10671,_x000D_
    "=RIK_AC(\"INF04__;INF04@E=0,S=49,G=0,T=0,P=0:@R=A,S=1260,V={0}:R=B,S=1018,V={1}:R=C,S=1092,V={2}:R=D,S=1014,V={3}:R=E,S=1260,V={4}:R=F,S=48,V={5}:\";$C$2;$K$14;$C$4;$D437;$B437;M$14)": 10672,_x000D_
    "=RIK_AC(\"INF04__;INF04@E=0,S=1076,G=0,T=0,P=0:@R=A,S=1260,V={0}:R=B,S=1018,V={1}:R=C,S=1092,V={2}:R=D,S=1014,V={3}:R=E,S=1260,V={4}:\";$C$2;$K$14;$C$4;$D25;$B25)": 10673,_x000D_
    "=RIK_AC(\"INF04__;INF04@E=0,S=1076,G=0,T=0,P=0:@R=A,S=1260,V={0}:R=B,S=1018,V={1}:R=C,S=1092,V={2}:R=D,S=1014,V={3}:R=E,S=1260,V={4}:\";$C$2;$K$14;$C$4;$D33;$B33)": 10674,_x000D_
    "=RIK_AC(\"INF04__;INF04@E=0,S=1076,G=0,T=0,P=0:@R=A,S=1260,V={0}:R=B,S=1018,V={1}:R=C,S=1092,V={2}:R=D,S=1014,V={3}:R=E,S=1260,V={4}:\";$C$2;$K$14;$C$4;$D41;$B41)": 10675,_x000D_
    "=RIK_AC(\"INF04__;INF04@E=0,S=1076,G=0,T=0,P=0:@R=A,S=1260,V={0}:R=B,S=1018,V={1}:R=C,S=1092,V={2}:R=D,S=1014,V={3}:R=E,S=1260,V={4}:\";$C$2;$K$14;$C$4;$D49;$B49)": 10676,_x000D_
    "=RIK_AC(\"INF04__;INF04@E=0,S=1076,G=0,T=0,P=0:@R=A,S=1260,V={0}:R=B,S=1018,V={1}:R=C,S=1092,V={2}:R=D,S=1014,V={3}:R=E,S=1260,V={4}:\";$C$2;$K$14;$C$4;$D57;$B57)": 10677,_x000D_
    "=RIK_AC(\"INF04__;INF04@E=0,S=1076,G=0,T=0,P=0:@R=A,S=1260,V={0}:R=B,S=1018,V={1}:R=C,S=1092,V={2}:R=D,S=1014,V={3}:R=E,S=1260,V={4}:\";$C$2;$K$14;$C$4;$D65;$B65)": 10678,_x000D_
    "=RIK_AC(\"INF04__;INF04@E=0,S=1076,G=0,T=0,P=0:@R=A,S=1260,V={0}:R=B,S=1018,V={1}:R=C,S=1092,V={2}:R=D,S=1014,V={3}:R=E,S=1260,V={4}:\";$C$2;$K$14;$C$4;$D73;$B73)": 10679,_x000D_
    "=RIK_AC(\"INF04__;INF04@E=0,S=1076,G=0,T=0,P=0:@R=A,S=1260,V={0}:R=B,S=1018,V={1}:R=C,S=1092,V={2}:R=D,S=1014,V={3}:R=E,S=1260,V={4}:\";$C$2;$K$14;$C$4;$D81;$B81)": 10680,_x000D_
    "=RIK_AC(\"INF04__;INF04@E=0,S=1076,G=0,T=0,P=0:@R=A,S=1260,V={0}:R=B,S=1018,V={1}:R=C,S=1092,V={2}:R=D,S=1014,V={3}:R=E,S=1260,V={4}:\";$C$2;$K$14;$C$4;$D89;$B89)": 10681,_x000D_
    "=RIK_AC(\"INF04__;INF04@E=0,S=1076,G=0,T=0,P=0:@R=A,S=1260,V={0}:R=B,S=1018,V={1}:R=C,S=1092,V={2}:R=D,S=1014,V={3}:R=E,S=1260,V={4}:\";$C$2;$K$14;$C$4;$D97;$B97)": 10682,_x000D_
    "=RIK_AC(\"INF04__;INF04@E=0,S=1076,G=0,T=0,P=0:@R=A,S=1260,V={0}:R=B,S=1018,V={1}:R=C,S=1092,V={2}:R=D,S=1014,V={3}:R=E,S=1260,V={4}:\";$C$2;$K$14;$C$4;$D105;$B105)": 10683,_x000D_
    "=RIK_AC(\"INF04__;INF04@E=0,S=1076,G=0,T=0,P=0:@R=A,S=1260,V={0}:R=B,S=1018,V={1}:R=C,S=1092,V={2}:R=D,S=1014,V={3}:R=E,S=1260,V={4}:\";$C$2;$K$14;$C$4;$D113;$B113)": 10684,_x000D_
    "=RIK_AC(\"INF04__;INF04@E=0,S=1076,G=0,T=0,P=0:@R=A,S=1260,V={0}:R=B,S=1018,V={1}:R=C,S=1092,V={2}:R=D,S=1014,V={3}:R=E,S=1260,V={4}:\";$C$2;$K$14;$C$4;$D121;$B121)": 10685,_x000D_
    "=RIK_AC(\"INF04__;INF04@E=0,S=1076,G=0,T=0,P=0:@R=A,S=1260,V={0}:R=B,S=1018,V={1}:R=C,S=1092,V={2}:R=D,S=1014,V={3}:R=E,S=1260,V={4}:\";$C$2;$K$14;$C$4;$D129;$B129)": 10686,_x000D_
    "=RIK_AC(\"INF04__;INF04@E=0,S=1076,G=0,T=0,P=0:@R=A,S=1260,V={0}:R=B,S=1018,V={1}:R=C,S=1092,V={2}:R=D,S=1014,V={3}:R=E,S=1260,V={4}:\";$C$2;$K$14;$C$4;$D137;$B137)": 10687,_x000D_
    "=RIK_AC(\"INF04__;INF04@E=0,S=1076,G=0,T=0,P=0:@R=A,S=1260,V={0}:R=B,S=1018,V={1}:R=C,S=1092,V={2}:R=D,S=1014,V={3}:R=E,S=1260,V={4}:\";$C$2;$K$14;$C$4;$D145;$B145)": 10688,_x000D_
    "=RIK_AC(\"INF04__;INF04@E=0,S=1076,G=0,T=0,P=0:@R=A,S=1260,V={0}:R=B,S=1018,V={1}:R=C,S=1092,V={2}:R=D,S=1014,V={3}:R=E,S=1260,V={4}:\";$C$2;$K$14;$C$4;$D153;$B153)": 10689,_x000D_
    "=RIK_AC(\"INF04__;INF04@E=0,S=1076,G=0,T=0,P=0:@R=A,S=1260,V={0}:R=B,S=1018,V={1}:R=C,S=1092,V={2}:R=D,S=1014,V={3}:R=E,S=1260,V={4}:\";$C$2;$K$14;$C$4;$D161;$B161)": 10690,_x000D_
    "=RIK_AC(\"INF04__;INF04@E=0,S=1076,G=0,T=0,P=0:@R=A,S=1260,V={0}:R=B,S=1018,V={1}:R=C,S=1092,V={2}:R=D,S=1014,V={3}:R=E,S=1260,V={4}:\";$C$2;$K$14;$C$4;$D169;$B169)": 10691,_x000D_
    "=RIK_AC(\"INF04__;INF04@E=0,S=1076,G=0,T=0,P=0:@R=A,S=1260,V={0}:R=B,S=1018,V={1}:R=C,S=1092,V={2}:R=D,S=1014,V={3}:R=E,S=1260,V={4}:\";$C$2;$K$14;$C$4;$D177;$B177)": 10692,_x000D_
    "=RIK_AC(\"INF04__;INF04@E=0,S=1076,G=0,T=0,P=0:@R=A,S=1260,V={0}:R=B,S=1018,V={1}:R=C,S=1092,V={2}:R=D,S=1014,V={3}:R=E,S=1260,V={4}:\";$C$2;$K$14;$C$4;$D185;$B185)": 10693,_x000D_
    "=RIK_AC(\"INF04__;INF04@E=0,S=1076,G=0,T=0,P=0:@R=A,S=1260,V={0}:R=B,S=1018,V={1}:R=C,S=1092,V={2}:R=D,S=1014,V={3}:R=E,S=1260,V={4}:\";$C$2;$K$14;$C$4;$D193;$B193)": 10694,_x000D_
    "=RIK_AC(\"INF04__;INF04@E=0,S=1076,G=0,T=0,P=0:@R=A,S=1260,V={0}:R=B,S=1018,V={1}:R=C,S=1092,V={2}:R=D,S=1014,V={3}:R=E,S=1260,V={4}:\";$C$2;$K$14;$C$4;$D201;$B201)": 10695,_x000D_
    "=RIK_AC(\"INF04__;INF04@E=0,S=1076,G=0,T=0,P=0:@R=A,S=1260,V={0}:R=B,S=1018,V={1}:R=C,S=1092,V={2}:R=D,S=1014,V={3}:R=E,S=1260,V={4}:\";$C$2;$K$14;$C$4;$D209;$B209)": 10696,_x000D_
    "=RIK_AC(\"INF04__;INF04@E=0,S=1076,G=0,T=0,P=0:@R=A,S=1260,V={0}:R=B,S=1018,V={1}:R=C,S=1092,V={2}:R=D,S=1014,V={3}:R=E,S=1260,V={4}:\";$C$2;$K$14;$C$4;$D217;$B217)": 10697,_x000D_
    "=RIK_AC(\"INF04__;INF04@E=0,S=1076,G=0,T=0,P=0:@R=A,S=1260,V={0}:R=B,S=1018,V={1}:R=C,S=1092,V={2}:R=D,S=1014,V={3}:R=E,S=1260,V={4}:\";$C$2;$K$14;$C$4;$D225;$B225)": 10698,_x000D_
    "=RIK_AC(\"INF04__;INF04@E=0,S=1076,G=0,T=0,P=0:@R=A,S=1260,V={0}:R=B,S=1018,V={1}:R=C,S=1092,V={2}:R=D,S=1014,V={3}:R=E,S=1260,V={4}:\";$C$2;$K$14;$C$4;$D233;$B233)": 10699,_x000D_
    "=RIK_AC(\"INF04__;INF04@E=0,S=1076,G=0,T=0,P=0:@R=A,S=1260,V={0}:R=B,S=1018,V={1}:R=C,S=1092,V={2}:R=D,S=1014,V={3}:R=E,S=1260,V={4}:\";$C$2;$K$14;$C$4;$D241;$B241)": 10700,_x000D_
    "=RIK_AC(\"INF04__;INF04@E=0,S=1076,G=0,T=0,P=0:@R=A,S=1260,V={0}:R=B,S=1018,V={1}:R=C,S=1092,V={2}:R=D,S=1014,V={3}:R=E,S=1260,V={4}:\";$C$2;$K$14;$C$4;$D249;$B249)": 10701,_x000D_
    "=RIK_AC(\"INF04__;INF04@E=0,S=1076,G=0,T=0,P=0:@R=A,S=1260,V={0}:R=B,S=1018,V={1}:R=C,S=1092,V={2}:R=D,S=1014,V={3}:R=E,S=1260,V={4}:\";$C$2;$K$14;$C$4;$D257;$B257)": 10702,_x000D_
    "=RIK_AC(\"INF04__;INF04@E=0,S=1076,G=0,T=0,P=0:@R=A,S=1260,V={0}:R=B,S=1018,V={1}:R=C,S=1092,V={2}:R=D,S=1014,V={3}:R=E,S=1260,V={4}:\";$C$2;$K$14;$C$4;$D265;$B265)": 10703,_x000D_
    "=RIK_AC(\"INF04__;INF04@E=0,S=1076,G=0,T=0,P=0:@R=A,S=1260,V={0}:R=B,S=1018,V={1}:R=C,S=1092,V={2}:R=D,S=1014,V={3}:R=E,S=1260,V={4}:\";$C$2;$K$14;$C$4;$D273;$B273)": 10704,_x000D_
    "=RIK_AC(\"INF04__;INF04@E=0,S=1076,G=0,T=0,P=0:@R=A,S=1260,V={0}:R=B,S=1018,V={1}:R=C,S=1092,V={2}:R=D,S=1014,V={3}:R=E,S=1260,V={4}:\";$C$2;$K$14;$C$4;$D281;$B281)": 10705,_x000D_
    "=RIK_AC(\"INF04__;INF04@E=0,S=1076,G=0,T=0,P=0:@R=A,S=1260,V={0}:R=B,S=1018,V={1}:R=C,S=1092,V={2}:R=D,S=1014,V={3}:R=E,S=1260,V={4}:\";$C$2;$K$14;$C$4;$D289;$B289)": 10706,_x000D_
    "=RIK_AC(\"INF04__;INF04@E=0,S=1076,G=0,T=0,P=0:@R=A,S=1260,V={0}:R=B,S=1018,V={1}:R=C,S=1092,V={2}:R=D,S=1014,V={3}:R=E,S=1260,V={4}:\";$C$2;$K$14;$C$4;$D297;$B297)": 10707,_x000D_
    "=RIK_AC(\"INF04__;INF04@E=0,S=1076,G=0,T=0,P=0:@R=A,S=1260,V={0}:R=B,S=1018,V={1}:R=C,S=1092,V={2}:R=D,S=1014,V={3}:R=E,S=1260,V={4}:\";$C$2;$K$14;$C$4;$D305;$B305)": 10708,_x000D_
    "=RIK_AC(\"INF04__;INF04@E=0,S=1076,G=0,T=0,P=0:@R=A,S=1260,V={0}:R=B,S=1018,V={1}:R=C,S=1092,V={2}:R=D,S=1014,V={3}:R=E,S=1260,V={4}:\";$C$2;$K$14;$C$4;$D313;$B313)": 10709,_x000D_
    "=RIK_AC(\"INF04__;INF04@E=0,S=1076,G=0,T=0,P=0:@R=A,S=1260,V={0}:R=B,S=1018,V={1}:R=C,S=1092,V={2}:R=D,S=1014,V={3}:R=E,S=1260,V={4}:\";$C$2;$K$14;$C$4;$D321;$B321)": 10710,_x000D_
    "=RIK_AC(\"INF04__;INF04@E=0,S=1076,G=0,T=0,P=0:@R=A,S=1260,V={0}:R=B,S=1018,V={1}:R=C,S=1092,V={2}:R=D,S=1014,V={3}:R=E,S=1260,V={4}:\";$C$2;$K$14;$C$4;$D329;$B329)": 10711,_x000D_
    "=RIK_AC(\"INF04__;INF04@E=0,S=1076,G=0,T=0,P=0:@R=A,S=1260,V={0}:R=B,S=1018,V={1}:R=C,S=1092,V={2}:R=D,S=1014,V={3}:R=E,S=1260,V={4}:\";$C$2;$K$14;$C$4;$D337;$B337)": 10712,_x000D_
    "=RIK_AC(\"INF04__;INF04@E=0,S=1076,G=0,T=0,P=0:@R=A,S=1260,V={0}:R=B,S=1018,V={1}:R=C,S=1092,V={2}:R=D,S=1014,V={3}:R=E,S=1260,V={4}:\";$C$2;$K$14;$C$4;$D345;$B345)": 10713,_x000D_
    "=RIK_AC(\"INF04__;INF04@E=0,S=1076,G=0,T=0,P=0:@R=A,S=1260,V={0}:R=B,S=1018,V={1}:R=C,S=1092,V={2}:R=D,S=1014,V={3}:R=E,S=1260,V={4}:\";$C$2;$K$14;$C$4;$D353;$B353)": 10714,_x000D_
    "=RIK_AC(\"INF04__;INF04@E=0,S=1076,G=0,T=0,P=0:@R=A,S=1260,V={0}:R=B,S=1018,V={1}:R=C,S=1092,V={2}:R=D,S=1014,V={3}:R=E,S=1260,V={4}:\";$C$2;$K$14;$C$4;$D361;$B361)": 10715,_x000D_
    "=RIK_AC(\"INF04__;INF04@E=0,S=1076,G=0,T=0,P=0:@R=A,S=1260,V={0}:R=B,S=1018,V={1}:R=C,S=1092,V={2}:R=D,S=1014,V={3}:R=E,S=1260,V={4}:\";$C$2;$K$14;$C$4;$D369;$B369)": 10716,_x000D_
    "=RIK_AC(\"INF04__;INF04@E=0,S=1076,G=0,T=0,P=0:@R=A,S=1260,V={0}:R=B,S=1018,V={1}:R=C,S=1092,V={2}:R=D,S=1014,V={3}:R=E,S=1260,V={4}:\";$C$2;$K$14;$C$4;$D377;$B377)": 10717,_x000D_
    "=RIK_AC(\"INF04__;INF04@E=0,S=1076,G=0,T=0,P=0:@R=A,S=1260,V={0}:R=B,S=1018,V={1}:R=C,S=1092,V={2}:R=D,S=1014,V={3}:R=E,S=1260,V={4}:\";$C$2;$K$14;$C$4;$D385;$B385)": 10718,_x000D_
    "=RIK_AC(\"INF04__;INF04@E=0,S=1076,G=0,T=0,P=0:@R=A,S=1260,V={0}:R=B,S=1018,V={1}:R=C,S=1092,V={2}:R=D,S=1014,V={3}:R=E,S=1260,V={4}:\";$C$2;$K$14;$C$4;$D393;$B393)": 10719,_x000D_
    "=RIK_AC(\"INF04__;INF04@E=0,S=1076,G=0,T=0,P=0:@R=A,S=1260,V={0}:R=B,S=1018,V={1}:R=C,S=1092,V={2}:R=D,S=1014,V={3}:R=E,S=1260,V={4}:\";$C$2;$K$14;$C$4;$D401;$B401)": 10720,_x000D_
    "=RIK_AC(\"INF04__;INF04@E=0,S=1076,G=0,T=0,P=0:@R=A,S=1260,V={0}:R=B,S=1018,V={1}:R=C,S=1092,V={2}:R=D,S=1014,V={3}:R=E,S=1260,V={4}:\";$C$2;$K$14;$C$4;$D409;$B409)": 10721,_x000D_
    "=RIK_AC(\"INF04__;INF04@E=0,S=1076,G=0,T=0,P=0:@R=A,S=1260,V={0}:R=B,S=1018,V={1}:R=C,S=1092,V={2}:R=D,S=1014,V={3}:R=E,S=1260,V={4}:\";$C$2;$K$14;$C$4;$D417;$B417)": 10722,_x000D_
    "=RIK_AC(\"INF04__;INF04@E=0,S=1076,G=0,T=0,P=0:@R=A,S=1260,V={0}:R=B,S=1018,V={1}:R=C,S=1092,V={2}:R=D,S=1014,V={3}:R=E,S=1260,V={4}:\";$C$2;$K$14;$C$4;$D425;$B425)": 10723,_x000D_
    "=RIK_AC(\"INF04__;INF04@E=0,S=1076,G=0,T=0,P=0:@R=A,S=1260,V={0}:R=B,S=1018,V={1}:R=C,S=1092,V={2}:R=D,S=1014,V={3}:R=E,S=1260,V={4}:\";$C$2;$K$14;$C$4;$D433;$B433)": 10724,_x000D_
    "=RIK_AC(\"INF04__;INF04@E=0,S=42,G=0,T=0,P=0:@R=A,S=1260,V={0}:R=B,S=1018,V={1}:R=C,S=1092,V={2}:R=D,S=1014,V={3}:R=E,S=1260,V={4}:\";$C$2;$K$14;$C$4;$D72;$B72)": 10725,_x000D_
    "=RIK_AC(\"INF04__;INF04@E=0,S=42,G=0,T=0,P=0:@R=A,S=1260,V={0}:R=B,S=1018,V={1}:R=C,S=1092,V={2}:R=D,S=1014,V={3}:R=E,S=1260,V={4}:\";$C$2;$K$14;$C$4;$D136;$B136)": 10726,_x000D_
    "=RIK_AC(\"INF04__;INF04@E=0,S=42,G=0,T=0,P=0:@R=A,S=1260,V={0}:R=B,S=1018,V={1}:R=C,S=1092,V={2}:R=D,S=1014,V={3}:R=E,S=1260,V={4}:\";$C$2;$K$14;$C$4;$D200;$B200)": 10727,_x000D_
    "=RIK_AC(\"INF04__;INF04@E=0,S=42,G=0,T=0,P=0:@R=A,S=1260,V={0}:R=B,S=1018,V={1}:R=C,S=1092,V={2}:R=D,S=1014,V={3}:R=E,S=1260,V={4}:\";$C$2;$K$14;$C$4;$D264;$B264)": 10728,_x000D_
    "=RIK_AC(\"INF04__;INF04@E=0,S=42,G=0,T=0,P=0:@R=A,S=1260,V={0}:R=B,S=1018,V={1}:R=C,S=1092,V={2}:R=D,S=1014,V={3}:R=E,S=1260,V={4}:\";$C$2;$K$14;$C$4;$D328;$B328)": 10729,_x000D_
    "=RIK_AC(\"INF04__;INF04@E=0,S=42,G=0,T=0,P=0:@R=A,S=1260,V={0}:R=B,S=1018,V={1}:R=C,S=1092,V={2}:R=D,S=1014,V={3}:R=E,S=1260,V={4}:\";$C$2;$K$14;$C$4;$D392;$B392)": 10730,_x000D_
    "=RIK_AC(\"INF04__;INF04@E=0,S=1064,G=0,T=0,P=0:@R=A,S=1260,V={0}:R=B,S=1018,V={1}:R=C,S=1092,V={2}:R=D,S=1014,V={3}:R=E,S=1260,V={4}:\";$C$2;$K$14;$C$4;$D36;$B36)": 10731,_x000D_
    "=RIK_AC(\"INF04__;INF04@E=0,S=1064,G=0,T=0,P=0:@R=A,S=1260,V={0}:R=B,S=1018,V={1}:R=C,S=1092,V={2}:R=D,S=1014,V={3}:R=E,S=1260,V={4}:\";$C$2;$K$14;$C$4;$D100;$B100)": 10732,_x000D_
    "=RIK_AC(\"INF04__;INF04@E=0,S=1064,G=0,T=0,P=0:@R=A,S=1260,V={0}:R=B,S=1018,V={1}:R=C,S=1092,V={2}:R=D,S=1014,V={3}:R=E,S=1260,V={4}:\";$C$2;$K$14;$C$4;$D164;$B164)": 10733,_x000D_
    "=RIK_AC(\"INF04__;INF04@E=0,S=1064,G=0,T=0,P=0:@R=A,S=1260,V={0}:R=B,S=1018,V={1}:R=C,S=1092,V={2}:R=D,S=1014,V={3}:R=E,S=1260,V={4}:\";$C$2;$K$14;$C$4;$D228;$B228)": 10734,_x000D_
    "=RIK_AC(\"INF04__;INF04@E=0,S=1064,G=0,T=0,P=0:@R=A,S=1260,V={0}:R=B,S=1018,V={1}:R=C,S=1092,V={2}:R=D,S=1014,V={3}:R=E,S=1260,V={4}:\";$C$2;$K$14;$C$4;$D292;$B292)": 10735,_x000D_
    "=RIK_AC(\"INF04__;INF04@E=0,S=1064,G=0,T=0,P=0:@R=A,S=1260,V={0}:R=B,S=1018,V={1}:R=C,S=1092,V={2}:R=D,S=1014,V={3}:R=E,S=1260,V={4}:\";$C$2;$K$14;$C$4;$D332;$B332)": 10736,_x000D_
    "=RIK_AC(\"INF04__;INF04@E=0,S=1064,G=0,T=0,P=0:@R=A,S=1260,V={0}:R=B,S=1018,V={1}:R=C,S=1092,V={2}:R=D,S=1014,V={3}:R=E,S=1260,V={4}:\";$C$2;$K$14;$C$4;$D364;$B364)": 10737,_x000D_
    "=RIK_AC(\"INF04__;INF04@E=0,S=1064,G=0,T=0,P=0:@R=A,S=1260,V={0}:R=B,S=1018,V={1}:R=C,S=1092,V={2}:R=D,S=1014,V={3}:R=E,S=1260,V={4}:\";$C$2;$K$14;$C$4;$D396;$B396)": 10738,_x000D_
    "=RIK_AC(\"INF04__;INF04@E=0,S=1064,G=0,T=0,P=0:@R=A,S=1260,V={0}:R=B,S=1018,V={1}:R=C,S=1092,V={2}:R=D,S=1014,V={3}:R=E,S=1260,V={4}:\";$C$2;$K$14;$C$4;$D428;$B428)": 10739,_x000D_
    "=RIK_AC(\"INF04__;INF04@E=0,S=49,G=0,T=0,P=0:@R=A,S=1260,V={0}:R=B,S=1018,V={1}:R=C,S=1092,V={2}:R=D,S=1014,V={3}:R=E,S=1260,V={4}:R=F,S=48,V={5}:\";$C$2;$K$14;$C$4;$D32;$B32;M$14)": 10740,_x000D_
    "=RIK_AC(\"INF04__;INF04@E=0,S=49,G=0,T=0,P=0:@R=A,S=1260,V={0}:R=B,S=1018,V={1}:R=C,S=1092,V={2}:R=D,S=1014,V={3}:R=E,S=1260,V={4}:R=F,S=48,V={5}:\";$C$2;$K$14;$C$4;$D55;$B55;M$14)": 10741,_x000D_
    "=RIK_AC(\"INF04__;INF04@E=0,S=49,G=0,T=0,P=0:@R=A,S=1260,V={0}:R=B,S=1018,V={1}:R=C,S=1092,V={2}:R=D,S=1014,V={3}:R=E,S=1260,V={4}:R=F,S=48,V={5}:\";$C$2;$K$14;$C$4;$D76;$B76;M$14)": 10742,_x000D_
    "=RIK_AC(\"INF04__;INF04@E=0,S=49,G=0,T=0,P=0:@R=A,S=1260,V={0}:R=B,S=1018,V={1}:R=C,S=1092,V={2}:R=D,S=1014,V={3}:R=E,S=1260,V={4}:R=F,S=48,V={5}:\";$C$2;$K$14;$C$4;$D95;$B95;M$14)": 10743,_x000D_
    "=RIK_AC(\"INF04__;INF04@E=0,S=49,G=0,T=0,P=0:@R=A,S=1260,V={0}:R=B,S=1018,V={1}:R=C,S=1092,V={2}:R=D,S=1014,V={3}:R=E,S=1260,V={4}:R=F,S=48,V={5}:\";$C$2;$K$14;$C$4;$D111;$B111;M$14)": 10744,_x000D_
    "=RIK_AC(\"INF04__;INF04@E=0,S=49,G=0,T=0,P=0:@R=A,S=1260,V={0}:R=B,S=1018,V={1}:R=C,S=1092,V={2}:R=D,S=1014,V={3}:R=E,S=1260,V={4}:R=F,S=48,V={5}:\";$C$2;$K$14;$C$4;$D127;$B127;M$14)": 10745,_x000D_
    "=RIK_AC(\"INF04__;INF04@E=0,S=49,G=0,T=0,P=0:@R=A,S=1260,V={0}:R=B,S=1018,V={1}:R=C,S=1092,V={2}:R=D,S=1014,V={3}:R=E,S=1260,V={4}:R=F,S=48,V={5}:\";$C$2;$K$14;$C$4;$D143;$B143;M$14)": 10746,_x000D_
    "=RIK_AC(\"INF04__;INF04@E=0,S=49,G=0,T=0,P=0:@R=A,S=1260,V={0}:R=B,S=1018,V={1}:R=C,S=1092,V={2}:R=D,S=1014,V={3}:R=E,S=1260,V={4}:R=F,S=48,V={5}:\";$C$2;$K$14;$C$4;$D156;$B156;M$14)": 10747,_x000D_
    "=RIK_AC(\"INF04__;INF04@E=0,S=49,G=0,T=0,P=0:@R=A,S=1260,V={0}:R=B,S=1018,V={1}:R=C,S=1092,V={2}:R=D,S=1014,V={3}:R=E,S=1260,V={4}:R=F,S=48,V={5}:\";$C$2;$K$14;$C$4;$D168;$B168;M$14)": 10748,_x000D_
    "=RIK_AC(\"INF04__;INF04@E=0,S=49,G=0,</t>
  </si>
  <si>
    <t>T=0,P=0:@R=A,S=1260,V={0}:R=B,S=1018,V={1}:R=C,S=1092,V={2}:R=D,S=1014,V={3}:R=E,S=1260,V={4}:R=F,S=48,V={5}:\";$C$2;$K$14;$C$4;$D178;$B178;M$14)": 10749,_x000D_
    "=RIK_AC(\"INF04__;INF04@E=0,S=49,G=0,T=0,P=0:@R=A,S=1260,V={0}:R=B,S=1018,V={1}:R=C,S=1092,V={2}:R=D,S=1014,V={3}:R=E,S=1260,V={4}:R=F,S=48,V={5}:\";$C$2;$K$14;$C$4;$D190;$B190;M$14)": 10750,_x000D_
    "=RIK_AC(\"INF04__;INF04@E=0,S=49,G=0,T=0,P=0:@R=A,S=1260,V={0}:R=B,S=1018,V={1}:R=C,S=1092,V={2}:R=D,S=1014,V={3}:R=E,S=1260,V={4}:R=F,S=48,V={5}:\";$C$2;$K$14;$C$4;$D198;$B198;M$14)": 10751,_x000D_
    "=RIK_AC(\"INF04__;INF04@E=0,S=49,G=0,T=0,P=0:@R=A,S=1260,V={0}:R=B,S=1018,V={1}:R=C,S=1092,V={2}:R=D,S=1014,V={3}:R=E,S=1260,V={4}:R=F,S=48,V={5}:\";$C$2;$K$14;$C$4;$D206;$B206;M$14)": 10752,_x000D_
    "=RIK_AC(\"INF04__;INF04@E=0,S=49,G=0,T=0,P=0:@R=A,S=1260,V={0}:R=B,S=1018,V={1}:R=C,S=1092,V={2}:R=D,S=1014,V={3}:R=E,S=1260,V={4}:R=F,S=48,V={5}:\";$C$2;$K$14;$C$4;$D214;$B214;M$14)": 10753,_x000D_
    "=RIK_AC(\"INF04__;INF04@E=0,S=49,G=0,T=0,P=0:@R=A,S=1260,V={0}:R=B,S=1018,V={1}:R=C,S=1092,V={2}:R=D,S=1014,V={3}:R=E,S=1260,V={4}:R=F,S=48,V={5}:\";$C$2;$K$14;$C$4;$D222;$B222;M$14)": 10754,_x000D_
    "=RIK_AC(\"INF04__;INF04@E=0,S=49,G=0,T=0,P=0:@R=A,S=1260,V={0}:R=B,S=1018,V={1}:R=C,S=1092,V={2}:R=D,S=1014,V={3}:R=E,S=1260,V={4}:R=F,S=48,V={5}:\";$C$2;$K$14;$C$4;$D230;$B230;M$14)": 10755,_x000D_
    "=RIK_AC(\"INF04__;INF04@E=0,S=49,G=0,T=0,P=0:@R=A,S=1260,V={0}:R=B,S=1018,V={1}:R=C,S=1092,V={2}:R=D,S=1014,V={3}:R=E,S=1260,V={4}:R=F,S=48,V={5}:\";$C$2;$K$14;$C$4;$D238;$B238;M$14)": 10756,_x000D_
    "=RIK_AC(\"INF04__;INF04@E=0,S=49,G=0,T=0,P=0:@R=A,S=1260,V={0}:R=B,S=1018,V={1}:R=C,S=1092,V={2}:R=D,S=1014,V={3}:R=E,S=1260,V={4}:R=F,S=48,V={5}:\";$C$2;$K$14;$C$4;$D246;$B246;M$14)": 10757,_x000D_
    "=RIK_AC(\"INF04__;INF04@E=0,S=49,G=0,T=0,P=0:@R=A,S=1260,V={0}:R=B,S=1018,V={1}:R=C,S=1092,V={2}:R=D,S=1014,V={3}:R=E,S=1260,V={4}:R=F,S=48,V={5}:\";$C$2;$K$14;$C$4;$D254;$B254;M$14)": 10758,_x000D_
    "=RIK_AC(\"INF04__;INF04@E=0,S=49,G=0,T=0,P=0:@R=A,S=1260,V={0}:R=B,S=1018,V={1}:R=C,S=1092,V={2}:R=D,S=1014,V={3}:R=E,S=1260,V={4}:R=F,S=48,V={5}:\";$C$2;$K$14;$C$4;$D262;$B262;M$14)": 10759,_x000D_
    "=RIK_AC(\"INF04__;INF04@E=0,S=49,G=0,T=0,P=0:@R=A,S=1260,V={0}:R=B,S=1018,V={1}:R=C,S=1092,V={2}:R=D,S=1014,V={3}:R=E,S=1260,V={4}:R=F,S=48,V={5}:\";$C$2;$K$14;$C$4;$D270;$B270;M$14)": 10760,_x000D_
    "=RIK_AC(\"INF04__;INF04@E=0,S=49,G=0,T=0,P=0:@R=A,S=1260,V={0}:R=B,S=1018,V={1}:R=C,S=1092,V={2}:R=D,S=1014,V={3}:R=E,S=1260,V={4}:R=F,S=48,V={5}:\";$C$2;$K$14;$C$4;$D278;$B278;M$14)": 10761,_x000D_
    "=RIK_AC(\"INF04__;INF04@E=0,S=49,G=0,T=0,P=0:@R=A,S=1260,V={0}:R=B,S=1018,V={1}:R=C,S=1092,V={2}:R=D,S=1014,V={3}:R=E,S=1260,V={4}:R=F,S=48,V={5}:\";$C$2;$K$14;$C$4;$D286;$B286;M$14)": 10762,_x000D_
    "=RIK_AC(\"INF04__;INF04@E=0,S=49,G=0,T=0,P=0:@R=A,S=1260,V={0}:R=B,S=1018,V={1}:R=C,S=1092,V={2}:R=D,S=1014,V={3}:R=E,S=1260,V={4}:R=F,S=48,V={5}:\";$C$2;$K$14;$C$4;$D294;$B294;M$14)": 10763,_x000D_
    "=RIK_AC(\"INF04__;INF04@E=0,S=49,G=0,T=0,P=0:@R=A,S=1260,V={0}:R=B,S=1018,V={1}:R=C,S=1092,V={2}:R=D,S=1014,V={3}:R=E,S=1260,V={4}:R=F,S=48,V={5}:\";$C$2;$K$14;$C$4;$D302;$B302;M$14)": 10764,_x000D_
    "=RIK_AC(\"INF04__;INF04@E=0,S=49,G=0,T=0,P=0:@R=A,S=1260,V={0}:R=B,S=1018,V={1}:R=C,S=1092,V={2}:R=D,S=1014,V={3}:R=E,S=1260,V={4}:R=F,S=48,V={5}:\";$C$2;$K$14;$C$4;$D310;$B310;M$14)": 10765,_x000D_
    "=RIK_AC(\"INF04__;INF04@E=0,S=49,G=0,T=0,P=0:@R=A,S=1260,V={0}:R=B,S=1018,V={1}:R=C,S=1092,V={2}:R=D,S=1014,V={3}:R=E,S=1260,V={4}:R=F,S=48,V={5}:\";$C$2;$K$14;$C$4;$D318;$B318;M$14)": 10766,_x000D_
    "=RIK_AC(\"INF04__;INF04@E=0,S=49,G=0,T=0,P=0:@R=A,S=1260,V={0}:R=B,S=1018,V={1}:R=C,S=1092,V={2}:R=D,S=1014,V={3}:R=E,S=1260,V={4}:R=F,S=48,V={5}:\";$C$2;$K$14;$C$4;$D326;$B326;M$14)": 10767,_x000D_
    "=RIK_AC(\"INF04__;INF04@E=0,S=49,G=0,T=0,P=0:@R=A,S=1260,V={0}:R=B,S=1018,V={1}:R=C,S=1092,V={2}:R=D,S=1014,V={3}:R=E,S=1260,V={4}:R=F,S=48,V={5}:\";$C$2;$K$14;$C$4;$D334;$B334;M$14)": 10768,_x000D_
    "=RIK_AC(\"INF04__;INF04@E=0,S=49,G=0,T=0,P=0:@R=A,S=1260,V={0}:R=B,S=1018,V={1}:R=C,S=1092,V={2}:R=D,S=1014,V={3}:R=E,S=1260,V={4}:R=F,S=48,V={5}:\";$C$2;$K$14;$C$4;$D342;$B342;M$14)": 10769,_x000D_
    "=RIK_AC(\"INF04__;INF04@E=0,S=49,G=0,T=0,P=0:@R=A,S=1260,V={0}:R=B,S=1018,V={1}:R=C,S=1092,V={2}:R=D,S=1014,V={3}:R=E,S=1260,V={4}:R=F,S=48,V={5}:\";$C$2;$K$14;$C$4;$D350;$B350;M$14)": 10770,_x000D_
    "=RIK_AC(\"INF04__;INF04@E=0,S=49,G=0,T=0,P=0:@R=A,S=1260,V={0}:R=B,S=1018,V={1}:R=C,S=1092,V={2}:R=D,S=1014,V={3}:R=E,S=1260,V={4}:R=F,S=48,V={5}:\";$C$2;$K$14;$C$4;$D358;$B358;M$14)": 10771,_x000D_
    "=RIK_AC(\"INF04__;INF04@E=0,S=49,G=0,T=0,P=0:@R=A,S=1260,V={0}:R=B,S=1018,V={1}:R=C,S=1092,V={2}:R=D,S=1014,V={3}:R=E,S=1260,V={4}:R=F,S=48,V={5}:\";$C$2;$K$14;$C$4;$D366;$B366;M$14)": 10772,_x000D_
    "=RIK_AC(\"INF04__;INF04@E=0,S=49,G=0,T=0,P=0:@R=A,S=1260,V={0}:R=B,S=1018,V={1}:R=C,S=1092,V={2}:R=D,S=1014,V={3}:R=E,S=1260,V={4}:R=F,S=48,V={5}:\";$C$2;$K$14;$C$4;$D374;$B374;M$14)": 10773,_x000D_
    "=RIK_AC(\"INF04__;INF04@E=0,S=49,G=0,T=0,P=0:@R=A,S=1260,V={0}:R=B,S=1018,V={1}:R=C,S=1092,V={2}:R=D,S=1014,V={3}:R=E,S=1260,V={4}:R=F,S=48,V={5}:\";$C$2;$K$14;$C$4;$D382;$B382;M$14)": 10774,_x000D_
    "=RIK_AC(\"INF04__;INF04@E=0,S=49,G=0,T=0,P=0:@R=A,S=1260,V={0}:R=B,S=1018,V={1}:R=C,S=1092,V={2}:R=D,S=1014,V={3}:R=E,S=1260,V={4}:R=F,S=48,V={5}:\";$C$2;$K$14;$C$4;$D390;$B390;M$14)": 10775,_x000D_
    "=RIK_AC(\"INF04__;INF04@E=0,S=49,G=0,T=0,P=0:@R=A,S=1260,V={0}:R=B,S=1018,V={1}:R=C,S=1092,V={2}:R=D,S=1014,V={3}:R=E,S=1260,V={4}:R=F,S=48,V={5}:\";$C$2;$K$14;$C$4;$D398;$B398;M$14)": 10776,_x000D_
    "=RIK_AC(\"INF04__;INF04@E=0,S=49,G=0,T=0,P=0:@R=A,S=1260,V={0}:R=B,S=1018,V={1}:R=C,S=1092,V={2}:R=D,S=1014,V={3}:R=E,S=1260,V={4}:R=F,S=48,V={5}:\";$C$2;$K$14;$C$4;$D406;$B406;M$14)": 10777,_x000D_
    "=RIK_AC(\"INF04__;INF04@E=0,S=49,G=0,T=0,P=0:@R=A,S=1260,V={0}:R=B,S=1018,V={1}:R=C,S=1092,V={2}:R=D,S=1014,V={3}:R=E,S=1260,V={4}:R=F,S=48,V={5}:\";$C$2;$K$14;$C$4;$D414;$B414;M$14)": 10778,_x000D_
    "=RIK_AC(\"INF04__;INF04@E=0,S=49,G=0,T=0,P=0:@R=A,S=1260,V={0}:R=B,S=1018,V={1}:R=C,S=1092,V={2}:R=D,S=1014,V={3}:R=E,S=1260,V={4}:R=F,S=48,V={5}:\";$C$2;$K$14;$C$4;$D422;$B422;M$14)": 10779,_x000D_
    "=RIK_AC(\"INF04__;INF04@E=0,S=49,G=0,T=0,P=0:@R=A,S=1260,V={0}:R=B,S=1018,V={1}:R=C,S=1092,V={2}:R=D,S=1014,V={3}:R=E,S=1260,V={4}:R=F,S=48,V={5}:\";$C$2;$K$14;$C$4;$D430;$B430;M$14)": 10780,_x000D_
    "=RIK_AC(\"INF04__;INF04@E=0,S=1076,G=0,T=0,P=0:@R=A,S=1260,V={0}:R=B,S=1018,V={1}:R=C,S=1092,V={2}:R=D,S=1014,V={3}:R=E,S=1260,V={4}:\";$C$2;$K$14;$C$4;$D18;$B18)": 10781,_x000D_
    "=RIK_AC(\"INF04__;INF04@E=0,S=1076,G=0,T=0,P=0:@R=A,S=1260,V={0}:R=B,S=1018,V={1}:R=C,S=1092,V={2}:R=D,S=1014,V={3}:R=E,S=1260,V={4}:\";$C$2;$K$14;$C$4;$D26;$B26)": 10782,_x000D_
    "=RIK_AC(\"INF04__;INF04@E=0,S=1076,G=0,T=0,P=0:@R=A,S=1260,V={0}:R=B,S=1018,V={1}:R=C,S=1092,V={2}:R=D,S=1014,V={3}:R=E,S=1260,V={4}:\";$C$2;$K$14;$C$4;$D34;$B34)": 10783,_x000D_
    "=RIK_AC(\"INF04__;INF04@E=0,S=1076,G=0,T=0,P=0:@R=A,S=1260,V={0}:R=B,S=1018,V={1}:R=C,S=1092,V={2}:R=D,S=1014,V={3}:R=E,S=1260,V={4}:\";$C$2;$K$14;$C$4;$D42;$B42)": 10784,_x000D_
    "=RIK_AC(\"INF04__;INF04@E=0,S=1076,G=0,T=0,P=0:@R=A,S=1260,V={0}:R=B,S=1018,V={1}:R=C,S=1092,V={2}:R=D,S=1014,V={3}:R=E,S=1260,V={4}:\";$C$2;$K$14;$C$4;$D50;$B50)": 10785,_x000D_
    "=RIK_AC(\"INF04__;INF04@E=0,S=1076,G=0,T=0,P=0:@R=A,S=1260,V={0}:R=B,S=1018,V={1}:R=C,S=1092,V={2}:R=D,S=1014,V={3}:R=E,S=1260,V={4}:\";$C$2;$K$14;$C$4;$D58;$B58)": 10786,_x000D_
    "=RIK_AC(\"INF04__;INF04@E=0,S=1076,G=0,T=0,P=0:@R=A,S=1260,V={0}:R=B,S=1018,V={1}:R=C,S=1092,V={2}:R=D,S=1014,V={3}:R=E,S=1260,V={4}:\";$C$2;$K$14;$C$4;$D66;$B66)": 10787,_x000D_
    "=RIK_AC(\"INF04__;INF04@E=0,S=1076,G=0,T=0,P=0:@R=A,S=1260,V={0}:R=B,S=1018,V={1}:R=C,S=1092,V={2}:R=D,S=1014,V={3}:R=E,S=1260,V={4}:\";$C$2;$K$14;$C$4;$D74;$B74)": 10788,_x000D_
    "=RIK_AC(\"INF04__;INF04@E=0,S=1076,G=0,T=0,P=0:@R=A,S=1260,V={0}:R=B,S=1018,V={1}:R=C,S=1092,V={2}:R=D,S=1014,V={3}:R=E,S=1260,V={4}:\";$C$2;$K$14;$C$4;$D82;$B82)": 10789,_x000D_
    "=RIK_AC(\"INF04__;INF04@E=0,S=1076,G=0,T=0,P=0:@R=A,S=1260,V={0}:R=B,S=1018,V={1}:R=C,S=1092,V={2}:R=D,S=1014,V={3}:R=E,S=1260,V={4}:\";$C$2;$K$14;$C$4;$D90;$B90)": 10790,_x000D_
    "=RIK_AC(\"INF04__;INF04@E=0,S=1076,G=0,T=0,P=0:@R=A,S=1260,V={0}:R=B,S=1018,V={1}:R=C,S=1092,V={2}:R=D,S=1014,V={3}:R=E,S=1260,V={4}:\";$C$2;$K$14;$C$4;$D98;$B98)": 10791,_x000D_
    "=RIK_AC(\"INF04__;INF04@E=0,S=1076,G=0,T=0,P=0:@R=A,S=1260,V={0}:R=B,S=1018,V={1}:R=C,S=1092,V={2}:R=D,S=1014,V={3}:R=E,S=1260,V={4}:\";$C$2;$K$14;$C$4;$D106;$B106)": 10792,_x000D_
    "=RIK_AC(\"INF04__;INF04@E=0,S=1076,G=0,T=0,P=0:@R=A,S=1260,V={0}:R=B,S=1018,V={1}:R=C,S=1092,V={2}:R=D,S=1014,V={3}:R=E,S=1260,V={4}:\";$C$2;$K$14;$C$4;$D114;$B114)": 10793,_x000D_
    "=RIK_AC(\"INF04__;INF04@E=0,S=1076,G=0,T=0,P=0:@R=A,S=1260,V={0}:R=B,S=1018,V={1}:R=C,S=1092,V={2}:R=D,S=1014,V={3}:R=E,S=1260,V={4}:\";$C$2;$K$14;$C$4;$D122;$B122)": 10794,_x000D_
    "=RIK_AC(\"INF04__;INF04@E=0,S=1076,G=0,T=0,P=0:@R=A,S=1260,V={0}:R=B,S=1018,V={1}:R=C,S=1092,V={2}:R=D,S=1014,V={3}:R=E,S=1260,V={4}:\";$C$2;$K$14;$C$4;$D130;$B130)": 10795,_x000D_
    "=RIK_AC(\"INF04__;INF04@E=0,S=1076,G=0,T=0,P=0:@R=A,S=1260,V={0}:R=B,S=1018,V={1}:R=C,S=1092,V={2}:R=D,S=1014,V={3}:R=E,S=1260,V={4}:\";$C$2;$K$14;$C$4;$D138;$B138)": 10796,_x000D_
    "=RIK_AC(\"INF04__;INF04@E=0,S=1076,G=0,T=0,P=0:@R=A,S=1260,V={0}:R=B,S=1018,V={1}:R=C,S=1092,V={2}:R=D,S=1014,V={3}:R=E,S=1260,V={4}:\";$C$2;$K$14;$C$4;$D146;$B146)": 10797,_x000D_
    "=RIK_AC(\"INF04__;INF04@E=0,S=1076,G=0,T=0,P=0:@R=A,S=1260,V={0}:R=B,S=1018,V={1}:R=C,S=1092,V={2}:R=D,S=1014,V={3}:R=E,S=1260,V={4}:\";$C$2;$K$14;$C$4;$D154;$B154)": 10798,_x000D_
    "=RIK_AC(\"INF04__;INF04@E=0,S=1076,G=0,T=0,P=0:@R=A,S=1260,V={0}:R=B,S=1018,V={1}:R=C,S=1092,V={2}:R=D,S=1014,V={3}:R=E,S=1260,V={4}:\";$C$2;$K$14;$C$4;$D162;$B162)": 10799,_x000D_
    "=RIK_AC(\"INF04__;INF04@E=0,S=1076,G=0,T=0,P=0:@R=A,S=1260,V={0}:R=B,S=1018,V={1}:R=C,S=1092,V={2}:R=D,S=1014,V={3}:R=E,S=1260,V={4}:\";$C$2;$K$14;$C$4;$D170;$B170)": 10800,_x000D_
    "=RIK_AC(\"INF04__;INF04@E=0,S=1076,G=0,T=0,P=0:@R=A,S=1260,V={0}:R=B,S=1018,V={1}:R=C,S=1092,V={2}:R=D,S=1014,V={3}:R=E,S=1260,V={4}:\";$C$2;$K$14;$C$4;$D178;$B178)": 10801,_x000D_
    "=RIK_AC(\"INF04__;INF04@E=0,S=1076,G=0,T=0,P=0:@R=A,S=1260,V={0}:R=B,S=1018,V={1}:R=C,S=1092,V={2}:R=D,S=1014,V={3}:R=E,S=1260,V={4}:\";$C$2;$K$14;$C$4;$D186;$B186)": 10802,_x000D_
    "=RIK_AC(\"INF04__;INF04@E=0,S=1076,G=0,T=0,P=0:@R=A,S=1260,V={0}:R=B,S=1018,V={1}:R=C,S=1092,V={2}:R=D,S=1014,V={3}:R=E,S=1260,V={4}:\";$C$2;$K$14;$C$4;$D194;$B194)": 10803,_x000D_
    "=RIK_AC(\"INF04__;INF04@E=0,S=1076,G=0,T=0,P=0:@R=A,S=1260,V={0}:R=B,S=1018,V={1}:R=C,S=1092,V={2}:R=D,S=1014,V={3}:R=E,S=1260,V={4}:\";$C$2;$K$14;$C$4;$D202;$B202)": 10804,_x000D_
    "=RIK_AC(\"INF04__;INF04@E=0,S=1076,G=0,T=0,P=0:@R=A,S=1260,V={0}:R=B,S=1018,V={1}:R=C,S=1092,V={2}:R=D,S=1014,V={3}:R=E,S=1260,V={4}:\";$C$2;$K$14;$C$4;$D210;$B210)": 10805,_x000D_
    "=RIK_AC(\"INF04__;INF04@E=0,S=1076,G=0,T=0,P=0:@R=A,S=1260,V={0}:R=B,S=1018,V={1}:R=C,S=1092,V={2}:R=D,S=1014,V={3}:R=E,S=1260,V={4}:\";$C$2;$K$14;$C$4;$D218;$B218)": 10806,_x000D_
    "=RIK_AC(\"INF04__;INF04@E=0,S=1076,G=0,T=0,P=0:@R=A,S=1260,V={0}:R=B,S=1018,V={1}:R=C,S=1092,V={2}:R=D,S=1014,V={3}:R=E,S=1260,V={4}:\";$C$2;$K$14;$C$4;$D226;$B226)": 10807,_x000D_
    "=RIK_AC(\"INF04__;INF04@E=0,S=1076,G=0,T=0,P=0:@R=A,S=1260,V={0}:R=B,S=1018,V={1}:R=C,S=1092,V={2}:R=D,S=1014,V={3}:R=E,S=1260,V={4}:\";$C$2;$K$14;$C$4;$D234;$B234)": 10808,_x000D_
    "=RIK_AC(\"INF04__;INF04@E=0,S=1076,G=0,T=0,P=0:@R=A,S=1260,V={0}:R=B,S=1018,V={1}:R=C,S=1092,V={2}:R=D,S=1014,V={3}:R=E,S=1260,V={4}:\";$C$2;$K$14;$C$4;$D242;$B242)": 10809,_x000D_
    "=RIK_AC(\"INF04__;INF04@E=0,S=1076,G=0,T=0,P=0:@R=A,S=1260,V={0}:R=B,S=1018,V={1}:R=C,S=1092,V={2}:R=D,S=1014,V={3}:R=E,S=1260,V={4}:\";$C$2;$K$14;$C$4;$D250;$B250)": 10810,_x000D_
    "=RIK_AC(\"INF04__;INF04@E=0,S=1076,G=0,T=0,P=0:@R=A,S=1260,V={0}:R=B,S=1018,V={1}:R=C,S=1092,V={2}:R=D,S=1014,V={3}:R=E,S=1260,V={4}:\";$C$2;$K$14;$C$4;$D258;$B258)": 10811,_x000D_
    "=RIK_AC(\"INF04__;INF04@E=0,S=1076,G=0,T=0,P=0:@R=A,S=1260,V={0}:R=B,S=1018,V={1}:R=C,S=1092,V={2}:R=D,S=1014,V={3}:R=E,S=1260,V={4}:\";$C$2;$K$14;$C$4;$D266;$B266)": 10812,_x000D_
    "=RIK_AC(\"INF04__;INF04@E=0,S=1076,G=0,T=0,P=0:@R=A,S=1260,V={0}:R=B,S=1018,V={1}:R=C,S=1092,V={2}:R=D,S=1014,V={3}:R=E,S=1260,V={4}:\";$C$2;$K$14;$C$4;$D274;$B274)": 10813,_x000D_
    "=RIK_AC(\"INF04__;INF04@E=0,S=1076,G=0,T=0,P=0:@R=A,S=1260,V={0}:R=B,S=1018,V={1}:R=C,S=1092,V={2}:R=D,S=1014,V={3}:R=E,S=1260,V={4}:\";$C$2;$K$14;$C$4;$D282;$B282)": 10814,_x000D_
    "=RIK_AC(\"INF04__;INF04@E=0,S=1076,G=0,T=0,P=0:@R=A,S=1260,V={0}:R=B,S=1018,V={1}:R=C,S=1092,V={2}:R=D,S=1014,V={3}:R=E,S=1260,V={4}:\";$C$2;$K$14;$C$4;$D290;$B290)": 10815,_x000D_
    "=RIK_AC(\"INF04__;INF04@E=0,S=1076,G=0,T=0,P=0:@R=A,S=1260,V={0}:R=B,S=1018,V={1}:R=C,S=1092,V={2}:R=D,S=1014,V={3}:R=E,S=1260,V={4}:\";$C$2;$K$14;$C$4;$D298;$B298)": 10816,_x000D_
    "=RIK_AC(\"INF04__;INF04@E=0,S=1076,G=0,T=0,P=0:@R=A,S=1260,V={0}:R=B,S=1018,V={1}:R=C,S=1092,V={2}:R=D,S=1014,V={3}:R=E,S=1260,V={4}:\";$C$2;$K$14;$C$4;$D306;$B306)": 10817,_x000D_
    "=RIK_AC(\"INF04__;INF04@E=0,S=1076,G=0,T=0,P=0:@R=A,S=1260,V={0}:R=B,S=1018,V={1}:R=C,S=1092,V={2}:R=D,S=1014,V={3}:R=E,S=1260,V={4}:\";$C$2;$K$14;$C$4;$D314;$B314)": 10818,_x000D_
    "=RIK_AC(\"INF04__;INF04@E=0,S=1076,G=0,T=0,P=0:@R=A,S=1260,V={0}:R=B,S=1018,V={1}:R=C,S=1092,V={2}:R=D,S=1014,V={3}:R=E,S=1260,V={4}:\";$C$2;$K$14;$C$4;$D322;$B322)": 10819,_x000D_
    "=RIK_AC(\"INF04__;INF04@E=0,S=1076,G=0,T=0,P=0:@R=A,S=1260,V={0}:R=B,S=1018,V={1}:R=C,S=1092,V={2}:R=D,S=1014,V={3}:R=E,S=1260,V={4}:\";$C$2;$K$14;$C$4;$D330;$B330)": 10820,_x000D_
    "=RIK_AC(\"INF04__;INF04@E=0,S=1076,G=0,T=0,P=0:@R=A,S=1260,V={0}:R=B,S=1018,V={1}:R=C,S=1092,V={2}:R=D,S=1014,V={3}:R=E,S=1260,V={4}:\";$C$2;$K$14;$C$4;$D338;$B338)": 10821,_x000D_
    "=RIK_AC(\"INF04__;INF04@E=0,S=1076,G=0,T=0,P=0:@R=A,S=1260,V={0}:R=B,S=1018,V={1}:R=C,S=1092,V={2}:R=D,S=1014,V={3}:R=E,S=1260,V={4}:\";$C$2;$K$14;$C$4;$D346;$B346)": 10822,_x000D_
    "=RIK_AC(\"INF04__;INF04@E=0,S=1076,G=0,T=0,P=0:@R=A,S=1260,V={0}:R=B,S=1018,V={1}:R=C,S=1092,V={2}:R=D,S=1014,V={3}:R=E,S=1260,V={4}:\";$C$2;$K$14;$C$4;$D354;$B354)": 10823,_x000D_
    "=RIK_AC(\"INF04__;INF04@E=0,S=1076,G=0,T=0,P=0:@R=A,S=1260,V={0}:R=B,S=1018,V={1}:R=C,S=1092,V={2}:R=D,S=1014,V={3}:R=E,S=1260,V={4}:\";$C$2;$K$14;$C$4;$D362;$B362)": 10824,_x000D_
    "=RIK_AC(\"INF04__;INF04@E=0,S=1076,G=0,T=0,P=0:@R=A,S=1260,V={0}:R=B,S=1018,V={1}:R=C,S=1092,V={2}:R=D,S=1014,V={3}:R=E,S=1260,V={4}:\";$C$2;$K$14;$C$4;$D370;$B370)": 10825,_x000D_
    "=RIK_AC(\"INF04__;INF04@E=0,S=1076,G=0,T=0,P=0:@R=A,S=1260,V={0}:R=B,S=1018,V={1}:R=C,S=1092,V={2}:R=D,S=1014,V={3}:R=E,S=1260,V={4}:\";$C$2;$K$14;$C$4;$D378;$B378)": 10826,_x000D_
    "=RIK_AC(\"INF04__;INF04@E=0,S=1076,G=0,T=0,P=0:@R=A,S=1260,V={0}:R=B,S=1018,V={1}:R=C,S=1092,V={2}:R=D,S=1014,V={3}:R=E,S=1260,V={4}:\";$C$2;$K$14;$C$4;$D386;$B386)": 10827,_x000D_
    "=RIK_AC(\"INF04__;INF04@E=0,S=1076,G=0,T=0,P=0:@R=A,S=1260,V={0}:R=B,S=1018,V={1}:R=C,S=1092,V={2}:R=D,S=1014,V={3}:R=E,S=1260,V={4}:\";$C$2;$K$14;$C$4;$D394;$B394)": 10828,_x000D_
    "=RIK_AC(\"INF04__;INF04@E=0,S=1076,G=0,T=0,P=0:@R=A,S=1260,V={0}:R=B,S=1018,V={1}:R=C,S=1092,V={2}:R=D,S=1014,V={3}:R=E,S=1260,V={4}:\";$C$2;$K$14;$C$4;$D402;$B402)": 10829,_x000D_
    "=RIK_AC(\"INF04__;INF04@E=0,S=1076,G=0,T=0,P=0:@R=A,S=1260,V={0}:R=B,S=1018,V={1}:R=C,S=1092,V={2}:R=D,S=1014,V={3}:R=E,S=1260,V={4}:\";$C$2;$K$14;$C$4;$D410;$B410)": 10830,_x000D_
    "=RIK_AC(\"INF04__;INF04@E=0,S=1076,G=0,T=0,P=0:@R=A,S=1260,V={0}:R=B,S=1018,V={1}:R=C,S=1092,V={2}:R=D,S=1014,V={3}:R=E,S=1260,V={4}:\";$C$2;$K$14;$C$4;$D418;$B418)": 10831,_x000D_
    "=RIK_AC(\"INF04__;INF04@E=0,S=1076,G=0,T=0,P=0:@R=A,S=1260,V={0}:R=B,S=1018,V={1}:R=C,S=1092,V={2}:R=D,S=1014,V={3}:R=E,S=1260,V={4}:\";$C$2;$K$14;$C$4;$D426;$B426)": 10832,_x000D_
    "=RIK_AC(\"INF04__;INF04@E=0,S=1076,G=0,T=0,P=0:@R=A,S=1260,V={0}:R=B,S=1018,V={1}:R=C,S=1092,V={2}:R=D,S=1014,V={3}:R=E,S=1260,V={4}:\";$C$2;$K$14;$C$4;$D434;$B434)": 10833,_x000D_
    "=RIK_AC(\"INF04__;INF04@E=0,S=42,G=0,T=0,P=0:@R=A,S=1260,V={0}:R=B,S=1018,V={1}:R=C,S=1092,V={2}:R=D,S=1014,V={3}:R=E,S=1260,V={4}:\";$C$2;$K$14;$C$4;$D80;$B80)": 10834,_x000D_
    "=RIK_AC(\"INF04__;INF04@E=0,S=42,G=0,T=0,P=0:@R=A,S=1260,V={0}:R=B,S=1018,V={1}:R=C,S=1092,V={2}:R=D,S=1014,V={3}:R=E,S=1260,V={4}:\";$C$2;$K$14;$C$4;$D144;$B144)": 10835,_x000D_
    "=RIK_AC(\"INF04__;INF04@E=0,S=42,G=0,T=0,P=0:@R=A,S=1260,V={0}:R=B,S=1018,V={1}:R=C,S=1092,V={2}:R=D,S=1014,V={3}:R=E,S=1260,V={4}:\";$C$2;$K$14;$C$4;$D208;$B208)": 10836,_x000D_
    "=RIK_AC(\"INF04__;INF04@E=0,S=42,G=0,T=0,P=0:@R=A,S=1260,V={0}:R=B,S=1018,V={1}:R=C,S=1092,V={2}:R=D,S=1014,V={3}:R=E,S=1260,V={4}:\";$C$2;$K$14;$C$4;$D272;$B272)": 10837,_x000D_
    "=RIK_AC(\"INF04__;INF04@E=0,S=42,G=0,T=0,P=0:@R=A,S=1260,V={0}:R=B,S=1018,V={1}:R=C,S=1092,V={2}:R=D,S=1014,V={3}:R=E,S=1260,V={4}:\";$C$2;$K$14;$C$4;$D336;$B336)": 10838,_x000D_
    "=RIK_AC(\"INF04__;INF04@E=0,S=42,G=0,T=0,P=0:@R=A,S=1260,V={0}:R=B,S=1018,V={1}:R=C,S=1092,V={2}:R=D,S=1014,V={3}:R=E,S=1260,V={4}:\";$C$2;$K$14;$C$4;$D400;$B400)": 10839,_x000D_
    "=RIK_AC(\"INF04__;INF04@E=0,S=1064,G=0,T=0,P=0:@R=A,S=1260,V={0}:R=B,S=1018,V={1}:R=C,S=1092,V={2}:R=D,S=1014,V={3}:R=E,S=1260,V={4}:\";$C$2;$K$14;$C$4;$D44;$B44)": 10840,_x000D_
    "=RIK_AC(\"INF04__;INF04@E=0,S=1064,G=0,T=0,P=0:@R=A,S=1260,V={0}:R=B,S=1018,V={1}:R=C,S=1092,V={2}:R=D,S=1014,V={3}:R=E,S=1260,V={4}:\";$C$2;$K$14;$C$4;$D108;$B108)": 10841,_x000D_
    "=RIK_AC(\"INF04__;INF04@E=0,S=1064,G=0,T=0,P=0:@R=A,S=1260,V={0}:R=B,S=1018,V={1}:R=C,S=1092,V={2}:R=D,S=1014,V={3}:R=E,S=1260,V={4}:\";$C$2;$K$14;$C$4;$D172;$B172)": 10842,_x000D_
    "=RIK_AC(\"INF04__;INF04@E=0,S=1064,G=0,T=0,P=0:@R=A,S=1260,V={0}:R=B,S=1018,V={1}:R=C,S=1092,V={2}:R=D,S=1014,V={3}:R=E,S=1260,V={4}:\";$C$2;$K$14;$C$4;$D236;$B236)": 10843,_x000D_
    "=RIK_AC(\"INF04__;INF04@E=0,S=1064,G=0,T=0,P=0:@R=A,S=1260,V={0}:R=B,S=1018,V={1}:R=C,S=1092,V={2}:R=D,S=1014,V={3}:R=E,S=1260,V={4}:\";$C$2;$K$14;$C$4;$D300;$B300)": 10844,_x000D_
    "=RIK_AC(\"INF04__;INF04@E=0,S=1064,G=0,T=0,P=0:@R=A,S=1260,V={0}:R=B,S=1018,V={1}:R=C,S=1092,V={2}:R=D,S=1014,V={3}:R=E,S=1260,V={4}:\";$C$2;$K$14;$C$4;$D336;$B336)": 10845,_x000D_
    "=RIK_AC(\"INF04__;INF04@E=0,S=1064,G=0,T=0,P=0:@R=A,S=1260,V={0}:R=B,S=1018,V={1}:R=C,S=1092,V={2}:R=D,S=1014,V={3}:R=E,S=1260,V={4}:\";$C$2;$K$14;$C$4;$D368;$B368)": 10846,_x000D_
    "=RIK_AC(\"INF04__;INF04@E=0,S=1064,G=0,T=0,P=0:@R=A,S=1260,V={0}:R=B,S=1018,V={1}:R=C,S=1092,V={2}:R=D,S=1014,V={3}:R=E,S=1260,V={4}:\";$C$2;$K$14;$C$4;$D400;$B400)": 10847,_x000D_
    "=RIK_AC(\"INF04__;INF04@E=0,S=1064,G=0,T=0,P=0:@R=A,S=1260,V={0}:R=B,S=1018,V={1}:R=C,S=1092,V={2}:R=D,S=1014,V={3}:R=E,S=1260,V={4}:\";$C$2;$K$14;$C$4;$D432;$B432)": 10848,_x000D_
    "=RIK_AC(\"INF04__;INF04@E=0,S=49,G=0,T=0,P=0:@R=A,S=1260,V={0}:R=B,S=1018,V={1}:R=C,S=1092,V={2}:R=D,S=1014,V={3}:R=E,S=1260,V={4}:R=F,S=48,V={5}:\";$C$2;$K$14;$C$4;$D36;$B36;M$14)": 10849,_x000D_
    "=RIK_AC(\"INF04__;INF04@E=0,S=49,G=0,T=0,P=0:@R=A,S=1260,V={0}:R=B,S=1018,V={1}:R=C,S=1092,V={2}:R=D,S=1014,V={3}:R=E,S=1260,V={4}:R=F,S=48,V={5}:\";$C$2;$K$14;$C$4;$D56;$B56;M$14)": 10850,_x000D_
    "=RIK_AC(\"INF04__;INF04@E=0,S=49,G=0,T=0,P=0:@R=A,S=1260,V={0}:R=B,S=1018,V={1}:R=C,S=1092,V={2}:R=D,S=1014,V={3}:R=E,S=1260,V={4}:R=F,S=48,V={5}:\";$C$2;$K$14;$C$4;$D79;$B79;M$14)": 10851,_x000D_
    "=RIK_AC(\"INF04__;INF04@E=0,S=49,G=0,T=0,P=0:@R=A,S=1260,V={0}:R=B,S=1018,V={1}:R=C,S=1092,V={2}:R=D,S=1014,V={3}:R=E,S=1260,V={4}:R=F,S=48,V={5}:\";$C$2;$K$14;$C$4;$D96;$B96;M$14)": 10852,_x000D_
    "=RIK_AC(\"INF04__;INF04@E=0,S=49,G=0,T=0,P=0:@R=A,S=1260,V={0}:R=B,S=1018,V={1}:R=C,S=1092,V={2}:R=D,S=1014,V={3}:R=E,S=1260,V={4}:R=F,S=48,V={5}:\";$C$2;$K$14;$C$4;$D112;$B112;M$14)": 10853,_x000D_
    "=RIK_AC(\"INF04__;INF04@E=0,S=49,G=0,T=0,P=0:@R=A,S=1260,V={0}:R=B,S=1018,V={1}:R=C,S=1092,V={2}:R=D,S=1014,V={3}:R=E,S=1260,V={4}:R=F,S=48,V={5}:\";$C$2;$K$14;$C$4;$D128;$B128;M$14)": 10854,_x000D_
    "=RIK_AC(\"INF04__;INF04@E=0,S=49,G=0,T=0,P=0:@R=A,S=1260,V={0}:R=B,S=1018,V={1}:R=C,S=1092,V={2}:R=D,S=1014,V={3}:R=E,S=1260,V={4}:R=F,S=48,V={5}:\";$C$2;$K$14;$C$4;$D144;$B144;M$14)": 10855,_x000D_
    "=RIK_AC(\"INF04__;INF04@E=0,S=49,G=0,T=0,P=0:@R=A,S=1260,V={0}:R=B,S=1018,V={1}:R=C,S=1092,V={2}:R=D,S=1014,V={3}:R=E,S=1260,V={4}:R=F,S=48,V={5}:\";$C$2;$K$14;$C$4;$D158;$B158;M$14)": 10856,_x000D_
    "=RIK_AC(\"INF04__;INF04@E=0,S=49,G=0,T=0,P=0:@R=A,S=1260,V={0}:R=B,S=1018,V={1}:R=C,S=1092,V={2}:R=D,S=1014,V={3}:R=E,S=1260,V={4}:R=F,S=48,V={5}:\";$C$2;$K$14;$C$4;$D169;$B169;M$14)": 10857,_x000D_
    "=RIK_AC(\"INF04__;INF04@E=0,S=49,G=0,T=0,P=0:@R=A,S=1260,V={0}:R=B,S=1018,V={1}:R=C,S=1092,V={2}:R=D,S=1014,V={3}:R=E,S=1260,V={4}:R=F,S=48,V={5}:\";$C$2;$K$14;$C$4;$D180;$B180;M$14)": 10858,_x000D_
    "=RIK_AC(\"INF04__;INF04@E=0,S=49,G=0,T=0,P=0:@R=A,S=1260,V={0}:R=B,S=1018,V={1}:R=C,S=1092,V={2}:R=D,S=1014,V={3}:R=E,S=1260,V={4}:R=F,S=48,V={5}:\";$C$2;$K$14;$C$4;$D191;$B191;M$14)": 10859,_x000D_
    "=RIK_AC(\"INF04__;INF04@E=0,S=49,G=0,T=0,P=0:@R=A,S=1260,V={0}:R=B,S=1018,V={1}:R=C,S=1092,V={2}:R=D,S=1014,V={3}:R=E,S=1260,V={4}:R=F,S=48,V={5}:\";$C$2;$K$14;$C$4;$D199;$B199;M$14)": 10860,_x000D_
    "=RIK_AC(\"INF04__;INF04@E=0,S=49,G=0,T=0,P=0:@R=A,S=1260,V={0}:R=B,S=1018,V={1}:R=C,S=1092,V={2}:R=D,S=1014,V={3}:R=E,S=1260,V={4}:R=F,S=48,V={5}:\";$C$2;$K$14;$C$4;$D207;$B207;M$14)": 10861,_x000D_
    "=RIK_AC(\"INF04__;INF04@E=0,S=49,G=0,T=0,P=0:@R=A,S=1260,V={0}:R=B,S=1018,V={1}:R=C,S=1092,V={2}:R=D,S=1014,V={3}:R=E,S=1260,V={4}:R=F,S=48,V={5}:\";$C$2;$K$14;$C$4;$D215;$B215;M$14)": 10862,_x000D_
    "=RIK_AC(\"INF04__;INF04@E=0,S=49,G=0,T=0,P=0:@R=A,S=1260,V={0}:R=B,S=1018,V={1}:R=C,S=1092,V={2}:R=D,S=1014,V={3}:R=E,S=1260,V={4}:R=F,S=48,V={5}:\";$C$2;$K$14;$C$4;$D223;$B223;M$14)": 10863,_x000D_
    "=RIK_AC(\"INF04__;INF04@E=0,S=49,G=0,T=0,P=0:@R=A,S=1260,V={0}:R=B,S=1018,V={1}:R=C,S=1092,V={2}:R=D,S=1014,V={3}:R=E,S=1260,V={4}:R=F,S=48,V={5}:\";$C$2;$K$14;$C$4;$D231;$B231;M$14)": 10864,_x000D_
    "=RIK_AC(\"INF04__;INF04@E=0,S=49,G=0,T=0,P=0:@R=A,S=1260,V={0}:R=B,S=1018,V={1}:R=C,S=1092,V={2}:R=D,S=1014,V={3}:R=E,S=1260,V={4}:R=F,S=48,V={5}:\";$C$2;$K$14;$C$4;$D239;$B239;M$14)": 10865,_x000D_
    "=RIK_AC(\"INF04__;INF04@E=0,S=49,G=0,T=0,P=0:@R=A,S=1260,V={0}:R=B,S=1018,V={1}:R=C,S=1092,V={2}:R=D,S=1014,V={3}:R=E,S=1260,V={4}:R=F,S=48,V={5}:\";$C$2;$K$14;$C$4;$D247;$B247;M$14)": 10866,_x000D_
    "=RIK_AC(\"INF04__;INF04@E=0,S=49,G=0,T=0,P=0:@R=A,S=1260,V={0}:R=B,S=1018,V={1}:R=C,S=1092,V={2}:R=D,S=1014,V={3}:R=E,S=1260,V={4}:R=F,S=48,V={5}:\";$C$2;$K$14;$C$4;$D255;$B255;M$14)": 10867,_x000D_
    "=RIK_AC(\"INF04__;INF04@E=0,S=49,G=0,T=0,P=0:@R=A,S=1260,V={0}:R=B,S=1018,V={1}:R=C,S=1092,V={2}:R=D,S=1014,V={3}:R=E,S=1260,V={4}:R=F,S=48,V={5}:\";$C$2;$K$14;$C$4;$D263;$B263;M$14)": 10868,_x000D_
    "=RIK_AC(\"INF04__;INF04@E=0,S=49,G=0,T=0,P=0:@R=A,S=1260,V={0}:R=B,S=1018,V={1}:R=C,S=1092,V={2}:R=D,S=1014,V={3}:R=E,S=1260,V={4}:R=F,S=48,V={5}:\";$C$2;$K$14;$C$4;$D271;$B271;M$14)": 10869,_x000D_
    "=RIK_AC(\"INF04__;INF04@E=0,S=49,G=0,T=0,P=0:@R=A,S=1260,V={0}:R=B,S=1018,V={1}:R=C,S=1092,V={2}:R=D,S=1014,V={3}:R=E,S=1260,V={4}:R=F,S=48,V={5}:\";$C$2;$K$14;$C$4;$D279;$B279;M$14)": 10870,_x000D_
    "=RIK_AC(\"INF04__;INF04@E=0,S=49,G=0,T=0,P=0:@R=A,S=1260,V={0}:R=B,S=1018,V={1}:R=C,S=1092,V={2}:R=D,S=1014,V={3}:R=E,S=1260,V={4}:R=F,S=48,V={5}:\";$C$2;$K$14;$C$4;$D287;$B287;M$14)": 10871,_x000D_
    "=RIK_AC(\"INF04__;INF04@E=0,S=49,G=0,T=0,P=0:@R=A,S=1260,V={0}:R=B,S=1018,V={1}:R=C,S=1092,V={2}:R=D,S=1014,V={3}:R=E,S=1260,V={4}:R=F,S=48,V={5}:\";$C$2;$K$14;$C$4;$D295;$B295;M$14)": 10872,_x000D_
    "=RIK_AC(\"INF04__;INF04@E=0,S=49,G=0,T=0,P=0:@R=A,S=1260,V={0}:R=B,S=1018,V={1}:R=C,S=1092,V={2}:R=D,S=1014,V={3}:R=E,S=1260,V={4}:R=F,S=48,V={5}:\";$C$2;$K$14;$C$4;$D303;$B303;M$14)": 10873,_x000D_
    "=RIK_AC(\"INF04__;INF04@E=0,S=49,G=0,T=0,P=0:@R=A,S=1260,V={0}:R=B,S=1018,V={1}:R=C,S=1092,V={2}:R=D,S=1014,V={3}:R=E,S=1260,V={4}:R=F,S=48,V={5}:\";$C$2;$K$14;$C$4;$D311;$B311;M$14)": 10874,_x000D_
    "=RIK_AC(\"INF04__;INF04@E=0,S=49,G=0,T=0,P=0:@R=A,S=1260,V={0}:R=B,S=1018,V={1}:R=C,S=1092,V={2}:R=D,S=1014,V={3}:R=E,S=1260,V={4}:R=F,S=48,V={5}:\";$C$2;$K$14;$C$4;$D319;$B319;M$14)": 10875,_x000D_
    "=RIK_AC(\"INF04__;INF04@E=0,S=49,G=0,T=0,P=0:@R=A,S=1260,V={0}:R=B,S=1018,V={1}:R=C,S=1092,V={2}:R=D,S=1014,V={3}:R=E,S=1260,V={4}:R=F,S=48,V={5}:\";$C$2;$K$14;$C$4;$D327;$B327;M$14)": 10876,_x000D_
    "=RIK_AC(\"INF04__;INF04@E=0,S=49,G=0,T=0,P=0:@R=A,S=1260,V={0}:R=B,S=1018,V={1}:R=C,S=1092,V={2}:R=D,S=1014,V={3}:R=E,S=1260,V={4}:R=F,S=48,V={5}:\";$C$2;$K$14;$C$4;$D335;$B335;M$14)": 10877,_x000D_
    "=RIK_AC(\"INF04__;INF04@E=0,S=49,G=0,T=0,P=0:@R=A,S=1260,V={0}:R=B,S=1018,V={1}:R=C,S=1092,V={2}:R=D,S=1014,V={3}:R=E,S=1260,V={4}:R=F,S=48,V={5}:\";$C$2;$K$14;$C$4;$D343;$B343;M$14)": 10878,_x000D_
    "=RIK_AC(\"INF04__;INF04@E=0,S=49,G=0,T=0,P=0:@R=A,S=1260,V={0}:R=B,S=1018,V={1}:R=C,S=1092,V={2}:R=D,S=1014,V={3}:R=E,S=1260,V={4}:R=F,S=48,V={5}:\";$C$2;$K$14;$C$4;$D351;$B351;M$14)": 10879,_x000D_
    "=RIK_AC(\"INF04__;INF04@E=0,S=49,G=0,T=0,P=0:@R=A,S=1260,V={0}:R=B,S=1018,V={1}:R=C,S=1092,V={2}:R=D,S=1014,V={3}:R=E,S=1260,V={4}:R=F,S=48,V={5}:\";$C$2;$K$14;$C$4;$D359;$B359;M$14)": 10880,_x000D_
    "=RIK_AC(\"INF04__;INF04@E=0,S=49,G=0,T=0,P=0:@R=A,S=1260,V={0}:R=B,S=1018,V={1}:R=C,S=1092,V={2}:R=D,S=1014,V={3}:R=E,S=1260,V={4}:R=F,S=48,V={5}:\";$C$2;$K$14;$C$4;$D367;$B367;M$14)": 10881,_x000D_
    "=RIK_AC(\"INF04__;INF04@E=0,S=49,G=0,T=0,P=0:@R=A,S=1260,V={0}:R=B,S=1018,V={1}:R=C,S=1092,V={2}:R=D,S=1014,V={3}:R=E,S=1260,V={4}:R=F,S=48,V={5}:\";$C$2;$K$14;$C$4;$D375;$B375;M$14)": 10882,_x000D_
    "=RIK_AC(\"INF04__;INF04@E=0,S=49,G=0,T=0,P=0:@R=A,S=1260,V={0}:R=B,S=1018,V={1}:R=C,S=1092,V={2}:R=D,S=1014,V={3}:R=E,S=1260,V={4}:R=F,S=48,V={5}:\";$C$2;$K$14;$C$4;$D383;$B383;M$14)": 10883,_x000D_
    "=RIK_AC(\"INF04__;INF04@E=0,S=49,G=0,T=0,P=0:@R=A,S=1260,V={0}:R=B,S=1018,V={1}:R=C,S=1092,V={2}:R=D,S=1014,V={3}:R=E,S=1260,V={4}:R=F,S=48,V={5}:\";$C$2;$K$14;$C$4;$D391;$B391;M$14)": 10884,_x000D_
    "=RIK_AC(\"INF04__;INF04@E=0,S=49,G=0,T=0,P=0:@R=A,S=1260,V={0}:R=B,S=1018,V={1}:R=C,S=1092,V={2}:R=D,S=1014,V={3}:R=E,S=1260,V={4}:R=F,S=48,V={5}:\";$C$2;$K$14;$C$4;$D399;$B399;M$14)": 10885,_x000D_
    "=RIK_AC(\"INF04__;INF04@E=0,S=49,G=0,T=0,P=0:@R=A,S=1260,V={0}:R=B,S=1018,V={1}:R=C,S=1092,V={2}:R=D,S=1014,V={3}:R=E,S=1260,V={4}:R=F,S=48,V={5}:\";$C$2;$K$14;$C$4;$D407;$B407;M$14)": 10886,_x000D_
    "=RIK_AC(\"INF04__;INF04@E=0,S=49,G=0,T=0,P=0:@R=A,S=1260,V={0}:R=B,S=1018,V={1}:R=C,S=1092,V={2}:R=D,S=1014,V={3}:R=E,S=1260,V={4}:R=F,S=48,V={5}:\";$C$2;$K$14;$C$4;$D415;$B415;M$14)": 10887,_x000D_
    "=RIK_AC(\"INF04__;INF04@E=0,S=49,G=0,T=0,P=0:@R=A,S=1260,V={0}:R=B,S=1018,V={1}:R=C,S=1092,V={2}:R=D,S=1014,V={3}:R=E,S=1260,V={4}:R=F,S=48,V={5}:\";$C$2;$K$14;$C$4;$D423;$B423;M$14)": 10888,_x000D_
    "=RIK_AC(\"INF04__;INF04@E=0,S=49,G=0,T=0,P=0:@R=A,S=1260,V={0}:R=B,S=1018,V={1}:R=C,S=1092,V={2}:R=D,S=1014,V={3}:R=E,S=1260,V={4}:R=F,S=48,V={5}:\";$C$2;$K$14;$C$4;$D431;$B431;M$14)": 10889,_x000D_
    "=RIK_AC(\"INF04__;INF04@E=0,S=1076,G=0,T=0,P=0:@R=A,S=1260,V={0}:R=B,S=1018,V={1}:R=C,S=1092,V={2}:R=D,S=1014,V={3}:R=E,S=1260,V={4}:\";$C$2;$K$14;$C$4;$D19;$B19)": 10890,_x000D_
    "=RIK_AC(\"INF04__;INF04@E=0,S=1076,G=0,T=0,P=0:@R=A,S=1260,V={0}:R=B,S=1018,V={1}:R=C,S=1092,V={2}:R=D,S=1014,V={3}:R=E,S=1260,V={4}:\";$C$2;$K$14;$C$4;$D27;$B27)": 10891,_x000D_
    "=RIK_AC(\"INF04__;INF04@E=0,S=1076,G=0,T=0,P=0:@R=A,S=1260,V={0}:R=B,S=1018,V={1}:R=C,S=1092,V={2}:R=D,S=1014,V={3}:R=E,S=1260,V={4}:\";$C$2;$K$14;$C$4;$D35;$B35)": 10892,_x000D_
    "=RIK_AC(\"INF04__;INF04@E=0,S=1076,G=0,T=0,P=0:@R=A,S=1260,V={0}:R=B,S=1018,V={1}:R=C,S=1092,V={2}:R=D,S=1014,V={3}:R=E,S=1260,V={4}:\";$C$2;$K$14;$C$4;$D43;$B43)": 10893,_x000D_
    "=RIK_AC(\"INF04__;INF04@E=0,S=1076,G=0,T=0,P=0:@R=A,S=1260,V={0}:R=B,S=1018,V={1}:R=C,S=1092,V={2}:R=D,S=1014,V={3}:R=E,S=1260,V={4}:\";$C$2;$K$14;$C$4;$D51;$B51)": 10894,_x000D_
    "=RIK_AC(\"INF04__;INF04@E=0,S=1076,G=0,T=0,P=0:@R=A,S=1260,V={0}:R=B,S=1018,V={1}:R=C,S=1092,V={2}:R=D,S=1014,V={3}:R=E,S=1260,V={4}:\";$C$2;$K$14;$C$4;$D59;$B59)": 10895,_x000D_
    "=RIK_AC(\"INF04__;INF04@E=0,S=1076,G=0,T=0,P=0:@R=A,S=1260,V={0}:R=B,S=1018,V={1}:R=C,S=1092,V={2}:R=D,S=1014,V={3}:R=E,S=1260,V={4}:\";$C$2;$K$14;$C$4;$D67;$B67)": 10896,_x000D_
    "=RIK_AC(\"INF04__;INF04@E=0,S=1076,G=0,T=0,P=0:@R=A,S=1260,V={0}:R=B,S=1018,V={1}:R=C,S=1092,V={2}:R=D,S=1014,V={3}:R=E,S=1260,V={4}:\";$C$2;$K$14;$C$4;$D75;$B75)": 10897,_x000D_
    "=RIK_AC(\"INF04__;INF04@E=0,S=1076,G=0,T=0,P=0:@R=A,S=1260,V={0}:R=B,S=1018,V={1}:R=C,S=1092,V={2}:R=D,S=1014,V={3}:R=E,S=1260,V={4}:\";$C$2;$K$14;$C$4;$D83;$B83)": 10898,_x000D_
    "=RIK_AC(\"INF04__;INF04@E=0,S=1076,G=0,T=0,P=0:@R=A,S=1260,V={0}:R=B,S=1018,V={1}:R=C,S=1092,V={2}:R=D,S=1014,V={3}:R=E,S=1260,V={4}:\";$C$2;$K$14;$C$4;$D91;$B91)": 10899,_x000D_
    "=RIK_AC(\"INF04__;INF04@E=0,S=1076,G=0,T=0,P=0:@R=A,S=1260,V={0}:R=B,S=1018,V={1}:R=C,S=1092,V={2}:R=D,S=1014,V={3}:R=E,S=1260,V={4}:\";$C$2;$K$14;$C$4;$D99;$B99)": 10900,_x000D_
    "=RIK_AC(\"INF04__;INF04@E=0,S=1076,G=0,T=0,P=0:@R=A,S=1260,V={0}:R=B,S=1018,V={1}:R=C,S=1092,V={2}:R=D,S=1014,V={3}:R=E,S=1260,V={4}:\";$C$2;$K$14;$C$4;$D107;$B107)": 10901,_x000D_
    "=RIK_AC(\"INF04__;INF04@E=0,S=1076,G=0,T=0,P=0:@R=A,S=1260,V={0}:R=B,S=1018,V={1}:R=C,S=1092,V={2}:R=D,S=1014,V={3}:R=E,S=1260,V={4}:\";$C$2;$K$14;$C$4;$D115;$B115)": 10902,_x000D_
    "=RIK_AC(\"INF04__;INF04@E=0,S=1076,G=0,T=0,P=0:@R=A,S=1260,V={0}:R=B,S=1018,V={1}:R=C,S=1092,V={2}:R=D,S=1014,V={3}:R=E,S=1260,V={4}:\";$C$2;$K$14;$C$4;$D123;$B123)": 10903,_x000D_
    "=RIK_AC(\"INF04__;INF04@E=0,S=1076,G=0,T=0,P=0:@R=A,S=1260,V={0}:R=B,S=1018,V={1}:R=C,S=1092,V={2}:R=D,S=1014,V={3}:R=E,S=1260,V={4}:\";$C$2;$K$14;$C$4;$D131;$B131)": 10904,_x000D_
    "=RIK_AC(\"INF04__;INF04@E=0,S=1076,G=0,T=0,P=0:@R=A,S=1260,V={0}:R=B,S=1018,V={1}:R=C,S=1092,V={2}:R=D,S=1014,V={3}:R=E,S=1260,V={4}:\";$C$2;$K$14;$C$4;$D139;$B139)": 10905,_x000D_
    "=RIK_AC(\"INF04__;INF04@E=0,S=1076,G=0,T=0,P=0:@R=A,S=1260,V={0}:R=B,S=1018,V={1}:R=C,S=1092,V={2}:R=D,S=1014,V={3}:R=E,S=1260,V={4}:\";$C$2;$K$14;$C$4;$D147;$B147)": 10906,_x000D_
    "=RIK_AC(\"INF04__;INF04@E=0,S=1076,G=0,T=0,P=0:@R=A,S=1260,V={0}:R=B,S=1018,V={1}:R=C,S=1092,V={2}:R=D,S=1014,V={3}:R=E,S=1260,V={4}:\";$C$2;$K$14;$C$4;$D155;$B155)": 10907,_x000D_
    "=RIK_AC(\"INF04__;INF04@E=0,S=1076,G=0,T=0,P=0:@R=A,S=1260,V={0}:R=B,S=1018,V={1}:R=C,S=1092,V={2}:R=D,S=1014,V={3}:R=E,S=1260,V={4}:\";$C$2;$K$14;$C$4;$D163;$B163)": 10908,_x000D_
    "=RIK_AC(\"INF04__;INF04@E=0,S=1076,G=0,T=0,P=0:@R=A,S=1260,V={0}:R=B,S=1018,V={1}:R=C,S=1092,V={2}:R=D,S=1014,V={3}:R=E,S=1260,V={4}:\";$C$2;$K$14;$C$4;$D171;$B171)": 10909,_x000D_
    "=RIK_AC(\"INF04__;INF04@E=0,S=1076,G=0,T=0,P=0:@R=A,S=1260,V={0}:R=B,S=1018,V={1}:R=C,S=1092,V={2}:R=D,S=1014,V={3}:R=E,S=1260,V={4}:\";$C$2;$K$14;$C$4;$D179;$B179)": 10910,_x000D_
    "=RIK_AC(\"INF04__;INF04@E=0,S=1076,G=0,T=0,P=0:@R=A,S=1260,V={0}:R=B,S=1018,V={1}:R=C,S=1092,V={2}:R=D,S=1014,V={3}:R=E,S=1260,V={4}:\";$C$2;$K$14;$C$4;$D187;$B187)": 10911,_x000D_
    "=RIK_AC(\"INF04__;INF04@E=0,S=1076,G=0,T=0,P=0:@R=A,S=1260,V={0}:R=B,S=1018,V={1}:R=C,S=1092,V={2}:R=D,S=1014,V={3}:R=E,S=1260,V={4}:\";$C$2;$K$14;$C$4;$D195;$B195)": 10912,_x000D_
    "=RIK_AC(\"INF04__;INF04@E=0,S=1076,G=0,T=0,P=0:@R=A,S=1260,V={0}:R=B,S=1018,V={1}:R=C,S=1092,V={2}:R=D,S=1014,V={3}:R=E,S=1260,V={4}:\";$C$2;$K$14;$C$4;$D203;$B203)": 10913,_x000D_
    "=RIK_AC(\"INF04__;INF04@E=0,S=1076,G=0,T=0,P=0:@R=A,S=1260,V={0}:R=B,S=1018,V={1}:R=C,S=1092,V={2}:R=D,S=1014,V={3}:R=E,S=1260,V={4}:\";$C$2;$K$14;$C$4;$D211;$B211)": 10914,_x000D_
    "=RIK_AC(\"INF04__;INF04@E=0,S=1076,G=0,T=0,P=0:@R=A,S=1260,V={0}:R=B,S=1018,V={1}:R=C,S=1092,V={2}:R=D,S=1014,V={3}:R=E,S=1260,V={4}:\";$C$2;$K$14;$C$4;$D219;$B219)": 10915,_x000D_
    "=RIK_AC(\"INF04__;INF04@E=0,S=1076,G=0,T=0,P=0:@R=A,S=1260,V={0}:R=B,S=1018,V={1}:R=C,S=1092,V={2}:R=D,S=1014,V={3}:R=E,S=1260,V={4}:\";$C$2;$K$14;$C$4;$D227;$B227)": 10916,_x000D_
    "=RIK_AC(\"INF04__;INF04@E=0,S=1076,G=0,T=0,P=0:@R=A,S=1260,V={0}:R=B,S=1018,V={1}:R=C,S=1092,V={2}:R=D,S=1014,V={3}:R=E,S=1260,V={4}:\";$C$2;$K$14;$C$4;$D235;$B235)": 10917,_x000D_
    "=RIK_AC(\"INF04__;INF04@E=0,S=1076,G=0,T=0,P=0:@R=A,S=1260,V={0}:R=B,S=1018,V={1}:R=C,S=1092,V={2}:R=D,S=1014,V={3}:R=E,S=1260,V={4}:\";$C$2;$K$14;$C$4;$D243;$B243)": 10918,_x000D_
    "=RIK_AC(\"INF04__;INF04@E=0,S=1076,G=0,T=0,P=0:@R=A,S=1260,V={0}:R=B,S=1018,V={1}:R=C,S=1092,V={2}:R=D,S=1014,V={3}:R=E,S=1260,V={4}:\";$C$2;$K$14;$C$4;$D251;$B251)": 10919,_x000D_
    "=RIK_AC(\"INF04__;INF04@E=0,S=1076,G=0,T=0,P=0:@R=A,S=1260,V={0}:R=B,S=1018,V={1}:R=C,S=1092,V={2}:R=D,S=1014,V={3}:R=E,S=1260,V={4}:\";$C$2;$K$14;$C$4;$D259;$B259)": 10920,_x000D_
    "=RIK_AC(\"INF04__;INF04@E=0,S=1076,G=0,T=0,P=0:@R=A,S=1260,V={0}:R=B,S=1018,V={1}:R=C,S=1092,V={2}:R=D,S=1014,V={3}:R=E,S=1260,V={4}:\";$C$2;$K$14;$C$4;$D267;$B267)": 10921,_x000D_
    "=RIK_AC(\"INF04__;INF04@E=0,S=1076,G=0,T=0,P=0:@R=A,S=1260,V={0}:R=B,S=1018,V={1}:R=C,S=1092,V={2}:R=D,S=1014,V={3}:R=E,S=1260,V={4}:\";$C$2;$K$14;$C$4;$D275;$B275)": 10922,_x000D_
    "=RIK_AC(\"INF04__;INF04@E=0,S=1076,G=0,T=0,P=0:@R=A,S=1260,V={0}:R=B,S=1018,V={1}:R=C,S=1092,V={2}:R=D,S=1014,V={3}:R=E,S=1260,V={4}:\";$C$2;$K$14;$C$4;$D283;$B283)": 10923,_x000D_
    "=RIK_AC(\"INF04__;INF04@E=0,S=1076,G=0,T=0,P=0:@R=A,S=1260</t>
  </si>
  <si>
    <t>[Ecart augmentations] &amp; [Ecart promotions] : Correction sur les formules appelant le critère "Info libre" mal orthographié en "Infos libre".
[Calcul Ind Rem-Prom] : nouvelle colonne "Promotion à prendre en compte" pour prendre en compte le critère des 6 mois de présences
[Calcul Augmentations] : nouvelle colonne "Calcul Augmentations" pour prendre en compte le critère des 6 mois de présences</t>
  </si>
  <si>
    <t>[Calcul Ind Maternité]: modification de la formule dans la colonne "De retour avant fin période réf?" pour les cas où la date de retour n'est pas renseignée dans sage</t>
  </si>
  <si>
    <t>[Calcul Augmentations] Correction sur l'identification des augmentations Individuelle &amp; Collective</t>
  </si>
  <si>
    <t>Si l'option de groupe est l'Info libre, choisir le code question à prendre en compte en le saisissant sur D25</t>
  </si>
  <si>
    <t>[Ecart rémunération] Ajustement des formules pour accepter plus de 6 groupes de salariés sur le choix du regroupement par info libre (limite max désormais : 19 regroupements)</t>
  </si>
  <si>
    <t>[Calcul Augmentations] - Calcul colonne Présence - Suppression du filtre sur l'année de Paie qui ne remontait pas les bons nombres de mois de présence dès lors que la période d'analyse était à cheval sur 2 années civiles</t>
  </si>
  <si>
    <t xml:space="preserve">89,_x000D_
    "=RIK_AC(\"INF04__;INF04@E=0,S=1076,G=0,T=0,P=0:@R=A,S=1260,V={0}:R=B,S=1018,V={1}:R=C,S=1092,V={2}:R=D,S=1014,V={3}:R=E,S=1260,V={4}:\";$C$2;$R$14;$C$4;$D31;$B31)": 1990,_x000D_
    "=RIK_AC(\"INF04__;INF04@E=0,S=1076,G=0,T=0,P=0:@R=A,S=1260,V={0}:R=B,S=1018,V={1}:R=C,S=1092,V={2}:R=D,S=1014,V={3}:R=E,S=1260,V={4}:\";$C$2;$R$14;$C$4;$D428;$B428)": 1991,_x000D_
    "=RIK_AC(\"INF04__;INF04@E=0,S=1253,G=0,T=0,P=0:@R=A,S=1260,V={0}:R=B,S=1018,V={1}:R=C,S=1092,V={2}:R=D,S=1014,V={3}:R=E,S=1260,V={4}:\";$C$2;$P$14;$C$4;$D38;$B38)": 1992,_x000D_
    "=RIK_AC(\"INF04__;INF04@E=0,S=1064,G=0,T=0,P=0:@R=A,S=1260,V={0}:R=B,S=1018,V={1}:R=C,S=1092,V={2}:R=D,S=1014,V={3}:R=E,S=1260,V={4}:\";$C$2;$R$14;$C$4;$D320;$B320)": 1993,_x000D_
    "=RIK_AC(\"INF04__;INF04@E=0,S=1253,G=0,T=0,P=0:@R=A,S=1260,V={0}:R=B,S=1018,V={1}:R=C,S=1092,V={2}:R=D,S=1014,V={3}:R=E,S=1260,V={4}:\";$C$2;$P$14;$C$4;$D91;$B91)": 1994,_x000D_
    "=RIK_AC(\"INF04__;INF04@E=0,S=1253,G=0,T=0,P=0:@R=A,S=1260,V={0}:R=B,S=1018,V={1}:R=C,S=1092,V={2}:R=D,S=1014,V={3}:R=E,S=1260,V={4}:\";$C$2;$P$14;$C$4;$D97;$B97)": 1995,_x000D_
    "=RIK_AC(\"INF04__;INF04@E=0,S=49,G=0,T=0,P=0:@R=A,S=1260,V={0}:R=B,S=1018,V={1}:R=C,S=1092,V={2}:R=D,S=1014,V={3}:R=E,S=1260,V={4}:R=F,S=48,V={5}:\";$C$2;$R$14;$C$4;$D314;$B314;T$14)": 1996,_x000D_
    "=RIK_AC(\"INF04__;INF04@E=0,S=1253,G=0,T=0,P=0:@R=A,S=1260,V={0}:R=B,S=1018,V={1}:R=C,S=1092,V={2}:R=D,S=1014,V={3}:R=E,S=1260,V={4}:\";$C$2;$P$14;$C$4;$D257;$B257)": 1997,_x000D_
    "=RIK_AC(\"INF04__;INF04@E=0,S=49,G=0,T=0,P=0:@R=A,S=1260,V={0}:R=B,S=1018,V={1}:R=C,S=1092,V={2}:R=D,S=1014,V={3}:R=E,S=1260,V={4}:R=F,S=48,V={5}:\";$C$2;$R$14;$C$4;$D293;$B293;T$14)": 1998,_x000D_
    "=RIK_AC(\"INF04__;INF04@E=0,S=49,G=0,T=0,P=0:@R=A,S=1260,V={0}:R=B,S=1018,V={1}:R=C,S=1092,V={2}:R=D,S=1014,V={3}:R=E,S=1260,V={4}:R=F,S=48,V={5}:\";$C$2;$R$14;$C$4;$D167;$B167;T$14)": 1999,_x000D_
    "=RIK_AC(\"INF04__;INF04@E=0,S=1064,G=0,T=0,P=0:@R=A,S=1260,V={0}:R=B,S=1018,V={1}:R=C,S=1092,V={2}:R=D,S=1014,V={3}:R=E,S=1260,V={4}:\";$C$2;$R$14;$C$4;$D99;$B99)": 2000,_x000D_
    "=RIK_AC(\"INF04__;INF04@E=0,S=1076,G=0,T=0,P=0:@R=A,S=1260,V={0}:R=B,S=1018,V={1}:R=C,S=1092,V={2}:R=D,S=1014,V={3}:R=E,S=1260,V={4}:\";$C$2;$R$14;$C$4;$D399;$B399)": 2001,_x000D_
    "=RIK_AC(\"INF04__;INF04@E=0,S=49,G=0,T=0,P=0:@R=A,S=1260,V={0}:R=B,S=1018,V={1}:R=C,S=1092,V={2}:R=D,S=1014,V={3}:R=E,S=1260,V={4}:R=F,S=48,V={5}:\";$C$2;$R$14;$C$4;$D348;$B348;T$14)": 2002,_x000D_
    "=RIK_AC(\"INF04__;INF04@E=0,S=1064,G=0,T=0,P=0:@R=A,S=1260,V={0}:R=B,S=1018,V={1}:R=C,S=1092,V={2}:R=D,S=1014,V={3}:R=E,S=1260,V={4}:\";$C$2;$R$14;$C$4;$D371;$B371)": 2003,_x000D_
    "=RIK_AC(\"INF04__;INF04@E=0,S=1076,G=0,T=0,P=0:@R=A,S=1260,V={0}:R=B,S=1018,V={1}:R=C,S=1092,V={2}:R=D,S=1014,V={3}:R=E,S=1260,V={4}:\";$C$2;$R$14;$C$4;$D402;$B402)": 2004,_x000D_
    "=RIK_AC(\"INF04__;INF04@E=0,S=1064,G=0,T=0,P=0:@R=A,S=1260,V={0}:R=B,S=1018,V={1}:R=C,S=1092,V={2}:R=D,S=1014,V={3}:R=E,S=1260,V={4}:\";$C$2;$R$14;$C$4;$D251;$B251)": 2005,_x000D_
    "=RIK_AC(\"INF04__;INF04@E=0,S=1253,G=0,T=0,P=0:@R=A,S=1260,V={0}:R=B,S=1018,V={1}:R=C,S=1092,V={2}:R=D,S=1014,V={3}:R=E,S=1260,V={4}:\";$C$2;$P$14;$C$4;$D94;$B94)": 2006,_x000D_
    "=RIK_AC(\"INF04__;INF04@E=0,S=1064,G=0,T=0,P=0:@R=A,S=1260,V={0}:R=B,S=1018,V={1}:R=C,S=1092,V={2}:R=D,S=1014,V={3}:R=E,S=1260,V={4}:\";$C$2;$R$14;$C$4;$D206;$B206)": 2007,_x000D_
    "=RIK_AC(\"INF04__;INF04@E=0,S=1064,G=0,T=0,P=0:@R=A,S=1260,V={0}:R=B,S=1018,V={1}:R=C,S=1092,V={2}:R=D,S=1014,V={3}:R=E,S=1260,V={4}:\";$C$2;$R$14;$C$4;$D123;$B123)": 2008,_x000D_
    "=RIK_AC(\"INF04__;INF04@E=0,S=1253,G=0,T=0,P=0:@R=A,S=1260,V={0}:R=B,S=1018,V={1}:R=C,S=1092,V={2}:R=D,S=1014,V={3}:R=E,S=1260,V={4}:\";$C$2;$P$14;$C$4;$D141;$B141)": 2009,_x000D_
    "=RIK_AC(\"INF04__;INF04@E=0,S=1064,G=0,T=0,P=0:@R=A,S=1260,V={0}:R=B,S=1018,V={1}:R=C,S=1092,V={2}:R=D,S=1014,V={3}:R=E,S=1260,V={4}:\";$C$2;$R$14;$C$4;$D33;$B33)": 2010,_x000D_
    "=RIK_AC(\"INF04__;INF04@E=0,S=49,G=0,T=0,P=0:@R=A,S=1260,V={0}:R=B,S=1018,V={1}:R=C,S=1092,V={2}:R=D,S=1014,V={3}:R=E,S=1260,V={4}:R=F,S=48,V={5}:\";$C$2;$R$14;$C$4;$D269;$B269;T$14)": 2011,_x000D_
    "=RIK_AC(\"INF04__;INF04@E=0,S=1076,G=0,T=0,P=0:@R=A,S=1260,V={0}:R=B,S=1018,V={1}:R=C,S=1092,V={2}:R=D,S=1014,V={3}:R=E,S=1260,V={4}:\";$C$2;$R$14;$C$4;$D411;$B411)": 2012,_x000D_
    "=RIK_AC(\"INF04__;INF04@E=0,S=1253,G=0,T=0,P=0:@R=A,S=1260,V={0}:R=B,S=1018,V={1}:R=C,S=1092,V={2}:R=D,S=1014,V={3}:R=E,S=1260,V={4}:\";$C$2;$P$14;$C$4;$D77;$B77)": 2013,_x000D_
    "=RIK_AC(\"INF04__;INF04@E=0,S=1076,G=0,T=0,P=0:@R=A,S=1260,V={0}:R=B,S=1018,V={1}:R=C,S=1092,V={2}:R=D,S=1014,V={3}:R=E,S=1260,V={4}:\";$C$2;$R$14;$C$4;$D190;$B190)": 2014,_x000D_
    "=RIK_AC(\"INF04__;INF04@E=0,S=1064,G=0,T=0,P=0:@R=A,S=1260,V={0}:R=B,S=1018,V={1}:R=C,S=1092,V={2}:R=D,S=1014,V={3}:R=E,S=1260,V={4}:\";$C$2;$R$14;$C$4;$D202;$B202)": 2015,_x000D_
    "=RIK_AC(\"INF04__;INF04@E=0,S=1076,G=0,T=0,P=0:@R=A,S=1260,V={0}:R=B,S=1018,V={1}:R=C,S=1092,V={2}:R=D,S=1014,V={3}:R=E,S=1260,V={4}:\";$C$2;$R$14;$C$4;$D287;$B287)": 2016,_x000D_
    "=RIK_AC(\"INF04__;INF04@E=0,S=1064,G=0,T=0,P=0:@R=A,S=1260,V={0}:R=B,S=1018,V={1}:R=C,S=1092,V={2}:R=D,S=1014,V={3}:R=E,S=1260,V={4}:\";$C$2;$R$14;$C$4;$D45;$B45)": 2017,_x000D_
    "=RIK_AC(\"INF04__;INF04@E=0,S=1064,G=0,T=0,P=0:@R=A,S=1260,V={0}:R=B,S=1018,V={1}:R=C,S=1092,V={2}:R=D,S=1014,V={3}:R=E,S=1260,V={4}:\";$C$2;$R$14;$C$4;$D363;$B363)": 2018,_x000D_
    "=RIK_AC(\"INF04__;INF04@E=0,S=1253,G=0,T=0,P=0:@R=A,S=1260,V={0}:R=B,S=1018,V={1}:R=C,S=1092,V={2}:R=D,S=1014,V={3}:R=E,S=1260,V={4}:\";$C$2;$P$14;$C$4;$D377;$B377)": 2019,_x000D_
    "=RIK_AC(\"INF04__;INF04@E=0,S=49,G=0,T=0,P=0:@R=A,S=1260,V={0}:R=B,S=1018,V={1}:R=C,S=1092,V={2}:R=D,S=1014,V={3}:R=E,S=1260,V={4}:R=F,S=48,V={5}:\";$C$2;$R$14;$C$4;$D81;$B81;T$14)": 2020,_x000D_
    "=RIK_AC(\"INF04__;INF04@E=0,S=49,G=0,T=0,P=0:@R=A,S=1260,V={0}:R=B,S=1018,V={1}:R=C,S=1092,V={2}:R=D,S=1014,V={3}:R=E,S=1260,V={4}:R=F,S=48,V={5}:\";$C$2;$R$14;$C$4;$D285;$B285;T$14)": 2021,_x000D_
    "=RIK_AC(\"INF04__;INF04@E=0,S=1076,G=0,T=0,P=0:@R=A,S=1260,V={0}:R=B,S=1018,V={1}:R=C,S=1092,V={2}:R=D,S=1014,V={3}:R=E,S=1260,V={4}:\";$C$2;$R$14;$C$4;$D165;$B165)": 2022,_x000D_
    "=RIK_AC(\"INF04__;INF04@E=0,S=1253,G=0,T=0,P=0:@R=A,S=1260,V={0}:R=B,S=1018,V={1}:R=C,S=1092,V={2}:R=D,S=1014,V={3}:R=E,S=1260,V={4}:\";$C$2;$P$14;$C$4;$D155;$B155)": 2023,_x000D_
    "=RIK_AC(\"INF04__;INF04@E=0,S=1076,G=0,T=0,P=0:@R=A,S=1260,V={0}:R=B,S=1018,V={1}:R=C,S=1092,V={2}:R=D,S=1014,V={3}:R=E,S=1260,V={4}:\";$C$2;$R$14;$C$4;$D132;$B132)": 2024,_x000D_
    "=RIK_AC(\"INF04__;INF04@E=0,S=1076,G=0,T=0,P=0:@R=A,S=1260,V={0}:R=B,S=1018,V={1}:R=C,S=1092,V={2}:R=D,S=1014,V={3}:R=E,S=1260,V={4}:\";$C$2;$R$14;$C$4;$D314;$B314)": 2025,_x000D_
    "=RIK_AC(\"INF04__;INF04@E=0,S=49,G=0,T=0,P=0:@R=A,S=1260,V={0}:R=B,S=1018,V={1}:R=C,S=1092,V={2}:R=D,S=1014,V={3}:R=E,S=1260,V={4}:R=F,S=48,V={5}:\";$C$2;$R$14;$C$4;$D196;$B196;T$14)": 2026,_x000D_
    "=RIK_AC(\"INF04__;INF04@E=0,S=1076,G=0,T=0,P=0:@R=A,S=1260,V={0}:R=B,S=1018,V={1}:R=C,S=1092,V={2}:R=D,S=1014,V={3}:R=E,S=1260,V={4}:\";$C$2;$R$14;$C$4;$D148;$B148)": 2027,_x000D_
    "=RIK_AC(\"INF04__;INF04@E=0,S=1064,G=0,T=0,P=0:@R=A,S=1260,V={0}:R=B,S=1018,V={1}:R=C,S=1092,V={2}:R=D,S=1014,V={3}:R=E,S=1260,V={4}:\";$C$2;$R$14;$C$4;$D404;$B404)": 2028,_x000D_
    "=RIK_AC(\"INF04__;INF04@E=0,S=42,G=0,T=0,P=0:@R=A,S=1260,V={0}:R=B,S=1018,V={1}:R=C,S=1092,V={2}:R=D,S=1014,V={3}:R=E,S=1260,V={4}:\";$C$2;$R$14;$C$4;$D17;$B17)": 2029,_x000D_
    "=RIK_AC(\"INF04__;INF04@E=0,S=1064,G=0,T=0,P=0:@R=A,S=1260,V={0}:R=B,S=1018,V={1}:R=C,S=1092,V={2}:R=D,S=1014,V={3}:R=E,S=1260,V={4}:\";$C$2;$R$14;$C$4;$D165;$B165)": 2030,_x000D_
    "=RIK_AC(\"INF04__;INF04@E=0,S=42,G=0,T=0,P=0:@R=A,S=1260,V={0}:R=B,S=1018,V={1}:R=C,S=1092,V={2}:R=D,S=1014,V={3}:R=E,S=1260,V={4}:\";$C$2;$R$14;$C$4;$D32;$B32)": 2031,_x000D_
    "=RIK_AC(\"INF04__;INF04@E=0,S=49,G=0,T=0,P=0:@R=A,S=1260,V={0}:R=B,S=1018,V={1}:R=C,S=1092,V={2}:R=D,S=1014,V={3}:R=E,S=1260,V={4}:R=F,S=48,V={5}:\";$C$2;$R$14;$C$4;$D155;$B155;T$14)": 2032,_x000D_
    "=RIK_AC(\"INF04__;INF04@E=0,S=49,G=0,T=0,P=0:@R=A,S=1260,V={0}:R=B,S=1018,V={1}:R=C,S=1092,V={2}:R=D,S=1014,V={3}:R=E,S=1260,V={4}:R=F,S=48,V={5}:\";$C$2;$R$14;$C$4;$D100;$B100;T$14)": 2033,_x000D_
    "=RIK_AC(\"INF04__;INF04@E=0,S=1076,G=0,T=0,P=0:@R=A,S=1260,V={0}:R=B,S=1018,V={1}:R=C,S=1092,V={2}:R=D,S=1014,V={3}:R=E,S=1260,V={4}:\";$C$2;$R$14;$C$4;$D362;$B362)": 2034,_x000D_
    "=RIK_AC(\"INF04__;INF04@E=0,S=1064,G=0,T=0,P=0:@R=A,S=1260,V={0}:R=B,S=1018,V={1}:R=C,S=1092,V={2}:R=D,S=1014,V={3}:R=E,S=1260,V={4}:\";$C$2;$R$14;$C$4;$D384;$B384)": 2035,_x000D_
    "=RIK_AC(\"INF04__;INF04@E=0,S=49,G=0,T=0,P=0:@R=A,S=1260,V={0}:R=B,S=1018,V={1}:R=C,S=1092,V={2}:R=D,S=1014,V={3}:R=E,S=1260,V={4}:R=F,S=48,V={5}:\";$C$2;$R$14;$C$4;$D337;$B337;T$14)": 2036,_x000D_
    "=RIK_AC(\"INF04__;INF04@E=0,S=1076,G=0,T=0,P=0:@R=A,S=1260,V={0}:R=B,S=1018,V={1}:R=C,S=1092,V={2}:R=D,S=1014,V={3}:R=E,S=1260,V={4}:\";$C$2;$R$14;$C$4;$D233;$B233)": 2037,_x000D_
    "=RIK_AC(\"INF04__;INF04@E=0,S=1076,G=0,T=0,P=0:@R=A,S=1260,V={0}:R=B,S=1018,V={1}:R=C,S=1092,V={2}:R=D,S=1014,V={3}:R=E,S=1260,V={4}:\";$C$2;$R$14;$C$4;$D309;$B309)": 2038,_x000D_
    "=RIK_AC(\"INF04__;INF04@E=0,S=1064,G=0,T=0,P=0:@R=A,S=1260,V={0}:R=B,S=1018,V={1}:R=C,S=1092,V={2}:R=D,S=1014,V={3}:R=E,S=1260,V={4}:\";$C$2;$R$14;$C$4;$D234;$B234)": 2039,_x000D_
    "=RIK_AC(\"INF04__;INF04@E=0,S=1076,G=0,T=0,P=0:@R=A,S=1260,V={0}:R=B,S=1018,V={1}:R=C,S=1092,V={2}:R=D,S=1014,V={3}:R=E,S=1260,V={4}:\";$C$2;$R$14;$C$4;$D47;$B47)": 2040,_x000D_
    "=RIK_AC(\"INF04__;INF04@E=0,S=1064,G=0,T=0,P=0:@R=A,S=1260,V={0}:R=B,S=1018,V={1}:R=C,S=1092,V={2}:R=D,S=1014,V={3}:R=E,S=1260,V={4}:\";$C$2;$R$14;$C$4;$D426;$B426)": 2041,_x000D_
    "=RIK_AC(\"INF04__;INF04@E=0,S=1076,G=0,T=0,P=0:@R=A,S=1260,V={0}:R=B,S=1018,V={1}:R=C,S=1092,V={2}:R=D,S=1014,V={3}:R=E,S=1260,V={4}:\";$C$2;$R$14;$C$4;$D168;$B168)": 2042,_x000D_
    "=RIK_AC(\"INF04__;INF04@E=0,S=1076,G=0,T=0,P=0:@R=A,S=1260,V={0}:R=B,S=1018,V={1}:R=C,S=1092,V={2}:R=D,S=1014,V={3}:R=E,S=1260,V={4}:\";$C$2;$R$14;$C$4;$D340;$B340)": 2043,_x000D_
    "=RIK_AC(\"INF04__;INF04@E=0,S=49,G=0,T=0,P=0:@R=A,S=1260,V={0}:R=B,S=1018,V={1}:R=C,S=1092,V={2}:R=D,S=1014,V={3}:R=E,S=1260,V={4}:R=F,S=48,V={5}:\";$C$2;$R$14;$C$4;$D419;$B419;T$14)": 2044,_x000D_
    "=RIK_AC(\"INF04__;INF04@E=0,S=1253,G=0,T=0,P=0:@R=A,S=1260,V={0}:R=B,S=1018,V={1}:R=C,S=1092,V={2}:R=D,S=1014,V={3}:R=E,S=1260,V={4}:\";$C$2;$P$14;$C$4;$D434;$B434)": 2045,_x000D_
    "=RIK_AC(\"INF04__;INF04@E=0,S=1253,G=0,T=0,P=0:@R=A,S=1260,V={0}:R=B,S=1018,V={1}:R=C,S=1092,V={2}:R=D,S=1014,V={3}:R=E,S=1260,V={4}:\";$C$2;$P$14;$C$4;$D173;$B173)": 2046,_x000D_
    "=RIK_AC(\"INF04__;INF04@E=0,S=1253,G=0,T=0,P=0:@R=A,S=1260,V={0}:R=B,S=1018,V={1}:R=C,S=1092,V={2}:R=D,S=1014,V={3}:R=E,S=1260,V={4}:\";$C$2;$P$14;$C$4;$D213;$B213)": 2047,_x000D_
    "=RIK_AC(\"INF04__;INF04@E=0,S=1064,G=0,T=0,P=0:@R=A,S=1260,V={0}:R=B,S=1018,V={1}:R=C,S=1092,V={2}:R=D,S=1014,V={3}:R=E,S=1260,V={4}:\";$C$2;$R$14;$C$4;$D358;$B358)": 2048,_x000D_
    "=RIK_AC(\"INF04__;INF04@E=0,S=1076,G=0,T=0,P=0:@R=A,S=1260,V={0}:R=B,S=1018,V={1}:R=C,S=1092,V={2}:R=D,S=1014,V={3}:R=E,S=1260,V={4}:\";$C$2;$R$14;$C$4;$D232;$B232)": 2049,_x000D_
    "=RIK_AC(\"INF04__;INF04@E=0,S=1076,G=0,T=0,P=0:@R=A,S=1260,V={0}:R=B,S=1018,V={1}:R=C,S=1092,V={2}:R=D,S=1014,V={3}:R=E,S=1260,V={4}:\";$C$2;$R$14;$C$4;$D33;$B33)": 2050,_x000D_
    "=RIK_AC(\"INF04__;INF04@E=0,S=1253,G=0,T=0,P=0:@R=A,S=1260,V={0}:R=B,S=1018,V={1}:R=C,S=1092,V={2}:R=D,S=1014,V={3}:R=E,S=1260,V={4}:\";$C$2;$P$14;$C$4;$D102;$B102)": 2051,_x000D_
    "=RIK_AC(\"INF04__;INF04@E=0,S=1064,G=0,T=0,P=0:@R=A,S=1260,V={0}:R=B,S=1018,V={1}:R=C,S=1092,V={2}:R=D,S=1014,V={3}:R=E,S=1260,V={4}:\";$C$2;$R$14;$C$4;$D374;$B374)": 2052,_x000D_
    "=RIK_AC(\"INF04__;INF04@E=0,S=1064,G=0,T=0,P=0:@R=A,S=1260,V={0}:R=B,S=1018,V={1}:R=C,S=1092,V={2}:R=D,S=1014,V={3}:R=E,S=1260,V={4}:\";$C$2;$R$14;$C$4;$D55;$B55)": 2053,_x000D_
    "=RIK_AC(\"INF04__;INF04@E=0,S=49,G=0,T=0,P=0:@R=A,S=1260,V={0}:R=B,S=1018,V={1}:R=C,S=1092,V={2}:R=D,S=1014,V={3}:R=E,S=1260,V={4}:R=F,S=48,V={5}:\";$C$2;$R$14;$C$4;$D227;$B227;T$14)": 2054,_x000D_
    "=RIK_AC(\"INF04__;INF04@E=0,S=1064,G=0,T=0,P=0:@R=A,S=1260,V={0}:R=B,S=1018,V={1}:R=C,S=1092,V={2}:R=D,S=1014,V={3}:R=E,S=1260,V={4}:\";$C$2;$R$14;$C$4;$D322;$B322)": 2055,_x000D_
    "=RIK_AC(\"INF04__;INF04@E=0,S=49,G=0,T=0,P=0:@R=A,S=1260,V={0}:R=B,S=1018,V={1}:R=C,S=1092,V={2}:R=D,S=1014,V={3}:R=E,S=1260,V={4}:R=F,S=48,V={5}:\";$C$2;$R$14;$C$4;$D411;$B411;T$14)": 2056,_x000D_
    "=RIK_AC(\"INF04__;INF04@E=0,S=1076,G=0,T=0,P=0:@R=A,S=1260,V={0}:R=B,S=1018,V={1}:R=C,S=1092,V={2}:R=D,S=1014,V={3}:R=E,S=1260,V={4}:\";$C$2;$R$14;$C$4;$D43;$B43)": 2057,_x000D_
    "=RIK_AC(\"INF04__;INF04@E=0,S=1076,G=0,T=0,P=0:@R=A,S=1260,V={0}:R=B,S=1018,V={1}:R=C,S=1092,V={2}:R=D,S=1014,V={3}:R=E,S=1260,V={4}:\";$C$2;$R$14;$C$4;$D140;$B140)": 2058,_x000D_
    "=RIK_AC(\"INF04__;INF04@E=0,S=1076,G=0,T=0,P=0:@R=A,S=1260,V={0}:R=B,S=1018,V={1}:R=C,S=1092,V={2}:R=D,S=1014,V={3}:R=E,S=1260,V={4}:\";$C$2;$R$14;$C$4;$D424;$B424)": 2059,_x000D_
    "=RIK_AC(\"INF04__;INF04@E=0,S=49,G=0,T=0,P=0:@R=A,S=1260,V={0}:R=B,S=1018,V={1}:R=C,S=1092,V={2}:R=D,S=1014,V={3}:R=E,S=1260,V={4}:R=F,S=48,V={5}:\";$C$2;$R$14;$C$4;$D351;$B351;T$14)": 2060,_x000D_
    "=RIK_AC(\"INF04__;INF04@E=0,S=1076,G=0,T=0,P=0:@R=A,S=1260,V={0}:R=B,S=1018,V={1}:R=C,S=1092,V={2}:R=D,S=1014,V={3}:R=E,S=1260,V={4}:\";$C$2;$R$14;$C$4;$D258;$B258)": 2061,_x000D_
    "=RIK_AC(\"INF04__;INF04@E=0,S=1253,G=0,T=0,P=0:@R=A,S=1260,V={0}:R=B,S=1018,V={1}:R=C,S=1092,V={2}:R=D,S=1014,V={3}:R=E,S=1260,V={4}:\";$C$2;$P$14;$C$4;$D105;$B105)": 2062,_x000D_
    "=RIK_AC(\"INF04__;INF04@E=0,S=49,G=0,T=0,P=0:@R=A,S=1260,V={0}:R=B,S=1018,V={1}:R=C,S=1092,V={2}:R=D,S=1014,V={3}:R=E,S=1260,V={4}:R=F,S=48,V={5}:\";$C$2;$R$14;$C$4;$D338;$B338;T$14)": 2063,_x000D_
    "=RIK_AC(\"INF04__;INF04@E=0,S=1076,G=0,T=0,P=0:@R=A,S=1260,V={0}:R=B,S=1018,V={1}:R=C,S=1092,V={2}:R=D,S=1014,V={3}:R=E,S=1260,V={4}:\";$C$2;$R$14;$C$4;$D40;$B40)": 2064,_x000D_
    "=RIK_AC(\"INF04__;INF04@E=0,S=49,G=0,T=0,P=0:@R=A,S=1260,V={0}:R=B,S=1018,V={1}:R=C,S=1092,V={2}:R=D,S=1014,V={3}:R=E,S=1260,V={4}:R=F,S=48,V={5}:\";$C$2;$R$14;$C$4;$D48;$B48;T$14)": 2065,_x000D_
    "=RIK_AC(\"INF04__;INF04@E=0,S=49,G=0,T=0,P=0:@R=A,S=1260,V={0}:R=B,S=1018,V={1}:R=C,S=1092,V={2}:R=D,S=1014,V={3}:R=E,S=1260,V={4}:R=F,S=48,V={5}:\";$C$2;$R$14;$C$4;$D116;$B116;T$14)": 2066,_x000D_
    "=RIK_AC(\"INF04__;INF04@E=0,S=42,G=0,T=0,P=0:@R=A,S=1260,V={0}:R=B,S=1018,V={1}:R=C,S=1092,V={2}:R=D,S=1014,V={3}:R=E,S=1260,V={4}:\";$C$2;$R$14;$C$4;$D369;$B369)": 2067,_x000D_
    "=RIK_AC(\"INF04__;INF04@E=0,S=1064,G=0,T=0,P=0:@R=A,S=1260,V={0}:R=B,S=1018,V={1}:R=C,S=1092,V={2}:R=D,S=1014,V={3}:R=E,S=1260,V={4}:\";$C$2;$R$14;$C$4;$D214;$B214)": 2068,_x000D_
    "=RIK_AC(\"INF04__;INF04@E=0,S=42,G=0,T=0,P=0:@R=A,S=1260,V={0}:R=B,S=1018,V={1}:R=C,S=1092,V={2}:R=D,S=1014,V={3}:R=E,S=1260,V={4}:\";$C$2;$R$14;$C$4;$D136;$B136)": 2069,_x000D_
    "=RIK_AC(\"INF04__;INF04@E=0,S=1076,G=0,T=0,P=0:@R=A,S=1260,V={0}:R=B,S=1018,V={1}:R=C,S=1092,V={2}:R=D,S=1014,V={3}:R=E,S=1260,V={4}:\";$C$2;$R$14;$C$4;$D198;$B198)": 2070,_x000D_
    "=RIK_AC(\"INF04__;INF04@E=0,S=1076,G=0,T=0,P=0:@R=A,S=1260,V={0}:R=B,S=1018,V={1}:R=C,S=1092,V={2}:R=D,S=1014,V={3}:R=E,S=1260,V={4}:\";$C$2;$R$14;$C$4;$D418;$B418)": 2071,_x000D_
    "=RIK_AC(\"INF04__;INF04@E=0,S=1076,G=0,T=0,P=0:@R=A,S=1260,V={0}:R=B,S=1018,V={1}:R=C,S=1092,V={2}:R=D,S=1014,V={3}:R=E,S=1260,V={4}:\";$C$2;$R$14;$C$4;$D336;$B336)": 2072,_x000D_
    "=RIK_AC(\"INF04__;INF04@E=0,S=42,G=0,T=0,P=0:@R=A,S=1260,V={0}:R=B,S=1018,V={1}:R=C,S=1092,V={2}:R=D,S=1014,V={3}:R=E,S=1260,V={4}:\";$C$2;$R$14;$C$4;$D429;$B429)": 2073,_x000D_
    "=RIK_AC(\"INF04__;INF04@E=0,S=42,G=0,T=0,P=0:@R=A,S=1260,V={0}:R=B,S=1018,V={1}:R=C,S=1092,V={2}:R=D,S=1014,V={3}:R=E,S=1260,V={4}:\";$C$2;$R$14;$C$4;$D245;$B245)": 2074,_x000D_
    "=RIK_AC(\"INF04__;INF04@E=0,S=1076,G=0,T=0,P=0:@R=A,S=1260,V={0}:R=B,S=1018,V={1}:R=C,S=1092,V={2}:R=D,S=1014,V={3}:R=E,S=1260,V={4}:\";$C$2;$R$14;$C$4;$D326;$B326)": 2075,_x000D_
    "=RIK_AC(\"INF04__;INF04@E=0,S=49,G=0,T=0,P=0:@R=A,S=1260,V={0}:R=B,S=1018,V={1}:R=C,S=1092,V={2}:R=D,S=1014,V={3}:R=E,S=1260,V={4}:R=F,S=48,V={5}:\";$C$2;$R$14;$C$4;$D156;$B156;T$14)": 2076,_x000D_
    "=RIK_AC(\"INF04__;INF04@E=0,S=1064,G=0,T=0,P=0:@R=A,S=1260,V={0}:R=B,S=1018,V={1}:R=C,S=1092,V={2}:R=D,S=1014,V={3}:R=E,S=1260,V={4}:\";$C$2;$R$14;$C$4;$D338;$B338)": 2077,_x000D_
    "=RIK_AC(\"INF04__;INF04@E=0,S=42,G=0,T=0,P=0:@R=A,S=1260,V={0}:R=B,S=1018,V={1}:R=C,S=1092,V={2}:R=D,S=1014,V={3}:R=E,S=1260,V={4}:\";$C$2;$R$14;$C$4;$D378;$B378)": 2078,_x000D_
    "=RIK_AC(\"INF04__;INF04@E=0,S=1253,G=0,T=0,P=0:@R=A,S=1260,V={0}:R=B,S=1018,V={1}:R=C,S=1092,V={2}:R=D,S=1014,V={3}:R=E,S=1260,V={4}:\";$C$2;$P$14;$C$4;$D395;$B395)": 2079,_x000D_
    "=RIK_AC(\"INF04__;INF04@E=0,S=49,G=0,T=0,P=0:@R=A,S=1260,V={0}:R=B,S=1018,V={1}:R=C,S=1092,V={2}:R=D,S=1014,V={3}:R=E,S=1260,V={4}:R=F,S=48,V={5}:\";$C$2;$R$14;$C$4;$D82;$B82;T$14)": 2080,_x000D_
    "=RIK_AC(\"INF04__;INF04@E=0,S=1076,G=0,T=0,P=0:@R=A,S=1260,V={0}:R=B,S=1018,V={1}:R=C,S=1092,V={2}:R=D,S=1014,V={3}:R=E,S=1260,V={4}:\";$C$2;$R$14;$C$4;$D203;$B203)": 2081,_x000D_
    "=RIK_AC(\"INF04__;INF04@E=0,S=49,G=0,T=0,P=0:@R=A,S=1260,V={0}:R=B,S=1018,V={1}:R=C,S=1092,V={2}:R=D,S=1014,V={3}:R=E,S=1260,V={4}:R=F,S=48,V={5}:\";$C$2;$R$14;$C$4;$D215;$B215;T$14)": 2082,_x000D_
    "=RIK_AC(\"INF04__;INF04@E=0,S=1076,G=0,T=0,P=0:@R=A,S=1260,V={0}:R=B,S=1018,V={1}:R=C,S=1092,V={2}:R=D,S=1014,V={3}:R=E,S=1260,V={4}:\";$C$2;$R$14;$C$4;$D167;$B167)": 2083,_x000D_
    "=RIK_AC(\"INF04__;INF04@E=0,S=1076,G=0,T=0,P=0:@R=A,S=1260,V={0}:R=B,S=1018,V={1}:R=C,S=1092,V={2}:R=D,S=1014,V={3}:R=E,S=1260,V={4}:\";$C$2;$R$14;$C$4;$D348;$B348)": 2084,_x000D_
    "=RIK_AC(\"INF04__;INF04@E=0,S=1076,G=0,T=0,P=0:@R=A,S=1260,V={0}:R=B,S=1018,V={1}:R=C,S=1092,V={2}:R=D,S=1014,V={3}:R=E,S=1260,V={4}:\";$C$2;$R$14;$C$4;$D162;$B162)": 2085,_x000D_
    "=RIK_AC(\"INF04__;INF04@E=0,S=1253,G=0,T=0,P=0:@R=A,S=1260,V={0}:R=B,S=1018,V={1}:R=C,S=1092,V={2}:R=D,S=1014,V={3}:R=E,S=1260,V={4}:\";$C$2;$P$14;$C$4;$D265;$B265)": 2086,_x000D_
    "=RIK_AC(\"INF04__;INF04@E=0,S=49,G=0,T=0,P=0:@R=A,S=1260,V={0}:R=B,S=1018,V={1}:R=C,S=1092,V={2}:R=D,S=1014,V={3}:R=E,S=1260,V={4}:R=F,S=48,V={5}:\";$C$2;$R$14;$C$4;$D431;$B431;T$14)": 2087,_x000D_
    "=RIK_AC(\"INF04__;INF04@E=0,S=1076,G=0,T=0,P=0:@R=A,S=1260,V={0}:R=B,S=1018,V={1}:R=C,S=1092,V={2}:R=D,S=1014,V={3}:R=E,S=1260,V={4}:\";$C$2;$R$14;$C$4;$D300;$B300)": 2088,_x000D_
    "=RIK_AC(\"INF04__;INF04@E=0,S=49,G=0,T=0,P=0:@R=A,S=1260,V={0}:R=B,S=1018,V={1}:R=C,S=1092,V={2}:R=D,S=1014,V={3}:R=E,S=1260,V={4}:R=F,S=48,V={5}:\";$C$2;$R$14;$C$4;$D240;$B240;T$14)": 2089,_x000D_
    "=RIK_AC(\"INF04__;INF04@E=0,S=1076,G=0,T=0,P=0:@R=A,S=1260,V={0}:R=B,S=1018,V={1}:R=C,S=1092,V={2}:R=D,S=1014,V={3}:R=E,S=1260,V={4}:\";$C$2;$R$14;$C$4;$D435;$B435)": 2090,_x000D_
    "=RIK_AC(\"INF04__;INF04@E=0,S=1076,G=0,T=0,P=0:@R=A,S=1260,V={0}:R=B,S=1018,V={1}:R=C,S=1092,V={2}:R=D,S=1014,V={3}:R=E,S=1260,V={4}:\";$C$2;$R$14;$C$4;$D295;$B295)": 2091,_x000D_
    "=RIK_AC(\"INF04__;INF04@E=0,S=1076,G=0,T=0,P=0:@R=A,S=1260,V={0}:R=B,S=1018,V={1}:R=C,S=1092,V={2}:R=D,S=1014,V={3}:R=E,S=1260,V={4}:\";$C$2;$R$14;$C$4;$D396;$B396)": 2092,_x000D_
    "=RIK_AC(\"INF04__;INF04@E=0,S=1076,G=0,T=0,P=0:@R=A,S=1260,V={0}:R=B,S=1018,V={1}:R=C,S=1092,V={2}:R=D,S=1014,V={3}:R=E,S=1260,V={4}:\";$C$2;$R$14;$C$4;$D144;$B144)": 2093,_x000D_
    "=RIK_AC(\"INF04__;INF04@E=0,S=1253,G=0,T=0,P=0:@R=A,S=1260,V={0}:R=B,S=1018,V={1}:R=C,S=1092,V={2}:R=D,S=1014,V={3}:R=E,S=1260,V={4}:\";$C$2;$P$14;$C$4;$D167;$B167)": 2094,_x000D_
    "=RIK_AC(\"INF04__;INF04@E=0,S=1064,G=0,T=0,P=0:@R=A,S=1260,V={0}:R=B,S=1018,V={1}:R=C,S=1092,V={2}:R=D,S=1014,V={3}:R=E,S=1260,V={4}:\";$C$2;$R$14;$C$4;$D414;$B414)": 2095,_x000D_
    "=RIK_AC(\"INF04__;INF04@E=0,S=1076,G=0,T=0,P=0:@R=A,S=1260,V={0}:R=B,S=1018,V={1}:R=C,S=1092,V={2}:R=D,S=1014,V={3}:R=E,S=1260,V={4}:\";$C$2;$R$14;$C$4;$D423;$B423)": 2096,_x000D_
    "=RIK_AC(\"INF04__;INF04@E=0,S=49,G=0,T=0,P=0:@R=A,S=1260,V={0}:R=B,S=1018,V={1}:R=C,S=1092,V={2}:R=D,S=1014,V={3}:R=E,S=1260,V={4}:R=F,S=48,V={5}:\";$C$2;$R$14;$C$4;$D404;$B404;T$14)": 2097,_x000D_
    "=RIK_AC(\"INF04__;INF04@E=0,S=49,G=0,T=0,P=0:@R=A,S=1260,V={0}:R=B,S=1018,V={1}:R=C,S=1092,V={2}:R=D,S=1014,V={3}:R=E,S=1260,V={4}:R=F,S=48,V={5}:\";$C$2;$R$14;$C$4;$D159;$B159;T$14)": 2098,_x000D_
    "=RIK_AC(\"INF04__;INF04@E=0,S=1064,G=0,T=0,P=0:@R=A,S=1260,V={0}:R=B,S=1018,V={1}:R=C,S=1092,V={2}:R=D,S=1014,V={3}:R=E,S=1260,V={4}:\";$C$2;$R$14;$C$4;$D219;$B219)": 2099,_x000D_
    "=RIK_AC(\"INF04__;INF04@E=0,S=1064,G=0,T=0,P=0:@R=A,S=1260,V={0}:R=B,S=1018,V={1}:R=C,S=1092,V={2}:R=D,S=1014,V={3}:R=E,S=1260,V={4}:\";$C$2;$R$14;$C$4;$D49;$B49)": 2100,_x000D_
    "=RIK_AC(\"INF04__;INF04@E=0,S=49,G=0,T=0,P=0:@R=A,S=1260,V={0}:R=B,S=1018,V={1}:R=C,S=1092,V={2}:R=D,S=1014,V={3}:R=E,S=1260,V={4}:R=F,S=48,V={5}:\";$C$2;$R$14;$C$4;$D373;$B373;T$14)": 2101,_x000D_
    "=RIK_AC(\"INF04__;INF04@E=0,S=1064,G=0,T=0,P=0:@R=A,S=1260,V={0}:R=B,S=1018,V={1}:R=C,S=1092,V={2}:R=D,S=1014,V={3}:R=E,S=1260,V={4}:\";$C$2;$R$14;$C$4;$D267;$B267)": 2102,_x000D_
    "=RIK_AC(\"INF04__;INF04@E=0,S=1076,G=0,T=0,P=0:@R=A,S=1260,V={0}:R=B,S=1018,V={1}:R=C,S=1092,V={2}:R=D,S=1014,V={3}:R=E,S=1260,V={4}:\";$C$2;$R$14;$C$4;$D56;$B56)": 2103,_x000D_
    "=RIK_AC(\"INF04__;INF04@E=0,S=1076,G=0,T=0,P=0:@R=A,S=1260,V={0}:R=B,S=1018,V={1}:R=C,S=1092,V={2}:R=D,S=1014,V={3}:R=E,S=1260,V={4}:\";$C$2;$R$14;$C$4;$D97;$B97)": 2104,_x000D_
    "=RIK_AC(\"INF04__;INF04@E=0,S=1076,G=0,T=0,P=0:@R=A,S=1260,V={0}:R=B,S=1018,V={1}:R=C,S=1092,V={2}:R=D,S=1014,V={3}:R=E,S=1260,V={4}:\";$C$2;$R$14;$C$4;$D17;$B17)": 2105_x000D_
  },_x000D_
  "ItemPool": {_x000D_
    "Items": {_x000D_
      "1": {_x000D_
        "$type": "Inside.Core.Formula.Definition.DefinitionAC, Inside.Core.Formula",_x000D_
        "ID": 1,_x000D_
        "Results": [_x000D_
          [_x000D_
            ""_x000D_
          ]_x000D_
        ],_x000D_
        "Statistics": {_x000D_
          "CreationDate": "2022-11-15T10:05:04.9128573+01:00",_x000D_
          "LastRefreshDate": "2022-03-15T17:38:51.1984461+01:00",_x000D_
          "TotalRefreshCount": 136,_x000D_
          "CustomInfo": {}_x000D_
        }_x000D_
      },_x000D_
      "2": {_x000D_
        "$type": "Inside.Core.Formula.Definition.DefinitionAC, Inside.Core.Formula",_x000D_
        "ID": 2,_x000D_
        "Results": [_x000D_
          [_x000D_
            ""_x000D_
          ]_x000D_
        ],_x000D_
        "Statistics": {_x000D_
          "CreationDate": "2022-11-15T10:05:04.9128573+01:00",_x000D_
          "LastRefreshDate": "2022-03-15T17:38:51.7216333+01:00",_x000D_
          "TotalRefreshCount": 136,_x000D_
          "CustomInfo": {}_x000D_
        }_x000D_
      },_x000D_
      "3": {_x000D_
        "$type": "Inside.Core.Formula.Definition.DefinitionAC, Inside.Core.Formula",_x000D_
        "ID": 3,_x000D_
        "Results": [_x000D_
          [_x000D_
            ""_x000D_
          ]_x000D_
        ],_x000D_
        "Statistics": {_x000D_
          "CreationDate": "2022-11-15T10:05:04.9128573+01:00",_x000D_
          "LastRefreshDate": "2022-03-15T17:38:50.728362+01:00",_x000D_
          "TotalRefreshCount": 135,_x000D_
          "CustomInfo": {}_x000D_
        }_x000D_
      },_x000D_
      "4": {_x000D_
        "$type": "Inside.Core.Formula.Definition.DefinitionAC, Inside.Core.Formula",_x000D_
        "ID": 4,_x000D_
        "Results": [_x000D_
          [_x000D_
            ""_x000D_
          ]_x000D_
        ],_x000D_
        "Statistics": {_x000D_
          "CreationDate": "2022-11-15T10:05:04.9128573+01:00",_x000D_
          "LastRefreshDate": "2022-03-15T17:38:51.8027692+01:00",_x000D_
          "TotalRefreshCount": 136,_x000D_
          "CustomInfo": {}_x000D_
        }_x000D_
      },_x000D_
      "5": {_x000D_
        "$type": "Inside.Core.Formula.Definition.DefinitionAC, Inside.Core.Formula",_x000D_
        "ID": 5,_x000D_
        "Results": [_x000D_
          [_x000D_
            ""_x000D_
          ]_x000D_
        ],_x000D_
        "Statistics": {_x000D_
          "CreationDate": "2022-11-15T10:05:04.9128573+01:00",_x000D_
          "LastRefreshDate": "2022-03-15T17:38:51.9047824+01:00",_x000D_
          "TotalRefreshCount": 136,_x000D_
          "CustomInfo": {}_x000D_
        }_x000D_
      },_x000D_
      "6": {_x000D_
        "$type": "Inside.Core.Formula.Definition.DefinitionAC, Inside.Core.Formula",_x000D_
        "ID": 6,_x000D_
        "Results": [_x000D_
          [_x000D_
            ""_x000D_
          ]_x000D_
        ],_x000D_
        "Statistics": {_x000D_
          "CreationDate": "2022-11-15T10:05:04.9128573+01:00",_x000D_
          "LastRefreshDate": "2022-03-15T17:38:51.3358472+01:00",_x000D_
          "TotalRefreshCount": 136,_x000D_
          "CustomInfo": {}_x000D_
        }_x000D_
      },_x000D_
      "7": {_x000D_
        "$type": "Inside.Core.Formula.Definition.DefinitionAC, Inside.Core.Formula",_x000D_
        "ID": 7,_x000D_
        "Results": [_x000D_
          [_x000D_
            ""_x000D_
          ]_x000D_
        ],_x000D_
        "Statistics": {_x000D_
          "CreationDate": "2022-11-15T10:05:04.9128573+01:00",_x000D_
          "LastRefreshDate": "2022-03-15T17:38:54.6344466+01:00",_x000D_
          "TotalRefreshCount": 114,_x000D_
          "CustomInfo": {}_x000D_
        }_x000D_
      },_x000D_
      "8": {_x000D_
        "$type": "Inside.Core.Formula.Definition.DefinitionAC, Inside.Core.Formula",_x000D_
        "ID": 8,_x000D_
        "Results": [_x000D_
          [_x000D_
            ""_x000D_
          ]_x000D_
        ],_x000D_
        "Statistics": {_x000D_
          "CreationDate": "2022-11-15T10:05:04.9128573+01:00",_x000D_
          "LastRefreshDate": "2022-03-15T17:38:53.240843+01:00",_x000D_
          "TotalRefreshCount": 114,_x000D_
          "CustomInfo": {}_x000D_
        }_x000D_
      },_x000D_
      "9": {_x000D_
        "$type": "Inside.Core.Formula.Definition.DefinitionAC, Inside.Core.Formula",_x000D_
        "ID": 9,_x000D_
        "Results": [_x000D_
          [_x000D_
            ""_x000D_
          ]_x000D_
        ],_x000D_
        "Statistics": {_x000D_
          "CreationDate": "2022-11-15T10:05:04.9128573+01:00",_x000D_
          "LastRefreshDate": "2022-03-15T17:38:53.6153393+01:00",_x000D_
          "TotalRefreshCount": 114,_x000D_
          "CustomInfo": {}_x000D_
        }_x000D_
      },_x000D_
      "10": {_x000D_
        "$type": "Inside.Core.Formula.Definition.DefinitionAC, Inside.Core.Formula",_x000D_
        "ID": 10,_x000D_
        "Results": [_x000D_
          [_x000D_
            ""_x000D_
          ]_x000D_
        ],_x000D_
        "Statistics": {_x000D_
          "CreationDate": "2022-11-15T10:05:04.9128573+01:00",_x000D_
          "LastRefreshDate": "2022-03-15T17:38:52.8862753+01:00",_x000D_
          "TotalRefreshCount": 113,_x000D_
          "CustomInfo": {}_x000D_
        }_x000D_
      },_x000D_
      "11": {_x000D_
        "$type": "Inside.Core.Formula.Definition.DefinitionAC, Inside.Core.Formula",_x000D_
        "ID": 11,_x000D_
        "Results": [_x000D_
          [_x000D_
            ""_x000D_
          ]_x000D_
        ],_x000D_
        "Statistics": {_x000D_
          "CreationDate": "2022-11-15T10:05:04.9128573+01:00",_x000D_
          "LastRefreshDate": "2022-03-15T17:39:00.0881085+01:00",_x000D_
          "TotalRefreshCount": 114,_x000D_
          "CustomInfo": {}_x000D_
        }_x000D_
      },_x000D_
      "12": {_x000D_
        "$type": "Inside.Core.Formula.Definition.DefinitionAC, Inside.Core.Formula",_x000D_
        "ID": 12,_x000D_
        "Results": [_x000D_
          [_x000D_
            ""_x000D_
          ]_x000D_
        ],_x000D_
        "Statistics": {_x000D_
          "CreationDate": "2022-11-15T10:05:04.9128573+01:00",_x000D_
          "LastRefreshDate": "2022-03-15T17:38:52.8134692+01:00",_x000D_
          "TotalRefreshCount": 113,_x000D_
          "CustomInfo": {}_x000D_
        }_x000D_
      },_x000D_
      "13": {_x000D_
        "$type": "Inside.Core.Formula.Definition.DefinitionAC, Inside.Core.Formula",_x000D_
        "ID": 13,_x000D_
        "Results": [_x000D_
          [_x000D_
            ""_x000D_
          ]_x000D_
        ],_x000D_
        "Statistics": {_x000D_
          "CreationDate": "2022-11-15T10:05:04.9128573+01:00",_x000D_
          "LastRefreshDate": "2022-03-15T17:38:54.6394333+01:00",_x000D_
          "TotalRefreshCount": 114,_x000D_
          "CustomInfo": {}_x000D_
        }_x000D_
      },_x000D_
      "14": {_x000D_
        "$type": "Inside.Core.Formula.Definition.DefinitionAC, Inside.Core.Formula",_x000D_
        "ID": 14,_x000D_
        "Results": [_x000D_
          [_x000D_
            ""_x000D_
          ]_x000D_
        ],_x000D_
        "Statistics": {_x000D_
          "CreationDate": "2022-11-15T10:05:04.9128573+01:00",_x000D_
          "LastRefreshDate": "2022-03-15T17:38:52.4321288+01:00",_x000D_
          "TotalRefreshCount": 113,_x000D_
          "CustomInfo": {}_x000D_
        }_x000D_
      },_x000D_
      "15": {_x000D_
        "$type": "Inside.Core.Formula.Definition.DefinitionAC, Inside.Core.Formula",_x000D_
        "ID": 15,_x000D_
        "Results": [_x000D_
          [_x000D_
            ""_x000D_
          ]_x000D_
        ],_x000D_
        "Statistics": {_x000D_
          "CreationDate": "2022-11-15T10:05:04.9128573+01:00",_x000D_
          "LastRefreshDate": "2022-03-15T17:38:55.110891+01:00",_x000D_
          "TotalRefreshCount": 114,_x000D_
          "CustomInfo": {}_x000D_
        }_x000D_
      },_x000D_
      "16": {_x000D_
        "$type": "Inside.Core.Formula.Definition.DefinitionAC, Inside.Core.Formula",_x000D_
        "ID": 16,_x000D_
        "Results": [_x000D_
          [_x000D_
            ""_x000D_
          ]_x000D_
        ],_x000D_
        "Statistics": {_x000D_
          "CreationDate": "2022-11-15T10:05:04.9128573+01:00",_x000D_
          "LastRefreshDate": "2022-03-15T17:38:54.0765576+01:00",_x000D_
          "TotalRefreshCount": 114,_x000D_
          "CustomInfo": {}_x000D_
        }_x000D_
      },_x000D_
      "17": {_x000D_
        "$type": "Inside.Core.Formula.Definition.DefinitionAC, Inside.Core.Formula",_x000D_
        "ID": 17,_x000D_
        "Results": [_x000D_
          [_x000D_
            ""_x000D_
          ]_x000D_
        ],_x000D_
        "Statistics": {_x000D_
          "CreationDate": "2022-11-15T10:05:04.9128573+01:00",_x000D_
          "LastRefreshDate": "2022-03-15T17:38:52.1229776+01:00",_x000D_
          "TotalRefreshCount": 136,_x000D_
          "CustomInfo": {}_x000D_
        }_x000D_
      },_x000D_
      "18": {_x000D_
        "$type": "Inside.Core.Formula.Definition.DefinitionAC, Inside.Core.Formula",_x000D_
        "ID": 18,_x000D_
        "Results": [_x000D_
          [_x000D_
            ""_x000D_
          ]_x000D_
        ],_x000D_
        "Statistics": {_x000D_
          "CreationDate": "2022-11-15T10:05:04.9128573+01:00",_x000D_
          "LastRefreshDate": "2022-03-15T17:38:50.9866722+01:00",_x000D_
          "TotalRefreshCount": 135,_x000D_
          "CustomInfo": {}_x000D_
        }_x000D_
      },_x000D_
      "19": {_x000D_
        "$type": "Inside.Core.Formula.Definition.DefinitionAC, Inside.Core.Formula",_x000D_
        "ID": 19,_x000D_
        "Results": [_x000D_
          [_x000D_
            ""_x000D_
          ]_x000D_
        ],_x000D_
        "Statistics": {_x000D_
          "CreationDate": "2022-11-15T10:05:04.9128573+01:00",_x000D_
          "LastRefreshDate": "2022-03-15T17:38:50.6087386+01:00",_x000D_
          "TotalRefreshCount": 134,_x000D_
          "CustomInfo": {}_x000D_
        }_x000D_
      },_x000D_
      "20": {_x000D_
        "$type": "Inside.Core.Formula.Definition.DefinitionAC, Inside.Core.Formula",_x000D_
        "ID": 20,_x000D_
        "Results": [_x000D_
          [_x000D_
            ""_x000D_
          ]_x000D_
        ],_x000D_
        "Statistics": {_x000D_
          "CreationDate": "2022-11-15T10:05:04.9128573+01:00",_x000D_
          "LastRefreshDate": "2022-03-15T17:38:51.1106799+01:00",_x000D_
          "TotalRefreshCount": 135,_x000D_
          "CustomInfo": {}_x000D_
        }_x000D_
      },_x000D_
      "21": {_x000D_
        "$type": "Inside.Core.Formula.Definition.DefinitionAC, Inside.Core.Formula",_x000D_
        "ID": 21,_x000D_
        "Results": [_x000D_
          [_x000D_
            ""_x000D_
          ]_x000D_
        ],_x000D_
        "Statistics": {_x000D_
          "CreationDate": "2022-11-15T10:05:04.9128573+01:00",_x000D_
          "LastRefreshDate": "2022-03-15T17:38:51.4929919+01:00",_x000D_
          "TotalRefreshCount": 135,_x000D_
          "CustomInfo": {}_x000D_
        }_x000D_
      },_x000D_
      "22": {_x000D_
        "$type": "Inside.Core.Formula.Definition.DefinitionAC, Inside.Core.Formula",_x000D_
        "ID": 22,_x000D_
        "Results": [_x000D_
          [_x000D_
            ""_x000D_
          ]_x000D_
        ],_x000D_
        "Statistics": {_x000D_
          "CreationDate": "2022-11-15T10:05:04.9128573+01:00",_x000D_
          "LastRefreshDate": "2022-03-15T17:38:51.9456533+01:00",_x000D_
          "TotalRefreshCount": 135,_x000D_
          "CustomInfo": {}_x000D_
        }_x000D_
      },_x000D_
      "23": {_x000D_
        "$type": "Inside.Core.Formula.Definition.DefinitionAC, Inside.Core.Formula",_x000D_
        "ID": 23,_x000D_
        "Results": [_x000D_
          [_x000D_
            ""_x000D_
          ]_x000D_
        ],_x000D_
        "Statistics": {_x000D_
          "CreationDate": "2022-11-15T10:05:04.9128573+01:00",_x000D_
          "LastRefreshDate": "2022-03-15T17:38:57.5764772+01:00",_x000D_
          "TotalRefreshCount": 113,_x000D_
          "CustomInfo": {}_x000D_
        }_x000D_
      },_x000D_
      "24": {_x000D_
        "$type": "Inside.Core.Formula.Definition.DefinitionAC, Inside.Core.Formula",_x000D_
        "ID": 24,_x000D_
        "Results": [_x000D_
          [_x000D_
            ""_x000D_
          ]_x000D_
        ],_x000D_
        "Statistics": {_x000D_
          "CreationDate": "2022-11-15T10:05:04.9128573+01:00",_x000D_
          "LastRefreshDate": "2022-03-15T17:38:54.0281472+01:00",_x000D_
          "TotalRefreshCount": 112,_x000D_
          "CustomInfo": {}_x000D_
        }_x000D_
      },_x000D_
      "25": {_x000D_
        "$type": "Inside.Core.Formula.Definition.DefinitionAC, Inside.Core.Formula",_x000D_
        "ID": 25,_x000D_
        "Results": [_x000D_
          [_x000D_
            ""_x000D_
          ]_x000D_
        ],_x000D_
        "Statistics": {_x000D_
          "CreationDate": "2022-11-15T10:05:04.9128573+01:00",_x000D_
          "LastRefreshDate": "2022-03-15T17:38:53.3637919+01:00",_x000D_
          "TotalRefreshCount": 112,_x000D_
          "CustomInfo": {}_x000D_
        }_x000D_
      },_x000D_
      "26": {_x000D_
        "$type": "Inside.Core.Formula.Definition.DefinitionAC, Inside.Core.Formula",_x000D_
        "ID": 26,_x000D_
        "Results": [_x000D_
          [_x000D_
            "Ingénieur et cadre"_x000D_
          ]_x000D_
        ],_x000D_
        "Statistics": {_x000D_
          "CreationDate": "2022-11-15T10:05:04.9128573+01:00",_x000D_
          "LastRefreshDate": "2022-03-15T17:46:57.1809369+01:00",_x000D_
          "TotalRefreshCount": 112,_x000D_
          "CustomInfo": {}_x000D_
        }_x000D_
      },_x000D_
      "27": {_x000D_
        "$type": "Inside.Core.Formula.Definition.DefinitionAC, Inside.Core.Formula",_x000D_
        "ID": 27,_x000D_
        "Results": [_x000D_
          [_x000D_
            </t>
  </si>
  <si>
    <t>""_x000D_
          ]_x000D_
        ],_x000D_
        "Statistics": {_x000D_
          "CreationDate": "2022-11-15T10:05:04.9128573+01:00",_x000D_
          "LastRefreshDate": "2022-03-15T17:38:53.2358564+01:00",_x000D_
          "TotalRefreshCount": 112,_x000D_
          "CustomInfo": {}_x000D_
        }_x000D_
      },_x000D_
      "28": {_x000D_
        "$type": "Inside.Core.Formula.Definition.DefinitionAC, Inside.Core.Formula",_x000D_
        "ID": 28,_x000D_
        "Results": [_x000D_
          [_x000D_
            ""_x000D_
          ]_x000D_
        ],_x000D_
        "Statistics": {_x000D_
          "CreationDate": "2022-11-15T10:05:04.9128573+01:00",_x000D_
          "LastRefreshDate": "2022-03-15T17:38:53.7994966+01:00",_x000D_
          "TotalRefreshCount": 112,_x000D_
          "CustomInfo": {}_x000D_
        }_x000D_
      },_x000D_
      "29": {_x000D_
        "$type": "Inside.Core.Formula.Definition.DefinitionAC, Inside.Core.Formula",_x000D_
        "ID": 29,_x000D_
        "Results": [_x000D_
          [_x000D_
            ""_x000D_
          ]_x000D_
        ],_x000D_
        "Statistics": {_x000D_
          "CreationDate": "2022-11-15T10:05:04.9128573+01:00",_x000D_
          "LastRefreshDate": "2022-03-15T17:38:54.8939317+01:00",_x000D_
          "TotalRefreshCount": 112,_x000D_
          "CustomInfo": {}_x000D_
        }_x000D_
      },_x000D_
      "30": {_x000D_
        "$type": "Inside.Core.Formula.Definition.DefinitionAC, Inside.Core.Formula",_x000D_
        "ID": 30,_x000D_
        "Results": [_x000D_
          [_x000D_
            ""_x000D_
          ]_x000D_
        ],_x000D_
        "Statistics": {_x000D_
          "CreationDate": "2022-11-15T10:05:04.9128573+01:00",_x000D_
          "LastRefreshDate": "2022-03-15T17:38:53.9586629+01:00",_x000D_
          "TotalRefreshCount": 112,_x000D_
          "CustomInfo": {}_x000D_
        }_x000D_
      },_x000D_
      "31": {_x000D_
        "$type": "Inside.Core.Formula.Definition.DefinitionAC, Inside.Core.Formula",_x000D_
        "ID": 31,_x000D_
        "Results": [_x000D_
          [_x000D_
            ""_x000D_
          ]_x000D_
        ],_x000D_
        "Statistics": {_x000D_
          "CreationDate": "2022-11-15T10:05:04.9128573+01:00",_x000D_
          "LastRefreshDate": "2022-03-15T17:38:53.061721+01:00",_x000D_
          "TotalRefreshCount": 112,_x000D_
          "CustomInfo": {}_x000D_
        }_x000D_
      },_x000D_
      "32": {_x000D_
        "$type": "Inside.Core.Formula.Definition.DefinitionAC, Inside.Core.Formula",_x000D_
        "ID": 32,_x000D_
        "Results": [_x000D_
          [_x000D_
            ""_x000D_
          ]_x000D_
        ],_x000D_
        "Statistics": {_x000D_
          "CreationDate": "2022-11-15T10:05:04.9128573+01:00",_x000D_
          "LastRefreshDate": "2022-03-15T17:38:52.4086901+01:00",_x000D_
          "TotalRefreshCount": 112,_x000D_
          "CustomInfo": {}_x000D_
        }_x000D_
      },_x000D_
      "33": {_x000D_
        "$type": "Inside.Core.Formula.Definition.DefinitionAC, Inside.Core.Formula",_x000D_
        "ID": 33,_x000D_
        "Results": [_x000D_
          [_x000D_
            ""_x000D_
          ]_x000D_
        ],_x000D_
        "Statistics": {_x000D_
          "CreationDate": "2022-11-15T10:05:04.9128573+01:00",_x000D_
          "LastRefreshDate": "2022-03-15T17:38:50.9462724+01:00",_x000D_
          "TotalRefreshCount": 133,_x000D_
          "CustomInfo": {}_x000D_
        }_x000D_
      },_x000D_
      "34": {_x000D_
        "$type": "Inside.Core.Formula.Definition.DefinitionAC, Inside.Core.Formula",_x000D_
        "ID": 34,_x000D_
        "Results": [_x000D_
          [_x000D_
            ""_x000D_
          ]_x000D_
        ],_x000D_
        "Statistics": {_x000D_
          "CreationDate": "2022-11-15T10:05:04.9128573+01:00",_x000D_
          "LastRefreshDate": "2022-03-15T17:38:50.6645322+01:00",_x000D_
          "TotalRefreshCount": 134,_x000D_
          "CustomInfo": {}_x000D_
        }_x000D_
      },_x000D_
      "35": {_x000D_
        "$type": "Inside.Core.Formula.Definition.DefinitionAC, Inside.Core.Formula",_x000D_
        "ID": 35,_x000D_
        "Results": [_x000D_
          [_x000D_
            ""_x000D_
          ]_x000D_
        ],_x000D_
        "Statistics": {_x000D_
          "CreationDate": "2022-11-15T10:05:04.9128573+01:00",_x000D_
          "LastRefreshDate": "2022-03-15T17:38:50.8805744+01:00",_x000D_
          "TotalRefreshCount": 134,_x000D_
          "CustomInfo": {}_x000D_
        }_x000D_
      },_x000D_
      "36": {_x000D_
        "$type": "Inside.Core.Formula.Definition.DefinitionAC, Inside.Core.Formula",_x000D_
        "ID": 36,_x000D_
        "Results": [_x000D_
          [_x000D_
            ""_x000D_
          ]_x000D_
        ],_x000D_
        "Statistics": {_x000D_
          "CreationDate": "2022-11-15T10:05:04.9128573+01:00",_x000D_
          "LastRefreshDate": "2022-03-15T17:38:51.0867452+01:00",_x000D_
          "TotalRefreshCount": 133,_x000D_
          "CustomInfo": {}_x000D_
        }_x000D_
      },_x000D_
      "37": {_x000D_
        "$type": "Inside.Core.Formula.Definition.DefinitionAC, Inside.Core.Formula",_x000D_
        "ID": 37,_x000D_
        "Results": [_x000D_
          [_x000D_
            ""_x000D_
          ]_x000D_
        ],_x000D_
        "Statistics": {_x000D_
          "CreationDate": "2022-11-15T10:05:04.9128573+01:00",_x000D_
          "LastRefreshDate": "2022-03-15T17:38:51.2603994+01:00",_x000D_
          "TotalRefreshCount": 134,_x000D_
          "CustomInfo": {}_x000D_
        }_x000D_
      },_x000D_
      "38": {_x000D_
        "$type": "Inside.Core.Formula.Definition.DefinitionAC, Inside.Core.Formula",_x000D_
        "ID": 38,_x000D_
        "Results": [_x000D_
          [_x000D_
            ""_x000D_
          ]_x000D_
        ],_x000D_
        "Statistics": {_x000D_
          "CreationDate": "2022-11-15T10:05:04.9128573+01:00",_x000D_
          "LastRefreshDate": "2022-03-15T17:38:51.4293558+01:00",_x000D_
          "TotalRefreshCount": 133,_x000D_
          "CustomInfo": {}_x000D_
        }_x000D_
      },_x000D_
      "39": {_x000D_
        "$type": "Inside.Core.Formula.Definition.DefinitionAC, Inside.Core.Formula",_x000D_
        "ID": 39,_x000D_
        "Results": [_x000D_
          [_x000D_
            ""_x000D_
          ]_x000D_
        ],_x000D_
        "Statistics": {_x000D_
          "CreationDate": "2022-11-15T10:05:04.9128573+01:00",_x000D_
          "LastRefreshDate": "2022-03-15T17:38:51.473233+01:00",_x000D_
          "TotalRefreshCount": 136,_x000D_
          "CustomInfo": {}_x000D_
        }_x000D_
      },_x000D_
      "40": {_x000D_
        "$type": "Inside.Core.Formula.Definition.DefinitionAC, Inside.Core.Formula",_x000D_
        "ID": 40,_x000D_
        "Results": [_x000D_
          [_x000D_
            ""_x000D_
          ]_x000D_
        ],_x000D_
        "Statistics": {_x000D_
          "CreationDate": "2022-11-15T10:05:04.9128573+01:00",_x000D_
          "LastRefreshDate": "2022-03-15T17:38:52.0980487+01:00",_x000D_
          "TotalRefreshCount": 137,_x000D_
          "CustomInfo": {}_x000D_
        }_x000D_
      },_x000D_
      "41": {_x000D_
        "$type": "Inside.Core.Formula.Definition.DefinitionAC, Inside.Core.Formula",_x000D_
        "ID": 41,_x000D_
        "Results": [_x000D_
          [_x000D_
            ""_x000D_
          ]_x000D_
        ],_x000D_
        "Statistics": {_x000D_
          "CreationDate": "2022-11-15T10:05:04.9128573+01:00",_x000D_
          "LastRefreshDate": "2022-03-15T17:38:50.7034309+01:00",_x000D_
          "TotalRefreshCount": 135,_x000D_
          "CustomInfo": {}_x000D_
        }_x000D_
      },_x000D_
      "42": {_x000D_
        "$type": "Inside.Core.Formula.Definition.DefinitionAC, Inside.Core.Formula",_x000D_
        "ID": 42,_x000D_
        "Results": [_x000D_
          [_x000D_
            ""_x000D_
          ]_x000D_
        ],_x000D_
        "Statistics": {_x000D_
          "CreationDate": "2022-11-15T10:05:04.9128573+01:00",_x000D_
          "LastRefreshDate": "2022-03-15T17:38:51.3012796+01:00",_x000D_
          "TotalRefreshCount": 136,_x000D_
          "CustomInfo": {}_x000D_
        }_x000D_
      },_x000D_
      "43": {_x000D_
        "$type": "Inside.Core.Formula.Definition.DefinitionAC, Inside.Core.Formula",_x000D_
        "ID": 43,_x000D_
        "Results": [_x000D_
          [_x000D_
            ""_x000D_
          ]_x000D_
        ],_x000D_
        "Statistics": {_x000D_
          "CreationDate": "2022-11-15T10:05:04.9128573+01:00",_x000D_
          "LastRefreshDate": "2022-03-15T17:38:52.2671089+01:00",_x000D_
          "TotalRefreshCount": 113,_x000D_
          "CustomInfo": {}_x000D_
        }_x000D_
      },_x000D_
      "44": {_x000D_
        "$type": "Inside.Core.Formula.Definition.DefinitionAC, Inside.Core.Formula",_x000D_
        "ID": 44,_x000D_
        "Results": [_x000D_
          [_x000D_
            ""_x000D_
          ]_x000D_
        ],_x000D_
        "Statistics": {_x000D_
          "CreationDate": "2022-11-15T10:05:04.9128573+01:00",_x000D_
          "LastRefreshDate": "2022-03-15T17:38:52.9769312+01:00",_x000D_
          "TotalRefreshCount": 112,_x000D_
          "CustomInfo": {}_x000D_
        }_x000D_
      },_x000D_
      "45": {_x000D_
        "$type": "Inside.Core.Formula.Definition.DefinitionAC, Inside.Core.Formula",_x000D_
        "ID": 45,_x000D_
        "Results": [_x000D_
          [_x000D_
            ""_x000D_
          ]_x000D_
        ],_x000D_
        "Statistics": {_x000D_
          "CreationDate": "2022-11-15T10:05:04.9128573+01:00",_x000D_
          "LastRefreshDate": "2022-03-15T17:38:52.9381542+01:00",_x000D_
          "TotalRefreshCount": 112,_x000D_
          "CustomInfo": {}_x000D_
        }_x000D_
      },_x000D_
      "46": {_x000D_
        "$type": "Inside.Core.Formula.Definition.DefinitionAC, Inside.Core.Formula",_x000D_
        "ID": 46,_x000D_
        "Results": [_x000D_
          [_x000D_
            ""_x000D_
          ]_x000D_
        ],_x000D_
        "Statistics": {_x000D_
          "CreationDate": "2022-11-15T10:05:04.9128573+01:00",_x000D_
          "LastRefreshDate": "2022-03-15T17:38:54.0191709+01:00",_x000D_
          "TotalRefreshCount": 114,_x000D_
          "CustomInfo": {}_x000D_
        }_x000D_
      },_x000D_
      "47": {_x000D_
        "$type": "Inside.Core.Formula.Definition.DefinitionAC, Inside.Core.Formula",_x000D_
        "ID": 47,_x000D_
        "Results": [_x000D_
          [_x000D_
            ""_x000D_
          ]_x000D_
        ],_x000D_
        "Statistics": {_x000D_
          "CreationDate": "2022-11-15T10:05:04.9128573+01:00",_x000D_
          "LastRefreshDate": "2022-03-15T17:39:00.1085645+01:00",_x000D_
          "TotalRefreshCount": 111,_x000D_
          "CustomInfo": {}_x000D_
        }_x000D_
      },_x000D_
      "48": {_x000D_
        "$type": "Inside.Core.Formula.Definition.DefinitionAC, Inside.Core.Formula",_x000D_
        "ID": 48,_x000D_
        "Results": [_x000D_
          [_x000D_
            ""_x000D_
          ]_x000D_
        ],_x000D_
        "Statistics": {_x000D_
          "CreationDate": "2022-11-15T10:05:04.9128573+01:00",_x000D_
          "LastRefreshDate": "2022-03-15T17:38:52.5467307+01:00",_x000D_
          "TotalRefreshCount": 112,_x000D_
          "CustomInfo": {}_x000D_
        }_x000D_
      },_x000D_
      "49": {_x000D_
        "$type": "Inside.Core.Formula.Definition.DefinitionAC, Inside.Core.Formula",_x000D_
        "ID": 49,_x000D_
        "Results": [_x000D_
          [_x000D_
            ""_x000D_
          ]_x000D_
        ],_x000D_
        "Statistics": {_x000D_
          "CreationDate": "2022-11-15T10:05:04.9128573+01:00",_x000D_
          "LastRefreshDate": "2022-03-15T17:39:00.0407278+01:00",_x000D_
          "TotalRefreshCount": 112,_x000D_
          "CustomInfo": {}_x000D_
        }_x000D_
      },_x000D_
      "50": {_x000D_
        "$type": "Inside.Core.Formula.Definition.DefinitionAC, Inside.Core.Formula",_x000D_
        "ID": 50,_x000D_
        "Results": [_x000D_
          [_x000D_
            ""_x000D_
          ]_x000D_
        ],_x000D_
        "Statistics": {_x000D_
          "CreationDate": "2022-11-15T10:05:04.9128573+01:00",_x000D_
          "LastRefreshDate": "2022-03-15T17:39:02.615127+01:00",_x000D_
          "TotalRefreshCount": 113,_x000D_
          "CustomInfo": {}_x000D_
        }_x000D_
      },_x000D_
      "51": {_x000D_
        "$type": "Inside.Core.Formula.Definition.DefinitionAC, Inside.Core.Formula",_x000D_
        "ID": 51,_x000D_
        "Results": [_x000D_
          [_x000D_
            ""_x000D_
          ]_x000D_
        ],_x000D_
        "Statistics": {_x000D_
          "CreationDate": "2022-11-15T10:05:04.9128573+01:00",_x000D_
          "LastRefreshDate": "2022-03-15T17:38:59.9043936+01:00",_x000D_
          "TotalRefreshCount": 113,_x000D_
          "CustomInfo": {}_x000D_
        }_x000D_
      },_x000D_
      "52": {_x000D_
        "$type": "Inside.Core.Formula.Definition.DefinitionAC, Inside.Core.Formula",_x000D_
        "ID": 52,_x000D_
        "Results": [_x000D_
          [_x000D_
            ""_x000D_
          ]_x000D_
        ],_x000D_
        "Statistics": {_x000D_
          "CreationDate": "2022-11-15T10:05:04.9128573+01:00",_x000D_
          "LastRefreshDate": "2022-03-15T17:38:50.8161594+01:00",_x000D_
          "TotalRefreshCount": 133,_x000D_
          "CustomInfo": {}_x000D_
        }_x000D_
      },_x000D_
      "53": {_x000D_
        "$type": "Inside.Core.Formula.Definition.DefinitionAC, Inside.Core.Formula",_x000D_
        "ID": 53,_x000D_
        "Results": [_x000D_
          [_x000D_
            ""_x000D_
          ]_x000D_
        ],_x000D_
        "Statistics": {_x000D_
          "CreationDate": "2022-11-15T10:05:04.9128573+01:00",_x000D_
          "LastRefreshDate": "2022-03-15T17:38:51.9097755+01:00",_x000D_
          "TotalRefreshCount": 136,_x000D_
          "CustomInfo": {}_x000D_
        }_x000D_
      },_x000D_
      "54": {_x000D_
        "$type": "Inside.Core.Formula.Definition.DefinitionAC, Inside.Core.Formula",_x000D_
        "ID": 54,_x000D_
        "Results": [_x000D_
          [_x000D_
            ""_x000D_
          ]_x000D_
        ],_x000D_
        "Statistics": {_x000D_
          "CreationDate": "2022-11-15T10:05:04.9128573+01:00",_x000D_
          "LastRefreshDate": "2022-03-15T17:38:51.1924611+01:00",_x000D_
          "TotalRefreshCount": 136,_x000D_
          "CustomInfo": {}_x000D_
        }_x000D_
      },_x000D_
      "55": {_x000D_
        "$type": "Inside.Core.Formula.Definition.DefinitionAC, Inside.Core.Formula",_x000D_
        "ID": 55,_x000D_
        "Results": [_x000D_
          [_x000D_
            ""_x000D_
          ]_x000D_
        ],_x000D_
        "Statistics": {_x000D_
          "CreationDate": "2022-11-15T10:05:04.9128573+01:00",_x000D_
          "LastRefreshDate": "2022-03-15T17:38:51.3528011+01:00",_x000D_
          "TotalRefreshCount": 137,_x000D_
          "CustomInfo": {}_x000D_
        }_x000D_
      },_x000D_
      "56": {_x000D_
        "$type": "Inside.Core.Formula.Definition.DefinitionAC, Inside.Core.Formula",_x000D_
        "ID": 56,_x000D_
        "Results": [_x000D_
          [_x000D_
            ""_x000D_
          ]_x000D_
        ],_x000D_
        "Statistics": {_x000D_
          "CreationDate": "2022-11-15T10:05:04.9128573+01:00",_x000D_
          "LastRefreshDate": "2022-03-15T17:38:52.3363007+01:00",_x000D_
          "TotalRefreshCount": 112,_x000D_
          "CustomInfo": {}_x000D_
        }_x000D_
      },_x000D_
      "57": {_x000D_
        "$type": "Inside.Core.Formula.Definition.DefinitionAC, Inside.Core.Formula",_x000D_
        "ID": 57,_x000D_
        "Results": [_x000D_
          [_x000D_
            ""_x000D_
          ]_x000D_
        ],_x000D_
        "Statistics": {_x000D_
          "CreationDate": "2022-11-15T10:05:04.9128573+01:00",_x000D_
          "LastRefreshDate": "2022-03-15T17:38:53.5794358+01:00",_x000D_
          "TotalRefreshCount": 112,_x000D_
          "CustomInfo": {}_x000D_
        }_x000D_
      },_x000D_
      "58": {_x000D_
        "$type": "Inside.Core.Formula.Definition.DefinitionAC, Inside.Core.Formula",_x000D_
        "ID": 58,_x000D_
        "Results": [_x000D_
          [_x000D_
            ""_x000D_
          ]_x000D_
        ],_x000D_
        "Statistics": {_x000D_
          "CreationDate": "2022-11-15T10:05:04.9128573+01:00",_x000D_
          "LastRefreshDate": "2022-03-15T17:38:57.3803536+01:00",_x000D_
          "TotalRefreshCount": 113,_x000D_
          "CustomInfo": {}_x000D_
        }_x000D_
      },_x000D_
      "59": {_x000D_
        "$type": "Inside.Core.Formula.Definition.DefinitionAC, Inside.Core.Formula",_x000D_
        "ID": 59,_x000D_
        "Results": [_x000D_
          [_x000D_
            ""_x000D_
          ]_x000D_
        ],_x000D_
        "Statistics": {_x000D_
          "CreationDate": "2022-11-15T10:05:04.9128573+01:00",_x000D_
          "LastRefreshDate": "2022-03-15T17:38:55.0914338+01:00",_x000D_
          "TotalRefreshCount": 113,_x000D_
          "CustomInfo": {}_x000D_
        }_x000D_
      },_x000D_
      "60": {_x000D_
        "$type": "Inside.Core.Formula.Definition.DefinitionAC, Inside.Core.Formula",_x000D_
        "ID": 60,_x000D_
        "Results": [_x000D_
          [_x000D_
            ""_x000D_
          ]_x000D_
        ],_x000D_
        "Statistics": {_x000D_
          "CreationDate": "2022-11-15T10:05:04.9128573+01:00",_x000D_
          "LastRefreshDate": "2022-03-15T17:38:54.7575824+01:00",_x000D_
          "TotalRefreshCount": 111,_x000D_
          "CustomInfo": {}_x000D_
        }_x000D_
      },_x000D_
      "61": {_x000D_
        "$type": "Inside.Core.Formula.Definition.DefinitionAC, Inside.Core.Formula",_x000D_
        "ID": 61,_x000D_
        "Results": [_x000D_
          [_x000D_
            ""_x000D_
          ]_x000D_
        ],_x000D_
        "Statistics": {_x000D_
          "CreationDate": "2022-11-15T10:05:04.9128573+01:00",_x000D_
          "LastRefreshDate": "2022-03-15T17:38:54.031139+01:00",_x000D_
          "TotalRefreshCount": 113,_x000D_
          "CustomInfo": {}_x000D_
        }_x000D_
      },_x000D_
      "62": {_x000D_
        "$type": "Inside.Core.Formula.Definition.DefinitionAC, Inside.Core.Formula",_x000D_
        "ID": 62,_x000D_
        "Results": [_x000D_
          [_x000D_
            ""_x000D_
          ]_x000D_
        ],_x000D_
        "Statistics": {_x000D_
          "CreationDate": "2022-11-15T10:05:04.9128573+01:00",_x000D_
          "LastRefreshDate": "2022-03-15T17:39:00.1344953+01:00",_x000D_
          "TotalRefreshCount": 112,_x000D_
          "CustomInfo": {}_x000D_
        }_x000D_
      },_x000D_
      "63": {_x000D_
        "$type": "Inside.Core.Formula.Definition.DefinitionAC, Inside.Core.Formula",_x000D_
        "ID": 63,_x000D_
        "Results": [_x000D_
          [_x000D_
            ""_x000D_
          ]_x000D_
        ],_x000D_
        "Statistics": {_x000D_
          "CreationDate": "2022-11-15T10:05:04.9128573+01:00",_x000D_
          "LastRefreshDate": "2022-03-15T17:38:52.8543596+01:00",_x000D_
          "TotalRefreshCount": 111,_x000D_
          "CustomInfo": {}_x000D_
        }_x000D_
      },_x000D_
      "64": {_x000D_
        "$type": "Inside.Core.Formula.Definition.DefinitionAC, Inside.Core.Formula",_x000D_
        "ID": 64,_x000D_
        "Results": [_x000D_
          [_x000D_
            ""_x000D_
          ]_x000D_
        ],_x000D_
        "Statistics": {_x000D_
          "CreationDate": "2022-11-15T10:05:04.9128573+01:00",_x000D_
          "LastRefreshDate": "2022-03-15T17:38:53.4697283+01:00",_x000D_
          "TotalRefreshCount": 112,_x000D_
          "CustomInfo": {}_x000D_
        }_x000D_
      },_x000D_
      "65": {_x000D_
        "$type": "Inside.Core.Formula.Definition.DefinitionAC, Inside.Core.Formula",_x000D_
        "ID": 65,_x000D_
        "Results": [_x000D_
          [_x000D_
            ""_x000D_
          ]_x000D_
        ],_x000D_
        "Statistics": {_x000D_
          "CreationDate": "2022-11-15T10:05:04.9128573+01:00",_x000D_
          "LastRefreshDate": "2022-03-15T17:38:53.0861627+01:00",_x000D_
          "TotalRefreshCount": 110,_x000D_
          "CustomInfo": {}_x000D_
        }_x000D_
      },_x000D_
      "66": {_x000D_
        "$type": "Inside.Core.Formula.Definition.DefinitionAC, Inside.Core.Formula",_x000D_
        "ID": 66,_x000D_
        "Results": [_x000D_
          [_x000D_
            ""_x000D_
          ]_x000D_
        ],_x000D_
        "Statistics": {_x000D_
          "CreationDate": "2022-11-15T10:05:04.9128573+01:00",_x000D_
          "LastRefreshDate": "2022-03-15T17:38:52.3893618+01:00",_x000D_
          "TotalRefreshCount": 110,_x000D_
          "CustomInfo": {}_x000D_
        }_x000D_
      },_x000D_
      "67": {_x000D_
        "$type": "Inside.Core.Formula.Definition.DefinitionAC, Inside.Core.Formula",_x000D_
        "ID": 67,_x000D_
        "Results": [_x000D_
          [_x000D_
            "Catégorie 1"_x000D_
          ]_x000D_
        ],_x000D_
        "Statistics": {_x000D_
          "CreationDate": "2022-11-15T10:05:04.9128573+01:00",_x000D_
          "LastRefreshDate": "2022-03-15T17:46:58.3569182+01:00",_x000D_
          "TotalRefreshCount": 132,_x000D_
          "CustomInfo": {}_x000D_
        }_x000D_
      },_x000D_
      "68": {_x000D_
        "$type": "Inside.Core.Formula.Definition.DefinitionAC, Inside.Core.Formula",_x000D_
        "ID": 68,_x000D_
        "Results": [_x000D_
          [_x000D_
            ""_x000D_
          ]_x000D_
        ],_x000D_
        "Statistics": {_x000D_
          "CreationDate": "2022-11-15T10:05:04.9128573+01:00",_x000D_
          "LastRefreshDate": "2022-03-15T17:38:52.0950165+01:00",_x000D_
          "TotalRefreshCount": 136,_x000D_
          "CustomInfo": {}_x000D_
        }_x000D_
      },_x000D_
      "69": {_x000D_
        "$type": "Inside.Core.Formula.Definition.DefinitionAC, Inside.Core.Formula",_x000D_
        "ID": 69,_x000D_
        "Results": [_x000D_
          [_x000D_
            ""_x000D_
          ]_x000D_
        ],_x000D_
        "Statistics": {_x000D_
          "CreationDate": "2022-11-15T10:05:04.9128573+01:00",_x000D_
          "LastRefreshDate": "2022-03-15T17:38:51.7738135+01:00",_x000D_
          "TotalRefreshCount": 134,_x000D_
          "CustomInfo": {}_x000D_
        }_x000D_
      },_x000D_
      "70": {_x000D_
        "$type": "Inside.Core.Formula.Definition.DefinitionAC, Inside.Core.Formula",_x000D_
        "ID": 70,_x000D_
        "Results": [_x000D_
          [_x000D_
            ""_x000D_
          ]_x000D_
        ],_x000D_
        "Statistics": {_x000D_
          "CreationDate": "2022-11-15T10:05:04.9128573+01:00",_x000D_
          "LastRefreshDate": "2022-03-15T17:38:50.8331093+01:00",_x000D_
          "TotalRefreshCount": 135,_x000D_
          "CustomInfo": {}_x000D_
        }_x000D_
      },_x000D_
      "71": {_x000D_
        "$type": "Inside.Core.Formula.Definition.DefinitionAC, Inside.Core.Formula",_x000D_
        "ID": 71,_x000D_
        "Results": [_x000D_
          [_x000D_
            ""_x000D_
          ]_x000D_
        ],_x000D_
        "Statistics": {_x000D_
          "CreationDate": "2022-11-15T10:05:04.9128573+01:00",_x000D_
          "LastRefreshDate": "2022-03-15T17:38:50.7732428+01:00",_x000D_
          "TotalRefreshCount": 135,_x000D_
          "CustomInfo": {}_x000D_
        }_x000D_
      },_x000D_
      "72": {_x000D_
        "$type": "Inside.Core.Formula.Definition.DefinitionAC, Inside.Core.Formula",_x000D_
        "ID": 72,_x000D_
        "Results": [_x000D_
          [_x000D_
            ""_x000D_
          ]_x000D_
        ],_x000D_
        "Statistics": {_x000D_
          "CreationDate": "2022-11-15T10:05:04.9128573+01:00",_x000D_
          "LastRefreshDate": "2022-03-15T17:38:53.77153+01:00",_x000D_
          "TotalRefreshCount": 113,_x000D_
          "CustomInfo": {}_x000D_
        }_x000D_
      },_x000D_
      "73": {_x000D_
        "$type": "Inside.Core.Formula.Definition.DefinitionAC, Inside.Core.Formula",_x000D_
        "ID": 73,_x000D_
        "Results": [_x000D_
          [_x000D_
            ""_x000D_
          ]_x000D_
        ],_x000D_
        "Statistics": {_x000D_
          "CreationDate": "2022-11-15T10:05:04.9128573+01:00",_x000D_
          "LastRefreshDate": "2022-03-15T17:38:52.6027726+01:00",_x000D_
          "TotalRefreshCount": 113,_x000D_
          "CustomInfo": {}_x000D_
        }_x000D_
      },_x000D_
      "74": {_x000D_
        "$type": "Inside.Core.Formula.Definition.DefinitionAC, Inside.Core.Formula",_x000D_
        "ID": 74,_x000D_
        "Results": [_x000D_
          [_x000D_
            ""_x000D_
          ]_x000D_
        ],_x000D_
        "Statistics": {_x000D_
          "CreationDate": "2022-11-15T10:05:04.9128573+01:00",_x000D_
          "LastRefreshDate": "2022-03-15T17:38:53.1820062+01:00",_x000D_
          "TotalRefreshCount": 112,_x000D_
          "CustomInfo": {}_x000D_
        }_x000D_
      },_x000D_
      "75": {_x000D_
        "$type": "Inside.Core.Formula.Definition.DefinitionAC, Inside.Core.Formula",_x000D_
        "ID": 75,_x000D_
        "Results": [_x000D_
          [_x000D_
            ""_x000D_
          ]_x000D_
        ],_x000D_
        "Statistics": {_x000D_
          "CreationDate": "2022-11-15T10:05:04.9128573+01:00",_x000D_
          "LastRefreshDate": "2022-03-15T17:38:53.047758+01:00",_x000D_
          "TotalRefreshCount": 112,_x000D_
          "CustomInfo": {}_x000D_
        }_x000D_
      },_x000D_
      "76": {_x000D_
        "$type": "Inside.Core.Formula.Definition.DefinitionAC, Inside.Core.Formula",_x000D_
        "ID": 76,_x000D_
        "Results": [_x000D_
          [_x000D_
            ""_x000D_
          ]_x000D_
        ],_x000D_
        "Statistics": {_x000D_
          "CreationDate": "2022-11-15T10:05:04.9128573+01:00",_x000D_
          "LastRefreshDate": "2022-03-15T17:38:52.3020553+01:00",_x000D_
          "TotalRefreshCount": 113,_x000D_
          "CustomInfo": {}_x000D_
        }_x000D_
      },_x000D_
      "77": {_x000D_
        "$type": "Inside.Core.Formula.Definition.DefinitionAC, Inside.Core.Formula",_x000D_
        "ID": 77,_x000D_
        "Results": [_x000D_
          [_x000D_
            ""_x000D_
          ]_x000D_
        ],_x000D_
        "Statistics": {_x000D_
          "CreationDate": "2022-11-15T10:05:04.9128573+01:00",_x000D_
          "LastRefreshDate": "2022-03-15T17:38:54.048646+01:00",_x000D_
          "TotalRefreshCount": 113,_x000D_
          "CustomInfo": {}_x000D_
        }_x000D_
      },_x000D_
      "78": {_x000D_
        "$type": "Inside.Core.Formula.Definition.DefinitionAC, Inside.Core.Formula",_x000D_
        "ID": 78,_x000D_
        "Results": [_x000D_
          [_x000D_
            ""_x000D_
          ]_x000D_
        ],_x000D_
        "Statistics": {_x000D_
          "CreationDate": "2022-11-15T10:05:04.9128573+01:00",_x000D_
          "LastRefreshDate": "2022-03-15T17:38:53.3943487+01:00",_x000D_
          "TotalRefreshCount": 112,_x000D_
          "CustomInfo": {}_x000D_
        }_x000D_
      },_x000D_
      "79": {_x000D_
        "$type": "Inside.Core.Formula.Definition.DefinitionAC, Inside.Core.Formula",_x000D_
        "ID": 79,_x000D_
        "Results": [_x000D_
          [_x000D_
            ""_x000D_
          ]_x000D_
        ],_x000D_
        "Statistics": {_x000D_
          "CreationDate": "2022-11-15T10:05:04.9128573+01:00",_x000D_
          "LastRefreshDate": "2022-03-15T17:39:00.0606744+01:00",_x000D_
          "TotalRefreshCount": 111,_x000D_
          "CustomInfo": {}_x000D_
        }_x000D_
      },_x000D_
      "80": {_x000D_
        "$type": "Inside.Core.Formula.Definition.DefinitionAC, Inside.Core.Formula",_x000D_
        "ID": 80,_x000D_
        "Results": [_x000D_
          [_x000D_
            ""_x000D_
          ]_x000D_
        ],_x000D_
        "Statistics": {_x000D_
          "CreationDate": "2022-11-15T10:05:04.9128573+01:00",_x000D_
          "LastRefreshDate": "2022-03-15T17:38:54.231099+01:00",_x000D_
          "TotalRefreshCount": 111,_x000D_
          "CustomInfo": {}_x000D_
        }_x000D_
      },_x000D_
      "81": {_x000D_
        "$type": "Inside.Core.Formula.Definition.DefinitionAC, Inside.Core.Formula",_x000D_
        "ID": 81,_x000D_
        "Results": [_x000D_
          [_x000D_
            ""_x000D_
          ]_x000D_
        ],_x000D_
        "Statistics": {_x000D_
          "CreationDate": "2022-11-15T10:05:04.9128573+01:00",_x000D_
          "LastRefreshDate": "2022-03-15T17:38:52.3738009+01:00",_x000D_
          "TotalRefreshCount": 111,_x000D_
          "CustomInfo": {}_x000D_
        }_x000D_
      },_x000D_
      "82": {_x000D_
        "$type": "Inside.Core.Formula.Definition.DefinitionAC, Inside.Core.Formula",_x000D_
        "ID": 82,_x000D_
        "Results": [_x000D_
          [_x000D_
            ""_x000D_
          ]_x000D_
        ],_x000D_
        "Statistics": {_x000D_
          "CreationDate": "2022-11-15T10:05:04.9128573+01:00",_x000D_
          "LastRefreshDate": "2022-03-15T17:38:51.8227146+01:00",_x000D_
          "TotalRefreshCount": 135,_x000D_
          "CustomInfo": {}_x000D_
        }_x000D_
      },_x000D_
      "83": {_x000D_
        "$type": "Inside.Core.Formula.Definition.DefinitionAC, Inside.Core.Formula",_x000D_
        "ID": 83,_x000D_
        "Results": [_x000D_
          [_x000D_
            ""_x000D_
          ]_x000D_
        ],_x000D_
        "Statistics": {_x000D_
          "CreationDate": "2022-11-15T10:05:04.9128573+01:00",_x000D_
          "LastRefreshDate": "2022-03-15T17:38:52.0900693+01:00",_x000D_
          "TotalRefreshCount": 136,_x000D_
          "CustomInfo": {}_x000D_
        }_x000D_
      },_x000D_
      "84": {_x000D_
        "$type": "Inside.Core.Formula.Definition.DefinitionAC, Inside.Core.Formula",_x000D_
        "ID": 84,_x000D_
        "Results": [_x000D_
          [_x000D_
            ""_x000D_
          ]_x000D_
        ],_x000D_
        "Statistics": {_x000D_
          "CreationDate": "2022-11-15T10:05:04.9128573+01:00",_x000D_
          "LastRefreshDate": "2022-03-15T17:38:51.6912046+01:00",_x000D_
          "TotalRefreshCount": 136,_x000D_
          "CustomInfo": {}_x000D_
        }_x000D_
      },_x000D_
      "85": {_x000D_
        "$type": "Inside.Core.Formula.Definition.DefinitionAC, Inside.Core.Formula",_x000D_
        "ID": 85,_x000D_
        "Results": [_x000D_
          [_x000D_
            ""_x000D_
          ]_x000D_
        ],_x000D_
        "Statistics": {_x000D_
          "CreationDate": "2022-11-15T10:05:04.9128573+01:00",_x000D_
          "LastRefreshDate": "2022-03-15T17:38:51.18947+01:00",_x000D_
          "TotalRefreshCount": 135,_x000D_
          "CustomInfo": {}_x000D_
        }_x000D_
      },_x000D_
      "86": {_x000D_
        "$type": "Inside.Core.Formula.Definition.DefinitionAC, Inside.Core.Formula",_x000D_
        "ID": 86,_x000D_
        "Results": [_x000D_
          [_x000D_
            ""_x000D_
          ]_x000D_
        ],_x000D_
        "Statistics": {_x000D_
          "CreationDate": "2022-11-15T10:05:04.9128573+01:00",_x000D_
          "LastRefreshDate": "2022-03-15T17:39:02.4913677+01:00",_x000D_
          "TotalRefreshCount": 113,_x000D_
          "CustomInfo": {}_x000D_
        }_x000D_
      },_x000D_
      "87": {_x000D_
        "$type": "Inside.Core.Formula.Definition.DefinitionAC, Inside.Core.Formula",_x000D_
        "ID": 87,_x000D_
        "Results": [_x000D_
          [_x000D_
            ""_x000D_
          ]_x000D_
        ],_x000D_
        "Statistics": {_x000D_
          "CreationDate": "2022-11-15T10:05:04.9128573+01:00",_x000D_
          "LastRefreshDate": "2022-03-15T17:38:52.2750901+01:00",_x000D_
          "TotalRefreshCount": 112,_x000D_
          "CustomInfo": {}_x000D_
        }_x000D_
      },_x000D_
      "88": {_x000D_
        "$type": "Inside.Core.Formula.Definition.DefinitionAC, Inside.Core.Formula",_x000D_
        "ID": 88,_x000D_
        "Results": [_x000D_
          [_x000D_
            ""_x000D_
          ]_x000D_
        ],_x000D_
        "Statistics": {_x000D_
          "CreationDate": "2022-11-15T10:05:04.9128573+01:00",_x000D_
          "LastRefreshDate": "2022-03-15T17:38:53.0248011+01:00",_x000D_
          "TotalRefreshCount": 111,_x000D_
          "CustomInfo": {}_x000D_
        }_x000D_
      },_x000D_
      "89": {_x000D_
        "$type": "Inside.Core.Formula.Definition.DefinitionAC, Inside.Core.Formula",_x000D_
        "ID": 89,_x000D_
        "Results": [_x000D_
          [_x000D_
            ""_x000D_
          ]_x000D_
        ],_x000D_
        "Statistics": {_x000D_
          "CreationDate": "2022-11-15T10:05:04.9128573+01:00",_x000D_
          "LastRefreshDate": "2022-03-15T17:38:54.9476213+01:00",_x000D_
          "TotalRefreshCount": 113,_x000D_
          "CustomInfo": {}_x000D_
        }_x000D_
      },_x000D_
      "90": {_x000D_
        "$type": "Inside.Core.Formula.Definition.DefinitionAC, Inside.Core.Formula",_x000D_
        "ID": 90,_x000D_
        "Results": [_x000D_
          [_x000D_
            ""_x000D_
          ]_x000D_
        ],_x000D_
        "Statistics": {_x000D_
          "CreationDate": "2022-11-15T10:05:04.9128573+01:00",_x000D_
          "LastRefreshDate": "2022-03-15T17:38:52.5736595+01:00",_x000D_
          "TotalRefreshCount": 112,_x000D_
          "CustomInfo": {}_x000D_
        }_x000D_
      },_x000D_
      "91": {_x000D_
        "$type": "Inside.Core.Formula.Definition.DefinitionAC, Inside.Core.Formula",_x000D_
        "ID": 91,_x000D_
        "Results": [_x000D_
          [_x000D_
            ""_x000D_
          ]_x000D_
        ],_x000D_
        "Statistics": {_x000D_
          "CreationDate": "2022-11-15T10:05:04.9128573+01:00",_x000D_
          "LastRefreshDate": "2022-03-15T17:39:00.2786075+01:00",_x000D_
          "TotalRefreshCount": 113,_x000D_
          "CustomInfo": {}_x000D_
        }_x000D_
      },_x000D_
      "92": {_x000D_
        "$type": "Inside.Core.Formula.Definition.DefinitionAC, Inside.Core.Formula",_x000D_
        "ID": 92,_x000D_
        "Results": [_x000D_
          [_x000D_
            ""_x000D_
          ]_x000D_
        ],_x000D_
        "Statistics": {_x000D_
          "CreationDate": "2022-11-15T10:05:04.9128573+01:00",_x000D_
          "LastRefreshDate": "2022-03-15T17:38:53.7442193+01:00",_x000D_
          "TotalRefreshCount": 113,_x000D_
          "CustomInfo": {}_x000D_
        }_x000D_
      },_x000D_
      "93": {_x000D_
        "$type": "Inside.Core.Formula.Definition.DefinitionAC, Inside.Core.Formula",_x000D_
        "ID": 93,_x000D_
        "Results": [_x000D_
          [_x000D_
            ""_x000D_
          ]_x000D_
        ],_x000D_
        "Statistics": {_x000D_
          "CreationDate": "2022-11-15T10:05:04.9128573+01:00",_x000D_
          "LastRefreshDate": "2022-03-15T17:38:54.5147982+01:00",_x000D_
          "TotalRefreshCount": 113,_x000D_
          "CustomInfo": {}_x000D_
        }_x000D_
      },_x000D_
      "94": {_x000D_
        "$type": "Inside.Core.Formula.Definition.DefinitionAC, Inside.Core.Formula",_x000D_
        "ID": 94,_x000D_
        "Results": [_x000D_
          [_x000D_
            ""_x000D_
          ]_x000D_
        ],_x000D_
        "Statistics": {_x000D_
          "CreationDate": "2022-11-15T10:05:04.9128573+01:00",_x000D_
          "LastRefreshDate": "2022-03-15T17:38:53.2807385+01:00",_x000D_
          "TotalRefreshCount": 112,_x000D_
          "CustomInfo": {}_x000D_
        }_x000D_
      },_x000D_
      "95": {_x000D_
        "$type": "Inside.Core.Formula.Definition.DefinitionAC, Inside.Core.Formula",_x000D_
        "ID": 95,_x000D_
        "Results": [_x000D_
          [_x000D_
            "2"_x000D_
          ]_x000D_
        ],_x000D_
        "Statistics": {_x000D_
          "CreationDate": "2022-11-15T10:05:04.9128573+01:00",_x000D_
          "LastRefreshDate": "2022-03-15T17:46:57.0846307+01:00",_x000D_
          "TotalRefreshCount": 113,_x000D_
          "CustomInfo": {}_x000D_
        }_x000D_
      },_x000D_
      "96": {_x000D_
        "$type": "Inside.Core.Formula.Definition.DefinitionAC, Inside.Core.Formula",_x000D_
        "ID": 96,_x000D_
        "Results": [_x000D_
          [_x000D_
            ""_x000D_
          ]_x000D_
        ],_x000D_
        "Statistics": {_x000D_
          "CreationDate": "2022-11-15T10:05:04.9128573+01:00",_x000D_
          "LastRefreshDate": "2022-03-15T17:38:51.4789965+01:00",_x000D_
          "TotalRefreshCount": 135,_x000D_
          "CustomInfo": {}_x000D_
        }_x000D_
      },_x000D_
      "97": {_x000D_
        "$type": "Inside.Core.Formula.Definition.DefinitionAC, Inside.Core.Formula",_x000D_
        "ID": 97,_x000D_
        "Results": [_x000D_
          [_x000D_
            ""_x000D_
          ]_x000D_
        ],_x000D_
        "Statistics": {_x000D_
          "CreationDate": "2022-11-15T10:05:04.9128573+01:00",_x000D_
          "LastRefreshDate": "2022-03-15T17:38:51.5272449+01:00",_x000D_
          "TotalRefreshCount": 136,_x000D_
          "CustomInfo": {}_x000D_
        }_x000D_
      },_x000D_
      "98": {_x000D_
        "$type": "Inside.Core.Formula.Definition.DefinitionAC, Inside.Core.Formula",_x000D_
        "ID": 98,_x000D_
        "Results": [_x000D_
          [_x000D_
            ""_x000D_
          ]_x000D_
        ],_x000D_
        "Statistics": {_x000D_
          "CreationDate": "2022-11-15T10:05:04.9128573+01:00",_x000D_
          "LastRefreshDate": "2022-03-15T17:38:53.027305+01:00",_x000D_
          "TotalRefreshCount": 112,_x000D_
          "CustomInfo": {}_x000D_
        }_x000D_
      },_x000D_
      "99": {_x000D_
        "$type": "Inside.Core.Formula.Definition.DefinitionAC, Inside.Core.Formula",_x000D_
        "ID": 99,_x000D_
        "Results": [_x000D_
          [_x000D_
            ""_x000D_
          ]_x000D_
        ],_x000D_
        "Statistics": {_x000D_
          "CreationDate": "2022-11-15T10:05:04.9128573+01:00",_x000D_
          "LastRefreshDate": "2022-03-15T17:38:52.7766079+01:00",_x000D_
          "TotalRefreshCount": 112,_x000D_
          "CustomInfo": {}_x000D_
        }_x000D_
      },_x000D_
      "100": {_x000D_
        "$type": "Inside.Core.Formula.Definition.DefinitionAC, Inside.Core.Formula",_x000D_
        "ID": 100,_x000D_
        "Results": [_x000D_
          [_x000D_
            ""_x000D_
          ]_x000D_
        ],_x000D_
        "Statistics": {_x000D_
          "CreationDate": "2022-11-15T10:05:04.9128573+01:00",_x000D_
          "LastRefreshDate": "2022-03-15T17:39:02.5262825+01:00",_x000D_
          "TotalRefreshCount": 113,_x000D_
          "CustomInfo": {}_x000D_
        }_x000D_
      },_x000D_
      "101": {_x000D_
        "$type": "Inside.Core.Formula.Definition.DefinitionAC, Inside.Core.Formula",_x000D_
        "ID": 101,_x000D_
        "Results": [_x000D_
          [_x000D_
            ""_x000D_
          ]_x000D_
        ],_x000D_
        "Statistics": {_x000D_
          "CreationDate": "2022-11-15T10:05:04.9128573+01:00",_x000D_
          "LastRefreshDate": "2022-03-15T17:38:54.3158729+01:00",_x000D_
          "TotalRefreshCount": 113,_x000D_
          "CustomInfo": {}_x000D_
        }_x000D_
      },_x000D_
      "102": {_x000D_
        "$type": "Inside.Core.Formula.Definition.DefinitionAC, I</t>
  </si>
  <si>
    <t xml:space="preserve">nside.Core.Formula",_x000D_
        "ID": 102,_x000D_
        "Results": [_x000D_
          [_x000D_
            ""_x000D_
          ]_x000D_
        ],_x000D_
        "Statistics": {_x000D_
          "CreationDate": "2022-11-15T10:05:04.9128573+01:00",_x000D_
          "LastRefreshDate": "2022-03-15T17:38:52.253147+01:00",_x000D_
          "TotalRefreshCount": 110,_x000D_
          "CustomInfo": {}_x000D_
        }_x000D_
      },_x000D_
      "103": {_x000D_
        "$type": "Inside.Core.Formula.Definition.DefinitionAC, Inside.Core.Formula",_x000D_
        "ID": 103,_x000D_
        "Results": [_x000D_
          [_x000D_
            ""_x000D_
          ]_x000D_
        ],_x000D_
        "Statistics": {_x000D_
          "CreationDate": "2022-11-15T10:05:04.9128573+01:00",_x000D_
          "LastRefreshDate": "2022-03-15T17:38:53.3422746+01:00",_x000D_
          "TotalRefreshCount": 113,_x000D_
          "CustomInfo": {}_x000D_
        }_x000D_
      },_x000D_
      "104": {_x000D_
        "$type": "Inside.Core.Formula.Definition.DefinitionAC, Inside.Core.Formula",_x000D_
        "ID": 104,_x000D_
        "Results": [_x000D_
          [_x000D_
            "Catégorie 2"_x000D_
          ]_x000D_
        ],_x000D_
        "Statistics": {_x000D_
          "CreationDate": "2022-11-15T10:05:04.9128573+01:00",_x000D_
          "LastRefreshDate": "2022-03-15T17:46:58.7800918+01:00",_x000D_
          "TotalRefreshCount": 133,_x000D_
          "CustomInfo": {}_x000D_
        }_x000D_
      },_x000D_
      "105": {_x000D_
        "$type": "Inside.Core.Formula.Definition.DefinitionAC, Inside.Core.Formula",_x000D_
        "ID": 105,_x000D_
        "Results": [_x000D_
          [_x000D_
            "Catégorie 4"_x000D_
          ]_x000D_
        ],_x000D_
        "Statistics": {_x000D_
          "CreationDate": "2022-11-15T10:05:04.9128573+01:00",_x000D_
          "LastRefreshDate": "2022-03-15T17:46:57.6861898+01:00",_x000D_
          "TotalRefreshCount": 133,_x000D_
          "CustomInfo": {}_x000D_
        }_x000D_
      },_x000D_
      "106": {_x000D_
        "$type": "Inside.Core.Formula.Definition.DefinitionAC, Inside.Core.Formula",_x000D_
        "ID": 106,_x000D_
        "Results": [_x000D_
          [_x000D_
            "Catégorie 0"_x000D_
          ]_x000D_
        ],_x000D_
        "Statistics": {_x000D_
          "CreationDate": "2022-11-15T10:05:04.9128573+01:00",_x000D_
          "LastRefreshDate": "2022-03-15T17:46:58.2181766+01:00",_x000D_
          "TotalRefreshCount": 133,_x000D_
          "CustomInfo": {}_x000D_
        }_x000D_
      },_x000D_
      "107": {_x000D_
        "$type": "Inside.Core.Formula.Definition.DefinitionAC, Inside.Core.Formula",_x000D_
        "ID": 107,_x000D_
        "Results": [_x000D_
          [_x000D_
            "Catégorie 5"_x000D_
          ]_x000D_
        ],_x000D_
        "Statistics": {_x000D_
          "CreationDate": "2022-11-15T10:05:04.9128573+01:00",_x000D_
          "LastRefreshDate": "2022-03-15T17:46:58.435558+01:00",_x000D_
          "TotalRefreshCount": 132,_x000D_
          "CustomInfo": {}_x000D_
        }_x000D_
      },_x000D_
      "108": {_x000D_
        "$type": "Inside.Core.Formula.Definition.DefinitionAC, Inside.Core.Formula",_x000D_
        "ID": 108,_x000D_
        "Results": [_x000D_
          [_x000D_
            "Catégorie 0"_x000D_
          ]_x000D_
        ],_x000D_
        "Statistics": {_x000D_
          "CreationDate": "2022-11-15T10:05:04.9128573+01:00",_x000D_
          "LastRefreshDate": "2022-03-15T17:46:58.6798505+01:00",_x000D_
          "TotalRefreshCount": 133,_x000D_
          "CustomInfo": {}_x000D_
        }_x000D_
      },_x000D_
      "109": {_x000D_
        "$type": "Inside.Core.Formula.Definition.DefinitionAC, Inside.Core.Formula",_x000D_
        "ID": 109,_x000D_
        "Results": [_x000D_
          [_x000D_
            "Catégorie 0"_x000D_
          ]_x000D_
        ],_x000D_
        "Statistics": {_x000D_
          "CreationDate": "2022-11-15T10:05:04.9128573+01:00",_x000D_
          "LastRefreshDate": "2022-03-15T17:46:59.0773102+01:00",_x000D_
          "TotalRefreshCount": 132,_x000D_
          "CustomInfo": {}_x000D_
        }_x000D_
      },_x000D_
      "110": {_x000D_
        "$type": "Inside.Core.Formula.Definition.DefinitionAC, Inside.Core.Formula",_x000D_
        "ID": 110,_x000D_
        "Results": [_x000D_
          [_x000D_
            "Catégorie 0"_x000D_
          ]_x000D_
        ],_x000D_
        "Statistics": {_x000D_
          "CreationDate": "2022-11-15T10:05:04.9128573+01:00",_x000D_
          "LastRefreshDate": "2022-03-15T17:46:58.6244381+01:00",_x000D_
          "TotalRefreshCount": 132,_x000D_
          "CustomInfo": {}_x000D_
        }_x000D_
      },_x000D_
      "111": {_x000D_
        "$type": "Inside.Core.Formula.Definition.DefinitionAC, Inside.Core.Formula",_x000D_
        "ID": 111,_x000D_
        "Results": [_x000D_
          [_x000D_
            "300"_x000D_
          ]_x000D_
        ],_x000D_
        "Statistics": {_x000D_
          "CreationDate": "2022-11-15T10:05:04.9128573+01:00",_x000D_
          "LastRefreshDate": "2022-03-15T17:46:57.1270757+01:00",_x000D_
          "TotalRefreshCount": 112,_x000D_
          "CustomInfo": {}_x000D_
        }_x000D_
      },_x000D_
      "112": {_x000D_
        "$type": "Inside.Core.Formula.Definition.DefinitionAC, Inside.Core.Formula",_x000D_
        "ID": 112,_x000D_
        "Results": [_x000D_
          [_x000D_
            ""_x000D_
          ]_x000D_
        ],_x000D_
        "Statistics": {_x000D_
          "CreationDate": "2022-11-15T10:05:04.9128573+01:00",_x000D_
          "LastRefreshDate": "2022-03-15T17:38:52.0339837+01:00",_x000D_
          "TotalRefreshCount": 136,_x000D_
          "CustomInfo": {}_x000D_
        }_x000D_
      },_x000D_
      "113": {_x000D_
        "$type": "Inside.Core.Formula.Definition.DefinitionAC, Inside.Core.Formula",_x000D_
        "ID": 113,_x000D_
        "Results": [_x000D_
          [_x000D_
            ""_x000D_
          ]_x000D_
        ],_x000D_
        "Statistics": {_x000D_
          "CreationDate": "2022-11-15T10:05:04.9128573+01:00",_x000D_
          "LastRefreshDate": "2022-03-15T17:38:51.9216823+01:00",_x000D_
          "TotalRefreshCount": 136,_x000D_
          "CustomInfo": {}_x000D_
        }_x000D_
      },_x000D_
      "114": {_x000D_
        "$type": "Inside.Core.Formula.Definition.DefinitionAC, Inside.Core.Formula",_x000D_
        "ID": 114,_x000D_
        "Results": [_x000D_
          [_x000D_
            ""_x000D_
          ]_x000D_
        ],_x000D_
        "Statistics": {_x000D_
          "CreationDate": "2022-11-15T10:05:04.9128573+01:00",_x000D_
          "LastRefreshDate": "2022-03-15T17:38:54.4487392+01:00",_x000D_
          "TotalRefreshCount": 112,_x000D_
          "CustomInfo": {}_x000D_
        }_x000D_
      },_x000D_
      "115": {_x000D_
        "$type": "Inside.Core.Formula.Definition.DefinitionAC, Inside.Core.Formula",_x000D_
        "ID": 115,_x000D_
        "Results": [_x000D_
          [_x000D_
            ""_x000D_
          ]_x000D_
        ],_x000D_
        "Statistics": {_x000D_
          "CreationDate": "2022-11-15T10:05:04.9128573+01:00",_x000D_
          "LastRefreshDate": "2022-03-15T17:38:54.0251549+01:00",_x000D_
          "TotalRefreshCount": 112,_x000D_
          "CustomInfo": {}_x000D_
        }_x000D_
      },_x000D_
      "116": {_x000D_
        "$type": "Inside.Core.Formula.Definition.DefinitionAC, Inside.Core.Formula",_x000D_
        "ID": 116,_x000D_
        "Results": [_x000D_
          [_x000D_
            ""_x000D_
          ]_x000D_
        ],_x000D_
        "Statistics": {_x000D_
          "CreationDate": "2022-11-15T10:05:04.9128573+01:00",_x000D_
          "LastRefreshDate": "2022-03-15T17:39:00.0586797+01:00",_x000D_
          "TotalRefreshCount": 113,_x000D_
          "CustomInfo": {}_x000D_
        }_x000D_
      },_x000D_
      "117": {_x000D_
        "$type": "Inside.Core.Formula.Definition.DefinitionAC, Inside.Core.Formula",_x000D_
        "ID": 117,_x000D_
        "Results": [_x000D_
          [_x000D_
            ""_x000D_
          ]_x000D_
        ],_x000D_
        "Statistics": {_x000D_
          "CreationDate": "2022-11-15T10:05:04.9128573+01:00",_x000D_
          "LastRefreshDate": "2022-03-15T17:38:54.3712341+01:00",_x000D_
          "TotalRefreshCount": 113,_x000D_
          "CustomInfo": {}_x000D_
        }_x000D_
      },_x000D_
      "118": {_x000D_
        "$type": "Inside.Core.Formula.Definition.DefinitionAC, Inside.Core.Formula",_x000D_
        "ID": 118,_x000D_
        "Results": [_x000D_
          [_x000D_
            ""_x000D_
          ]_x000D_
        ],_x000D_
        "Statistics": {_x000D_
          "CreationDate": "2022-11-15T10:05:04.9128573+01:00",_x000D_
          "LastRefreshDate": "2022-03-15T17:38:54.6489175+01:00",_x000D_
          "TotalRefreshCount": 113,_x000D_
          "CustomInfo": {}_x000D_
        }_x000D_
      },_x000D_
      "119": {_x000D_
        "$type": "Inside.Core.Formula.Definition.DefinitionAC, Inside.Core.Formula",_x000D_
        "ID": 119,_x000D_
        "Results": [_x000D_
          [_x000D_
            "1"_x000D_
          ]_x000D_
        ],_x000D_
        "Statistics": {_x000D_
          "CreationDate": "2022-11-15T10:05:04.9128573+01:00",_x000D_
          "LastRefreshDate": "2022-03-15T17:46:57.2511036+01:00",_x000D_
          "TotalRefreshCount": 112,_x000D_
          "CustomInfo": {}_x000D_
        }_x000D_
      },_x000D_
      "120": {_x000D_
        "$type": "Inside.Core.Formula.Definition.DefinitionAC, Inside.Core.Formula",_x000D_
        "ID": 120,_x000D_
        "Results": [_x000D_
          [_x000D_
            "Catégorie 0"_x000D_
          ]_x000D_
        ],_x000D_
        "Statistics": {_x000D_
          "CreationDate": "2022-11-15T10:05:04.9128573+01:00",_x000D_
          "LastRefreshDate": "2022-03-15T17:46:58.3954742+01:00",_x000D_
          "TotalRefreshCount": 132,_x000D_
          "CustomInfo": {}_x000D_
        }_x000D_
      },_x000D_
      "121": {_x000D_
        "$type": "Inside.Core.Formula.Definition.DefinitionAC, Inside.Core.Formula",_x000D_
        "ID": 121,_x000D_
        "Results": [_x000D_
          [_x000D_
            "Catégorie 0"_x000D_
          ]_x000D_
        ],_x000D_
        "Statistics": {_x000D_
          "CreationDate": "2022-11-15T10:05:04.9128573+01:00",_x000D_
          "LastRefreshDate": "2022-03-15T17:46:57.6832031+01:00",_x000D_
          "TotalRefreshCount": 134,_x000D_
          "CustomInfo": {}_x000D_
        }_x000D_
      },_x000D_
      "122": {_x000D_
        "$type": "Inside.Core.Formula.Definition.DefinitionAC, Inside.Core.Formula",_x000D_
        "ID": 122,_x000D_
        "Results": [_x000D_
          [_x000D_
            "Catégorie 0"_x000D_
          ]_x000D_
        ],_x000D_
        "Statistics": {_x000D_
          "CreationDate": "2022-11-15T10:05:04.9128573+01:00",_x000D_
          "LastRefreshDate": "2022-03-15T17:46:58.213227+01:00",_x000D_
          "TotalRefreshCount": 133,_x000D_
          "CustomInfo": {}_x000D_
        }_x000D_
      },_x000D_
      "123": {_x000D_
        "$type": "Inside.Core.Formula.Definition.DefinitionAC, Inside.Core.Formula",_x000D_
        "ID": 123,_x000D_
        "Results": [_x000D_
          [_x000D_
            "Catégorie 2"_x000D_
          ]_x000D_
        ],_x000D_
        "Statistics": {_x000D_
          "CreationDate": "2022-11-15T10:05:04.9128573+01:00",_x000D_
          "LastRefreshDate": "2022-03-15T17:46:58.4325294+01:00",_x000D_
          "TotalRefreshCount": 133,_x000D_
          "CustomInfo": {}_x000D_
        }_x000D_
      },_x000D_
      "124": {_x000D_
        "$type": "Inside.Core.Formula.Definition.DefinitionAC, Inside.Core.Formula",_x000D_
        "ID": 124,_x000D_
        "Results": [_x000D_
          [_x000D_
            "Catégorie 0"_x000D_
          ]_x000D_
        ],_x000D_
        "Statistics": {_x000D_
          "CreationDate": "2022-11-15T10:05:04.9128573+01:00",_x000D_
          "LastRefreshDate": "2022-03-15T17:46:57.9231387+01:00",_x000D_
          "TotalRefreshCount": 132,_x000D_
          "CustomInfo": {}_x000D_
        }_x000D_
      },_x000D_
      "125": {_x000D_
        "$type": "Inside.Core.Formula.Definition.DefinitionAC, Inside.Core.Formula",_x000D_
        "ID": 125,_x000D_
        "Results": [_x000D_
          [_x000D_
            "Catégorie 1"_x000D_
          ]_x000D_
        ],_x000D_
        "Statistics": {_x000D_
          "CreationDate": "2022-11-15T10:05:04.9128573+01:00",_x000D_
          "LastRefreshDate": "2022-03-15T17:46:57.4802577+01:00",_x000D_
          "TotalRefreshCount": 132,_x000D_
          "CustomInfo": {}_x000D_
        }_x000D_
      },_x000D_
      "126": {_x000D_
        "$type": "Inside.Core.Formula.Definition.DefinitionAC, Inside.Core.Formula",_x000D_
        "ID": 126,_x000D_
        "Results": [_x000D_
          [_x000D_
            ""_x000D_
          ]_x000D_
        ],_x000D_
        "Statistics": {_x000D_
          "CreationDate": "2022-11-15T10:05:04.9128573+01:00",_x000D_
          "LastRefreshDate": "2022-03-15T17:38:51.1435933+01:00",_x000D_
          "TotalRefreshCount": 136,_x000D_
          "CustomInfo": {}_x000D_
        }_x000D_
      },_x000D_
      "127": {_x000D_
        "$type": "Inside.Core.Formula.Definition.DefinitionAC, Inside.Core.Formula",_x000D_
        "ID": 127,_x000D_
        "Results": [_x000D_
          [_x000D_
            ""_x000D_
          ]_x000D_
        ],_x000D_
        "Statistics": {_x000D_
          "CreationDate": "2022-11-15T10:05:04.9128573+01:00",_x000D_
          "LastRefreshDate": "2022-03-15T17:38:51.7977822+01:00",_x000D_
          "TotalRefreshCount": 136,_x000D_
          "CustomInfo": {}_x000D_
        }_x000D_
      },_x000D_
      "128": {_x000D_
        "$type": "Inside.Core.Formula.Definition.DefinitionAC, Inside.Core.Formula",_x000D_
        "ID": 128,_x000D_
        "Results": [_x000D_
          [_x000D_
            ""_x000D_
          ]_x000D_
        ],_x000D_
        "Statistics": {_x000D_
          "CreationDate": "2022-11-15T10:05:04.9128573+01:00",_x000D_
          "LastRefreshDate": "2022-03-15T17:38:50.9512593+01:00",_x000D_
          "TotalRefreshCount": 135,_x000D_
          "CustomInfo": {}_x000D_
        }_x000D_
      },_x000D_
      "129": {_x000D_
        "$type": "Inside.Core.Formula.Definition.DefinitionAC, Inside.Core.Formula",_x000D_
        "ID": 129,_x000D_
        "Results": [_x000D_
          [_x000D_
            ""_x000D_
          ]_x000D_
        ],_x000D_
        "Statistics": {_x000D_
          "CreationDate": "2022-11-15T10:05:04.9128573+01:00",_x000D_
          "LastRefreshDate": "2022-03-15T17:38:51.1725138+01:00",_x000D_
          "TotalRefreshCount": 136,_x000D_
          "CustomInfo": {}_x000D_
        }_x000D_
      },_x000D_
      "130": {_x000D_
        "$type": "Inside.Core.Formula.Definition.DefinitionAC, Inside.Core.Formula",_x000D_
        "ID": 130,_x000D_
        "Results": [_x000D_
          [_x000D_
            ""_x000D_
          ]_x000D_
        ],_x000D_
        "Statistics": {_x000D_
          "CreationDate": "2022-11-15T10:05:04.9128573+01:00",_x000D_
          "LastRefreshDate": "2022-03-15T17:38:51.791797+01:00",_x000D_
          "TotalRefreshCount": 136,_x000D_
          "CustomInfo": {}_x000D_
        }_x000D_
      },_x000D_
      "131": {_x000D_
        "$type": "Inside.Core.Formula.Definition.DefinitionAC, Inside.Core.Formula",_x000D_
        "ID": 131,_x000D_
        "Results": [_x000D_
          [_x000D_
            ""_x000D_
          ]_x000D_
        ],_x000D_
        "Statistics": {_x000D_
          "CreationDate": "2022-11-15T10:05:04.9128573+01:00",_x000D_
          "LastRefreshDate": "2022-03-15T17:38:51.7495582+01:00",_x000D_
          "TotalRefreshCount": 136,_x000D_
          "CustomInfo": {}_x000D_
        }_x000D_
      },_x000D_
      "132": {_x000D_
        "$type": "Inside.Core.Formula.Definition.DefinitionAC, Inside.Core.Formula",_x000D_
        "ID": 132,_x000D_
        "Results": [_x000D_
          [_x000D_
            ""_x000D_
          ]_x000D_
        ],_x000D_
        "Statistics": {_x000D_
          "CreationDate": "2022-11-15T10:05:04.9128573+01:00",_x000D_
          "LastRefreshDate": "2022-03-15T17:38:59.9989491+01:00",_x000D_
          "TotalRefreshCount": 114,_x000D_
          "CustomInfo": {}_x000D_
        }_x000D_
      },_x000D_
      "133": {_x000D_
        "$type": "Inside.Core.Formula.Definition.DefinitionAC, Inside.Core.Formula",_x000D_
        "ID": 133,_x000D_
        "Results": [_x000D_
          [_x000D_
            "Employé"_x000D_
          ]_x000D_
        ],_x000D_
        "Statistics": {_x000D_
          "CreationDate": "2022-11-15T10:05:04.9128573+01:00",_x000D_
          "LastRefreshDate": "2022-03-15T17:46:57.2191384+01:00",_x000D_
          "TotalRefreshCount": 114,_x000D_
          "CustomInfo": {}_x000D_
        }_x000D_
      },_x000D_
      "134": {_x000D_
        "$type": "Inside.Core.Formula.Definition.DefinitionAC, Inside.Core.Formula",_x000D_
        "ID": 134,_x000D_
        "Results": [_x000D_
          [_x000D_
            "Employé"_x000D_
          ]_x000D_
        ],_x000D_
        "Statistics": {_x000D_
          "CreationDate": "2022-11-15T10:05:04.9128573+01:00",_x000D_
          "LastRefreshDate": "2022-03-15T17:46:57.3069544+01:00",_x000D_
          "TotalRefreshCount": 114,_x000D_
          "CustomInfo": {}_x000D_
        }_x000D_
      },_x000D_
      "135": {_x000D_
        "$type": "Inside.Core.Formula.Definition.DefinitionAC, Inside.Core.Formula",_x000D_
        "ID": 135,_x000D_
        "Results": [_x000D_
          [_x000D_
            ""_x000D_
          ]_x000D_
        ],_x000D_
        "Statistics": {_x000D_
          "CreationDate": "2022-11-15T10:05:04.9128573+01:00",_x000D_
          "LastRefreshDate": "2022-03-15T17:38:52.5547069+01:00",_x000D_
          "TotalRefreshCount": 113,_x000D_
          "CustomInfo": {}_x000D_
        }_x000D_
      },_x000D_
      "136": {_x000D_
        "$type": "Inside.Core.Formula.Definition.DefinitionAC, Inside.Core.Formula",_x000D_
        "ID": 136,_x000D_
        "Results": [_x000D_
          [_x000D_
            ""_x000D_
          ]_x000D_
        ],_x000D_
        "Statistics": {_x000D_
          "CreationDate": "2022-11-15T10:05:04.9128573+01:00",_x000D_
          "LastRefreshDate": "2022-03-15T17:38:52.4790126+01:00",_x000D_
          "TotalRefreshCount": 113,_x000D_
          "CustomInfo": {}_x000D_
        }_x000D_
      },_x000D_
      "137": {_x000D_
        "$type": "Inside.Core.Formula.Definition.DefinitionAC, Inside.Core.Formula",_x000D_
        "ID": 137,_x000D_
        "Results": [_x000D_
          [_x000D_
            "Employé"_x000D_
          ]_x000D_
        ],_x000D_
        "Statistics": {_x000D_
          "CreationDate": "2022-11-15T10:05:04.9128573+01:00",_x000D_
          "LastRefreshDate": "2022-03-15T17:46:57.1430386+01:00",_x000D_
          "TotalRefreshCount": 114,_x000D_
          "CustomInfo": {}_x000D_
        }_x000D_
      },_x000D_
      "138": {_x000D_
        "$type": "Inside.Core.Formula.Definition.DefinitionAC, Inside.Core.Formula",_x000D_
        "ID": 138,_x000D_
        "Results": [_x000D_
          [_x000D_
            ""_x000D_
          ]_x000D_
        ],_x000D_
        "Statistics": {_x000D_
          "CreationDate": "2022-11-15T10:05:04.9128573+01:00",_x000D_
          "LastRefreshDate": "2022-03-15T17:38:52.791527+01:00",_x000D_
          "TotalRefreshCount": 113,_x000D_
          "CustomInfo": {}_x000D_
        }_x000D_
      },_x000D_
      "139": {_x000D_
        "$type": "Inside.Core.Formula.Definition.DefinitionAC, Inside.Core.Formula",_x000D_
        "ID": 139,_x000D_
        "Results": [_x000D_
          [_x000D_
            ""_x000D_
          ]_x000D_
        ],_x000D_
        "Statistics": {_x000D_
          "CreationDate": "2022-11-15T10:05:04.9128573+01:00",_x000D_
          "LastRefreshDate": "2022-03-15T17:38:53.0766808+01:00",_x000D_
          "TotalRefreshCount": 113,_x000D_
          "CustomInfo": {}_x000D_
        }_x000D_
      },_x000D_
      "140": {_x000D_
        "$type": "Inside.Core.Formula.Definition.DefinitionAC, Inside.Core.Formula",_x000D_
        "ID": 140,_x000D_
        "Results": [_x000D_
          [_x000D_
            ""_x000D_
          ]_x000D_
        ],_x000D_
        "Statistics": {_x000D_
          "CreationDate": "2022-11-15T10:05:04.9128573+01:00",_x000D_
          "LastRefreshDate": "2022-03-15T17:38:57.683745+01:00",_x000D_
          "TotalRefreshCount": 114,_x000D_
          "CustomInfo": {}_x000D_
        }_x000D_
      },_x000D_
      "141": {_x000D_
        "$type": "Inside.Core.Formula.Definition.DefinitionAC, Inside.Core.Formula",_x000D_
        "ID": 141,_x000D_
        "Results": [_x000D_
          [_x000D_
            ""_x000D_
          ]_x000D_
        ],_x000D_
        "Statistics": {_x000D_
          "CreationDate": "2022-11-15T10:05:04.9128573+01:00",_x000D_
          "LastRefreshDate": "2022-03-15T17:38:54.1230143+01:00",_x000D_
          "TotalRefreshCount": 114,_x000D_
          "CustomInfo": {}_x000D_
        }_x000D_
      },_x000D_
      "142": {_x000D_
        "$type": "Inside.Core.Formula.Definition.DefinitionAC, Inside.Core.Formula",_x000D_
        "ID": 142,_x000D_
        "Results": [_x000D_
          [_x000D_
            ""_x000D_
          ]_x000D_
        ],_x000D_
        "Statistics": {_x000D_
          "CreationDate": "2022-11-15T10:05:04.9128573+01:00",_x000D_
          "LastRefreshDate": "2022-03-15T17:38:51.7326033+01:00",_x000D_
          "TotalRefreshCount": 136,_x000D_
          "CustomInfo": {}_x000D_
        }_x000D_
      },_x000D_
      "143": {_x000D_
        "$type": "Inside.Core.Formula.Definition.DefinitionAC, Inside.Core.Formula",_x000D_
        "ID": 143,_x000D_
        "Results": [_x000D_
          [_x000D_
            ""_x000D_
          ]_x000D_
        ],_x000D_
        "Statistics": {_x000D_
          "CreationDate": "2022-11-15T10:05:04.9128573+01:00",_x000D_
          "LastRefreshDate": "2022-03-15T17:38:50.9065159+01:00",_x000D_
          "TotalRefreshCount": 134,_x000D_
          "CustomInfo": {}_x000D_
        }_x000D_
      },_x000D_
      "144": {_x000D_
        "$type": "Inside.Core.Formula.Definition.DefinitionAC, Inside.Core.Formula",_x000D_
        "ID": 144,_x000D_
        "Results": [_x000D_
          [_x000D_
            ""_x000D_
          ]_x000D_
        ],_x000D_
        "Statistics": {_x000D_
          "CreationDate": "2022-11-15T10:05:04.9128573+01:00",_x000D_
          "LastRefreshDate": "2022-03-15T17:38:50.9115029+01:00",_x000D_
          "TotalRefreshCount": 133,_x000D_
          "CustomInfo": {}_x000D_
        }_x000D_
      },_x000D_
      "145": {_x000D_
        "$type": "Inside.Core.Formula.Definition.DefinitionAC, Inside.Core.Formula",_x000D_
        "ID": 145,_x000D_
        "Results": [_x000D_
          [_x000D_
            ""_x000D_
          ]_x000D_
        ],_x000D_
        "Statistics": {_x000D_
          "CreationDate": "2022-11-15T10:05:04.9128573+01:00",_x000D_
          "LastRefreshDate": "2022-03-15T17:38:51.9237359+01:00",_x000D_
          "TotalRefreshCount": 135,_x000D_
          "CustomInfo": {}_x000D_
        }_x000D_
      },_x000D_
      "146": {_x000D_
        "$type": "Inside.Core.Formula.Definition.DefinitionAC, Inside.Core.Formula",_x000D_
        "ID": 146,_x000D_
        "Results": [_x000D_
          [_x000D_
            ""_x000D_
          ]_x000D_
        ],_x000D_
        "Statistics": {_x000D_
          "CreationDate": "2022-11-15T10:05:04.9128573+01:00",_x000D_
          "LastRefreshDate": "2022-03-15T17:38:51.1465834+01:00",_x000D_
          "TotalRefreshCount": 135,_x000D_
          "CustomInfo": {}_x000D_
        }_x000D_
      },_x000D_
      "147": {_x000D_
        "$type": "Inside.Core.Formula.Definition.DefinitionAC, Inside.Core.Formula",_x000D_
        "ID": 147,_x000D_
        "Results": [_x000D_
          [_x000D_
            ""_x000D_
          ]_x000D_
        ],_x000D_
        "Statistics": {_x000D_
          "CreationDate": "2022-11-15T10:05:04.9128573+01:00",_x000D_
          "LastRefreshDate": "2022-03-15T17:38:51.4602541+01:00",_x000D_
          "TotalRefreshCount": 134,_x000D_
          "CustomInfo": {}_x000D_
        }_x000D_
      },_x000D_
      "148": {_x000D_
        "$type": "Inside.Core.Formula.Definition.DefinitionAC, Inside.Core.Formula",_x000D_
        "ID": 148,_x000D_
        "Results": [_x000D_
          [_x000D_
            ""_x000D_
          ]_x000D_
        ],_x000D_
        "Statistics": {_x000D_
          "CreationDate": "2022-11-15T10:05:04.9128573+01:00",_x000D_
          "LastRefreshDate": "2022-03-15T17:39:00.1808329+01:00",_x000D_
          "TotalRefreshCount": 112,_x000D_
          "CustomInfo": {}_x000D_
        }_x000D_
      },_x000D_
      "149": {_x000D_
        "$type": "Inside.Core.Formula.Definition.DefinitionAC, Inside.Core.Formula",_x000D_
        "ID": 149,_x000D_
        "Results": [_x000D_
          [_x000D_
            ""_x000D_
          ]_x000D_
        ],_x000D_
        "Statistics": {_x000D_
          "CreationDate": "2022-11-15T10:05:04.9128573+01:00",_x000D_
          "LastRefreshDate": "2022-03-15T17:38:52.364828+01:00",_x000D_
          "TotalRefreshCount": 112,_x000D_
          "CustomInfo": {}_x000D_
        }_x000D_
      },_x000D_
      "150": {_x000D_
        "$type": "Inside.Core.Formula.Definition.DefinitionAC, Inside.Core.Formula",_x000D_
        "ID": 150,_x000D_
        "Results": [_x000D_
          [_x000D_
            ""_x000D_
          ]_x000D_
        ],_x000D_
        "Statistics": {_x000D_
          "CreationDate": "2022-11-15T10:05:04.9128573+01:00",_x000D_
          "LastRefreshDate": "2022-03-15T17:38:52.7855899+01:00",_x000D_
          "TotalRefreshCount": 111,_x000D_
          "CustomInfo": {}_x000D_
        }_x000D_
      },_x000D_
      "151": {_x000D_
        "$type": "Inside.Core.Formula.Definition.DefinitionAC, Inside.Core.Formula",_x000D_
        "ID": 151,_x000D_
        "Results": [_x000D_
          [_x000D_
            ""_x000D_
          ]_x000D_
        ],_x000D_
        "Statistics": {_x000D_
          "CreationDate": "2022-11-15T10:05:04.9128573+01:00",_x000D_
          "LastRefreshDate": "2022-03-15T17:38:53.7675365+01:00",_x000D_
          "TotalRefreshCount": 113,_x000D_
          "CustomInfo": {}_x000D_
        }_x000D_
      },_x000D_
      "152": {_x000D_
        "$type": "Inside.Core.Formula.Definition.DefinitionAC, Inside.Core.Formula",_x000D_
        "ID": 152,_x000D_
        "Results": [_x000D_
          [_x000D_
            ""_x000D_
          ]_x000D_
        ],_x000D_
        "Statistics": {_x000D_
          "CreationDate": "2022-11-15T10:05:04.9128573+01:00",_x000D_
          "LastRefreshDate": "2022-03-15T17:38:53.6093558+01:00",_x000D_
          "TotalRefreshCount": 113,_x000D_
          "CustomInfo": {}_x000D_
        }_x000D_
      },_x000D_
      "153": {_x000D_
        "$type": "Inside.Core.Formula.Definition.DefinitionAC, Inside.Core.Formula",_x000D_
        "ID": 153,_x000D_
        "Results": [_x000D_
          [_x000D_
            ""_x000D_
          ]_x000D_
        ],_x000D_
        "Statistics": {_x000D_
          "CreationDate": "2022-11-15T10:05:04.9128573+01:00",_x000D_
          "LastRefreshDate": "2022-03-15T17:38:53.727261+01:00",_x000D_
          "TotalRefreshCount": 113,_x000D_
          "CustomInfo": {}_x000D_
        }_x000D_
      },_x000D_
      "154": {_x000D_
        "$type": "Inside.Core.Formula.Definition.DefinitionAC, Inside.Core.Formula",_x000D_
        "ID": 154,_x000D_
        "Results": [_x000D_
          [_x000D_
            ""_x000D_
          ]_x000D_
        ],_x000D_
        "Statistics": {_x000D_
          "CreationDate": "2022-11-15T10:05:04.9128573+01:00",_x000D_
          "LastRefreshDate": "2022-03-15T17:38:54.6027901+01:00",_x000D_
          "TotalRefreshCount": 112,_x000D_
          "CustomInfo": {}_x000D_
        }_x000D_
      },_x000D_
      "155": {_x000D_
        "$type": "Inside.Core.Formula.Definition.DefinitionAC, Inside.Core.Formula",_x000D_
        "ID": 155,_x000D_
        "Results": [_x000D_
          [_x000D_
            ""_x000D_
          ]_x000D_
        ],_x000D_
        "Statistics": {_x000D_
          "CreationDate": "2022-11-15T10:05:04.9128573+01:00",_x000D_
          "LastRefreshDate": "2022-03-15T17:38:52.30904+01:00",_x000D_
          "TotalRefreshCount": 112,_x000D_
          "CustomInfo": {}_x000D_
        }_x000D_
      },_x000D_
      "156": {_x000D_
        "$type": "Inside.Core.Formula.Definition.DefinitionAC, Inside.Core.Formula",_x000D_
        "ID": 156,_x000D_
        "Results": [_x000D_
          [_x000D_
            ""_x000D_
          ]_x000D_
        ],_x000D_
        "Statistics": {_x000D_
          "CreationDate": "2022-11-15T10:05:04.9128573+01:00",_x000D_
          "LastRefreshDate": "2022-03-15T17:38:54.1951968+01:00",_x000D_
          "TotalRefreshCount": 113,_x000D_
          "CustomInfo": {}_x000D_
        }_x000D_
      },_x000D_
      "157": {_x000D_
        "$type": "Inside.Core.Formula.Definition.DefinitionAC, Inside.Core.Formula",_x000D_
        "ID": 157,_x000D_
        "Results": [_x000D_
          [_x000D_
            ""_x000D_
          ]_x000D_
        ],_x000D_
        "Statistics": {_x000D_
          "CreationDate": "2022-11-15T10:05:04.9128573+01:00",_x000D_
          "LastRefreshDate": "2022-03-15T17:38:50.9816853+01:00",_x000D_
          "TotalRefreshCount": 135,_x000D_
          "CustomInfo": {}_x000D_
        }_x000D_
      },_x000D_
      "158": {_x000D_
        "$type": "Inside.Core.Formula.Definition.DefinitionAC, Inside.Core.Formula",_x000D_
        "ID": 158,_x000D_
        "Results": [_x000D_
          [_x000D_
            ""_x000D_
          ]_x000D_
        ],_x000D_
        "Statistics": {_x000D_
          "CreationDate": "2022-11-15T10:05:04.9128573+01:00",_x000D_
          "LastRefreshDate": "2022-03-15T17:38:50.7114072+01:00",_x000D_
          "TotalRefreshCount": 135,_x000D_
          "CustomInfo": {}_x000D_
        }_x000D_
      },_x000D_
      "159": {_x000D_
        "$type": "Inside.Core.Formula.Definition.DefinitionAC, Inside.Core.Formula",_x000D_
        "ID": 159,_x000D_
        "Results": [_x000D_
          [_x000D_
            ""_x000D_
          ]_x000D_
        ],_x000D_
        "Statistics": {_x000D_
          "CreationDate": "2022-11-15T10:05:04.9128573+01:00",_x000D_
          "LastRefreshDate": "2022-03-15T17:38:52.0494541+01:00",_x000D_
          "TotalRefreshCount": 136,_x000D_
          "CustomInfo": {}_x000D_
        }_x000D_
      },_x000D_
      "160": {_x000D_
        "$type": "Inside.Core.Formula.Definition.DefinitionAC, Inside.Core.Formula",_x000D_
        "ID": 160,_x000D_
        "Results": [_x000D_
          [_x000D_
            ""_x000D_
          ]_x000D_
        ],_x000D_
        "Statistics": {_x000D_
          "CreationDate": "2022-11-15T10:05:04.9128573+01:00",_x000D_
          "LastRefreshDate": "2022-03-15T17:38:51.1794955+01:00",_x000D_
          "TotalRefreshCount": 135,_x000D_
          "CustomInfo": {}_x000D_
        }_x000D_
      },_x000D_
      "161": {_x000D_
        "$type": "Inside.Core.Formula.Definition.DefinitionAC, Inside.Core.Formula",_x000D_
        "ID": 161,_x000D_
        "Results": [_x000D_
          [_x000D_
            ""_x000D_
          ]_x000D_
        ],_x000D_
        "Statistics": {_x000D_
          "CreationDate": "2022-11-15T10:05:04.9128573+01:00",_x000D_
          "LastRefreshDate": "2022-03-15T17:38:52.0215057+01:00",_x000D_
          "TotalRefreshCount": 135,_x000D_
          "CustomInfo": {}_x000D_
        }_x000D_
      },_x000D_
      "162": {_x000D_
        "$type": "Inside.Core.Formula.Definition.DefinitionAC, Inside.Core.Formula",_x000D_
        "ID": 162,_x000D_
        "Results": [_x000D_
          [_x000D_
            ""_x000D_
          ]_x000D_
        ],_x000D_
        "Statistics": {_x000D_
          "CreationDate": "2022-11-15T10:05:04.9128573+01:00",_x000D_
          "LastRefreshDate": "2022-03-15T17:38:50.7852106+01:00",_x000D_
          "TotalRefreshCount": 134,_x000D_
          "CustomInfo": {}_x000D_
        }_x000D_
      },_x000D_
      "163": {_x000D_
        "$type": "Inside.Core.Formula.Definition.DefinitionAC, Inside.Core.Formula",_x000D_
        "ID": 163,_x000D_
        "Results": [_x000D_
          [_x000D_
            ""_x000D_
          ]_x000D_
        ],_x000D_
        "Statistics": {_x000D_
          "CreationDate": "2022-11-15T10:05:04.9128573+01:00",_x000D_
          "LastRefreshDate": "2022-03-15T17:38:50.8141652+01:00",_x000D_
          "TotalRefreshCount": 136,_x000D_
          "CustomInfo": {}_x000D_
        }_x000D_
      },_x000D_
      "164": {_x000D_
        "$type": "Inside.Core.Formula.Definition.DefinitionAC, Inside.Core.Formula",_x000D_
        "ID": 164,_x000D_
        "Results": [_x000D_
          [_x000D_
            ""_x000D_
          ]_x000D_
        ],_x000D_
        "Statistics": {_x000D_
          "CreationDate": "2022-11-15T10:05:04.9128573+01:00",_x000D_
          "LastRefreshDate": "2022-03-15T17:38:51.4243497+01:00",_x000D_
          "TotalRefreshCount": 135,_x000D_
          "CustomInfo": {}_x000D_
        }_x000D_
      },_x000D_
      "165": {_x000D_
        "$type": "Inside.Core.Formula.Definition.DefinitionAC, Inside.Core.Formula",_x000D_
        "ID": 165,_x000D_
        "Results": [_x000D_
          [_x000D_
            ""_x000D_
          ]_x000D_
        ],_x000D_
        "Statistics": {_x000D_
          "CreationDate": "2022-11-15T10:05:04.9128573+01:00",_x000D_
          "LastRefreshDate": "2022-03-15T17:38:51.376691+01:00",_x000D_
          "TotalRefreshCount": 135,_x000D_
          "CustomInfo": {}_x000D_
        }_x000D_
      },_x000D_
      "166": {_x000D_
        "$type": "Inside.Core.Formula.Definition.DefinitionAC, Inside.Core.Formula",_x000D_
        "ID": 166,_x000D_
        "Results": [_x000D_
          [_x000D_
            ""_x000D_
          ]_x000D_
        ],_x000D_
        "Statistics": {_x000D_
          "CreationDate": "2022-11-15T10:05:04.9128573+01:00",_x000D_
          "LastRefreshDate": "2022-03-15T17:38:50.9632275+01:00",_x000D_
          "TotalRefreshCount": 134,_x000D_
          "CustomInfo": {}_x000D_
        }_x000D_
      },_x000D_
      "167": {_x000D_
        "$type": "Inside.Core.Formula.Definition.DefinitionAC, Inside.Core.Formula",_x000D_
        "ID": 167,_x000D_
        "Results": [_x000D_
          [_x000D_
            ""_x000D_
          ]_x000D_
        ],_x000D_
        "Statistics": {_x000D_
          "CreationDate": "2022-11-15T10:05:04.9128573+01:00",_x000D_
          "LastRefreshDate": "2022-03-15T17:38:51.7867798+01:00",_x000D_
          "TotalRefreshCount": 130,_x000D_
          "CustomInfo": {}_x000D_
        }_x000D_
      },_x000D_
      "168": {_x000D_
        "$type": "Inside.Core.Formula.Definition.DefinitionAC, Inside.Core.Formula",_x000D_
        "ID": 168,_x000D_
        "Results": [_x000D_
          [_x000D_
            ""_x000D_
          ]_x000D_
        ],_x000D_
        "Statistics": {_x000D_
          "CreationDate": "2022-11-15T10:05:04.9128573+01:00",_x000D_
          "LastRefreshDate": "2022-03-15T17:38:54.1912055+01:00",_x000D_
          "TotalRefreshCount": 113,_x000D_
          "CustomInfo": {}_x000D_
        }_x000D_
      },_x000D_
      "169": {_x000D_
        "$type": "Inside.Core.Formula.Definition.DefinitionAC, Inside.Core.Formula",_x000D_
        "ID": 169,_x000D_
        "Results": [_x000D_
          [_x000D_
            ""_x000D_
          ]_x000D_
        ],_x000D_
        "Statistics": {_x000D_
          "CreationDate": "2022-11-15T10:05:04.9128573+01:00",_x000D_
          "LastRefreshDate": "2022-03-15T17:38:52.2551419+01:00",_x000D_
          "TotalRefreshCount": 112,_x000D_
          "CustomInfo": {}_x000D_
        }_x000D_
      },_x000D_
      "170": {_x000D_
        "$type": "Inside.Core.Formula.Definition.DefinitionAC, Inside.Core.Formula",_x000D_
        "ID": 170,_x000D_
        "Results": [_x000D_
          [_x000D_
            ""_x000D_
          ]_x000D_
        ],_x000D_
        "Statistics": {_x000D_
          "CreationDate": "2022-11-15T10:05:04.9128573+01:00",_x000D_
          "LastRefreshDate": "2022-03-15T17:38:53.0667072+01:00",_x000D_
          "TotalRefreshCount": 111,_x000D_
          "CustomInfo": {}_x000D_
        }_x000D_
      },_x000D_
      "171": {_x000D_
        "$type": "Inside.Core.Formula.Definition.DefinitionAC, Inside.Core.Formula",_x000D_
        "ID": 171,_x000D_
        "Results": [_x000D_
          [_x000D_
            ""_x000D_
          ]_x000D_
        ],_x000D_
        "Statistics": {_x000D_
          "CreationDate": "2022-11-15T10:05:04.9128573+01:00",_x000D_
          "LastRefreshDate": "2022-03-15T17:38:54.9625304+01:00",_x000D_
          "TotalRefreshCount": 112,_x000D_
          "CustomInfo": {}_x000D_
        }_x000D_
      },_x000D_
      "172": {_x000D_
        "$type": "Inside.Core.Formula.Definition.DefinitionAC, Inside.Core.Formula",_x000D_
        "ID": 172,_x000D_
        "Results": [_x000D_
          [_x000D_
            ""_x000D_
          ]_x000D_
        ],_x000D_
        "Statistics": {_x000D_
          "CreationDate": "2022-11-15T10:05:04.9128573+01:00",_x000D_
          "LastRefreshDate": "2022-03-15T17:38:53.3687209+01:00",_x000D_
          "TotalRefreshCount": 114,_x000D_
          "CustomInfo": {}_x000D_
        }_x000D_
      },_x000D_
      "173": {_x000D_
        "$type": "Inside.Core.Formula.Definition.DefinitionAC, Inside.Core.Formula",_x000D_
        "ID": 173,_x000D_
        "Results": [_x000D_
          [_x000D_
            ""_x000D_
          ]_x000D_
        ],_x000D_
        "Statistics": {_x000D_
          "CreationDate": "2022-11-15T10:05:04.9128573+01:00",_x000D_
          "LastRefreshDate": "2022-03-15T17:38:52.9132042+01:00",_x000D_
          "TotalRefreshCount": 111,_x000D_
          "CustomInfo": {}_x000D_
        }_x000D_
      },_x000D_
      "174": {_x000D_
        "$type": "Inside.Core.Formula.Definition.DefinitionAC, Inside.Core.Formula",_x000D_
        "ID": 174,_x000D_
        "Results": [_x000D_
          [_x000D_
            ""_x000D_
          ]_x000D_
        ],_x000D_
        "Statistics": {_x000D_
          "CreationDate": "2022-11-15T10:05:04.9128573+01:00",_x000D_
          "LastRefreshDate": "2022-03-15T17:39:00.2695885+01:00",_x000D_
          "TotalRefreshCount": 112,_x000D_
          "CustomInfo": {}_x000D_
        }_x000D_
      },_x000D_
      "175": {_x000D_
        "$type": "Inside.Core.Formula.Definition.DefinitionAC, Inside.Core.Formula",_x000D_
        "ID": 175,_x000D_
        "Results": [_x000D_
          [_x000D_
            ""_x000D_
          ]_x000D_
        ],_x000D_
        "Statistics": {_x000D_
          "CreationDate": "2022-11-15T10:05:04.9128573+01:00",_x000D_
          "LastRefreshDate": "2022-03-15T17:38:53.1311813+01:00",_x000D_
          "TotalRefreshCount": 112,_x000D_
          "CustomInfo": {}_x000D_
        }_x000D_
      },_x000D_
      "176": {_x000D_
        "$type": "Inside.Core.Formula.Definition.DefinitionAC, Inside.Core.Formula",_x000D_
        "ID": 176,_x000D_
        </t>
  </si>
  <si>
    <t xml:space="preserve">"Results": [_x000D_
          [_x000D_
            ""_x000D_
          ]_x000D_
        ],_x000D_
        "Statistics": {_x000D_
          "CreationDate": "2022-11-15T10:05:04.9128573+01:00",_x000D_
          "LastRefreshDate": "2022-03-15T17:38:53.8529754+01:00",_x000D_
          "TotalRefreshCount": 113,_x000D_
          "CustomInfo": {}_x000D_
        }_x000D_
      },_x000D_
      "177": {_x000D_
        "$type": "Inside.Core.Formula.Definition.DefinitionAC, Inside.Core.Formula",_x000D_
        "ID": 177,_x000D_
        "Results": [_x000D_
          [_x000D_
            ""_x000D_
          ]_x000D_
        ],_x000D_
        "Statistics": {_x000D_
          "CreationDate": "2022-11-15T10:05:04.9128573+01:00",_x000D_
          "LastRefreshDate": "2022-03-15T17:38:51.0458544+01:00",_x000D_
          "TotalRefreshCount": 136,_x000D_
          "CustomInfo": {}_x000D_
        }_x000D_
      },_x000D_
      "178": {_x000D_
        "$type": "Inside.Core.Formula.Definition.DefinitionAC, Inside.Core.Formula",_x000D_
        "ID": 178,_x000D_
        "Results": [_x000D_
          [_x000D_
            ""_x000D_
          ]_x000D_
        ],_x000D_
        "Statistics": {_x000D_
          "CreationDate": "2022-11-15T10:05:04.9128573+01:00",_x000D_
          "LastRefreshDate": "2022-03-15T17:38:50.6944524+01:00",_x000D_
          "TotalRefreshCount": 135,_x000D_
          "CustomInfo": {}_x000D_
        }_x000D_
      },_x000D_
      "179": {_x000D_
        "$type": "Inside.Core.Formula.Definition.DefinitionAC, Inside.Core.Formula",_x000D_
        "ID": 179,_x000D_
        "Results": [_x000D_
          [_x000D_
            ""_x000D_
          ]_x000D_
        ],_x000D_
        "Statistics": {_x000D_
          "CreationDate": "2022-11-15T10:05:04.9128573+01:00",_x000D_
          "LastRefreshDate": "2022-03-15T17:38:51.2982853+01:00",_x000D_
          "TotalRefreshCount": 136,_x000D_
          "CustomInfo": {}_x000D_
        }_x000D_
      },_x000D_
      "180": {_x000D_
        "$type": "Inside.Core.Formula.Definition.DefinitionAC, Inside.Core.Formula",_x000D_
        "ID": 180,_x000D_
        "Results": [_x000D_
          [_x000D_
            ""_x000D_
          ]_x000D_
        ],_x000D_
        "Statistics": {_x000D_
          "CreationDate": "2022-11-15T10:05:04.9128573+01:00",_x000D_
          "LastRefreshDate": "2022-03-15T17:38:51.9017865+01:00",_x000D_
          "TotalRefreshCount": 135,_x000D_
          "CustomInfo": {}_x000D_
        }_x000D_
      },_x000D_
      "181": {_x000D_
        "$type": "Inside.Core.Formula.Definition.DefinitionAC, Inside.Core.Formula",_x000D_
        "ID": 181,_x000D_
        "Results": [_x000D_
          [_x000D_
            ""_x000D_
          ]_x000D_
        ],_x000D_
        "Statistics": {_x000D_
          "CreationDate": "2022-11-15T10:05:04.9128573+01:00",_x000D_
          "LastRefreshDate": "2022-03-15T17:38:54.7855062+01:00",_x000D_
          "TotalRefreshCount": 112,_x000D_
          "CustomInfo": {}_x000D_
        }_x000D_
      },_x000D_
      "182": {_x000D_
        "$type": "Inside.Core.Formula.Definition.DefinitionAC, Inside.Core.Formula",_x000D_
        "ID": 182,_x000D_
        "Results": [_x000D_
          [_x000D_
            ""_x000D_
          ]_x000D_
        ],_x000D_
        "Statistics": {_x000D_
          "CreationDate": "2022-11-15T10:05:04.9128573+01:00",_x000D_
          "LastRefreshDate": "2022-03-15T17:38:59.978005+01:00",_x000D_
          "TotalRefreshCount": 112,_x000D_
          "CustomInfo": {}_x000D_
        }_x000D_
      },_x000D_
      "183": {_x000D_
        "$type": "Inside.Core.Formula.Definition.DefinitionAC, Inside.Core.Formula",_x000D_
        "ID": 183,_x000D_
        "Results": [_x000D_
          [_x000D_
            ""_x000D_
          ]_x000D_
        ],_x000D_
        "Statistics": {_x000D_
          "CreationDate": "2022-11-15T10:05:04.9128573+01:00",_x000D_
          "LastRefreshDate": "2022-03-15T17:38:53.9322227+01:00",_x000D_
          "TotalRefreshCount": 112,_x000D_
          "CustomInfo": {}_x000D_
        }_x000D_
      },_x000D_
      "184": {_x000D_
        "$type": "Inside.Core.Formula.Definition.DefinitionAC, Inside.Core.Formula",_x000D_
        "ID": 184,_x000D_
        "Results": [_x000D_
          [_x000D_
            ""_x000D_
          ]_x000D_
        ],_x000D_
        "Statistics": {_x000D_
          "CreationDate": "2022-11-15T10:05:04.9128573+01:00",_x000D_
          "LastRefreshDate": "2022-03-15T17:38:59.8904297+01:00",_x000D_
          "TotalRefreshCount": 112,_x000D_
          "CustomInfo": {}_x000D_
        }_x000D_
      },_x000D_
      "185": {_x000D_
        "$type": "Inside.Core.Formula.Definition.DefinitionAC, Inside.Core.Formula",_x000D_
        "ID": 185,_x000D_
        "Results": [_x000D_
          [_x000D_
            ""_x000D_
          ]_x000D_
        ],_x000D_
        "Statistics": {_x000D_
          "CreationDate": "2022-11-15T10:05:04.9128573+01:00",_x000D_
          "LastRefreshDate": "2022-03-15T17:38:53.383369+01:00",_x000D_
          "TotalRefreshCount": 112,_x000D_
          "CustomInfo": {}_x000D_
        }_x000D_
      },_x000D_
      "186": {_x000D_
        "$type": "Inside.Core.Formula.Definition.DefinitionAC, Inside.Core.Formula",_x000D_
        "ID": 186,_x000D_
        "Results": [_x000D_
          [_x000D_
            ""_x000D_
          ]_x000D_
        ],_x000D_
        "Statistics": {_x000D_
          "CreationDate": "2022-11-15T10:05:04.9128573+01:00",_x000D_
          "LastRefreshDate": "2022-03-15T17:38:55.0684915+01:00",_x000D_
          "TotalRefreshCount": 111,_x000D_
          "CustomInfo": {}_x000D_
        }_x000D_
      },_x000D_
      "187": {_x000D_
        "$type": "Inside.Core.Formula.Definition.DefinitionAC, Inside.Core.Formula",_x000D_
        "ID": 187,_x000D_
        "Results": [_x000D_
          [_x000D_
            ""_x000D_
          ]_x000D_
        ],_x000D_
        "Statistics": {_x000D_
          "CreationDate": "2022-11-15T10:05:04.9128573+01:00",_x000D_
          "LastRefreshDate": "2022-03-15T17:38:54.8889449+01:00",_x000D_
          "TotalRefreshCount": 111,_x000D_
          "CustomInfo": {}_x000D_
        }_x000D_
      },_x000D_
      "188": {_x000D_
        "$type": "Inside.Core.Formula.Definition.DefinitionAC, Inside.Core.Formula",_x000D_
        "ID": 188,_x000D_
        "Results": [_x000D_
          [_x000D_
            ""_x000D_
          ]_x000D_
        ],_x000D_
        "Statistics": {_x000D_
          "CreationDate": "2022-11-15T10:05:04.9128573+01:00",_x000D_
          "LastRefreshDate": "2022-03-15T17:38:57.7552257+01:00",_x000D_
          "TotalRefreshCount": 112,_x000D_
          "CustomInfo": {}_x000D_
        }_x000D_
      },_x000D_
      "189": {_x000D_
        "$type": "Inside.Core.Formula.Definition.DefinitionAC, Inside.Core.Formula",_x000D_
        "ID": 189,_x000D_
        "Results": [_x000D_
          [_x000D_
            "1"_x000D_
          ]_x000D_
        ],_x000D_
        "Statistics": {_x000D_
          "CreationDate": "2022-11-15T10:05:04.9128573+01:00",_x000D_
          "LastRefreshDate": "2022-03-15T17:46:57.272049+01:00",_x000D_
          "TotalRefreshCount": 111,_x000D_
          "CustomInfo": {}_x000D_
        }_x000D_
      },_x000D_
      "190": {_x000D_
        "$type": "Inside.Core.Formula.Definition.DefinitionAC, Inside.Core.Formula",_x000D_
        "ID": 190,_x000D_
        "Results": [_x000D_
          [_x000D_
            ""_x000D_
          ]_x000D_
        ],_x000D_
        "Statistics": {_x000D_
          "CreationDate": "2022-11-15T10:05:04.9128573+01:00",_x000D_
          "LastRefreshDate": "2022-03-15T17:38:57.2772345+01:00",_x000D_
          "TotalRefreshCount": 112,_x000D_
          "CustomInfo": {}_x000D_
        }_x000D_
      },_x000D_
      "191": {_x000D_
        "$type": "Inside.Core.Formula.Definition.DefinitionAC, Inside.Core.Formula",_x000D_
        "ID": 191,_x000D_
        "Results": [_x000D_
          [_x000D_
            ""_x000D_
          ]_x000D_
        ],_x000D_
        "Statistics": {_x000D_
          "CreationDate": "2022-11-15T10:05:04.9128573+01:00",_x000D_
          "LastRefreshDate": "2022-03-15T17:38:57.5066476+01:00",_x000D_
          "TotalRefreshCount": 112,_x000D_
          "CustomInfo": {}_x000D_
        }_x000D_
      },_x000D_
      "192": {_x000D_
        "$type": "Inside.Core.Formula.Definition.DefinitionAC, Inside.Core.Formula",_x000D_
        "ID": 192,_x000D_
        "Results": [_x000D_
          [_x000D_
            "Catégorie 3"_x000D_
          ]_x000D_
        ],_x000D_
        "Statistics": {_x000D_
          "CreationDate": "2022-11-15T10:05:04.9128573+01:00",_x000D_
          "LastRefreshDate": "2022-03-15T17:46:59.1206383+01:00",_x000D_
          "TotalRefreshCount": 132,_x000D_
          "CustomInfo": {}_x000D_
        }_x000D_
      },_x000D_
      "193": {_x000D_
        "$type": "Inside.Core.Formula.Definition.DefinitionAC, Inside.Core.Formula",_x000D_
        "ID": 193,_x000D_
        "Results": [_x000D_
          [_x000D_
            ""_x000D_
          ]_x000D_
        ],_x000D_
        "Statistics": {_x000D_
          "CreationDate": "2022-11-15T10:05:04.9128573+01:00",_x000D_
          "LastRefreshDate": "2022-03-15T17:38:50.9751953+01:00",_x000D_
          "TotalRefreshCount": 135,_x000D_
          "CustomInfo": {}_x000D_
        }_x000D_
      },_x000D_
      "194": {_x000D_
        "$type": "Inside.Core.Formula.Definition.DefinitionAC, Inside.Core.Formula",_x000D_
        "ID": 194,_x000D_
        "Results": [_x000D_
          [_x000D_
            ""_x000D_
          ]_x000D_
        ],_x000D_
        "Statistics": {_x000D_
          "CreationDate": "2022-11-15T10:05:04.9128573+01:00",_x000D_
          "LastRefreshDate": "2022-03-15T17:38:51.1066933+01:00",_x000D_
          "TotalRefreshCount": 136,_x000D_
          "CustomInfo": {}_x000D_
        }_x000D_
      },_x000D_
      "195": {_x000D_
        "$type": "Inside.Core.Formula.Definition.DefinitionAC, Inside.Core.Formula",_x000D_
        "ID": 195,_x000D_
        "Results": [_x000D_
          [_x000D_
            ""_x000D_
          ]_x000D_
        ],_x000D_
        "Statistics": {_x000D_
          "CreationDate": "2022-11-15T10:05:04.9128573+01:00",_x000D_
          "LastRefreshDate": "2022-03-15T17:38:50.9095098+01:00",_x000D_
          "TotalRefreshCount": 136,_x000D_
          "CustomInfo": {}_x000D_
        }_x000D_
      },_x000D_
      "196": {_x000D_
        "$type": "Inside.Core.Formula.Definition.DefinitionAC, Inside.Core.Formula",_x000D_
        "ID": 196,_x000D_
        "Results": [_x000D_
          [_x000D_
            ""_x000D_
          ]_x000D_
        ],_x000D_
        "Statistics": {_x000D_
          "CreationDate": "2022-11-15T10:05:04.9128573+01:00",_x000D_
          "LastRefreshDate": "2022-03-15T17:38:50.921477+01:00",_x000D_
          "TotalRefreshCount": 135,_x000D_
          "CustomInfo": {}_x000D_
        }_x000D_
      },_x000D_
      "197": {_x000D_
        "$type": "Inside.Core.Formula.Definition.DefinitionAC, Inside.Core.Formula",_x000D_
        "ID": 197,_x000D_
        "Results": [_x000D_
          [_x000D_
            ""_x000D_
          ]_x000D_
        ],_x000D_
        "Statistics": {_x000D_
          "CreationDate": "2022-11-15T10:05:04.9128573+01:00",_x000D_
          "LastRefreshDate": "2022-03-15T17:38:54.6047844+01:00",_x000D_
          "TotalRefreshCount": 112,_x000D_
          "CustomInfo": {}_x000D_
        }_x000D_
      },_x000D_
      "198": {_x000D_
        "$type": "Inside.Core.Formula.Definition.DefinitionAC, Inside.Core.Formula",_x000D_
        "ID": 198,_x000D_
        "Results": [_x000D_
          [_x000D_
            ""_x000D_
          ]_x000D_
        ],_x000D_
        "Statistics": {_x000D_
          "CreationDate": "2022-11-15T10:05:04.9128573+01:00",_x000D_
          "LastRefreshDate": "2022-03-15T17:38:52.8274321+01:00",_x000D_
          "TotalRefreshCount": 112,_x000D_
          "CustomInfo": {}_x000D_
        }_x000D_
      },_x000D_
      "199": {_x000D_
        "$type": "Inside.Core.Formula.Definition.DefinitionAC, Inside.Core.Formula",_x000D_
        "ID": 199,_x000D_
        "Results": [_x000D_
          [_x000D_
            ""_x000D_
          ]_x000D_
        ],_x000D_
        "Statistics": {_x000D_
          "CreationDate": "2022-11-15T10:05:04.9128573+01:00",_x000D_
          "LastRefreshDate": "2022-03-15T17:38:52.4056987+01:00",_x000D_
          "TotalRefreshCount": 113,_x000D_
          "CustomInfo": {}_x000D_
        }_x000D_
      },_x000D_
      "200": {_x000D_
        "$type": "Inside.Core.Formula.Definition.DefinitionAC, Inside.Core.Formula",_x000D_
        "ID": 200,_x000D_
        "Results": [_x000D_
          [_x000D_
            ""_x000D_
          ]_x000D_
        ],_x000D_
        "Statistics": {_x000D_
          "CreationDate": "2022-11-15T10:05:04.9128573+01:00",_x000D_
          "LastRefreshDate": "2022-03-15T17:38:57.4281265+01:00",_x000D_
          "TotalRefreshCount": 113,_x000D_
          "CustomInfo": {}_x000D_
        }_x000D_
      },_x000D_
      "201": {_x000D_
        "$type": "Inside.Core.Formula.Definition.DefinitionAC, Inside.Core.Formula",_x000D_
        "ID": 201,_x000D_
        "Results": [_x000D_
          [_x000D_
            ""_x000D_
          ]_x000D_
        ],_x000D_
        "Statistics": {_x000D_
          "CreationDate": "2022-11-15T10:05:04.9128573+01:00",_x000D_
          "LastRefreshDate": "2022-03-15T17:38:52.7835891+01:00",_x000D_
          "TotalRefreshCount": 112,_x000D_
          "CustomInfo": {}_x000D_
        }_x000D_
      },_x000D_
      "202": {_x000D_
        "$type": "Inside.Core.Formula.Definition.DefinitionAC, Inside.Core.Formula",_x000D_
        "ID": 202,_x000D_
        "Results": [_x000D_
          [_x000D_
            ""_x000D_
          ]_x000D_
        ],_x000D_
        "Statistics": {_x000D_
          "CreationDate": "2022-11-15T10:05:04.9128573+01:00",_x000D_
          "LastRefreshDate": "2022-03-15T17:38:57.3185062+01:00",_x000D_
          "TotalRefreshCount": 114,_x000D_
          "CustomInfo": {}_x000D_
        }_x000D_
      },_x000D_
      "203": {_x000D_
        "$type": "Inside.Core.Formula.Definition.DefinitionAC, Inside.Core.Formula",_x000D_
        "ID": 203,_x000D_
        "Results": [_x000D_
          [_x000D_
            ""_x000D_
          ]_x000D_
        ],_x000D_
        "Statistics": {_x000D_
          "CreationDate": "2022-11-15T10:05:04.9128573+01:00",_x000D_
          "LastRefreshDate": "2022-03-15T17:38:53.5834249+01:00",_x000D_
          "TotalRefreshCount": 112,_x000D_
          "CustomInfo": {}_x000D_
        }_x000D_
      },_x000D_
      "204": {_x000D_
        "$type": "Inside.Core.Formula.Definition.DefinitionAC, Inside.Core.Formula",_x000D_
        "ID": 204,_x000D_
        "Results": [_x000D_
          [_x000D_
            ""_x000D_
          ]_x000D_
        ],_x000D_
        "Statistics": {_x000D_
          "CreationDate": "2022-11-15T10:05:04.9128573+01:00",_x000D_
          "LastRefreshDate": "2022-03-15T17:38:55.0515368+01:00",_x000D_
          "TotalRefreshCount": 113,_x000D_
          "CustomInfo": {}_x000D_
        }_x000D_
      },_x000D_
      "205": {_x000D_
        "$type": "Inside.Core.Formula.Definition.DefinitionAC, Inside.Core.Formula",_x000D_
        "ID": 205,_x000D_
        "Results": [_x000D_
          [_x000D_
            ""_x000D_
          ]_x000D_
        ],_x000D_
        "Statistics": {_x000D_
          "CreationDate": "2022-11-15T10:05:04.9128573+01:00",_x000D_
          "LastRefreshDate": "2022-03-15T17:38:53.1184666+01:00",_x000D_
          "TotalRefreshCount": 112,_x000D_
          "CustomInfo": {}_x000D_
        }_x000D_
      },_x000D_
      "206": {_x000D_
        "$type": "Inside.Core.Formula.Definition.DefinitionAC, Inside.Core.Formula",_x000D_
        "ID": 206,_x000D_
        "Results": [_x000D_
          [_x000D_
            ""_x000D_
          ]_x000D_
        ],_x000D_
        "Statistics": {_x000D_
          "CreationDate": "2022-11-15T10:05:04.9128573+01:00",_x000D_
          "LastRefreshDate": "2022-03-15T17:38:59.8659651+01:00",_x000D_
          "TotalRefreshCount": 112,_x000D_
          "CustomInfo": {}_x000D_
        }_x000D_
      },_x000D_
      "207": {_x000D_
        "$type": "Inside.Core.Formula.Definition.DefinitionAC, Inside.Core.Formula",_x000D_
        "ID": 207,_x000D_
        "Results": [_x000D_
          [_x000D_
            ""_x000D_
          ]_x000D_
        ],_x000D_
        "Statistics": {_x000D_
          "CreationDate": "2022-11-15T10:05:04.9128573+01:00",_x000D_
          "LastRefreshDate": "2022-03-15T17:38:51.3577833+01:00",_x000D_
          "TotalRefreshCount": 137,_x000D_
          "CustomInfo": {}_x000D_
        }_x000D_
      },_x000D_
      "208": {_x000D_
        "$type": "Inside.Core.Formula.Definition.DefinitionAC, Inside.Core.Formula",_x000D_
        "ID": 208,_x000D_
        "Results": [_x000D_
          [_x000D_
            ""_x000D_
          ]_x000D_
        ],_x000D_
        "Statistics": {_x000D_
          "CreationDate": "2022-11-15T10:05:04.9128573+01:00",_x000D_
          "LastRefreshDate": "2022-03-15T17:38:51.892798+01:00",_x000D_
          "TotalRefreshCount": 135,_x000D_
          "CustomInfo": {}_x000D_
        }_x000D_
      },_x000D_
      "209": {_x000D_
        "$type": "Inside.Core.Formula.Definition.DefinitionAC, Inside.Core.Formula",_x000D_
        "ID": 209,_x000D_
        "Results": [_x000D_
          [_x000D_
            ""_x000D_
          ]_x000D_
        ],_x000D_
        "Statistics": {_x000D_
          "CreationDate": "2022-11-15T10:05:04.9128573+01:00",_x000D_
          "LastRefreshDate": "2022-03-15T17:38:51.735595+01:00",_x000D_
          "TotalRefreshCount": 135,_x000D_
          "CustomInfo": {}_x000D_
        }_x000D_
      },_x000D_
      "210": {_x000D_
        "$type": "Inside.Core.Formula.Definition.DefinitionAC, Inside.Core.Formula",_x000D_
        "ID": 210,_x000D_
        "Results": [_x000D_
          [_x000D_
            ""_x000D_
          ]_x000D_
        ],_x000D_
        "Statistics": {_x000D_
          "CreationDate": "2022-11-15T10:05:04.9128573+01:00",_x000D_
          "LastRefreshDate": "2022-03-15T17:38:51.0827903+01:00",_x000D_
          "TotalRefreshCount": 134,_x000D_
          "CustomInfo": {}_x000D_
        }_x000D_
      },_x000D_
      "211": {_x000D_
        "$type": "Inside.Core.Formula.Definition.DefinitionAC, Inside.Core.Formula",_x000D_
        "ID": 211,_x000D_
        "Results": [_x000D_
          [_x000D_
            ""_x000D_
          ]_x000D_
        ],_x000D_
        "Statistics": {_x000D_
          "CreationDate": "2022-11-15T10:05:04.9128573+01:00",_x000D_
          "LastRefreshDate": "2022-03-15T17:38:54.9655691+01:00",_x000D_
          "TotalRefreshCount": 113,_x000D_
          "CustomInfo": {}_x000D_
        }_x000D_
      },_x000D_
      "212": {_x000D_
        "$type": "Inside.Core.Formula.Definition.DefinitionAC, Inside.Core.Formula",_x000D_
        "ID": 212,_x000D_
        "Results": [_x000D_
          [_x000D_
            ""_x000D_
          ]_x000D_
        ],_x000D_
        "Statistics": {_x000D_
          "CreationDate": "2022-11-15T10:05:04.9128573+01:00",_x000D_
          "LastRefreshDate": "2022-03-15T17:38:57.3913239+01:00",_x000D_
          "TotalRefreshCount": 113,_x000D_
          "CustomInfo": {}_x000D_
        }_x000D_
      },_x000D_
      "213": {_x000D_
        "$type": "Inside.Core.Formula.Definition.DefinitionAC, Inside.Core.Formula",_x000D_
        "ID": 213,_x000D_
        "Results": [_x000D_
          [_x000D_
            ""_x000D_
          ]_x000D_
        ],_x000D_
        "Statistics": {_x000D_
          "CreationDate": "2022-11-15T10:05:04.9128573+01:00",_x000D_
          "LastRefreshDate": "2022-03-15T17:38:54.5892274+01:00",_x000D_
          "TotalRefreshCount": 113,_x000D_
          "CustomInfo": {}_x000D_
        }_x000D_
      },_x000D_
      "214": {_x000D_
        "$type": "Inside.Core.Formula.Definition.DefinitionAC, Inside.Core.Formula",_x000D_
        "ID": 214,_x000D_
        "Results": [_x000D_
          [_x000D_
            ""_x000D_
          ]_x000D_
        ],_x000D_
        "Statistics": {_x000D_
          "CreationDate": "2022-11-15T10:05:04.9128573+01:00",_x000D_
          "LastRefreshDate": "2022-03-15T17:38:53.1026265+01:00",_x000D_
          "TotalRefreshCount": 112,_x000D_
          "CustomInfo": {}_x000D_
        }_x000D_
      },_x000D_
      "215": {_x000D_
        "$type": "Inside.Core.Formula.Definition.DefinitionAC, Inside.Core.Formula",_x000D_
        "ID": 215,_x000D_
        "Results": [_x000D_
          [_x000D_
            ""_x000D_
          ]_x000D_
        ],_x000D_
        "Statistics": {_x000D_
          "CreationDate": "2022-11-15T10:05:04.9128573+01:00",_x000D_
          "LastRefreshDate": "2022-03-15T17:38:52.3617898+01:00",_x000D_
          "TotalRefreshCount": 111,_x000D_
          "CustomInfo": {}_x000D_
        }_x000D_
      },_x000D_
      "216": {_x000D_
        "$type": "Inside.Core.Formula.Definition.DefinitionAC, Inside.Core.Formula",_x000D_
        "ID": 216,_x000D_
        "Results": [_x000D_
          [_x000D_
            ""_x000D_
          ]_x000D_
        ],_x000D_
        "Statistics": {_x000D_
          "CreationDate": "2022-11-15T10:05:04.9128573+01:00",_x000D_
          "LastRefreshDate": "2022-03-15T17:39:00.0039766+01:00",_x000D_
          "TotalRefreshCount": 114,_x000D_
          "CustomInfo": {}_x000D_
        }_x000D_
      },_x000D_
      "217": {_x000D_
        "$type": "Inside.Core.Formula.Definition.DefinitionAC, Inside.Core.Formula",_x000D_
        "ID": 217,_x000D_
        "Results": [_x000D_
          [_x000D_
            ""_x000D_
          ]_x000D_
        ],_x000D_
        "Statistics": {_x000D_
          "CreationDate": "2022-11-15T10:05:04.9128573+01:00",_x000D_
          "LastRefreshDate": "2022-03-15T17:38:59.8510037+01:00",_x000D_
          "TotalRefreshCount": 112,_x000D_
          "CustomInfo": {}_x000D_
        }_x000D_
      },_x000D_
      "218": {_x000D_
        "$type": "Inside.Core.Formula.Definition.DefinitionAC, Inside.Core.Formula",_x000D_
        "ID": 218,_x000D_
        "Results": [_x000D_
          [_x000D_
            ""_x000D_
          ]_x000D_
        ],_x000D_
        "Statistics": {_x000D_
          "CreationDate": "2022-11-15T10:05:04.9128573+01:00",_x000D_
          "LastRefreshDate": "2022-03-15T17:39:02.4728023+01:00",_x000D_
          "TotalRefreshCount": 113,_x000D_
          "CustomInfo": {}_x000D_
        }_x000D_
      },_x000D_
      "219": {_x000D_
        "$type": "Inside.Core.Formula.Definition.DefinitionAC, Inside.Core.Formula",_x000D_
        "ID": 219,_x000D_
        "Results": [_x000D_
          [_x000D_
            ""_x000D_
          ]_x000D_
        ],_x000D_
        "Statistics": {_x000D_
          "CreationDate": "2022-11-15T10:05:04.9128573+01:00",_x000D_
          "LastRefreshDate": "2022-03-15T17:38:54.454723+01:00",_x000D_
          "TotalRefreshCount": 113,_x000D_
          "CustomInfo": {}_x000D_
        }_x000D_
      },_x000D_
      "220": {_x000D_
        "$type": "Inside.Core.Formula.Definition.DefinitionAC, Inside.Core.Formula",_x000D_
        "ID": 220,_x000D_
        "Results": [_x000D_
          [_x000D_
            ""_x000D_
          ]_x000D_
        ],_x000D_
        "Statistics": {_x000D_
          "CreationDate": "2022-11-15T10:05:04.9128573+01:00",_x000D_
          "LastRefreshDate": "2022-03-15T17:38:54.6618675+01:00",_x000D_
          "TotalRefreshCount": 112,_x000D_
          "CustomInfo": {}_x000D_
        }_x000D_
      },_x000D_
      "221": {_x000D_
        "$type": "Inside.Core.Formula.Definition.DefinitionAC, Inside.Core.Formula",_x000D_
        "ID": 221,_x000D_
        "Results": [_x000D_
          [_x000D_
            ""_x000D_
          ]_x000D_
        ],_x000D_
        "Statistics": {_x000D_
          "CreationDate": "2022-11-15T10:05:04.9128573+01:00",_x000D_
          "LastRefreshDate": "2022-03-15T17:38:50.9936538+01:00",_x000D_
          "TotalRefreshCount": 136,_x000D_
          "CustomInfo": {}_x000D_
        }_x000D_
      },_x000D_
      "222": {_x000D_
        "$type": "Inside.Core.Formula.Definition.DefinitionAC, Inside.Core.Formula",_x000D_
        "ID": 222,_x000D_
        "Results": [_x000D_
          [_x000D_
            ""_x000D_
          ]_x000D_
        ],_x000D_
        "Statistics": {_x000D_
          "CreationDate": "2022-11-15T10:05:04.9128573+01:00",_x000D_
          "LastRefreshDate": "2022-03-15T17:38:52.0319891+01:00",_x000D_
          "TotalRefreshCount": 134,_x000D_
          "CustomInfo": {}_x000D_
        }_x000D_
      },_x000D_
      "223": {_x000D_
        "$type": "Inside.Core.Formula.Definition.DefinitionAC, Inside.Core.Formula",_x000D_
        "ID": 223,_x000D_
        "Results": [_x000D_
          [_x000D_
            ""_x000D_
          ]_x000D_
        ],_x000D_
        "Statistics": {_x000D_
          "CreationDate": "2022-11-15T10:05:04.9128573+01:00",_x000D_
          "LastRefreshDate": "2022-03-15T17:38:53.0048552+01:00",_x000D_
          "TotalRefreshCount": 111,_x000D_
          "CustomInfo": {}_x000D_
        }_x000D_
      },_x000D_
      "224": {_x000D_
        "$type": "Inside.Core.Formula.Definition.DefinitionAC, Inside.Core.Formula",_x000D_
        "ID": 224,_x000D_
        "Results": [_x000D_
          [_x000D_
            ""_x000D_
          ]_x000D_
        ],_x000D_
        "Statistics": {_x000D_
          "CreationDate": "2022-11-15T10:05:04.9128573+01:00",_x000D_
          "LastRefreshDate": "2022-03-15T17:38:53.5076271+01:00",_x000D_
          "TotalRefreshCount": 113,_x000D_
          "CustomInfo": {}_x000D_
        }_x000D_
      },_x000D_
      "225": {_x000D_
        "$type": "Inside.Core.Formula.Definition.DefinitionAC, Inside.Core.Formula",_x000D_
        "ID": 225,_x000D_
        "Results": [_x000D_
          [_x000D_
            ""_x000D_
          ]_x000D_
        ],_x000D_
        "Statistics": {_x000D_
          "CreationDate": "2022-11-15T10:05:04.9128573+01:00",_x000D_
          "LastRefreshDate": "2022-03-15T17:38:57.3723744+01:00",_x000D_
          "TotalRefreshCount": 113,_x000D_
          "CustomInfo": {}_x000D_
        }_x000D_
      },_x000D_
      "226": {_x000D_
        "$type": "Inside.Core.Formula.Definition.DefinitionAC, Inside.Core.Formula",_x000D_
        "ID": 226,_x000D_
        "Results": [_x000D_
          [_x000D_
            ""_x000D_
          ]_x000D_
        ],_x000D_
        "Statistics": {_x000D_
          "CreationDate": "2022-11-15T10:05:04.9128573+01:00",_x000D_
          "LastRefreshDate": "2022-03-15T17:38:57.7096698+01:00",_x000D_
          "TotalRefreshCount": 112,_x000D_
          "CustomInfo": {}_x000D_
        }_x000D_
      },_x000D_
      "227": {_x000D_
        "$type": "Inside.Core.Formula.Definition.DefinitionAC, Inside.Core.Formula",_x000D_
        "ID": 227,_x000D_
        "Results": [_x000D_
          [_x000D_
            ""_x000D_
          ]_x000D_
        ],_x000D_
        "Statistics": {_x000D_
          "CreationDate": "2022-11-15T10:05:04.9128573+01:00",_x000D_
          "LastRefreshDate": "2022-03-15T17:38:57.383345+01:00",_x000D_
          "TotalRefreshCount": 112,_x000D_
          "CustomInfo": {}_x000D_
        }_x000D_
      },_x000D_
      "228": {_x000D_
        "$type": "Inside.Core.Formula.Definition.DefinitionAC, Inside.Core.Formula",_x000D_
        "ID": 228,_x000D_
        "Results": [_x000D_
          [_x000D_
            ""_x000D_
          ]_x000D_
        ],_x000D_
        "Statistics": {_x000D_
          "CreationDate": "2022-11-15T10:05:04.9128573+01:00",_x000D_
          "LastRefreshDate": "2022-03-15T17:38:54.536764+01:00",_x000D_
          "TotalRefreshCount": 112,_x000D_
          "CustomInfo": {}_x000D_
        }_x000D_
      },_x000D_
      "229": {_x000D_
        "$type": "Inside.Core.Formula.Definition.DefinitionAC, Inside.Core.Formula",_x000D_
        "ID": 229,_x000D_
        "Results": [_x000D_
          [_x000D_
            "Catégorie 0"_x000D_
          ]_x000D_
        ],_x000D_
        "Statistics": {_x000D_
          "CreationDate": "2022-11-15T10:05:04.9128573+01:00",_x000D_
          "LastRefreshDate": "2022-03-15T17:46:57.3194883+01:00",_x000D_
          "TotalRefreshCount": 133,_x000D_
          "CustomInfo": {}_x000D_
        }_x000D_
      },_x000D_
      "230": {_x000D_
        "$type": "Inside.Core.Formula.Definition.DefinitionAC, Inside.Core.Formula",_x000D_
        "ID": 230,_x000D_
        "Results": [_x000D_
          [_x000D_
            "Catégorie 0"_x000D_
          ]_x000D_
        ],_x000D_
        "Statistics": {_x000D_
          "CreationDate": "2022-11-15T10:05:04.9128573+01:00",_x000D_
          "LastRefreshDate": "2022-03-15T17:46:57.4321351+01:00",_x000D_
          "TotalRefreshCount": 132,_x000D_
          "CustomInfo": {}_x000D_
        }_x000D_
      },_x000D_
      "231": {_x000D_
        "$type": "Inside.Core.Formula.Definition.DefinitionAC, Inside.Core.Formula",_x000D_
        "ID": 231,_x000D_
        "Results": [_x000D_
          [_x000D_
            "Catégorie 1"_x000D_
          ]_x000D_
        ],_x000D_
        "Statistics": {_x000D_
          "CreationDate": "2022-11-15T10:05:04.9128573+01:00",_x000D_
          "LastRefreshDate": "2022-03-15T17:46:59.0394008+01:00",_x000D_
          "TotalRefreshCount": 132,_x000D_
          "CustomInfo": {}_x000D_
        }_x000D_
      },_x000D_
      "232": {_x000D_
        "$type": "Inside.Core.Formula.Definition.DefinitionAC, Inside.Core.Formula",_x000D_
        "ID": 232,_x000D_
        "Results": [_x000D_
          [_x000D_
            "Catégorie 0"_x000D_
          ]_x000D_
        ],_x000D_
        "Statistics": {_x000D_
          "CreationDate": "2022-11-15T10:05:04.9128573+01:00",_x000D_
          "LastRefreshDate": "2022-03-15T17:46:59.132617+01:00",_x000D_
          "TotalRefreshCount": 132,_x000D_
          "CustomInfo": {}_x000D_
        }_x000D_
      },_x000D_
      "233": {_x000D_
        "$type": "Inside.Core.Formula.Definition.DefinitionAC, Inside.Core.Formula",_x000D_
        "ID": 233,_x000D_
        "Results": [_x000D_
          [_x000D_
            "Catégorie 1"_x000D_
          ]_x000D_
        ],_x000D_
        "Statistics": {_x000D_
          "CreationDate": "2022-11-15T10:05:04.9128573+01:00",_x000D_
          "LastRefreshDate": "2022-03-15T17:46:58.4801693+01:00",_x000D_
          "TotalRefreshCount": 132,_x000D_
          "CustomInfo": {}_x000D_
        }_x000D_
      },_x000D_
      "234": {_x000D_
        "$type": "Inside.Core.Formula.Definition.DefinitionAC, Inside.Core.Formula",_x000D_
        "ID": 234,_x000D_
        "Results": [_x000D_
          [_x000D_
            "Catégorie 1"_x000D_
          ]_x000D_
        ],_x000D_
        "Statistics": {_x000D_
          "CreationDate": "2022-11-15T10:05:04.9128573+01:00",_x000D_
          "LastRefreshDate": "2022-03-15T17:46:58.1161505+01:00",_x000D_
          "TotalRefreshCount": 132,_x000D_
          "CustomInfo": {}_x000D_
        }_x000D_
      },_x000D_
      "235": {_x000D_
        "$type": "Inside.Core.Formula.Definition.DefinitionAC, Inside.Core.Formula",_x000D_
        "ID": 235,_x000D_
        "Results": [_x000D_
          [_x000D_
            ""_x000D_
          ]_x000D_
        ],_x000D_
        "Statistics": {_x000D_
          "CreationDate": "2022-11-15T10:05:04.9128573+01:00",_x000D_
          "LastRefreshDate": "2022-03-15T17:38:54.8084464+01:00",_x000D_
          "TotalRefreshCount": 116,_x000D_
          "CustomInfo": {}_x000D_
        }_x000D_
      },_x000D_
      "236": {_x000D_
        "$type": "Inside.Core.Formula.Definition.DefinitionAC, Inside.Core.Formula",_x000D_
        "ID": 236,_x000D_
        "Results": [_x000D_
          [_x000D_
            ""_x000D_
          ]_x000D_
        ],_x000D_
        "Statistics": {_x000D_
          "CreationDate": "2022-11-15T10:05:04.9128573+01:00",_x000D_
          "LastRefreshDate": "2022-03-15T17:38:52.8573514+01:00",_x000D_
          "TotalRefreshCount": 110,_x000D_
          "CustomInfo": {}_x000D_
        }_x000D_
      },_x000D_
      "237": {_x000D_
        "$type": "Inside.Core.Formula.Definition.DefinitionAC, Inside.Core.Formula",_x000D_
        "ID": 237,_x000D_
        "Results": [_x000D_
          [_x000D_
            ""_x000D_
          ]_x000D_
        ],_x000D_
        "Statistics": {_x000D_
          "CreationDate": "2022-11-15T10:05:04.9128573+01:00",_x000D_
          "LastRefreshDate": "2022-03-15T17:38:52.101043+01:00",_x000D_
          "TotalRefreshCount": 135,_x000D_
          "CustomInfo": {}_x000D_
        }_x000D_
      },_x000D_
      "238": {_x000D_
        "$type": "Inside.Core.Formula.Definition.DefinitionAC, Inside.Core.Formula",_x000D_
        "ID": 238,_x000D_
        "Results": [_x000D_
          [_x000D_
            ""_x000D_
          ]_x000D_
        ],_x000D_
        "Statistics": {_x000D_
          "CreationDate": "2022-11-15T10:05:04.9128573+01:00",_x000D_
          "LastRefreshDate": "2022-03-15T17:38:52.124936+01:00",_x000D_
          "TotalRefreshCount": 136,_x000D_
          "CustomInfo": {}_x000D_
        }_x000D_
      },_x000D_
      "239": {_x000D_
        "$type": "Inside.Core.Formula.Definition.DefinitionAC, Inside.Core.Formula",_x000D_
        "ID": 239,_x000D_
        "Results": [_x000D_
          [_x000D_
            ""_x000D_
          ]_x000D_
        ],_x000D_
        "Statistics": {_x000D_
          "CreationDate": "2022-11-15T10:05:04.9128573+01:00",_x000D_
          "LastRefreshDate": "2022-03-15T17:38:53.4458736+01:00",_x000D_
          "TotalRefreshCount": 113,_x000D_
          "CustomInfo": {}_x000D_
        }_x000D_
      },_x000D_
      "240": {_x000D_
        "$type": "Inside.Core.Formula.Definition.DefinitionAC, Inside.Core.Formula",_x000D_
        "ID": 240,_x000D_
        "Results": [_x000D_
          [_x000D_
            ""_x000D_
          ]_x000D_
        ],_x000D_
        "Statistics": {_x000D_
          "CreationDate": "2022-11-15T10:05:04.9128573+01:00",_x000D_
          "LastRefreshDate": "2022-03-15T17:38:54.4046581+01:00",_x000D_
          "TotalRefreshCount": 112,_x000D_
          "CustomInfo": {}_x000D_
        }_x000D_
      },_x000D_
      "241": {_x000D_
        "$type": "Inside.Core.Formula.Definition.DefinitionAC, Inside.Core.Formula",_x000D_
        "ID": 241,_x000D_
        "Results": [_x000D_
          [_x000D_
            ""_x000D_
          ]_x000D_
        ],_x000D_
        "Statistics": {_x000D_
          "CreationDate": "2022-11-15T10:05:04.9128573+01:00",_x000D_
          "LastRefreshDate": "2022-03-15T17:38:57.3863372+01:00",_x000D_
          "TotalRefreshCount": 113,_x000D_
          "CustomInfo": {}_x000D_
        }_x000D_
      },_x000D_
      "242": {_x000D_
        "$type": "Inside.Core.Formula.Definition.DefinitionAC, Inside.Core.Formula",_x000D_
        "ID": 242,_x000D_
        "Results": [_x000D_
          [_x000D_
            ""_x000D_
          ]_x000D_
        ],_x000D_
        "Statistics": {_x000D_
          "CreationDate": "2022-11-15T10:05:04.9128573+01:00",_x000D_
          "LastRefreshDate": "2022-03-15T17:38:53.8469603+01:00",_x000D_
          "TotalRefreshCount": 113,_x000D_
          "CustomInfo": {}_x000D_
        }_x000D_
      },_x000D_
      "243": {_x000D_
        "$type": "Inside.Core.Formula.Definition.DefinitionAC, Inside.Core.Formula",_x000D_
        "ID": 243,_x000D_
        "Results": [_x000D_
          [_x000D_
            ""_x000D_
          ]_x000D_
        ],_x000D_
        "Statistics": {_x000D_
          "CreationDate": "2022-11-15T10:05:04.9128573+01:00",_x000D_
          "LastRefreshDate": "2022-03-15T17:38:57.5265946+01:00",_x000D_
          "TotalRefreshCount": 113,_x000D_
          "CustomInfo": {}_x000D_
        }_x000D_
      },_x000D_
      "244": {_x000D_
        "$type": "Inside.Core.Formula.Definition.DefinitionAC, Inside.Core.Formula",_x000D_
        "ID": 244,_x000D_
        "Results": [_x000D_
          [_x000D_
            ""_x000D_
          ]_x000D_
        ],_x000D_
        "Statistics": {_x000D_
          "CreationDate": "2022-11-15T10:05:04.9128573+01:00",_x000D_
          "LastRefreshDate": "2022-03-15T17:38:54.4517314+01:00",_x000D_
          "TotalRefreshCount": 112,_x000D_
          "CustomInfo": {}_x000D_
        }_x000D_
      },_x000D_
      "245": {_x000D_
        "$type": "Inside.Core.Formula.Definition.DefinitionAC, Inside.Core.Formula",_x000D_
        "ID": 245,_x000D_
        "Results": [_x000D_
          [_x000D_
            "Catégorie 1"_x000D_
          ]_x000D_
        ],_x000D_
        "Statistics": {_x000D_
          "CreationDate": "2022-11-15T10:05:04.9128573+01:00",_x000D_
          "LastRefreshDate": "2022-03-15T17:46:58.1320954+01:00",_x000D_
          "TotalRefreshCount": 133,_x000D_
          "CustomInfo": {}_x000D_
        }_x000D_
      },_x000D_
      "246": {_x000D_
        "$type": "Inside.Core.Formula.Definition.DefinitionAC, Inside.Core.Formula",_x000D_
        "ID": 246,_x000D_
        "Results": [_x000D_
          [_x000D_
            "Catégorie 1"_x000D_
          ]_x000D_
        ],_x000D_
        "Statistics": {_x000D_
          "CreationDate": "2022-11-15T10:05:04.9128573+01:00",_x000D_
          "LastRefreshDate": "2022-03-15T17:46:58.9845121+01:00",_x000D_
          "TotalRefreshCount": 133,_x000D_
          "CustomInfo": {}_x000D_
        }_x000D_
      },_x000D_
      "247": {_x000D_
        "$type": "Inside.Core.Formula.Definition.DefinitionAC, Inside.Core.Formula",_x000D_
        "ID": 247,_x000D_
        "Results": [_x000D_
          [_x000D_
            "Catégorie 0"_x000D_
          ]_x000D_
        ],_x000D_
        "Statistics": {_x000D_
          "CreationDate": "2022-11-15T10:05:04.9128573+01:00",_x000D_
          "LastRefreshDate": "2022-03-15T17:46:58.9360689+01:00",_x000D_
          "TotalRefreshCount": 133,_x000D_
          "CustomInfo": {}_x000D_
        }_x000D_
      },_x000D_
      "248": {_x000D_
        "$type": "Inside.Core.Formula.Definition.DefinitionAC, Inside.Core.Formula",_x000D_
        "ID": 248,_x000D_
        "Results": [_x000D_
          [_x000D_
            "Catégorie 1"_x000D_
          ]_x000D_
        ],_x000D_
        "Statistics": {_x000D_
          "CreationDate": "2022-11-15T10:05:04.9128573+01:00",_x000D_
          "LastRefreshDate": "2022-03-15T17:46:58.5771684+01:00",_x000D_
          "TotalRefreshCount": 134,_x000D_
          "CustomInfo": {}_x000D_
        }_x000D_
      },_x000D_
      "249": {_x000D_
        "$type": "Inside.Core.Formula.Definition.DefinitionAC, Inside.Core.Formula",_x000D_
        "ID": 249,_x000D_
        "Results": [_x000D_
          [_x000D_
            "Catégorie 4"_x000D_
          ]_x000D_
        ],_x000D_
        "Statistics": {_x000D_
          "CreationDate": "2022-11-15T10:05:04.9128573+01:00",_x000D_
          "LastRefreshDate": "2022-03-15T17:46:57.6592184+01:00",_x000D_
          "TotalRefreshCount": 132,_x000D_
          "CustomInfo": {}_x000D_
        }_x000D_
      },_x000D_
      "250": {_x000D_
        "$type": "Inside.Core.Formula.Definition.DefinitionAC, Inside.Core.Formula",_x000D_
        "ID": 250,_x000D_
        "Results": [_x000D_
          [_x000D_
            "Catégorie 2"_x000D_
          ]_x000D_
        ],_x000D_
       </t>
  </si>
  <si>
    <t xml:space="preserve"> "Statistics": {_x000D_
          "CreationDate": "2022-11-15T10:05:04.9128573+01:00",_x000D_
          "LastRefreshDate": "2022-03-15T17:46:58.1527222+01:00",_x000D_
          "TotalRefreshCount": 132,_x000D_
          "CustomInfo": {}_x000D_
        }_x000D_
      },_x000D_
      "251": {_x000D_
        "$type": "Inside.Core.Formula.Definition.DefinitionAC, Inside.Core.Formula",_x000D_
        "ID": 251,_x000D_
        "Results": [_x000D_
          [_x000D_
            ""_x000D_
          ]_x000D_
        ],_x000D_
        "Statistics": {_x000D_
          "CreationDate": "2022-11-15T10:05:04.9128573+01:00",_x000D_
          "LastRefreshDate": "2022-03-15T17:38:52.2012841+01:00",_x000D_
          "TotalRefreshCount": 110,_x000D_
          "CustomInfo": {}_x000D_
        }_x000D_
      },_x000D_
      "252": {_x000D_
        "$type": "Inside.Core.Formula.Definition.DefinitionAC, Inside.Core.Formula",_x000D_
        "ID": 252,_x000D_
        "Results": [_x000D_
          [_x000D_
            ""_x000D_
          ]_x000D_
        ],_x000D_
        "Statistics": {_x000D_
          "CreationDate": "2022-11-15T10:05:04.9128573+01:00",_x000D_
          "LastRefreshDate": "2022-03-15T17:38:51.8167001+01:00",_x000D_
          "TotalRefreshCount": 136,_x000D_
          "CustomInfo": {}_x000D_
        }_x000D_
      },_x000D_
      "253": {_x000D_
        "$type": "Inside.Core.Formula.Definition.DefinitionAC, Inside.Core.Formula",_x000D_
        "ID": 253,_x000D_
        "Results": [_x000D_
          [_x000D_
            ""_x000D_
          ]_x000D_
        ],_x000D_
        "Statistics": {_x000D_
          "CreationDate": "2022-11-15T10:05:04.9128573+01:00",_x000D_
          "LastRefreshDate": "2022-03-15T17:38:50.6405965+01:00",_x000D_
          "TotalRefreshCount": 135,_x000D_
          "CustomInfo": {}_x000D_
        }_x000D_
      },_x000D_
      "254": {_x000D_
        "$type": "Inside.Core.Formula.Definition.DefinitionAC, Inside.Core.Formula",_x000D_
        "ID": 254,_x000D_
        "Results": [_x000D_
          [_x000D_
            ""_x000D_
          ]_x000D_
        ],_x000D_
        "Statistics": {_x000D_
          "CreationDate": "2022-11-15T10:05:04.9128573+01:00",_x000D_
          "LastRefreshDate": "2022-03-15T17:38:51.0205462+01:00",_x000D_
          "TotalRefreshCount": 136,_x000D_
          "CustomInfo": {}_x000D_
        }_x000D_
      },_x000D_
      "255": {_x000D_
        "$type": "Inside.Core.Formula.Definition.DefinitionAC, Inside.Core.Formula",_x000D_
        "ID": 255,_x000D_
        "Results": [_x000D_
          [_x000D_
            ""_x000D_
          ]_x000D_
        ],_x000D_
        "Statistics": {_x000D_
          "CreationDate": "2022-11-15T10:05:04.9128573+01:00",_x000D_
          "LastRefreshDate": "2022-03-15T17:38:51.28931+01:00",_x000D_
          "TotalRefreshCount": 136,_x000D_
          "CustomInfo": {}_x000D_
        }_x000D_
      },_x000D_
      "256": {_x000D_
        "$type": "Inside.Core.Formula.Definition.DefinitionAC, Inside.Core.Formula",_x000D_
        "ID": 256,_x000D_
        "Results": [_x000D_
          [_x000D_
            ""_x000D_
          ]_x000D_
        ],_x000D_
        "Statistics": {_x000D_
          "CreationDate": "2022-11-15T10:05:04.9128573+01:00",_x000D_
          "LastRefreshDate": "2022-03-15T17:38:51.0997081+01:00",_x000D_
          "TotalRefreshCount": 136,_x000D_
          "CustomInfo": {}_x000D_
        }_x000D_
      },_x000D_
      "257": {_x000D_
        "$type": "Inside.Core.Formula.Definition.DefinitionAC, Inside.Core.Formula",_x000D_
        "ID": 257,_x000D_
        "Results": [_x000D_
          [_x000D_
            ""_x000D_
          ]_x000D_
        ],_x000D_
        "Statistics": {_x000D_
          "CreationDate": "2022-11-15T10:05:04.9128573+01:00",_x000D_
          "LastRefreshDate": "2022-03-15T17:38:51.7156481+01:00",_x000D_
          "TotalRefreshCount": 136,_x000D_
          "CustomInfo": {}_x000D_
        }_x000D_
      },_x000D_
      "258": {_x000D_
        "$type": "Inside.Core.Formula.Definition.DefinitionAC, Inside.Core.Formula",_x000D_
        "ID": 258,_x000D_
        "Results": [_x000D_
          [_x000D_
            ""_x000D_
          ]_x000D_
        ],_x000D_
        "Statistics": {_x000D_
          "CreationDate": "2022-11-15T10:05:04.9128573+01:00",_x000D_
          "LastRefreshDate": "2022-03-15T17:38:53.4607514+01:00",_x000D_
          "TotalRefreshCount": 114,_x000D_
          "CustomInfo": {}_x000D_
        }_x000D_
      },_x000D_
      "259": {_x000D_
        "$type": "Inside.Core.Formula.Definition.DefinitionAC, Inside.Core.Formula",_x000D_
        "ID": 259,_x000D_
        "Results": [_x000D_
          [_x000D_
            ""_x000D_
          ]_x000D_
        ],_x000D_
        "Statistics": {_x000D_
          "CreationDate": "2022-11-15T10:05:04.9128573+01:00",_x000D_
          "LastRefreshDate": "2022-03-15T17:39:02.6401069+01:00",_x000D_
          "TotalRefreshCount": 114,_x000D_
          "CustomInfo": {}_x000D_
        }_x000D_
      },_x000D_
      "260": {_x000D_
        "$type": "Inside.Core.Formula.Definition.DefinitionAC, Inside.Core.Formula",_x000D_
        "ID": 260,_x000D_
        "Results": [_x000D_
          [_x000D_
            ""_x000D_
          ]_x000D_
        ],_x000D_
        "Statistics": {_x000D_
          "CreationDate": "2022-11-15T10:05:04.9128573+01:00",_x000D_
          "LastRefreshDate": "2022-03-15T17:38:53.1501375+01:00",_x000D_
          "TotalRefreshCount": 113,_x000D_
          "CustomInfo": {}_x000D_
        }_x000D_
      },_x000D_
      "261": {_x000D_
        "$type": "Inside.Core.Formula.Definition.DefinitionAC, Inside.Core.Formula",_x000D_
        "ID": 261,_x000D_
        "Results": [_x000D_
          [_x000D_
            ""_x000D_
          ]_x000D_
        ],_x000D_
        "Statistics": {_x000D_
          "CreationDate": "2022-11-15T10:05:04.9128573+01:00",_x000D_
          "LastRefreshDate": "2022-03-15T17:38:52.5325453+01:00",_x000D_
          "TotalRefreshCount": 113,_x000D_
          "CustomInfo": {}_x000D_
        }_x000D_
      },_x000D_
      "262": {_x000D_
        "$type": "Inside.Core.Formula.Definition.DefinitionAC, Inside.Core.Formula",_x000D_
        "ID": 262,_x000D_
        "Results": [_x000D_
          [_x000D_
            ""_x000D_
          ]_x000D_
        ],_x000D_
        "Statistics": {_x000D_
          "CreationDate": "2022-11-15T10:05:04.9128573+01:00",_x000D_
          "LastRefreshDate": "2022-03-15T17:38:52.1558989+01:00",_x000D_
          "TotalRefreshCount": 113,_x000D_
          "CustomInfo": {}_x000D_
        }_x000D_
      },_x000D_
      "263": {_x000D_
        "$type": "Inside.Core.Formula.Definition.DefinitionAC, Inside.Core.Formula",_x000D_
        "ID": 263,_x000D_
        "Results": [_x000D_
          [_x000D_
            ""_x000D_
          ]_x000D_
        ],_x000D_
        "Statistics": {_x000D_
          "CreationDate": "2022-11-15T10:05:04.9128573+01:00",_x000D_
          "LastRefreshDate": "2022-03-15T17:38:53.9686359+01:00",_x000D_
          "TotalRefreshCount": 114,_x000D_
          "CustomInfo": {}_x000D_
        }_x000D_
      },_x000D_
      "264": {_x000D_
        "$type": "Inside.Core.Formula.Definition.DefinitionAC, Inside.Core.Formula",_x000D_
        "ID": 264,_x000D_
        "Results": [_x000D_
          [_x000D_
            ""_x000D_
          ]_x000D_
        ],_x000D_
        "Statistics": {_x000D_
          "CreationDate": "2022-11-15T10:05:04.9128573+01:00",_x000D_
          "LastRefreshDate": "2022-03-15T17:38:57.5016612+01:00",_x000D_
          "TotalRefreshCount": 114,_x000D_
          "CustomInfo": {}_x000D_
        }_x000D_
      },_x000D_
      "265": {_x000D_
        "$type": "Inside.Core.Formula.Definition.DefinitionAC, Inside.Core.Formula",_x000D_
        "ID": 265,_x000D_
        "Results": [_x000D_
          [_x000D_
            ""_x000D_
          ]_x000D_
        ],_x000D_
        "Statistics": {_x000D_
          "CreationDate": "2022-11-15T10:05:04.9128573+01:00",_x000D_
          "LastRefreshDate": "2022-03-15T17:38:54.434258+01:00",_x000D_
          "TotalRefreshCount": 114,_x000D_
          "CustomInfo": {}_x000D_
        }_x000D_
      },_x000D_
      "266": {_x000D_
        "$type": "Inside.Core.Formula.Definition.DefinitionAC, Inside.Core.Formula",_x000D_
        "ID": 266,_x000D_
        "Results": [_x000D_
          [_x000D_
            ""_x000D_
          ]_x000D_
        ],_x000D_
        "Statistics": {_x000D_
          "CreationDate": "2022-11-15T10:05:04.9128573+01:00",_x000D_
          "LastRefreshDate": "2022-03-15T17:38:57.5919457+01:00",_x000D_
          "TotalRefreshCount": 114,_x000D_
          "CustomInfo": {}_x000D_
        }_x000D_
      },_x000D_
      "267": {_x000D_
        "$type": "Inside.Core.Formula.Definition.DefinitionAC, Inside.Core.Formula",_x000D_
        "ID": 267,_x000D_
        "Results": [_x000D_
          [_x000D_
            ""_x000D_
          ]_x000D_
        ],_x000D_
        "Statistics": {_x000D_
          "CreationDate": "2022-11-15T10:05:04.9128573+01:00",_x000D_
          "LastRefreshDate": "2022-03-15T17:38:51.7455691+01:00",_x000D_
          "TotalRefreshCount": 136,_x000D_
          "CustomInfo": {}_x000D_
        }_x000D_
      },_x000D_
      "268": {_x000D_
        "$type": "Inside.Core.Formula.Definition.DefinitionAC, Inside.Core.Formula",_x000D_
        "ID": 268,_x000D_
        "Results": [_x000D_
          [_x000D_
            ""_x000D_
          ]_x000D_
        ],_x000D_
        "Statistics": {_x000D_
          "CreationDate": "2022-11-15T10:05:04.9128573+01:00",_x000D_
          "LastRefreshDate": "2022-03-15T17:38:51.5646513+01:00",_x000D_
          "TotalRefreshCount": 135,_x000D_
          "CustomInfo": {}_x000D_
        }_x000D_
      },_x000D_
      "269": {_x000D_
        "$type": "Inside.Core.Formula.Definition.DefinitionAC, Inside.Core.Formula",_x000D_
        "ID": 269,_x000D_
        "Results": [_x000D_
          [_x000D_
            ""_x000D_
          ]_x000D_
        ],_x000D_
        "Statistics": {_x000D_
          "CreationDate": "2022-11-15T10:05:04.9128573+01:00",_x000D_
          "LastRefreshDate": "2022-03-15T17:38:50.7762347+01:00",_x000D_
          "TotalRefreshCount": 135,_x000D_
          "CustomInfo": {}_x000D_
        }_x000D_
      },_x000D_
      "270": {_x000D_
        "$type": "Inside.Core.Formula.Definition.DefinitionAC, Inside.Core.Formula",_x000D_
        "ID": 270,_x000D_
        "Results": [_x000D_
          [_x000D_
            ""_x000D_
          ]_x000D_
        ],_x000D_
        "Statistics": {_x000D_
          "CreationDate": "2022-11-15T10:05:04.9128573+01:00",_x000D_
          "LastRefreshDate": "2022-03-15T17:38:51.8798506+01:00",_x000D_
          "TotalRefreshCount": 135,_x000D_
          "CustomInfo": {}_x000D_
        }_x000D_
      },_x000D_
      "271": {_x000D_
        "$type": "Inside.Core.Formula.Definition.DefinitionAC, Inside.Core.Formula",_x000D_
        "ID": 271,_x000D_
        "Results": [_x000D_
          [_x000D_
            ""_x000D_
          ]_x000D_
        ],_x000D_
        "Statistics": {_x000D_
          "CreationDate": "2022-11-15T10:05:04.9128573+01:00",_x000D_
          "LastRefreshDate": "2022-03-15T17:38:51.4702388+01:00",_x000D_
          "TotalRefreshCount": 134,_x000D_
          "CustomInfo": {}_x000D_
        }_x000D_
      },_x000D_
      "272": {_x000D_
        "$type": "Inside.Core.Formula.Definition.DefinitionAC, Inside.Core.Formula",_x000D_
        "ID": 272,_x000D_
        "Results": [_x000D_
          [_x000D_
            ""_x000D_
          ]_x000D_
        ],_x000D_
        "Statistics": {_x000D_
          "CreationDate": "2022-11-15T10:05:04.9128573+01:00",_x000D_
          "LastRefreshDate": "2022-03-15T17:38:51.2713619+01:00",_x000D_
          "TotalRefreshCount": 135,_x000D_
          "CustomInfo": {}_x000D_
        }_x000D_
      },_x000D_
      "273": {_x000D_
        "$type": "Inside.Core.Formula.Definition.DefinitionAC, Inside.Core.Formula",_x000D_
        "ID": 273,_x000D_
        "Results": [_x000D_
          [_x000D_
            ""_x000D_
          ]_x000D_
        ],_x000D_
        "Statistics": {_x000D_
          "CreationDate": "2022-11-15T10:05:04.9128573+01:00",_x000D_
          "LastRefreshDate": "2022-03-15T17:38:51.6717462+01:00",_x000D_
          "TotalRefreshCount": 134,_x000D_
          "CustomInfo": {}_x000D_
        }_x000D_
      },_x000D_
      "274": {_x000D_
        "$type": "Inside.Core.Formula.Definition.DefinitionAC, Inside.Core.Formula",_x000D_
        "ID": 274,_x000D_
        "Results": [_x000D_
          [_x000D_
            ""_x000D_
          ]_x000D_
        ],_x000D_
        "Statistics": {_x000D_
          "CreationDate": "2022-11-15T10:05:04.9128573+01:00",_x000D_
          "LastRefreshDate": "2022-03-15T17:38:53.831029+01:00",_x000D_
          "TotalRefreshCount": 113,_x000D_
          "CustomInfo": {}_x000D_
        }_x000D_
      },_x000D_
      "275": {_x000D_
        "$type": "Inside.Core.Formula.Definition.DefinitionAC, Inside.Core.Formula",_x000D_
        "ID": 275,_x000D_
        "Results": [_x000D_
          [_x000D_
            ""_x000D_
          ]_x000D_
        ],_x000D_
        "Statistics": {_x000D_
          "CreationDate": "2022-11-15T10:05:04.9128573+01:00",_x000D_
          "LastRefreshDate": "2022-03-15T17:38:54.9949756+01:00",_x000D_
          "TotalRefreshCount": 112,_x000D_
          "CustomInfo": {}_x000D_
        }_x000D_
      },_x000D_
      "276": {_x000D_
        "$type": "Inside.Core.Formula.Definition.DefinitionAC, Inside.Core.Formula",_x000D_
        "ID": 276,_x000D_
        "Results": [_x000D_
          [_x000D_
            ""_x000D_
          ]_x000D_
        ],_x000D_
        "Statistics": {_x000D_
          "CreationDate": "2022-11-15T10:05:04.9128573+01:00",_x000D_
          "LastRefreshDate": "2022-03-15T17:39:02.4933659+01:00",_x000D_
          "TotalRefreshCount": 112,_x000D_
          "CustomInfo": {}_x000D_
        }_x000D_
      },_x000D_
      "277": {_x000D_
        "$type": "Inside.Core.Formula.Definition.DefinitionAC, Inside.Core.Formula",_x000D_
        "ID": 277,_x000D_
        "Results": [_x000D_
          [_x000D_
            ""_x000D_
          ]_x000D_
        ],_x000D_
        "Statistics": {_x000D_
          "CreationDate": "2022-11-15T10:05:04.9128573+01:00",_x000D_
          "LastRefreshDate": "2022-03-15T17:38:53.3893236+01:00",_x000D_
          "TotalRefreshCount": 111,_x000D_
          "CustomInfo": {}_x000D_
        }_x000D_
      },_x000D_
      "278": {_x000D_
        "$type": "Inside.Core.Formula.Definition.DefinitionAC, Inside.Core.Formula",_x000D_
        "ID": 278,_x000D_
        "Results": [_x000D_
          [_x000D_
            ""_x000D_
          ]_x000D_
        ],_x000D_
        "Statistics": {_x000D_
          "CreationDate": "2022-11-15T10:05:04.9128573+01:00",_x000D_
          "LastRefreshDate": "2022-03-15T17:38:52.4989998+01:00",_x000D_
          "TotalRefreshCount": 112,_x000D_
          "CustomInfo": {}_x000D_
        }_x000D_
      },_x000D_
      "279": {_x000D_
        "$type": "Inside.Core.Formula.Definition.DefinitionAC, Inside.Core.Formula",_x000D_
        "ID": 279,_x000D_
        "Results": [_x000D_
          [_x000D_
            ""_x000D_
          ]_x000D_
        ],_x000D_
        "Statistics": {_x000D_
          "CreationDate": "2022-11-15T10:05:04.9128573+01:00",_x000D_
          "LastRefreshDate": "2022-03-15T17:39:00.1315061+01:00",_x000D_
          "TotalRefreshCount": 111,_x000D_
          "CustomInfo": {}_x000D_
        }_x000D_
      },_x000D_
      "280": {_x000D_
        "$type": "Inside.Core.Formula.Definition.DefinitionAC, Inside.Core.Formula",_x000D_
        "ID": 280,_x000D_
        "Results": [_x000D_
          [_x000D_
            ""_x000D_
          ]_x000D_
        ],_x000D_
        "Statistics": {_x000D_
          "CreationDate": "2022-11-15T10:05:04.9128573+01:00",_x000D_
          "LastRefreshDate": "2022-03-15T17:38:54.3293469+01:00",_x000D_
          "TotalRefreshCount": 113,_x000D_
          "CustomInfo": {}_x000D_
        }_x000D_
      },_x000D_
      "281": {_x000D_
        "$type": "Inside.Core.Formula.Definition.DefinitionAC, Inside.Core.Formula",_x000D_
        "ID": 281,_x000D_
        "Results": [_x000D_
          [_x000D_
            ""_x000D_
          ]_x000D_
        ],_x000D_
        "Statistics": {_x000D_
          "CreationDate": "2022-11-15T10:05:04.9128573+01:00",_x000D_
          "LastRefreshDate": "2022-03-15T17:38:53.6487985+01:00",_x000D_
          "TotalRefreshCount": 111,_x000D_
          "CustomInfo": {}_x000D_
        }_x000D_
      },_x000D_
      "282": {_x000D_
        "$type": "Inside.Core.Formula.Definition.DefinitionAC, Inside.Core.Formula",_x000D_
        "ID": 282,_x000D_
        "Results": [_x000D_
          [_x000D_
            "3"_x000D_
          ]_x000D_
        ],_x000D_
        "Statistics": {_x000D_
          "CreationDate": "2022-11-15T10:05:04.9128573+01:00",_x000D_
          "LastRefreshDate": "2022-03-15T17:46:57.244122+01:00",_x000D_
          "TotalRefreshCount": 112,_x000D_
          "CustomInfo": {}_x000D_
        }_x000D_
      },_x000D_
      "283": {_x000D_
        "$type": "Inside.Core.Formula.Definition.DefinitionAC, Inside.Core.Formula",_x000D_
        "ID": 283,_x000D_
        "Results": [_x000D_
          [_x000D_
            ""_x000D_
          ]_x000D_
        ],_x000D_
        "Statistics": {_x000D_
          "CreationDate": "2022-11-15T10:05:04.9128573+01:00",_x000D_
          "LastRefreshDate": "2022-03-15T17:38:51.4969485+01:00",_x000D_
          "TotalRefreshCount": 134,_x000D_
          "CustomInfo": {}_x000D_
        }_x000D_
      },_x000D_
      "284": {_x000D_
        "$type": "Inside.Core.Formula.Definition.DefinitionAC, Inside.Core.Formula",_x000D_
        "ID": 284,_x000D_
        "Results": [_x000D_
          [_x000D_
            ""_x000D_
          ]_x000D_
        ],_x000D_
        "Statistics": {_x000D_
          "CreationDate": "2022-11-15T10:05:04.9128573+01:00",_x000D_
          "LastRefreshDate": "2022-03-15T17:38:51.0379801+01:00",_x000D_
          "TotalRefreshCount": 135,_x000D_
          "CustomInfo": {}_x000D_
        }_x000D_
      },_x000D_
      "285": {_x000D_
        "$type": "Inside.Core.Formula.Definition.DefinitionAC, Inside.Core.Formula",_x000D_
        "ID": 285,_x000D_
        "Results": [_x000D_
          [_x000D_
            ""_x000D_
          ]_x000D_
        ],_x000D_
        "Statistics": {_x000D_
          "CreationDate": "2022-11-15T10:05:04.9128573+01:00",_x000D_
          "LastRefreshDate": "2022-03-15T17:38:52.1050332+01:00",_x000D_
          "TotalRefreshCount": 135,_x000D_
          "CustomInfo": {}_x000D_
        }_x000D_
      },_x000D_
      "286": {_x000D_
        "$type": "Inside.Core.Formula.Definition.DefinitionAC, Inside.Core.Formula",_x000D_
        "ID": 286,_x000D_
        "Results": [_x000D_
          [_x000D_
            ""_x000D_
          ]_x000D_
        ],_x000D_
        "Statistics": {_x000D_
          "CreationDate": "2022-11-15T10:05:04.9128573+01:00",_x000D_
          "LastRefreshDate": "2022-03-15T17:38:50.8091724+01:00",_x000D_
          "TotalRefreshCount": 134,_x000D_
          "CustomInfo": {}_x000D_
        }_x000D_
      },_x000D_
      "287": {_x000D_
        "$type": "Inside.Core.Formula.Definition.DefinitionAC, Inside.Core.Formula",_x000D_
        "ID": 287,_x000D_
        "Results": [_x000D_
          [_x000D_
            ""_x000D_
          ]_x000D_
        ],_x000D_
        "Statistics": {_x000D_
          "CreationDate": "2022-11-15T10:05:04.9128573+01:00",_x000D_
          "LastRefreshDate": "2022-03-15T17:38:51.799776+01:00",_x000D_
          "TotalRefreshCount": 134,_x000D_
          "CustomInfo": {}_x000D_
        }_x000D_
      },_x000D_
      "288": {_x000D_
        "$type": "Inside.Core.Formula.Definition.DefinitionAC, Inside.Core.Formula",_x000D_
        "ID": 288,_x000D_
        "Results": [_x000D_
          [_x000D_
            ""_x000D_
          ]_x000D_
        ],_x000D_
        "Statistics": {_x000D_
          "CreationDate": "2022-11-15T10:05:04.9128573+01:00",_x000D_
          "LastRefreshDate": "2022-03-15T17:38:51.3886589+01:00",_x000D_
          "TotalRefreshCount": 134,_x000D_
          "CustomInfo": {}_x000D_
        }_x000D_
      },_x000D_
      "289": {_x000D_
        "$type": "Inside.Core.Formula.Definition.DefinitionAC, Inside.Core.Formula",_x000D_
        "ID": 289,_x000D_
        "Results": [_x000D_
          [_x000D_
            ""_x000D_
          ]_x000D_
        ],_x000D_
        "Statistics": {_x000D_
          "CreationDate": "2022-11-15T10:05:04.9128573+01:00",_x000D_
          "LastRefreshDate": "2022-03-15T17:38:51.6976968+01:00",_x000D_
          "TotalRefreshCount": 135,_x000D_
          "CustomInfo": {}_x000D_
        }_x000D_
      },_x000D_
      "290": {_x000D_
        "$type": "Inside.Core.Formula.Definition.DefinitionAC, Inside.Core.Formula",_x000D_
        "ID": 290,_x000D_
        "Results": [_x000D_
          [_x000D_
            ""_x000D_
          ]_x000D_
        ],_x000D_
        "Statistics": {_x000D_
          "CreationDate": "2022-11-15T10:05:04.9128573+01:00",_x000D_
          "LastRefreshDate": "2022-03-15T17:38:51.9197463+01:00",_x000D_
          "TotalRefreshCount": 135,_x000D_
          "CustomInfo": {}_x000D_
        }_x000D_
      },_x000D_
      "291": {_x000D_
        "$type": "Inside.Core.Formula.Definition.DefinitionAC, Inside.Core.Formula",_x000D_
        "ID": 291,_x000D_
        "Results": [_x000D_
          [_x000D_
            ""_x000D_
          ]_x000D_
        ],_x000D_
        "Statistics": {_x000D_
          "CreationDate": "2022-11-15T10:05:04.9128573+01:00",_x000D_
          "LastRefreshDate": "2022-03-15T17:38:50.9956483+01:00",_x000D_
          "TotalRefreshCount": 134,_x000D_
          "CustomInfo": {}_x000D_
        }_x000D_
      },_x000D_
      "292": {_x000D_
        "$type": "Inside.Core.Formula.Definition.DefinitionAC, Inside.Core.Formula",_x000D_
        "ID": 292,_x000D_
        "Results": [_x000D_
          [_x000D_
            ""_x000D_
          ]_x000D_
        ],_x000D_
        "Statistics": {_x000D_
          "CreationDate": "2022-11-15T10:05:04.9128573+01:00",_x000D_
          "LastRefreshDate": "2022-03-15T17:38:51.5596638+01:00",_x000D_
          "TotalRefreshCount": 137,_x000D_
          "CustomInfo": {}_x000D_
        }_x000D_
      },_x000D_
      "293": {_x000D_
        "$type": "Inside.Core.Formula.Definition.DefinitionAC, Inside.Core.Formula",_x000D_
        "ID": 293,_x000D_
        "Results": [_x000D_
          [_x000D_
            ""_x000D_
          ]_x000D_
        ],_x000D_
        "Statistics": {_x000D_
          "CreationDate": "2022-11-15T10:05:04.9128573+01:00",_x000D_
          "LastRefreshDate": "2022-03-15T17:38:53.2189076+01:00",_x000D_
          "TotalRefreshCount": 112,_x000D_
          "CustomInfo": {}_x000D_
        }_x000D_
      },_x000D_
      "294": {_x000D_
        "$type": "Inside.Core.Formula.Definition.DefinitionAC, Inside.Core.Formula",_x000D_
        "ID": 294,_x000D_
        "Results": [_x000D_
          [_x000D_
            ""_x000D_
          ]_x000D_
        ],_x000D_
        "Statistics": {_x000D_
          "CreationDate": "2022-11-15T10:05:04.9128573+01:00",_x000D_
          "LastRefreshDate": "2022-03-15T17:39:02.6716755+01:00",_x000D_
          "TotalRefreshCount": 111,_x000D_
          "CustomInfo": {}_x000D_
        }_x000D_
      },_x000D_
      "295": {_x000D_
        "$type": "Inside.Core.Formula.Definition.DefinitionAC, Inside.Core.Formula",_x000D_
        "ID": 295,_x000D_
        "Results": [_x000D_
          [_x000D_
            ""_x000D_
          ]_x000D_
        ],_x000D_
        "Statistics": {_x000D_
          "CreationDate": "2022-11-15T10:05:04.9128573+01:00",_x000D_
          "LastRefreshDate": "2022-03-15T17:38:52.6816365+01:00",_x000D_
          "TotalRefreshCount": 112,_x000D_
          "CustomInfo": {}_x000D_
        }_x000D_
      },_x000D_
      "296": {_x000D_
        "$type": "Inside.Core.Formula.Definition.DefinitionAC, Inside.Core.Formula",_x000D_
        "ID": 296,_x000D_
        "Results": [_x000D_
          [_x000D_
            ""_x000D_
          ]_x000D_
        ],_x000D_
        "Statistics": {_x000D_
          "CreationDate": "2022-11-15T10:05:04.9128573+01:00",_x000D_
          "LastRefreshDate": "2022-03-15T17:38:59.972021+01:00",_x000D_
          "TotalRefreshCount": 113,_x000D_
          "CustomInfo": {}_x000D_
        }_x000D_
      },_x000D_
      "297": {_x000D_
        "$type": "Inside.Core.Formula.Definition.DefinitionAC, Inside.Core.Formula",_x000D_
        "ID": 297,_x000D_
        "Results": [_x000D_
          [_x000D_
            ""_x000D_
          ]_x000D_
        ],_x000D_
        "Statistics": {_x000D_
          "CreationDate": "2022-11-15T10:05:04.9128573+01:00",_x000D_
          "LastRefreshDate": "2022-03-15T17:39:02.6771731+01:00",_x000D_
          "TotalRefreshCount": 111,_x000D_
          "CustomInfo": {}_x000D_
        }_x000D_
      },_x000D_
      "298": {_x000D_
        "$type": "Inside.Core.Formula.Definition.DefinitionAC, Inside.Core.Formula",_x000D_
        "ID": 298,_x000D_
        "Results": [_x000D_
          [_x000D_
            ""_x000D_
          ]_x000D_
        ],_x000D_
        "Statistics": {_x000D_
          "CreationDate": "2022-11-15T10:05:04.9128573+01:00",_x000D_
          "LastRefreshDate": "2022-03-15T17:38:54.2889465+01:00",_x000D_
          "TotalRefreshCount": 113,_x000D_
          "CustomInfo": {}_x000D_
        }_x000D_
      },_x000D_
      "299": {_x000D_
        "$type": "Inside.Core.Formula.Definition.DefinitionAC, Inside.Core.Formula",_x000D_
        "ID": 299,_x000D_
        "Results": [_x000D_
          [_x000D_
            ""_x000D_
          ]_x000D_
        ],_x000D_
        "Statistics": {_x000D_
          "CreationDate": "2022-11-15T10:05:04.9128573+01:00",_x000D_
          "LastRefreshDate": "2022-03-15T17:38:53.2218997+01:00",_x000D_
          "TotalRefreshCount": 112,_x000D_
          "CustomInfo": {}_x000D_
        }_x000D_
      },_x000D_
      "300": {_x000D_
        "$type": "Inside.Core.Formula.Definition.DefinitionAC, Inside.Core.Formula",_x000D_
        "ID": 300,_x000D_
        "Results": [_x000D_
          [_x000D_
            ""_x000D_
          ]_x000D_
        ],_x000D_
        "Statistics": {_x000D_
          "CreationDate": "2022-11-15T10:05:04.9128573+01:00",_x000D_
          "LastRefreshDate": "2022-03-15T17:38:53.249819+01:00",_x000D_
          "TotalRefreshCount": 113,_x000D_
          "CustomInfo": {}_x000D_
        }_x000D_
      },_x000D_
      "301": {_x000D_
        "$type": "Inside.Core.Formula.Definition.DefinitionAC, Inside.Core.Formula",_x000D_
        "ID": 301,_x000D_
        "Results": [_x000D_
          [_x000D_
            ""_x000D_
          ]_x000D_
        ],_x000D_
        "Statistics": {_x000D_
          "CreationDate": "2022-11-15T10:05:04.9128573+01:00",_x000D_
          "LastRefreshDate": "2022-03-15T17:39:02.5472463+01:00",_x000D_
          "TotalRefreshCount": 113,_x000D_
          "CustomInfo": {}_x000D_
        }_x000D_
      },_x000D_
      "302": {_x000D_
        "$type": "Inside.Core.Formula.Definition.DefinitionAC, Inside.Core.Formula",_x000D_
        "ID": 302,_x000D_
        "Results": [_x000D_
          [_x000D_
            ""_x000D_
          ]_x000D_
        ],_x000D_
        "Statistics": {_x000D_
          "CreationDate": "2022-11-15T10:05:04.9128573+01:00",_x000D_
          "LastRefreshDate": "2022-03-15T17:39:00.1434715+01:00",_x000D_
          "TotalRefreshCount": 112,_x000D_
          "CustomInfo": {}_x000D_
        }_x000D_
      },_x000D_
      "303": {_x000D_
        "$type": "Inside.Core.Formula.Definition.DefinitionAC, Inside.Core.Formula",_x000D_
        "ID": 303,_x000D_
        "Results": [_x000D_
          [_x000D_
            ""_x000D_
          ]_x000D_
        ],_x000D_
        "Statistics": {_x000D_
          "CreationDate": "2022-11-15T10:05:04.9128573+01:00",_x000D_
          "LastRefreshDate": "2022-03-15T17:38:51.0428606+01:00",_x000D_
          "TotalRefreshCount": 136,_x000D_
          "CustomInfo": {}_x000D_
        }_x000D_
      },_x000D_
      "304": {_x000D_
        "$type": "Inside.Core.Formula.Definition.DefinitionAC, Inside.Core.Formula",_x000D_
        "ID": 304,_x000D_
        "Results": [_x000D_
          [_x000D_
            ""_x000D_
          ]_x000D_
        ],_x000D_
        "Statistics": {_x000D_
          "CreationDate": "2022-11-15T10:05:04.9128573+01:00",_x000D_
          "LastRefreshDate": "2022-03-15T17:38:51.7788273+01:00",_x000D_
          "TotalRefreshCount": 135,_x000D_
          "CustomInfo": {}_x000D_
        }_x000D_
      },_x000D_
      "305": {_x000D_
        "$type": "Inside.Core.Formula.Definition.DefinitionAC, Inside.Core.Formula",_x000D_
        "ID": 305,_x000D_
        "Results": [_x000D_
          [_x000D_
            ""_x000D_
          ]_x000D_
        ],_x000D_
        "Statistics": {_x000D_
          "CreationDate": "2022-11-15T10:05:04.9128573+01:00",_x000D_
          "LastRefreshDate": "2022-03-15T17:38:51.0006349+01:00",_x000D_
          "TotalRefreshCount": 135,_x000D_
          "CustomInfo": {}_x000D_
        }_x000D_
      },_x000D_
      "306": {_x000D_
        "$type": "Inside.Core.Formula.Definition.DefinitionAC, Inside.Core.Formula",_x000D_
        "ID": 306,_x000D_
        "Results": [_x000D_
          [_x000D_
            ""_x000D_
          ]_x000D_
        ],_x000D_
        "Statistics": {_x000D_
          "CreationDate": "2022-11-15T10:05:04.9128573+01:00",_x000D_
          "LastRefreshDate": "2022-03-15T17:38:51.1366111+01:00",_x000D_
          "TotalRefreshCount": 137,_x000D_
          "CustomInfo": {}_x000D_
        }_x000D_
      },_x000D_
      "307": {_x000D_
        "$type": "Inside.Core.Formula.Definition.DefinitionAC, Inside.Core.Formula",_x000D_
        "ID": 307,_x000D_
        "Results": [_x000D_
          [_x000D_
            ""_x000D_
          ]_x000D_
        ],_x000D_
        "Statistics": {_x000D_
          "CreationDate": "2022-11-15T10:05:04.9128573+01:00",_x000D_
          "LastRefreshDate": "2022-03-15T17:38:54.5051697+01:00",_x000D_
          "TotalRefreshCount": 112,_x000D_
          "CustomInfo": {}_x000D_
        }_x000D_
      },_x000D_
      "308": {_x000D_
        "$type": "Inside.Core.Formula.Definition.DefinitionAC, Inside.Core.Formula",_x000D_
        "ID": 308,_x000D_
        "Results": [_x000D_
          [_x000D_
            ""_x000D_
          ]_x000D_
        ],_x000D_
        "Statistics": {_x000D_
          "CreationDate": "2022-11-15T10:05:04.9128573+01:00",_x000D_
          "LastRefreshDate": "2022-03-15T17:38:53.7502492+01:00",_x000D_
          "TotalRefreshCount": 112,_x000D_
          "CustomInfo": {}_x000D_
        }_x000D_
      },_x000D_
      "309": {_x000D_
        "$type": "Inside.Core.Formula.Definition.DefinitionAC, Inside.Core.Formula",_x000D_
        "ID": 309,_x000D_
        "Results": [_x000D_
          [_x000D_
            ""_x000D_
          ]_x000D_
        ],_x000D_
        "Statistics": {_x000D_
          "CreationDate": "2022-11-15T10:05:04.9128573+01:00",_x000D_
          "LastRefreshDate": "2022-03-15T17:38:54.0860393+01:00",_x000D_
          "TotalRefreshCount": 113,_x000D_
          "CustomInfo": {}_x000D_
        }_x000D_
      },_x000D_
      "310": {_x000D_
        "$type": "Inside.Core.Formula.Definition.DefinitionAC, Inside.Core.Formula",_x000D_
        "ID": 310,_x000D_
        "Results": [_x000D_
          [_x000D_
            ""_x000D_
          ]_x000D_
        ],_x000D_
        "Statistics": {_x000D_
          "CreationDate": "2022-11-15T10:05:04.9128573+01:00",_x000D_
          "LastRefreshDate": "2022-03-15T17:38:52.8114739+01:00",_x000D_
          "TotalRefreshCount": 110,_x000D_
          "CustomInfo": {}_x000D_
        }_x000D_
      },_x000D_
      "311": {_x000D_
        "$type": "Inside.Core.Formula.Definition.DefinitionAC, Inside.Core.Formula",_x000D_
        "ID": 311,_x000D_
        "Results": [_x000D_
          [_x000D_
            ""_x000D_
          ]_x000D_
        ],_x000D_
        "Statistics": {_x000D_
          "CreationDate": "2022-11-15T10:05:04.9128573+01:00",_x000D_
          "LastRefreshDate": "2022-03-15T17:38:59.9829911+01:00",_x000D_
          "TotalRefreshCount": 112,_x000D_
          "CustomInfo": {}_x000D_
        }_x000D_
      },_x000D_
      "312": {_x000D_
        "$type": "Inside.Core.Formula.Definition.DefinitionAC, Inside.Core.Formula",_x000D_
        "ID": 312,_x000D_
        "Results": [_x000D_
          [_x000D_
            ""_x000D_
          ]_x000D_
        ],_x000D_
        "Statistics": {_x000D_
          "CreationDate": "2022-11-15T10:05:04.9128573+01:00",_x000D_
          "LastRefreshDate": "2022-03-15T17:39:00.234622+01:00",_x000D_
          "TotalRefreshCount": 113,_x000D_
          "CustomInfo": {}_x000D_
        }_x000D_
      },_x000D_
      "313": {_x000D_
        "$type": "Inside.Core.Formula.Definition.DefinitionAC, Inside.Core.Formula",_x000D_
        "ID": 313,_x000D_
        "Results": [_x000D_
          [_x000D_
            ""_x000D_
          ]_x000D_
        ],_x000D_
        "Statistics": {_x000D_
          "CreationDate": "2022-11-15T10:05:04.9128573+01:00",_x000D_
          "LastRefreshDate": "2022-03-15T17:39:02.6841537+01:00",_x000D_
          "TotalRefreshCount": 112,_x000D_
          "CustomInfo": {}_x000D_
        }_x000D_
      },_x000D_
      "314": {_x000D_
        "$type": "Inside.Core.Formula.Definition.DefinitionAC, Inside.Core.Formula",_x000D_
        "ID": 314,_x000D_
        "Results": [_x000D_
          [_x000D_
            ""_x000D_
          ]_x000D_
        ],_x000D_
        "Statistics": {_x000D_
          "CreationDate": "2022-11-15T10:05:04.9128573+01:00",_x000D_
          "LastRefreshDate": "2022-03-15T17:38:53.6263107+01:00",_x000D_
          "TotalRefreshCount": 113,_x000D_
          "CustomInfo": {}_x000D_
        }_x000D_
      },_x000D_
      "315": {_x000D_
        "$type": "Inside.Core.Formula.Definition.DefinitionAC, Inside.Core.Formula",_x000D_
        "ID": 315,_x000D_
        "Results": [_x000D_
          [_x000D_
            ""_x000D_
          ]_x000D_
        ],_x000D_
        "Statistics": {_x000D_
          "CreationDate": "2022-11-15T10:05:04.9128573+01:00",_x000D_
          "LastRefreshDate": "2022-03-15T17:38:53.1580704+01:00",_x000D_
          "TotalRefreshCount": 111,_x000D_
          "CustomInfo": {}_x000D_
        }_x000D_
      },_x000D_
      "316": {_x000D_
        "$type": "Inside.Core.Formula.Definition.DefinitionAC, Inside.Core.Formula",_x000D_
        "ID": 316,_x000D_
        "Results": [_x000D_
          [_x000D_
            ""_x000D_
          ]_x000D_
        ],_x000D_
        "Statistics": {_x000D_
          "CreationDate": "2022-11-15T10:05:04.9128573+01:00",_x000D_
          "LastRefreshDate": "2022-03-15T17:38:54.5557159+01:00",_x000D_
          "TotalRefreshCount": 112,_x000D_
          "CustomInfo": {}_x000D_
        }_x000D_
      },_x000D_
      "317": {_x000D_
        "$type": "Inside.Core.Formula.Definition.DefinitionAC, Inside.Core.Formula",_x000D_
        "ID": 317,_x000D_
        "Results": [_x000D_
          [_x000D_
            ""_x000D_
          ]_x000D_
        ],_x000D_
        "Statistics": {_x000D_
          "CreationDate": "2022-11-15T10:05:04.9128573+01:00",_x000D_
          "LastRefreshDate": "2022-03-15T17:38:55.1138846+01:00",_x000D_
          "TotalRefreshCount": 111,_x000D_
          "CustomInfo": {}_x000D_
        }_x000D_
      },_x000D_
      "318": {_x000D_
        "$type": "Inside.Core.Formula.Definition.DefinitionAC, Inside.Core.Formula",_x000D_
        "ID": 318,_x000D_
        "Results": [_x000D_
          [_x000D_
            "Catégorie 2"_x000D_
          ]_x000D_
        ],_x000D_
        "Statistics": {_x000D_
          "CreationDate": "2022-11-15T10:05:04.9128573+01:00",_x000D_
          "LastRefreshDate": "2022-03-15T17:46:58.3135224+01:00",_x000D_
          "TotalRefreshCount": 132,_x000D_
          "CustomInfo": {}_x000D_
        }_x000D_
      },_x000D_
      "319": {_x000D_
        "$type": "Inside.Core.Formula.Definition.DefinitionAC, Inside.Core.Formula",_x000D_
        "ID": 319,_x000D_
        "Results": [_x000D_
          [_x000D_
            ""_x000D_
          ]_x000D_
        ],_x000D_
        "Statistics": {_x000D_
          "CreationDate": "2022-11-15T10:05:04.9128573+01:00",_x000D_
          "LastRefreshDate": "2022-03-15T17:38:51.4532781+01:00",_x000D_
          "TotalRefreshCount": 136,_x000D_
          "CustomInfo": {}_x000D_
        }_x000D_
      },_x000D_
      "320": {_x000D_
        "$type": "Inside.Core.Formula.Definition.DefinitionAC, Inside.Core.Formula",_x000D_
        "ID": 320,_x000D_
        "Results": [_x000D_
          [_x000D_
            ""_x000D_
          ]_x000D_
        ],_x000D_
        "Statistics": {_x000D_
          "CreationDate": "2022-11-15T10:05:04.9128573+01:00",_x000D_
          "LastRefreshDate": "2022-03-15T17:38:51.6448189+01:00",_x000D_
          "TotalRefreshCount": 136,_x000D_
          "CustomInfo": {}_x000D_
        }_x000D_
      },_x000D_
      "321": {_x000D_
        "$type": "Inside.Core.Formula.Definition.DefinitionAC, Inside.Core.Formula",_x000D_
        "ID": 321,_x000D_
        "Results": [_x000D_
          [_x000D_
            ""_x000D_
          ]_x000D_
        ],_x000D_
        "Statistics": {_x000D_
          "CreationDate": "2022-11-15T10:05:04.9128573+01:00",_x000D_
          "LastRefreshDate": "2022-03-15T17:38:50.7882027+01:00",_x000D_
          "TotalRefreshCount": 134,_x000D_
          "CustomInfo": {}_x000D_
        }_x000D_
      },_x000D_
      "322": {_x000D_
        "$type": "Inside.Core.Formula.Definition.DefinitionAC, Inside.Core.Formula",_x000D_
        "ID": 322,_x000D_
        "Results": [_x000D_
          [_x000D_
            ""_x000D_
          ]_x000D_
        ],_x000D_
        "Statistics": {_x000D_
          "CreationDate": "2022-11-15T10:05:04.9128573+01:00",_x000D_
          "LastRefreshDate": "2022-03-15T17:38:51.1535649+01:00",_x000D_
          "TotalRefreshCount": 136,_x000D_
          "CustomInfo": {}_x000D_
        }_x000D_
      },_x000D_
      "323": {_x000D_
        "$type": "Inside.Core.Formula.Definition.DefinitionAC, Inside.Core.Formula",_x000D_
        "ID": 323,_x000D_
        "Results": [_x000D_
          [_x000D_
            ""_x000D_
          ]_x000D_
        ],_x000D_
        "Statistics": {_x000D_
          "CreationDate": "2022-11-15T10:05:04.9128573+01:00",_x000D_
          "LastRefreshDate": "2022-03-15T17:38:53.0088438+01:00",_x000D_
          "TotalRefreshCount": 112,_x000D_
          "CustomInfo": {}_x000D_
        }_x000D_
      },_x000D_
      "324": {_x000D_
        "$type": "Inside.Core.Formula.Definition.DefinitionAC, Inside.Core.Formula",_x000D_
        "ID": 324,_x000D_
        "Results": [_x000D_
          [_x000D_
            ""_x000D_
          ]_x000D_
        ],_x000D_
        "Statistics": {_x000D_
          "CreationDate": "2022-11-15T10:05:04.9128573+01:00",_x000D_
          "LastRefreshDate": "2022-03-15T17:38:54.7884981+01:00",_x000D_
          "TotalRefreshCount": 112,_x000D_
          "CustomI</t>
  </si>
  <si>
    <t>nfo": {}_x000D_
        }_x000D_
      },_x000D_
      "325": {_x000D_
        "$type": "Inside.Core.Formula.Definition.DefinitionAC, Inside.Core.Formula",_x000D_
        "ID": 325,_x000D_
        "Results": [_x000D_
          [_x000D_
            ""_x000D_
          ]_x000D_
        ],_x000D_
        "Statistics": {_x000D_
          "CreationDate": "2022-11-15T10:05:04.9128573+01:00",_x000D_
          "LastRefreshDate": "2022-03-15T17:38:59.8874376+01:00",_x000D_
          "TotalRefreshCount": 112,_x000D_
          "CustomInfo": {}_x000D_
        }_x000D_
      },_x000D_
      "326": {_x000D_
        "$type": "Inside.Core.Formula.Definition.DefinitionAC, Inside.Core.Formula",_x000D_
        "ID": 326,_x000D_
        "Results": [_x000D_
          [_x000D_
            ""_x000D_
          ]_x000D_
        ],_x000D_
        "Statistics": {_x000D_
          "CreationDate": "2022-11-15T10:05:04.9128573+01:00",_x000D_
          "LastRefreshDate": "2022-03-15T17:38:57.3988123+01:00",_x000D_
          "TotalRefreshCount": 113,_x000D_
          "CustomInfo": {}_x000D_
        }_x000D_
      },_x000D_
      "327": {_x000D_
        "$type": "Inside.Core.Formula.Definition.DefinitionAC, Inside.Core.Formula",_x000D_
        "ID": 327,_x000D_
        "Results": [_x000D_
          [_x000D_
            ""_x000D_
          ]_x000D_
        ],_x000D_
        "Statistics": {_x000D_
          "CreationDate": "2022-11-15T10:05:04.9128573+01:00",_x000D_
          "LastRefreshDate": "2022-03-15T17:38:54.0645898+01:00",_x000D_
          "TotalRefreshCount": 112,_x000D_
          "CustomInfo": {}_x000D_
        }_x000D_
      },_x000D_
      "328": {_x000D_
        "$type": "Inside.Core.Formula.Definition.DefinitionAC, Inside.Core.Formula",_x000D_
        "ID": 328,_x000D_
        "Results": [_x000D_
          [_x000D_
            "1"_x000D_
          ]_x000D_
        ],_x000D_
        "Statistics": {_x000D_
          "CreationDate": "2022-11-15T10:05:04.9128573+01:00",_x000D_
          "LastRefreshDate": "2022-03-15T17:46:57.1350597+01:00",_x000D_
          "TotalRefreshCount": 112,_x000D_
          "CustomInfo": {}_x000D_
        }_x000D_
      },_x000D_
      "329": {_x000D_
        "$type": "Inside.Core.Formula.Definition.DefinitionAC, Inside.Core.Formula",_x000D_
        "ID": 329,_x000D_
        "Results": [_x000D_
          [_x000D_
            ""_x000D_
          ]_x000D_
        ],_x000D_
        "Statistics": {_x000D_
          "CreationDate": "2022-11-15T10:05:04.9128573+01:00",_x000D_
          "LastRefreshDate": "2022-03-15T17:38:53.9646473+01:00",_x000D_
          "TotalRefreshCount": 113,_x000D_
          "CustomInfo": {}_x000D_
        }_x000D_
      },_x000D_
      "330": {_x000D_
        "$type": "Inside.Core.Formula.Definition.DefinitionAC, Inside.Core.Formula",_x000D_
        "ID": 330,_x000D_
        "Results": [_x000D_
          [_x000D_
            ""_x000D_
          ]_x000D_
        ],_x000D_
        "Statistics": {_x000D_
          "CreationDate": "2022-11-15T10:05:04.9128573+01:00",_x000D_
          "LastRefreshDate": "2022-03-15T17:38:54.5968099+01:00",_x000D_
          "TotalRefreshCount": 112,_x000D_
          "CustomInfo": {}_x000D_
        }_x000D_
      },_x000D_
      "331": {_x000D_
        "$type": "Inside.Core.Formula.Definition.DefinitionAC, Inside.Core.Formula",_x000D_
        "ID": 331,_x000D_
        "Results": [_x000D_
          [_x000D_
            ""_x000D_
          ]_x000D_
        ],_x000D_
        "Statistics": {_x000D_
          "CreationDate": "2022-11-15T10:05:04.9128573+01:00",_x000D_
          "LastRefreshDate": "2022-03-15T17:38:54.9296328+01:00",_x000D_
          "TotalRefreshCount": 113,_x000D_
          "CustomInfo": {}_x000D_
        }_x000D_
      },_x000D_
      "332": {_x000D_
        "$type": "Inside.Core.Formula.Definition.DefinitionAC, Inside.Core.Formula",_x000D_
        "ID": 332,_x000D_
        "Results": [_x000D_
          [_x000D_
            ""_x000D_
          ]_x000D_
        ],_x000D_
        "Statistics": {_x000D_
          "CreationDate": "2022-11-15T10:05:04.9128573+01:00",_x000D_
          "LastRefreshDate": "2022-03-15T17:38:52.9879443+01:00",_x000D_
          "TotalRefreshCount": 112,_x000D_
          "CustomInfo": {}_x000D_
        }_x000D_
      },_x000D_
      "333": {_x000D_
        "$type": "Inside.Core.Formula.Definition.DefinitionAC, Inside.Core.Formula",_x000D_
        "ID": 333,_x000D_
        "Results": [_x000D_
          [_x000D_
            ""_x000D_
          ]_x000D_
        ],_x000D_
        "Statistics": {_x000D_
          "CreationDate": "2022-11-15T10:05:04.9128573+01:00",_x000D_
          "LastRefreshDate": "2022-03-15T17:38:50.8825807+01:00",_x000D_
          "TotalRefreshCount": 134,_x000D_
          "CustomInfo": {}_x000D_
        }_x000D_
      },_x000D_
      "334": {_x000D_
        "$type": "Inside.Core.Formula.Definition.DefinitionAC, Inside.Core.Formula",_x000D_
        "ID": 334,_x000D_
        "Results": [_x000D_
          [_x000D_
            ""_x000D_
          ]_x000D_
        ],_x000D_
        "Statistics": {_x000D_
          "CreationDate": "2022-11-15T10:05:04.9128573+01:00",_x000D_
          "LastRefreshDate": "2022-03-15T17:38:52.0165199+01:00",_x000D_
          "TotalRefreshCount": 135,_x000D_
          "CustomInfo": {}_x000D_
        }_x000D_
      },_x000D_
      "335": {_x000D_
        "$type": "Inside.Core.Formula.Definition.DefinitionAC, Inside.Core.Formula",_x000D_
        "ID": 335,_x000D_
        "Results": [_x000D_
          [_x000D_
            ""_x000D_
          ]_x000D_
        ],_x000D_
        "Statistics": {_x000D_
          "CreationDate": "2022-11-15T10:05:04.9128573+01:00",_x000D_
          "LastRefreshDate": "2022-03-15T17:38:50.9602353+01:00",_x000D_
          "TotalRefreshCount": 135,_x000D_
          "CustomInfo": {}_x000D_
        }_x000D_
      },_x000D_
      "336": {_x000D_
        "$type": "Inside.Core.Formula.Definition.DefinitionAC, Inside.Core.Formula",_x000D_
        "ID": 336,_x000D_
        "Results": [_x000D_
          [_x000D_
            ""_x000D_
          ]_x000D_
        ],_x000D_
        "Statistics": {_x000D_
          "CreationDate": "2022-11-15T10:05:04.9128573+01:00",_x000D_
          "LastRefreshDate": "2022-03-15T17:38:50.7682558+01:00",_x000D_
          "TotalRefreshCount": 135,_x000D_
          "CustomInfo": {}_x000D_
        }_x000D_
      },_x000D_
      "337": {_x000D_
        "$type": "Inside.Core.Formula.Definition.DefinitionAC, Inside.Core.Formula",_x000D_
        "ID": 337,_x000D_
        "Results": [_x000D_
          [_x000D_
            ""_x000D_
          ]_x000D_
        ],_x000D_
        "Statistics": {_x000D_
          "CreationDate": "2022-11-15T10:05:04.9128573+01:00",_x000D_
          "LastRefreshDate": "2022-03-15T17:38:53.7572295+01:00",_x000D_
          "TotalRefreshCount": 114,_x000D_
          "CustomInfo": {}_x000D_
        }_x000D_
      },_x000D_
      "338": {_x000D_
        "$type": "Inside.Core.Formula.Definition.DefinitionAC, Inside.Core.Formula",_x000D_
        "ID": 338,_x000D_
        "Results": [_x000D_
          [_x000D_
            ""_x000D_
          ]_x000D_
        ],_x000D_
        "Statistics": {_x000D_
          "CreationDate": "2022-11-15T10:05:04.9128573+01:00",_x000D_
          "LastRefreshDate": "2022-03-15T17:38:52.7115397+01:00",_x000D_
          "TotalRefreshCount": 112,_x000D_
          "CustomInfo": {}_x000D_
        }_x000D_
      },_x000D_
      "339": {_x000D_
        "$type": "Inside.Core.Formula.Definition.DefinitionAC, Inside.Core.Formula",_x000D_
        "ID": 339,_x000D_
        "Results": [_x000D_
          [_x000D_
            ""_x000D_
          ]_x000D_
        ],_x000D_
        "Statistics": {_x000D_
          "CreationDate": "2022-11-15T10:05:04.9128573+01:00",_x000D_
          "LastRefreshDate": "2022-03-15T17:38:53.4415483+01:00",_x000D_
          "TotalRefreshCount": 112,_x000D_
          "CustomInfo": {}_x000D_
        }_x000D_
      },_x000D_
      "340": {_x000D_
        "$type": "Inside.Core.Formula.Definition.DefinitionAC, Inside.Core.Formula",_x000D_
        "ID": 340,_x000D_
        "Results": [_x000D_
          [_x000D_
            ""_x000D_
          ]_x000D_
        ],_x000D_
        "Statistics": {_x000D_
          "CreationDate": "2022-11-15T10:05:04.9128573+01:00",_x000D_
          "LastRefreshDate": "2022-03-15T17:38:59.98802+01:00",_x000D_
          "TotalRefreshCount": 114,_x000D_
          "CustomInfo": {}_x000D_
        }_x000D_
      },_x000D_
      "341": {_x000D_
        "$type": "Inside.Core.Formula.Definition.DefinitionAC, Inside.Core.Formula",_x000D_
        "ID": 341,_x000D_
        "Results": [_x000D_
          [_x000D_
            ""_x000D_
          ]_x000D_
        ],_x000D_
        "Statistics": {_x000D_
          "CreationDate": "2022-11-15T10:05:04.9128573+01:00",_x000D_
          "LastRefreshDate": "2022-03-15T17:39:00.0507007+01:00",_x000D_
          "TotalRefreshCount": 113,_x000D_
          "CustomInfo": {}_x000D_
        }_x000D_
      },_x000D_
      "342": {_x000D_
        "$type": "Inside.Core.Formula.Definition.DefinitionAC, Inside.Core.Formula",_x000D_
        "ID": 342,_x000D_
        "Results": [_x000D_
          [_x000D_
            ""_x000D_
          ]_x000D_
        ],_x000D_
        "Statistics": {_x000D_
          "CreationDate": "2022-11-15T10:05:04.9128573+01:00",_x000D_
          "LastRefreshDate": "2022-03-15T17:38:53.7965091+01:00",_x000D_
          "TotalRefreshCount": 113,_x000D_
          "CustomInfo": {}_x000D_
        }_x000D_
      },_x000D_
      "343": {_x000D_
        "$type": "Inside.Core.Formula.Definition.DefinitionAC, Inside.Core.Formula",_x000D_
        "ID": 343,_x000D_
        "Results": [_x000D_
          [_x000D_
            ""_x000D_
          ]_x000D_
        ],_x000D_
        "Statistics": {_x000D_
          "CreationDate": "2022-11-15T10:05:04.9128573+01:00",_x000D_
          "LastRefreshDate": "2022-03-15T17:38:53.4956589+01:00",_x000D_
          "TotalRefreshCount": 113,_x000D_
          "CustomInfo": {}_x000D_
        }_x000D_
      },_x000D_
      "344": {_x000D_
        "$type": "Inside.Core.Formula.Definition.DefinitionAC, Inside.Core.Formula",_x000D_
        "ID": 344,_x000D_
        "Results": [_x000D_
          [_x000D_
            ""_x000D_
          ]_x000D_
        ],_x000D_
        "Statistics": {_x000D_
          "CreationDate": "2022-11-15T10:05:04.9128573+01:00",_x000D_
          "LastRefreshDate": "2022-03-15T17:38:54.9545976+01:00",_x000D_
          "TotalRefreshCount": 113,_x000D_
          "CustomInfo": {}_x000D_
        }_x000D_
      },_x000D_
      "345": {_x000D_
        "$type": "Inside.Core.Formula.Definition.DefinitionAC, Inside.Core.Formula",_x000D_
        "ID": 345,_x000D_
        "Results": [_x000D_
          [_x000D_
            ""_x000D_
          ]_x000D_
        ],_x000D_
        "Statistics": {_x000D_
          "CreationDate": "2022-11-15T10:05:04.9128573+01:00",_x000D_
          "LastRefreshDate": "2022-03-15T17:38:54.4802226+01:00",_x000D_
          "TotalRefreshCount": 113,_x000D_
          "CustomInfo": {}_x000D_
        }_x000D_
      },_x000D_
      "346": {_x000D_
        "$type": "Inside.Core.Formula.Definition.DefinitionAC, Inside.Core.Formula",_x000D_
        "ID": 346,_x000D_
        "Results": [_x000D_
          [_x000D_
            ""_x000D_
          ]_x000D_
        ],_x000D_
        "Statistics": {_x000D_
          "CreationDate": "2022-11-15T10:05:04.9128573+01:00",_x000D_
          "LastRefreshDate": "2022-03-15T17:38:54.0990666+01:00",_x000D_
          "TotalRefreshCount": 113,_x000D_
          "CustomInfo": {}_x000D_
        }_x000D_
      },_x000D_
      "347": {_x000D_
        "$type": "Inside.Core.Formula.Definition.DefinitionAC, Inside.Core.Formula",_x000D_
        "ID": 347,_x000D_
        "Results": [_x000D_
          [_x000D_
            ""_x000D_
          ]_x000D_
        ],_x000D_
        "Statistics": {_x000D_
          "CreationDate": "2022-11-15T10:05:04.9128573+01:00",_x000D_
          "LastRefreshDate": "2022-03-15T17:38:50.6974445+01:00",_x000D_
          "TotalRefreshCount": 134,_x000D_
          "CustomInfo": {}_x000D_
        }_x000D_
      },_x000D_
      "348": {_x000D_
        "$type": "Inside.Core.Formula.Definition.DefinitionAC, Inside.Core.Formula",_x000D_
        "ID": 348,_x000D_
        "Results": [_x000D_
          [_x000D_
            ""_x000D_
          ]_x000D_
        ],_x000D_
        "Statistics": {_x000D_
          "CreationDate": "2022-11-15T10:05:04.9128573+01:00",_x000D_
          "LastRefreshDate": "2022-03-15T17:38:51.2104134+01:00",_x000D_
          "TotalRefreshCount": 135,_x000D_
          "CustomInfo": {}_x000D_
        }_x000D_
      },_x000D_
      "349": {_x000D_
        "$type": "Inside.Core.Formula.Definition.DefinitionAC, Inside.Core.Formula",_x000D_
        "ID": 349,_x000D_
        "Results": [_x000D_
          [_x000D_
            ""_x000D_
          ]_x000D_
        ],_x000D_
        "Statistics": {_x000D_
          "CreationDate": "2022-11-15T10:05:04.9128573+01:00",_x000D_
          "LastRefreshDate": "2022-03-15T17:38:53.224888+01:00",_x000D_
          "TotalRefreshCount": 112,_x000D_
          "CustomInfo": {}_x000D_
        }_x000D_
      },_x000D_
      "350": {_x000D_
        "$type": "Inside.Core.Formula.Definition.DefinitionAC, Inside.Core.Formula",_x000D_
        "ID": 350,_x000D_
        "Results": [_x000D_
          [_x000D_
            ""_x000D_
          ]_x000D_
        ],_x000D_
        "Statistics": {_x000D_
          "CreationDate": "2022-11-15T10:05:04.9128573+01:00",_x000D_
          "LastRefreshDate": "2022-03-15T17:38:52.5497203+01:00",_x000D_
          "TotalRefreshCount": 112,_x000D_
          "CustomInfo": {}_x000D_
        }_x000D_
      },_x000D_
      "351": {_x000D_
        "$type": "Inside.Core.Formula.Definition.DefinitionAC, Inside.Core.Formula",_x000D_
        "ID": 351,_x000D_
        "Results": [_x000D_
          [_x000D_
            ""_x000D_
          ]_x000D_
        ],_x000D_
        "Statistics": {_x000D_
          "CreationDate": "2022-11-15T10:05:04.9128573+01:00",_x000D_
          "LastRefreshDate": "2022-03-15T17:39:00.1639242+01:00",_x000D_
          "TotalRefreshCount": 113,_x000D_
          "CustomInfo": {}_x000D_
        }_x000D_
      },_x000D_
      "352": {_x000D_
        "$type": "Inside.Core.Formula.Definition.DefinitionAC, Inside.Core.Formula",_x000D_
        "ID": 352,_x000D_
        "Results": [_x000D_
          [_x000D_
            ""_x000D_
          ]_x000D_
        ],_x000D_
        "Statistics": {_x000D_
          "CreationDate": "2022-11-15T10:05:04.9128573+01:00",_x000D_
          "LastRefreshDate": "2022-03-15T17:38:52.8882708+01:00",_x000D_
          "TotalRefreshCount": 111,_x000D_
          "CustomInfo": {}_x000D_
        }_x000D_
      },_x000D_
      "353": {_x000D_
        "$type": "Inside.Core.Formula.Definition.DefinitionAC, Inside.Core.Formula",_x000D_
        "ID": 353,_x000D_
        "Results": [_x000D_
          [_x000D_
            ""_x000D_
          ]_x000D_
        ],_x000D_
        "Statistics": {_x000D_
          "CreationDate": "2022-11-15T10:05:04.9128573+01:00",_x000D_
          "LastRefreshDate": "2022-03-15T17:38:52.3498526+01:00",_x000D_
          "TotalRefreshCount": 111,_x000D_
          "CustomInfo": {}_x000D_
        }_x000D_
      },_x000D_
      "354": {_x000D_
        "$type": "Inside.Core.Formula.Definition.DefinitionAC, Inside.Core.Formula",_x000D_
        "ID": 354,_x000D_
        "Results": [_x000D_
          [_x000D_
            ""_x000D_
          ]_x000D_
        ],_x000D_
        "Statistics": {_x000D_
          "CreationDate": "2022-11-15T10:05:04.9128573+01:00",_x000D_
          "LastRefreshDate": "2022-03-15T17:38:54.2101551+01:00",_x000D_
          "TotalRefreshCount": 113,_x000D_
          "CustomInfo": {}_x000D_
        }_x000D_
      },_x000D_
      "355": {_x000D_
        "$type": "Inside.Core.Formula.Definition.DefinitionAC, Inside.Core.Formula",_x000D_
        "ID": 355,_x000D_
        "Results": [_x000D_
          [_x000D_
            "Catégorie 1"_x000D_
          ]_x000D_
        ],_x000D_
        "Statistics": {_x000D_
          "CreationDate": "2022-11-15T10:05:04.9128573+01:00",_x000D_
          "LastRefreshDate": "2022-03-15T17:46:57.5351613+01:00",_x000D_
          "TotalRefreshCount": 133,_x000D_
          "CustomInfo": {}_x000D_
        }_x000D_
      },_x000D_
      "356": {_x000D_
        "$type": "Inside.Core.Formula.Definition.DefinitionAC, Inside.Core.Formula",_x000D_
        "ID": 356,_x000D_
        "Results": [_x000D_
          [_x000D_
            "Catégorie 0"_x000D_
          ]_x000D_
        ],_x000D_
        "Statistics": {_x000D_
          "CreationDate": "2022-11-15T10:05:04.9128573+01:00",_x000D_
          "LastRefreshDate": "2022-03-15T17:46:58.3914851+01:00",_x000D_
          "TotalRefreshCount": 133,_x000D_
          "CustomInfo": {}_x000D_
        }_x000D_
      },_x000D_
      "357": {_x000D_
        "$type": "Inside.Core.Formula.Definition.DefinitionAC, Inside.Core.Formula",_x000D_
        "ID": 357,_x000D_
        "Results": [_x000D_
          [_x000D_
            "Catégorie 0"_x000D_
          ]_x000D_
        ],_x000D_
        "Statistics": {_x000D_
          "CreationDate": "2022-11-15T10:05:04.9128573+01:00",_x000D_
          "LastRefreshDate": "2022-03-15T17:46:57.8814762+01:00",_x000D_
          "TotalRefreshCount": 133,_x000D_
          "CustomInfo": {}_x000D_
        }_x000D_
      },_x000D_
      "358": {_x000D_
        "$type": "Inside.Core.Formula.Definition.DefinitionAC, Inside.Core.Formula",_x000D_
        "ID": 358,_x000D_
        "Results": [_x000D_
          [_x000D_
            "Catégorie 0"_x000D_
          ]_x000D_
        ],_x000D_
        "Statistics": {_x000D_
          "CreationDate": "2022-11-15T10:05:04.9128573+01:00",_x000D_
          "LastRefreshDate": "2022-03-15T17:46:57.4071479+01:00",_x000D_
          "TotalRefreshCount": 133,_x000D_
          "CustomInfo": {}_x000D_
        }_x000D_
      },_x000D_
      "359": {_x000D_
        "$type": "Inside.Core.Formula.Definition.DefinitionAC, Inside.Core.Formula",_x000D_
        "ID": 359,_x000D_
        "Results": [_x000D_
          [_x000D_
            "Catégorie 2"_x000D_
          ]_x000D_
        ],_x000D_
        "Statistics": {_x000D_
          "CreationDate": "2022-11-15T10:05:04.9128573+01:00",_x000D_
          "LastRefreshDate": "2022-03-15T17:46:58.3304773+01:00",_x000D_
          "TotalRefreshCount": 133,_x000D_
          "CustomInfo": {}_x000D_
        }_x000D_
      },_x000D_
      "360": {_x000D_
        "$type": "Inside.Core.Formula.Definition.DefinitionAC, Inside.Core.Formula",_x000D_
        "ID": 360,_x000D_
        "Results": [_x000D_
          [_x000D_
            "Catégorie 0"_x000D_
          ]_x000D_
        ],_x000D_
        "Statistics": {_x000D_
          "CreationDate": "2022-11-15T10:05:04.9128573+01:00",_x000D_
          "LastRefreshDate": "2022-03-15T17:46:58.2261994+01:00",_x000D_
          "TotalRefreshCount": 133,_x000D_
          "CustomInfo": {}_x000D_
        }_x000D_
      },_x000D_
      "361": {_x000D_
        "$type": "Inside.Core.Formula.Definition.DefinitionAC, Inside.Core.Formula",_x000D_
        "ID": 361,_x000D_
        "Results": [_x000D_
          [_x000D_
            ""_x000D_
          ]_x000D_
        ],_x000D_
        "Statistics": {_x000D_
          "CreationDate": "2022-11-15T10:05:04.9128573+01:00",_x000D_
          "LastRefreshDate": "2022-03-15T17:38:55.121861+01:00",_x000D_
          "TotalRefreshCount": 112,_x000D_
          "CustomInfo": {}_x000D_
        }_x000D_
      },_x000D_
      "362": {_x000D_
        "$type": "Inside.Core.Formula.Definition.DefinitionAC, Inside.Core.Formula",_x000D_
        "ID": 362,_x000D_
        "Results": [_x000D_
          [_x000D_
            ""_x000D_
          ]_x000D_
        ],_x000D_
        "Statistics": {_x000D_
          "CreationDate": "2022-11-15T10:05:04.9128573+01:00",_x000D_
          "LastRefreshDate": "2022-03-15T17:38:57.4391352+01:00",_x000D_
          "TotalRefreshCount": 111,_x000D_
          "CustomInfo": {}_x000D_
        }_x000D_
      },_x000D_
      "363": {_x000D_
        "$type": "Inside.Core.Formula.Definition.DefinitionAC, Inside.Core.Formula",_x000D_
        "ID": 363,_x000D_
        "Results": [_x000D_
          [_x000D_
            ""_x000D_
          ]_x000D_
        ],_x000D_
        "Statistics": {_x000D_
          "CreationDate": "2022-11-15T10:05:04.9128573+01:00",_x000D_
          "LastRefreshDate": "2022-03-15T17:38:50.9776957+01:00",_x000D_
          "TotalRefreshCount": 135,_x000D_
          "CustomInfo": {}_x000D_
        }_x000D_
      },_x000D_
      "364": {_x000D_
        "$type": "Inside.Core.Formula.Definition.DefinitionAC, Inside.Core.Formula",_x000D_
        "ID": 364,_x000D_
        "Results": [_x000D_
          [_x000D_
            ""_x000D_
          ]_x000D_
        ],_x000D_
        "Statistics": {_x000D_
          "CreationDate": "2022-11-15T10:05:04.9128573+01:00",_x000D_
          "LastRefreshDate": "2022-03-15T17:38:51.6812308+01:00",_x000D_
          "TotalRefreshCount": 136,_x000D_
          "CustomInfo": {}_x000D_
        }_x000D_
      },_x000D_
      "365": {_x000D_
        "$type": "Inside.Core.Formula.Definition.DefinitionAC, Inside.Core.Formula",_x000D_
        "ID": 365,_x000D_
        "Results": [_x000D_
          [_x000D_
            ""_x000D_
          ]_x000D_
        ],_x000D_
        "Statistics": {_x000D_
          "CreationDate": "2022-11-15T10:05:04.9128573+01:00",_x000D_
          "LastRefreshDate": "2022-03-15T17:38:54.749643+01:00",_x000D_
          "TotalRefreshCount": 113,_x000D_
          "CustomInfo": {}_x000D_
        }_x000D_
      },_x000D_
      "366": {_x000D_
        "$type": "Inside.Core.Formula.Definition.DefinitionAC, Inside.Core.Formula",_x000D_
        "ID": 366,_x000D_
        "Results": [_x000D_
          [_x000D_
            ""_x000D_
          ]_x000D_
        ],_x000D_
        "Statistics": {_x000D_
          "CreationDate": "2022-11-15T10:05:04.9128573+01:00",_x000D_
          "LastRefreshDate": "2022-03-15T17:38:54.2929358+01:00",_x000D_
          "TotalRefreshCount": 113,_x000D_
          "CustomInfo": {}_x000D_
        }_x000D_
      },_x000D_
      "367": {_x000D_
        "$type": "Inside.Core.Formula.Definition.DefinitionAC, Inside.Core.Formula",_x000D_
        "ID": 367,_x000D_
        "Results": [_x000D_
          [_x000D_
            ""_x000D_
          ]_x000D_
        ],_x000D_
        "Statistics": {_x000D_
          "CreationDate": "2022-11-15T10:05:04.9128573+01:00",_x000D_
          "LastRefreshDate": "2022-03-15T17:38:54.2440648+01:00",_x000D_
          "TotalRefreshCount": 112,_x000D_
          "CustomInfo": {}_x000D_
        }_x000D_
      },_x000D_
      "368": {_x000D_
        "$type": "Inside.Core.Formula.Definition.DefinitionAC, Inside.Core.Formula",_x000D_
        "ID": 368,_x000D_
        "Results": [_x000D_
          [_x000D_
            ""_x000D_
          ]_x000D_
        ],_x000D_
        "Statistics": {_x000D_
          "CreationDate": "2022-11-15T10:05:04.9128573+01:00",_x000D_
          "LastRefreshDate": "2022-03-15T17:38:59.8699979+01:00",_x000D_
          "TotalRefreshCount": 113,_x000D_
          "CustomInfo": {}_x000D_
        }_x000D_
      },_x000D_
      "369": {_x000D_
        "$type": "Inside.Core.Formula.Definition.DefinitionAC, Inside.Core.Formula",_x000D_
        "ID": 369,_x000D_
        "Results": [_x000D_
          [_x000D_
            ""_x000D_
          ]_x000D_
        ],_x000D_
        "Statistics": {_x000D_
          "CreationDate": "2022-11-15T10:05:04.9128573+01:00",_x000D_
          "LastRefreshDate": "2022-03-15T17:39:00.2835988+01:00",_x000D_
          "TotalRefreshCount": 113,_x000D_
          "CustomInfo": {}_x000D_
        }_x000D_
      },_x000D_
      "370": {_x000D_
        "$type": "Inside.Core.Formula.Definition.DefinitionAC, Inside.Core.Formula",_x000D_
        "ID": 370,_x000D_
        "Results": [_x000D_
          [_x000D_
            ""_x000D_
          ]_x000D_
        ],_x000D_
        "Statistics": {_x000D_
          "CreationDate": "2022-11-15T10:05:04.9128573+01:00",_x000D_
          "LastRefreshDate": "2022-03-15T17:38:50.9234712+01:00",_x000D_
          "TotalRefreshCount": 135,_x000D_
          "CustomInfo": {}_x000D_
        }_x000D_
      },_x000D_
      "371": {_x000D_
        "$type": "Inside.Core.Formula.Definition.DefinitionAC, Inside.Core.Formula",_x000D_
        "ID": 371,_x000D_
        "Results": [_x000D_
          [_x000D_
            ""_x000D_
          ]_x000D_
        ],_x000D_
        "Statistics": {_x000D_
          "CreationDate": "2022-11-15T10:05:04.9128573+01:00",_x000D_
          "LastRefreshDate": "2022-03-15T17:38:50.6774975+01:00",_x000D_
          "TotalRefreshCount": 135,_x000D_
          "CustomInfo": {}_x000D_
        }_x000D_
      },_x000D_
      "372": {_x000D_
        "$type": "Inside.Core.Formula.Definition.DefinitionAC, Inside.Core.Formula",_x000D_
        "ID": 372,_x000D_
        "Results": [_x000D_
          [_x000D_
            ""_x000D_
          ]_x000D_
        ],_x000D_
        "Statistics": {_x000D_
          "CreationDate": "2022-11-15T10:05:04.9128573+01:00",_x000D_
          "LastRefreshDate": "2022-03-15T17:38:51.3677149+01:00",_x000D_
          "TotalRefreshCount": 136,_x000D_
          "CustomInfo": {}_x000D_
        }_x000D_
      },_x000D_
      "373": {_x000D_
        "$type": "Inside.Core.Formula.Definition.DefinitionAC, Inside.Core.Formula",_x000D_
        "ID": 373,_x000D_
        "Results": [_x000D_
          [_x000D_
            ""_x000D_
          ]_x000D_
        ],_x000D_
        "Statistics": {_x000D_
          "CreationDate": "2022-11-15T10:05:04.9128573+01:00",_x000D_
          "LastRefreshDate": "2022-03-15T17:38:52.1130121+01:00",_x000D_
          "TotalRefreshCount": 136,_x000D_
          "CustomInfo": {}_x000D_
        }_x000D_
      },_x000D_
      "374": {_x000D_
        "$type": "Inside.Core.Formula.Definition.DefinitionAC, Inside.Core.Formula",_x000D_
        "ID": 374,_x000D_
        "Results": [_x000D_
          [_x000D_
            ""_x000D_
          ]_x000D_
        ],_x000D_
        "Statistics": {_x000D_
          "CreationDate": "2022-11-15T10:05:04.9128573+01:00",_x000D_
          "LastRefreshDate": "2022-03-15T17:38:51.9506064+01:00",_x000D_
          "TotalRefreshCount": 136,_x000D_
          "CustomInfo": {}_x000D_
        }_x000D_
      },_x000D_
      "375": {_x000D_
        "$type": "Inside.Core.Formula.Definition.DefinitionAC, Inside.Core.Formula",_x000D_
        "ID": 375,_x000D_
        "Results": [_x000D_
          [_x000D_
            ""_x000D_
          ]_x000D_
        ],_x000D_
        "Statistics": {_x000D_
          "CreationDate": "2022-11-15T10:05:04.9128573+01:00",_x000D_
          "LastRefreshDate": "2022-03-15T17:38:51.5222522+01:00",_x000D_
          "TotalRefreshCount": 136,_x000D_
          "CustomInfo": {}_x000D_
        }_x000D_
      },_x000D_
      "376": {_x000D_
        "$type": "Inside.Core.Formula.Definition.DefinitionAC, Inside.Core.Formula",_x000D_
        "ID": 376,_x000D_
        "Results": [_x000D_
          [_x000D_
            ""_x000D_
          ]_x000D_
        ],_x000D_
        "Statistics": {_x000D_
          "CreationDate": "2022-11-15T10:05:04.9128573+01:00",_x000D_
          "LastRefreshDate": "2022-03-15T17:38:51.9147619+01:00",_x000D_
          "TotalRefreshCount": 136,_x000D_
          "CustomInfo": {}_x000D_
        }_x000D_
      },_x000D_
      "377": {_x000D_
        "$type": "Inside.Core.Formula.Definition.DefinitionAC, Inside.Core.Formula",_x000D_
        "ID": 377,_x000D_
        "Results": [_x000D_
          [_x000D_
            ""_x000D_
          ]_x000D_
        ],_x000D_
        "Statistics": {_x000D_
          "CreationDate": "2022-11-15T10:05:04.9128573+01:00",_x000D_
          "LastRefreshDate": "2022-03-15T17:39:00.093095+01:00",_x000D_
          "TotalRefreshCount": 114,_x000D_
          "CustomInfo": {}_x000D_
        }_x000D_
      },_x000D_
      "378": {_x000D_
        "$type": "Inside.Core.Formula.Definition.DefinitionAC, Inside.Core.Formula",_x000D_
        "ID": 378,_x000D_
        "Results": [_x000D_
          [_x000D_
            ""_x000D_
          ]_x000D_
        ],_x000D_
        "Statistics": {_x000D_
          "CreationDate": "2022-11-15T10:05:04.9128573+01:00",_x000D_
          "LastRefreshDate": "2022-03-15T17:38:54.7685859+01:00",_x000D_
          "TotalRefreshCount": 114,_x000D_
          "CustomInfo": {}_x000D_
        }_x000D_
      },_x000D_
      "379": {_x000D_
        "$type": "Inside.Core.Formula.Definition.DefinitionAC, Inside.Core.Formula",_x000D_
        "ID": 379,_x000D_
        "Results": [_x000D_
          [_x000D_
            ""_x000D_
          ]_x000D_
        ],_x000D_
        "Statistics": {_x000D_
          "CreationDate": "2022-11-15T10:05:04.9128573+01:00",_x000D_
          "LastRefreshDate": "2022-03-15T17:38:54.9725496+01:00",_x000D_
          "TotalRefreshCount": 114,_x000D_
          "CustomInfo": {}_x000D_
        }_x000D_
      },_x000D_
      "380": {_x000D_
        "$type": "Inside.Core.Formula.Definition.DefinitionAC, Inside.Core.Formula",_x000D_
        "ID": 380,_x000D_
        "Results": [_x000D_
          [_x000D_
            ""_x000D_
          ]_x000D_
        ],_x000D_
        "Statistics": {_x000D_
          "CreationDate": "2022-11-15T10:05:04.9128573+01:00",_x000D_
          "LastRefreshDate": "2022-03-15T17:38:57.2743804+01:00",_x000D_
          "TotalRefreshCount": 114,_x000D_
          "CustomInfo": {}_x000D_
        }_x000D_
      },_x000D_
      "381": {_x000D_
        "$type": "Inside.Core.Formula.Definition.DefinitionAC, Inside.Core.Formula",_x000D_
        "ID": 381,_x000D_
        "Results": [_x000D_
          [_x000D_
            ""_x000D_
          ]_x000D_
        ],_x000D_
        "Statistics": {_x000D_
          "CreationDate": "2022-11-15T10:05:04.9128573+01:00",_x000D_
          "LastRefreshDate": "2022-03-15T17:39:00.1669164+01:00",_x000D_
          "TotalRefreshCount": 114,_x000D_
          "CustomInfo": {}_x000D_
        }_x000D_
      },_x000D_
      "382": {_x000D_
        "$type": "Inside.Core.Formula.Definition.DefinitionAC, Inside.Core.Formula",_x000D_
        "ID": 382,_x000D_
        "Results": [_x000D_
          [_x000D_
            ""_x000D_
          ]_x000D_
        ],_x000D_
        "Statistics": {_x000D_
          "CreationDate": "2022-11-15T10:05:04.9128573+01:00",_x000D_
          "LastRefreshDate": "2022-03-15T17:38:54.4756596+01:00",_x000D_
          "TotalRefreshCount": 114,_x000D_
          "CustomInfo": {}_x000D_
        }_x000D_
      },_x000D_
      "383": {_x000D_
        "$type": "Inside.Core.Formula.Definition.DefinitionAC, Inside.Core.Formula",_x000D_
        "ID": 383,_x000D_
        "Results": [_x000D_
          [_x000D_
            "2"_x000D_
          ]_x000D_
        ],_x000D_
        "Statistics": {_x000D_
          "CreationDate": "2022-11-15T10:05:04.9128573+01:00",_x000D_
          "LastRefreshDate": "2022-03-15T17:46:57.1131538+01:00",_x000D_
          "TotalRefreshCount": 114,_x000D_
          "CustomInfo": {}_x000D_
        }_x000D_
      },_x000D_
      "384": {_x000D_
        "$type": "Inside.Core.Formula.Definition.DefinitionAC, Inside.Core.Formula",_x000D_
        "ID": 384,_x000D_
        "Results": [_x000D_
          [_x000D_
            ""_x000D_
          ]_x000D_
        ],_x000D_
        "Statistics": {_x000D_
          "CreationDate": "2022-11-15T10:05:04.9128573+01:00",_x000D_
          "LastRefreshDate": "2022-03-15T17:38:54.2011788+01:00",_x000D_
          "TotalRefreshCount": 114,_x000D_
          "CustomInfo": {}_x000D_
        }_x000D_
      },_x000D_
      "385": {_x000D_
        "$type": "Inside.Core.Formula.Definition.DefinitionAC, Inside.Core.Formula",_x000D_
        "ID": 385,_x000D_
        "Results": [_x000D_
          [_x000D_
            ""_x000D_
          ]_x000D_
        ],_x000D_
        "Statistics": {_x000D_
          "CreationDate": "2022-11-15T10:05:04.9128573+01:00",_x000D_
          "LastRefreshDate": "2022-03-15T17:38:57.728095+01:00",_x000D_
          "TotalRefreshCount": 114,_x000D_
          "CustomInfo": {}_x000D_
        }_x000D_
      },_x000D_
      "386": {_x000D_
        "$type": "Inside.Core.Formula.Definition.DefinitionAC, Inside.Core.Formula",_x000D_
        "ID": 386,_x000D_
        "Results": [_x000D_
          [_x000D_
            ""_x000D_
          ]_x000D_
        ],_x000D_
        "Statistics": {_x000D_
          "CreationDate": "2022-11-15T10:05:04.9128573+01:00",_x000D_
          "LastRefreshDate": "2022-03-15T17:38:50.861635+01:00",_x000D_
          "TotalRefreshCount": 135,_x000D_
          "CustomInfo": {}_x000D_
        }_x000D_
      },_x000D_
      "387": {_x000D_
        "$type": "Inside.Core.Formula.Definition.DefinitionAC, Inside.Core.Formula",_x000D_
        "ID": 387,_x000D_
        "Results": [_x000D_
          [_x000D_
            ""_x000D_
          ]_x000D_
        ],_x000D_
        "Statistics": {_x000D_
          "CreationDate": "2022-11-15T10:05:04.9128573+01:00",_x000D_
          "LastRefreshDate": "2022-03-15T17:38:51.0558278+01:00",_x000D_
          "TotalRefreshCount": 136,_x000D_
          "CustomInfo": {}_x000D_
        }_x000D_
      },_x000D_
      "388": {_x000D_
        "$type": "Inside.Core.Formula.Definition.DefinitionAC, Inside.Core.Formula",_x000D_
        "ID": 388,_x000D_
        "Results": [_x000D_
          [_x000D_
            ""_x000D_
          ]_x000D_
        ],_x000D_
        "Statistics": {_x000D_
          "CreationDate": "2022-11-15T10:05:04.9128573+01:00",_x000D_
          "LastRefreshDate": "2022-03-15T17:38:51.203434+01:00",_x000D_
          "TotalRefreshCount": 136,_x000D_
          "CustomInfo": {}_x000D_
        }_x000D_
      },_x000D_
      "389": {_x000D_
        "$type": "Inside.Core.Formula.Definition.DefinitionAC, Inside.Core.Formula",_x000D_
        "ID": 389,_x000D_
        "Results": [_x000D_
          [_x000D_
            ""_x000D_
          ]_x000D_
        ],_x000D_
        "Statistics": {_x000D_
          "CreationDate": "2022-11-15T10:05:04.9128573+01:00",_x000D_
          "LastRefreshDate": "2022-03-15T17:38:51.4006273+01:00",_x000D_
          "TotalRefreshCount": 135,_x000D_
          "CustomInfo": {}_x000D_
        }_x000D_
      },_x000D_
      "390": {_x000D_
        "$type": "Inside.Core.Formula.Definition.DefinitionAC, Inside.Core.Formula",_x000D_
        "ID": 390,_x000D_
        "Results": [_x000D_
          [_x000D_
            ""_x000D_
          ]_x000D_
        ],_x000D_
        "Statistics": {_x000D_
          "CreationDate": "2022-11-15T10:05:04.9128573+01:00",_x000D_
          "LastRefreshDate": "2022-03-15T17:38:50.99864+01:00",_x000D_
          "TotalRefreshCount": 134,_x000D_
          "CustomInfo": {}_x000D_
        }_x000D_
      },_x000D_
      "391": {_x000D_
        "$type": "Inside.Core.Formula.Definition.DefinitionAC, Inside.Core.Formula",_x000D_
        "ID": 391,_x000D_
        "Results": [_x000D_
          [_x000D_
            ""_x000D_
          ]_x000D_
        ],_x000D_
        "Statistics": {_x000D_
          "CreationDate": "2022-11-15T10:05:04.9128573+01:00",_x000D_
          "LastRefreshDate": "2022-03-15T17:38:50.6226999+01:00",_x000D_
          "TotalRefreshCount": 134,_x000D_
          "CustomInfo": {}_x000D_
        }_x000D_
      },_x000D_
      "392": {_x000D_
        "$type": "Inside.Core.Formula.Definition.DefinitionAC, Inside.Core.Formula",_x000D_
        "ID": 392,_x000D_
        "Results": [_x000D_
          [_x000D_
            ""_x000D_
          ]_x000D_
        ],_x000D_
        "Statistics": {_x000D_
          "CreationDate": "2022-11-15T10:05:04.9128573+01:00",_x000D_
          "LastRefreshDate": "2022-03-15T17:38:50.7373382+01:00",_x000D_
          "TotalRefreshCount": 129,_x000D_
          "CustomInfo": {}_x000D_
        }_x000D_
      },_x000D_
      "393": {_x000D_
        "$type": "Inside.Core.Formula.Definition.DefinitionAC, Inside.Core.Formula",_x000D_
        "ID": 393,_x000D_
        "Results": [_x000D_
          [_x000D_
            "Ingénieur et cadre"_x000D_
          ]_x000D_
        ],_x000D_
        "Statistics": {_x000D_
          "CreationDate": "2022-11-15T10:05:04.9128573+01:00",_x000D_
          "LastRefreshDate": "2022-03-15T17:46:57.0896206+01:00",_x000D_
          "TotalRefreshCount": 113,_x000D_
          "CustomInfo": {}_x000D_
        }_x000D_
      },_x000D_
      "394": {_x000D_
        "$type": "Inside.Core.Formula.Definition.DefinitionAC, Inside.Core.Formula",_x000D_
        "ID": 394,_x000D_
        "Results": [_x000D_
          [_x000D_
            ""_x000D_
          ]_x000D_
        ],_x000D_
        "Statistics": {_x000D_
          "CreationDate": "2022-11-15T10:05:04.9128573+01:00",_x000D_
          "LastRefreshDate": "2022-03-15T17:38:54.5872331+01:00",_x000D_
          "TotalRefreshCount": 113,_x000D_
          "CustomInfo": {}_x000D_
        }_x000D_
      },_x000D_
      "395": {_x000D_
        "$type": "Inside.Core.Formula.Definition.DefinitionAC, Inside.Core.Formula",_x000D_
        "ID": 395,_x000D_
        "Results": [_x000D_
          [_x000D_
            ""_x000D_
          ]_x000D_
        ],_x000D_
        "Statistics": {_x000D_
          "CreationDate": "2022-11-15T10:05:04.9128573+01:00",_x000D_
          "LastRefreshDate": "2022-03-15T17:38:54.9108862+01:00",_x000D_
          "TotalRefreshCount": 113,_x000D_
          "CustomInfo": {}_x000D_
        }_x000D_
      },_x000D_
      "396": {_x000D_
        "$type": "Inside.Core.Formula.Definition.DefinitionAC, Inside.Core.Formula",_x000D_
        "ID": 396,_x000D_
        "Results": [_x000D_
          [_x000D_
            ""_x000D_
          ]_x000D_
        ],_x000D_
        "Statistics": {_x000D_
          "CreationDate": "2022-11-15T10:05:04.9128573+01:00",_x000D_
          "LastRefreshDate": "2022-03-15T17:38:52.7464637+01:00",_x000D_
          "TotalRefreshCount": 112,_x000D_
          "CustomInfo": {}_x000D_
        }_x000D_
      },_x000D_
      "397": {_x000D_
        "$type": "Inside.Core.Formula.Definition.DefinitionAC, Inside.Core.Formula",_x000D_
        "ID": 397,_x000D_
        "Results": [_x000D_
          [_x000D_
            ""_x000D_
          ]_x000D_
        ],_x000D_
        "Statistics": {_x000D_
          "CreationDate": "2022-11-15T10:05:04.9128573+01:00",_x000D_
          "LastRefreshDate": "2022-03-15T17:38:53.3737667+01:00",_x000D_
          "TotalRefreshCount": 113,_x000D_
          "CustomInfo": {}_x000D_
        }_x000D_
      },_x000D_
      "398": {_x000D_
        "$type": "Inside.Core.Formula.Definition.DefinitionAC, Inside.Core.Formula",_x000D_
        "ID": 398,_x000D_
        "Results": [_x000D_
          [_x000D_
            ""_x000D_
          ]_x000D_
        ],_x000D_
        "Statistics": {_x000D_
          "CreationDate": "2022-11-15T10:05:04.9128573+01:00",_x000D_
          "LastRefreshDate": "2022-03-15T17:38:53.2059418+01:00",_x000D_
          "TotalRefreshCount": 112,_x000D_
          "CustomInfo": {}_x000D_
        }_x000D_
      },_x000D_
      "399": {_x000D_
        "$type": "Inside.Core.Formula.Definition.DefinitionAC, Inside.Core.Formula",_x000D_</t>
  </si>
  <si>
    <t xml:space="preserve">
        "ID": 399,_x000D_
        "Results": [_x000D_
          [_x000D_
            ""_x000D_
          ]_x000D_
        ],_x000D_
        "Statistics": {_x000D_
          "CreationDate": "2022-11-15T10:05:04.9128573+01:00",_x000D_
          "LastRefreshDate": "2022-03-15T17:38:52.2641169+01:00",_x000D_
          "TotalRefreshCount": 112,_x000D_
          "CustomInfo": {}_x000D_
        }_x000D_
      },_x000D_
      "400": {_x000D_
        "$type": "Inside.Core.Formula.Definition.DefinitionAC, Inside.Core.Formula",_x000D_
        "ID": 400,_x000D_
        "Results": [_x000D_
          [_x000D_
            ""_x000D_
          ]_x000D_
        ],_x000D_
        "Statistics": {_x000D_
          "CreationDate": "2022-11-15T10:05:04.9128573+01:00",_x000D_
          "LastRefreshDate": "2022-03-15T17:38:53.7372799+01:00",_x000D_
          "TotalRefreshCount": 113,_x000D_
          "CustomInfo": {}_x000D_
        }_x000D_
      },_x000D_
      "401": {_x000D_
        "$type": "Inside.Core.Formula.Definition.DefinitionAC, Inside.Core.Formula",_x000D_
        "ID": 401,_x000D_
        "Results": [_x000D_
          [_x000D_
            ""_x000D_
          ]_x000D_
        ],_x000D_
        "Statistics": {_x000D_
          "CreationDate": "2022-11-15T10:05:04.9128573+01:00",_x000D_
          "LastRefreshDate": "2022-03-15T17:38:57.3437527+01:00",_x000D_
          "TotalRefreshCount": 112,_x000D_
          "CustomInfo": {}_x000D_
        }_x000D_
      },_x000D_
      "402": {_x000D_
        "$type": "Inside.Core.Formula.Definition.DefinitionAC, Inside.Core.Formula",_x000D_
        "ID": 402,_x000D_
        "Results": [_x000D_
          [_x000D_
            ""_x000D_
          ]_x000D_
        ],_x000D_
        "Statistics": {_x000D_
          "CreationDate": "2022-11-15T10:05:04.9128573+01:00",_x000D_
          "LastRefreshDate": "2022-03-15T17:38:51.5382132+01:00",_x000D_
          "TotalRefreshCount": 135,_x000D_
          "CustomInfo": {}_x000D_
        }_x000D_
      },_x000D_
      "403": {_x000D_
        "$type": "Inside.Core.Formula.Definition.DefinitionAC, Inside.Core.Formula",_x000D_
        "ID": 403,_x000D_
        "Results": [_x000D_
          [_x000D_
            ""_x000D_
          ]_x000D_
        ],_x000D_
        "Statistics": {_x000D_
          "CreationDate": "2022-11-15T10:05:04.9128573+01:00",_x000D_
          "LastRefreshDate": "2022-03-15T17:38:50.6884678+01:00",_x000D_
          "TotalRefreshCount": 133,_x000D_
          "CustomInfo": {}_x000D_
        }_x000D_
      },_x000D_
      "404": {_x000D_
        "$type": "Inside.Core.Formula.Definition.DefinitionAC, Inside.Core.Formula",_x000D_
        "ID": 404,_x000D_
        "Results": [_x000D_
          [_x000D_
            ""_x000D_
          ]_x000D_
        ],_x000D_
        "Statistics": {_x000D_
          "CreationDate": "2022-11-15T10:05:04.9128573+01:00",_x000D_
          "LastRefreshDate": "2022-03-15T17:38:50.8011951+01:00",_x000D_
          "TotalRefreshCount": 133,_x000D_
          "CustomInfo": {}_x000D_
        }_x000D_
      },_x000D_
      "405": {_x000D_
        "$type": "Inside.Core.Formula.Definition.DefinitionAC, Inside.Core.Formula",_x000D_
        "ID": 405,_x000D_
        "Results": [_x000D_
          [_x000D_
            ""_x000D_
          ]_x000D_
        ],_x000D_
        "Statistics": {_x000D_
          "CreationDate": "2022-11-15T10:05:04.9128573+01:00",_x000D_
          "LastRefreshDate": "2022-03-15T17:38:51.3906535+01:00",_x000D_
          "TotalRefreshCount": 135,_x000D_
          "CustomInfo": {}_x000D_
        }_x000D_
      },_x000D_
      "406": {_x000D_
        "$type": "Inside.Core.Formula.Definition.DefinitionAC, Inside.Core.Formula",_x000D_
        "ID": 406,_x000D_
        "Results": [_x000D_
          [_x000D_
            ""_x000D_
          ]_x000D_
        ],_x000D_
        "Statistics": {_x000D_
          "CreationDate": "2022-11-15T10:05:04.9128573+01:00",_x000D_
          "LastRefreshDate": "2022-03-15T17:38:51.1695229+01:00",_x000D_
          "TotalRefreshCount": 135,_x000D_
          "CustomInfo": {}_x000D_
        }_x000D_
      },_x000D_
      "407": {_x000D_
        "$type": "Inside.Core.Formula.Definition.DefinitionAC, Inside.Core.Formula",_x000D_
        "ID": 407,_x000D_
        "Results": [_x000D_
          [_x000D_
            ""_x000D_
          ]_x000D_
        ],_x000D_
        "Statistics": {_x000D_
          "CreationDate": "2022-11-15T10:05:04.9128573+01:00",_x000D_
          "LastRefreshDate": "2022-03-15T17:38:52.1179552+01:00",_x000D_
          "TotalRefreshCount": 135,_x000D_
          "CustomInfo": {}_x000D_
        }_x000D_
      },_x000D_
      "408": {_x000D_
        "$type": "Inside.Core.Formula.Definition.DefinitionAC, Inside.Core.Formula",_x000D_
        "ID": 408,_x000D_
        "Results": [_x000D_
          [_x000D_
            ""_x000D_
          ]_x000D_
        ],_x000D_
        "Statistics": {_x000D_
          "CreationDate": "2022-11-15T10:05:04.9128573+01:00",_x000D_
          "LastRefreshDate": "2022-03-15T17:38:51.1306269+01:00",_x000D_
          "TotalRefreshCount": 135,_x000D_
          "CustomInfo": {}_x000D_
        }_x000D_
      },_x000D_
      "409": {_x000D_
        "$type": "Inside.Core.Formula.Definition.DefinitionAC, Inside.Core.Formula",_x000D_
        "ID": 409,_x000D_
        "Results": [_x000D_
          [_x000D_
            ""_x000D_
          ]_x000D_
        ],_x000D_
        "Statistics": {_x000D_
          "CreationDate": "2022-11-15T10:05:04.9128573+01:00",_x000D_
          "LastRefreshDate": "2022-03-15T17:38:51.6358418+01:00",_x000D_
          "TotalRefreshCount": 135,_x000D_
          "CustomInfo": {}_x000D_
        }_x000D_
      },_x000D_
      "410": {_x000D_
        "$type": "Inside.Core.Formula.Definition.DefinitionAC, Inside.Core.Formula",_x000D_
        "ID": 410,_x000D_
        "Results": [_x000D_
          [_x000D_
            ""_x000D_
          ]_x000D_
        ],_x000D_
        "Statistics": {_x000D_
          "CreationDate": "2022-11-15T10:05:04.9128573+01:00",_x000D_
          "LastRefreshDate": "2022-03-15T17:38:51.4313482+01:00",_x000D_
          "TotalRefreshCount": 137,_x000D_
          "CustomInfo": {}_x000D_
        }_x000D_
      },_x000D_
      "411": {_x000D_
        "$type": "Inside.Core.Formula.Definition.DefinitionAC, Inside.Core.Formula",_x000D_
        "ID": 411,_x000D_
        "Results": [_x000D_
          [_x000D_
            ""_x000D_
          ]_x000D_
        ],_x000D_
        "Statistics": {_x000D_
          "CreationDate": "2022-11-15T10:05:04.9128573+01:00",_x000D_
          "LastRefreshDate": "2022-03-15T17:38:51.8257149+01:00",_x000D_
          "TotalRefreshCount": 137,_x000D_
          "CustomInfo": {}_x000D_
        }_x000D_
      },_x000D_
      "412": {_x000D_
        "$type": "Inside.Core.Formula.Definition.DefinitionAC, Inside.Core.Formula",_x000D_
        "ID": 412,_x000D_
        "Results": [_x000D_
          [_x000D_
            ""_x000D_
          ]_x000D_
        ],_x000D_
        "Statistics": {_x000D_
          "CreationDate": "2022-11-15T10:05:04.9128573+01:00",_x000D_
          "LastRefreshDate": "2022-03-15T17:39:02.5746326+01:00",_x000D_
          "TotalRefreshCount": 114,_x000D_
          "CustomInfo": {}_x000D_
        }_x000D_
      },_x000D_
      "413": {_x000D_
        "$type": "Inside.Core.Formula.Definition.DefinitionAC, Inside.Core.Formula",_x000D_
        "ID": 413,_x000D_
        "Results": [_x000D_
          [_x000D_
            ""_x000D_
          ]_x000D_
        ],_x000D_
        "Statistics": {_x000D_
          "CreationDate": "2022-11-15T10:05:04.9128573+01:00",_x000D_
          "LastRefreshDate": "2022-03-15T17:38:54.9366005+01:00",_x000D_
          "TotalRefreshCount": 113,_x000D_
          "CustomInfo": {}_x000D_
        }_x000D_
      },_x000D_
      "414": {_x000D_
        "$type": "Inside.Core.Formula.Definition.DefinitionAC, Inside.Core.Formula",_x000D_
        "ID": 414,_x000D_
        "Results": [_x000D_
          [_x000D_
            ""_x000D_
          ]_x000D_
        ],_x000D_
        "Statistics": {_x000D_
          "CreationDate": "2022-11-15T10:05:04.9128573+01:00",_x000D_
          "LastRefreshDate": "2022-03-15T17:38:52.4500852+01:00",_x000D_
          "TotalRefreshCount": 111,_x000D_
          "CustomInfo": {}_x000D_
        }_x000D_
      },_x000D_
      "415": {_x000D_
        "$type": "Inside.Core.Formula.Definition.DefinitionAC, Inside.Core.Formula",_x000D_
        "ID": 415,_x000D_
        "Results": [_x000D_
          [_x000D_
            ""_x000D_
          ]_x000D_
        ],_x000D_
        "Statistics": {_x000D_
          "CreationDate": "2022-11-15T10:05:04.9128573+01:00",_x000D_
          "LastRefreshDate": "2022-03-15T17:38:54.9068968+01:00",_x000D_
          "TotalRefreshCount": 114,_x000D_
          "CustomInfo": {}_x000D_
        }_x000D_
      },_x000D_
      "416": {_x000D_
        "$type": "Inside.Core.Formula.Definition.DefinitionAC, Inside.Core.Formula",_x000D_
        "ID": 416,_x000D_
        "Results": [_x000D_
          [_x000D_
            ""_x000D_
          ]_x000D_
        ],_x000D_
        "Statistics": {_x000D_
          "CreationDate": "2022-11-15T10:05:04.9128573+01:00",_x000D_
          "LastRefreshDate": "2022-03-15T17:38:53.6987957+01:00",_x000D_
          "TotalRefreshCount": 113,_x000D_
          "CustomInfo": {}_x000D_
        }_x000D_
      },_x000D_
      "417": {_x000D_
        "$type": "Inside.Core.Formula.Definition.DefinitionAC, Inside.Core.Formula",_x000D_
        "ID": 417,_x000D_
        "Results": [_x000D_
          [_x000D_
            ""_x000D_
          ]_x000D_
        ],_x000D_
        "Statistics": {_x000D_
          "CreationDate": "2022-11-15T10:05:04.9128573+01:00",_x000D_
          "LastRefreshDate": "2022-03-15T17:38:53.3863593+01:00",_x000D_
          "TotalRefreshCount": 112,_x000D_
          "CustomInfo": {}_x000D_
        }_x000D_
      },_x000D_
      "418": {_x000D_
        "$type": "Inside.Core.Formula.Definition.DefinitionAC, Inside.Core.Formula",_x000D_
        "ID": 418,_x000D_
        "Results": [_x000D_
          [_x000D_
            ""_x000D_
          ]_x000D_
        ],_x000D_
        "Statistics": {_x000D_
          "CreationDate": "2022-11-15T10:05:04.9128573+01:00",_x000D_
          "LastRefreshDate": "2022-03-15T17:38:54.9575881+01:00",_x000D_
          "TotalRefreshCount": 111,_x000D_
          "CustomInfo": {}_x000D_
        }_x000D_
      },_x000D_
      "419": {_x000D_
        "$type": "Inside.Core.Formula.Definition.DefinitionAC, Inside.Core.Formula",_x000D_
        "ID": 419,_x000D_
        "Results": [_x000D_
          [_x000D_
            ""_x000D_
          ]_x000D_
        ],_x000D_
        "Statistics": {_x000D_
          "CreationDate": "2022-11-15T10:05:04.9128573+01:00",_x000D_
          "LastRefreshDate": "2022-03-15T17:38:57.5320885+01:00",_x000D_
          "TotalRefreshCount": 113,_x000D_
          "CustomInfo": {}_x000D_
        }_x000D_
      },_x000D_
      "420": {_x000D_
        "$type": "Inside.Core.Formula.Definition.DefinitionAC, Inside.Core.Formula",_x000D_
        "ID": 420,_x000D_
        "Results": [_x000D_
          [_x000D_
            "1"_x000D_
          ]_x000D_
        ],_x000D_
        "Statistics": {_x000D_
          "CreationDate": "2022-11-15T10:05:04.9128573+01:00",_x000D_
          "LastRefreshDate": "2022-03-15T17:46:57.1460301+01:00",_x000D_
          "TotalRefreshCount": 113,_x000D_
          "CustomInfo": {}_x000D_
        }_x000D_
      },_x000D_
      "421": {_x000D_
        "$type": "Inside.Core.Formula.Definition.DefinitionAC, Inside.Core.Formula",_x000D_
        "ID": 421,_x000D_
        "Results": [_x000D_
          [_x000D_
            ""_x000D_
          ]_x000D_
        ],_x000D_
        "Statistics": {_x000D_
          "CreationDate": "2022-11-15T10:05:04.9128573+01:00",_x000D_
          "LastRefreshDate": "2022-03-15T17:38:51.266366+01:00",_x000D_
          "TotalRefreshCount": 136,_x000D_
          "CustomInfo": {}_x000D_
        }_x000D_
      },_x000D_
      "422": {_x000D_
        "$type": "Inside.Core.Formula.Definition.DefinitionAC, Inside.Core.Formula",_x000D_
        "ID": 422,_x000D_
        "Results": [_x000D_
          [_x000D_
            ""_x000D_
          ]_x000D_
        ],_x000D_
        "Statistics": {_x000D_
          "CreationDate": "2022-11-15T10:05:04.9128573+01:00",_x000D_
          "LastRefreshDate": "2022-03-15T17:38:51.789782+01:00",_x000D_
          "TotalRefreshCount": 135,_x000D_
          "CustomInfo": {}_x000D_
        }_x000D_
      },_x000D_
      "423": {_x000D_
        "$type": "Inside.Core.Formula.Definition.DefinitionAC, Inside.Core.Formula",_x000D_
        "ID": 423,_x000D_
        "Results": [_x000D_
          [_x000D_
            ""_x000D_
          ]_x000D_
        ],_x000D_
        "Statistics": {_x000D_
          "CreationDate": "2022-11-15T10:05:04.9128573+01:00",_x000D_
          "LastRefreshDate": "2022-03-15T17:38:51.3398331+01:00",_x000D_
          "TotalRefreshCount": 136,_x000D_
          "CustomInfo": {}_x000D_
        }_x000D_
      },_x000D_
      "424": {_x000D_
        "$type": "Inside.Core.Formula.Definition.DefinitionAC, Inside.Core.Formula",_x000D_
        "ID": 424,_x000D_
        "Results": [_x000D_
          [_x000D_
            ""_x000D_
          ]_x000D_
        ],_x000D_
        "Statistics": {_x000D_
          "CreationDate": "2022-11-15T10:05:04.9128573+01:00",_x000D_
          "LastRefreshDate": "2022-03-15T17:38:51.6288607+01:00",_x000D_
          "TotalRefreshCount": 136,_x000D_
          "CustomInfo": {}_x000D_
        }_x000D_
      },_x000D_
      "425": {_x000D_
        "$type": "Inside.Core.Formula.Definition.DefinitionAC, Inside.Core.Formula",_x000D_
        "ID": 425,_x000D_
        "Results": [_x000D_
          [_x000D_
            ""_x000D_
          ]_x000D_
        ],_x000D_
        "Statistics": {_x000D_
          "CreationDate": "2022-11-15T10:05:04.9128573+01:00",_x000D_
          "LastRefreshDate": "2022-03-15T17:38:53.4747136+01:00",_x000D_
          "TotalRefreshCount": 113,_x000D_
          "CustomInfo": {}_x000D_
        }_x000D_
      },_x000D_
      "426": {_x000D_
        "$type": "Inside.Core.Formula.Definition.DefinitionAC, Inside.Core.Formula",_x000D_
        "ID": 426,_x000D_
        "Results": [_x000D_
          [_x000D_
            ""_x000D_
          ]_x000D_
        ],_x000D_
        "Statistics": {_x000D_
          "CreationDate": "2022-11-15T10:05:04.9128573+01:00",_x000D_
          "LastRefreshDate": "2022-03-15T17:38:52.3432816+01:00",_x000D_
          "TotalRefreshCount": 110,_x000D_
          "CustomInfo": {}_x000D_
        }_x000D_
      },_x000D_
      "427": {_x000D_
        "$type": "Inside.Core.Formula.Definition.DefinitionAC, Inside.Core.Formula",_x000D_
        "ID": 427,_x000D_
        "Results": [_x000D_
          [_x000D_
            ""_x000D_
          ]_x000D_
        ],_x000D_
        "Statistics": {_x000D_
          "CreationDate": "2022-11-15T10:05:04.9128573+01:00",_x000D_
          "LastRefreshDate": "2022-03-15T17:38:53.4777067+01:00",_x000D_
          "TotalRefreshCount": 113,_x000D_
          "CustomInfo": {}_x000D_
        }_x000D_
      },_x000D_
      "428": {_x000D_
        "$type": "Inside.Core.Formula.Definition.DefinitionAC, Inside.Core.Formula",_x000D_
        "ID": 428,_x000D_
        "Results": [_x000D_
          [_x000D_
            ""_x000D_
          ]_x000D_
        ],_x000D_
        "Statistics": {_x000D_
          "CreationDate": "2022-11-15T10:05:04.9128573+01:00",_x000D_
          "LastRefreshDate": "2022-03-15T17:38:53.2687683+01:00",_x000D_
          "TotalRefreshCount": 112,_x000D_
          "CustomInfo": {}_x000D_
        }_x000D_
      },_x000D_
      "429": {_x000D_
        "$type": "Inside.Core.Formula.Definition.DefinitionAC, Inside.Core.Formula",_x000D_
        "ID": 429,_x000D_
        "Results": [_x000D_
          [_x000D_
            ""_x000D_
          ]_x000D_
        ],_x000D_
        "Statistics": {_x000D_
          "CreationDate": "2022-11-15T10:05:04.9128573+01:00",_x000D_
          "LastRefreshDate": "2022-03-15T17:38:52.2501551+01:00",_x000D_
          "TotalRefreshCount": 111,_x000D_
          "CustomInfo": {}_x000D_
        }_x000D_
      },_x000D_
      "430": {_x000D_
        "$type": "Inside.Core.Formula.Definition.DefinitionAC, Inside.Core.Formula",_x000D_
        "ID": 430,_x000D_
        "Results": [_x000D_
          [_x000D_
            ""_x000D_
          ]_x000D_
        ],_x000D_
        "Statistics": {_x000D_
          "CreationDate": "2022-11-15T10:05:04.9128573+01:00",_x000D_
          "LastRefreshDate": "2022-03-15T17:38:53.3667844+01:00",_x000D_
          "TotalRefreshCount": 112,_x000D_
          "CustomInfo": {}_x000D_
        }_x000D_
      },_x000D_
      "431": {_x000D_
        "$type": "Inside.Core.Formula.Definition.DefinitionAC, Inside.Core.Formula",_x000D_
        "ID": 431,_x000D_
        "Results": [_x000D_
          [_x000D_
            ""_x000D_
          ]_x000D_
        ],_x000D_
        "Statistics": {_x000D_
          "CreationDate": "2022-11-15T10:05:04.9128573+01:00",_x000D_
          "LastRefreshDate": "2022-03-15T17:38:52.5911997+01:00",_x000D_
          "TotalRefreshCount": 111,_x000D_
          "CustomInfo": {}_x000D_
        }_x000D_
      },_x000D_
      "432": {_x000D_
        "$type": "Inside.Core.Formula.Definition.DefinitionAC, Inside.Core.Formula",_x000D_
        "ID": 432,_x000D_
        "Results": [_x000D_
          [_x000D_
            ""_x000D_
          ]_x000D_
        ],_x000D_
        "Statistics": {_x000D_
          "CreationDate": "2022-11-15T10:05:04.9128573+01:00",_x000D_
          "LastRefreshDate": "2022-03-15T17:39:02.7110821+01:00",_x000D_
          "TotalRefreshCount": 113,_x000D_
          "CustomInfo": {}_x000D_
        }_x000D_
      },_x000D_
      "433": {_x000D_
        "$type": "Inside.Core.Formula.Definition.DefinitionAC, Inside.Core.Formula",_x000D_
        "ID": 433,_x000D_
        "Results": [_x000D_
          [_x000D_
            ""_x000D_
          ]_x000D_
        ],_x000D_
        "Statistics": {_x000D_
          "CreationDate": "2022-11-15T10:05:04.9128573+01:00",_x000D_
          "LastRefreshDate": "2022-03-15T17:39:02.5133149+01:00",_x000D_
          "TotalRefreshCount": 112,_x000D_
          "CustomInfo": {}_x000D_
        }_x000D_
      },_x000D_
      "434": {_x000D_
        "$type": "Inside.Core.Formula.Definition.DefinitionAC, Inside.Core.Formula",_x000D_
        "ID": 434,_x000D_
        "Results": [_x000D_
          [_x000D_
            ""_x000D_
          ]_x000D_
        ],_x000D_
        "Statistics": {_x000D_
          "CreationDate": "2022-11-15T10:05:04.9128573+01:00",_x000D_
          "LastRefreshDate": "2022-03-15T17:38:53.9766135+01:00",_x000D_
          "TotalRefreshCount": 112,_x000D_
          "CustomInfo": {}_x000D_
        }_x000D_
      },_x000D_
      "435": {_x000D_
        "$type": "Inside.Core.Formula.Definition.DefinitionAC, Inside.Core.Formula",_x000D_
        "ID": 435,_x000D_
        "Results": [_x000D_
          [_x000D_
            ""_x000D_
          ]_x000D_
        ],_x000D_
        "Statistics": {_x000D_
          "CreationDate": "2022-11-15T10:05:04.9128573+01:00",_x000D_
          "LastRefreshDate": "2022-03-15T17:39:00.2546294+01:00",_x000D_
          "TotalRefreshCount": 113,_x000D_
          "CustomInfo": {}_x000D_
        }_x000D_
      },_x000D_
      "436": {_x000D_
        "$type": "Inside.Core.Formula.Definition.DefinitionAC, Inside.Core.Formula",_x000D_
        "ID": 436,_x000D_
        "Results": [_x000D_
          [_x000D_
            "Catégorie 3"_x000D_
          ]_x000D_
        ],_x000D_
        "Statistics": {_x000D_
          "CreationDate": "2022-11-15T10:05:04.9128573+01:00",_x000D_
          "LastRefreshDate": "2022-03-15T17:46:57.4982569+01:00",_x000D_
          "TotalRefreshCount": 132,_x000D_
          "CustomInfo": {}_x000D_
        }_x000D_
      },_x000D_
      "437": {_x000D_
        "$type": "Inside.Core.Formula.Definition.DefinitionAC, Inside.Core.Formula",_x000D_
        "ID": 437,_x000D_
        "Results": [_x000D_
          [_x000D_
            ""_x000D_
          ]_x000D_
        ],_x000D_
        "Statistics": {_x000D_
          "CreationDate": "2022-11-15T10:05:04.9128573+01:00",_x000D_
          "LastRefreshDate": "2022-03-15T17:38:51.5466982+01:00",_x000D_
          "TotalRefreshCount": 137,_x000D_
          "CustomInfo": {}_x000D_
        }_x000D_
      },_x000D_
      "438": {_x000D_
        "$type": "Inside.Core.Formula.Definition.DefinitionAC, Inside.Core.Formula",_x000D_
        "ID": 438,_x000D_
        "Results": [_x000D_
          [_x000D_
            ""_x000D_
          ]_x000D_
        ],_x000D_
        "Statistics": {_x000D_
          "CreationDate": "2022-11-15T10:05:04.9128573+01:00",_x000D_
          "LastRefreshDate": "2022-03-15T17:38:51.4840087+01:00",_x000D_
          "TotalRefreshCount": 136,_x000D_
          "CustomInfo": {}_x000D_
        }_x000D_
      },_x000D_
      "439": {_x000D_
        "$type": "Inside.Core.Formula.Definition.DefinitionAC, Inside.Core.Formula",_x000D_
        "ID": 439,_x000D_
        "Results": [_x000D_
          [_x000D_
            ""_x000D_
          ]_x000D_
        ],_x000D_
        "Statistics": {_x000D_
          "CreationDate": "2022-11-15T10:05:04.9128573+01:00",_x000D_
          "LastRefreshDate": "2022-03-15T17:38:51.0407135+01:00",_x000D_
          "TotalRefreshCount": 134,_x000D_
          "CustomInfo": {}_x000D_
        }_x000D_
      },_x000D_
      "440": {_x000D_
        "$type": "Inside.Core.Formula.Definition.DefinitionAC, Inside.Core.Formula",_x000D_
        "ID": 440,_x000D_
        "Results": [_x000D_
          [_x000D_
            ""_x000D_
          ]_x000D_
        ],_x000D_
        "Statistics": {_x000D_
          "CreationDate": "2022-11-15T10:05:04.9128573+01:00",_x000D_
          "LastRefreshDate": "2022-03-15T17:38:51.3597816+01:00",_x000D_
          "TotalRefreshCount": 135,_x000D_
          "CustomInfo": {}_x000D_
        }_x000D_
      },_x000D_
      "441": {_x000D_
        "$type": "Inside.Core.Formula.Definition.DefinitionAC, Inside.Core.Formula",_x000D_
        "ID": 441,_x000D_
        "Results": [_x000D_
          [_x000D_
            ""_x000D_
          ]_x000D_
        ],_x000D_
        "Statistics": {_x000D_
          "CreationDate": "2022-11-15T10:05:04.9128573+01:00",_x000D_
          "LastRefreshDate": "2022-03-15T17:39:00.2486436+01:00",_x000D_
          "TotalRefreshCount": 113,_x000D_
          "CustomInfo": {}_x000D_
        }_x000D_
      },_x000D_
      "442": {_x000D_
        "$type": "Inside.Core.Formula.Definition.DefinitionAC, Inside.Core.Formula",_x000D_
        "ID": 442,_x000D_
        "Results": [_x000D_
          [_x000D_
            ""_x000D_
          ]_x000D_
        ],_x000D_
        "Statistics": {_x000D_
          "CreationDate": "2022-11-15T10:05:04.9128573+01:00",_x000D_
          "LastRefreshDate": "2022-03-15T17:38:53.7422638+01:00",_x000D_
          "TotalRefreshCount": 114,_x000D_
          "CustomInfo": {}_x000D_
        }_x000D_
      },_x000D_
      "443": {_x000D_
        "$type": "Inside.Core.Formula.Definition.DefinitionAC, Inside.Core.Formula",_x000D_
        "ID": 443,_x000D_
        "Results": [_x000D_
          [_x000D_
            ""_x000D_
          ]_x000D_
        ],_x000D_
        "Statistics": {_x000D_
          "CreationDate": "2022-11-15T10:05:04.9128573+01:00",_x000D_
          "LastRefreshDate": "2022-03-15T17:39:02.7170666+01:00",_x000D_
          "TotalRefreshCount": 113,_x000D_
          "CustomInfo": {}_x000D_
        }_x000D_
      },_x000D_
      "444": {_x000D_
        "$type": "Inside.Core.Formula.Definition.DefinitionAC, Inside.Core.Formula",_x000D_
        "ID": 444,_x000D_
        "Results": [_x000D_
          [_x000D_
            "Employé"_x000D_
          ]_x000D_
        ],_x000D_
        "Statistics": {_x000D_
          "CreationDate": "2022-11-15T10:05:04.9128573+01:00",_x000D_
          "LastRefreshDate": "2022-03-15T17:46:57.1181483+01:00",_x000D_
          "TotalRefreshCount": 113,_x000D_
          "CustomInfo": {}_x000D_
        }_x000D_
      },_x000D_
      "445": {_x000D_
        "$type": "Inside.Core.Formula.Definition.DefinitionAC, Inside.Core.Formula",_x000D_
        "ID": 445,_x000D_
        "Results": [_x000D_
          [_x000D_
            ""_x000D_
          ]_x000D_
        ],_x000D_
        "Statistics": {_x000D_
          "CreationDate": "2022-11-15T10:05:04.9128573+01:00",_x000D_
          "LastRefreshDate": "2022-03-15T17:38:59.9750129+01:00",_x000D_
          "TotalRefreshCount": 114,_x000D_
          "CustomInfo": {}_x000D_
        }_x000D_
      },_x000D_
      "446": {_x000D_
        "$type": "Inside.Core.Formula.Definition.DefinitionAC, Inside.Core.Formula",_x000D_
        "ID": 446,_x000D_
        "Results": [_x000D_
          [_x000D_
            ""_x000D_
          ]_x000D_
        ],_x000D_
        "Statistics": {_x000D_
          "CreationDate": "2022-11-15T10:05:04.9128573+01:00",_x000D_
          "LastRefreshDate": "2022-03-15T17:38:54.0466376+01:00",_x000D_
          "TotalRefreshCount": 113,_x000D_
          "CustomInfo": {}_x000D_
        }_x000D_
      },_x000D_
      "447": {_x000D_
        "$type": "Inside.Core.Formula.Definition.DefinitionAC, Inside.Core.Formula",_x000D_
        "ID": 447,_x000D_
        "Results": [_x000D_
          [_x000D_
            ""_x000D_
          ]_x000D_
        ],_x000D_
        "Statistics": {_x000D_
          "CreationDate": "2022-11-15T10:05:04.9128573+01:00",_x000D_
          "LastRefreshDate": "2022-03-15T17:38:52.4391114+01:00",_x000D_
          "TotalRefreshCount": 112,_x000D_
          "CustomInfo": {}_x000D_
        }_x000D_
      },_x000D_
      "448": {_x000D_
        "$type": "Inside.Core.Formula.Definition.DefinitionAC, Inside.Core.Formula",_x000D_
        "ID": 448,_x000D_
        "Results": [_x000D_
          [_x000D_
            ""_x000D_
          ]_x000D_
        ],_x000D_
        "Statistics": {_x000D_
          "CreationDate": "2022-11-15T10:05:04.9128573+01:00",_x000D_
          "LastRefreshDate": "2022-03-15T17:38:54.8789716+01:00",_x000D_
          "TotalRefreshCount": 111,_x000D_
          "CustomInfo": {}_x000D_
        }_x000D_
      },_x000D_
      "449": {_x000D_
        "$type": "Inside.Core.Formula.Definition.DefinitionAC, Inside.Core.Formula",_x000D_
        "ID": 449,_x000D_
        "Results": [_x000D_
          [_x000D_
            ""_x000D_
          ]_x000D_
        ],_x000D_
        "Statistics": {_x000D_
          "CreationDate": "2022-11-15T10:05:04.9128573+01:00",_x000D_
          "LastRefreshDate": "2022-03-15T17:39:02.6746675+01:00",_x000D_
          "TotalRefreshCount": 112,_x000D_
          "CustomInfo": {}_x000D_
        }_x000D_
      },_x000D_
      "450": {_x000D_
        "$type": "Inside.Core.Formula.Definition.DefinitionAC, Inside.Core.Formula",_x000D_
        "ID": 450,_x000D_
        "Results": [_x000D_
          [_x000D_
            ""_x000D_
          ]_x000D_
        ],_x000D_
        "Statistics": {_x000D_
          "CreationDate": "2022-11-15T10:05:04.9128573+01:00",_x000D_
          "LastRefreshDate": "2022-03-15T17:38:54.0960363+01:00",_x000D_
          "TotalRefreshCount": 112,_x000D_
          "CustomInfo": {}_x000D_
        }_x000D_
      },_x000D_
      "451": {_x000D_
        "$type": "Inside.Core.Formula.Definition.DefinitionAC, Inside.Core.Formula",_x000D_
        "ID": 451,_x000D_
        "Results": [_x000D_
          [_x000D_
            ""_x000D_
          ]_x000D_
        ],_x000D_
        "Statistics": {_x000D_
          "CreationDate": "2022-11-15T10:05:04.9128573+01:00",_x000D_
          "LastRefreshDate": "2022-03-15T17:38:51.6657623+01:00",_x000D_
          "TotalRefreshCount": 135,_x000D_
          "CustomInfo": {}_x000D_
        }_x000D_
      },_x000D_
      "452": {_x000D_
        "$type": "Inside.Core.Formula.Definition.DefinitionAC, Inside.Core.Formula",_x000D_
        "ID": 452,_x000D_
        "Results": [_x000D_
          [_x000D_
            ""_x000D_
          ]_x000D_
        ],_x000D_
        "Statistics": {_x000D_
          "CreationDate": "2022-11-15T10:05:04.9128573+01:00",_x000D_
          "LastRefreshDate": "2022-03-15T17:38:50.7203834+01:00",_x000D_
          "TotalRefreshCount": 134,_x000D_
          "CustomInfo": {}_x000D_
        }_x000D_
      },_x000D_
      "453": {_x000D_
        "$type": "Inside.Core.Formula.Definition.DefinitionAC, Inside.Core.Formula",_x000D_
        "ID": 453,_x000D_
        "Results": [_x000D_
          [_x000D_
            ""_x000D_
          ]_x000D_
        ],_x000D_
        "Statistics": {_x000D_
          "CreationDate": "2022-11-15T10:05:04.9128573+01:00",_x000D_
          "LastRefreshDate": "2022-03-15T17:38:51.4423185+01:00",_x000D_
          "TotalRefreshCount": 136,_x000D_
          "CustomInfo": {}_x000D_
        }_x000D_
      },_x000D_
      "454": {_x000D_
        "$type": "Inside.Core.Formula.Definition.DefinitionAC, Inside.Core.Formula",_x000D_
        "ID": 454,_x000D_
        "Results": [_x000D_
          [_x000D_
            ""_x000D_
          ]_x000D_
        ],_x000D_
        "Statistics": {_x000D_
          "CreationDate": "2022-11-15T10:05:04.9128573+01:00",_x000D_
          "LastRefreshDate": "2022-03-15T17:38:52.0235004+01:00",_x000D_
          "TotalRefreshCount": 137,_x000D_
          "CustomInfo": {}_x000D_
        }_x000D_
      },_x000D_
      "455": {_x000D_
        "$type": "Inside.Core.Formula.Definition.DefinitionAC, Inside.Core.Formula",_x000D_
        "ID": 455,_x000D_
        "Results": [_x000D_
          [_x000D_
            ""_x000D_
          ]_x000D_
        ],_x000D_
        "Statistics": {_x000D_
          "CreationDate": "2022-11-15T10:05:04.9128573+01:00",_x000D_
          "LastRefreshDate": "2022-03-15T17:38:51.7838189+01:00",_x000D_
          "TotalRefreshCount": 136,_x000D_
          "CustomInfo": {}_x000D_
        }_x000D_
      },_x000D_
      "456": {_x000D_
        "$type": "Inside.Core.Formula.Definition.DefinitionAC, Inside.Core.Formula",_x000D_
        "ID": 456,_x000D_
        "Results": [_x000D_
          [_x000D_
            ""_x000D_
          ]_x000D_
        ],_x000D_
        "Statistics": {_x000D_
          "CreationDate": "2022-11-15T10:05:04.9128573+01:00",_x000D_
          "LastRefreshDate": "2022-03-15T17:38:53.4365532+01:00",_x000D_
          "TotalRefreshCount": 114,_x000D_
          "CustomInfo": {}_x000D_
        }_x000D_
      },_x000D_
      "457": {_x000D_
        "$type": "Inside.Core.Formula.Definition.DefinitionAC, Inside.Core.Formula",_x000D_
        "ID": 457,_x000D_
        "Results": [_x000D_
          [_x000D_
            "Employé"_x000D_
          ]_x000D_
        ],_x000D_
        "Statistics": {_x000D_
          "CreationDate": "2022-11-15T10:05:04.9128573+01:00",_x000D_
          "LastRefreshDate": "2022-03-15T17:46:57.0670387+01:00",_x000D_
          "TotalRefreshCount": 113,_x000D_
          "CustomInfo": {}_x000D_
        }_x000D_
      },_x000D_
      "458": {_x000D_
        "$type": "Inside.Core.Formula.Definition.DefinitionAC, Inside.Core.Formula",_x000D_
        "ID": 458,_x000D_
        "Results": [_x000D_
          [_x000D_
            ""_x000D_
          ]_x000D_
        ],_x000D_
        "Statistics": {_x000D_
          "CreationDate": "2022-11-15T10:05:04.9128573+01:00",_x000D_
          "LastRefreshDate": "2022-03-15T17:38:54.5031782+01:00",_x000D_
          "TotalRefreshCount": 113,_x000D_
          "CustomInfo": {}_x000D_
        }_x000D_
      },_x000D_
      "459": {_x000D_
        "$type": "Inside.Core.Formula.Definition.DefinitionAC, Inside.Core.Formula",_x000D_
        "ID": 459,_x000D_
        "Results": [_x000D_
          [_x000D_
            ""_x000D_
          ]_x000D_
        ],_x000D_
        "Statistics": {_x000D_
          "CreationDate": "2022-11-15T10:05:04.9128573+01:00",_x000D_
          "LastRefreshDate": "2022-03-15T17:38:54.3682419+01:00",_x000D_
          "TotalRefreshCount": 114,_x000D_
          "CustomInfo": {}_x000D_
        }_x000D_
      },_x000D_
      "460": {_x000D_
        "$type": "Inside.Core.Formula.Definition.DefinitionAC, Inside.Core.Formula",_x000D_
        "ID": 460,_x000D_
        "Results": [_x000D_
          [_x000D_
            ""_x000D_
          ]_x000D_
        ],_x000D_
        "Statistics": {_x000D_
          "CreationDate": "2022-11-15T10:05:04.9128573+01:00",_x000D_
          "LastRefreshDate": "2022-03-15T17:38:53.821395+01:00",_x000D_
          "TotalRefreshCount": 113,_x000D_
          "CustomInfo": {}_x000D_
        }_x000D_
      },_x000D_
      "461": {_x000D_
        "$type": "Inside.Core.Formula.Definition.DefinitionAC, Inside.Core.Formula",_x000D_
        "ID": 461,_x000D_
        "Results": [_x000D_
          [_x000D_
            ""_x000D_
          ]_x000D_
        ],_x000D_
        "Statistics": {_x000D_
          "CreationDate": "2022-11-15T10:05:04.9128573+01:00",_x000D_
          "LastRefreshDate": "2022-03-15T17:39:02.6821594+01:00",_x000D_
          "TotalRefreshCount": 112,_x000D_
          "CustomInfo": {}_x000D_
        }_x000D_
      },_x000D_
      "462": {_x000D_
        "$type": "Inside.Core.Formula.Definition.DefinitionAC, Inside.Core.Formula",_x000D_
        "ID": 462,_x000D_
        "Results": [_x000D_
          [_x000D_
            ""_x000D_
          ]_x000D_
        ],_x000D_
        "Statistics": {_x000D_
          "CreationDate": "2022-11-15T10:05:04.9128573+01:00",_x000D_
          "LastRefreshDate": "2022-03-15T17:38:59.9023995+01:00",_x000D_
          "TotalRefreshCount": 113,_x000D_
          "CustomInfo": {}_x000D_
        }_x000D_
      },_x000D_
      "463": {_x000D_
        "$type": "Inside.Core.Formula.Definition.DefinitionAC, Inside.Core.Formula",_x000D_
        "ID": 463,_x000D_
        "Results": [_x000D_
          [_x000D_
            ""_x000D_
          ]_x000D_
        ],_x000D_
        "Statistics": {_x000D_
          "CreationDate": "2022-11-15T10:05:04.9128573+01:00",_x000D_
          "LastRefreshDate": "2022-03-15T17:38:57.4167926+01:00",_x000D_
          "TotalRefreshCount": 113,_x000D_
          "CustomInfo": {}_x000D_
        }_x000D_
      },_x000D_
      "464": {_x000D_
        "$type": "Inside.Core.Formula.Definition.DefinitionAC, Inside.Core.Formula",_x000D_
        "ID": 464,_x000D_
        "Results": [_x000D_
          [_x000D_
            ""_x000D_
          ]_x000D_
        ],_x000D_
        "Statistics": {_x000D_
          "CreationDate": "2022-11-15T10:05:04.9128573+01:00",_x000D_
          "LastRefreshDate": "2022-03-15T17:39:02.5353101+01:00",_x000D_
          "TotalRefreshCount": 112,_x000D_
          "CustomInfo": {}_x000D_
        }_x000D_
      },_x000D_
      "465": {_x000D_
        "$type": "Inside.Core.Formula.Definition.DefinitionAC, Inside.Core.Formula",_x000D_
        "ID": 465,_x000D_
        "Results": [_x000D_
          [_x000D_
            ""_x000D_
          ]_x000D_
        ],_x000D_
        "Statistics": {_x000D_
          "CreationDate": "2022-11-15T10:05:04.9128573+01:00",_x000D_
          "LastRefreshDate": "2022-03-15T17:38:52.7215297+01:00",_x000D_
          "TotalRefreshCount": 111,_x000D_
          "CustomInfo": {}_x000D_
        }_x000D_
      },_x000D_
      "466": {_x000D_
        "$type": "Inside.Core.Formula.Definition.DefinitionAC, Inside.Core.Formula",_x000D_
        "ID": 466,_x000D_
        "Results": [_x000D_
          [_x000D_
            ""_x000D_
          ]_x000D_
        ],_x000D_
        "Statistics": {_x000D_
          "CreationDate": "2022-11-15T10:05:04.9128573+01:00",_x000D_
          "LastRefreshDate": "2022-03-15T17:38:50.865629+01:00",_x000D_
          "TotalRefreshCount": 134,_x000D_
          "CustomInfo": {}_x000D_
        }_x000D_
      },_x000D_
      "467": {_x000D_
        "$type": "Inside.Core.Formula.Definition.DefinitionAC, Inside.Core.Formula",_x000D_
        "ID": 467,_x000D_
        "Results": [_x000D_
          [_x000D_
            ""_x000D_
          ]_x000D_
        ],_x000D_
        "Statistics": {_x000D_
          "CreationDate": "2022-11-15T10:05:04.9128573+01:00",_x000D_
          "LastRefreshDate": "2022-03-15T17:38:51.3647233+01:00",_x000D_
          "TotalRefreshCount": 135,_x000D_
          "CustomInfo": {}_x000D_
        }_x000D_
      },_x000D_
      "468": {_x000D_
        "$type": "Inside.Core.Formula.Definition.DefinitionAC, Inside.Core.Formula",_x000D_
        "ID": 468,_x000D_
        "Results": [_x000D_
          [_x000D_
            ""_x000D_
          ]_x000D_
        ],_x000D_
        "Statistics": {_x000D_
          "CreationDate": "2022-11-15T10:05:04.9128573+01:00",_x000D_
          "LastRefreshDate": "2022-03-15T17:38:52.2691034+01:00",_x000D_
          "TotalRefreshCount": 112,_x000D_
          "CustomInfo": {}_x000D_
        }_x000D_
      },_x000D_
      "469": {_x000D_
        "$type": "Inside.Core.Formula.Definition.DefinitionAC, Inside.Core.Formula",_x000D_
        "ID": 469,_x000D_
        "Results": [_x000D_
          [_x000D_
            ""_x000D_
          ]_x000D_
        ],_x000D_
        "Statistics": {_x000D_
          "CreationDate": "2022-11-15T10:05:04.9128573+01:00",_x000D_
          "LastRefreshDate": "2022-03-15T17:38:54.7037627+01:00",_x000D_
          "TotalRefreshCount": 112,_x000D_
          "CustomInfo": {}_x000D_
        }_x000D_
      },_x000D_
      "470": {_x000D_
        "$type": "Inside.Core.Formula.Definition.DefinitionAC, Inside.Core.Formula",_x000D_
        "ID": 470,_x000D_
        "Results": [_x000D_
          [_x000D_
            ""_x000D_
          ]_x000D_
        ],_x000D_
        "Statistics": {_x000D_
          "CreationDate": "2022-11-15T10:05:04.9128573+01:00",_x000D_
          "LastRefreshDate": "2022-03-15T17:38:52.6856338+01:00",_x000D_
          "TotalRefreshCount": 112,_x000D_
          "CustomInfo": {}_x000D_
        }_x000D_
      },_x000D_
      "471": {_x000D_
        "$type": "Inside.Core.Formula.Definition.DefinitionAC, Inside.Core.Formula",_x000D_
        "ID": 471,_x000D_
        "Results": [_x000D_
          [_x000D_
            ""_x000D_
          ]_x000D_
        ],_x000D_
        "Statistics": {_x000D_
          "CreationDate": "2022-11-15T10:05:04.9128573+01:00",_x000D_
          "LastRefreshDate": "2022-03-15T17:38:53.7542333+01:00",_x000D_
          "TotalRefreshCount": 111,_x000D_
          "CustomInfo": {}_x000D_
        }_x000D_
      },_x000D_
      "472": {_x000D_
        "$type": "Inside.Core.Formula.Definition.DefinitionAC, Inside.Core.Formula",_x000D_
        "ID": 472,_x000D_
        "Results": [_x000D_
          [_x000D_
            ""_x000D_
          ]_x000D_
        ],_x000D_
        "Statistics": {_x000D_
          "CreationDate": "2022-11-15T10:05:04.9128573+01:00",_x000D_
          "LastRefreshDate": "2022-03-15T17:38:54.1110383+01:00",_x000D_
          "TotalRefreshCount": 113,_x000D_
          "CustomInfo": {}_x000D_
        }_x000D_
      },_x000D_
      "473": {_x000D_
        "$type": "Inside.Core.Formula.Definition.DefinitionAC, Inside.Core.Formula",_x000D_
        "ID": 473,_x000D_
        "Results": [_x000D_
          [_x000D_
            ""_x000D_
          ]_x000D_
        ],_x000D_
        "Statistics": {_x000D_
          "CreationDate": "2022-11-15T10:05:04.9128573+01:00",_x000D_</t>
  </si>
  <si>
    <t xml:space="preserve">
          "LastRefreshDate": "2022-03-15T17:39:00.3031553+01:00",_x000D_
          "TotalRefreshCount": 113,_x000D_
          "CustomInfo": {}_x000D_
        }_x000D_
      },_x000D_
      "474": {_x000D_
        "$type": "Inside.Core.Formula.Definition.DefinitionAC, Inside.Core.Formula",_x000D_
        "ID": 474,_x000D_
        "Results": [_x000D_
          [_x000D_
            "Catégorie 0"_x000D_
          ]_x000D_
        ],_x000D_
        "Statistics": {_x000D_
          "CreationDate": "2022-11-15T10:05:04.9128573+01:00",_x000D_
          "LastRefreshDate": "2022-03-15T17:46:58.7371586+01:00",_x000D_
          "TotalRefreshCount": 132,_x000D_
          "CustomInfo": {}_x000D_
        }_x000D_
      },_x000D_
      "475": {_x000D_
        "$type": "Inside.Core.Formula.Definition.DefinitionAC, Inside.Core.Formula",_x000D_
        "ID": 475,_x000D_
        "Results": [_x000D_
          [_x000D_
            "Catégorie 0"_x000D_
          ]_x000D_
        ],_x000D_
        "Statistics": {_x000D_
          "CreationDate": "2022-11-15T10:05:04.9128573+01:00",_x000D_
          "LastRefreshDate": "2022-03-15T17:46:58.5157631+01:00",_x000D_
          "TotalRefreshCount": 132,_x000D_
          "CustomInfo": {}_x000D_
        }_x000D_
      },_x000D_
      "476": {_x000D_
        "$type": "Inside.Core.Formula.Definition.DefinitionAC, Inside.Core.Formula",_x000D_
        "ID": 476,_x000D_
        "Results": [_x000D_
          [_x000D_
            "Catégorie 0"_x000D_
          ]_x000D_
        ],_x000D_
        "Statistics": {_x000D_
          "CreationDate": "2022-11-15T10:05:04.9128573+01:00",_x000D_
          "LastRefreshDate": "2022-03-15T17:46:57.5551055+01:00",_x000D_
          "TotalRefreshCount": 133,_x000D_
          "CustomInfo": {}_x000D_
        }_x000D_
      },_x000D_
      "477": {_x000D_
        "$type": "Inside.Core.Formula.Definition.DefinitionAC, Inside.Core.Formula",_x000D_
        "ID": 477,_x000D_
        "Results": [_x000D_
          [_x000D_
            "Catégorie 3"_x000D_
          ]_x000D_
        ],_x000D_
        "Statistics": {_x000D_
          "CreationDate": "2022-11-15T10:05:04.9128573+01:00",_x000D_
          "LastRefreshDate": "2022-03-15T17:46:58.0269909+01:00",_x000D_
          "TotalRefreshCount": 132,_x000D_
          "CustomInfo": {}_x000D_
        }_x000D_
      },_x000D_
      "478": {_x000D_
        "$type": "Inside.Core.Formula.Definition.DefinitionAC, Inside.Core.Formula",_x000D_
        "ID": 478,_x000D_
        "Results": [_x000D_
          [_x000D_
            "Catégorie 3"_x000D_
          ]_x000D_
        ],_x000D_
        "Statistics": {_x000D_
          "CreationDate": "2022-11-15T10:05:04.9128573+01:00",_x000D_
          "LastRefreshDate": "2022-03-15T17:46:58.5832031+01:00",_x000D_
          "TotalRefreshCount": 133,_x000D_
          "CustomInfo": {}_x000D_
        }_x000D_
      },_x000D_
      "479": {_x000D_
        "$type": "Inside.Core.Formula.Definition.DefinitionAC, Inside.Core.Formula",_x000D_
        "ID": 479,_x000D_
        "Results": [_x000D_
          [_x000D_
            "Catégorie 0"_x000D_
          ]_x000D_
        ],_x000D_
        "Statistics": {_x000D_
          "CreationDate": "2022-11-15T10:05:04.9128573+01:00",_x000D_
          "LastRefreshDate": "2022-03-15T17:46:58.3100204+01:00",_x000D_
          "TotalRefreshCount": 132,_x000D_
          "CustomInfo": {}_x000D_
        }_x000D_
      },_x000D_
      "480": {_x000D_
        "$type": "Inside.Core.Formula.Definition.DefinitionAC, Inside.Core.Formula",_x000D_
        "ID": 480,_x000D_
        "Results": [_x000D_
          [_x000D_
            ""_x000D_
          ]_x000D_
        ],_x000D_
        "Statistics": {_x000D_
          "CreationDate": "2022-11-15T10:05:04.9128573+01:00",_x000D_
          "LastRefreshDate": "2022-03-15T17:38:54.2630151+01:00",_x000D_
          "TotalRefreshCount": 111,_x000D_
          "CustomInfo": {}_x000D_
        }_x000D_
      },_x000D_
      "481": {_x000D_
        "$type": "Inside.Core.Formula.Definition.DefinitionAC, Inside.Core.Formula",_x000D_
        "ID": 481,_x000D_
        "Results": [_x000D_
          [_x000D_
            ""_x000D_
          ]_x000D_
        ],_x000D_
        "Statistics": {_x000D_
          "CreationDate": "2022-11-15T10:05:04.9128573+01:00",_x000D_
          "LastRefreshDate": "2022-03-15T17:38:53.9796053+01:00",_x000D_
          "TotalRefreshCount": 111,_x000D_
          "CustomInfo": {}_x000D_
        }_x000D_
      },_x000D_
      "482": {_x000D_
        "$type": "Inside.Core.Formula.Definition.DefinitionAC, Inside.Core.Formula",_x000D_
        "ID": 482,_x000D_
        "Results": [_x000D_
          [_x000D_
            ""_x000D_
          ]_x000D_
        ],_x000D_
        "Statistics": {_x000D_
          "CreationDate": "2022-11-15T10:05:04.9128573+01:00",_x000D_
          "LastRefreshDate": "2022-03-15T17:38:51.781819+01:00",_x000D_
          "TotalRefreshCount": 135,_x000D_
          "CustomInfo": {}_x000D_
        }_x000D_
      },_x000D_
      "483": {_x000D_
        "$type": "Inside.Core.Formula.Definition.DefinitionAC, Inside.Core.Formula",_x000D_
        "ID": 483,_x000D_
        "Results": [_x000D_
          [_x000D_
            ""_x000D_
          ]_x000D_
        ],_x000D_
        "Statistics": {_x000D_
          "CreationDate": "2022-11-15T10:05:04.9128573+01:00",_x000D_
          "LastRefreshDate": "2022-03-15T17:38:52.0105354+01:00",_x000D_
          "TotalRefreshCount": 135,_x000D_
          "CustomInfo": {}_x000D_
        }_x000D_
      },_x000D_
      "484": {_x000D_
        "$type": "Inside.Core.Formula.Definition.DefinitionAC, Inside.Core.Formula",_x000D_
        "ID": 484,_x000D_
        "Results": [_x000D_
          [_x000D_
            ""_x000D_
          ]_x000D_
        ],_x000D_
        "Statistics": {_x000D_
          "CreationDate": "2022-11-15T10:05:04.9128573+01:00",_x000D_
          "LastRefreshDate": "2022-03-15T17:38:53.4385446+01:00",_x000D_
          "TotalRefreshCount": 113,_x000D_
          "CustomInfo": {}_x000D_
        }_x000D_
      },_x000D_
      "485": {_x000D_
        "$type": "Inside.Core.Formula.Definition.DefinitionAC, Inside.Core.Formula",_x000D_
        "ID": 485,_x000D_
        "Results": [_x000D_
          [_x000D_
            ""_x000D_
          ]_x000D_
        ],_x000D_
        "Statistics": {_x000D_
          "CreationDate": "2022-11-15T10:05:04.9128573+01:00",_x000D_
          "LastRefreshDate": "2022-03-15T17:38:54.5706772+01:00",_x000D_
          "TotalRefreshCount": 113,_x000D_
          "CustomInfo": {}_x000D_
        }_x000D_
      },_x000D_
      "486": {_x000D_
        "$type": "Inside.Core.Formula.Definition.DefinitionAC, Inside.Core.Formula",_x000D_
        "ID": 486,_x000D_
        "Results": [_x000D_
          [_x000D_
            ""_x000D_
          ]_x000D_
        ],_x000D_
        "Statistics": {_x000D_
          "CreationDate": "2022-11-15T10:05:04.9128573+01:00",_x000D_
          "LastRefreshDate": "2022-03-15T17:38:55.09992+01:00",_x000D_
          "TotalRefreshCount": 113,_x000D_
          "CustomInfo": {}_x000D_
        }_x000D_
      },_x000D_
      "487": {_x000D_
        "$type": "Inside.Core.Formula.Definition.DefinitionAC, Inside.Core.Formula",_x000D_
        "ID": 487,_x000D_
        "Results": [_x000D_
          [_x000D_
            "4"_x000D_
          ]_x000D_
        ],_x000D_
        "Statistics": {_x000D_
          "CreationDate": "2022-11-15T10:05:04.9128573+01:00",_x000D_
          "LastRefreshDate": "2022-03-15T17:46:57.1640133+01:00",_x000D_
          "TotalRefreshCount": 113,_x000D_
          "CustomInfo": {}_x000D_
        }_x000D_
      },_x000D_
      "488": {_x000D_
        "$type": "Inside.Core.Formula.Definition.DefinitionAC, Inside.Core.Formula",_x000D_
        "ID": 488,_x000D_
        "Results": [_x000D_
          [_x000D_
            ""_x000D_
          ]_x000D_
        ],_x000D_
        "Statistics": {_x000D_
          "CreationDate": "2022-11-15T10:05:04.9128573+01:00",_x000D_
          "LastRefreshDate": "2022-03-15T17:38:57.5036556+01:00",_x000D_
          "TotalRefreshCount": 112,_x000D_
          "CustomInfo": {}_x000D_
        }_x000D_
      },_x000D_
      "489": {_x000D_
        "$type": "Inside.Core.Formula.Definition.DefinitionAC, Inside.Core.Formula",_x000D_
        "ID": 489,_x000D_
        "Results": [_x000D_
          [_x000D_
            "Catégorie 1"_x000D_
          ]_x000D_
        ],_x000D_
        "Statistics": {_x000D_
          "CreationDate": "2022-11-15T10:05:04.9128573+01:00",_x000D_
          "LastRefreshDate": "2022-03-15T17:46:58.3404542+01:00",_x000D_
          "TotalRefreshCount": 133,_x000D_
          "CustomInfo": {}_x000D_
        }_x000D_
      },_x000D_
      "490": {_x000D_
        "$type": "Inside.Core.Formula.Definition.DefinitionAC, Inside.Core.Formula",_x000D_
        "ID": 490,_x000D_
        "Results": [_x000D_
          [_x000D_
            "Catégorie 1"_x000D_
          ]_x000D_
        ],_x000D_
        "Statistics": {_x000D_
          "CreationDate": "2022-11-15T10:05:04.9128573+01:00",_x000D_
          "LastRefreshDate": "2022-03-15T17:46:58.5127157+01:00",_x000D_
          "TotalRefreshCount": 133,_x000D_
          "CustomInfo": {}_x000D_
        }_x000D_
      },_x000D_
      "491": {_x000D_
        "$type": "Inside.Core.Formula.Definition.DefinitionAC, Inside.Core.Formula",_x000D_
        "ID": 491,_x000D_
        "Results": [_x000D_
          [_x000D_
            "Catégorie 0"_x000D_
          ]_x000D_
        ],_x000D_
        "Statistics": {_x000D_
          "CreationDate": "2022-11-15T10:05:04.9128573+01:00",_x000D_
          "LastRefreshDate": "2022-03-15T17:46:57.551116+01:00",_x000D_
          "TotalRefreshCount": 134,_x000D_
          "CustomInfo": {}_x000D_
        }_x000D_
      },_x000D_
      "492": {_x000D_
        "$type": "Inside.Core.Formula.Definition.DefinitionAC, Inside.Core.Formula",_x000D_
        "ID": 492,_x000D_
        "Results": [_x000D_
          [_x000D_
            "Catégorie 0"_x000D_
          ]_x000D_
        ],_x000D_
        "Statistics": {_x000D_
          "CreationDate": "2022-11-15T10:05:04.9128573+01:00",_x000D_
          "LastRefreshDate": "2022-03-15T17:46:58.0230045+01:00",_x000D_
          "TotalRefreshCount": 133,_x000D_
          "CustomInfo": {}_x000D_
        }_x000D_
      },_x000D_
      "493": {_x000D_
        "$type": "Inside.Core.Formula.Definition.DefinitionAC, Inside.Core.Formula",_x000D_
        "ID": 493,_x000D_
        "Results": [_x000D_
          [_x000D_
            "Catégorie 1"_x000D_
          ]_x000D_
        ],_x000D_
        "Statistics": {_x000D_
          "CreationDate": "2022-11-15T10:05:04.9128573+01:00",_x000D_
          "LastRefreshDate": "2022-03-15T17:46:58.2970548+01:00",_x000D_
          "TotalRefreshCount": 134,_x000D_
          "CustomInfo": {}_x000D_
        }_x000D_
      },_x000D_
      "494": {_x000D_
        "$type": "Inside.Core.Formula.Definition.DefinitionAC, Inside.Core.Formula",_x000D_
        "ID": 494,_x000D_
        "Results": [_x000D_
          [_x000D_
            "Catégorie 0"_x000D_
          ]_x000D_
        ],_x000D_
        "Statistics": {_x000D_
          "CreationDate": "2022-11-15T10:05:04.9128573+01:00",_x000D_
          "LastRefreshDate": "2022-03-15T17:46:57.801018+01:00",_x000D_
          "TotalRefreshCount": 132,_x000D_
          "CustomInfo": {}_x000D_
        }_x000D_
      },_x000D_
      "495": {_x000D_
        "$type": "Inside.Core.Formula.Definition.DefinitionAC, Inside.Core.Formula",_x000D_
        "ID": 495,_x000D_
        "Results": [_x000D_
          [_x000D_
            "Catégorie 1"_x000D_
          ]_x000D_
        ],_x000D_
        "Statistics": {_x000D_
          "CreationDate": "2022-11-15T10:05:04.9128573+01:00",_x000D_
          "LastRefreshDate": "2022-03-15T17:46:57.3234779+01:00",_x000D_
          "TotalRefreshCount": 132,_x000D_
          "CustomInfo": {}_x000D_
        }_x000D_
      },_x000D_
      "496": {_x000D_
        "$type": "Inside.Core.Formula.Definition.DefinitionAC, Inside.Core.Formula",_x000D_
        "ID": 496,_x000D_
        "Results": [_x000D_
          [_x000D_
            ""_x000D_
          ]_x000D_
        ],_x000D_
        "Statistics": {_x000D_
          "CreationDate": "2022-11-15T10:05:04.9128573+01:00",_x000D_
          "LastRefreshDate": "2022-03-15T17:38:51.8848211+01:00",_x000D_
          "TotalRefreshCount": 136,_x000D_
          "CustomInfo": {}_x000D_
        }_x000D_
      },_x000D_
      "497": {_x000D_
        "$type": "Inside.Core.Formula.Definition.DefinitionAC, Inside.Core.Formula",_x000D_
        "ID": 497,_x000D_
        "Results": [_x000D_
          [_x000D_
            ""_x000D_
          ]_x000D_
        ],_x000D_
        "Statistics": {_x000D_
          "CreationDate": "2022-11-15T10:05:04.9128573+01:00",_x000D_
          "LastRefreshDate": "2022-03-15T17:38:50.7901972+01:00",_x000D_
          "TotalRefreshCount": 135,_x000D_
          "CustomInfo": {}_x000D_
        }_x000D_
      },_x000D_
      "498": {_x000D_
        "$type": "Inside.Core.Formula.Definition.DefinitionAC, Inside.Core.Formula",_x000D_
        "ID": 498,_x000D_
        "Results": [_x000D_
          [_x000D_
            ""_x000D_
          ]_x000D_
        ],_x000D_
        "Statistics": {_x000D_
          "CreationDate": "2022-11-15T10:05:04.9128573+01:00",_x000D_
          "LastRefreshDate": "2022-03-15T17:38:51.2813309+01:00",_x000D_
          "TotalRefreshCount": 136,_x000D_
          "CustomInfo": {}_x000D_
        }_x000D_
      },_x000D_
      "499": {_x000D_
        "$type": "Inside.Core.Formula.Definition.DefinitionAC, Inside.Core.Formula",_x000D_
        "ID": 499,_x000D_
        "Results": [_x000D_
          [_x000D_
            ""_x000D_
          ]_x000D_
        ],_x000D_
        "Statistics": {_x000D_
          "CreationDate": "2022-11-15T10:05:04.9128573+01:00",_x000D_
          "LastRefreshDate": "2022-03-15T17:38:50.8746044+01:00",_x000D_
          "TotalRefreshCount": 136,_x000D_
          "CustomInfo": {}_x000D_
        }_x000D_
      },_x000D_
      "500": {_x000D_
        "$type": "Inside.Core.Formula.Definition.DefinitionAC, Inside.Core.Formula",_x000D_
        "ID": 500,_x000D_
        "Results": [_x000D_
          [_x000D_
            ""_x000D_
          ]_x000D_
        ],_x000D_
        "Statistics": {_x000D_
          "CreationDate": "2022-11-15T10:05:04.9128573+01:00",_x000D_
          "LastRefreshDate": "2022-03-15T17:38:50.6705162+01:00",_x000D_
          "TotalRefreshCount": 136,_x000D_
          "CustomInfo": {}_x000D_
        }_x000D_
      },_x000D_
      "501": {_x000D_
        "$type": "Inside.Core.Formula.Definition.DefinitionAC, Inside.Core.Formula",_x000D_
        "ID": 501,_x000D_
        "Results": [_x000D_
          [_x000D_
            ""_x000D_
          ]_x000D_
        ],_x000D_
        "Statistics": {_x000D_
          "CreationDate": "2022-11-15T10:05:04.9128573+01:00",_x000D_
          "LastRefreshDate": "2022-03-15T17:38:51.5766188+01:00",_x000D_
          "TotalRefreshCount": 137,_x000D_
          "CustomInfo": {}_x000D_
        }_x000D_
      },_x000D_
      "502": {_x000D_
        "$type": "Inside.Core.Formula.Definition.DefinitionAC, Inside.Core.Formula",_x000D_
        "ID": 502,_x000D_
        "Results": [_x000D_
          [_x000D_
            ""_x000D_
          ]_x000D_
        ],_x000D_
        "Statistics": {_x000D_
          "CreationDate": "2022-11-15T10:05:04.9128573+01:00",_x000D_
          "LastRefreshDate": "2022-03-15T17:38:51.7768324+01:00",_x000D_
          "TotalRefreshCount": 137,_x000D_
          "CustomInfo": {}_x000D_
        }_x000D_
      },_x000D_
      "503": {_x000D_
        "$type": "Inside.Core.Formula.Definition.DefinitionAC, Inside.Core.Formula",_x000D_
        "ID": 503,_x000D_
        "Results": [_x000D_
          [_x000D_
            ""_x000D_
          ]_x000D_
        ],_x000D_
        "Statistics": {_x000D_
          "CreationDate": "2022-11-15T10:05:04.9128573+01:00",_x000D_
          "LastRefreshDate": "2022-03-15T17:38:53.9147215+01:00",_x000D_
          "TotalRefreshCount": 114,_x000D_
          "CustomInfo": {}_x000D_
        }_x000D_
      },_x000D_
      "504": {_x000D_
        "$type": "Inside.Core.Formula.Definition.DefinitionAC, Inside.Core.Formula",_x000D_
        "ID": 504,_x000D_
        "Results": [_x000D_
          [_x000D_
            ""_x000D_
          ]_x000D_
        ],_x000D_
        "Statistics": {_x000D_
          "CreationDate": "2022-11-15T10:05:04.9128573+01:00",_x000D_
          "LastRefreshDate": "2022-03-15T17:38:52.5394957+01:00",_x000D_
          "TotalRefreshCount": 113,_x000D_
          "CustomInfo": {}_x000D_
        }_x000D_
      },_x000D_
      "505": {_x000D_
        "$type": "Inside.Core.Formula.Definition.DefinitionAC, Inside.Core.Formula",_x000D_
        "ID": 505,_x000D_
        "Results": [_x000D_
          [_x000D_
            ""_x000D_
          ]_x000D_
        ],_x000D_
        "Statistics": {_x000D_
          "CreationDate": "2022-11-15T10:05:04.9128573+01:00",_x000D_
          "LastRefreshDate": "2022-03-15T17:38:57.451616+01:00",_x000D_
          "TotalRefreshCount": 114,_x000D_
          "CustomInfo": {}_x000D_
        }_x000D_
      },_x000D_
      "506": {_x000D_
        "$type": "Inside.Core.Formula.Definition.DefinitionAC, Inside.Core.Formula",_x000D_
        "ID": 506,_x000D_
        "Results": [_x000D_
          [_x000D_
            ""_x000D_
          ]_x000D_
        ],_x000D_
        "Statistics": {_x000D_
          "CreationDate": "2022-11-15T10:05:04.9128573+01:00",_x000D_
          "LastRefreshDate": "2022-03-15T17:38:55.0575215+01:00",_x000D_
          "TotalRefreshCount": 114,_x000D_
          "CustomInfo": {}_x000D_
        }_x000D_
      },_x000D_
      "507": {_x000D_
        "$type": "Inside.Core.Formula.Definition.DefinitionAC, Inside.Core.Formula",_x000D_
        "ID": 507,_x000D_
        "Results": [_x000D_
          [_x000D_
            "Employé"_x000D_
          ]_x000D_
        ],_x000D_
        "Statistics": {_x000D_
          "CreationDate": "2022-11-15T10:05:04.9128573+01:00",_x000D_
          "LastRefreshDate": "2022-03-15T17:46:57.1480247+01:00",_x000D_
          "TotalRefreshCount": 114,_x000D_
          "CustomInfo": {}_x000D_
        }_x000D_
      },_x000D_
      "508": {_x000D_
        "$type": "Inside.Core.Formula.Definition.DefinitionAC, Inside.Core.Formula",_x000D_
        "ID": 508,_x000D_
        "Results": [_x000D_
          [_x000D_
            ""_x000D_
          ]_x000D_
        ],_x000D_
        "Statistics": {_x000D_
          "CreationDate": "2022-11-15T10:05:04.9128573+01:00",_x000D_
          "LastRefreshDate": "2022-03-15T17:38:54.3198623+01:00",_x000D_
          "TotalRefreshCount": 114,_x000D_
          "CustomInfo": {}_x000D_
        }_x000D_
      },_x000D_
      "509": {_x000D_
        "$type": "Inside.Core.Formula.Definition.DefinitionAC, Inside.Core.Formula",_x000D_
        "ID": 509,_x000D_
        "Results": [_x000D_
          [_x000D_
            ""_x000D_
          ]_x000D_
        ],_x000D_
        "Statistics": {_x000D_
          "CreationDate": "2022-11-15T10:05:04.9128573+01:00",_x000D_
          "LastRefreshDate": "2022-03-15T17:38:54.7625672+01:00",_x000D_
          "TotalRefreshCount": 114,_x000D_
          "CustomInfo": {}_x000D_
        }_x000D_
      },_x000D_
      "510": {_x000D_
        "$type": "Inside.Core.Formula.Definition.DefinitionAC, Inside.Core.Formula",_x000D_
        "ID": 510,_x000D_
        "Results": [_x000D_
          [_x000D_
            ""_x000D_
          ]_x000D_
        ],_x000D_
        "Statistics": {_x000D_
          "CreationDate": "2022-11-15T10:05:04.9128573+01:00",_x000D_
          "LastRefreshDate": "2022-03-15T17:38:54.1250047+01:00",_x000D_
          "TotalRefreshCount": 114,_x000D_
          "CustomInfo": {}_x000D_
        }_x000D_
      },_x000D_
      "511": {_x000D_
        "$type": "Inside.Core.Formula.Definition.DefinitionAC, Inside.Core.Formula",_x000D_
        "ID": 511,_x000D_
        "Results": [_x000D_
          [_x000D_
            ""_x000D_
          ]_x000D_
        ],_x000D_
        "Statistics": {_x000D_
          "CreationDate": "2022-11-15T10:05:04.9128573+01:00",_x000D_
          "LastRefreshDate": "2022-03-15T17:38:53.0332868+01:00",_x000D_
          "TotalRefreshCount": 113,_x000D_
          "CustomInfo": {}_x000D_
        }_x000D_
      },_x000D_
      "512": {_x000D_
        "$type": "Inside.Core.Formula.Definition.DefinitionAC, Inside.Core.Formula",_x000D_
        "ID": 512,_x000D_
        "Results": [_x000D_
          [_x000D_
            ""_x000D_
          ]_x000D_
        ],_x000D_
        "Statistics": {_x000D_
          "CreationDate": "2022-11-15T10:05:04.9128573+01:00",_x000D_
          "LastRefreshDate": "2022-03-15T17:38:51.9545956+01:00",_x000D_
          "TotalRefreshCount": 135,_x000D_
          "CustomInfo": {}_x000D_
        }_x000D_
      },_x000D_
      "513": {_x000D_
        "$type": "Inside.Core.Formula.Definition.DefinitionAC, Inside.Core.Formula",_x000D_
        "ID": 513,_x000D_
        "Results": [_x000D_
          [_x000D_
            ""_x000D_
          ]_x000D_
        ],_x000D_
        "Statistics": {_x000D_
          "CreationDate": "2022-11-15T10:05:04.9128573+01:00",_x000D_
          "LastRefreshDate": "2022-03-15T17:38:52.0607912+01:00",_x000D_
          "TotalRefreshCount": 136,_x000D_
          "CustomInfo": {}_x000D_
        }_x000D_
      },_x000D_
      "514": {_x000D_
        "$type": "Inside.Core.Formula.Definition.DefinitionAC, Inside.Core.Formula",_x000D_
        "ID": 514,_x000D_
        "Results": [_x000D_
          [_x000D_
            ""_x000D_
          ]_x000D_
        ],_x000D_
        "Statistics": {_x000D_
          "CreationDate": "2022-11-15T10:05:04.9128573+01:00",_x000D_
          "LastRefreshDate": "2022-03-15T17:38:50.89754+01:00",_x000D_
          "TotalRefreshCount": 135,_x000D_
          "CustomInfo": {}_x000D_
        }_x000D_
      },_x000D_
      "515": {_x000D_
        "$type": "Inside.Core.Formula.Definition.DefinitionAC, Inside.Core.Formula",_x000D_
        "ID": 515,_x000D_
        "Results": [_x000D_
          [_x000D_
            ""_x000D_
          ]_x000D_
        ],_x000D_
        "Statistics": {_x000D_
          "CreationDate": "2022-11-15T10:05:04.9128573+01:00",_x000D_
          "LastRefreshDate": "2022-03-15T17:38:50.6745055+01:00",_x000D_
          "TotalRefreshCount": 134,_x000D_
          "CustomInfo": {}_x000D_
        }_x000D_
      },_x000D_
      "516": {_x000D_
        "$type": "Inside.Core.Formula.Definition.DefinitionAC, Inside.Core.Formula",_x000D_
        "ID": 516,_x000D_
        "Results": [_x000D_
          [_x000D_
            ""_x000D_
          ]_x000D_
        ],_x000D_
        "Statistics": {_x000D_
          "CreationDate": "2022-11-15T10:05:04.9128573+01:00",_x000D_
          "LastRefreshDate": "2022-03-15T17:38:52.1150125+01:00",_x000D_
          "TotalRefreshCount": 135,_x000D_
          "CustomInfo": {}_x000D_
        }_x000D_
      },_x000D_
      "517": {_x000D_
        "$type": "Inside.Core.Formula.Definition.DefinitionAC, Inside.Core.Formula",_x000D_
        "ID": 517,_x000D_
        "Results": [_x000D_
          [_x000D_
            ""_x000D_
          ]_x000D_
        ],_x000D_
        "Statistics": {_x000D_
          "CreationDate": "2022-11-15T10:05:04.9128573+01:00",_x000D_
          "LastRefreshDate": "2022-03-15T17:38:50.6615401+01:00",_x000D_
          "TotalRefreshCount": 133,_x000D_
          "CustomInfo": {}_x000D_
        }_x000D_
      },_x000D_
      "518": {_x000D_
        "$type": "Inside.Core.Formula.Definition.DefinitionAC, Inside.Core.Formula",_x000D_
        "ID": 518,_x000D_
        "Results": [_x000D_
          [_x000D_
            ""_x000D_
          ]_x000D_
        ],_x000D_
        "Statistics": {_x000D_
          "CreationDate": "2022-11-15T10:05:04.9128573+01:00",_x000D_
          "LastRefreshDate": "2022-03-15T17:38:53.0497527+01:00",_x000D_
          "TotalRefreshCount": 116,_x000D_
          "CustomInfo": {}_x000D_
        }_x000D_
      },_x000D_
      "519": {_x000D_
        "$type": "Inside.Core.Formula.Definition.DefinitionAC, Inside.Core.Formula",_x000D_
        "ID": 519,_x000D_
        "Results": [_x000D_
          [_x000D_
            ""_x000D_
          ]_x000D_
        ],_x000D_
        "Statistics": {_x000D_
          "CreationDate": "2022-11-15T10:05:04.9128573+01:00",_x000D_
          "LastRefreshDate": "2022-03-15T17:39:00.0457323+01:00",_x000D_
          "TotalRefreshCount": 112,_x000D_
          "CustomInfo": {}_x000D_
        }_x000D_
      },_x000D_
      "520": {_x000D_
        "$type": "Inside.Core.Formula.Definition.DefinitionAC, Inside.Core.Formula",_x000D_
        "ID": 520,_x000D_
        "Results": [_x000D_
          [_x000D_
            ""_x000D_
          ]_x000D_
        ],_x000D_
        "Statistics": {_x000D_
          "CreationDate": "2022-11-15T10:05:04.9128573+01:00",_x000D_
          "LastRefreshDate": "2022-03-15T17:38:54.1180236+01:00",_x000D_
          "TotalRefreshCount": 112,_x000D_
          "CustomInfo": {}_x000D_
        }_x000D_
      },_x000D_
      "521": {_x000D_
        "$type": "Inside.Core.Formula.Definition.DefinitionAC, Inside.Core.Formula",_x000D_
        "ID": 521,_x000D_
        "Results": [_x000D_
          [_x000D_
            ""_x000D_
          ]_x000D_
        ],_x000D_
        "Statistics": {_x000D_
          "CreationDate": "2022-11-15T10:05:04.9128573+01:00",_x000D_
          "LastRefreshDate": "2022-03-15T17:38:59.9203574+01:00",_x000D_
          "TotalRefreshCount": 112,_x000D_
          "CustomInfo": {}_x000D_
        }_x000D_
      },_x000D_
      "522": {_x000D_
        "$type": "Inside.Core.Formula.Definition.DefinitionAC, Inside.Core.Formula",_x000D_
        "ID": 522,_x000D_
        "Results": [_x000D_
          [_x000D_
            ""_x000D_
          ]_x000D_
        ],_x000D_
        "Statistics": {_x000D_
          "CreationDate": "2022-11-15T10:05:04.9128573+01:00",_x000D_
          "LastRefreshDate": "2022-03-15T17:38:53.4435318+01:00",_x000D_
          "TotalRefreshCount": 111,_x000D_
          "CustomInfo": {}_x000D_
        }_x000D_
      },_x000D_
      "523": {_x000D_
        "$type": "Inside.Core.Formula.Definition.DefinitionAC, Inside.Core.Formula",_x000D_
        "ID": 523,_x000D_
        "Results": [_x000D_
          [_x000D_
            ""_x000D_
          ]_x000D_
        ],_x000D_
        "Statistics": {_x000D_
          "CreationDate": "2022-11-15T10:05:04.9128573+01:00",_x000D_
          "LastRefreshDate": "2022-03-15T17:38:53.3026801+01:00",_x000D_
          "TotalRefreshCount": 113,_x000D_
          "CustomInfo": {}_x000D_
        }_x000D_
      },_x000D_
      "524": {_x000D_
        "$type": "Inside.Core.Formula.Definition.DefinitionAC, Inside.Core.Formula",_x000D_
        "ID": 524,_x000D_
        "Results": [_x000D_
          [_x000D_
            ""_x000D_
          ]_x000D_
        ],_x000D_
        "Statistics": {_x000D_
          "CreationDate": "2022-11-15T10:05:04.9128573+01:00",_x000D_
          "LastRefreshDate": "2022-03-15T17:38:57.6807154+01:00",_x000D_
          "TotalRefreshCount": 111,_x000D_
          "CustomInfo": {}_x000D_
        }_x000D_
      },_x000D_
      "525": {_x000D_
        "$type": "Inside.Core.Formula.Definition.DefinitionAC, Inside.Core.Formula",_x000D_
        "ID": 525,_x000D_
        "Results": [_x000D_
          [_x000D_
            ""_x000D_
          ]_x000D_
        ],_x000D_
        "Statistics": {_x000D_
          "CreationDate": "2022-11-15T10:05:04.9128573+01:00",_x000D_
          "LastRefreshDate": "2022-03-15T17:38:52.9411459+01:00",_x000D_
          "TotalRefreshCount": 110,_x000D_
          "CustomInfo": {}_x000D_
        }_x000D_
      },_x000D_
      "526": {_x000D_
        "$type": "Inside.Core.Formula.Definition.DefinitionAC, Inside.Core.Formula",_x000D_
        "ID": 526,_x000D_
        "Results": [_x000D_
          [_x000D_
            ""_x000D_
          ]_x000D_
        ],_x000D_
        "Statistics": {_x000D_
          "CreationDate": "2022-11-15T10:05:04.9128573+01:00",_x000D_
          "LastRefreshDate": "2022-03-15T17:39:02.5896466+01:00",_x000D_
          "TotalRefreshCount": 111,_x000D_
          "CustomInfo": {}_x000D_
        }_x000D_
      },_x000D_
      "527": {_x000D_
        "$type": "Inside.Core.Formula.Definition.DefinitionAC, Inside.Core.Formula",_x000D_
        "ID": 527,_x000D_
        "Results": [_x000D_
          [_x000D_
            ""_x000D_
          ]_x000D_
        ],_x000D_
        "Statistics": {_x000D_
          "CreationDate": "2022-11-15T10:05:04.9128573+01:00",_x000D_
          "LastRefreshDate": "2022-03-15T17:38:52.8024977+01:00",_x000D_
          "TotalRefreshCount": 112,_x000D_
          "CustomInfo": {}_x000D_
        }_x000D_
      },_x000D_
      "528": {_x000D_
        "$type": "Inside.Core.Formula.Definition.DefinitionAC, Inside.Core.Formula",_x000D_
        "ID": 528,_x000D_
        "Results": [_x000D_
          [_x000D_
            ""_x000D_
          ]_x000D_
        ],_x000D_
        "Statistics": {_x000D_
          "CreationDate": "2022-11-15T10:05:04.9128573+01:00",_x000D_
          "LastRefreshDate": "2022-03-15T17:38:51.3717042+01:00",_x000D_
          "TotalRefreshCount": 135,_x000D_
          "CustomInfo": {}_x000D_
        }_x000D_
      },_x000D_
      "529": {_x000D_
        "$type": "Inside.Core.Formula.Definition.DefinitionAC, Inside.Core.Formula",_x000D_
        "ID": 529,_x000D_
        "Results": [_x000D_
          [_x000D_
            ""_x000D_
          ]_x000D_
        ],_x000D_
        "Statistics": {_x000D_
          "CreationDate": "2022-11-15T10:05:04.9128573+01:00",_x000D_
          "LastRefreshDate": "2022-03-15T17:38:50.7233755+01:00",_x000D_
          "TotalRefreshCount": 134,_x000D_
          "CustomInfo": {}_x000D_
        }_x000D_
      },_x000D_
      "530": {_x000D_
        "$type": "Inside.Core.Formula.Definition.DefinitionAC, Inside.Core.Formula",_x000D_
        "ID": 530,_x000D_
        "Results": [_x000D_
          [_x000D_
            ""_x000D_
          ]_x000D_
        ],_x000D_
        "Statistics": {_x000D_
          "CreationDate": "2022-11-15T10:05:04.9128573+01:00",_x000D_
          "LastRefreshDate": "2022-03-15T17:38:51.2763538+01:00",_x000D_
          "TotalRefreshCount": 135,_x000D_
          "CustomInfo": {}_x000D_
        }_x000D_
      },_x000D_
      "531": {_x000D_
        "$type": "Inside.Core.Formula.Definition.DefinitionAC, Inside.Core.Formula",_x000D_
        "ID": 531,_x000D_
        "Results": [_x000D_
          [_x000D_
            ""_x000D_
          ]_x000D_
        ],_x000D_
        "Statistics": {_x000D_
          "CreationDate": "2022-11-15T10:05:04.9128573+01:00",_x000D_
          "LastRefreshDate": "2022-03-15T17:38:51.7076703+01:00",_x000D_
          "TotalRefreshCount": 135,_x000D_
          "CustomInfo": {}_x000D_
        }_x000D_
      },_x000D_
      "532": {_x000D_
        "$type": "Inside.Core.Formula.Definition.DefinitionAC, Inside.Core.Formula",_x000D_
        "ID": 532,_x000D_
        "Results": [_x000D_
          [_x000D_
            ""_x000D_
          ]_x000D_
        ],_x000D_
        "Statistics": {_x000D_
          "CreationDate": "2022-11-15T10:05:04.9128573+01:00",_x000D_
          "LastRefreshDate": "2022-03-15T17:38:51.3132469+01:00",_x000D_
          "TotalRefreshCount": 135,_x000D_
          "CustomInfo": {}_x000D_
        }_x000D_
      },_x000D_
      "533": {_x000D_
        "$type": "Inside.Core.Formula.Definition.DefinitionAC, Inside.Core.Formula",_x000D_
        "ID": 533,_x000D_
        "Results": [_x000D_
          [_x000D_
            ""_x000D_
          ]_x000D_
        ],_x000D_
        "Statistics": {_x000D_
          "CreationDate": "2022-11-15T10:05:04.9128573+01:00",_x000D_
          "LastRefreshDate": "2022-03-15T17:38:51.5322307+01:00",_x000D_
          "TotalRefreshCount": 135,_x000D_
          "CustomInfo": {}_x000D_
        }_x000D_
      },_x000D_
      "534": {_x000D_
        "$type": "Inside.Core.Formula.Definition.DefinitionAC, Inside.Core.Formula",_x000D_
        "ID": 534,_x000D_
        "Results": [_x000D_
          [_x000D_
            ""_x000D_
          ]_x000D_
        ],_x000D_
        "Statistics": {_x000D_
          "CreationDate": "2022-11-15T10:05:04.9128573+01:00",_x000D_
          "LastRefreshDate": "2022-03-15T17:38:51.1027002+01:00",_x000D_
          "TotalRefreshCount": 137,_x000D_
          "CustomInfo": {}_x000D_
        }_x000D_
      },_x000D_
      "535": {_x000D_
        "$type": "Inside.Core.Formula.Definition.DefinitionAC, Inside.Core.Formula",_x000D_
        "ID": 535,_x000D_
        "Results": [_x000D_
          [_x000D_
            ""_x000D_
          ]_x000D_
        ],_x000D_
        "Statistics": {_x000D_
          "CreationDate": "2022-11-15T10:05:04.9128573+01:00",_x000D_
          "LastRefreshDate": "2022-03-15T17:38:51.6198847+01:00",_x000D_
          "TotalRefreshCount": 137,_x000D_
          "CustomInfo": {}_x000D_
        }_x000D_
      },_x000D_
      "536": {_x000D_
        "$type": "Inside.Core.Formula.Definition.DefinitionAC, Inside.Core.Formula",_x000D_
        "ID": 536,_x000D_
        "Results": [_x000D_
          [_x000D_
            ""_x000D_
          ]_x000D_
        ],_x000D_
        "Statistics": {_x000D_
          "CreationDate": "2022-11-15T10:05:04.9128573+01:00",_x000D_
          "LastRefreshDate": "2022-03-15T17:38:50.8111719+01:00",_x000D_
          "TotalRefreshCount": 133,_x000D_
          "CustomInfo": {}_x000D_
        }_x000D_
      },_x000D_
      "537": {_x000D_
        "$type": "Inside.Core.Formula.Definition.DefinitionAC, Inside.Core.Formula",_x000D_
        "ID": 537,_x000D_
        "Results": [_x000D_
          [_x000D_
            ""_x000D_
          ]_x000D_
        ],_x000D_
        "Statistics": {_x000D_
          "CreationDate": "2022-11-15T10:05:04.9128573+01:00",_x000D_
          "LastRefreshDate": "2022-03-15T17:38:51.0957186+01:00",_x000D_
          "TotalRefreshCount": 135,_x000D_
          "CustomInfo": {}_x000D_
        }_x000D_
      },_x000D_
      "538": {_x000D_
        "$type": "Inside.Core.Formula.Definition.DefinitionAC, Inside.Core.Formula",_x000D_
        "ID": 538,_x000D_
        "Results": [_x000D_
          [_x000D_
            ""_x000D_
          ]_x000D_
        ],_x000D_
        "Statistics": {_x000D_
          "CreationDate": "2022-11-15T10:05:04.9128573+01:00",_x000D_
          "LastRefreshDate": "2022-03-15T17:38:54.9445785+01:00",_x000D_
          "TotalRefreshCount": 113,_x000D_
          "CustomInfo": {}_x000D_
        }_x000D_
      },_x000D_
      "539": {_x000D_
        "$type": "Inside.Core.Formula.Definition.DefinitionAC, Inside.Core.Formula",_x000D_
        "ID": 539,_x000D_
        "Results": [_x000D_
          [_x000D_
            ""_x000D_
          ]_x000D_
        ],_x000D_
        "Statistics": {_x000D_
          "CreationDate": "2022-11-15T10:05:04.9128573+01:00",_x000D_
          "LastRefreshDate": "2022-03-15T17:38:52.4037027+01:00",_x000D_
          "TotalRefreshCount": 112,_x000D_
          "CustomInfo": {}_x000D_
        }_x000D_
      },_x000D_
      "540": {_x000D_
        "$type": "Inside.Core.Formula.Definition.DefinitionAC, Inside.Core.Formula",_x000D_
        "ID": 540,_x000D_
        "Results": [_x000D_
          [_x000D_
            ""_x000D_
          ]_x000D_
        ],_x000D_
        "Statistics": {_x000D_
          "CreationDate": "2022-11-15T10:05:04.9128573+01:00",_x000D_
          "LastRefreshDate": "2022-03-15T17:38:52.294038+01:00",_x000D_
          "TotalRefreshCount": 110,_x000D_
          "CustomInfo": {}_x000D_
        }_x000D_
      },_x000D_
      "541": {_x000D_
        "$type": "Inside.Core.Formula.Definition.DefinitionAC, Inside.Core.Formula",_x000D_
        "ID": 541,_x000D_
        "Results": [_x000D_
          [_x000D_
            ""_x000D_
          ]_x000D_
        ],_x000D_
        "Statistics": {_x000D_
          "CreationDate": "2022-11-15T10:05:04.9128573+01:00",_x000D_
          "LastRefreshDate": "2022-03-15T17:39:00.2276083+01:00",_x000D_
          "TotalRefreshCount": 113,_x000D_
          "CustomInfo": {}_x000D_
        }_x000D_
      },_x000D_
      "542": {_x000D_
        "$type": "Inside.Core.Formula.Definition.DefinitionAC, Inside.Core.Formula",_x000D_
        "ID": 542,_x000D_
        "Results": [_x000D_
          [_x000D_
            ""_x000D_
          ]_x000D_
        ],_x000D_
        "Statistics": {_x000D_
          "CreationDate": "2022-11-15T10:05:04.9128573+01:00",_x000D_
          "LastRefreshDate": "2022-03-15T17:38:52.7524439+01:00",_x000D_
          "TotalRefreshCount": 112,_x000D_
          "CustomInfo": {}_x000D_
        }_x000D_
      },_x000D_
      "543": {_x000D_
        "$type": "Inside.Core.Formula.Definition.DefinitionAC, Inside.Core.Formula",_x000D_
        "ID": 543,_x000D_
        "Results": [_x000D_
          [_x000D_
            ""_x000D_
          ]_x000D_
        ],_x000D_
        "Statistics": {_x000D_
          "CreationDate": "2022-11-15T10:05:04.9128573+01:00",_x000D_
          "LastRefreshDate": "2022-03-15T17:38:54.9525583+01:00",_x000D_
          "TotalRefreshCount": 111,_x000D_
          "CustomInfo": {}_x000D_
        }_x000D_
      },_x000D_
      "544": {_x000D_
        "$type": "Inside.Core.Formula.Definition.DefinitionAC, Inside.Core.Formula",_x000D_
        "ID": 544,_x000D_
        "Results": [_x000D_
          [_x000D_
            ""_x000D_
          ]_x000D_
        ],_x000D_
        "Statistics": {_x000D_
          "CreationDate": "2022-11-15T10:05:04.9128573+01:00",_x000D_
          "LastRefreshDate": "2022-03-15T17:38:54.7316496+01:00",_x000D_
          "TotalRefreshCount": 112,_x000D_
          "CustomInfo": {}_x000D_
        }_x000D_
      },_x000D_
      "545": {_x000D_
        "$type": "Inside.Core.Formula.Definition.DefinitionAC, Inside.Core.Formula",_x000D_
        "ID": 545,_x000D_
        "Results": [_x000D_
          [_x000D_
            ""_x000D_
          ]_x000D_
        ],_x000D_
        "Statistics": {_x000D_
          "CreationDate": "2022-11-15T10:05:04.9128573+01:00",_x000D_
          "LastRefreshDate": "2022-03-15T17:38:53.0841677+01:00",_x000D_
          "TotalRefreshCount": 112,_x000D_
          "CustomInfo": {}_x000D_
        }_x000D_
      },_x000D_
      "546": {_x000D_
        "$type": "Inside.Core.Formula.Definition.DefinitionAC, Inside.Core.Formula",_x000D_
        "ID": 546,_x000D_
        "Results": [_x000D_
          [_x000D_
            ""_x000D_
          ]_x000D_
        ],_x000D_
        "Statistics": {_x000D_
          "CreationDate": "2022-11-15T10:05:04.9128573+01:00",_x000D_
          "LastRefreshDate": "2022-03-15T17:38:52.3863802+01:00",_x000D_
          "TotalRefreshCount": 112,_x000D_
          "CustomInfo": {}_x000D_
        }_x000D_
      },_x000D_
      "547": {_x000D_
        "$type": "Inside.Core.Formula.Definition.DefinitionAC, Inside.Core.Formula",_x000D_
        "ID": 547,_x000D_
        "Results": [_x000D_
          [_x000D_
            ""_x000D_
          ]_x000D_
        ],_x000D_
        "Statistics": {_x000D_
          "CreationDate": "2022-11-15T10:05:04.9128573+01:00",_x000D_
          "LastRefreshDate": "2022-03-15T17:38:50.7413267+01:00"</t>
  </si>
  <si>
    <t xml:space="preserve">,_x000D_
          "TotalRefreshCount": 135,_x000D_
          "CustomInfo": {}_x000D_
        }_x000D_
      },_x000D_
      "548": {_x000D_
        "$type": "Inside.Core.Formula.Definition.DefinitionAC, Inside.Core.Formula",_x000D_
        "ID": 548,_x000D_
        "Results": [_x000D_
          [_x000D_
            ""_x000D_
          ]_x000D_
        ],_x000D_
        "Statistics": {_x000D_
          "CreationDate": "2022-11-15T10:05:04.9128573+01:00",_x000D_
          "LastRefreshDate": "2022-03-15T17:38:51.4393316+01:00",_x000D_
          "TotalRefreshCount": 135,_x000D_
          "CustomInfo": {}_x000D_
        }_x000D_
      },_x000D_
      "549": {_x000D_
        "$type": "Inside.Core.Formula.Definition.DefinitionAC, Inside.Core.Formula",_x000D_
        "ID": 549,_x000D_
        "Results": [_x000D_
          [_x000D_
            ""_x000D_
          ]_x000D_
        ],_x000D_
        "Statistics": {_x000D_
          "CreationDate": "2022-11-15T10:05:04.9128573+01:00",_x000D_
          "LastRefreshDate": "2022-03-15T17:38:51.6687543+01:00",_x000D_
          "TotalRefreshCount": 137,_x000D_
          "CustomInfo": {}_x000D_
        }_x000D_
      },_x000D_
      "550": {_x000D_
        "$type": "Inside.Core.Formula.Definition.DefinitionAC, Inside.Core.Formula",_x000D_
        "ID": 550,_x000D_
        "Results": [_x000D_
          [_x000D_
            ""_x000D_
          ]_x000D_
        ],_x000D_
        "Statistics": {_x000D_
          "CreationDate": "2022-11-15T10:05:04.9128573+01:00",_x000D_
          "LastRefreshDate": "2022-03-15T17:38:51.0927269+01:00",_x000D_
          "TotalRefreshCount": 136,_x000D_
          "CustomInfo": {}_x000D_
        }_x000D_
      },_x000D_
      "551": {_x000D_
        "$type": "Inside.Core.Formula.Definition.DefinitionAC, Inside.Core.Formula",_x000D_
        "ID": 551,_x000D_
        "Results": [_x000D_
          [_x000D_
            ""_x000D_
          ]_x000D_
        ],_x000D_
        "Statistics": {_x000D_
          "CreationDate": "2022-11-15T10:05:04.9128573+01:00",_x000D_
          "LastRefreshDate": "2022-03-15T17:38:52.943141+01:00",_x000D_
          "TotalRefreshCount": 112,_x000D_
          "CustomInfo": {}_x000D_
        }_x000D_
      },_x000D_
      "552": {_x000D_
        "$type": "Inside.Core.Formula.Definition.DefinitionAC, Inside.Core.Formula",_x000D_
        "ID": 552,_x000D_
        "Results": [_x000D_
          [_x000D_
            ""_x000D_
          ]_x000D_
        ],_x000D_
        "Statistics": {_x000D_
          "CreationDate": "2022-11-15T10:05:04.9128573+01:00",_x000D_
          "LastRefreshDate": "2022-03-15T17:38:53.0527443+01:00",_x000D_
          "TotalRefreshCount": 112,_x000D_
          "CustomInfo": {}_x000D_
        }_x000D_
      },_x000D_
      "553": {_x000D_
        "$type": "Inside.Core.Formula.Definition.DefinitionAC, Inside.Core.Formula",_x000D_
        "ID": 553,_x000D_
        "Results": [_x000D_
          [_x000D_
            ""_x000D_
          ]_x000D_
        ],_x000D_
        "Statistics": {_x000D_
          "CreationDate": "2022-11-15T10:05:04.9128573+01:00",_x000D_
          "LastRefreshDate": "2022-03-15T17:38:57.3339256+01:00",_x000D_
          "TotalRefreshCount": 112,_x000D_
          "CustomInfo": {}_x000D_
        }_x000D_
      },_x000D_
      "554": {_x000D_
        "$type": "Inside.Core.Formula.Definition.DefinitionAC, Inside.Core.Formula",_x000D_
        "ID": 554,_x000D_
        "Results": [_x000D_
          [_x000D_
            ""_x000D_
          ]_x000D_
        ],_x000D_
        "Statistics": {_x000D_
          "CreationDate": "2022-11-15T10:05:04.9128573+01:00",_x000D_
          "LastRefreshDate": "2022-03-15T17:38:52.4136325+01:00",_x000D_
          "TotalRefreshCount": 111,_x000D_
          "CustomInfo": {}_x000D_
        }_x000D_
      },_x000D_
      "555": {_x000D_
        "$type": "Inside.Core.Formula.Definition.DefinitionAC, Inside.Core.Formula",_x000D_
        "ID": 555,_x000D_
        "Results": [_x000D_
          [_x000D_
            ""_x000D_
          ]_x000D_
        ],_x000D_
        "Statistics": {_x000D_
          "CreationDate": "2022-11-15T10:05:04.9128573+01:00",_x000D_
          "LastRefreshDate": "2022-03-15T17:38:57.5475545+01:00",_x000D_
          "TotalRefreshCount": 113,_x000D_
          "CustomInfo": {}_x000D_
        }_x000D_
      },_x000D_
      "556": {_x000D_
        "$type": "Inside.Core.Formula.Definition.DefinitionAC, Inside.Core.Formula",_x000D_
        "ID": 556,_x000D_
        "Results": [_x000D_
          [_x000D_
            ""_x000D_
          ]_x000D_
        ],_x000D_
        "Statistics": {_x000D_
          "CreationDate": "2022-11-15T10:05:04.9128573+01:00",_x000D_
          "LastRefreshDate": "2022-03-15T17:38:53.8369872+01:00",_x000D_
          "TotalRefreshCount": 112,_x000D_
          "CustomInfo": {}_x000D_
        }_x000D_
      },_x000D_
      "557": {_x000D_
        "$type": "Inside.Core.Formula.Definition.DefinitionAC, Inside.Core.Formula",_x000D_
        "ID": 557,_x000D_
        "Results": [_x000D_
          [_x000D_
            ""_x000D_
          ]_x000D_
        ],_x000D_
        "Statistics": {_x000D_
          "CreationDate": "2022-11-15T10:05:04.9128573+01:00",_x000D_
          "LastRefreshDate": "2022-03-15T17:38:52.5567027+01:00",_x000D_
          "TotalRefreshCount": 112,_x000D_
          "CustomInfo": {}_x000D_
        }_x000D_
      },_x000D_
      "558": {_x000D_
        "$type": "Inside.Core.Formula.Definition.DefinitionAC, Inside.Core.Formula",_x000D_
        "ID": 558,_x000D_
        "Results": [_x000D_
          [_x000D_
            ""_x000D_
          ]_x000D_
        ],_x000D_
        "Statistics": {_x000D_
          "CreationDate": "2022-11-15T10:05:04.9128573+01:00",_x000D_
          "LastRefreshDate": "2022-03-15T17:39:02.6221088+01:00",_x000D_
          "TotalRefreshCount": 112,_x000D_
          "CustomInfo": {}_x000D_
        }_x000D_
      },_x000D_
      "559": {_x000D_
        "$type": "Inside.Core.Formula.Definition.DefinitionAC, Inside.Core.Formula",_x000D_
        "ID": 559,_x000D_
        "Results": [_x000D_
          [_x000D_
            ""_x000D_
          ]_x000D_
        ],_x000D_
        "Statistics": {_x000D_
          "CreationDate": "2022-11-15T10:05:04.9128573+01:00",_x000D_
          "LastRefreshDate": "2022-03-15T17:38:54.8054533+01:00",_x000D_
          "TotalRefreshCount": 112,_x000D_
          "CustomInfo": {}_x000D_
        }_x000D_
      },_x000D_
      "560": {_x000D_
        "$type": "Inside.Core.Formula.Definition.DefinitionAC, Inside.Core.Formula",_x000D_
        "ID": 560,_x000D_
        "Results": [_x000D_
          [_x000D_
            ""_x000D_
          ]_x000D_
        ],_x000D_
        "Statistics": {_x000D_
          "CreationDate": "2022-11-15T10:05:04.9128573+01:00",_x000D_
          "LastRefreshDate": "2022-03-15T17:38:55.0754728+01:00",_x000D_
          "TotalRefreshCount": 111,_x000D_
          "CustomInfo": {}_x000D_
        }_x000D_
      },_x000D_
      "561": {_x000D_
        "$type": "Inside.Core.Formula.Definition.DefinitionAC, Inside.Core.Formula",_x000D_
        "ID": 561,_x000D_
        "Results": [_x000D_
          [_x000D_
            ""_x000D_
          ]_x000D_
        ],_x000D_
        "Statistics": {_x000D_
          "CreationDate": "2022-11-15T10:05:04.9128573+01:00",_x000D_
          "LastRefreshDate": "2022-03-15T17:39:00.0666581+01:00",_x000D_
          "TotalRefreshCount": 112,_x000D_
          "CustomInfo": {}_x000D_
        }_x000D_
      },_x000D_
      "562": {_x000D_
        "$type": "Inside.Core.Formula.Definition.DefinitionAC, Inside.Core.Formula",_x000D_
        "ID": 562,_x000D_
        "Results": [_x000D_
          [_x000D_
            "Catégorie 0"_x000D_
          ]_x000D_
        ],_x000D_
        "Statistics": {_x000D_
          "CreationDate": "2022-11-15T10:05:04.9128573+01:00",_x000D_
          "LastRefreshDate": "2022-03-15T17:46:57.7780715+01:00",_x000D_
          "TotalRefreshCount": 132,_x000D_
          "CustomInfo": {}_x000D_
        }_x000D_
      },_x000D_
      "563": {_x000D_
        "$type": "Inside.Core.Formula.Definition.DefinitionAC, Inside.Core.Formula",_x000D_
        "ID": 563,_x000D_
        "Results": [_x000D_
          [_x000D_
            ""_x000D_
          ]_x000D_
        ],_x000D_
        "Statistics": {_x000D_
          "CreationDate": "2022-11-15T10:05:04.9128573+01:00",_x000D_
          "LastRefreshDate": "2022-03-15T17:38:51.7947613+01:00",_x000D_
          "TotalRefreshCount": 133,_x000D_
          "CustomInfo": {}_x000D_
        }_x000D_
      },_x000D_
      "564": {_x000D_
        "$type": "Inside.Core.Formula.Definition.DefinitionAC, Inside.Core.Formula",_x000D_
        "ID": 564,_x000D_
        "Results": [_x000D_
          [_x000D_
            ""_x000D_
          ]_x000D_
        ],_x000D_
        "Statistics": {_x000D_
          "CreationDate": "2022-11-15T10:05:04.9128573+01:00",_x000D_
          "LastRefreshDate": "2022-03-15T17:38:51.4870072+01:00",_x000D_
          "TotalRefreshCount": 136,_x000D_
          "CustomInfo": {}_x000D_
        }_x000D_
      },_x000D_
      "565": {_x000D_
        "$type": "Inside.Core.Formula.Definition.DefinitionAC, Inside.Core.Formula",_x000D_
        "ID": 565,_x000D_
        "Results": [_x000D_
          [_x000D_
            ""_x000D_
          ]_x000D_
        ],_x000D_
        "Statistics": {_x000D_
          "CreationDate": "2022-11-15T10:05:04.9128573+01:00",_x000D_
          "LastRefreshDate": "2022-03-15T17:38:51.0354829+01:00",_x000D_
          "TotalRefreshCount": 136,_x000D_
          "CustomInfo": {}_x000D_
        }_x000D_
      },_x000D_
      "566": {_x000D_
        "$type": "Inside.Core.Formula.Definition.DefinitionAC, Inside.Core.Formula",_x000D_
        "ID": 566,_x000D_
        "Results": [_x000D_
          [_x000D_
            ""_x000D_
          ]_x000D_
        ],_x000D_
        "Statistics": {_x000D_
          "CreationDate": "2022-11-15T10:05:04.9128573+01:00",_x000D_
          "LastRefreshDate": "2022-03-15T17:38:52.1300108+01:00",_x000D_
          "TotalRefreshCount": 137,_x000D_
          "CustomInfo": {}_x000D_
        }_x000D_
      },_x000D_
      "567": {_x000D_
        "$type": "Inside.Core.Formula.Definition.DefinitionAC, Inside.Core.Formula",_x000D_
        "ID": 567,_x000D_
        "Results": [_x000D_
          [_x000D_
            ""_x000D_
          ]_x000D_
        ],_x000D_
        "Statistics": {_x000D_
          "CreationDate": "2022-11-15T10:05:04.9128573+01:00",_x000D_
          "LastRefreshDate": "2022-03-15T17:38:54.4706808+01:00",_x000D_
          "TotalRefreshCount": 112,_x000D_
          "CustomInfo": {}_x000D_
        }_x000D_
      },_x000D_
      "568": {_x000D_
        "$type": "Inside.Core.Formula.Definition.DefinitionAC, Inside.Core.Formula",_x000D_
        "ID": 568,_x000D_
        "Results": [_x000D_
          [_x000D_
            ""_x000D_
          ]_x000D_
        ],_x000D_
        "Statistics": {_x000D_
          "CreationDate": "2022-11-15T10:05:04.9128573+01:00",_x000D_
          "LastRefreshDate": "2022-03-15T17:38:52.306052+01:00",_x000D_
          "TotalRefreshCount": 112,_x000D_
          "CustomInfo": {}_x000D_
        }_x000D_
      },_x000D_
      "569": {_x000D_
        "$type": "Inside.Core.Formula.Definition.DefinitionAC, Inside.Core.Formula",_x000D_
        "ID": 569,_x000D_
        "Results": [_x000D_
          [_x000D_
            ""_x000D_
          ]_x000D_
        ],_x000D_
        "Statistics": {_x000D_
          "CreationDate": "2022-11-15T10:05:04.9128573+01:00",_x000D_
          "LastRefreshDate": "2022-03-15T17:38:53.7915177+01:00",_x000D_
          "TotalRefreshCount": 114,_x000D_
          "CustomInfo": {}_x000D_
        }_x000D_
      },_x000D_
      "570": {_x000D_
        "$type": "Inside.Core.Formula.Definition.DefinitionAC, Inside.Core.Formula",_x000D_
        "ID": 570,_x000D_
        "Results": [_x000D_
          [_x000D_
            ""_x000D_
          ]_x000D_
        ],_x000D_
        "Statistics": {_x000D_
          "CreationDate": "2022-11-15T10:05:04.9128573+01:00",_x000D_
          "LastRefreshDate": "2022-03-15T17:38:57.6069062+01:00",_x000D_
          "TotalRefreshCount": 113,_x000D_
          "CustomInfo": {}_x000D_
        }_x000D_
      },_x000D_
      "571": {_x000D_
        "$type": "Inside.Core.Formula.Definition.DefinitionAC, Inside.Core.Formula",_x000D_
        "ID": 571,_x000D_
        "Results": [_x000D_
          [_x000D_
            ""_x000D_
          ]_x000D_
        ],_x000D_
        "Statistics": {_x000D_
          "CreationDate": "2022-11-15T10:05:04.9128573+01:00",_x000D_
          "LastRefreshDate": "2022-03-15T17:38:59.840075+01:00",_x000D_
          "TotalRefreshCount": 112,_x000D_
          "CustomInfo": {}_x000D_
        }_x000D_
      },_x000D_
      "572": {_x000D_
        "$type": "Inside.Core.Formula.Definition.DefinitionAC, Inside.Core.Formula",_x000D_
        "ID": 572,_x000D_
        "Results": [_x000D_
          [_x000D_
            ""_x000D_
          ]_x000D_
        ],_x000D_
        "Statistics": {_x000D_
          "CreationDate": "2022-11-15T10:05:04.9128573+01:00",_x000D_
          "LastRefreshDate": "2022-03-15T17:38:54.4676923+01:00",_x000D_
          "TotalRefreshCount": 113,_x000D_
          "CustomInfo": {}_x000D_
        }_x000D_
      },_x000D_
      "573": {_x000D_
        "$type": "Inside.Core.Formula.Definition.DefinitionAC, Inside.Core.Formula",_x000D_
        "ID": 573,_x000D_
        "Results": [_x000D_
          [_x000D_
            ""_x000D_
          ]_x000D_
        ],_x000D_
        "Statistics": {_x000D_
          "CreationDate": "2022-11-15T10:05:04.9128573+01:00",_x000D_
          "LastRefreshDate": "2022-03-15T17:38:53.942195+01:00",_x000D_
          "TotalRefreshCount": 112,_x000D_
          "CustomInfo": {}_x000D_
        }_x000D_
      },_x000D_
      "574": {_x000D_
        "$type": "Inside.Core.Formula.Definition.DefinitionAC, Inside.Core.Formula",_x000D_
        "ID": 574,_x000D_
        "Results": [_x000D_
          [_x000D_
            "2"_x000D_
          ]_x000D_
        ],_x000D_
        "Statistics": {_x000D_
          "CreationDate": "2022-11-15T10:05:04.9128573+01:00",_x000D_
          "LastRefreshDate": "2022-03-15T17:46:57.2241632+01:00",_x000D_
          "TotalRefreshCount": 111,_x000D_
          "CustomInfo": {}_x000D_
        }_x000D_
      },_x000D_
      "575": {_x000D_
        "$type": "Inside.Core.Formula.Definition.DefinitionAC, Inside.Core.Formula",_x000D_
        "ID": 575,_x000D_
        "Results": [_x000D_
          [_x000D_
            ""_x000D_
          ]_x000D_
        ],_x000D_
        "Statistics": {_x000D_
          "CreationDate": "2022-11-15T10:05:04.9128573+01:00",_x000D_
          "LastRefreshDate": "2022-03-15T17:38:53.0716942+01:00",_x000D_
          "TotalRefreshCount": 111,_x000D_
          "CustomInfo": {}_x000D_
        }_x000D_
      },_x000D_
      "576": {_x000D_
        "$type": "Inside.Core.Formula.Definition.DefinitionAC, Inside.Core.Formula",_x000D_
        "ID": 576,_x000D_
        "Results": [_x000D_
          [_x000D_
            ""_x000D_
          ]_x000D_
        ],_x000D_
        "Statistics": {_x000D_
          "CreationDate": "2022-11-15T10:05:04.9128573+01:00",_x000D_
          "LastRefreshDate": "2022-03-15T17:38:54.607779+01:00",_x000D_
          "TotalRefreshCount": 112,_x000D_
          "CustomInfo": {}_x000D_
        }_x000D_
      },_x000D_
      "577": {_x000D_
        "$type": "Inside.Core.Formula.Definition.DefinitionAC, Inside.Core.Formula",_x000D_
        "ID": 577,_x000D_
        "Results": [_x000D_
          [_x000D_
            ""_x000D_
          ]_x000D_
        ],_x000D_
        "Statistics": {_x000D_
          "CreationDate": "2022-11-15T10:05:04.9128573+01:00",_x000D_
          "LastRefreshDate": "2022-03-15T17:38:51.1765238+01:00",_x000D_
          "TotalRefreshCount": 136,_x000D_
          "CustomInfo": {}_x000D_
        }_x000D_
      },_x000D_
      "578": {_x000D_
        "$type": "Inside.Core.Formula.Definition.DefinitionAC, Inside.Core.Formula",_x000D_
        "ID": 578,_x000D_
        "Results": [_x000D_
          [_x000D_
            ""_x000D_
          ]_x000D_
        ],_x000D_
        "Statistics": {_x000D_
          "CreationDate": "2022-11-15T10:05:04.9128573+01:00",_x000D_
          "LastRefreshDate": "2022-03-15T17:38:51.7296117+01:00",_x000D_
          "TotalRefreshCount": 137,_x000D_
          "CustomInfo": {}_x000D_
        }_x000D_
      },_x000D_
      "579": {_x000D_
        "$type": "Inside.Core.Formula.Definition.DefinitionAC, Inside.Core.Formula",_x000D_
        "ID": 579,_x000D_
        "Results": [_x000D_
          [_x000D_
            ""_x000D_
          ]_x000D_
        ],_x000D_
        "Statistics": {_x000D_
          "CreationDate": "2022-11-15T10:05:04.9128573+01:00",_x000D_
          "LastRefreshDate": "2022-03-15T17:38:50.8855725+01:00",_x000D_
          "TotalRefreshCount": 134,_x000D_
          "CustomInfo": {}_x000D_
        }_x000D_
      },_x000D_
      "580": {_x000D_
        "$type": "Inside.Core.Formula.Definition.DefinitionAC, Inside.Core.Formula",_x000D_
        "ID": 580,_x000D_
        "Results": [_x000D_
          [_x000D_
            ""_x000D_
          ]_x000D_
        ],_x000D_
        "Statistics": {_x000D_
          "CreationDate": "2022-11-15T10:05:04.9128573+01:00",_x000D_
          "LastRefreshDate": "2022-03-15T17:38:50.9492644+01:00",_x000D_
          "TotalRefreshCount": 134,_x000D_
          "CustomInfo": {}_x000D_
        }_x000D_
      },_x000D_
      "581": {_x000D_
        "$type": "Inside.Core.Formula.Definition.DefinitionAC, Inside.Core.Formula",_x000D_
        "ID": 581,_x000D_
        "Results": [_x000D_
          [_x000D_
            ""_x000D_
          ]_x000D_
        ],_x000D_
        "Statistics": {_x000D_
          "CreationDate": "2022-11-15T10:05:04.9128573+01:00",_x000D_
          "LastRefreshDate": "2022-03-15T17:38:54.9506068+01:00",_x000D_
          "TotalRefreshCount": 112,_x000D_
          "CustomInfo": {}_x000D_
        }_x000D_
      },_x000D_
      "582": {_x000D_
        "$type": "Inside.Core.Formula.Definition.DefinitionAC, Inside.Core.Formula",_x000D_
        "ID": 582,_x000D_
        "Results": [_x000D_
          [_x000D_
            ""_x000D_
          ]_x000D_
        ],_x000D_
        "Statistics": {_x000D_
          "CreationDate": "2022-11-15T10:05:04.9128573+01:00",_x000D_
          "LastRefreshDate": "2022-03-15T17:38:54.2281075+01:00",_x000D_
          "TotalRefreshCount": 112,_x000D_
          "CustomInfo": {}_x000D_
        }_x000D_
      },_x000D_
      "583": {_x000D_
        "$type": "Inside.Core.Formula.Definition.DefinitionAC, Inside.Core.Formula",_x000D_
        "ID": 583,_x000D_
        "Results": [_x000D_
          [_x000D_
            ""_x000D_
          ]_x000D_
        ],_x000D_
        "Statistics": {_x000D_
          "CreationDate": "2022-11-15T10:05:04.9128573+01:00",_x000D_
          "LastRefreshDate": "2022-03-15T17:38:53.6423073+01:00",_x000D_
          "TotalRefreshCount": 114,_x000D_
          "CustomInfo": {}_x000D_
        }_x000D_
      },_x000D_
      "584": {_x000D_
        "$type": "Inside.Core.Formula.Definition.DefinitionAC, Inside.Core.Formula",_x000D_
        "ID": 584,_x000D_
        "Results": [_x000D_
          [_x000D_
            ""_x000D_
          ]_x000D_
        ],_x000D_
        "Statistics": {_x000D_
          "CreationDate": "2022-11-15T10:05:04.9128573+01:00",_x000D_
          "LastRefreshDate": "2022-03-15T17:38:57.257426+01:00",_x000D_
          "TotalRefreshCount": 113,_x000D_
          "CustomInfo": {}_x000D_
        }_x000D_
      },_x000D_
      "585": {_x000D_
        "$type": "Inside.Core.Formula.Definition.DefinitionAC, Inside.Core.Formula",_x000D_
        "ID": 585,_x000D_
        "Results": [_x000D_
          [_x000D_
            ""_x000D_
          ]_x000D_
        ],_x000D_
        "Statistics": {_x000D_
          "CreationDate": "2022-11-15T10:05:04.9128573+01:00",_x000D_
          "LastRefreshDate": "2022-03-15T17:38:52.5756517+01:00",_x000D_
          "TotalRefreshCount": 111,_x000D_
          "CustomInfo": {}_x000D_
        }_x000D_
      },_x000D_
      "586": {_x000D_
        "$type": "Inside.Core.Formula.Definition.DefinitionAC, Inside.Core.Formula",_x000D_
        "ID": 586,_x000D_
        "Results": [_x000D_
          [_x000D_
            ""_x000D_
          ]_x000D_
        ],_x000D_
        "Statistics": {_x000D_
          "CreationDate": "2022-11-15T10:05:04.9128573+01:00",_x000D_
          "LastRefreshDate": "2022-03-15T17:38:54.0361252+01:00",_x000D_
          "TotalRefreshCount": 114,_x000D_
          "CustomInfo": {}_x000D_
        }_x000D_
      },_x000D_
      "587": {_x000D_
        "$type": "Inside.Core.Formula.Definition.DefinitionAC, Inside.Core.Formula",_x000D_
        "ID": 587,_x000D_
        "Results": [_x000D_
          [_x000D_
            ""_x000D_
          ]_x000D_
        ],_x000D_
        "Statistics": {_x000D_
          "CreationDate": "2022-11-15T10:05:04.9128573+01:00",_x000D_
          "LastRefreshDate": "2022-03-15T17:38:52.4864783+01:00",_x000D_
          "TotalRefreshCount": 112,_x000D_
          "CustomInfo": {}_x000D_
        }_x000D_
      },_x000D_
      "588": {_x000D_
        "$type": "Inside.Core.Formula.Definition.DefinitionAC, Inside.Core.Formula",_x000D_
        "ID": 588,_x000D_
        "Results": [_x000D_
          [_x000D_
            ""_x000D_
          ]_x000D_
        ],_x000D_
        "Statistics": {_x000D_
          "CreationDate": "2022-11-15T10:05:04.9128573+01:00",_x000D_
          "LastRefreshDate": "2022-03-15T17:38:54.1469483+01:00",_x000D_
          "TotalRefreshCount": 112,_x000D_
          "CustomInfo": {}_x000D_
        }_x000D_
      },_x000D_
      "589": {_x000D_
        "$type": "Inside.Core.Formula.Definition.DefinitionAC, Inside.Core.Formula",_x000D_
        "ID": 589,_x000D_
        "Results": [_x000D_
          [_x000D_
            ""_x000D_
          ]_x000D_
        ],_x000D_
        "Statistics": {_x000D_
          "CreationDate": "2022-11-15T10:05:04.9128573+01:00",_x000D_
          "LastRefreshDate": "2022-03-15T17:39:00.0636666+01:00",_x000D_
          "TotalRefreshCount": 113,_x000D_
          "CustomInfo": {}_x000D_
        }_x000D_
      },_x000D_
      "590": {_x000D_
        "$type": "Inside.Core.Formula.Definition.DefinitionAC, Inside.Core.Formula",_x000D_
        "ID": 590,_x000D_
        "Results": [_x000D_
          [_x000D_
            ""_x000D_
          ]_x000D_
        ],_x000D_
        "Statistics": {_x000D_
          "CreationDate": "2022-11-15T10:05:04.9128573+01:00",_x000D_
          "LastRefreshDate": "2022-03-15T17:38:53.1254064+01:00",_x000D_
          "TotalRefreshCount": 112,_x000D_
          "CustomInfo": {}_x000D_
        }_x000D_
      },_x000D_
      "591": {_x000D_
        "$type": "Inside.Core.Formula.Definition.DefinitionAC, Inside.Core.Formula",_x000D_
        "ID": 591,_x000D_
        "Results": [_x000D_
          [_x000D_
            "3"_x000D_
          ]_x000D_
        ],_x000D_
        "Statistics": {_x000D_
          "CreationDate": "2022-11-15T10:05:04.9128573+01:00",_x000D_
          "LastRefreshDate": "2022-03-15T17:46:57.0750617+01:00",_x000D_
          "TotalRefreshCount": 112,_x000D_
          "CustomInfo": {}_x000D_
        }_x000D_
      },_x000D_
      "592": {_x000D_
        "$type": "Inside.Core.Formula.Definition.DefinitionAC, Inside.Core.Formula",_x000D_
        "ID": 592,_x000D_
        "Results": [_x000D_
          [_x000D_
            ""_x000D_
          ]_x000D_
        ],_x000D_
        "Statistics": {_x000D_
          "CreationDate": "2022-11-15T10:05:04.9128573+01:00",_x000D_
          "LastRefreshDate": "2022-03-15T17:38:50.7343461+01:00",_x000D_
          "TotalRefreshCount": 135,_x000D_
          "CustomInfo": {}_x000D_
        }_x000D_
      },_x000D_
      "593": {_x000D_
        "$type": "Inside.Core.Formula.Definition.DefinitionAC, Inside.Core.Formula",_x000D_
        "ID": 593,_x000D_
        "Results": [_x000D_
          [_x000D_
            ""_x000D_
          ]_x000D_
        ],_x000D_
        "Statistics": {_x000D_
          "CreationDate": "2022-11-15T10:05:04.9128573+01:00",_x000D_
          "LastRefreshDate": "2022-03-15T17:38:50.6854762+01:00",_x000D_
          "TotalRefreshCount": 134,_x000D_
          "CustomInfo": {}_x000D_
        }_x000D_
      },_x000D_
      "594": {_x000D_
        "$type": "Inside.Core.Formula.Definition.DefinitionAC, Inside.Core.Formula",_x000D_
        "ID": 594,_x000D_
        "Results": [_x000D_
          [_x000D_
            ""_x000D_
          ]_x000D_
        ],_x000D_
        "Statistics": {_x000D_
          "CreationDate": "2022-11-15T10:05:04.9128573+01:00",_x000D_
          "LastRefreshDate": "2022-03-15T17:38:54.4726685+01:00",_x000D_
          "TotalRefreshCount": 113,_x000D_
          "CustomInfo": {}_x000D_
        }_x000D_
      },_x000D_
      "595": {_x000D_
        "$type": "Inside.Core.Formula.Definition.DefinitionAC, Inside.Core.Formula",_x000D_
        "ID": 595,_x000D_
        "Results": [_x000D_
          [_x000D_
            ""_x000D_
          ]_x000D_
        ],_x000D_
        "Statistics": {_x000D_
          "CreationDate": "2022-11-15T10:05:04.9128573+01:00",_x000D_
          "LastRefreshDate": "2022-03-15T17:38:53.7392712+01:00",_x000D_
          "TotalRefreshCount": 113,_x000D_
          "CustomInfo": {}_x000D_
        }_x000D_
      },_x000D_
      "596": {_x000D_
        "$type": "Inside.Core.Formula.Definition.DefinitionAC, Inside.Core.Formula",_x000D_
        "ID": 596,_x000D_
        "Results": [_x000D_
          [_x000D_
            ""_x000D_
          ]_x000D_
        ],_x000D_
        "Statistics": {_x000D_
          "CreationDate": "2022-11-15T10:05:04.9128573+01:00",_x000D_
          "LastRefreshDate": "2022-03-15T17:38:54.6878038+01:00",_x000D_
          "TotalRefreshCount": 113,_x000D_
          "CustomInfo": {}_x000D_
        }_x000D_
      },_x000D_
      "597": {_x000D_
        "$type": "Inside.Core.Formula.Definition.DefinitionAC, Inside.Core.Formula",_x000D_
        "ID": 597,_x000D_
        "Results": [_x000D_
          [_x000D_
            ""_x000D_
          ]_x000D_
        ],_x000D_
        "Statistics": {_x000D_
          "CreationDate": "2022-11-15T10:05:04.9128573+01:00",_x000D_
          "LastRefreshDate": "2022-03-15T17:38:53.8399794+01:00",_x000D_
          "TotalRefreshCount": 112,_x000D_
          "CustomInfo": {}_x000D_
        }_x000D_
      },_x000D_
      "598": {_x000D_
        "$type": "Inside.Core.Formula.Definition.DefinitionAC, Inside.Core.Formula",_x000D_
        "ID": 598,_x000D_
        "Results": [_x000D_
          [_x000D_
            ""_x000D_
          ]_x000D_
        ],_x000D_
        "Statistics": {_x000D_
          "CreationDate": "2022-11-15T10:05:04.9128573+01:00",_x000D_
          "LastRefreshDate": "2022-03-15T17:38:53.4118106+01:00",_x000D_
          "TotalRefreshCount": 113,_x000D_
          "CustomInfo": {}_x000D_
        }_x000D_
      },_x000D_
      "599": {_x000D_
        "$type": "Inside.Core.Formula.Definition.DefinitionAC, Inside.Core.Formula",_x000D_
        "ID": 599,_x000D_
        "Results": [_x000D_
          [_x000D_
            "Catégorie 0"_x000D_
          ]_x000D_
        ],_x000D_
        "Statistics": {_x000D_
          "CreationDate": "2022-11-15T10:05:04.9128573+01:00",_x000D_
          "LastRefreshDate": "2022-03-15T17:46:57.7680459+01:00",_x000D_
          "TotalRefreshCount": 134,_x000D_
          "CustomInfo": {}_x000D_
        }_x000D_
      },_x000D_
      "600": {_x000D_
        "$type": "Inside.Core.Formula.Definition.DefinitionAC, Inside.Core.Formula",_x000D_
        "ID": 600,_x000D_
        "Results": [_x000D_
          [_x000D_
            "Catégorie 1"_x000D_
          ]_x000D_
        ],_x000D_
        "Statistics": {_x000D_
          "CreationDate": "2022-11-15T10:05:04.9128573+01:00",_x000D_
          "LastRefreshDate": "2022-03-15T17:46:57.7280421+01:00",_x000D_
          "TotalRefreshCount": 132,_x000D_
          "CustomInfo": {}_x000D_
        }_x000D_
      },_x000D_
      "601": {_x000D_
        "$type": "Inside.Core.Formula.Definition.DefinitionAC, Inside.Core.Formula",_x000D_
        "ID": 601,_x000D_
        "Results": [_x000D_
          [_x000D_
            "Catégorie 0"_x000D_
          ]_x000D_
        ],_x000D_
        "Statistics": {_x000D_
          "CreationDate": "2022-11-15T10:05:04.9128573+01:00",_x000D_
          "LastRefreshDate": "2022-03-15T17:46:58.2651409+01:00",_x000D_
          "TotalRefreshCount": 132,_x000D_
          "CustomInfo": {}_x000D_
        }_x000D_
      },_x000D_
      "602": {_x000D_
        "$type": "Inside.Core.Formula.Definition.DefinitionAC, Inside.Core.Formula",_x000D_
        "ID": 602,_x000D_
        "Results": [_x000D_
          [_x000D_
            "Catégorie 1"_x000D_
          ]_x000D_
        ],_x000D_
        "Statistics": {_x000D_
          "CreationDate": "2022-11-15T10:05:04.9128573+01:00",_x000D_
          "LastRefreshDate": "2022-03-15T17:46:58.4931953+01:00",_x000D_
          "TotalRefreshCount": 133,_x000D_
          "CustomInfo": {}_x000D_
        }_x000D_
      },_x000D_
      "603": {_x000D_
        "$type": "Inside.Core.Formula.Definition.DefinitionAC, Inside.Core.Formula",_x000D_
        "ID": 603,_x000D_
        "Results": [_x000D_
          [_x000D_
            "Catégorie 0"_x000D_
          ]_x000D_
        ],_x000D_
        "Statistics": {_x000D_
          "CreationDate": "2022-11-15T10:05:04.9128573+01:00",_x000D_
          "LastRefreshDate": "2022-03-15T17:46:58.0020587+01:00",_x000D_
          "TotalRefreshCount": 133,_x000D_
          "CustomInfo": {}_x000D_
        }_x000D_
      },_x000D_
      "604": {_x000D_
        "$type": "Inside.Core.Formula.Definition.DefinitionAC, Inside.Core.Formula",_x000D_
        "ID": 604,_x000D_
        "Results": [_x000D_
          [_x000D_
            "Catégorie 0"_x000D_
          ]_x000D_
        ],_x000D_
        "Statistics": {_x000D_
          "CreationDate": "2022-11-15T10:05:04.9128573+01:00",_x000D_
          "LastRefreshDate": "2022-03-15T17:46:58.662876+01:00",_x000D_
          "TotalRefreshCount": 133,_x000D_
          "CustomInfo": {}_x000D_
        }_x000D_
      },_x000D_
      "605": {_x000D_
        "$type": "Inside.Core.Formula.Definition.DefinitionAC, Inside.Core.Formula",_x000D_
        "ID": 605,_x000D_
        "Results": [_x000D_
          [_x000D_
            "Catégorie 3"_x000D_
          ]_x000D_
        ],_x000D_
        "Statistics": {_x000D_
          "CreationDate": "2022-11-15T10:05:04.9128573+01:00",_x000D_
          "LastRefreshDate": "2022-03-15T17:46:58.399509+01:00",_x000D_
          "TotalRefreshCount": 133,_x000D_
          "CustomInfo": {}_x000D_
        }_x000D_
      },_x000D_
      "606": {_x000D_
        "$type": "Inside.Core.Formula.Definition.DefinitionAC, Inside.Core.Formula",_x000D_
        "ID": 606,_x000D_
        "Results": [_x000D_
          [_x000D_
            ""_x000D_
          ]_x000D_
        ],_x000D_
        "Statistics": {_x000D_
          "CreationDate": "2022-11-15T10:05:04.9128573+01:00",_x000D_
          "LastRefreshDate": "2022-03-15T17:38:57.629845+01:00",_x000D_
          "TotalRefreshCount": 111,_x000D_
          "CustomInfo": {}_x000D_
        }_x000D_
      },_x000D_
      "607": {_x000D_
        "$type": "Inside.Core.Formula.Definition.DefinitionAC, Inside.Core.Formula",_x000D_
        "ID": 607,_x000D_
        "Results": [_x000D_
          [_x000D_
            ""_x000D_
          ]_x000D_
        ],_x000D_
        "Statistics": {_x000D_
          "CreationDate": "2022-11-15T10:05:04.9128573+01:00",_x000D_
          "LastRefreshDate": "2022-03-15T17:38:51.844662+01:00",_x000D_
          "TotalRefreshCount": 137,_x000D_
          "CustomInfo": {}_x000D_
        }_x000D_
      },_x000D_
      "608": {_x000D_
        "$type": "Inside.Core.Formula.Definition.DefinitionAC, Inside.Core.Formula",_x000D_
        "ID": 608,_x000D_
        "Results": [_x000D_
          [_x000D_
            ""_x000D_
          ]_x000D_
        ],_x000D_
        "Statistics": {_x000D_
          "CreationDate": "2022-11-15T10:05:04.9128573+01:00",_x000D_
          "LastRefreshDate": "2022-03-15T17:38:51.7435746+01:00",_x000D_
          "TotalRefreshCount": 135,_x000D_
          "CustomInfo": {}_x000D_
        }_x000D_
      },_x000D_
      "609": {_x000D_
        "$type": "Inside.Core.Formula.Definition.DefinitionAC, Inside.Core.Formula",_x000D_
        "ID": 609,_x000D_
        "Results": [_x000D_
          [_x000D_
            ""_x000D_
          ]_x000D_
        ],_x000D_
        "Statistics": {_x000D_
          "CreationDate": "2022-11-15T10:05:04.9128573+01:00",_x000D_
          "LastRefreshDate": "2022-03-15T17:38:52.7484556+01:00",_x000D_
          "TotalRefreshCount": 112,_x000D_
          "CustomInfo": {}_x000D_
        }_x000D_
      },_x000D_
      "610": {_x000D_
        "$type": "Inside.Core.Formula.Definition.DefinitionAC, Inside.Core.Formula",_x000D_
        "ID": 610,_x000D_
        "Results": [_x000D_
          [_x000D_
            ""_x000D_
          ]_x000D_
        ],_x000D_
        "Statistics": {_x000D_
          "CreationDate": "2022-11-15T10:05:04.9285241+01:00",_x000D_
          "LastRefreshDate": "2022-03-15T17:38:59.9959563+01:00",_x000D_
          "TotalRefreshCount": 112,_x000D_
          "CustomInfo": {}_x000D_
        }_x000D_
      },_x000D_
      "611": {_x000D_
        "$type": "Inside.Core.Formula.Definition.DefinitionAC, Inside.Core.Formula",_x000D_
        "ID": 611,_x000D_
        "Results": [_x000D_
          [_x000D_
            ""_x000D_
          ]_x000D_
        ],_x000D_
        "Statistics": {_x000D_
          "CreationDate": "2022-11-15T10:05:04.9285241+01:00",_x000D_
          "LastRefreshDate": "2022-03-15T17:38:54.325846+01:00",_x000D_
          "TotalRefreshCount": 112,_x000D_
          "CustomInfo": {}_x000D_
        }_x000D_
      },_x000D_
      "612": {_x000D_
        "$type": "Inside.Core.Formula.Definition.DefinitionAC, Inside.Core.Formula",_x000D_
        "ID": 612,_x000D_
        "Results": [_x000D_
          [_x000D_
            ""_x000D_
          ]_x000D_
        ],_x000D_
        "Statistics": {_x000D_
          "CreationDate": "2022-11-15T10:05:04.9285241+01:00",_x000D_
          "LastRefreshDate": "2022-03-15T17:38:52.8194535+01:00",_x000D_
          "TotalRefreshCount": 112,_x000D_
          "CustomInfo": {}_x000D_
        }_x000D_
      },_x000D_
      "613": {_x000D_
        "$type": "Inside.Core.Formula.Definition.DefinitionAC, Inside.Core.Formula",_x000D_
        "ID": 613,_x000D_
        "Results": [_x000D_
          [_x000D_
            ""_x000D_
          ]_x000D_
        ],_x000D_
        "Statistics": {_x000D_
          "CreationDate": "2022-11-15T10:05:04.9285241+01:00",_x000D_
          "LastRefreshDate": "2022-03-15T17:38:53.8154263+01:00",_x000D_
          "TotalRefreshCount": 113,_x000D_
          "CustomInfo": {}_x000D_
        }_x000D_
      },_x000D_
      "614": {_x000D_
        "$type": "Inside.Core.Formula.Definition.DefinitionAC, Inside.Core.Formula",_x000D_
        "ID": 614,_x000D_
        "Results": [_x000D_
          [_x000D_
            ""_x000D_
          ]_x000D_
        ],_x000D_
        "Statistics": {_x000D_
          "CreationDate": "2022-11-15T10:05:04.9285241+01:00",_x000D_
          "LastRefreshDate": "2022-03-15T17:38:53.2438353+01:00",_x000D_
          "TotalRefreshCount": 113,_x000D_
          "CustomInfo": {}_x000D_
        }_x000D_
      },_x000D_
      "615": {_x000D_
        "$type": "Inside.Core.Formula.Definition.DefinitionAC, Inside.Core.Formula",_x000D_
        "ID": 615,_x000D_
        "Results": [_x000D_
          [_x000D_
            "Catégorie 0"_x000D_
          ]_x000D_
        ],_x000D_
        "Statistics": {_x000D_
          "CreationDate": "2022-11-15T10:05:04.9285241+01:00",_x000D_
          "LastRefreshDate": "2022-03-15T17:46:58.095127+01:00",_x000D_
          "TotalRefreshCount": 133,_x000D_
          "CustomInfo": {}_x000D_
        }_x000D_
      },_x000D_
      "616": {_x000D_
        "$type": "Inside.Core.Formula.Definition.DefinitionAC, Inside.Core.Formula",_x000D_
        "ID": 616,_x000D_
        "Results": [_x000D_
          [_x000D_
            "Catégorie 2"_x000D_
          ]_x000D_
        ],_x000D_
        "Statistics": {_x000D_
          "CreationDate": "2022-11-15T10:05:04.9285241+01:00",_x000D_
          "LastRefreshDate": "2022-03-15T17:46:58.2621511+01:00",_x000D_
          "TotalRefreshCount": 134,_x000D_
          "CustomInfo": {}_x000D_
        }_x000D_
      },_x000D_
      "617": {_x000D_
        "$type": "Inside.Core.Formula.Definition.DefinitionAC, Inside.Core.Formula",_x000D_
        "ID": 617,_x000D_
        "Results": [_x000D_
          [_x000D_
            "Catégorie 1"_x000D_
          ]_x000D_
        ],_x000D_
        "Statistics": {_x000D_
          "CreationDate": "2022-11-15T10:05:04.9285241+01:00",_x000D_
          "LastRefreshDate": "2022-03-15T17:46:58.4891491+01:00",_x000D_
          "TotalRefreshCount": 133,_x000D_
          "CustomInfo": {}_x000D_
        }_x000D_
      },_x000D_
      "618": {_x000D_
        "$type": "Inside.Core.Formula.Definition.DefinitionAC, Inside.Core.Formula",_x000D_
        "ID": 618,_x000D_
        "Results": [_x000D_
          [_x000D_
            "Catégorie 1"_x000D_
          ]_x000D_
        ],_x000D_
        "Statistics": {_x000D_
          "CreationDate": "2022-11-15T10:05:04.9285241+01:00",_x000D_
          "LastRefreshDate": "2022-03-15T17:46:57.9970717+01:00",_x000D_
          "TotalRefreshCount": 133,_x000D_
          "CustomInfo": {}_x000D_
        }_x000D_
      },_x000D_
      "619": {_x000D_
        "$type": "Inside.Core.Formula.Definition.DefinitionAC, Inside.Core.Formula",_x000D_
        "ID": 619,_x000D_
        "Results": [_x000D_
          [_x000D_
            "Catégorie 0"_x000D_
          ]_x000D_
        ],_x000D_
        "Statistics": {_x000D_
          "CreationDate": "2022-11-15T10:05:04.9285241+01:00",_x000D_
          "LastRefreshDate": "2022-03-15T17:46:57.5251408+01:00",_x000D_
          "TotalRefreshCount": 133,_x000D_
          "CustomInfo": {}_x000D_
        }_x000D_
      },_x000D_
      "620": {_x000D_
        "$type": "Inside.Core.Formula.Definition.DefinitionAC, Inside.Core.Formula",_x000D_
        "ID": 620,_x000D_
        "Results": [_x000D_
          [_x000D_
            ""_x000D_
          ]_x000D_
        ],_x000D_
        "Statistics": {_x000D_
          "CreationDate": "2022-11-15T10:05:04.9285241+01:00",_x000D_
          "LastRefreshDate": "2022-03-15T17:38:51.0667966+01:00",_x000D_
          "TotalRefreshCount": 136,_x000D_
          "CustomInfo": {}_x000D_
        }_x000D_
      },_x000D_
      "621": {_x000D_
        "$type": "Inside.Core.Formula.Definition.DefinitionAC, Inside.Core.Formula",_x000D_
        "ID": 621,_x000D_
        "Results": [_x000D_
          [_x000D_
            ""_x000D_
          ]_x000D_
        ],_x000D_
        "Statistics": {_x000D_
          "CreationDate": "2022-11-15T10:05:04.9285241+01:00",_x000D_
          "LastRefreshDate": "2022-03-15T17:38:52.1080238+01:00",_x000D_
          "TotalRefreshCount": 136,_x000D_
          "CustomInfo": {}_x000D_
      </t>
  </si>
  <si>
    <t xml:space="preserve">  }_x000D_
      },_x000D_
      "622": {_x000D_
        "$type": "Inside.Core.Formula.Definition.DefinitionAC, Inside.Core.Formula",_x000D_
        "ID": 622,_x000D_
        "Results": [_x000D_
          [_x000D_
            "Employé"_x000D_
          ]_x000D_
        ],_x000D_
        "Statistics": {_x000D_
          "CreationDate": "2022-11-15T10:05:04.9285241+01:00",_x000D_
          "LastRefreshDate": "2022-03-15T17:46:57.121133+01:00",_x000D_
          "TotalRefreshCount": 114,_x000D_
          "CustomInfo": {}_x000D_
        }_x000D_
      },_x000D_
      "623": {_x000D_
        "$type": "Inside.Core.Formula.Definition.DefinitionAC, Inside.Core.Formula",_x000D_
        "ID": 623,_x000D_
        "Results": [_x000D_
          [_x000D_
            ""_x000D_
          ]_x000D_
        ],_x000D_
        "Statistics": {_x000D_
          "CreationDate": "2022-11-15T10:05:04.9285241+01:00",_x000D_
          "LastRefreshDate": "2022-03-15T17:38:59.9391088+01:00",_x000D_
          "TotalRefreshCount": 114,_x000D_
          "CustomInfo": {}_x000D_
        }_x000D_
      },_x000D_
      "624": {_x000D_
        "$type": "Inside.Core.Formula.Definition.DefinitionAC, Inside.Core.Formula",_x000D_
        "ID": 624,_x000D_
        "Results": [_x000D_
          [_x000D_
            ""_x000D_
          ]_x000D_
        ],_x000D_
        "Statistics": {_x000D_
          "CreationDate": "2022-11-15T10:05:04.9285241+01:00",_x000D_
          "LastRefreshDate": "2022-03-15T17:38:54.1519352+01:00",_x000D_
          "TotalRefreshCount": 114,_x000D_
          "CustomInfo": {}_x000D_
        }_x000D_
      },_x000D_
      "625": {_x000D_
        "$type": "Inside.Core.Formula.Definition.DefinitionAC, Inside.Core.Formula",_x000D_
        "ID": 625,_x000D_
        "Results": [_x000D_
          [_x000D_
            ""_x000D_
          ]_x000D_
        ],_x000D_
        "Statistics": {_x000D_
          "CreationDate": "2022-11-15T10:05:04.9285241+01:00",_x000D_
          "LastRefreshDate": "2022-03-15T17:38:54.8497362+01:00",_x000D_
          "TotalRefreshCount": 114,_x000D_
          "CustomInfo": {}_x000D_
        }_x000D_
      },_x000D_
      "626": {_x000D_
        "$type": "Inside.Core.Formula.Definition.DefinitionAC, Inside.Core.Formula",_x000D_
        "ID": 626,_x000D_
        "Results": [_x000D_
          [_x000D_
            ""_x000D_
          ]_x000D_
        ],_x000D_
        "Statistics": {_x000D_
          "CreationDate": "2022-11-15T10:05:04.9285241+01:00",_x000D_
          "LastRefreshDate": "2022-03-15T17:38:52.0439571+01:00",_x000D_
          "TotalRefreshCount": 135,_x000D_
          "CustomInfo": {}_x000D_
        }_x000D_
      },_x000D_
      "627": {_x000D_
        "$type": "Inside.Core.Formula.Definition.DefinitionAC, Inside.Core.Formula",_x000D_
        "ID": 627,_x000D_
        "Results": [_x000D_
          [_x000D_
            ""_x000D_
          ]_x000D_
        ],_x000D_
        "Statistics": {_x000D_
          "CreationDate": "2022-11-15T10:05:04.9285241+01:00",_x000D_
          "LastRefreshDate": "2022-03-15T17:38:50.9442779+01:00",_x000D_
          "TotalRefreshCount": 134,_x000D_
          "CustomInfo": {}_x000D_
        }_x000D_
      },_x000D_
      "628": {_x000D_
        "$type": "Inside.Core.Formula.Definition.DefinitionAC, Inside.Core.Formula",_x000D_
        "ID": 628,_x000D_
        "Results": [_x000D_
          [_x000D_
            ""_x000D_
          ]_x000D_
        ],_x000D_
        "Statistics": {_x000D_
          "CreationDate": "2022-11-15T10:05:04.9285241+01:00",_x000D_
          "LastRefreshDate": "2022-03-15T17:39:02.6676865+01:00",_x000D_
          "TotalRefreshCount": 113,_x000D_
          "CustomInfo": {}_x000D_
        }_x000D_
      },_x000D_
      "629": {_x000D_
        "$type": "Inside.Core.Formula.Definition.DefinitionAC, Inside.Core.Formula",_x000D_
        "ID": 629,_x000D_
        "Results": [_x000D_
          [_x000D_
            ""_x000D_
          ]_x000D_
        ],_x000D_
        "Statistics": {_x000D_
          "CreationDate": "2022-11-15T10:05:04.9285241+01:00",_x000D_
          "LastRefreshDate": "2022-03-15T17:39:00.2406042+01:00",_x000D_
          "TotalRefreshCount": 113,_x000D_
          "CustomInfo": {}_x000D_
        }_x000D_
      },_x000D_
      "630": {_x000D_
        "$type": "Inside.Core.Formula.Definition.DefinitionAC, Inside.Core.Formula",_x000D_
        "ID": 630,_x000D_
        "Results": [_x000D_
          [_x000D_
            ""_x000D_
          ]_x000D_
        ],_x000D_
        "Statistics": {_x000D_
          "CreationDate": "2022-11-15T10:05:04.9285241+01:00",_x000D_
          "LastRefreshDate": "2022-03-15T17:38:54.2719901+01:00",_x000D_
          "TotalRefreshCount": 112,_x000D_
          "CustomInfo": {}_x000D_
        }_x000D_
      },_x000D_
      "631": {_x000D_
        "$type": "Inside.Core.Formula.Definition.DefinitionAC, Inside.Core.Formula",_x000D_
        "ID": 631,_x000D_
        "Results": [_x000D_
          [_x000D_
            ""_x000D_
          ]_x000D_
        ],_x000D_
        "Statistics": {_x000D_
          "CreationDate": "2022-11-15T10:05:04.9285241+01:00",_x000D_
          "LastRefreshDate": "2022-03-15T17:38:52.4421085+01:00",_x000D_
          "TotalRefreshCount": 112,_x000D_
          "CustomInfo": {}_x000D_
        }_x000D_
      },_x000D_
      "632": {_x000D_
        "$type": "Inside.Core.Formula.Definition.DefinitionAC, Inside.Core.Formula",_x000D_
        "ID": 632,_x000D_
        "Results": [_x000D_
          [_x000D_
            ""_x000D_
          ]_x000D_
        ],_x000D_
        "Statistics": {_x000D_
          "CreationDate": "2022-11-15T10:05:04.9285241+01:00",_x000D_
          "LastRefreshDate": "2022-03-15T17:38:52.0045522+01:00",_x000D_
          "TotalRefreshCount": 136,_x000D_
          "CustomInfo": {}_x000D_
        }_x000D_
      },_x000D_
      "633": {_x000D_
        "$type": "Inside.Core.Formula.Definition.DefinitionAC, Inside.Core.Formula",_x000D_
        "ID": 633,_x000D_
        "Results": [_x000D_
          [_x000D_
            ""_x000D_
          ]_x000D_
        ],_x000D_
        "Statistics": {_x000D_
          "CreationDate": "2022-11-15T10:05:04.9285241+01:00",_x000D_
          "LastRefreshDate": "2022-03-15T17:38:52.0514484+01:00",_x000D_
          "TotalRefreshCount": 134,_x000D_
          "CustomInfo": {}_x000D_
        }_x000D_
      },_x000D_
      "634": {_x000D_
        "$type": "Inside.Core.Formula.Definition.DefinitionAC, Inside.Core.Formula",_x000D_
        "ID": 634,_x000D_
        "Results": [_x000D_
          [_x000D_
            ""_x000D_
          ]_x000D_
        ],_x000D_
        "Statistics": {_x000D_
          "CreationDate": "2022-11-15T10:05:04.9285241+01:00",_x000D_
          "LastRefreshDate": "2022-03-15T17:38:52.0558044+01:00",_x000D_
          "TotalRefreshCount": 137,_x000D_
          "CustomInfo": {}_x000D_
        }_x000D_
      },_x000D_
      "635": {_x000D_
        "$type": "Inside.Core.Formula.Definition.DefinitionAC, Inside.Core.Formula",_x000D_
        "ID": 635,_x000D_
        "Results": [_x000D_
          [_x000D_
            ""_x000D_
          ]_x000D_
        ],_x000D_
        "Statistics": {_x000D_
          "CreationDate": "2022-11-15T10:05:04.9285241+01:00",_x000D_
          "LastRefreshDate": "2022-03-15T17:38:50.7313541+01:00",_x000D_
          "TotalRefreshCount": 135,_x000D_
          "CustomInfo": {}_x000D_
        }_x000D_
      },_x000D_
      "636": {_x000D_
        "$type": "Inside.Core.Formula.Definition.DefinitionAC, Inside.Core.Formula",_x000D_
        "ID": 636,_x000D_
        "Results": [_x000D_
          [_x000D_
            ""_x000D_
          ]_x000D_
        ],_x000D_
        "Statistics": {_x000D_
          "CreationDate": "2022-11-15T10:05:04.9285241+01:00",_x000D_
          "LastRefreshDate": "2022-03-15T17:38:57.6428108+01:00",_x000D_
          "TotalRefreshCount": 114,_x000D_
          "CustomInfo": {}_x000D_
        }_x000D_
      },_x000D_
      "637": {_x000D_
        "$type": "Inside.Core.Formula.Definition.DefinitionAC, Inside.Core.Formula",_x000D_
        "ID": 637,_x000D_
        "Results": [_x000D_
          [_x000D_
            ""_x000D_
          ]_x000D_
        ],_x000D_
        "Statistics": {_x000D_
          "CreationDate": "2022-11-15T10:05:04.9285241+01:00",_x000D_
          "LastRefreshDate": "2022-03-15T17:38:53.492667+01:00",_x000D_
          "TotalRefreshCount": 112,_x000D_
          "CustomInfo": {}_x000D_
        }_x000D_
      },_x000D_
      "638": {_x000D_
        "$type": "Inside.Core.Formula.Definition.DefinitionAC, Inside.Core.Formula",_x000D_
        "ID": 638,_x000D_
        "Results": [_x000D_
          [_x000D_
            ""_x000D_
          ]_x000D_
        ],_x000D_
        "Statistics": {_x000D_
          "CreationDate": "2022-11-15T10:05:04.9285241+01:00",_x000D_
          "LastRefreshDate": "2022-03-15T17:38:59.9510767+01:00",_x000D_
          "TotalRefreshCount": 113,_x000D_
          "CustomInfo": {}_x000D_
        }_x000D_
      },_x000D_
      "639": {_x000D_
        "$type": "Inside.Core.Formula.Definition.DefinitionAC, Inside.Core.Formula",_x000D_
        "ID": 639,_x000D_
        "Results": [_x000D_
          [_x000D_
            ""_x000D_
          ]_x000D_
        ],_x000D_
        "Statistics": {_x000D_
          "CreationDate": "2022-11-15T10:05:04.9285241+01:00",_x000D_
          "LastRefreshDate": "2022-03-15T17:38:51.3617745+01:00",_x000D_
          "TotalRefreshCount": 136,_x000D_
          "CustomInfo": {}_x000D_
        }_x000D_
      },_x000D_
      "640": {_x000D_
        "$type": "Inside.Core.Formula.Definition.DefinitionAC, Inside.Core.Formula",_x000D_
        "ID": 640,_x000D_
        "Results": [_x000D_
          [_x000D_
            ""_x000D_
          ]_x000D_
        ],_x000D_
        "Statistics": {_x000D_
          "CreationDate": "2022-11-15T10:05:04.9285241+01:00",_x000D_
          "LastRefreshDate": "2022-03-15T17:38:50.901537+01:00",_x000D_
          "TotalRefreshCount": 134,_x000D_
          "CustomInfo": {}_x000D_
        }_x000D_
      },_x000D_
      "641": {_x000D_
        "$type": "Inside.Core.Formula.Definition.DefinitionAC, Inside.Core.Formula",_x000D_
        "ID": 641,_x000D_
        "Results": [_x000D_
          [_x000D_
            ""_x000D_
          ]_x000D_
        ],_x000D_
        "Statistics": {_x000D_
          "CreationDate": "2022-11-15T10:05:04.9285241+01:00",_x000D_
          "LastRefreshDate": "2022-03-15T17:38:54.6559025+01:00",_x000D_
          "TotalRefreshCount": 113,_x000D_
          "CustomInfo": {}_x000D_
        }_x000D_
      },_x000D_
      "642": {_x000D_
        "$type": "Inside.Core.Formula.Definition.DefinitionAC, Inside.Core.Formula",_x000D_
        "ID": 642,_x000D_
        "Results": [_x000D_
          [_x000D_
            ""_x000D_
          ]_x000D_
        ],_x000D_
        "Statistics": {_x000D_
          "CreationDate": "2022-11-15T10:05:04.9285241+01:00",_x000D_
          "LastRefreshDate": "2022-03-15T17:38:53.801491+01:00",_x000D_
          "TotalRefreshCount": 113,_x000D_
          "CustomInfo": {}_x000D_
        }_x000D_
      },_x000D_
      "643": {_x000D_
        "$type": "Inside.Core.Formula.Definition.DefinitionAC, Inside.Core.Formula",_x000D_
        "ID": 643,_x000D_
        "Results": [_x000D_
          [_x000D_
            ""_x000D_
          ]_x000D_
        ],_x000D_
        "Statistics": {_x000D_
          "CreationDate": "2022-11-15T10:05:04.9285241+01:00",_x000D_
          "LastRefreshDate": "2022-03-15T17:38:54.0695762+01:00",_x000D_
          "TotalRefreshCount": 112,_x000D_
          "CustomInfo": {}_x000D_
        }_x000D_
      },_x000D_
      "644": {_x000D_
        "$type": "Inside.Core.Formula.Definition.DefinitionAC, Inside.Core.Formula",_x000D_
        "ID": 644,_x000D_
        "Results": [_x000D_
          [_x000D_
            ""_x000D_
          ]_x000D_
        ],_x000D_
        "Statistics": {_x000D_
          "CreationDate": "2022-11-15T10:05:04.9285241+01:00",_x000D_
          "LastRefreshDate": "2022-03-15T17:38:57.4871923+01:00",_x000D_
          "TotalRefreshCount": 113,_x000D_
          "CustomInfo": {}_x000D_
        }_x000D_
      },_x000D_
      "645": {_x000D_
        "$type": "Inside.Core.Formula.Definition.DefinitionAC, Inside.Core.Formula",_x000D_
        "ID": 645,_x000D_
        "Results": [_x000D_
          [_x000D_
            ""_x000D_
          ]_x000D_
        ],_x000D_
        "Statistics": {_x000D_
          "CreationDate": "2022-11-15T10:05:04.9285241+01:00",_x000D_
          "LastRefreshDate": "2022-03-15T17:38:50.6595458+01:00",_x000D_
          "TotalRefreshCount": 135,_x000D_
          "CustomInfo": {}_x000D_
        }_x000D_
      },_x000D_
      "646": {_x000D_
        "$type": "Inside.Core.Formula.Definition.DefinitionAC, Inside.Core.Formula",_x000D_
        "ID": 646,_x000D_
        "Results": [_x000D_
          [_x000D_
            ""_x000D_
          ]_x000D_
        ],_x000D_
        "Statistics": {_x000D_
          "CreationDate": "2022-11-15T10:05:04.9285241+01:00",_x000D_
          "LastRefreshDate": "2022-03-15T17:38:51.3062639+01:00",_x000D_
          "TotalRefreshCount": 134,_x000D_
          "CustomInfo": {}_x000D_
        }_x000D_
      },_x000D_
      "647": {_x000D_
        "$type": "Inside.Core.Formula.Definition.DefinitionAC, Inside.Core.Formula",_x000D_
        "ID": 647,_x000D_
        "Results": [_x000D_
          [_x000D_
            ""_x000D_
          ]_x000D_
        ],_x000D_
        "Statistics": {_x000D_
          "CreationDate": "2022-11-15T10:05:04.9285241+01:00",_x000D_
          "LastRefreshDate": "2022-03-15T17:38:54.6444202+01:00",_x000D_
          "TotalRefreshCount": 113,_x000D_
          "CustomInfo": {}_x000D_
        }_x000D_
      },_x000D_
      "648": {_x000D_
        "$type": "Inside.Core.Formula.Definition.DefinitionAC, Inside.Core.Formula",_x000D_
        "ID": 648,_x000D_
        "Results": [_x000D_
          [_x000D_
            ""_x000D_
          ]_x000D_
        ],_x000D_
        "Statistics": {_x000D_
          "CreationDate": "2022-11-15T10:05:04.9285241+01:00",_x000D_
          "LastRefreshDate": "2022-03-15T17:39:00.2675989+01:00",_x000D_
          "TotalRefreshCount": 113,_x000D_
          "CustomInfo": {}_x000D_
        }_x000D_
      },_x000D_
      "649": {_x000D_
        "$type": "Inside.Core.Formula.Definition.DefinitionAC, Inside.Core.Formula",_x000D_
        "ID": 649,_x000D_
        "Results": [_x000D_
          [_x000D_
            ""_x000D_
          ]_x000D_
        ],_x000D_
        "Statistics": {_x000D_
          "CreationDate": "2022-11-15T10:05:04.9285241+01:00",_x000D_
          "LastRefreshDate": "2022-03-15T17:38:53.6800891+01:00",_x000D_
          "TotalRefreshCount": 111,_x000D_
          "CustomInfo": {}_x000D_
        }_x000D_
      },_x000D_
      "650": {_x000D_
        "$type": "Inside.Core.Formula.Definition.DefinitionAC, Inside.Core.Formula",_x000D_
        "ID": 650,_x000D_
        "Results": [_x000D_
          [_x000D_
            ""_x000D_
          ]_x000D_
        ],_x000D_
        "Statistics": {_x000D_
          "CreationDate": "2022-11-15T10:05:04.9285241+01:00",_x000D_
          "LastRefreshDate": "2022-03-15T17:38:51.678239+01:00",_x000D_
          "TotalRefreshCount": 136,_x000D_
          "CustomInfo": {}_x000D_
        }_x000D_
      },_x000D_
      "651": {_x000D_
        "$type": "Inside.Core.Formula.Definition.DefinitionAC, Inside.Core.Formula",_x000D_
        "ID": 651,_x000D_
        "Results": [_x000D_
          [_x000D_
            ""_x000D_
          ]_x000D_
        ],_x000D_
        "Statistics": {_x000D_
          "CreationDate": "2022-11-15T10:05:04.9285241+01:00",_x000D_
          "LastRefreshDate": "2022-03-15T17:38:50.889561+01:00",_x000D_
          "TotalRefreshCount": 135,_x000D_
          "CustomInfo": {}_x000D_
        }_x000D_
      },_x000D_
      "652": {_x000D_
        "$type": "Inside.Core.Formula.Definition.DefinitionAC, Inside.Core.Formula",_x000D_
        "ID": 652,_x000D_
        "Results": [_x000D_
          [_x000D_
            ""_x000D_
          ]_x000D_
        ],_x000D_
        "Statistics": {_x000D_
          "CreationDate": "2022-11-15T10:05:04.9285241+01:00",_x000D_
          "LastRefreshDate": "2022-03-15T17:38:52.4960563+01:00",_x000D_
          "TotalRefreshCount": 112,_x000D_
          "CustomInfo": {}_x000D_
        }_x000D_
      },_x000D_
      "653": {_x000D_
        "$type": "Inside.Core.Formula.Definition.DefinitionAC, Inside.Core.Formula",_x000D_
        "ID": 653,_x000D_
        "Results": [_x000D_
          [_x000D_
            ""_x000D_
          ]_x000D_
        ],_x000D_
        "Statistics": {_x000D_
          "CreationDate": "2022-11-15T10:05:04.9285241+01:00",_x000D_
          "LastRefreshDate": "2022-03-15T17:38:54.2470564+01:00",_x000D_
          "TotalRefreshCount": 113,_x000D_
          "CustomInfo": {}_x000D_
        }_x000D_
      },_x000D_
      "654": {_x000D_
        "$type": "Inside.Core.Formula.Definition.DefinitionAC, Inside.Core.Formula",_x000D_
        "ID": 654,_x000D_
        "Results": [_x000D_
          [_x000D_
            ""_x000D_
          ]_x000D_
        ],_x000D_
        "Statistics": {_x000D_
          "CreationDate": "2022-11-15T10:05:04.9285241+01:00",_x000D_
          "LastRefreshDate": "2022-03-15T17:38:52.8224456+01:00",_x000D_
          "TotalRefreshCount": 112,_x000D_
          "CustomInfo": {}_x000D_
        }_x000D_
      },_x000D_
      "655": {_x000D_
        "$type": "Inside.Core.Formula.Definition.DefinitionAC, Inside.Core.Formula",_x000D_
        "ID": 655,_x000D_
        "Results": [_x000D_
          [_x000D_
            ""_x000D_
          ]_x000D_
        ],_x000D_
        "Statistics": {_x000D_
          "CreationDate": "2022-11-15T10:05:04.9285241+01:00",_x000D_
          "LastRefreshDate": "2022-03-15T17:38:53.6203264+01:00",_x000D_
          "TotalRefreshCount": 112,_x000D_
          "CustomInfo": {}_x000D_
        }_x000D_
      },_x000D_
      "656": {_x000D_
        "$type": "Inside.Core.Formula.Definition.DefinitionAC, Inside.Core.Formula",_x000D_
        "ID": 656,_x000D_
        "Results": [_x000D_
          [_x000D_
            ""_x000D_
          ]_x000D_
        ],_x000D_
        "Statistics": {_x000D_
          "CreationDate": "2022-11-15T10:05:04.9285241+01:00",_x000D_
          "LastRefreshDate": "2022-03-15T17:38:51.6418692+01:00",_x000D_
          "TotalRefreshCount": 132,_x000D_
          "CustomInfo": {}_x000D_
        }_x000D_
      },_x000D_
      "657": {_x000D_
        "$type": "Inside.Core.Formula.Definition.DefinitionAC, Inside.Core.Formula",_x000D_
        "ID": 657,_x000D_
        "Results": [_x000D_
          [_x000D_
            ""_x000D_
          ]_x000D_
        ],_x000D_
        "Statistics": {_x000D_
          "CreationDate": "2022-11-15T10:05:04.9285241+01:00",_x000D_
          "LastRefreshDate": "2022-03-15T17:38:55.0295983+01:00",_x000D_
          "TotalRefreshCount": 113,_x000D_
          "CustomInfo": {}_x000D_
        }_x000D_
      },_x000D_
      "658": {_x000D_
        "$type": "Inside.Core.Formula.Definition.DefinitionAC, Inside.Core.Formula",_x000D_
        "ID": 658,_x000D_
        "Results": [_x000D_
          [_x000D_
            ""_x000D_
          ]_x000D_
        ],_x000D_
        "Statistics": {_x000D_
          "CreationDate": "2022-11-15T10:05:04.9285241+01:00",_x000D_
          "LastRefreshDate": "2022-03-15T17:39:00.231629+01:00",_x000D_
          "TotalRefreshCount": 112,_x000D_
          "CustomInfo": {}_x000D_
        }_x000D_
      },_x000D_
      "659": {_x000D_
        "$type": "Inside.Core.Formula.Definition.DefinitionAC, Inside.Core.Formula",_x000D_
        "ID": 659,_x000D_
        "Results": [_x000D_
          [_x000D_
            "Catégorie 3"_x000D_
          ]_x000D_
        ],_x000D_
        "Statistics": {_x000D_
          "CreationDate": "2022-11-15T10:05:04.9285241+01:00",_x000D_
          "LastRefreshDate": "2022-03-15T17:46:58.8415635+01:00",_x000D_
          "TotalRefreshCount": 133,_x000D_
          "CustomInfo": {}_x000D_
        }_x000D_
      },_x000D_
      "660": {_x000D_
        "$type": "Inside.Core.Formula.Definition.DefinitionAC, Inside.Core.Formula",_x000D_
        "ID": 660,_x000D_
        "Results": [_x000D_
          [_x000D_
            "Catégorie 0"_x000D_
          ]_x000D_
        ],_x000D_
        "Statistics": {_x000D_
          "CreationDate": "2022-11-15T10:05:04.9285241+01:00",_x000D_
          "LastRefreshDate": "2022-03-15T17:46:59.1136123+01:00",_x000D_
          "TotalRefreshCount": 132,_x000D_
          "CustomInfo": {}_x000D_
        }_x000D_
      },_x000D_
      "661": {_x000D_
        "$type": "Inside.Core.Formula.Definition.DefinitionAC, Inside.Core.Formula",_x000D_
        "ID": 661,_x000D_
        "Results": [_x000D_
          [_x000D_
            ""_x000D_
          ]_x000D_
        ],_x000D_
        "Statistics": {_x000D_
          "CreationDate": "2022-11-15T10:05:04.9285241+01:00",_x000D_
          "LastRefreshDate": "2022-03-15T17:38:52.2282149+01:00",_x000D_
          "TotalRefreshCount": 110,_x000D_
          "CustomInfo": {}_x000D_
        }_x000D_
      },_x000D_
      "662": {_x000D_
        "$type": "Inside.Core.Formula.Definition.DefinitionAC, Inside.Core.Formula",_x000D_
        "ID": 662,_x000D_
        "Results": [_x000D_
          [_x000D_
            ""_x000D_
          ]_x000D_
        ],_x000D_
        "Statistics": {_x000D_
          "CreationDate": "2022-11-15T10:05:04.9285241+01:00",_x000D_
          "LastRefreshDate": "2022-03-15T17:38:53.1760222+01:00",_x000D_
          "TotalRefreshCount": 113,_x000D_
          "CustomInfo": {}_x000D_
        }_x000D_
      },_x000D_
      "663": {_x000D_
        "$type": "Inside.Core.Formula.Definition.DefinitionAC, Inside.Core.Formula",_x000D_
        "ID": 663,_x000D_
        "Results": [_x000D_
          [_x000D_
            ""_x000D_
          ]_x000D_
        ],_x000D_
        "Statistics": {_x000D_
          "CreationDate": "2022-11-15T10:05:04.9285241+01:00",_x000D_
          "LastRefreshDate": "2022-03-15T17:38:57.7046498+01:00",_x000D_
          "TotalRefreshCount": 113,_x000D_
          "CustomInfo": {}_x000D_
        }_x000D_
      },_x000D_
      "664": {_x000D_
        "$type": "Inside.Core.Formula.Definition.DefinitionAC, Inside.Core.Formula",_x000D_
        "ID": 664,_x000D_
        "Results": [_x000D_
          [_x000D_
            ""_x000D_
          ]_x000D_
        ],_x000D_
        "Statistics": {_x000D_
          "CreationDate": "2022-11-15T10:05:04.9285241+01:00",_x000D_
          "LastRefreshDate": "2022-03-15T17:38:54.796477+01:00",_x000D_
          "TotalRefreshCount": 112,_x000D_
          "CustomInfo": {}_x000D_
        }_x000D_
      },_x000D_
      "665": {_x000D_
        "$type": "Inside.Core.Formula.Definition.DefinitionAC, Inside.Core.Formula",_x000D_
        "ID": 665,_x000D_
        "Results": [_x000D_
          [_x000D_
            "Catégorie 0"_x000D_
          ]_x000D_
        ],_x000D_
        "Statistics": {_x000D_
          "CreationDate": "2022-11-15T10:05:04.9285241+01:00",_x000D_
          "LastRefreshDate": "2022-03-15T17:46:58.3855014+01:00",_x000D_
          "TotalRefreshCount": 133,_x000D_
          "CustomInfo": {}_x000D_
        }_x000D_
      },_x000D_
      "666": {_x000D_
        "$type": "Inside.Core.Formula.Definition.DefinitionAC, Inside.Core.Formula",_x000D_
        "ID": 666,_x000D_
        "Results": [_x000D_
          [_x000D_
            "Catégorie 0"_x000D_
          ]_x000D_
        ],_x000D_
        "Statistics": {_x000D_
          "CreationDate": "2022-11-15T10:05:04.9285241+01:00",_x000D_
          "LastRefreshDate": "2022-03-15T17:46:57.4041564+01:00",_x000D_
          "TotalRefreshCount": 133,_x000D_
          "CustomInfo": {}_x000D_
        }_x000D_
      },_x000D_
      "667": {_x000D_
        "$type": "Inside.Core.Formula.Definition.DefinitionAC, Inside.Core.Formula",_x000D_
        "ID": 667,_x000D_
        "Results": [_x000D_
          [_x000D_
            "Catégorie 0"_x000D_
          ]_x000D_
        ],_x000D_
        "Statistics": {_x000D_
          "CreationDate": "2022-11-15T10:05:04.9285241+01:00",_x000D_
          "LastRefreshDate": "2022-03-15T17:46:57.7011506+01:00",_x000D_
          "TotalRefreshCount": 132,_x000D_
          "CustomInfo": {}_x000D_
        }_x000D_
      },_x000D_
      "668": {_x000D_
        "$type": "Inside.Core.Formula.Definition.DefinitionAC, Inside.Core.Formula",_x000D_
        "ID": 668,_x000D_
        "Results": [_x000D_
          [_x000D_
            ""_x000D_
          ]_x000D_
        ],_x000D_
        "Statistics": {_x000D_
          "CreationDate": "2022-11-15T10:05:04.9285241+01:00",_x000D_
          "LastRefreshDate": "2022-03-15T17:38:53.9706341+01:00",_x000D_
          "TotalRefreshCount": 112,_x000D_
          "CustomInfo": {}_x000D_
        }_x000D_
      },_x000D_
      "669": {_x000D_
        "$type": "Inside.Core.Formula.Definition.DefinitionAC, Inside.Core.Formula",_x000D_
        "ID": 669,_x000D_
        "Results": [_x000D_
          [_x000D_
            ""_x000D_
          ]_x000D_
        ],_x000D_
        "Statistics": {_x000D_
          "CreationDate": "2022-11-15T10:05:04.9285241+01:00",_x000D_
          "LastRefreshDate": "2022-03-15T17:39:00.2765721+01:00",_x000D_
          "TotalRefreshCount": 111,_x000D_
          "CustomInfo": {}_x000D_
        }_x000D_
      },_x000D_
      "670": {_x000D_
        "$type": "Inside.Core.Formula.Definition.DefinitionAC, Inside.Core.Formula",_x000D_
        "ID": 670,_x000D_
        "Results": [_x000D_
          [_x000D_
            ""_x000D_
          ]_x000D_
        ],_x000D_
        "Statistics": {_x000D_
          "CreationDate": "2022-11-15T10:05:04.9285241+01:00",_x000D_
          "LastRefreshDate": "2022-03-15T17:38:52.0289972+01:00",_x000D_
          "TotalRefreshCount": 135,_x000D_
          "CustomInfo": {}_x000D_
        }_x000D_
      },_x000D_
      "671": {_x000D_
        "$type": "Inside.Core.Formula.Definition.DefinitionAC, Inside.Core.Formula",_x000D_
        "ID": 671,_x000D_
        "Results": [_x000D_
          [_x000D_
            ""_x000D_
          ]_x000D_
        ],_x000D_
        "Statistics": {_x000D_
          "CreationDate": "2022-11-15T10:05:04.9285241+01:00",_x000D_
          "LastRefreshDate": "2022-03-15T17:38:50.6794921+01:00",_x000D_
          "TotalRefreshCount": 135,_x000D_
          "CustomInfo": {}_x000D_
        }_x000D_
      },_x000D_
      "672": {_x000D_
        "$type": "Inside.Core.Formula.Definition.DefinitionAC, Inside.Core.Formula",_x000D_
        "ID": 672,_x000D_
        "Results": [_x000D_
          [_x000D_
            ""_x000D_
          ]_x000D_
        ],_x000D_
        "Statistics": {_x000D_
          "CreationDate": "2022-11-15T10:05:04.9285241+01:00",_x000D_
          "LastRefreshDate": "2022-03-15T17:38:53.9626526+01:00",_x000D_
          "TotalRefreshCount": 113,_x000D_
          "CustomInfo": {}_x000D_
        }_x000D_
      },_x000D_
      "673": {_x000D_
        "$type": "Inside.Core.Formula.Definition.DefinitionAC, Inside.Core.Formula",_x000D_
        "ID": 673,_x000D_
        "Results": [_x000D_
          [_x000D_
            ""_x000D_
          ]_x000D_
        ],_x000D_
        "Statistics": {_x000D_
          "CreationDate": "2022-11-15T10:05:04.9285241+01:00",_x000D_
          "LastRefreshDate": "2022-03-15T17:38:52.7815928+01:00",_x000D_
          "TotalRefreshCount": 111,_x000D_
          "CustomInfo": {}_x000D_
        }_x000D_
      },_x000D_
      "674": {_x000D_
        "$type": "Inside.Core.Formula.Definition.DefinitionAC, Inside.Core.Formula",_x000D_
        "ID": 674,_x000D_
        "Results": [_x000D_
          [_x000D_
            ""_x000D_
          ]_x000D_
        ],_x000D_
        "Statistics": {_x000D_
          "CreationDate": "2022-11-15T10:05:04.9285241+01:00",_x000D_
          "LastRefreshDate": "2022-03-15T17:38:52.3458223+01:00",_x000D_
          "TotalRefreshCount": 112,_x000D_
          "CustomInfo": {}_x000D_
        }_x000D_
      },_x000D_
      "675": {_x000D_
        "$type": "Inside.Core.Formula.Definition.DefinitionAC, Inside.Core.Formula",_x000D_
        "ID": 675,_x000D_
        "Results": [_x000D_
          [_x000D_
            ""_x000D_
          ]_x000D_
        ],_x000D_
        "Statistics": {_x000D_
          "CreationDate": "2022-11-15T10:05:04.9285241+01:00",_x000D_
          "LastRefreshDate": "2022-03-15T17:38:53.9107318+01:00",_x000D_
          "TotalRefreshCount": 113,_x000D_
          "CustomInfo": {}_x000D_
        }_x000D_
      },_x000D_
      "676": {_x000D_
        "$type": "Inside.Core.Formula.Definition.DefinitionAC, Inside.Core.Formula",_x000D_
        "ID": 676,_x000D_
        "Results": [_x000D_
          [_x000D_
            ""_x000D_
          ]_x000D_
        ],_x000D_
        "Statistics": {_x000D_
          "CreationDate": "2022-11-15T10:05:04.9285241+01:00",_x000D_
          "LastRefreshDate": "2022-03-15T17:38:54.0735659+01:00",_x000D_
          "TotalRefreshCount": 112,_x000D_
          "CustomInfo": {}_x000D_
        }_x000D_
      },_x000D_
      "677": {_x000D_
        "$type": "Inside.Core.Formula.Definition.DefinitionAC, Inside.Core.Formula",_x000D_
        "ID": 677,_x000D_
        "Results": [_x000D_
          [_x000D_
            ""_x000D_
          ]_x000D_
        ],_x000D_
        "Statistics": {_x000D_
          "CreationDate": "2022-11-15T10:05:04.9285241+01:00",_x000D_
          "LastRefreshDate": "2022-03-15T17:38:53.7885207+01:00",_x000D_
          "TotalRefreshCount": 112,_x000D_
          "CustomInfo": {}_x000D_
        }_x000D_
      },_x000D_
      "678": {_x000D_
        "$type": "Inside.Core.Formula.Definition.DefinitionAC, Inside.Core.Formula",_x000D_
        "ID": 678,_x000D_
        "Results": [_x000D_
          [_x000D_
            "Catégorie 0"_x000D_
          ]_x000D_
        ],_x000D_
        "Statistics": {_x000D_
          "CreationDate": "2022-11-15T10:05:04.9285241+01:00",_x000D_
          "LastRefreshDate": "2022-03-15T17:46:57.8449338+01:00",_x000D_
          "TotalRefreshCount": 134,_x000D_
          "CustomInfo": {}_x000D_
        }_x000D_
      },_x000D_
      "679": {_x000D_
        "$type": "Inside.Core.Formula.Definition.DefinitionAC, Inside.Core.Formula",_x000D_
        "ID": 679,_x000D_
        "Results": [_x000D_
          [_x000D_
            "Catégorie 0"_x000D_
          ]_x000D_
        ],_x000D_
        "Statistics": {_x000D_
          "CreationDate": "2022-11-15T10:05:04.9285241+01:00",_x000D_
          "LastRefreshDate": "2022-03-15T17:46:57.3782406+01:00",_x000D_
          "TotalRefreshCount": 133,_x000D_
          "CustomInfo": {}_x000D_
        }_x000D_
      },_x000D_
      "680": {_x000D_
        "$type": "Inside.Core.Formula.Definition.DefinitionAC, Inside.Core.Formula",_x000D_
        "ID": 680,_x000D_
        "Results": [_x000D_
          [_x000D_
            "Catégorie 0"_x000D_
          ]_x000D_
        ],_x000D_
        "Statistics": {_x000D_
          "CreationDate": "2022-11-15T10:05:04.9285241+01:00",_x000D_
          "LastRefreshDate": "2022-03-15T17:46:58.676841+01:00",_x000D_
          "TotalRefreshCount": 133,_x000D_
          "CustomInfo": {}_x000D_
        }_x000D_
      },_x000D_
      "681": {_x000D_
        "$type": "Inside.Core.Formula.Definition.DefinitionAC, Inside.Core.Formula",_x000D_
        "ID": 681,_x000D_
        "Results": [_x000D_
          [_x000D_
            "Catégorie 0"_x000D_
          ]_x000D_
        ],_x000D_
        "Statistics": {_x000D_
          "CreationDate": "2022-11-15T10:05:04.9285241+01:00",_x000D_
          "LastRefreshDate": "2022-03-15T17:46:58.6061418+01:00",_x000D_
          "TotalRefreshCount": 134,_x000D_
          "CustomInfo": {}_x000D_
        }_x000D_
      },_x000D_
      "682": {_x000D_
        "$type": "Inside.Core.Formula.Definition.DefinitionAC, Inside.Core.Formula",_x000D_
        "ID": 682,_x000D_
        "Results": [_x000D_
          [_x000D_
            "Catégorie 1"_x000D_
          ]_x000D_
        ],_x000D_
        "Statistics": {_x000D_
          "CreationDate": "2022-11-15T10:05:04.9285241+01:00",_x000D_
          "LastRefreshDate": "2022-03-15T17:46:58.5542317+01:00",_x000D_
          "TotalRefreshCount": 133,_x000D_
          "CustomInfo": {}_x000D_
        }_x000D_
      },_x000D_
      "683": {_x000D_
        "$type": "Inside.Core.Formula.Definition.DefinitionAC, Inside.Core.Formula",_x000D_
        "ID": 683,_x000D_
        "Results": [_x000D_
          [_x000D_
            "Catégorie 1"_x000D_
          ]_x000D_
        ],_x000D_
        "Statistics": {_x000D_
          "CreationDate": "2022-11-15T10:05:04.9285241+01:00",_x000D_
          "LastRefreshDate": "2022-03-15T17:46:57.6010635+01:00",_x000D_
          "TotalRefreshCount": 133,_x000D_
          "CustomInfo": {}_x000D_
        }_x000D_
      },_x000D_
      "684": {_x000D_
        "$type": "Inside.Core.Formula.Definition.DefinitionAC, Inside.Core.Formula",_x000D_
        "ID": 684,_x000D_
        "Results": [_x000D_
          [_x000D_
            ""_x000D_
          ]_x000D_
        ],_x000D_
        "Statistics": {_x000D_
          "CreationDate": "2022-11-15T10:05:04.9285241+01:00",_x000D_
          "LastRefreshDate": "2022-03-15T17:38:54.4832141+01:00",_x000D_
          "TotalRefreshCount": 112,_x000D_
          "CustomInfo": {}_x000D_
        }_x000D_
      },_x000D_
      "685": {_x000D_
        "$type": "Inside.Core.Formula.Definition.DefinitionAC, Inside.Core.Formula",_x000D_
        "ID": 685,_x000D_
        "Results": [_x000D_
          [_x000D_
            ""_x000D_
          ]_x000D_
        ],_x000D_
        "Statistics": {_x000D_
          "CreationDate": "2022-11-15T10:05:04.9285241+01:00",_x000D_
          "LastRefreshDate": "2022-03-15T17:38:54.6757985+01:00",_x000D_
          "TotalRefreshCount": 112,_x000D_
          "CustomInfo": {}_x000D_
        }_x000D_
      },_x000D_
      "686": {_x000D_
        "$type": "Inside.Core.Formula.Definition.DefinitionAC, Inside.Core.Formula",_x000D_
        "ID": 686,_x000D_
        "Results": [_x000D_
          [_x000D_
            ""_x000D_
          ]_x000D_
        ],_x000D_
        "Statistics": {_x000D_
          "CreationDate": "2022-11-15T10:05:04.9285241+01:00",_x000D_
          "LastRefreshDate": "2022-03-15T17:38:51.2962886+01:00",_x000D_
          "TotalRefreshCount": 136,_x000D_
          "CustomInfo": {}_x000D_
        }_x000D_
      },_x000D_
      "687": {_x000D_
        "$type": "Inside.Core.Formula.Definition.DefinitionAC, Inside.Core.Formula",_x000D_
        "ID": 687,_x000D_
        "Results": [_x000D_
          [_x000D_
            ""_x000D_
          ]_x000D_
        ],_x000D_
        "Statistics": {_x000D_
          "CreationDate": "2022-11-15T10:05:04.9285241+01:00",_x000D_
          "LastRefreshDate": "2022-03-15T17:38:51.3378379+01:00",_x000D_
          "TotalRefreshCount": 137,_x000D_
          "CustomInfo": {}_x000D_
        }_x000D_
      },_x000D_
      "688": {_x000D_
        "$type": "Inside.Core.Formula.Definition.DefinitionAC, Inside.Core.Formula",_x000D_
        "ID": 688,_x000D_
        "Results": [_x000D_
          [_x000D_
            ""_x000D_
          ]_x000D_
        ],_x000D_
        "Statistics": {_x000D_
          "CreationDate": "2022-11-15T10:05:04.9285241+01:00",_x000D_
          "LastRefreshDate": "2022-03-15T17:38:52.2451677+01:00",_x000D_
          "TotalRefreshCount": 112,_x000D_
          "CustomInfo": {}_x000D_
        }_x000D_
      },_x000D_
      "689": {_x000D_
        "$type": "Inside.Core.Formula.Definition.DefinitionAC, Inside.Core.Formula",_x000D_
        "ID": 689,_x000D_
        "Results": [_x000D_
          [_x000D_
            ""_x000D_
          ]_x000D_
        ],_x000D_
        "Statistics": {_x000D_
          "CreationDate": "2022-11-15T10:05:04.9285241+01:00",_x000D_
          "LastRefreshDate": "2022-03-15T17:39:00.3569049+01:00",_x000D_
          "TotalRefreshCount": 113,_x000D_
          "CustomInfo": {}_x000D_
        }_x000D_
      },_x000D_
      "690": {_x000D_
        "$type": "Inside.Core.Formula.Definition.DefinitionAC, Inside.Core.Formula",_x000D_
        "ID": 690,_x000D_
        "Results": [_x000D_
          [_x000D_
            ""_x000D_
          ]_x000D_
        ],_x000D_
        "Statistics": {_x000D_
          "CreationDate": "2022-11-15T10:05:04.9285241+01:00",_x000D_
          "LastRefreshDate": "2022-03-15T17:38:57.2683966+01:00",_x000D_
          "TotalRefreshCount": 113,_x000D_
          "CustomInfo": {}_x000D_
        }_x000D_
      },_x000D_
      "691": {_x000D_
        "$type": "Inside.Core.Formula.Definition.DefinitionAC, Inside.Core.Formula",_x000D_
        "ID": 691,_x000D_
        "Results": [_x000D_
          [_x000D_
            ""_x000D_
          ]_x000D_
        ],_x000D_
        "Statistics": {_x000D_
          "CreationDate": "2022-11-15T10:05:04.9285241+01:00",_x000D_
          "LastRefreshDate": "2022-03-15T17:38:53.0302951+01:00",_x000D_
          "TotalRefreshCount": 111,_x000D_
          "CustomInfo": {}_x000D_
        }_x000D_
      },_x000D_
      "692": {_x000D_
        "$type": "Inside.Core.Formula.Definition.DefinitionAC, Inside.Core.Formula",_x000D_
        "ID": 692,_x000D_
        "Results": [_x000D_
          [_x000D_
            ""_x000D_
          ]_x000D_
        ],_x000D_
        "Statistics": {_x000D_
          "CreationDate": "2022-11-15T10:05:04.9285241+01:00",_x000D_
          "LastRefreshDate": "2022-03-15T17:38:53.9057471+01:00",_x000D_
          "TotalRefreshCount": 113,_x000D_
          "CustomInfo": {}_x000D_
        }_x000D_
      },_x000D_
      "693": {_x000D_
        "$type": "Inside.Core.Formula.Definition.DefinitionAC, Inside.Core.Formula",_x000D_
        "ID": 693,_x000D_
        "Results": [_x000D_
          [_x000D_
            "Catégorie 0"_x000D_
          ]_x000D_
        ],_x000D_
        "Statistics": {_x000D_
          "CreationDate": "2022-11-15T10:05:04.9285241+01:00",_x000D_
          "LastRefreshDate": "2022-03-15T17:46:57.6562263+01:00",_x000D_
          "TotalRefreshCount": 139,_x000D_
          "CustomInfo": {}_x000D_
        }_x000D_
      },_x000D_
      "694": {_x000D_
        "$type": "Inside.Core.Formula.Definition.DefinitionAC, Inside.Core.Formula",_x000D_
        "ID": 694,_x000D_
        "Results": [_x000D_
          [_x000D_
            "Catégorie 0"_x000D_
          ]_x000D_
        ],_x000D_
        "Statistics": {_x000D_
          "CreationDate": "2022-11-15T10:05:04.9285241+01:00",_x000D_
          "LastRefreshDate": "2022-03-15T17:46:59.0643354+01:00",_x000D_
          "TotalRefreshCount": 133,_x000D_
          "CustomInfo": {}_x000D_
        }_x000D_
      },_x000D_
      "695": {_x000D_
        "$type": "Inside.Core.Formula.Definition.DefinitionAC, Inside.Core.Formula",_x000D_
        "ID": 695,_x000D_
        "Results": [_x000D_
          [_x000D_
            "Catégorie 0"_x000D_
          ]_x000D_
        ],_x000D_
        "Statistics": {_x000D_
          "CreationDate": "2022-11-15T10:05:04.9285241+01:00",_x000D_
          "LastRefreshDate": "2022-03-15T17:46:58.5632085+01:00",_x000D_
          "TotalRefreshCount": 133,_x000D_
          "CustomInfo": {}_x000D_
        }_x000D_
      },_x000D_
      "696": {_x000D_
        "$type": "Inside</t>
  </si>
  <si>
    <t>.Core.Formula.Definition.DefinitionAC, Inside.Core.Formula",_x000D_
        "ID": 696,_x000D_
        "Results": [_x000D_
          [_x000D_
            "Catégorie 0"_x000D_
          ]_x000D_
        ],_x000D_
        "Statistics": {_x000D_
          "CreationDate": "2022-11-15T10:05:04.9285241+01:00",_x000D_
          "LastRefreshDate": "2022-03-15T17:46:57.62106+01:00",_x000D_
          "TotalRefreshCount": 134,_x000D_
          "CustomInfo": {}_x000D_
        }_x000D_
      },_x000D_
      "697": {_x000D_
        "$type": "Inside.Core.Formula.Definition.DefinitionAC, Inside.Core.Formula",_x000D_
        "ID": 697,_x000D_
        "Results": [_x000D_
          [_x000D_
            "Catégorie 0"_x000D_
          ]_x000D_
        ],_x000D_
        "Statistics": {_x000D_
          "CreationDate": "2022-11-15T10:05:04.9285241+01:00",_x000D_
          "LastRefreshDate": "2022-03-15T17:46:58.1211249+01:00",_x000D_
          "TotalRefreshCount": 133,_x000D_
          "CustomInfo": {}_x000D_
        }_x000D_
      },_x000D_
      "698": {_x000D_
        "$type": "Inside.Core.Formula.Definition.DefinitionAC, Inside.Core.Formula",_x000D_
        "ID": 698,_x000D_
        "Results": [_x000D_
          [_x000D_
            "Catégorie 3"_x000D_
          ]_x000D_
        ],_x000D_
        "Statistics": {_x000D_
          "CreationDate": "2022-11-15T10:05:04.9285241+01:00",_x000D_
          "LastRefreshDate": "2022-03-15T17:46:57.5950774+01:00",_x000D_
          "TotalRefreshCount": 132,_x000D_
          "CustomInfo": {}_x000D_
        }_x000D_
      },_x000D_
      "699": {_x000D_
        "$type": "Inside.Core.Formula.Definition.DefinitionAC, Inside.Core.Formula",_x000D_
        "ID": 699,_x000D_
        "Results": [_x000D_
          [_x000D_
            "Catégorie 1"_x000D_
          ]_x000D_
        ],_x000D_
        "Statistics": {_x000D_
          "CreationDate": "2022-11-15T10:05:04.9285241+01:00",_x000D_
          "LastRefreshDate": "2022-03-15T17:46:58.7182045+01:00",_x000D_
          "TotalRefreshCount": 133,_x000D_
          "CustomInfo": {}_x000D_
        }_x000D_
      },_x000D_
      "700": {_x000D_
        "$type": "Inside.Core.Formula.Definition.DefinitionAC, Inside.Core.Formula",_x000D_
        "ID": 700,_x000D_
        "Results": [_x000D_
          [_x000D_
            ""_x000D_
          ]_x000D_
        ],_x000D_
        "Statistics": {_x000D_
          "CreationDate": "2022-11-15T10:05:04.9285241+01:00",_x000D_
          "LastRefreshDate": "2022-03-15T17:38:50.9796913+01:00",_x000D_
          "TotalRefreshCount": 135,_x000D_
          "CustomInfo": {}_x000D_
        }_x000D_
      },_x000D_
      "701": {_x000D_
        "$type": "Inside.Core.Formula.Definition.DefinitionAC, Inside.Core.Formula",_x000D_
        "ID": 701,_x000D_
        "Results": [_x000D_
          [_x000D_
            ""_x000D_
          ]_x000D_
        ],_x000D_
        "Statistics": {_x000D_
          "CreationDate": "2022-11-15T10:05:04.9285241+01:00",_x000D_
          "LastRefreshDate": "2022-03-15T17:38:50.8181542+01:00",_x000D_
          "TotalRefreshCount": 134,_x000D_
          "CustomInfo": {}_x000D_
        }_x000D_
      },_x000D_
      "702": {_x000D_
        "$type": "Inside.Core.Formula.Definition.DefinitionAC, Inside.Core.Formula",_x000D_
        "ID": 702,_x000D_
        "Results": [_x000D_
          [_x000D_
            ""_x000D_
          ]_x000D_
        ],_x000D_
        "Statistics": {_x000D_
          "CreationDate": "2022-11-15T10:05:04.9285241+01:00",_x000D_
          "LastRefreshDate": "2022-03-15T17:39:02.5876506+01:00",_x000D_
          "TotalRefreshCount": 111,_x000D_
          "CustomInfo": {}_x000D_
        }_x000D_
      },_x000D_
      "703": {_x000D_
        "$type": "Inside.Core.Formula.Definition.DefinitionAC, Inside.Core.Formula",_x000D_
        "ID": 703,_x000D_
        "Results": [_x000D_
          [_x000D_
            ""_x000D_
          ]_x000D_
        ],_x000D_
        "Statistics": {_x000D_
          "CreationDate": "2022-11-15T10:05:04.9285241+01:00",_x000D_
          "LastRefreshDate": "2022-03-15T17:38:53.7592195+01:00",_x000D_
          "TotalRefreshCount": 112,_x000D_
          "CustomInfo": {}_x000D_
        }_x000D_
      },_x000D_
      "704": {_x000D_
        "$type": "Inside.Core.Formula.Definition.DefinitionAC, Inside.Core.Formula",_x000D_
        "ID": 704,_x000D_
        "Results": [_x000D_
          [_x000D_
            ""_x000D_
          ]_x000D_
        ],_x000D_
        "Statistics": {_x000D_
          "CreationDate": "2022-11-15T10:05:04.9285241+01:00",_x000D_
          "LastRefreshDate": "2022-03-15T17:38:57.3002551+01:00",_x000D_
          "TotalRefreshCount": 112,_x000D_
          "CustomInfo": {}_x000D_
        }_x000D_
      },_x000D_
      "705": {_x000D_
        "$type": "Inside.Core.Formula.Definition.DefinitionAC, Inside.Core.Formula",_x000D_
        "ID": 705,_x000D_
        "Results": [_x000D_
          [_x000D_
            ""_x000D_
          ]_x000D_
        ],_x000D_
        "Statistics": {_x000D_
          "CreationDate": "2022-11-15T10:05:04.9285241+01:00",_x000D_
          "LastRefreshDate": "2022-03-15T17:38:50.8211458+01:00",_x000D_
          "TotalRefreshCount": 135,_x000D_
          "CustomInfo": {}_x000D_
        }_x000D_
      },_x000D_
      "706": {_x000D_
        "$type": "Inside.Core.Formula.Definition.DefinitionAC, Inside.Core.Formula",_x000D_
        "ID": 706,_x000D_
        "Results": [_x000D_
          [_x000D_
            ""_x000D_
          ]_x000D_
        ],_x000D_
        "Statistics": {_x000D_
          "CreationDate": "2022-11-15T10:05:04.9285241+01:00",_x000D_
          "LastRefreshDate": "2022-03-15T17:38:57.6597707+01:00",_x000D_
          "TotalRefreshCount": 112,_x000D_
          "CustomInfo": {}_x000D_
        }_x000D_
      },_x000D_
      "707": {_x000D_
        "$type": "Inside.Core.Formula.Definition.DefinitionAC, Inside.Core.Formula",_x000D_
        "ID": 707,_x000D_
        "Results": [_x000D_
          [_x000D_
            ""_x000D_
          ]_x000D_
        ],_x000D_
        "Statistics": {_x000D_
          "CreationDate": "2022-11-15T10:05:04.9285241+01:00",_x000D_
          "LastRefreshDate": "2022-03-15T17:38:53.7037678+01:00",_x000D_
          "TotalRefreshCount": 112,_x000D_
          "CustomInfo": {}_x000D_
        }_x000D_
      },_x000D_
      "708": {_x000D_
        "$type": "Inside.Core.Formula.Definition.DefinitionAC, Inside.Core.Formula",_x000D_
        "ID": 708,_x000D_
        "Results": [_x000D_
          [_x000D_
            "Catégorie 2"_x000D_
          ]_x000D_
        ],_x000D_
        "Statistics": {_x000D_
          "CreationDate": "2022-11-15T10:05:04.9295876+01:00",_x000D_
          "LastRefreshDate": "2022-03-15T17:46:57.7250501+01:00",_x000D_
          "TotalRefreshCount": 133,_x000D_
          "CustomInfo": {}_x000D_
        }_x000D_
      },_x000D_
      "709": {_x000D_
        "$type": "Inside.Core.Formula.Definition.DefinitionAC, Inside.Core.Formula",_x000D_
        "ID": 709,_x000D_
        "Results": [_x000D_
          [_x000D_
            "Catégorie 0"_x000D_
          ]_x000D_
        ],_x000D_
        "Statistics": {_x000D_
          "CreationDate": "2022-11-15T10:05:04.9295876+01:00",_x000D_
          "LastRefreshDate": "2022-03-15T17:46:58.6344167+01:00",_x000D_
          "TotalRefreshCount": 133,_x000D_
          "CustomInfo": {}_x000D_
        }_x000D_
      },_x000D_
      "710": {_x000D_
        "$type": "Inside.Core.Formula.Definition.DefinitionAC, Inside.Core.Formula",_x000D_
        "ID": 710,_x000D_
        "Results": [_x000D_
          [_x000D_
            "Catégorie 0"_x000D_
          ]_x000D_
        ],_x000D_
        "Statistics": {_x000D_
          "CreationDate": "2022-11-15T10:05:04.9295876+01:00",_x000D_
          "LastRefreshDate": "2022-03-15T17:46:57.6661996+01:00",_x000D_
          "TotalRefreshCount": 132,_x000D_
          "CustomInfo": {}_x000D_
        }_x000D_
      },_x000D_
      "711": {_x000D_
        "$type": "Inside.Core.Formula.Definition.DefinitionAC, Inside.Core.Formula",_x000D_
        "ID": 711,_x000D_
        "Results": [_x000D_
          [_x000D_
            "Catégorie 0"_x000D_
          ]_x000D_
        ],_x000D_
        "Statistics": {_x000D_
          "CreationDate": "2022-11-15T10:05:04.9295876+01:00",_x000D_
          "LastRefreshDate": "2022-03-15T17:46:58.9885441+01:00",_x000D_
          "TotalRefreshCount": 132,_x000D_
          "CustomInfo": {}_x000D_
        }_x000D_
      },_x000D_
      "712": {_x000D_
        "$type": "Inside.Core.Formula.Definition.DefinitionAC, Inside.Core.Formula",_x000D_
        "ID": 712,_x000D_
        "Results": [_x000D_
          [_x000D_
            ""_x000D_
          ]_x000D_
        ],_x000D_
        "Statistics": {_x000D_
          "CreationDate": "2022-11-15T10:05:04.9295876+01:00",_x000D_
          "LastRefreshDate": "2022-03-15T17:38:59.835068+01:00",_x000D_
          "TotalRefreshCount": 111,_x000D_
          "CustomInfo": {}_x000D_
        }_x000D_
      },_x000D_
      "713": {_x000D_
        "$type": "Inside.Core.Formula.Definition.DefinitionAC, Inside.Core.Formula",_x000D_
        "ID": 713,_x000D_
        "Results": [_x000D_
          [_x000D_
            ""_x000D_
          ]_x000D_
        ],_x000D_
        "Statistics": {_x000D_
          "CreationDate": "2022-11-15T10:05:04.9295876+01:00",_x000D_
          "LastRefreshDate": "2022-03-15T17:38:52.3767961+01:00",_x000D_
          "TotalRefreshCount": 110,_x000D_
          "CustomInfo": {}_x000D_
        }_x000D_
      },_x000D_
      "714": {_x000D_
        "$type": "Inside.Core.Formula.Definition.DefinitionAC, Inside.Core.Formula",_x000D_
        "ID": 714,_x000D_
        "Results": [_x000D_
          [_x000D_
            ""_x000D_
          ]_x000D_
        ],_x000D_
        "Statistics": {_x000D_
          "CreationDate": "2022-11-15T10:05:04.9295876+01:00",_x000D_
          "LastRefreshDate": "2022-03-15T17:38:53.3587781+01:00",_x000D_
          "TotalRefreshCount": 111,_x000D_
          "CustomInfo": {}_x000D_
        }_x000D_
      },_x000D_
      "715": {_x000D_
        "$type": "Inside.Core.Formula.Definition.DefinitionAC, Inside.Core.Formula",_x000D_
        "ID": 715,_x000D_
        "Results": [_x000D_
          [_x000D_
            ""_x000D_
          ]_x000D_
        ],_x000D_
        "Statistics": {_x000D_
          "CreationDate": "2022-11-15T10:05:04.9295876+01:00",_x000D_
          "LastRefreshDate": "2022-03-15T17:38:53.7217226+01:00",_x000D_
          "TotalRefreshCount": 112,_x000D_
          "CustomInfo": {}_x000D_
        }_x000D_
      },_x000D_
      "716": {_x000D_
        "$type": "Inside.Core.Formula.Definition.DefinitionAC, Inside.Core.Formula",_x000D_
        "ID": 716,_x000D_
        "Results": [_x000D_
          [_x000D_
            ""_x000D_
          ]_x000D_
        ],_x000D_
        "Statistics": {_x000D_
          "CreationDate": "2022-11-15T10:05:04.9295876+01:00",_x000D_
          "LastRefreshDate": "2022-03-15T17:38:59.8844462+01:00",_x000D_
          "TotalRefreshCount": 112,_x000D_
          "CustomInfo": {}_x000D_
        }_x000D_
      },_x000D_
      "717": {_x000D_
        "$type": "Inside.Core.Formula.Definition.DefinitionAC, Inside.Core.Formula",_x000D_
        "ID": 717,_x000D_
        "Results": [_x000D_
          [_x000D_
            ""_x000D_
          ]_x000D_
        ],_x000D_
        "Statistics": {_x000D_
          "CreationDate": "2022-11-15T10:05:04.9295876+01:00",_x000D_
          "LastRefreshDate": "2022-03-15T17:39:00.1015826+01:00",_x000D_
          "TotalRefreshCount": 112,_x000D_
          "CustomInfo": {}_x000D_
        }_x000D_
      },_x000D_
      "718": {_x000D_
        "$type": "Inside.Core.Formula.Definition.DefinitionAC, Inside.Core.Formula",_x000D_
        "ID": 718,_x000D_
        "Results": [_x000D_
          [_x000D_
            ""_x000D_
          ]_x000D_
        ],_x000D_
        "Statistics": {_x000D_
          "CreationDate": "2022-11-15T10:05:04.9295876+01:00",_x000D_
          "LastRefreshDate": "2022-03-15T17:38:53.8919714+01:00",_x000D_
          "TotalRefreshCount": 113,_x000D_
          "CustomInfo": {}_x000D_
        }_x000D_
      },_x000D_
      "719": {_x000D_
        "$type": "Inside.Core.Formula.Definition.DefinitionAC, Inside.Core.Formula",_x000D_
        "ID": 719,_x000D_
        "Results": [_x000D_
          [_x000D_
            ""_x000D_
          ]_x000D_
        ],_x000D_
        "Statistics": {_x000D_
          "CreationDate": "2022-11-15T10:05:04.9295876+01:00",_x000D_
          "LastRefreshDate": "2022-03-15T17:38:57.3123786+01:00",_x000D_
          "TotalRefreshCount": 112,_x000D_
          "CustomInfo": {}_x000D_
        }_x000D_
      },_x000D_
      "720": {_x000D_
        "$type": "Inside.Core.Formula.Definition.DefinitionAC, Inside.Core.Formula",_x000D_
        "ID": 720,_x000D_
        "Results": [_x000D_
          [_x000D_
            ""_x000D_
          ]_x000D_
        ],_x000D_
        "Statistics": {_x000D_
          "CreationDate": "2022-11-15T10:05:04.9295876+01:00",_x000D_
          "LastRefreshDate": "2022-03-15T17:38:54.3592657+01:00",_x000D_
          "TotalRefreshCount": 113,_x000D_
          "CustomInfo": {}_x000D_
        }_x000D_
      },_x000D_
      "721": {_x000D_
        "$type": "Inside.Core.Formula.Definition.DefinitionAC, Inside.Core.Formula",_x000D_
        "ID": 721,_x000D_
        "Results": [_x000D_
          [_x000D_
            "Catégorie 0"_x000D_
          ]_x000D_
        ],_x000D_
        "Statistics": {_x000D_
          "CreationDate": "2022-11-15T10:05:04.9295876+01:00",_x000D_
          "LastRefreshDate": "2022-03-15T17:46:58.630422+01:00",_x000D_
          "TotalRefreshCount": 133,_x000D_
          "CustomInfo": {}_x000D_
        }_x000D_
      },_x000D_
      "722": {_x000D_
        "$type": "Inside.Core.Formula.Definition.DefinitionAC, Inside.Core.Formula",_x000D_
        "ID": 722,_x000D_
        "Results": [_x000D_
          [_x000D_
            "Catégorie 2"_x000D_
          ]_x000D_
        ],_x000D_
        "Statistics": {_x000D_
          "CreationDate": "2022-11-15T10:05:04.9295876+01:00",_x000D_
          "LastRefreshDate": "2022-03-15T17:46:57.653234+01:00",_x000D_
          "TotalRefreshCount": 133,_x000D_
          "CustomInfo": {}_x000D_
        }_x000D_
      },_x000D_
      "723": {_x000D_
        "$type": "Inside.Core.Formula.Definition.DefinitionAC, Inside.Core.Formula",_x000D_
        "ID": 723,_x000D_
        "Results": [_x000D_
          [_x000D_
            "Catégorie 0"_x000D_
          ]_x000D_
        ],_x000D_
        "Statistics": {_x000D_
          "CreationDate": "2022-11-15T10:05:04.9295876+01:00",_x000D_
          "LastRefreshDate": "2022-03-15T17:46:58.4035067+01:00",_x000D_
          "TotalRefreshCount": 132,_x000D_
          "CustomInfo": {}_x000D_
        }_x000D_
      },_x000D_
      "724": {_x000D_
        "$type": "Inside.Core.Formula.Definition.DefinitionAC, Inside.Core.Formula",_x000D_
        "ID": 724,_x000D_
        "Results": [_x000D_
          [_x000D_
            ""_x000D_
          ]_x000D_
        ],_x000D_
        "Statistics": {_x000D_
          "CreationDate": "2022-11-15T10:05:04.9295876+01:00",_x000D_
          "LastRefreshDate": "2022-03-15T17:39:00.3161197+01:00",_x000D_
          "TotalRefreshCount": 111,_x000D_
          "CustomInfo": {}_x000D_
        }_x000D_
      },_x000D_
      "725": {_x000D_
        "$type": "Inside.Core.Formula.Definition.DefinitionAC, Inside.Core.Formula",_x000D_
        "ID": 725,_x000D_
        "Results": [_x000D_
          [_x000D_
            ""_x000D_
          ]_x000D_
        ],_x000D_
        "Statistics": {_x000D_
          "CreationDate": "2022-11-15T10:05:04.9295876+01:00",_x000D_
          "LastRefreshDate": "2022-03-15T17:38:54.6957454+01:00",_x000D_
          "TotalRefreshCount": 113,_x000D_
          "CustomInfo": {}_x000D_
        }_x000D_
      },_x000D_
      "726": {_x000D_
        "$type": "Inside.Core.Formula.Definition.DefinitionAC, Inside.Core.Formula",_x000D_
        "ID": 726,_x000D_
        "Results": [_x000D_
          [_x000D_
            ""_x000D_
          ]_x000D_
        ],_x000D_
        "Statistics": {_x000D_
          "CreationDate": "2022-11-15T10:05:04.9295876+01:00",_x000D_
          "LastRefreshDate": "2022-03-15T17:38:54.2161393+01:00",_x000D_
          "TotalRefreshCount": 112,_x000D_
          "CustomInfo": {}_x000D_
        }_x000D_
      },_x000D_
      "727": {_x000D_
        "$type": "Inside.Core.Formula.Definition.DefinitionAC, Inside.Core.Formula",_x000D_
        "ID": 727,_x000D_
        "Results": [_x000D_
          [_x000D_
            ""_x000D_
          ]_x000D_
        ],_x000D_
        "Statistics": {_x000D_
          "CreationDate": "2022-11-15T10:05:04.9295876+01:00",_x000D_
          "LastRefreshDate": "2022-03-15T17:39:02.5666486+01:00",_x000D_
          "TotalRefreshCount": 112,_x000D_
          "CustomInfo": {}_x000D_
        }_x000D_
      },_x000D_
      "728": {_x000D_
        "$type": "Inside.Core.Formula.Definition.DefinitionAC, Inside.Core.Formula",_x000D_
        "ID": 728,_x000D_
        "Results": [_x000D_
          [_x000D_
            ""_x000D_
          ]_x000D_
        ],_x000D_
        "Statistics": {_x000D_
          "CreationDate": "2022-11-15T10:05:04.9295876+01:00",_x000D_
          "LastRefreshDate": "2022-03-15T17:38:57.613887+01:00",_x000D_
          "TotalRefreshCount": 112,_x000D_
          "CustomInfo": {}_x000D_
        }_x000D_
      },_x000D_
      "729": {_x000D_
        "$type": "Inside.Core.Formula.Definition.DefinitionAC, Inside.Core.Formula",_x000D_
        "ID": 729,_x000D_
        "Results": [_x000D_
          [_x000D_
            ""_x000D_
          ]_x000D_
        ],_x000D_
        "Statistics": {_x000D_
          "CreationDate": "2022-11-15T10:05:04.9295876+01:00",_x000D_
          "LastRefreshDate": "2022-03-15T17:39:02.5696404+01:00",_x000D_
          "TotalRefreshCount": 112,_x000D_
          "CustomInfo": {}_x000D_
        }_x000D_
      },_x000D_
      "730": {_x000D_
        "$type": "Inside.Core.Formula.Definition.DefinitionAC, Inside.Core.Formula",_x000D_
        "ID": 730,_x000D_
        "Results": [_x000D_
          [_x000D_
            ""_x000D_
          ]_x000D_
        ],_x000D_
        "Statistics": {_x000D_
          "CreationDate": "2022-11-15T10:05:04.9295876+01:00",_x000D_
          "LastRefreshDate": "2022-03-15T17:38:51.9117695+01:00",_x000D_
          "TotalRefreshCount": 135,_x000D_
          "CustomInfo": {}_x000D_
        }_x000D_
      },_x000D_
      "731": {_x000D_
        "$type": "Inside.Core.Formula.Definition.DefinitionAC, Inside.Core.Formula",_x000D_
        "ID": 731,_x000D_
        "Results": [_x000D_
          [_x000D_
            ""_x000D_
          ]_x000D_
        ],_x000D_
        "Statistics": {_x000D_
          "CreationDate": "2022-11-15T10:05:04.9295876+01:00",_x000D_
          "LastRefreshDate": "2022-03-15T17:38:57.5789802+01:00",_x000D_
          "TotalRefreshCount": 112,_x000D_
          "CustomInfo": {}_x000D_
        }_x000D_
      },_x000D_
      "732": {_x000D_
        "$type": "Inside.Core.Formula.Definition.DefinitionAC, Inside.Core.Formula",_x000D_
        "ID": 732,_x000D_
        "Results": [_x000D_
          [_x000D_
            ""_x000D_
          ]_x000D_
        ],_x000D_
        "Statistics": {_x000D_
          "CreationDate": "2022-11-15T10:05:04.9295876+01:00",_x000D_
          "LastRefreshDate": "2022-03-15T17:38:53.0811761+01:00",_x000D_
          "TotalRefreshCount": 111,_x000D_
          "CustomInfo": {}_x000D_
        }_x000D_
      },_x000D_
      "733": {_x000D_
        "$type": "Inside.Core.Formula.Definition.DefinitionAC, Inside.Core.Formula",_x000D_
        "ID": 733,_x000D_
        "Results": [_x000D_
          [_x000D_
            "Catégorie 1"_x000D_
          ]_x000D_
        ],_x000D_
        "Statistics": {_x000D_
          "CreationDate": "2022-11-15T10:05:04.9295876+01:00",_x000D_
          "LastRefreshDate": "2022-03-15T17:46:58.9480347+01:00",_x000D_
          "TotalRefreshCount": 134,_x000D_
          "CustomInfo": {}_x000D_
        }_x000D_
      },_x000D_
      "734": {_x000D_
        "$type": "Inside.Core.Formula.Definition.DefinitionAC, Inside.Core.Formula",_x000D_
        "ID": 734,_x000D_
        "Results": [_x000D_
          [_x000D_
            "Catégorie 1"_x000D_
          ]_x000D_
        ],_x000D_
        "Statistics": {_x000D_
          "CreationDate": "2022-11-15T10:05:04.9295876+01:00",_x000D_
          "LastRefreshDate": "2022-03-15T17:46:57.4111346+01:00",_x000D_
          "TotalRefreshCount": 132,_x000D_
          "CustomInfo": {}_x000D_
        }_x000D_
      },_x000D_
      "735": {_x000D_
        "$type": "Inside.Core.Formula.Definition.DefinitionAC, Inside.Core.Formula",_x000D_
        "ID": 735,_x000D_
        "Results": [_x000D_
          [_x000D_
            "Catégorie 5"_x000D_
          ]_x000D_
        ],_x000D_
        "Statistics": {_x000D_
          "CreationDate": "2022-11-15T10:05:04.9295876+01:00",_x000D_
          "LastRefreshDate": "2022-03-15T17:46:58.7541617+01:00",_x000D_
          "TotalRefreshCount": 132,_x000D_
          "CustomInfo": {}_x000D_
        }_x000D_
      },_x000D_
      "736": {_x000D_
        "$type": "Inside.Core.Formula.Definition.DefinitionAC, Inside.Core.Formula",_x000D_
        "ID": 736,_x000D_
        "Results": [_x000D_
          [_x000D_
            ""_x000D_
          ]_x000D_
        ],_x000D_
        "Statistics": {_x000D_
          "CreationDate": "2022-11-15T10:05:04.9295876+01:00",_x000D_
          "LastRefreshDate": "2022-03-15T17:38:52.1030364+01:00",_x000D_
          "TotalRefreshCount": 136,_x000D_
          "CustomInfo": {}_x000D_
        }_x000D_
      },_x000D_
      "737": {_x000D_
        "$type": "Inside.Core.Formula.Definition.DefinitionAC, Inside.Core.Formula",_x000D_
        "ID": 737,_x000D_
        "Results": [_x000D_
          [_x000D_
            ""_x000D_
          ]_x000D_
        ],_x000D_
        "Statistics": {_x000D_
          "CreationDate": "2022-11-15T10:05:04.9295876+01:00",_x000D_
          "LastRefreshDate": "2022-03-15T17:38:51.0096111+01:00",_x000D_
          "TotalRefreshCount": 135,_x000D_
          "CustomInfo": {}_x000D_
        }_x000D_
      },_x000D_
      "738": {_x000D_
        "$type": "Inside.Core.Formula.Definition.DefinitionAC, Inside.Core.Formula",_x000D_
        "ID": 738,_x000D_
        "Results": [_x000D_
          [_x000D_
            ""_x000D_
          ]_x000D_
        ],_x000D_
        "Statistics": {_x000D_
          "CreationDate": "2022-11-15T10:05:04.9295876+01:00",_x000D_
          "LastRefreshDate": "2022-03-15T17:38:53.5894103+01:00",_x000D_
          "TotalRefreshCount": 114,_x000D_
          "CustomInfo": {}_x000D_
        }_x000D_
      },_x000D_
      "739": {_x000D_
        "$type": "Inside.Core.Formula.Definition.DefinitionAC, Inside.Core.Formula",_x000D_
        "ID": 739,_x000D_
        "Results": [_x000D_
          [_x000D_
            ""_x000D_
          ]_x000D_
        ],_x000D_
        "Statistics": {_x000D_
          "CreationDate": "2022-11-15T10:05:04.9295876+01:00",_x000D_
          "LastRefreshDate": "2022-03-15T17:38:54.6907587+01:00",_x000D_
          "TotalRefreshCount": 114,_x000D_
          "CustomInfo": {}_x000D_
        }_x000D_
      },_x000D_
      "740": {_x000D_
        "$type": "Inside.Core.Formula.Definition.DefinitionAC, Inside.Core.Formula",_x000D_
        "ID": 740,_x000D_
        "Results": [_x000D_
          [_x000D_
            ""_x000D_
          ]_x000D_
        ],_x000D_
        "Statistics": {_x000D_
          "CreationDate": "2022-11-15T10:05:04.9295876+01:00",_x000D_
          "LastRefreshDate": "2022-03-15T17:38:52.894254+01:00",_x000D_
          "TotalRefreshCount": 113,_x000D_
          "CustomInfo": {}_x000D_
        }_x000D_
      },_x000D_
      "741": {_x000D_
        "$type": "Inside.Core.Formula.Definition.DefinitionAC, Inside.Core.Formula",_x000D_
        "ID": 741,_x000D_
        "Results": [_x000D_
          [_x000D_
            ""_x000D_
          ]_x000D_
        ],_x000D_
        "Statistics": {_x000D_
          "CreationDate": "2022-11-15T10:05:04.9295876+01:00",_x000D_
          "LastRefreshDate": "2022-03-15T17:38:57.6278506+01:00",_x000D_
          "TotalRefreshCount": 114,_x000D_
          "CustomInfo": {}_x000D_
        }_x000D_
      },_x000D_
      "742": {_x000D_
        "$type": "Inside.Core.Formula.Definition.DefinitionAC, Inside.Core.Formula",_x000D_
        "ID": 742,_x000D_
        "Results": [_x000D_
          [_x000D_
            ""_x000D_
          ]_x000D_
        ],_x000D_
        "Statistics": {_x000D_
          "CreationDate": "2022-11-15T10:05:04.9295876+01:00",_x000D_
          "LastRefreshDate": "2022-03-15T17:38:50.9532537+01:00",_x000D_
          "TotalRefreshCount": 134,_x000D_
          "CustomInfo": {}_x000D_
        }_x000D_
      },_x000D_
      "743": {_x000D_
        "$type": "Inside.Core.Formula.Definition.DefinitionAC, Inside.Core.Formula",_x000D_
        "ID": 743,_x000D_
        "Results": [_x000D_
          [_x000D_
            ""_x000D_
          ]_x000D_
        ],_x000D_
        "Statistics": {_x000D_
          "CreationDate": "2022-11-15T10:05:04.9295876+01:00",_x000D_
          "LastRefreshDate": "2022-03-15T17:38:51.8396748+01:00",_x000D_
          "TotalRefreshCount": 135,_x000D_
          "CustomInfo": {}_x000D_
        }_x000D_
      },_x000D_
      "744": {_x000D_
        "$type": "Inside.Core.Formula.Definition.DefinitionAC, Inside.Core.Formula",_x000D_
        "ID": 744,_x000D_
        "Results": [_x000D_
          [_x000D_
            ""_x000D_
          ]_x000D_
        ],_x000D_
        "Statistics": {_x000D_
          "CreationDate": "2022-11-15T10:05:04.9295876+01:00",_x000D_
          "LastRefreshDate": "2022-03-15T17:38:52.7965134+01:00",_x000D_
          "TotalRefreshCount": 111,_x000D_
          "CustomInfo": {}_x000D_
        }_x000D_
      },_x000D_
      "745": {_x000D_
        "$type": "Inside.Core.Formula.Definition.DefinitionAC, Inside.Core.Formula",_x000D_
        "ID": 745,_x000D_
        "Results": [_x000D_
          [_x000D_
            ""_x000D_
          ]_x000D_
        ],_x000D_
        "Statistics": {_x000D_
          "CreationDate": "2022-11-15T10:05:04.9295876+01:00",_x000D_
          "LastRefreshDate": "2022-03-15T17:38:54.0715713+01:00",_x000D_
          "TotalRefreshCount": 113,_x000D_
          "CustomInfo": {}_x000D_
        }_x000D_
      },_x000D_
      "746": {_x000D_
        "$type": "Inside.Core.Formula.Definition.DefinitionAC, Inside.Core.Formula",_x000D_
        "ID": 746,_x000D_
        "Results": [_x000D_
          [_x000D_
            ""_x000D_
          ]_x000D_
        ],_x000D_
        "Statistics": {_x000D_
          "CreationDate": "2022-11-15T10:05:04.9295876+01:00",_x000D_
          "LastRefreshDate": "2022-03-15T17:38:53.0019075+01:00",_x000D_
          "TotalRefreshCount": 112,_x000D_
          "CustomInfo": {}_x000D_
        }_x000D_
      },_x000D_
      "747": {_x000D_
        "$type": "Inside.Core.Formula.Definition.DefinitionAC, Inside.Core.Formula",_x000D_
        "ID": 747,_x000D_
        "Results": [_x000D_
          [_x000D_
            ""_x000D_
          ]_x000D_
        ],_x000D_
        "Statistics": {_x000D_
          "CreationDate": "2022-11-15T10:05:04.9295876+01:00",_x000D_
          "LastRefreshDate": "2022-03-15T17:38:53.098637+01:00",_x000D_
          "TotalRefreshCount": 111,_x000D_
          "CustomInfo": {}_x000D_
        }_x000D_
      },_x000D_
      "748": {_x000D_
        "$type": "Inside.Core.Formula.Definition.DefinitionAC, Inside.Core.Formula",_x000D_
        "ID": 748,_x000D_
        "Results": [_x000D_
          [_x000D_
            ""_x000D_
          ]_x000D_
        ],_x000D_
        "Statistics": {_x000D_
          "CreationDate": "2022-11-15T10:05:04.9295876+01:00",_x000D_
          "LastRefreshDate": "2022-03-15T17:38:51.6842225+01:00",_x000D_
          "TotalRefreshCount": 134,_x000D_
          "CustomInfo": {}_x000D_
        }_x000D_
      },_x000D_
      "749": {_x000D_
        "$type": "Inside.Core.Formula.Definition.DefinitionAC, Inside.Core.Formula",_x000D_
        "ID": 749,_x000D_
        "Results": [_x000D_
          [_x000D_
            ""_x000D_
          ]_x000D_
        ],_x000D_
        "Statistics": {_x000D_
          "CreationDate": "2022-11-15T10:05:04.9295876+01:00",_x000D_
          "LastRefreshDate": "2022-03-15T17:38:51.3191861+01:00",_x000D_
          "TotalRefreshCount": 135,_x000D_
          "CustomInfo": {}_x000D_
        }_x000D_
      },_x000D_
      "750": {_x000D_
        "$type": "Inside.Core.Formula.Definition.DefinitionAC, Inside.Core.Formula",_x000D_
        "ID": 750,_x000D_
        "Results": [_x000D_
          [_x000D_
            ""_x000D_
          ]_x000D_
        ],_x000D_
        "Statistics": {_x000D_
          "CreationDate": "2022-11-15T10:05:04.9295876+01:00",_x000D_
          "LastRefreshDate": "2022-03-15T17:38:51.2793355+01:00",_x000D_
          "TotalRefreshCount": 135,_x000D_
          "CustomInfo": {}_x000D_
        }_x000D_
      },_x000D_
      "751": {_x000D_
        "$type": "Inside.Core.Formula.Definition.DefinitionAC, Inside.Core.Formula",_x000D_
        "ID": 751,_x000D_
        "Results": [_x000D_
          [_x000D_
            ""_x000D_
          ]_x000D_
        ],_x000D_
        "Statistics": {_x000D_
          "CreationDate": "2022-11-15T10:05:04.9295876+01:00",_x000D_
          "LastRefreshDate": "2022-03-15T17:38:52.9989152+01:00",_x000D_
          "TotalRefreshCount": 112,_x000D_
          "CustomInfo": {}_x000D_
        }_x000D_
      },_x000D_
      "752": {_x000D_
        "$type": "Inside.Core.Formula.Definition.DefinitionAC, Inside.Core.Formula",_x000D_
        "ID": 752,_x000D_
        "Results": [_x000D_
          [_x000D_
            ""_x000D_
          ]_x000D_
        ],_x000D_
        "Statistics": {_x000D_
          "CreationDate": "2022-11-15T10:05:04.9295876+01:00",_x000D_
          "LastRefreshDate": "2022-03-15T17:38:54.585237+01:00",_x000D_
          "TotalRefreshCount": 114,_x000D_
          "CustomInfo": {}_x000D_
        }_x000D_
      },_x000D_
      "753": {_x000D_
        "$type": "Inside.Core.Formula.Definition.DefinitionAC, Inside.Core.Formula",_x000D_
        "ID": 753,_x000D_
        "Results": [_x000D_
          [_x000D_
            ""_x000D_
          ]_x000D_
        ],_x000D_
        "Statistics": {_x000D_
          "CreationDate": "2022-11-15T10:05:04.9295876+01:00",_x000D_
          "LastRefreshDate": "2022-03-15T17:38:53.3767579+01:00",_x000D_
          "TotalRefreshCount": 114,_x000D_
          "CustomInfo": {}_x000D_
        }_x000D_
      },_x000D_
      "754": {_x000D_
        "$type": "Inside.Core.Formula.Definition.DefinitionAC, Inside.Core.Formula",_x000D_
        "ID": 754,_x000D_
        "Results": [_x000D_
          [_x000D_
            ""_x000D_
          ]_x000D_
        ],_x000D_
        "Statistics": {_x000D_
          "CreationDate": "2022-11-15T10:05:04.9295876+01:00",_x000D_
          "LastRefreshDate": "2022-03-15T17:38:52.9261684+01:00",_x000D_
          "TotalRefreshCount": 112,_x000D_
          "CustomInfo": {}_x000D_
        }_x000D_
      },_x000D_
      "755": {_x000D_
        "$type": "Inside.Core.Formula.Definition.DefinitionAC, Inside.Core.Formula",_x000D_
        "ID": 755,_x000D_
        "Results": [_x000D_
          [_x000D_
            ""_x000D_
          ]_x000D_
        ],_x000D_
        "Statistics": {_x000D_
          "CreationDate": "2022-11-15T10:05:04.9295876+01:00",_x000D_
          "LastRefreshDate": "2022-03-15T17:38:50.9702088+01:00",_x000D_
          "TotalRefreshCount": 135,_x000D_
          "CustomInfo": {}_x000D_
        }_x000D_
      },_x000D_
      "756": {_x000D_
        "$type": "Inside.Core.Formula.Definition.DefinitionAC, Inside.Core.Formula",_x000D_
        "ID": 756,_x000D_
        "Results": [_x000D_
          [_x000D_
            ""_x000D_
          ]_x000D_
        ],_x000D_
        "Statistics": {_x000D_
          "CreationDate": "2022-11-15T10:05:04.9295876+01:00",_x000D_
          "LastRefreshDate": "2022-03-15T17:38:51.9296932+01:00",_x000D_
          "TotalRefreshCount": 129,_x000D_
          "CustomInfo": {}_x000D_
        }_x000D_
      },_x000D_
      "757": {_x000D_
        "$type": "Inside.Core.Formula.Definition.DefinitionAC, Inside.Core.Formula",_x000D_
        "ID": 757,_x000D_
        "Results": [_x000D_
          [_x000D_
            ""_x000D_
          ]_x000D_
        ],_x000D_
        "Statistics": {_x000D_
          "CreationDate": "2022-11-15T10:05:04.9295876+01:00",_x000D_
          "LastRefreshDate": "2022-03-15T17:38:53.8044833+01:00",_x000D_
          "TotalRefreshCount": 112,_x000D_
          "CustomInfo": {}_x000D_
        }_x000D_
      },_x000D_
      "758": {_x000D_
        "$type": "Inside.Core.Formula.Definition.DefinitionAC, Inside.Core.Formula",_x000D_
        "ID": 758,_x000D_
        "Results": [_x000D_
          [_x000D_
            "2"_x000D_
          ]_x000D_
        ],_x000D_
        "Statistics": {_x000D_
          "CreationDate": "2022-11-15T10:05:04.9295876+01:00",_x000D_
          "LastRefreshDate": "2022-03-15T17:46:57.2630708+01:00",_x000D_
          "TotalRefreshCount": 113,_x000D_
          "CustomInfo": {}_x000D_
        }_x000D_
      },_x000D_
      "759": {_x000D_
        "$type": "Inside.Core.Formula.Definition.DefinitionAC, Inside.Core.Formula",_x000D_
        "ID": 759,_x000D_
        "Results": [_x000D_
          [_x000D_
            ""_x000D_
          ]_x000D_
        ],_x000D_
        "Statistics": {_x000D_
          "CreationDate": "2022-11-15T10:05:04.9295876+01:00",_x000D_
          "LastRefreshDate": "2022-03-15T17:38:52.7255217+01:00",_x000D_
          "TotalRefreshCount": 111,_x000D_
          "CustomInfo": {}_x000D_
        }_x000D_
      },_x000D_
      "760": {_x000D_
        "$type": "Inside.Core.Formula.Definition.DefinitionAC, Inside.Core.Formula",_x000D_
        "ID": 760,_x000D_
        "Results": [_x000D_
          [_x000D_
            "Catégorie 0"_x000D_
          ]_x000D_
        ],_x000D_
        "Statistics": {_x000D_
          "CreationDate": "2022-11-15T10:05:04.9295876+01:00",_x000D_
          "LastRefreshDate": "2022-03-15T17:46:57.5451429+01:00",_x000D_
          "TotalRefreshCount": 133,_x000D_
          "CustomInfo": {}_x000D_
        }_x000D_
      },_x000D_
      "761": {_x000D_
        "$type": "Inside.Core.Formula.Definition.DefinitionAC, Inside.Core.Formula",_x000D_
        "ID": 761,_x000D_
        "Results": [_x000D_
          [_x000D_
            ""_x000D_
          ]_x000D_
        ],_x000D_
        "Statistics": {_x000D_
          "CreationDate": "2022-11-15T10:05:04.9295876+01:00",_x000D_
          "LastRefreshDate": "2022-03-15T17:38:51.6328511+01:00",_x000D_
          "TotalRefreshCount": 137,_x000D_
          "CustomInfo": {}_x000D_
        }_x000D_
      },_x000D_
      "762": {_x000D_
        "$type": "Inside.Core.Formula.Definition.DefinitionAC, Inside.Core.Formula",_x000D_
        "ID": 762,_x000D_
        "Results": [_x000D_
          [_x000D_
            ""_x000D_
          ]_x000D_
        ],_x000D_
        "Statistics": {_x000D_
          "CreationDate": "2022-11-15T10:05:04.9295876+01:00",_x000D_
          "LastRefreshDate": "2022-03-15T17:38:50.9264708+01:00",_x000D_
          "TotalRefreshCount": 130,_x000D_
          "CustomInfo": {}_x000D_
        }_x000D_
      },_x000D_
      "763": {_x000D_
        "$type": "Inside.Core.Formula.Definition.DefinitionAC, Inside.Core.Formula",_x000D_
        "ID": 763,_x000D_
        "Results": [_x000D_
          [_x000D_
            ""_x000D_
          ]_x000D_
        ],_x000D_
        "Statistics": {_x000D_
          "CreationDate": "2022-11-15T10:05:04.9295876+01:00",_x000D_
          "LastRefreshDate": "2022-03-15T17:38:54.7535906+01:00",_x000D_
          "TotalRefreshCount": 113,_x000D_
          "CustomInfo": {}_x000D_
        }_x000D_
      },_x000D_
      "764": {_x000D_
        "$type": "Inside.Core.Formula.Definition.DefinitionAC, Inside.Core.Formula",_x000D_
        "ID": 764,_x000D_
        "Results": [_x000D_
          [_x000D_
            ""_x000D_
          ]_x000D_
        ],_x000D_
        "Statistics": {_x000D_
          "CreationDate": "2022-11-15T10:05:04.9295876+01:00",_x000D_
          "LastRefreshDate": "2022-03-15T17:38:54.03812+01:00",_x000D_
          "TotalRefreshCount": 113,_x000D_
          "CustomInfo": {}_x000D_
        }_x000D_
      },_x000D_
      "765": {_x000D_
        "$type": "Inside.Core.Formula.Definition.DefinitionAC, Inside.Core.Formula",_x000D_
        "ID": 765,_x000D_
        "Results": [_x000D_
          [_x000D_
            ""_x000D_
          ]_x000D_
        ],_x000D_
        "Statistics": {_x000D_
          "CreationDate": "2022-11-15T10:05:04.9295876+01:00",_x000D_
          "LastRefreshDate": "2022-03-15T17:39:00.1035776+01:00",_x000D_
          "TotalRefreshCount": 112,_x000D_
          "CustomInfo": {}_x000D_
        }_x000D_
      },_x000D_
      "766": {_x000D_
        "$type": "Inside.Core.Formula.Definition.DefinitionAC, Inside.Core.Formula",_x000D_
        "ID": 766,_x000D_
        "Results": [_x000D_
          [_x000D_
            ""_x000D_
          ]_x000D_
        ],_x000D_
        "Statistics": {_x000D_
          "CreationDate": "2022-11-15T10:05:04.9295876+01:00",_x000D_
          "LastRefreshDate": "2022-03-15T17:38:50.8945474+01:00",_x000D_
          "TotalRefreshCount": 135,_x000D_
          "CustomInfo": {}_x000D_
        }_x000D_
      },_x000D_
      "767": {_x000D_
        "$type": "Inside.Core.Formula.Definition.DefinitionAC, Inside.Core.Formula",_x000D_
        "ID": 767,_x000D_
        "Results": [_x000D_
          [_x000D_
            ""_x000D_
          ]_x000D_
        ],_x000D_
        "Statistics": {_x000D_
          "CreationDate": "2022-11-15T10:05:04.9295876+01:00",_x000D_
          "LastRefreshDate": "2022-03-15T17:38:50.8061803+01:00",_x000D_
          "TotalRefreshCount": 135,_x000D_
          "CustomInfo": {}_x000D_
        }_x000D_
      },_x000D_
      "768": {_x000D_
        "$type": "Inside.Core.Formula.Definition.DefinitionAC, Inside.Core.Formula",_x000D_
        "ID": 768,_x000D_
        "Results": [_x000D_
          [_x000D_
            ""_x000D_
          ]_x000D_
        ],_x000D_
        "Statistics": {_x000D_
          "CreationDate": "2022-11-15T10:05:04.9295876+01:00",_x000D_
          "LastRefreshDate": "2022-03-15T17:38:54.631454+01:00",_x000D_
          "TotalRefreshCount": 112,_x000D_
          "CustomInfo": {}_x000D_
        }_x000D_
      },_x000D_
      "769": {_x000D_
        "$type": "Inside.Core.Formula.Definition.DefinitionAC, Inside.Core.Formula",_x000D_
        "ID": 769,_x000D_
        "Results": [_x000D_
          [_x000D_
            ""_x000D_
          ]_x000D_
        ],_x000D_
        "Statistics": {_x000D_
          "CreationDate": "2022-11-15T10:05:04.9295876+01:00",_x000D_
          "LastRefreshDate": "2022-03-15T17:38:54.0058039+01:00",_x000D_
          "TotalRefreshCount": 114,_x000D_
          "CustomInfo": {}_x000D_
        }_x000D_
      },_x000D_
      "770": {_x000D_
        "$type": "Inside.Core.Formula.Definition.DefinitionAC, Inside.Core.Fo</t>
  </si>
  <si>
    <t>rmula",_x000D_
        "ID": 770,_x000D_
        "Results": [_x000D_
          [_x000D_
            ""_x000D_
          ]_x000D_
        ],_x000D_
        "Statistics": {_x000D_
          "CreationDate": "2022-11-15T10:05:04.9295876+01:00",_x000D_
          "LastRefreshDate": "2022-03-15T17:38:53.4138047+01:00",_x000D_
          "TotalRefreshCount": 113,_x000D_
          "CustomInfo": {}_x000D_
        }_x000D_
      },_x000D_
      "771": {_x000D_
        "$type": "Inside.Core.Formula.Definition.DefinitionAC, Inside.Core.Formula",_x000D_
        "ID": 771,_x000D_
        "Results": [_x000D_
          [_x000D_
            ""_x000D_
          ]_x000D_
        ],_x000D_
        "Statistics": {_x000D_
          "CreationDate": "2022-11-15T10:05:04.9295876+01:00",_x000D_
          "LastRefreshDate": "2022-03-15T17:38:52.382381+01:00",_x000D_
          "TotalRefreshCount": 111,_x000D_
          "CustomInfo": {}_x000D_
        }_x000D_
      },_x000D_
      "772": {_x000D_
        "$type": "Inside.Core.Formula.Definition.DefinitionAC, Inside.Core.Formula",_x000D_
        "ID": 772,_x000D_
        "Results": [_x000D_
          [_x000D_
            ""_x000D_
          ]_x000D_
        ],_x000D_
        "Statistics": {_x000D_
          "CreationDate": "2022-11-15T10:05:04.9295876+01:00",_x000D_
          "LastRefreshDate": "2022-03-15T17:38:57.6378237+01:00",_x000D_
          "TotalRefreshCount": 113,_x000D_
          "CustomInfo": {}_x000D_
        }_x000D_
      },_x000D_
      "773": {_x000D_
        "$type": "Inside.Core.Formula.Definition.DefinitionAC, Inside.Core.Formula",_x000D_
        "ID": 773,_x000D_
        "Results": [_x000D_
          [_x000D_
            ""_x000D_
          ]_x000D_
        ],_x000D_
        "Statistics": {_x000D_
          "CreationDate": "2022-11-15T10:05:04.9295876+01:00",_x000D_
          "LastRefreshDate": "2022-03-15T17:38:53.1234528+01:00",_x000D_
          "TotalRefreshCount": 112,_x000D_
          "CustomInfo": {}_x000D_
        }_x000D_
      },_x000D_
      "774": {_x000D_
        "$type": "Inside.Core.Formula.Definition.DefinitionAC, Inside.Core.Formula",_x000D_
        "ID": 774,_x000D_
        "Results": [_x000D_
          [_x000D_
            ""_x000D_
          ]_x000D_
        ],_x000D_
        "Statistics": {_x000D_
          "CreationDate": "2022-11-15T10:05:04.9295876+01:00",_x000D_
          "LastRefreshDate": "2022-03-15T17:38:57.5839671+01:00",_x000D_
          "TotalRefreshCount": 112,_x000D_
          "CustomInfo": {}_x000D_
        }_x000D_
      },_x000D_
      "775": {_x000D_
        "$type": "Inside.Core.Formula.Definition.DefinitionAC, Inside.Core.Formula",_x000D_
        "ID": 775,_x000D_
        "Results": [_x000D_
          [_x000D_
            "Catégorie 1"_x000D_
          ]_x000D_
        ],_x000D_
        "Statistics": {_x000D_
          "CreationDate": "2022-11-15T10:05:04.9295876+01:00",_x000D_
          "LastRefreshDate": "2022-03-15T17:46:59.0613403+01:00",_x000D_
          "TotalRefreshCount": 133,_x000D_
          "CustomInfo": {}_x000D_
        }_x000D_
      },_x000D_
      "776": {_x000D_
        "$type": "Inside.Core.Formula.Definition.DefinitionAC, Inside.Core.Formula",_x000D_
        "ID": 776,_x000D_
        "Results": [_x000D_
          [_x000D_
            "Catégorie 1"_x000D_
          ]_x000D_
        ],_x000D_
        "Statistics": {_x000D_
          "CreationDate": "2022-11-15T10:05:04.9295876+01:00",_x000D_
          "LastRefreshDate": "2022-03-15T17:46:58.8176261+01:00",_x000D_
          "TotalRefreshCount": 132,_x000D_
          "CustomInfo": {}_x000D_
        }_x000D_
      },_x000D_
      "777": {_x000D_
        "$type": "Inside.Core.Formula.Definition.DefinitionAC, Inside.Core.Formula",_x000D_
        "ID": 777,_x000D_
        "Results": [_x000D_
          [_x000D_
            ""_x000D_
          ]_x000D_
        ],_x000D_
        "Statistics": {_x000D_
          "CreationDate": "2022-11-15T10:05:04.9295876+01:00",_x000D_
          "LastRefreshDate": "2022-03-15T17:38:52.59878+01:00",_x000D_
          "TotalRefreshCount": 110,_x000D_
          "CustomInfo": {}_x000D_
        }_x000D_
      },_x000D_
      "778": {_x000D_
        "$type": "Inside.Core.Formula.Definition.DefinitionAC, Inside.Core.Formula",_x000D_
        "ID": 778,_x000D_
        "Results": [_x000D_
          [_x000D_
            ""_x000D_
          ]_x000D_
        ],_x000D_
        "Statistics": {_x000D_
          "CreationDate": "2022-11-15T10:05:04.9295876+01:00",_x000D_
          "LastRefreshDate": "2022-03-15T17:38:52.9102115+01:00",_x000D_
          "TotalRefreshCount": 111,_x000D_
          "CustomInfo": {}_x000D_
        }_x000D_
      },_x000D_
      "779": {_x000D_
        "$type": "Inside.Core.Formula.Definition.DefinitionAC, Inside.Core.Formula",_x000D_
        "ID": 779,_x000D_
        "Results": [_x000D_
          [_x000D_
            ""_x000D_
          ]_x000D_
        ],_x000D_
        "Statistics": {_x000D_
          "CreationDate": "2022-11-15T10:05:04.9295876+01:00",_x000D_
          "LastRefreshDate": "2022-03-15T17:38:53.2867222+01:00",_x000D_
          "TotalRefreshCount": 112,_x000D_
          "CustomInfo": {}_x000D_
        }_x000D_
      },_x000D_
      "780": {_x000D_
        "$type": "Inside.Core.Formula.Definition.DefinitionAC, Inside.Core.Formula",_x000D_
        "ID": 780,_x000D_
        "Results": [_x000D_
          [_x000D_
            ""_x000D_
          ]_x000D_
        ],_x000D_
        "Statistics": {_x000D_
          "CreationDate": "2022-11-15T10:05:04.9295876+01:00",_x000D_
          "LastRefreshDate": "2022-03-15T17:39:00.3111348+01:00",_x000D_
          "TotalRefreshCount": 113,_x000D_
          "CustomInfo": {}_x000D_
        }_x000D_
      },_x000D_
      "781": {_x000D_
        "$type": "Inside.Core.Formula.Definition.DefinitionAC, Inside.Core.Formula",_x000D_
        "ID": 781,_x000D_
        "Results": [_x000D_
          [_x000D_
            "Catégorie 4"_x000D_
          ]_x000D_
        ],_x000D_
        "Statistics": {_x000D_
          "CreationDate": "2022-11-15T10:05:04.9295876+01:00",_x000D_
          "LastRefreshDate": "2022-03-15T17:46:58.8645029+01:00",_x000D_
          "TotalRefreshCount": 133,_x000D_
          "CustomInfo": {}_x000D_
        }_x000D_
      },_x000D_
      "782": {_x000D_
        "$type": "Inside.Core.Formula.Definition.DefinitionAC, Inside.Core.Formula",_x000D_
        "ID": 782,_x000D_
        "Results": [_x000D_
          [_x000D_
            "Catégorie 3"_x000D_
          ]_x000D_
        ],_x000D_
        "Statistics": {_x000D_
          "CreationDate": "2022-11-15T10:05:04.9295876+01:00",_x000D_
          "LastRefreshDate": "2022-03-15T17:46:57.7445532+01:00",_x000D_
          "TotalRefreshCount": 134,_x000D_
          "CustomInfo": {}_x000D_
        }_x000D_
      },_x000D_
      "783": {_x000D_
        "$type": "Inside.Core.Formula.Definition.DefinitionAC, Inside.Core.Formula",_x000D_
        "ID": 783,_x000D_
        "Results": [_x000D_
          [_x000D_
            "Catégorie 0"_x000D_
          ]_x000D_
        ],_x000D_
        "Statistics": {_x000D_
          "CreationDate": "2022-11-15T10:05:04.9295876+01:00",_x000D_
          "LastRefreshDate": "2022-03-15T17:46:59.1266257+01:00",_x000D_
          "TotalRefreshCount": 132,_x000D_
          "CustomInfo": {}_x000D_
        }_x000D_
      },_x000D_
      "784": {_x000D_
        "$type": "Inside.Core.Formula.Definition.DefinitionAC, Inside.Core.Formula",_x000D_
        "ID": 784,_x000D_
        "Results": [_x000D_
          [_x000D_
            ""_x000D_
          ]_x000D_
        ],_x000D_
        "Statistics": {_x000D_
          "CreationDate": "2022-11-15T10:05:04.9295876+01:00",_x000D_
          "LastRefreshDate": "2022-03-15T17:38:57.7016589+01:00",_x000D_
          "TotalRefreshCount": 111,_x000D_
          "CustomInfo": {}_x000D_
        }_x000D_
      },_x000D_
      "785": {_x000D_
        "$type": "Inside.Core.Formula.Definition.DefinitionAC, Inside.Core.Formula",_x000D_
        "ID": 785,_x000D_
        "Results": [_x000D_
          [_x000D_
            ""_x000D_
          ]_x000D_
        ],_x000D_
        "Statistics": {_x000D_
          "CreationDate": "2022-11-15T10:05:04.9295876+01:00",_x000D_
          "LastRefreshDate": "2022-03-15T17:38:54.9830542+01:00",_x000D_
          "TotalRefreshCount": 111,_x000D_
          "CustomInfo": {}_x000D_
        }_x000D_
      },_x000D_
      "786": {_x000D_
        "$type": "Inside.Core.Formula.Definition.DefinitionAC, Inside.Core.Formula",_x000D_
        "ID": 786,_x000D_
        "Results": [_x000D_
          [_x000D_
            ""_x000D_
          ]_x000D_
        ],_x000D_
        "Statistics": {_x000D_
          "CreationDate": "2022-11-15T10:05:04.9295876+01:00",_x000D_
          "LastRefreshDate": "2022-03-15T17:38:51.0478484+01:00",_x000D_
          "TotalRefreshCount": 135,_x000D_
          "CustomInfo": {}_x000D_
        }_x000D_
      },_x000D_
      "787": {_x000D_
        "$type": "Inside.Core.Formula.Definition.DefinitionAC, Inside.Core.Formula",_x000D_
        "ID": 787,_x000D_
        "Results": [_x000D_
          [_x000D_
            ""_x000D_
          ]_x000D_
        ],_x000D_
        "Statistics": {_x000D_
          "CreationDate": "2022-11-15T10:05:04.9295876+01:00",_x000D_
          "LastRefreshDate": "2022-03-15T17:38:52.0920625+01:00",_x000D_
          "TotalRefreshCount": 137,_x000D_
          "CustomInfo": {}_x000D_
        }_x000D_
      },_x000D_
      "788": {_x000D_
        "$type": "Inside.Core.Formula.Definition.DefinitionAC, Inside.Core.Formula",_x000D_
        "ID": 788,_x000D_
        "Results": [_x000D_
          [_x000D_
            ""_x000D_
          ]_x000D_
        ],_x000D_
        "Statistics": {_x000D_
          "CreationDate": "2022-11-15T10:05:04.9295876+01:00",_x000D_
          "LastRefreshDate": "2022-03-15T17:38:53.4488415+01:00",_x000D_
          "TotalRefreshCount": 113,_x000D_
          "CustomInfo": {}_x000D_
        }_x000D_
      },_x000D_
      "789": {_x000D_
        "$type": "Inside.Core.Formula.Definition.DefinitionAC, Inside.Core.Formula",_x000D_
        "ID": 789,_x000D_
        "Results": [_x000D_
          [_x000D_
            ""_x000D_
          ]_x000D_
        ],_x000D_
        "Statistics": {_x000D_
          "CreationDate": "2022-11-15T10:05:04.9295876+01:00",_x000D_
          "LastRefreshDate": "2022-03-15T17:38:53.1451072+01:00",_x000D_
          "TotalRefreshCount": 112,_x000D_
          "CustomInfo": {}_x000D_
        }_x000D_
      },_x000D_
      "790": {_x000D_
        "$type": "Inside.Core.Formula.Definition.DefinitionAC, Inside.Core.Formula",_x000D_
        "ID": 790,_x000D_
        "Results": [_x000D_
          [_x000D_
            ""_x000D_
          ]_x000D_
        ],_x000D_
        "Statistics": {_x000D_
          "CreationDate": "2022-11-15T10:05:04.9295876+01:00",_x000D_
          "LastRefreshDate": "2022-03-15T17:38:54.8413718+01:00",_x000D_
          "TotalRefreshCount": 113,_x000D_
          "CustomInfo": {}_x000D_
        }_x000D_
      },_x000D_
      "791": {_x000D_
        "$type": "Inside.Core.Formula.Definition.DefinitionAC, Inside.Core.Formula",_x000D_
        "ID": 791,_x000D_
        "Results": [_x000D_
          [_x000D_
            ""_x000D_
          ]_x000D_
        ],_x000D_
        "Statistics": {_x000D_
          "CreationDate": "2022-11-15T10:05:04.9295876+01:00",_x000D_
          "LastRefreshDate": "2022-03-15T17:38:53.4178036+01:00",_x000D_
          "TotalRefreshCount": 112,_x000D_
          "CustomInfo": {}_x000D_
        }_x000D_
      },_x000D_
      "792": {_x000D_
        "$type": "Inside.Core.Formula.Definition.DefinitionAC, Inside.Core.Formula",_x000D_
        "ID": 792,_x000D_
        "Results": [_x000D_
          [_x000D_
            ""_x000D_
          ]_x000D_
        ],_x000D_
        "Statistics": {_x000D_
          "CreationDate": "2022-11-15T10:05:04.9295876+01:00",_x000D_
          "LastRefreshDate": "2022-03-15T17:38:53.9451881+01:00",_x000D_
          "TotalRefreshCount": 112,_x000D_
          "CustomInfo": {}_x000D_
        }_x000D_
      },_x000D_
      "793": {_x000D_
        "$type": "Inside.Core.Formula.Definition.DefinitionAC, Inside.Core.Formula",_x000D_
        "ID": 793,_x000D_
        "Results": [_x000D_
          [_x000D_
            "Catégorie 1"_x000D_
          ]_x000D_
        ],_x000D_
        "Statistics": {_x000D_
          "CreationDate": "2022-11-15T10:05:04.9295876+01:00",_x000D_
          "LastRefreshDate": "2022-03-15T17:46:58.9779868+01:00",_x000D_
          "TotalRefreshCount": 133,_x000D_
          "CustomInfo": {}_x000D_
        }_x000D_
      },_x000D_
      "794": {_x000D_
        "$type": "Inside.Core.Formula.Definition.DefinitionAC, Inside.Core.Formula",_x000D_
        "ID": 794,_x000D_
        "Results": [_x000D_
          [_x000D_
            "Catégorie 3"_x000D_
          ]_x000D_
        ],_x000D_
        "Statistics": {_x000D_
          "CreationDate": "2022-11-15T10:05:04.9295876+01:00",_x000D_
          "LastRefreshDate": "2022-03-15T17:46:57.5820696+01:00",_x000D_
          "TotalRefreshCount": 133,_x000D_
          "CustomInfo": {}_x000D_
        }_x000D_
      },_x000D_
      "795": {_x000D_
        "$type": "Inside.Core.Formula.Definition.DefinitionAC, Inside.Core.Formula",_x000D_
        "ID": 795,_x000D_
        "Results": [_x000D_
          [_x000D_
            "Catégorie 1"_x000D_
          ]_x000D_
        ],_x000D_
        "Statistics": {_x000D_
          "CreationDate": "2022-11-15T10:05:04.9295876+01:00",_x000D_
          "LastRefreshDate": "2022-03-15T17:46:58.0496093+01:00",_x000D_
          "TotalRefreshCount": 133,_x000D_
          "CustomInfo": {}_x000D_
        }_x000D_
      },_x000D_
      "796": {_x000D_
        "$type": "Inside.Core.Formula.Definition.DefinitionAC, Inside.Core.Formula",_x000D_
        "ID": 796,_x000D_
        "Results": [_x000D_
          [_x000D_
            "Catégorie 0"_x000D_
          ]_x000D_
        ],_x000D_
        "Statistics": {_x000D_
          "CreationDate": "2022-11-15T10:05:04.9295876+01:00",_x000D_
          "LastRefreshDate": "2022-03-15T17:46:58.3165152+01:00",_x000D_
          "TotalRefreshCount": 134,_x000D_
          "CustomInfo": {}_x000D_
        }_x000D_
      },_x000D_
      "797": {_x000D_
        "$type": "Inside.Core.Formula.Definition.DefinitionAC, Inside.Core.Formula",_x000D_
        "ID": 797,_x000D_
        "Results": [_x000D_
          [_x000D_
            "Catégorie 0"_x000D_
          ]_x000D_
        ],_x000D_
        "Statistics": {_x000D_
          "CreationDate": "2022-11-15T10:05:04.9295876+01:00",_x000D_
          "LastRefreshDate": "2022-03-15T17:46:57.8199567+01:00",_x000D_
          "TotalRefreshCount": 134,_x000D_
          "CustomInfo": {}_x000D_
        }_x000D_
      },_x000D_
      "798": {_x000D_
        "$type": "Inside.Core.Formula.Definition.DefinitionAC, Inside.Core.Formula",_x000D_
        "ID": 798,_x000D_
        "Results": [_x000D_
          [_x000D_
            "Catégorie 2"_x000D_
          ]_x000D_
        ],_x000D_
        "Statistics": {_x000D_
          "CreationDate": "2022-11-15T10:05:04.9295876+01:00",_x000D_
          "LastRefreshDate": "2022-03-15T17:46:57.3513109+01:00",_x000D_
          "TotalRefreshCount": 133,_x000D_
          "CustomInfo": {}_x000D_
        }_x000D_
      },_x000D_
      "799": {_x000D_
        "$type": "Inside.Core.Formula.Definition.DefinitionAC, Inside.Core.Formula",_x000D_
        "ID": 799,_x000D_
        "Results": [_x000D_
          [_x000D_
            "Catégorie 3"_x000D_
          ]_x000D_
        ],_x000D_
        "Statistics": {_x000D_
          "CreationDate": "2022-11-15T10:05:04.9295876+01:00",_x000D_
          "LastRefreshDate": "2022-03-15T17:46:58.8565245+01:00",_x000D_
          "TotalRefreshCount": 132,_x000D_
          "CustomInfo": {}_x000D_
        }_x000D_
      },_x000D_
      "800": {_x000D_
        "$type": "Inside.Core.Formula.Definition.DefinitionAC, Inside.Core.Formula",_x000D_
        "ID": 800,_x000D_
        "Results": [_x000D_
          [_x000D_
            ""_x000D_
          ]_x000D_
        ],_x000D_
        "Statistics": {_x000D_
          "CreationDate": "2022-11-15T10:05:04.9295876+01:00",_x000D_
          "LastRefreshDate": "2022-03-15T17:39:00.370854+01:00",_x000D_
          "TotalRefreshCount": 111,_x000D_
          "CustomInfo": {}_x000D_
        }_x000D_
      },_x000D_
      "801": {_x000D_
        "$type": "Inside.Core.Formula.Definition.DefinitionAC, Inside.Core.Formula",_x000D_
        "ID": 801,_x000D_
        "Results": [_x000D_
          [_x000D_
            ""_x000D_
          ]_x000D_
        ],_x000D_
        "Statistics": {_x000D_
          "CreationDate": "2022-11-15T10:05:04.9295876+01:00",_x000D_
          "LastRefreshDate": "2022-03-15T17:38:51.7246249+01:00",_x000D_
          "TotalRefreshCount": 136,_x000D_
          "CustomInfo": {}_x000D_
        }_x000D_
      },_x000D_
      "802": {_x000D_
        "$type": "Inside.Core.Formula.Definition.DefinitionAC, Inside.Core.Formula",_x000D_
        "ID": 802,_x000D_
        "Results": [_x000D_
          [_x000D_
            ""_x000D_
          ]_x000D_
        ],_x000D_
        "Statistics": {_x000D_
          "CreationDate": "2022-11-15T10:05:04.9295876+01:00",_x000D_
          "LastRefreshDate": "2022-03-15T17:38:51.5441972+01:00",_x000D_
          "TotalRefreshCount": 134,_x000D_
          "CustomInfo": {}_x000D_
        }_x000D_
      },_x000D_
      "803": {_x000D_
        "$type": "Inside.Core.Formula.Definition.DefinitionAC, Inside.Core.Formula",_x000D_
        "ID": 803,_x000D_
        "Results": [_x000D_
          [_x000D_
            ""_x000D_
          ]_x000D_
        ],_x000D_
        "Statistics": {_x000D_
          "CreationDate": "2022-11-15T10:05:04.9295876+01:00",_x000D_
          "LastRefreshDate": "2022-03-15T17:38:51.3697098+01:00",_x000D_
          "TotalRefreshCount": 134,_x000D_
          "CustomInfo": {}_x000D_
        }_x000D_
      },_x000D_
      "804": {_x000D_
        "$type": "Inside.Core.Formula.Definition.DefinitionAC, Inside.Core.Formula",_x000D_
        "ID": 804,_x000D_
        "Results": [_x000D_
          [_x000D_
            ""_x000D_
          ]_x000D_
        ],_x000D_
        "Statistics": {_x000D_
          "CreationDate": "2022-11-15T10:05:04.9295876+01:00",_x000D_
          "LastRefreshDate": "2022-03-15T17:38:53.1939741+01:00",_x000D_
          "TotalRefreshCount": 111,_x000D_
          "CustomInfo": {}_x000D_
        }_x000D_
      },_x000D_
      "805": {_x000D_
        "$type": "Inside.Core.Formula.Definition.DefinitionAC, Inside.Core.Formula",_x000D_
        "ID": 805,_x000D_
        "Results": [_x000D_
          [_x000D_
            ""_x000D_
          ]_x000D_
        ],_x000D_
        "Statistics": {_x000D_
          "CreationDate": "2022-11-15T10:05:04.9295876+01:00",_x000D_
          "LastRefreshDate": "2022-03-15T17:38:52.4441029+01:00",_x000D_
          "TotalRefreshCount": 111,_x000D_
          "CustomInfo": {}_x000D_
        }_x000D_
      },_x000D_
      "806": {_x000D_
        "$type": "Inside.Core.Formula.Definition.DefinitionAC, Inside.Core.Formula",_x000D_
        "ID": 806,_x000D_
        "Results": [_x000D_
          [_x000D_
            ""_x000D_
          ]_x000D_
        ],_x000D_
        "Statistics": {_x000D_
          "CreationDate": "2022-11-15T10:05:04.9295876+01:00",_x000D_
          "LastRefreshDate": "2022-03-15T17:38:53.8064818+01:00",_x000D_
          "TotalRefreshCount": 113,_x000D_
          "CustomInfo": {}_x000D_
        }_x000D_
      },_x000D_
      "807": {_x000D_
        "$type": "Inside.Core.Formula.Definition.DefinitionAC, Inside.Core.Formula",_x000D_
        "ID": 807,_x000D_
        "Results": [_x000D_
          [_x000D_
            ""_x000D_
          ]_x000D_
        ],_x000D_
        "Statistics": {_x000D_
          "CreationDate": "2022-11-15T10:05:04.9295876+01:00",_x000D_
          "LastRefreshDate": "2022-03-15T17:38:57.6328365+01:00",_x000D_
          "TotalRefreshCount": 112,_x000D_
          "CustomInfo": {}_x000D_
        }_x000D_
      },_x000D_
      "808": {_x000D_
        "$type": "Inside.Core.Formula.Definition.DefinitionAC, Inside.Core.Formula",_x000D_
        "ID": 808,_x000D_
        "Results": [_x000D_
          [_x000D_
            ""_x000D_
          ]_x000D_
        ],_x000D_
        "Statistics": {_x000D_
          "CreationDate": "2022-11-15T10:05:04.9295876+01:00",_x000D_
          "LastRefreshDate": "2022-03-15T17:38:53.80947+01:00",_x000D_
          "TotalRefreshCount": 111,_x000D_
          "CustomInfo": {}_x000D_
        }_x000D_
      },_x000D_
      "809": {_x000D_
        "$type": "Inside.Core.Formula.Definition.DefinitionAC, Inside.Core.Formula",_x000D_
        "ID": 809,_x000D_
        "Results": [_x000D_
          [_x000D_
            "Catégorie 1"_x000D_
          ]_x000D_
        ],_x000D_
        "Statistics": {_x000D_
          "CreationDate": "2022-11-15T10:05:04.9295876+01:00",_x000D_
          "LastRefreshDate": "2022-03-15T17:46:58.9809777+01:00",_x000D_
          "TotalRefreshCount": 133,_x000D_
          "CustomInfo": {}_x000D_
        }_x000D_
      },_x000D_
      "810": {_x000D_
        "$type": "Inside.Core.Formula.Definition.DefinitionAC, Inside.Core.Formula",_x000D_
        "ID": 810,_x000D_
        "Results": [_x000D_
          [_x000D_
            "Catégorie 3"_x000D_
          ]_x000D_
        ],_x000D_
        "Statistics": {_x000D_
          "CreationDate": "2022-11-15T10:05:04.9295876+01:00",_x000D_
          "LastRefreshDate": "2022-03-15T17:46:58.3364656+01:00",_x000D_
          "TotalRefreshCount": 133,_x000D_
          "CustomInfo": {}_x000D_
        }_x000D_
      },_x000D_
      "811": {_x000D_
        "$type": "Inside.Core.Formula.Definition.DefinitionAC, Inside.Core.Formula",_x000D_
        "ID": 811,_x000D_
        "Results": [_x000D_
          [_x000D_
            "Catégorie 1"_x000D_
          ]_x000D_
        ],_x000D_
        "Statistics": {_x000D_
          "CreationDate": "2022-11-15T10:05:04.9295876+01:00",_x000D_
          "LastRefreshDate": "2022-03-15T17:46:57.8409441+01:00",_x000D_
          "TotalRefreshCount": 132,_x000D_
          "CustomInfo": {}_x000D_
        }_x000D_
      },_x000D_
      "812": {_x000D_
        "$type": "Inside.Core.Formula.Definition.DefinitionAC, Inside.Core.Formula",_x000D_
        "ID": 812,_x000D_
        "Results": [_x000D_
          [_x000D_
            "Catégorie 0"_x000D_
          ]_x000D_
        ],_x000D_
        "Statistics": {_x000D_
          "CreationDate": "2022-11-15T10:05:04.9295876+01:00",_x000D_
          "LastRefreshDate": "2022-03-15T17:46:57.37425+01:00",_x000D_
          "TotalRefreshCount": 132,_x000D_
          "CustomInfo": {}_x000D_
        }_x000D_
      },_x000D_
      "813": {_x000D_
        "$type": "Inside.Core.Formula.Definition.DefinitionAC, Inside.Core.Formula",_x000D_
        "ID": 813,_x000D_
        "Results": [_x000D_
          [_x000D_
            "Catégorie 0"_x000D_
          ]_x000D_
        ],_x000D_
        "Statistics": {_x000D_
          "CreationDate": "2022-11-15T10:05:04.9295876+01:00",_x000D_
          "LastRefreshDate": "2022-03-15T17:46:59.0323778+01:00",_x000D_
          "TotalRefreshCount": 132,_x000D_
          "CustomInfo": {}_x000D_
        }_x000D_
      },_x000D_
      "814": {_x000D_
        "$type": "Inside.Core.Formula.Definition.DefinitionAC, Inside.Core.Formula",_x000D_
        "ID": 814,_x000D_
        "Results": [_x000D_
          [_x000D_
            "Catégorie 2"_x000D_
          ]_x000D_
        ],_x000D_
        "Statistics": {_x000D_
          "CreationDate": "2022-11-15T10:05:04.9295876+01:00",_x000D_
          "LastRefreshDate": "2022-03-15T17:46:57.9352371+01:00",_x000D_
          "TotalRefreshCount": 132,_x000D_
          "CustomInfo": {}_x000D_
        }_x000D_
      },_x000D_
      "815": {_x000D_
        "$type": "Inside.Core.Formula.Definition.DefinitionAC, Inside.Core.Formula",_x000D_
        "ID": 815,_x000D_
        "Results": [_x000D_
          [_x000D_
            ""_x000D_
          ]_x000D_
        ],_x000D_
        "Statistics": {_x000D_
          "CreationDate": "2022-11-15T10:05:04.9295876+01:00",_x000D_
          "LastRefreshDate": "2022-03-15T17:38:51.5706353+01:00",_x000D_
          "TotalRefreshCount": 135,_x000D_
          "CustomInfo": {}_x000D_
        }_x000D_
      },_x000D_
      "816": {_x000D_
        "$type": "Inside.Core.Formula.Definition.DefinitionAC, Inside.Core.Formula",_x000D_
        "ID": 816,_x000D_
        "Results": [_x000D_
          [_x000D_
            ""_x000D_
          ]_x000D_
        ],_x000D_
        "Statistics": {_x000D_
          "CreationDate": "2022-11-15T10:05:04.9295876+01:00",_x000D_
          "LastRefreshDate": "2022-03-15T17:38:50.9294562+01:00",_x000D_
          "TotalRefreshCount": 135,_x000D_
          "CustomInfo": {}_x000D_
        }_x000D_
      },_x000D_
      "817": {_x000D_
        "$type": "Inside.Core.Formula.Definition.DefinitionAC, Inside.Core.Formula",_x000D_
        "ID": 817,_x000D_
        "Results": [_x000D_
          [_x000D_
            ""_x000D_
          ]_x000D_
        ],_x000D_
        "Statistics": {_x000D_
          "CreationDate": "2022-11-15T10:05:04.9295876+01:00",_x000D_
          "LastRefreshDate": "2022-03-15T17:38:50.9836801+01:00",_x000D_
          "TotalRefreshCount": 135,_x000D_
          "CustomInfo": {}_x000D_
        }_x000D_
      },_x000D_
      "818": {_x000D_
        "$type": "Inside.Core.Formula.Definition.DefinitionAC, Inside.Core.Formula",_x000D_
        "ID": 818,_x000D_
        "Results": [_x000D_
          [_x000D_
            ""_x000D_
          ]_x000D_
        ],_x000D_
        "Statistics": {_x000D_
          "CreationDate": "2022-11-15T10:05:04.9295876+01:00",_x000D_
          "LastRefreshDate": "2022-03-15T17:39:02.510285+01:00",_x000D_
          "TotalRefreshCount": 113,_x000D_
          "CustomInfo": {}_x000D_
        }_x000D_
      },_x000D_
      "819": {_x000D_
        "$type": "Inside.Core.Formula.Definition.DefinitionAC, Inside.Core.Formula",_x000D_
        "ID": 819,_x000D_
        "Results": [_x000D_
          [_x000D_
            ""_x000D_
          ]_x000D_
        ],_x000D_
        "Statistics": {_x000D_
          "CreationDate": "2022-11-15T10:05:04.9295876+01:00",_x000D_
          "LastRefreshDate": "2022-03-15T17:38:52.8393996+01:00",_x000D_
          "TotalRefreshCount": 111,_x000D_
          "CustomInfo": {}_x000D_
        }_x000D_
      },_x000D_
      "820": {_x000D_
        "$type": "Inside.Core.Formula.Definition.DefinitionAC, Inside.Core.Formula",_x000D_
        "ID": 820,_x000D_
        "Results": [_x000D_
          [_x000D_
            ""_x000D_
          ]_x000D_
        ],_x000D_
        "Statistics": {_x000D_
          "CreationDate": "2022-11-15T10:05:04.9295876+01:00",_x000D_
          "LastRefreshDate": "2022-03-15T17:38:54.3762206+01:00",_x000D_
          "TotalRefreshCount": 112,_x000D_
          "CustomInfo": {}_x000D_
        }_x000D_
      },_x000D_
      "821": {_x000D_
        "$type": "Inside.Core.Formula.Definition.DefinitionAC, Inside.Core.Formula",_x000D_
        "ID": 821,_x000D_
        "Results": [_x000D_
          [_x000D_
            ""_x000D_
          ]_x000D_
        ],_x000D_
        "Statistics": {_x000D_
          "CreationDate": "2022-11-15T10:05:04.9295876+01:00",_x000D_
          "LastRefreshDate": "2022-03-15T17:38:52.1199851+01:00",_x000D_
          "TotalRefreshCount": 137,_x000D_
          "CustomInfo": {}_x000D_
        }_x000D_
      },_x000D_
      "822": {_x000D_
        "$type": "Inside.Core.Formula.Definition.DefinitionAC, Inside.Core.Formula",_x000D_
        "ID": 822,_x000D_
        "Results": [_x000D_
          [_x000D_
            ""_x000D_
          ]_x000D_
        ],_x000D_
        "Statistics": {_x000D_
          "CreationDate": "2022-11-15T10:05:04.9295876+01:00",_x000D_
          "LastRefreshDate": "2022-03-15T17:38:57.6926815+01:00",_x000D_
          "TotalRefreshCount": 113,_x000D_
          "CustomInfo": {}_x000D_
        }_x000D_
      },_x000D_
      "823": {_x000D_
        "$type": "Inside.Core.Formula.Definition.DefinitionAC, Inside.Core.Formula",_x000D_
        "ID": 823,_x000D_
        "Results": [_x000D_
          [_x000D_
            ""_x000D_
          ]_x000D_
        ],_x000D_
        "Statistics": {_x000D_
          "CreationDate": "2022-11-15T10:05:04.9295876+01:00",_x000D_
          "LastRefreshDate": "2022-03-15T17:39:00.2725388+01:00",_x000D_
          "TotalRefreshCount": 113,_x000D_
          "CustomInfo": {}_x000D_
        }_x000D_
      },_x000D_
      "824": {_x000D_
        "$type": "Inside.Core.Formula.Definition.DefinitionAC, Inside.Core.Formula",_x000D_
        "ID": 824,_x000D_
        "Results": [_x000D_
          [_x000D_
            "Catégorie 0"_x000D_
          ]_x000D_
        ],_x000D_
        "Statistics": {_x000D_
          "CreationDate": "2022-11-15T10:05:04.9295876+01:00",_x000D_
          "LastRefreshDate": "2022-03-15T17:46:58.7731037+01:00",_x000D_
          "TotalRefreshCount": 132,_x000D_
          "CustomInfo": {}_x000D_
        }_x000D_
      },_x000D_
      "825": {_x000D_
        "$type": "Inside.Core.Formula.Definition.DefinitionAC, Inside.Core.Formula",_x000D_
        "ID": 825,_x000D_
        "Results": [_x000D_
          [_x000D_
            "Catégorie 0"_x000D_
          ]_x000D_
        ],_x000D_
        "Statistics": {_x000D_
          "CreationDate": "2022-11-15T10:05:04.9295876+01:00",_x000D_
          "LastRefreshDate": "2022-03-15T17:46:57.6100363+01:00",_x000D_
          "TotalRefreshCount": 133,_x000D_
          "CustomInfo": {}_x000D_
        }_x000D_
      },_x000D_
      "826": {_x000D_
        "$type": "Inside.Core.Formula.Definition.DefinitionAC, Inside.Core.Formula",_x000D_
        "ID": 826,_x000D_
        "Results": [_x000D_
          [_x000D_
            "Catégorie 0"_x000D_
          ]_x000D_
        ],_x000D_
        "Statistics": {_x000D_
          "CreationDate": "2022-11-15T10:05:04.9295876+01:00",_x000D_
          "LastRefreshDate": "2022-03-15T17:46:58.3464386+01:00",_x000D_
          "TotalRefreshCount": 134,_x000D_
          "CustomInfo": {}_x000D_
        }_x000D_
      },_x000D_
      "827": {_x000D_
        "$type": "Inside.Core.Formula.Definition.DefinitionAC, Inside.Core.Formula",_x000D_
        "ID": 827,_x000D_
        "Results": [_x000D_
          [_x000D_
            ""_x000D_
          ]_x000D_
        ],_x000D_
        "Statistics": {_x000D_
          "CreationDate": "2022-11-15T10:05:04.9295876+01:00",_x000D_
          "LastRefreshDate": "2022-03-15T17:38:59.9103779+01:00",_x000D_
          "TotalRefreshCount": 111,_x000D_
          "CustomInfo": {}_x000D_
        }_x000D_
      },_x000D_
      "828": {_x000D_
        "$type": "Inside.Core.Formula.Definition.DefinitionAC, Inside.Core.Formula",_x000D_
        "ID": 828,_x000D_
        "Results": [_x000D_
          [_x000D_
            ""_x000D_
          ]_x000D_
        ],_x000D_
        "Statistics": {_x000D_
          "CreationDate": "2022-11-15T10:05:04.9295876+01:00",_x000D_
          "LastRefreshDate": "2022-03-15T17:39:00.2435992+01:00",_x000D_
          "TotalRefreshCount": 111,_x000D_
          "CustomInfo": {}_x000D_
        }_x000D_
      },_x000D_
      "829": {_x000D_
        "$type": "Inside.Core.Formula.Definition.DefinitionAC, Inside.Core.Formula",_x000D_
        "ID": 829,_x000D_
        "Results": [_x000D_
          [_x000D_
            ""_x000D_
          ]_x000D_
        ],_x000D_
        "Statistics": {_x000D_
          "CreationDate": "2022-11-15T10:05:04.9295876+01:00",_x000D_
          "LastRefreshDate": "2022-03-15T17:38:53.3086642+01:00",_x000D_
          "TotalRefreshCount": 111,_x000D_
          "CustomInfo": {}_x000D_
        }_x000D_
      },_x000D_
      "830": {_x000D_
        "$type": "Inside.Core.Formula.Definition.DefinitionAC, Inside.Core.Formula",_x000D_
        "ID": 830,_x000D_
        "Results": [_x000D_
          [_x000D_
            ""_x000D_
          ]_x000D_
        ],_x000D_
        "Statistics": {_x000D_
          "CreationDate": "2022-11-15T10:05:04.9295876+01:00",_x000D_
          "LastRefreshDate": "2022-03-15T17:38:59.915364+01:00",_x000D_
          "TotalRefreshCount": 111,_x000D_
          "CustomInfo": {}_x000D_
        }_x000D_
      },_x000D_
      "831": {_x000D_
        "$type": "Inside.Core.Formula.Definition.DefinitionAC, Inside.Core.Formula",_x000D_
        "ID": 831,_x000D_
        "Results": [_x000D_
          [_x000D_
            ""_x000D_
          ]_x000D_
        ],_x000D_
        "Statistics": {_x000D_
          "CreationDate": "2022-11-15T10:05:04.9295876+01:00",_x000D_
          "LastRefreshDate": "2022-03-15T17:39:00.1255191+01:00",_x000D_
          "TotalRefreshCount": 112,_x000D_
          "CustomInfo": {}_x000D_
        }_x000D_
      },_x000D_
      "832": {_x000D_
        "$type": "Inside.Core.Formula.Definition.DefinitionAC, Inside.Core.Formula",_x000D_
        "ID": 832,_x000D_
        "Results": [_x000D_
          [_x000D_
            ""_x000D_
          ]_x000D_
        ],_x000D_
        "Statistics": {_x000D_
          "CreationDate": "2022-11-15T10:05:04.9295876+01:00",_x000D_
          "LastRefreshDate": "2022-03-15T17:38:54.1629456+01:00",_x000D_
          "TotalRefreshCount": 112,_x000D_
          "CustomInfo": {}_x000D_
        }_x000D_
      },_x000D_
      "833": {_x000D_
        "$type": "Inside.Core.Formula.Definition.DefinitionAC, Inside.Core.Formula",_x000D_
        "ID": 833,_x000D_
        "Results": [_x000D_
          [_x000D_
            ""_x000D_
          ]_x000D_
        ],_x000D_
        "Statistics": {_x000D_
          "CreationDate": "2022-11-15T10:05:04.9295876+01:00",_x000D_
          "LastRefreshDate": "2022-03-15T17:38:50.6326171+01:00",_x000D_
          "TotalRefreshCount": 136,_x000D_
          "CustomInfo": {}_x000D_
        }_x000D_
      },_x000D_
      "834": {_x000D_
        "$type": "Inside.Core.Formula.Definition.DefinitionAC, Inside.Core.Formula",_x000D_
        "ID": 834,_x000D_
        "Results": [_x000D_
          [_x000D_
            ""_x000D_
          ]_x000D_
        ],_x000D_
        "Statistics": {_x000D_
          "CreationDate": "2022-11-15T10:05:04.9295876+01:00",_x000D_
          "LastRefreshDate": "2022-03-15T17:38:57.3399003+01:00",_x000D_
          "TotalRefreshCount": 112,_x000D_
          "CustomInfo": {}_x000D_
        }_x000D_
      },_x000D_
      "835": {_x000D_
        "$type": "Inside.Core.Formula.Definition.DefinitionAC, Inside.Core.Formula",_x000D_
        "ID": 835,_x000D_
        "Results": [_x000D_
          [_x000D_
            ""_x000D_
          ]_x000D_
        ],_x000D_
        "Statistics": {_x000D_
          "CreationDate": "2022-11-15T10:05:04.9295876+01:00",_x000D_
          "LastRefreshDate": "2022-03-15T17:38:52.3793476+01:00",_x000D_
          "TotalRefreshCount": 111,_x000D_
          "CustomInfo": {}_x000D_
        }_x000D_
      },_x000D_
      "836": {_x000D_
        "$type": "Inside.Core.Formula.Definition.DefinitionAC, Inside.Core.Formula",_x000D_
        "ID": 836,_x000D_
        "Results": [_x000D_
          [_x000D_
            ""_x000D_
          ]_x000D_
        ],_x000D_
        "Statistics": {_x000D_
          "CreationDate": "2022-11-15T10:05:04.9295876+01:00",_x000D_
          "LastRefreshDate": "2022-03-15T17:38:54.7994689+01:00",_x000D_
          "TotalRefreshCount": 112,_x000D_
          "CustomInfo": {}_x000D_
        }_x000D_
      },_x000D_
      "837": {_x000D_
        "$type": "Inside.Core.Formula.Definition.DefinitionAC, Inside.Core.Formula",_x000D_
        "ID": 837,_x000D_
        "Results": [_x000D_
          [_x000D_
            "Catégorie 3"_x000D_
          ]_x000D_
        ],_x000D_
        "Statistics": {_x000D_
          "CreationDate": "2022-11-15T10:05:04.9295876+01:00",_x000D_
          "LastRefreshDate": "2022-03-15T17:46:57.7415617+01:00",_x000D_
          "TotalRefreshCount": 133,_x000D_
          "CustomInfo": {}_x000D_
        }_x000D_
      },_x000D_
      "838": {_x000D_
        "$type": "Inside.Core.Formula.Definition.DefinitionAC, Inside.Core.Formula",_x000D_
        "ID": 838,_x000D_
        "Results": [_x000D_
          [_x000D_
            "Catégorie 1"_x000D_
          ]_x000D_
        ],_x000D_
        "Statistics": {_x000D_
          "CreationDate": "2022-11-15T10:05:04.9295876+01:00",_x000D_
          "LastRefreshDate": "2022-03-15T17:46:58.0911373+01:00",_x000D_
          "TotalRefreshCount": 132,_x000D_
          "CustomInfo": {}_x000D_
        }_x000D_
      },_x000D_
      "839": {_x000D_
        "$type": "Inside.Core.Formula.Definition.DefinitionAC, Inside.Core.Formula",_x000D_
        "ID": 839,_x000D_
        "Results": [_x000D_
          [_x000D_
            "Catégorie 0"_x000D_
          ]_x000D_
        ],_x000D_
        "Statistics": {_x000D_
          "CreationDate": "2022-11-15T10:05:04.9295876+01:00",_x000D_
          "LastRefreshDate": "2022-03-15T17:46:57.8379569+01:00",_x000D_
          "TotalRefreshCount": 132,_x000D_
          "CustomInfo": {}_x000D_
        }_x000D_
      },_x000D_
      "840": {_x000D_
        "$type": "Inside.Core.Formula.Definition.DefinitionAC, Inside.Core.Formula",_x000D_
        "ID": 840,_x000D_
        "Results": [_x000D_
          [_x000D_
            ""_x000D_
          ]_x000D_
        ],_x000D_
        "Statistics": {_x000D_
          "CreationDate": "2022-11-15T10:05:04.9295876+01:00",_x000D_
          "LastRefreshDate": "2022-03-15T17:38:52.6886112+01:00",_x000D_
          "TotalRefreshCount": 110,_x000D_
          "CustomInfo": {}_x000D_
        }_x000D_
      },_x000D_
      "841": {_x000D_
        "$type": "Inside.Core.Formula.Definition.DefinitionAC, Inside.Core.Formula",_x000D_
        "ID": 841,_x000D_
        "Results": [_x000D_
          [_x000D_
            "100"_x000D_
          ]_x000D_
        ],_x000D_
        "Statistics": {_x000D_
          "CreationDate": "2022-11-15T10:05:04.9295876+01:00",_x000D_
          "LastRefreshDate": "2022-03-15T17:46:57.1530423+01:00",_x000D_
          "TotalRefreshCount": 111,_x000D_
          "CustomInfo": {}_x000D_
        }_x000D_
      },_x000D_
      "842": {_x000D_
        "$type": "Inside.Core.Formula.Definition.DefinitionAC, Inside.Core.Formula",_x000D_
        "ID": 842,_x000D_
        "Results": [_x000D_
          [_x000D_
            ""_x000D_
          ]_x000D_
        ],_x000D_
        "Statistics": {_x000D_
          "CreationDate": "2022-11-15T10:05:04.9295876+01:00",_x000D_
          "LastRefreshDate": "2022-03-15T17:39:02.5846649+01:00",_x000D_
          "TotalRefreshCount": 111,_x000D_
          "CustomInfo": {}_x000D_
        }_x000D_
      },_x000D_
      "843": {_x000D_
        "$type": "Inside.Core.Formula.Definition.DefinitionAC, Inside.Core.Formula",_x000D_
        "ID": 843,_x000D_
        "Results": [_x000D_
          [_x000D_
            ""_x000D_
          ]_x000D_
        ],_x000D_
        "Statistics": {_x000D_
          "CreationDate": "2022-11-15T10:05:04.9295876+01:00",_x000D_
          "LastRefreshDate": "2022-03-15T17:38:51.415348+01:00",_x000D_
          "TotalRefreshCount": 136,_x000D_
          "CustomInfo": {}_x000D_
        }_x000D_
      },_x000D_
      "844": {_x000D_
        "$type": "Inside.Cor</t>
  </si>
  <si>
    <t>e.Formula.Definition.DefinitionAC, Inside.Core.Formula",_x000D_
        "ID": 844,_x000D_
        "Results": [_x000D_
          [_x000D_
            ""_x000D_
          ]_x000D_
        ],_x000D_
        "Statistics": {_x000D_
          "CreationDate": "2022-11-15T10:05:04.9295876+01:00",_x000D_
          "LastRefreshDate": "2022-03-15T17:38:51.0777674+01:00",_x000D_
          "TotalRefreshCount": 136,_x000D_
          "CustomInfo": {}_x000D_
        }_x000D_
      },_x000D_
      "845": {_x000D_
        "$type": "Inside.Core.Formula.Definition.DefinitionAC, Inside.Core.Formula",_x000D_
        "ID": 845,_x000D_
        "Results": [_x000D_
          [_x000D_
            ""_x000D_
          ]_x000D_
        ],_x000D_
        "Statistics": {_x000D_
          "CreationDate": "2022-11-15T10:05:04.9295876+01:00",_x000D_
          "LastRefreshDate": "2022-03-15T17:38:54.2779741+01:00",_x000D_
          "TotalRefreshCount": 114,_x000D_
          "CustomInfo": {}_x000D_
        }_x000D_
      },_x000D_
      "846": {_x000D_
        "$type": "Inside.Core.Formula.Definition.DefinitionAC, Inside.Core.Formula",_x000D_
        "ID": 846,_x000D_
        "Results": [_x000D_
          [_x000D_
            ""_x000D_
          ]_x000D_
        ],_x000D_
        "Statistics": {_x000D_
          "CreationDate": "2022-11-15T10:05:04.9295876+01:00",_x000D_
          "LastRefreshDate": "2022-03-15T17:38:57.406837+01:00",_x000D_
          "TotalRefreshCount": 114,_x000D_
          "CustomInfo": {}_x000D_
        }_x000D_
      },_x000D_
      "847": {_x000D_
        "$type": "Inside.Core.Formula.Definition.DefinitionAC, Inside.Core.Formula",_x000D_
        "ID": 847,_x000D_
        "Results": [_x000D_
          [_x000D_
            ""_x000D_
          ]_x000D_
        ],_x000D_
        "Statistics": {_x000D_
          "CreationDate": "2022-11-15T10:05:04.9295876+01:00",_x000D_
          "LastRefreshDate": "2022-03-15T17:38:59.9490814+01:00",_x000D_
          "TotalRefreshCount": 114,_x000D_
          "CustomInfo": {}_x000D_
        }_x000D_
      },_x000D_
      "848": {_x000D_
        "$type": "Inside.Core.Formula.Definition.DefinitionAC, Inside.Core.Formula",_x000D_
        "ID": 848,_x000D_
        "Results": [_x000D_
          [_x000D_
            "1"_x000D_
          ]_x000D_
        ],_x000D_
        "Statistics": {_x000D_
          "CreationDate": "2022-11-15T10:05:04.9295876+01:00",_x000D_
          "LastRefreshDate": "2022-03-15T17:46:57.0926109+01:00",_x000D_
          "TotalRefreshCount": 114,_x000D_
          "CustomInfo": {}_x000D_
        }_x000D_
      },_x000D_
      "849": {_x000D_
        "$type": "Inside.Core.Formula.Definition.DefinitionAC, Inside.Core.Formula",_x000D_
        "ID": 849,_x000D_
        "Results": [_x000D_
          [_x000D_
            ""_x000D_
          ]_x000D_
        ],_x000D_
        "Statistics": {_x000D_
          "CreationDate": "2022-11-15T10:05:04.9295876+01:00",_x000D_
          "LastRefreshDate": "2022-03-15T17:38:50.9886666+01:00",_x000D_
          "TotalRefreshCount": 135,_x000D_
          "CustomInfo": {}_x000D_
        }_x000D_
      },_x000D_
      "850": {_x000D_
        "$type": "Inside.Core.Formula.Definition.DefinitionAC, Inside.Core.Formula",_x000D_
        "ID": 850,_x000D_
        "Results": [_x000D_
          [_x000D_
            ""_x000D_
          ]_x000D_
        ],_x000D_
        "Statistics": {_x000D_
          "CreationDate": "2022-11-15T10:05:04.9295876+01:00",_x000D_
          "LastRefreshDate": "2022-03-15T17:38:51.3547994+01:00",_x000D_
          "TotalRefreshCount": 135,_x000D_
          "CustomInfo": {}_x000D_
        }_x000D_
      },_x000D_
      "851": {_x000D_
        "$type": "Inside.Core.Formula.Definition.DefinitionAC, Inside.Core.Formula",_x000D_
        "ID": 851,_x000D_
        "Results": [_x000D_
          [_x000D_
            ""_x000D_
          ]_x000D_
        ],_x000D_
        "Statistics": {_x000D_
          "CreationDate": "2022-11-15T10:05:04.9295876+01:00",_x000D_
          "LastRefreshDate": "2022-03-15T17:38:52.4520817+01:00",_x000D_
          "TotalRefreshCount": 112,_x000D_
          "CustomInfo": {}_x000D_
        }_x000D_
      },_x000D_
      "852": {_x000D_
        "$type": "Inside.Core.Formula.Definition.DefinitionAC, Inside.Core.Formula",_x000D_
        "ID": 852,_x000D_
        "Results": [_x000D_
          [_x000D_
            ""_x000D_
          ]_x000D_
        ],_x000D_
        "Statistics": {_x000D_
          "CreationDate": "2022-11-15T10:05:04.9295876+01:00",_x000D_
          "LastRefreshDate": "2022-03-15T17:38:53.0218094+01:00",_x000D_
          "TotalRefreshCount": 112,_x000D_
          "CustomInfo": {}_x000D_
        }_x000D_
      },_x000D_
      "853": {_x000D_
        "$type": "Inside.Core.Formula.Definition.DefinitionAC, Inside.Core.Formula",_x000D_
        "ID": 853,_x000D_
        "Results": [_x000D_
          [_x000D_
            ""_x000D_
          ]_x000D_
        ],_x000D_
        "Statistics": {_x000D_
          "CreationDate": "2022-11-15T10:05:04.9295876+01:00",_x000D_
          "LastRefreshDate": "2022-03-15T17:38:52.9062221+01:00",_x000D_
          "TotalRefreshCount": 111,_x000D_
          "CustomInfo": {}_x000D_
        }_x000D_
      },_x000D_
      "854": {_x000D_
        "$type": "Inside.Core.Formula.Definition.DefinitionAC, Inside.Core.Formula",_x000D_
        "ID": 854,_x000D_
        "Results": [_x000D_
          [_x000D_
            ""_x000D_
          ]_x000D_
        ],_x000D_
        "Statistics": {_x000D_
          "CreationDate": "2022-11-15T10:05:04.9295876+01:00",_x000D_
          "LastRefreshDate": "2022-03-15T17:39:00.3628367+01:00",_x000D_
          "TotalRefreshCount": 112,_x000D_
          "CustomInfo": {}_x000D_
        }_x000D_
      },_x000D_
      "855": {_x000D_
        "$type": "Inside.Core.Formula.Definition.DefinitionAC, Inside.Core.Formula",_x000D_
        "ID": 855,_x000D_
        "Results": [_x000D_
          [_x000D_
            ""_x000D_
          ]_x000D_
        ],_x000D_
        "Statistics": {_x000D_
          "CreationDate": "2022-11-15T10:05:04.9295876+01:00",_x000D_
          "LastRefreshDate": "2022-03-15T17:38:50.9562461+01:00",_x000D_
          "TotalRefreshCount": 134,_x000D_
          "CustomInfo": {}_x000D_
        }_x000D_
      },_x000D_
      "856": {_x000D_
        "$type": "Inside.Core.Formula.Definition.DefinitionAC, Inside.Core.Formula",_x000D_
        "ID": 856,_x000D_
        "Results": [_x000D_
          [_x000D_
            ""_x000D_
          ]_x000D_
        ],_x000D_
        "Statistics": {_x000D_
          "CreationDate": "2022-11-15T10:05:04.9295876+01:00",_x000D_
          "LastRefreshDate": "2022-03-15T17:38:51.5302362+01:00",_x000D_
          "TotalRefreshCount": 134,_x000D_
          "CustomInfo": {}_x000D_
        }_x000D_
      },_x000D_
      "857": {_x000D_
        "$type": "Inside.Core.Formula.Definition.DefinitionAC, Inside.Core.Formula",_x000D_
        "ID": 857,_x000D_
        "Results": [_x000D_
          [_x000D_
            ""_x000D_
          ]_x000D_
        ],_x000D_
        "Statistics": {_x000D_
          "CreationDate": "2022-11-15T10:05:04.9295876+01:00",_x000D_
          "LastRefreshDate": "2022-03-15T17:38:51.9267289+01:00",_x000D_
          "TotalRefreshCount": 136,_x000D_
          "CustomInfo": {}_x000D_
        }_x000D_
      },_x000D_
      "858": {_x000D_
        "$type": "Inside.Core.Formula.Definition.DefinitionAC, Inside.Core.Formula",_x000D_
        "ID": 858,_x000D_
        "Results": [_x000D_
          [_x000D_
            ""_x000D_
          ]_x000D_
        ],_x000D_
        "Statistics": {_x000D_
          "CreationDate": "2022-11-15T10:05:04.9295876+01:00",_x000D_
          "LastRefreshDate": "2022-03-15T17:38:52.4278187+01:00",_x000D_
          "TotalRefreshCount": 111,_x000D_
          "CustomInfo": {}_x000D_
        }_x000D_
      },_x000D_
      "859": {_x000D_
        "$type": "Inside.Core.Formula.Definition.DefinitionAC, Inside.Core.Formula",_x000D_
        "ID": 859,_x000D_
        "Results": [_x000D_
          [_x000D_
            ""_x000D_
          ]_x000D_
        ],_x000D_
        "Statistics": {_x000D_
          "CreationDate": "2022-11-15T10:05:04.9295876+01:00",_x000D_
          "LastRefreshDate": "2022-03-15T17:38:53.3988436+01:00",_x000D_
          "TotalRefreshCount": 113,_x000D_
          "CustomInfo": {}_x000D_
        }_x000D_
      },_x000D_
      "860": {_x000D_
        "$type": "Inside.Core.Formula.Definition.DefinitionAC, Inside.Core.Formula",_x000D_
        "ID": 860,_x000D_
        "Results": [_x000D_
          [_x000D_
            ""_x000D_
          ]_x000D_
        ],_x000D_
        "Statistics": {_x000D_
          "CreationDate": "2022-11-15T10:05:04.9295876+01:00",_x000D_
          "LastRefreshDate": "2022-03-15T17:38:53.7292545+01:00",_x000D_
          "TotalRefreshCount": 113,_x000D_
          "CustomInfo": {}_x000D_
        }_x000D_
      },_x000D_
      "861": {_x000D_
        "$type": "Inside.Core.Formula.Definition.DefinitionAC, Inside.Core.Formula",_x000D_
        "ID": 861,_x000D_
        "Results": [_x000D_
          [_x000D_
            ""_x000D_
          ]_x000D_
        ],_x000D_
        "Statistics": {_x000D_
          "CreationDate": "2022-11-15T10:05:04.9295876+01:00",_x000D_
          "LastRefreshDate": "2022-03-15T17:38:53.5933988+01:00",_x000D_
          "TotalRefreshCount": 113,_x000D_
          "CustomInfo": {}_x000D_
        }_x000D_
      },_x000D_
      "862": {_x000D_
        "$type": "Inside.Core.Formula.Definition.DefinitionAC, Inside.Core.Formula",_x000D_
        "ID": 862,_x000D_
        "Results": [_x000D_
          [_x000D_
            ""_x000D_
          ]_x000D_
        ],_x000D_
        "Statistics": {_x000D_
          "CreationDate": "2022-11-15T10:05:04.9295876+01:00",_x000D_
          "LastRefreshDate": "2022-03-15T17:38:51.2563906+01:00",_x000D_
          "TotalRefreshCount": 135,_x000D_
          "CustomInfo": {}_x000D_
        }_x000D_
      },_x000D_
      "863": {_x000D_
        "$type": "Inside.Core.Formula.Definition.DefinitionAC, Inside.Core.Formula",_x000D_
        "ID": 863,_x000D_
        "Results": [_x000D_
          [_x000D_
            ""_x000D_
          ]_x000D_
        ],_x000D_
        "Statistics": {_x000D_
          "CreationDate": "2022-11-15T10:05:04.9295876+01:00",_x000D_
          "LastRefreshDate": "2022-03-15T17:39:00.022911+01:00",_x000D_
          "TotalRefreshCount": 113,_x000D_
          "CustomInfo": {}_x000D_
        }_x000D_
      },_x000D_
      "864": {_x000D_
        "$type": "Inside.Core.Formula.Definition.DefinitionAC, Inside.Core.Formula",_x000D_
        "ID": 864,_x000D_
        "Results": [_x000D_
          [_x000D_
            ""_x000D_
          ]_x000D_
        ],_x000D_
        "Statistics": {_x000D_
          "CreationDate": "2022-11-15T10:05:04.9295876+01:00",_x000D_
          "LastRefreshDate": "2022-03-15T17:38:52.3718066+01:00",_x000D_
          "TotalRefreshCount": 111,_x000D_
          "CustomInfo": {}_x000D_
        }_x000D_
      },_x000D_
      "865": {_x000D_
        "$type": "Inside.Core.Formula.Definition.DefinitionAC, Inside.Core.Formula",_x000D_
        "ID": 865,_x000D_
        "Results": [_x000D_
          [_x000D_
            ""_x000D_
          ]_x000D_
        ],_x000D_
        "Statistics": {_x000D_
          "CreationDate": "2022-11-15T10:05:04.9295876+01:00",_x000D_
          "LastRefreshDate": "2022-03-15T17:38:57.6168794+01:00",_x000D_
          "TotalRefreshCount": 113,_x000D_
          "CustomInfo": {}_x000D_
        }_x000D_
      },_x000D_
      "866": {_x000D_
        "$type": "Inside.Core.Formula.Definition.DefinitionAC, Inside.Core.Formula",_x000D_
        "ID": 866,_x000D_
        "Results": [_x000D_
          [_x000D_
            ""_x000D_
          ]_x000D_
        ],_x000D_
        "Statistics": {_x000D_
          "CreationDate": "2022-11-15T10:05:04.9295876+01:00",_x000D_
          "LastRefreshDate": "2022-03-15T17:38:54.8919366+01:00",_x000D_
          "TotalRefreshCount": 111,_x000D_
          "CustomInfo": {}_x000D_
        }_x000D_
      },_x000D_
      "867": {_x000D_
        "$type": "Inside.Core.Formula.Definition.DefinitionAC, Inside.Core.Formula",_x000D_
        "ID": 867,_x000D_
        "Results": [_x000D_
          [_x000D_
            "Catégorie 1"_x000D_
          ]_x000D_
        ],_x000D_
        "Statistics": {_x000D_
          "CreationDate": "2022-11-15T10:05:04.9295876+01:00",_x000D_
          "LastRefreshDate": "2022-03-15T17:46:58.4832232+01:00",_x000D_
          "TotalRefreshCount": 132,_x000D_
          "CustomInfo": {}_x000D_
        }_x000D_
      },_x000D_
      "868": {_x000D_
        "$type": "Inside.Core.Formula.Definition.DefinitionAC, Inside.Core.Formula",_x000D_
        "ID": 868,_x000D_
        "Results": [_x000D_
          [_x000D_
            ""_x000D_
          ]_x000D_
        ],_x000D_
        "Statistics": {_x000D_
          "CreationDate": "2022-11-15T10:05:04.9295876+01:00",_x000D_
          "LastRefreshDate": "2022-03-15T17:38:51.3498044+01:00",_x000D_
          "TotalRefreshCount": 135,_x000D_
          "CustomInfo": {}_x000D_
        }_x000D_
      },_x000D_
      "869": {_x000D_
        "$type": "Inside.Core.Formula.Definition.DefinitionAC, Inside.Core.Formula",_x000D_
        "ID": 869,_x000D_
        "Results": [_x000D_
          [_x000D_
            ""_x000D_
          ]_x000D_
        ],_x000D_
        "Statistics": {_x000D_
          "CreationDate": "2022-11-15T10:05:04.9295876+01:00",_x000D_
          "LastRefreshDate": "2022-03-15T17:38:52.2720976+01:00",_x000D_
          "TotalRefreshCount": 113,_x000D_
          "CustomInfo": {}_x000D_
        }_x000D_
      },_x000D_
      "870": {_x000D_
        "$type": "Inside.Core.Formula.Definition.DefinitionAC, Inside.Core.Formula",_x000D_
        "ID": 870,_x000D_
        "Results": [_x000D_
          [_x000D_
            ""_x000D_
          ]_x000D_
        ],_x000D_
        "Statistics": {_x000D_
          "CreationDate": "2022-11-15T10:05:04.9295876+01:00",_x000D_
          "LastRefreshDate": "2022-03-15T17:38:57.6777214+01:00",_x000D_
          "TotalRefreshCount": 114,_x000D_
          "CustomInfo": {}_x000D_
        }_x000D_
      },_x000D_
      "871": {_x000D_
        "$type": "Inside.Core.Formula.Definition.DefinitionAC, Inside.Core.Formula",_x000D_
        "ID": 871,_x000D_
        "Results": [_x000D_
          [_x000D_
            ""_x000D_
          ]_x000D_
        ],_x000D_
        "Statistics": {_x000D_
          "CreationDate": "2022-11-15T10:05:04.9295876+01:00",_x000D_
          "LastRefreshDate": "2022-03-15T17:38:53.5245822+01:00",_x000D_
          "TotalRefreshCount": 113,_x000D_
          "CustomInfo": {}_x000D_
        }_x000D_
      },_x000D_
      "872": {_x000D_
        "$type": "Inside.Core.Formula.Definition.DefinitionAC, Inside.Core.Formula",_x000D_
        "ID": 872,_x000D_
        "Results": [_x000D_
          [_x000D_
            ""_x000D_
          ]_x000D_
        ],_x000D_
        "Statistics": {_x000D_
          "CreationDate": "2022-11-15T10:05:04.9295876+01:00",_x000D_
          "LastRefreshDate": "2022-03-15T17:38:54.1981867+01:00",_x000D_
          "TotalRefreshCount": 113,_x000D_
          "CustomInfo": {}_x000D_
        }_x000D_
      },_x000D_
      "873": {_x000D_
        "$type": "Inside.Core.Formula.Definition.DefinitionAC, Inside.Core.Formula",_x000D_
        "ID": 873,_x000D_
        "Results": [_x000D_
          [_x000D_
            ""_x000D_
          ]_x000D_
        ],_x000D_
        "Statistics": {_x000D_
          "CreationDate": "2022-11-15T10:05:04.9295876+01:00",_x000D_
          "LastRefreshDate": "2022-03-15T17:38:51.3448199+01:00",_x000D_
          "TotalRefreshCount": 135,_x000D_
          "CustomInfo": {}_x000D_
        }_x000D_
      },_x000D_
      "874": {_x000D_
        "$type": "Inside.Core.Formula.Definition.DefinitionAC, Inside.Core.Formula",_x000D_
        "ID": 874,_x000D_
        "Results": [_x000D_
          [_x000D_
            ""_x000D_
          ]_x000D_
        ],_x000D_
        "Statistics": {_x000D_
          "CreationDate": "2022-11-15T10:05:04.9295876+01:00",_x000D_
          "LastRefreshDate": "2022-03-15T17:38:51.159549+01:00",_x000D_
          "TotalRefreshCount": 135,_x000D_
          "CustomInfo": {}_x000D_
        }_x000D_
      },_x000D_
      "875": {_x000D_
        "$type": "Inside.Core.Formula.Definition.DefinitionAC, Inside.Core.Formula",_x000D_
        "ID": 875,_x000D_
        "Results": [_x000D_
          [_x000D_
            ""_x000D_
          ]_x000D_
        ],_x000D_
        "Statistics": {_x000D_
          "CreationDate": "2022-11-15T10:05:04.9295876+01:00",_x000D_
          "LastRefreshDate": "2022-03-15T17:38:52.7935216+01:00",_x000D_
          "TotalRefreshCount": 112,_x000D_
          "CustomInfo": {}_x000D_
        }_x000D_
      },_x000D_
      "876": {_x000D_
        "$type": "Inside.Core.Formula.Definition.DefinitionAC, Inside.Core.Formula",_x000D_
        "ID": 876,_x000D_
        "Results": [_x000D_
          [_x000D_
            ""_x000D_
          ]_x000D_
        ],_x000D_
        "Statistics": {_x000D_
          "CreationDate": "2022-11-15T10:05:04.9295876+01:00",_x000D_
          "LastRefreshDate": "2022-03-15T17:38:52.7394785+01:00",_x000D_
          "TotalRefreshCount": 112,_x000D_
          "CustomInfo": {}_x000D_
        }_x000D_
      },_x000D_
      "877": {_x000D_
        "$type": "Inside.Core.Formula.Definition.DefinitionAC, Inside.Core.Formula",_x000D_
        "ID": 877,_x000D_
        "Results": [_x000D_
          [_x000D_
            ""_x000D_
          ]_x000D_
        ],_x000D_
        "Statistics": {_x000D_
          "CreationDate": "2022-11-15T10:05:04.9295876+01:00",_x000D_
          "LastRefreshDate": "2022-03-15T17:38:54.866006+01:00",_x000D_
          "TotalRefreshCount": 112,_x000D_
          "CustomInfo": {}_x000D_
        }_x000D_
      },_x000D_
      "878": {_x000D_
        "$type": "Inside.Core.Formula.Definition.DefinitionAC, Inside.Core.Formula",_x000D_
        "ID": 878,_x000D_
        "Results": [_x000D_
          [_x000D_
            ""_x000D_
          ]_x000D_
        ],_x000D_
        "Statistics": {_x000D_
          "CreationDate": "2022-11-15T10:05:04.9295876+01:00",_x000D_
          "LastRefreshDate": "2022-03-15T17:38:51.9476445+01:00",_x000D_
          "TotalRefreshCount": 135,_x000D_
          "CustomInfo": {}_x000D_
        }_x000D_
      },_x000D_
      "879": {_x000D_
        "$type": "Inside.Core.Formula.Definition.DefinitionAC, Inside.Core.Formula",_x000D_
        "ID": 879,_x000D_
        "Results": [_x000D_
          [_x000D_
            ""_x000D_
          ]_x000D_
        ],_x000D_
        "Statistics": {_x000D_
          "CreationDate": "2022-11-15T10:05:04.9295876+01:00",_x000D_
          "LastRefreshDate": "2022-03-15T17:38:53.1401648+01:00",_x000D_
          "TotalRefreshCount": 112,_x000D_
          "CustomInfo": {}_x000D_
        }_x000D_
      },_x000D_
      "880": {_x000D_
        "$type": "Inside.Core.Formula.Definition.DefinitionAC, Inside.Core.Formula",_x000D_
        "ID": 880,_x000D_
        "Results": [_x000D_
          [_x000D_
            ""_x000D_
          ]_x000D_
        ],_x000D_
        "Statistics": {_x000D_
          "CreationDate": "2022-11-15T10:05:04.9295876+01:00",_x000D_
          "LastRefreshDate": "2022-03-15T17:38:57.5206106+01:00",_x000D_
          "TotalRefreshCount": 113,_x000D_
          "CustomInfo": {}_x000D_
        }_x000D_
      },_x000D_
      "881": {_x000D_
        "$type": "Inside.Core.Formula.Definition.DefinitionAC, Inside.Core.Formula",_x000D_
        "ID": 881,_x000D_
        "Results": [_x000D_
          [_x000D_
            "Catégorie 1"_x000D_
          ]_x000D_
        ],_x000D_
        "Statistics": {_x000D_
          "CreationDate": "2022-11-15T10:05:04.9295876+01:00",_x000D_
          "LastRefreshDate": "2022-03-15T17:46:58.5961644+01:00",_x000D_
          "TotalRefreshCount": 133,_x000D_
          "CustomInfo": {}_x000D_
        }_x000D_
      },_x000D_
      "882": {_x000D_
        "$type": "Inside.Core.Formula.Definition.DefinitionAC, Inside.Core.Formula",_x000D_
        "ID": 882,_x000D_
        "Results": [_x000D_
          [_x000D_
            "Catégorie 2"_x000D_
          ]_x000D_
        ],_x000D_
        "Statistics": {_x000D_
          "CreationDate": "2022-11-15T10:05:04.9295876+01:00",_x000D_
          "LastRefreshDate": "2022-03-15T17:46:58.3244933+01:00",_x000D_
          "TotalRefreshCount": 132,_x000D_
          "CustomInfo": {}_x000D_
        }_x000D_
      },_x000D_
      "883": {_x000D_
        "$type": "Inside.Core.Formula.Definition.DefinitionAC, Inside.Core.Formula",_x000D_
        "ID": 883,_x000D_
        "Results": [_x000D_
          [_x000D_
            "Catégorie 4"_x000D_
          ]_x000D_
        ],_x000D_
        "Statistics": {_x000D_
          "CreationDate": "2022-11-15T10:05:04.9295876+01:00",_x000D_
          "LastRefreshDate": "2022-03-15T17:46:59.0583479+01:00",_x000D_
          "TotalRefreshCount": 133,_x000D_
          "CustomInfo": {}_x000D_
        }_x000D_
      },_x000D_
      "884": {_x000D_
        "$type": "Inside.Core.Formula.Definition.DefinitionAC, Inside.Core.Formula",_x000D_
        "ID": 884,_x000D_
        "Results": [_x000D_
          [_x000D_
            ""_x000D_
          ]_x000D_
        ],_x000D_
        "Statistics": {_x000D_
          "CreationDate": "2022-11-15T10:05:04.9295876+01:00",_x000D_
          "LastRefreshDate": "2022-03-15T17:38:51.2913085+01:00",_x000D_
          "TotalRefreshCount": 136,_x000D_
          "CustomInfo": {}_x000D_
        }_x000D_
      },_x000D_
      "885": {_x000D_
        "$type": "Inside.Core.Formula.Definition.DefinitionAC, Inside.Core.Formula",_x000D_
        "ID": 885,_x000D_
        "Results": [_x000D_
          [_x000D_
            ""_x000D_
          ]_x000D_
        ],_x000D_
        "Statistics": {_x000D_
          "CreationDate": "2022-11-15T10:05:04.9295876+01:00",_x000D_
          "LastRefreshDate": "2022-03-15T17:38:57.6657548+01:00",_x000D_
          "TotalRefreshCount": 113,_x000D_
          "CustomInfo": {}_x000D_
        }_x000D_
      },_x000D_
      "886": {_x000D_
        "$type": "Inside.Core.Formula.Definition.DefinitionAC, Inside.Core.Formula",_x000D_
        "ID": 886,_x000D_
        "Results": [_x000D_
          [_x000D_
            ""_x000D_
          ]_x000D_
        ],_x000D_
        "Statistics": {_x000D_
          "CreationDate": "2022-11-15T10:05:04.9295876+01:00",_x000D_
          "LastRefreshDate": "2022-03-15T17:39:02.4963175+01:00",_x000D_
          "TotalRefreshCount": 113,_x000D_
          "CustomInfo": {}_x000D_
        }_x000D_
      },_x000D_
      "887": {_x000D_
        "$type": "Inside.Core.Formula.Definition.DefinitionAC, Inside.Core.Formula",_x000D_
        "ID": 887,_x000D_
        "Results": [_x000D_
          [_x000D_
            ""_x000D_
          ]_x000D_
        ],_x000D_
        "Statistics": {_x000D_
          "CreationDate": "2022-11-15T10:05:04.9295876+01:00",_x000D_
          "LastRefreshDate": "2022-03-15T17:38:53.1530841+01:00",_x000D_
          "TotalRefreshCount": 111,_x000D_
          "CustomInfo": {}_x000D_
        }_x000D_
      },_x000D_
      "888": {_x000D_
        "$type": "Inside.Core.Formula.Definition.DefinitionAC, Inside.Core.Formula",_x000D_
        "ID": 888,_x000D_
        "Results": [_x000D_
          [_x000D_
            "Catégorie 0"_x000D_
          ]_x000D_
        ],_x000D_
        "Statistics": {_x000D_
          "CreationDate": "2022-11-15T10:05:04.9295876+01:00",_x000D_
          "LastRefreshDate": "2022-03-15T17:46:58.320504+01:00",_x000D_
          "TotalRefreshCount": 133,_x000D_
          "CustomInfo": {}_x000D_
        }_x000D_
      },_x000D_
      "889": {_x000D_
        "$type": "Inside.Core.Formula.Definition.DefinitionAC, Inside.Core.Formula",_x000D_
        "ID": 889,_x000D_
        "Results": [_x000D_
          [_x000D_
            "Catégorie 0"_x000D_
          ]_x000D_
        ],_x000D_
        "Statistics": {_x000D_
          "CreationDate": "2022-11-15T10:05:04.9295876+01:00",_x000D_
          "LastRefreshDate": "2022-03-15T17:46:57.3552985+01:00",_x000D_
          "TotalRefreshCount": 134,_x000D_
          "CustomInfo": {}_x000D_
        }_x000D_
      },_x000D_
      "890": {_x000D_
        "$type": "Inside.Core.Formula.Definition.DefinitionAC, Inside.Core.Formula",_x000D_
        "ID": 890,_x000D_
        "Results": [_x000D_
          [_x000D_
            "Catégorie 1"_x000D_
          ]_x000D_
        ],_x000D_
        "Statistics": {_x000D_
          "CreationDate": "2022-11-15T10:05:04.9295876+01:00",_x000D_
          "LastRefreshDate": "2022-03-15T17:46:58.1001136+01:00",_x000D_
          "TotalRefreshCount": 133,_x000D_
          "CustomInfo": {}_x000D_
        }_x000D_
      },_x000D_
      "891": {_x000D_
        "$type": "Inside.Core.Formula.Definition.DefinitionAC, Inside.Core.Formula",_x000D_
        "ID": 891,_x000D_
        "Results": [_x000D_
          [_x000D_
            "200"_x000D_
          ]_x000D_
        ],_x000D_
        "Statistics": {_x000D_
          "CreationDate": "2022-11-15T10:05:04.9295876+01:00",_x000D_
          "LastRefreshDate": "2022-03-15T17:46:57.103184+01:00",_x000D_
          "TotalRefreshCount": 111,_x000D_
          "CustomInfo": {}_x000D_
        }_x000D_
      },_x000D_
      "892": {_x000D_
        "$type": "Inside.Core.Formula.Definition.DefinitionAC, Inside.Core.Formula",_x000D_
        "ID": 892,_x000D_
        "Results": [_x000D_
          [_x000D_
            ""_x000D_
          ]_x000D_
        ],_x000D_
        "Statistics": {_x000D_
          "CreationDate": "2022-11-15T10:05:04.9295876+01:00",_x000D_
          "LastRefreshDate": "2022-03-15T17:38:51.3032717+01:00",_x000D_
          "TotalRefreshCount": 136,_x000D_
          "CustomInfo": {}_x000D_
        }_x000D_
      },_x000D_
      "893": {_x000D_
        "$type": "Inside.Core.Formula.Definition.DefinitionAC, Inside.Core.Formula",_x000D_
        "ID": 893,_x000D_
        "Results": [_x000D_
          [_x000D_
            ""_x000D_
          ]_x000D_
        ],_x000D_
        "Statistics": {_x000D_
          "CreationDate": "2022-11-15T10:05:04.9295876+01:00",_x000D_
          "LastRefreshDate": "2022-03-15T17:38:50.7562877+01:00",_x000D_
          "TotalRefreshCount": 136,_x000D_
          "CustomInfo": {}_x000D_
        }_x000D_
      },_x000D_
      "894": {_x000D_
        "$type": "Inside.Core.Formula.Definition.DefinitionAC, Inside.Core.Formula",_x000D_
        "ID": 894,_x000D_
        "Results": [_x000D_
          [_x000D_
            ""_x000D_
          ]_x000D_
        ],_x000D_
        "Statistics": {_x000D_
          "CreationDate": "2022-11-15T10:05:04.9295876+01:00",_x000D_
          "LastRefreshDate": "2022-03-15T17:38:53.2388484+01:00",_x000D_
          "TotalRefreshCount": 113,_x000D_
          "CustomInfo": {}_x000D_
        }_x000D_
      },_x000D_
      "895": {_x000D_
        "$type": "Inside.Core.Formula.Definition.DefinitionAC, Inside.Core.Formula",_x000D_
        "ID": 895,_x000D_
        "Results": [_x000D_
          [_x000D_
            ""_x000D_
          ]_x000D_
        ],_x000D_
        "Statistics": {_x000D_
          "CreationDate": "2022-11-15T10:05:04.9295876+01:00",_x000D_
          "LastRefreshDate": "2022-03-15T17:38:53.0931439+01:00",_x000D_
          "TotalRefreshCount": 112,_x000D_
          "CustomInfo": {}_x000D_
        }_x000D_
      },_x000D_
      "896": {_x000D_
        "$type": "Inside.Core.Formula.Definition.DefinitionAC, Inside.Core.Formula",_x000D_
        "ID": 896,_x000D_
        "Results": [_x000D_
          [_x000D_
            ""_x000D_
          ]_x000D_
        ],_x000D_
        "Statistics": {_x000D_
          "CreationDate": "2022-11-15T10:05:04.9295876+01:00",_x000D_
          "LastRefreshDate": "2022-03-15T17:38:54.3333357+01:00",_x000D_
          "TotalRefreshCount": 113,_x000D_
          "CustomInfo": {}_x000D_
        }_x000D_
      },_x000D_
      "897": {_x000D_
        "$type": "Inside.Core.Formula.Definition.DefinitionAC, Inside.Core.Formula",_x000D_
        "ID": 897,_x000D_
        "Results": [_x000D_
          [_x000D_
            ""_x000D_
          ]_x000D_
        ],_x000D_
        "Statistics": {_x000D_
          "CreationDate": "2022-11-15T10:05:04.9295876+01:00",_x000D_
          "LastRefreshDate": "2022-03-15T17:38:57.6248589+01:00",_x000D_
          "TotalRefreshCount": 113,_x000D_
          "CustomInfo": {}_x000D_
        }_x000D_
      },_x000D_
      "898": {_x000D_
        "$type": "Inside.Core.Formula.Definition.DefinitionAC, Inside.Core.Formula",_x000D_
        "ID": 898,_x000D_
        "Results": [_x000D_
          [_x000D_
            ""_x000D_
          ]_x000D_
        ],_x000D_
        "Statistics": {_x000D_
          "CreationDate": "2022-11-15T10:05:04.9295876+01:00",_x000D_
          "LastRefreshDate": "2022-03-15T17:39:00.079136+01:00",_x000D_
          "TotalRefreshCount": 112,_x000D_
          "CustomInfo": {}_x000D_
        }_x000D_
      },_x000D_
      "899": {_x000D_
        "$type": "Inside.Core.Formula.Definition.DefinitionAC, Inside.Core.Formula",_x000D_
        "ID": 899,_x000D_
        "Results": [_x000D_
          [_x000D_
            "3"_x000D_
          ]_x000D_
        ],_x000D_
        "Statistics": {_x000D_
          "CreationDate": "2022-11-15T10:05:04.9295876+01:00",_x000D_
          "LastRefreshDate": "2022-03-15T17:46:57.1005896+01:00",_x000D_
          "TotalRefreshCount": 113,_x000D_
          "CustomInfo": {}_x000D_
        }_x000D_
      },_x000D_
      "900": {_x000D_
        "$type": "Inside.Core.Formula.Definition.DefinitionAC, Inside.Core.Formula",_x000D_
        "ID": 900,_x000D_
        "Results": [_x000D_
          [_x000D_
            "Catégorie 2"_x000D_
          ]_x000D_
        ],_x000D_
        "Statistics": {_x000D_
          "CreationDate": "2022-11-15T10:05:04.9295876+01:00",_x000D_
          "LastRefreshDate": "2022-03-15T17:46:58.1120815+01:00",_x000D_
          "TotalRefreshCount": 133,_x000D_
          "CustomInfo": {}_x000D_
        }_x000D_
      },_x000D_
      "901": {_x000D_
        "$type": "Inside.Core.Formula.Definition.DefinitionAC, Inside.Core.Formula",_x000D_
        "ID": 901,_x000D_
        "Results": [_x000D_
          [_x000D_
            "Catégorie 0"_x000D_
          ]_x000D_
        ],_x000D_
        "Statistics": {_x000D_
          "CreationDate": "2022-11-15T10:05:04.9295876+01:00",_x000D_
          "LastRefreshDate": "2022-03-15T17:46:59.0822908+01:00",_x000D_
          "TotalRefreshCount": 134,_x000D_
          "CustomInfo": {}_x000D_
        }_x000D_
      },_x000D_
      "902": {_x000D_
        "$type": "Inside.Core.Formula.Definition.DefinitionAC, Inside.Core.Formula",_x000D_
        "ID": 902,_x000D_
        "Results": [_x000D_
          [_x000D_
            "Catégorie 3"_x000D_
          ]_x000D_
        ],_x000D_
        "Statistics": {_x000D_
          "CreationDate": "2022-11-15T10:05:04.9295876+01:00",_x000D_
          "LastRefreshDate": "2022-03-15T17:46:58.5081562+01:00",_x000D_
          "TotalRefreshCount": 133,_x000D_
          "CustomInfo": {}_x000D_
        }_x000D_
      },_x000D_
      "903": {_x000D_
        "$type": "Inside.Core.Formula.Definition.DefinitionAC, Inside.Core.Formula",_x000D_
        "ID": 903,_x000D_
        "Results": [_x000D_
          [_x000D_
            "Catégorie 1"_x000D_
          ]_x000D_
        ],_x000D_
        "Statistics": {_x000D_
          "CreationDate": "2022-11-15T10:05:04.9295876+01:00",_x000D_
          "LastRefreshDate": "2022-03-15T17:46:57.548123+01:00",_x000D_
          "TotalRefreshCount": 134,_x000D_
          "CustomInfo": {}_x000D_
        }_x000D_
      },_x000D_
      "904": {_x000D_
        "$type": "Inside.Core.Formula.Definition.DefinitionAC, Inside.Core.Formula",_x000D_
        "ID": 904,_x000D_
        "Results": [_x000D_
          [_x000D_
            "Catégorie 0"_x000D_
          ]_x000D_
        ],_x000D_
        "Statistics": {_x000D_
          "CreationDate": "2022-11-15T10:05:04.9295876+01:00",_x000D_
          "LastRefreshDate": "2022-03-15T17:46:58.0190115+01:00",_x000D_
          "TotalRefreshCount": 134,_x000D_
          "CustomInfo": {}_x000D_
        }_x000D_
      },_x000D_
      "905": {_x000D_
        "$type": "Inside.Core.Formula.Definition.DefinitionAC, Inside.Core.Formula",_x000D_
        "ID": 905,_x000D_
        "Results": [_x000D_
          [_x000D_
            "Catégorie 0"_x000D_
          ]_x000D_
        ],_x000D_
        "Statistics": {_x000D_
          "CreationDate": "2022-11-15T10:05:04.9295876+01:00",_x000D_
          "LastRefreshDate": "2022-03-15T17:46:58.2940629+01:00",_x000D_
          "TotalRefreshCount": 132,_x000D_
          "CustomInfo": {}_x000D_
        }_x000D_
      },_x000D_
      "906": {_x000D_
        "$type": "Inside.Core.Formula.Definition.DefinitionAC, Inside.Core.Formula",_x000D_
        "ID": 906,_x000D_
        "Results": [_x000D_
          [_x000D_
            "Catégorie 2"_x000D_
          ]_x000D_
        ],_x000D_
        "Statistics": {_x000D_
          "CreationDate": "2022-11-15T10:05:04.9295876+01:00",_x000D_
          "LastRefreshDate": "2022-03-15T17:46:57.7970326+01:00",_x000D_
          "TotalRefreshCount": 133,_x000D_
          "CustomInfo": {}_x000D_
        }_x000D_
      },_x000D_
      "907": {_x000D_
        "$type": "Inside.Core.Formula.Definition.DefinitionAC, Inside.Core.Formula",_x000D_
        "ID": 907,_x000D_
        "Results": [_x000D_
          [_x000D_
            ""_x000D_
          ]_x000D_
        ],_x000D_
        "Statistics": {_x000D_
          "CreationDate": "2022-11-15T10:05:04.9295876+01:00",_x000D_
          "LastRefreshDate": "2022-03-15T17:38:54.9019103+01:00",_x000D_
          "TotalRefreshCount": 111,_x000D_
          "CustomInfo": {}_x000D_
        }_x000D_
      },_x000D_
      "908": {_x000D_
        "$type": "Inside.Core.Formula.Definition.DefinitionAC, Inside.Core.Formula",_x000D_
        "ID": 908,_x000D_
        "Results": [_x000D_
          [_x000D_
            ""_x000D_
          ]_x000D_
        ],_x000D_
        "Statistics": {_x000D_
          "CreationDate": "2022-11-15T10:05:04.9295876+01:00",_x000D_
          "LastRefreshDate": "2022-03-15T17:38:50.9422831+01:00",_x000D_
          "TotalRefreshCount": 134,_x000D_
          "CustomInfo": {}_x000D_
        }_x000D_
      },_x000D_
      "909": {_x000D_
        "$type": "Inside.Core.Formula.Definition.DefinitionAC, Inside.Core.Formula",_x000D_
        "ID": 909,_x000D_
        "Results": [_x000D_
          [_x000D_
            ""_x000D_
          ]_x000D_
        ],_x000D_
        "Statistics": {_x000D_
          "CreationDate": "2022-11-15T10:05:04.9295876+01:00",_x000D_
          "LastRefreshDate": "2022-03-15T17:38:51.0618114+01:00",_x000D_
          "TotalRefreshCount": 136,_x000D_
          "CustomInfo": {}_x000D_
        }_x000D_
      },_x000D_
      "910": {_x000D_
        "$type": "Inside.Core.Formula.Definition.DefinitionAC, Inside.Core.Formula",_x000D_
        "ID": 910,_x000D_
        "Results": [_x000D_
          [_x000D_
            ""_x000D_
          ]_x000D_
        ],_x000D_
        "Statistics": {_x000D_
          "CreationDate": "2022-11-15T10:05:04.9295876+01:00",_x000D_
          "LastRefreshDate": "2022-03-15T17:38:52.7095575+01:00",_x000D_
          "TotalRefreshCount": 111,_x000D_
          "CustomInfo": {}_x000D_
        }_x000D_
      },_x000D_
      "911": {_x000D_
        "$type": "Inside.Core.Formula.Definition.DefinitionAC, Inside.Core.Formula",_x000D_
        "ID": 911,_x000D_
        "Results": [_x000D_
          [_x000D_
            ""_x000D_
          ]_x000D_
        ],_x000D_
        "Statistics": {_x000D_
          "CreationDate": "2022-11-15T10:05:04.9295876+01:00",_x000D_
          "LastRefreshDate": "2022-03-15T17:39:02.6941276+01:00",_x000D_
          "TotalRefreshCount": 112,_x000D_
          "CustomInfo": {}_x000D_
        }_x000D_
      },_x000D_
      "912": {_x000D_
        "$type": "Inside.Core.Formula.Definition.DefinitionAC, Inside.Core.Formula",_x000D_
        "ID": 912,_x000D_
        "Results": [_x000D_
          [_x000D_
            ""_x000D_
          ]_x000D_
        ],_x000D_
        "Statistics": {_x000D_
          "CreationDate": "2022-11-15T10:05:04.9295876+01:00",_x000D_
          "LastRefreshDate": "2022-03-15T17:38:54.2670027+01:00",_x000D_
          "TotalRefreshCount": 113,_x000D_
          "CustomInfo": {}_x000D_
        }_x000D_
      },_x000D_
      "913": {_x000D_
        "$type": "Inside.Core.Formula.Definition.DefinitionAC, Inside.Core.Formula",_x000D_
        "ID": 913,_x000D_
        "Results": [_x000D_
          [_x000D_
            ""_x000D_
          ]_x000D_
        ],_x000D_
        "Statistics": {_x000D_
          "CreationDate": "2022-11-15T10:05:04.9295876+01:00",_x000D_
          "LastRefreshDate": "2022-03-15T17:38:53.3056722+01:00",_x000D_
          "TotalRefreshCount": 112,_x000D_
          "CustomInfo": {}_x000D_
        }_x000D_
      },_x000D_
      "914": {_x000D_
        "$type": "Inside.Core.Formula.Definition.DefinitionAC, Inside.Core.Formula",_x000D_
        "ID": 914,_x000D_
        "Results": [_x000D_
          [_x000D_
            ""_x000D_
          ]_x000D_
        ],_x000D_
        "Statistics": {_x000D_
          "CreationDate": "2022-11-15T10:05:04.9295876+01:00",_x000D_
          "LastRefreshDate": "2022-03-15T17:38:52.1459273+01:00",_x000D_
          "TotalRefreshCount": 111,_x000D_
          "CustomInfo": {}_x000D_
        }_x000D_
      },_x000D_
      "915": {_x000D_
        "$type": "Inside.Core.Formula.Definition.DefinitionAC, Inside.Core.Formula",_x000D_
        "ID": 915,_x000D_
        "Results": [_x000D_
          [_x000D_
            ""_x000D_
          ]_x000D_
        ],_x000D_
        "Statistics": {_x000D_
          "CreationDate": "2022-11-15T10:05:04.9295876+01:00",_x000D_
          "LastRefreshDate": "2022-03-15T17:38:54.1489431+01:00",_x000D_
          "TotalRefreshCount": 113,_x000D_
          "CustomInfo": {}_x000D_
        }_x000D_
      },_x000D_
      "916": {_x000D_
        "$type": "Inside.Core.Formula.Definition.DefinitionAC, Inside.Core.Formula",_x000D_
        "ID": 916,_x000D_
        "Results": [_x000D_
          [_x000D_
            "Catégorie 0"_x000D_
          ]_x000D_
        ],_x000D_
        "Statistics": {_x000D_
          "CreationDate": "2022-11-15T10:05:04.9295876+01:00",_x000D_
          "LastRefreshDate": "2022-03-15T17:46:57.6891452+01:00",_x000D_
          "TotalRefreshCount": 134,_x000D_
          "CustomInfo": {}_x000D_
        }_x000D_
      },_x000D_
      "917": {_x000D_
        "$type": "Inside.Core.Formula.Definition.DefinitionAC, Inside.Core.Formula",_x000D_
        "ID": 917,_x000D_
        "Results": [_x000D_
          [_x000D_
            "Catégorie 0"_x000D_
          ]_x000D_
        ],_x000D_
        "Statistics": {_x000D_
          "CreationDate": "2022-11-15T10:05:04.9295876+01:00",_x000D_
          "LastRefreshDate": "2022-03-15T17:46:58.5257373+01:00",_x000D_
          "TotalRefreshCount": 132,_x000D_
          "CustomInfo": {}_x000D_
        }_x000D_
      },_x000D_
      "918": {_x000D_
        "$type": "Inside.Core.Formula.Definition.DefinitionAC,</t>
  </si>
  <si>
    <t xml:space="preserve"> Inside.Core.Formula",_x000D_
        "ID": 918,_x000D_
        "Results": [_x000D_
          [_x000D_
            "Catégorie 0"_x000D_
          ]_x000D_
        ],_x000D_
        "Statistics": {_x000D_
          "CreationDate": "2022-11-15T10:05:04.9295876+01:00",_x000D_
          "LastRefreshDate": "2022-03-15T17:46:57.5780725+01:00",_x000D_
          "TotalRefreshCount": 132,_x000D_
          "CustomInfo": {}_x000D_
        }_x000D_
      },_x000D_
      "919": {_x000D_
        "$type": "Inside.Core.Formula.Definition.DefinitionAC, Inside.Core.Formula",_x000D_
        "ID": 919,_x000D_
        "Results": [_x000D_
          [_x000D_
            "Catégorie 1"_x000D_
          ]_x000D_
        ],_x000D_
        "Statistics": {_x000D_
          "CreationDate": "2022-11-15T10:05:04.9295876+01:00",_x000D_
          "LastRefreshDate": "2022-03-15T17:46:58.0446231+01:00",_x000D_
          "TotalRefreshCount": 133,_x000D_
          "CustomInfo": {}_x000D_
        }_x000D_
      },_x000D_
      "920": {_x000D_
        "$type": "Inside.Core.Formula.Definition.DefinitionAC, Inside.Core.Formula",_x000D_
        "ID": 920,_x000D_
        "Results": [_x000D_
          [_x000D_
            "Catégorie 0"_x000D_
          ]_x000D_
        ],_x000D_
        "Statistics": {_x000D_
          "CreationDate": "2022-11-15T10:05:04.9295876+01:00",_x000D_
          "LastRefreshDate": "2022-03-15T17:46:58.1916221+01:00",_x000D_
          "TotalRefreshCount": 133,_x000D_
          "CustomInfo": {}_x000D_
        }_x000D_
      },_x000D_
      "921": {_x000D_
        "$type": "Inside.Core.Formula.Definition.DefinitionAC, Inside.Core.Formula",_x000D_
        "ID": 921,_x000D_
        "Results": [_x000D_
          [_x000D_
            "Catégorie 1"_x000D_
          ]_x000D_
        ],_x000D_
        "Statistics": {_x000D_
          "CreationDate": "2022-11-15T10:05:04.9295876+01:00",_x000D_
          "LastRefreshDate": "2022-03-15T17:46:57.3403396+01:00",_x000D_
          "TotalRefreshCount": 132,_x000D_
          "CustomInfo": {}_x000D_
        }_x000D_
      },_x000D_
      "922": {_x000D_
        "$type": "Inside.Core.Formula.Definition.DefinitionAC, Inside.Core.Formula",_x000D_
        "ID": 922,_x000D_
        "Results": [_x000D_
          [_x000D_
            ""_x000D_
          ]_x000D_
        ],_x000D_
        "Statistics": {_x000D_
          "CreationDate": "2022-11-15T10:05:04.9295876+01:00",_x000D_
          "LastRefreshDate": "2022-03-15T17:38:50.7263669+01:00",_x000D_
          "TotalRefreshCount": 134,_x000D_
          "CustomInfo": {}_x000D_
        }_x000D_
      },_x000D_
      "923": {_x000D_
        "$type": "Inside.Core.Formula.Definition.DefinitionAC, Inside.Core.Formula",_x000D_
        "ID": 923,_x000D_
        "Results": [_x000D_
          [_x000D_
            ""_x000D_
          ]_x000D_
        ],_x000D_
        "Statistics": {_x000D_
          "CreationDate": "2022-11-15T10:05:04.9295876+01:00",_x000D_
          "LastRefreshDate": "2022-03-15T17:38:51.3102543+01:00",_x000D_
          "TotalRefreshCount": 136,_x000D_
          "CustomInfo": {}_x000D_
        }_x000D_
      },_x000D_
      "924": {_x000D_
        "$type": "Inside.Core.Formula.Definition.DefinitionAC, Inside.Core.Formula",_x000D_
        "ID": 924,_x000D_
        "Results": [_x000D_
          [_x000D_
            ""_x000D_
          ]_x000D_
        ],_x000D_
        "Statistics": {_x000D_
          "CreationDate": "2022-11-15T10:05:04.9295876+01:00",_x000D_
          "LastRefreshDate": "2022-03-15T17:38:53.6123492+01:00",_x000D_
          "TotalRefreshCount": 111,_x000D_
          "CustomInfo": {}_x000D_
        }_x000D_
      },_x000D_
      "925": {_x000D_
        "$type": "Inside.Core.Formula.Definition.DefinitionAC, Inside.Core.Formula",_x000D_
        "ID": 925,_x000D_
        "Results": [_x000D_
          [_x000D_
            ""_x000D_
          ]_x000D_
        ],_x000D_
        "Statistics": {_x000D_
          "CreationDate": "2022-11-15T10:05:04.9295876+01:00",_x000D_
          "LastRefreshDate": "2022-03-15T17:38:54.2410734+01:00",_x000D_
          "TotalRefreshCount": 112,_x000D_
          "CustomInfo": {}_x000D_
        }_x000D_
      },_x000D_
      "926": {_x000D_
        "$type": "Inside.Core.Formula.Definition.DefinitionAC, Inside.Core.Formula",_x000D_
        "ID": 926,_x000D_
        "Results": [_x000D_
          [_x000D_
            ""_x000D_
          ]_x000D_
        ],_x000D_
        "Statistics": {_x000D_
          "CreationDate": "2022-11-15T10:05:04.9295876+01:00",_x000D_
          "LastRefreshDate": "2022-03-15T17:38:52.8054897+01:00",_x000D_
          "TotalRefreshCount": 111,_x000D_
          "CustomInfo": {}_x000D_
        }_x000D_
      },_x000D_
      "927": {_x000D_
        "$type": "Inside.Core.Formula.Definition.DefinitionAC, Inside.Core.Formula",_x000D_
        "ID": 927,_x000D_
        "Results": [_x000D_
          [_x000D_
            ""_x000D_
          ]_x000D_
        ],_x000D_
        "Statistics": {_x000D_
          "CreationDate": "2022-11-15T10:05:04.9295876+01:00",_x000D_
          "LastRefreshDate": "2022-03-15T17:38:54.3562735+01:00",_x000D_
          "TotalRefreshCount": 112,_x000D_
          "CustomInfo": {}_x000D_
        }_x000D_
      },_x000D_
      "928": {_x000D_
        "$type": "Inside.Core.Formula.Definition.DefinitionAC, Inside.Core.Formula",_x000D_
        "ID": 928,_x000D_
        "Results": [_x000D_
          [_x000D_
            ""_x000D_
          ]_x000D_
        ],_x000D_
        "Statistics": {_x000D_
          "CreationDate": "2022-11-15T10:05:04.9295876+01:00",_x000D_
          "LastRefreshDate": "2022-03-15T17:38:50.9582403+01:00",_x000D_
          "TotalRefreshCount": 136,_x000D_
          "CustomInfo": {}_x000D_
        }_x000D_
      },_x000D_
      "929": {_x000D_
        "$type": "Inside.Core.Formula.Definition.DefinitionAC, Inside.Core.Formula",_x000D_
        "ID": 929,_x000D_
        "Results": [_x000D_
          [_x000D_
            ""_x000D_
          ]_x000D_
        ],_x000D_
        "Statistics": {_x000D_
          "CreationDate": "2022-11-15T10:05:04.9295876+01:00",_x000D_
          "LastRefreshDate": "2022-03-15T17:38:54.978023+01:00",_x000D_
          "TotalRefreshCount": 113,_x000D_
          "CustomInfo": {}_x000D_
        }_x000D_
      },_x000D_
      "930": {_x000D_
        "$type": "Inside.Core.Formula.Definition.DefinitionAC, Inside.Core.Formula",_x000D_
        "ID": 930,_x000D_
        "Results": [_x000D_
          [_x000D_
            ""_x000D_
          ]_x000D_
        ],_x000D_
        "Statistics": {_x000D_
          "CreationDate": "2022-11-15T10:05:04.9295876+01:00",_x000D_
          "LastRefreshDate": "2022-03-15T17:38:57.4341102+01:00",_x000D_
          "TotalRefreshCount": 112,_x000D_
          "CustomInfo": {}_x000D_
        }_x000D_
      },_x000D_
      "931": {_x000D_
        "$type": "Inside.Core.Formula.Definition.DefinitionAC, Inside.Core.Formula",_x000D_
        "ID": 931,_x000D_
        "Results": [_x000D_
          [_x000D_
            "Catégorie 0"_x000D_
          ]_x000D_
        ],_x000D_
        "Statistics": {_x000D_
          "CreationDate": "2022-11-15T10:05:04.9295876+01:00",_x000D_
          "LastRefreshDate": "2022-03-15T17:46:57.7345788+01:00",_x000D_
          "TotalRefreshCount": 133,_x000D_
          "CustomInfo": {}_x000D_
        }_x000D_
      },_x000D_
      "932": {_x000D_
        "$type": "Inside.Core.Formula.Definition.DefinitionAC, Inside.Core.Formula",_x000D_
        "ID": 932,_x000D_
        "Results": [_x000D_
          [_x000D_
            "Catégorie 3"_x000D_
          ]_x000D_
        ],_x000D_
        "Statistics": {_x000D_
          "CreationDate": "2022-11-15T10:05:04.9295876+01:00",_x000D_
          "LastRefreshDate": "2022-03-15T17:46:58.03098+01:00",_x000D_
          "TotalRefreshCount": 134,_x000D_
          "CustomInfo": {}_x000D_
        }_x000D_
      },_x000D_
      "933": {_x000D_
        "$type": "Inside.Core.Formula.Definition.DefinitionAC, Inside.Core.Formula",_x000D_
        "ID": 933,_x000D_
        "Results": [_x000D_
          [_x000D_
            "Catégorie 0"_x000D_
          ]_x000D_
        ],_x000D_
        "Statistics": {_x000D_
          "CreationDate": "2022-11-15T10:05:04.9295876+01:00",_x000D_
          "LastRefreshDate": "2022-03-15T17:46:57.8069851+01:00",_x000D_
          "TotalRefreshCount": 133,_x000D_
          "CustomInfo": {}_x000D_
        }_x000D_
      },_x000D_
      "934": {_x000D_
        "$type": "Inside.Core.Formula.Definition.DefinitionAC, Inside.Core.Formula",_x000D_
        "ID": 934,_x000D_
        "Results": [_x000D_
          [_x000D_
            ""_x000D_
          ]_x000D_
        ],_x000D_
        "Statistics": {_x000D_
          "CreationDate": "2022-11-15T10:05:04.9295876+01:00",_x000D_
          "LastRefreshDate": "2022-03-15T17:39:00.3131271+01:00",_x000D_
          "TotalRefreshCount": 113,_x000D_
          "CustomInfo": {}_x000D_
        }_x000D_
      },_x000D_
      "935": {_x000D_
        "$type": "Inside.Core.Formula.Definition.DefinitionAC, Inside.Core.Formula",_x000D_
        "ID": 935,_x000D_
        "Results": [_x000D_
          [_x000D_
            ""_x000D_
          ]_x000D_
        ],_x000D_
        "Statistics": {_x000D_
          "CreationDate": "2022-11-15T10:05:04.9295876+01:00",_x000D_
          "LastRefreshDate": "2022-03-15T17:38:53.1204202+01:00",_x000D_
          "TotalRefreshCount": 110,_x000D_
          "CustomInfo": {}_x000D_
        }_x000D_
      },_x000D_
      "936": {_x000D_
        "$type": "Inside.Core.Formula.Definition.DefinitionAC, Inside.Core.Formula",_x000D_
        "ID": 936,_x000D_
        "Results": [_x000D_
          [_x000D_
            ""_x000D_
          ]_x000D_
        ],_x000D_
        "Statistics": {_x000D_
          "CreationDate": "2022-11-15T10:05:04.9295876+01:00",_x000D_
          "LastRefreshDate": "2022-03-15T17:38:59.8964152+01:00",_x000D_
          "TotalRefreshCount": 111,_x000D_
          "CustomInfo": {}_x000D_
        }_x000D_
      },_x000D_
      "937": {_x000D_
        "$type": "Inside.Core.Formula.Definition.DefinitionAC, Inside.Core.Formula",_x000D_
        "ID": 937,_x000D_
        "Results": [_x000D_
          [_x000D_
            ""_x000D_
          ]_x000D_
        ],_x000D_
        "Statistics": {_x000D_
          "CreationDate": "2022-11-15T10:05:04.9295876+01:00",_x000D_
          "LastRefreshDate": "2022-03-15T17:39:00.154948+01:00",_x000D_
          "TotalRefreshCount": 111,_x000D_
          "CustomInfo": {}_x000D_
        }_x000D_
      },_x000D_
      "938": {_x000D_
        "$type": "Inside.Core.Formula.Definition.DefinitionAC, Inside.Core.Formula",_x000D_
        "ID": 938,_x000D_
        "Results": [_x000D_
          [_x000D_
            ""_x000D_
          ]_x000D_
        ],_x000D_
        "Statistics": {_x000D_
          "CreationDate": "2022-11-15T10:05:04.9295876+01:00",_x000D_
          "LastRefreshDate": "2022-03-15T17:38:54.2221231+01:00",_x000D_
          "TotalRefreshCount": 112,_x000D_
          "CustomInfo": {}_x000D_
        }_x000D_
      },_x000D_
      "939": {_x000D_
        "$type": "Inside.Core.Formula.Definition.DefinitionAC, Inside.Core.Formula",_x000D_
        "ID": 939,_x000D_
        "Results": [_x000D_
          [_x000D_
            ""_x000D_
          ]_x000D_
        ],_x000D_
        "Statistics": {_x000D_
          "CreationDate": "2022-11-15T10:05:04.9295876+01:00",_x000D_
          "LastRefreshDate": "2022-03-15T17:38:54.5487305+01:00",_x000D_
          "TotalRefreshCount": 112,_x000D_
          "CustomInfo": {}_x000D_
        }_x000D_
      },_x000D_
      "940": {_x000D_
        "$type": "Inside.Core.Formula.Definition.DefinitionAC, Inside.Core.Formula",_x000D_
        "ID": 940,_x000D_
        "Results": [_x000D_
          [_x000D_
            ""_x000D_
          ]_x000D_
        ],_x000D_
        "Statistics": {_x000D_
          "CreationDate": "2022-11-15T10:05:04.9295876+01:00",_x000D_
          "LastRefreshDate": "2022-03-15T17:38:50.8290965+01:00",_x000D_
          "TotalRefreshCount": 136,_x000D_
          "CustomInfo": {}_x000D_
        }_x000D_
      },_x000D_
      "941": {_x000D_
        "$type": "Inside.Core.Formula.Definition.DefinitionAC, Inside.Core.Formula",_x000D_
        "ID": 941,_x000D_
        "Results": [_x000D_
          [_x000D_
            ""_x000D_
          ]_x000D_
        ],_x000D_
        "Statistics": {_x000D_
          "CreationDate": "2022-11-15T10:05:04.9295876+01:00",_x000D_
          "LastRefreshDate": "2022-03-15T17:38:53.7695378+01:00",_x000D_
          "TotalRefreshCount": 112,_x000D_
          "CustomInfo": {}_x000D_
        }_x000D_
      },_x000D_
      "942": {_x000D_
        "$type": "Inside.Core.Formula.Definition.DefinitionAC, Inside.Core.Formula",_x000D_
        "ID": 942,_x000D_
        "Results": [_x000D_
          [_x000D_
            ""_x000D_
          ]_x000D_
        ],_x000D_
        "Statistics": {_x000D_
          "CreationDate": "2022-11-15T10:05:04.9295876+01:00",_x000D_
          "LastRefreshDate": "2022-03-15T17:39:00.0089585+01:00",_x000D_
          "TotalRefreshCount": 113,_x000D_
          "CustomInfo": {}_x000D_
        }_x000D_
      },_x000D_
      "943": {_x000D_
        "$type": "Inside.Core.Formula.Definition.DefinitionAC, Inside.Core.Formula",_x000D_
        "ID": 943,_x000D_
        "Results": [_x000D_
          [_x000D_
            ""_x000D_
          ]_x000D_
        ],_x000D_
        "Statistics": {_x000D_
          "CreationDate": "2022-11-15T10:05:04.9295876+01:00",_x000D_
          "LastRefreshDate": "2022-03-15T17:38:54.5656896+01:00",_x000D_
          "TotalRefreshCount": 112,_x000D_
          "CustomInfo": {}_x000D_
        }_x000D_
      },_x000D_
      "944": {_x000D_
        "$type": "Inside.Core.Formula.Definition.DefinitionAC, Inside.Core.Formula",_x000D_
        "ID": 944,_x000D_
        "Results": [_x000D_
          [_x000D_
            "Catégorie 1"_x000D_
          ]_x000D_
        ],_x000D_
        "Statistics": {_x000D_
          "CreationDate": "2022-11-15T10:05:04.9295876+01:00",_x000D_
          "LastRefreshDate": "2022-03-15T17:46:58.2910709+01:00",_x000D_
          "TotalRefreshCount": 132,_x000D_
          "CustomInfo": {}_x000D_
        }_x000D_
      },_x000D_
      "945": {_x000D_
        "$type": "Inside.Core.Formula.Definition.DefinitionAC, Inside.Core.Formula",_x000D_
        "ID": 945,_x000D_
        "Results": [_x000D_
          [_x000D_
            "Catégorie 1"_x000D_
          ]_x000D_
        ],_x000D_
        "Statistics": {_x000D_
          "CreationDate": "2022-11-15T10:05:04.9295876+01:00",_x000D_
          "LastRefreshDate": "2022-03-15T17:46:57.3145059+01:00",_x000D_
          "TotalRefreshCount": 132,_x000D_
          "CustomInfo": {}_x000D_
        }_x000D_
      },_x000D_
      "946": {_x000D_
        "$type": "Inside.Core.Formula.Definition.DefinitionAC, Inside.Core.Formula",_x000D_
        "ID": 946,_x000D_
        "Results": [_x000D_
          [_x000D_
            "Catégorie 0"_x000D_
          ]_x000D_
        ],_x000D_
        "Statistics": {_x000D_
          "CreationDate": "2022-11-15T10:05:04.9295876+01:00",_x000D_
          "LastRefreshDate": "2022-03-15T17:46:58.7341903+01:00",_x000D_
          "TotalRefreshCount": 132,_x000D_
          "CustomInfo": {}_x000D_
        }_x000D_
      },_x000D_
      "947": {_x000D_
        "$type": "Inside.Core.Formula.Definition.DefinitionAC, Inside.Core.Formula",_x000D_
        "ID": 947,_x000D_
        "Results": [_x000D_
          [_x000D_
            ""_x000D_
          ]_x000D_
        ],_x000D_
        "Statistics": {_x000D_
          "CreationDate": "2022-11-15T10:05:04.9295876+01:00",_x000D_
          "LastRefreshDate": "2022-03-15T17:38:53.8559371+01:00",_x000D_
          "TotalRefreshCount": 111,_x000D_
          "CustomInfo": {}_x000D_
        }_x000D_
      },_x000D_
      "948": {_x000D_
        "$type": "Inside.Core.Formula.Definition.DefinitionAC, Inside.Core.Formula",_x000D_
        "ID": 948,_x000D_
        "Results": [_x000D_
          [_x000D_
            ""_x000D_
          ]_x000D_
        ],_x000D_
        "Statistics": {_x000D_
          "CreationDate": "2022-11-15T10:05:04.9295876+01:00",_x000D_
          "LastRefreshDate": "2022-03-15T17:38:53.7147389+01:00",_x000D_
          "TotalRefreshCount": 112,_x000D_
          "CustomInfo": {}_x000D_
        }_x000D_
      },_x000D_
      "949": {_x000D_
        "$type": "Inside.Core.Formula.Definition.DefinitionAC, Inside.Core.Formula",_x000D_
        "ID": 949,_x000D_
        "Results": [_x000D_
          [_x000D_
            ""_x000D_
          ]_x000D_
        ],_x000D_
        "Statistics": {_x000D_
          "CreationDate": "2022-11-15T10:05:04.9295876+01:00",_x000D_
          "LastRefreshDate": "2022-03-15T17:39:00.0716448+01:00",_x000D_
          "TotalRefreshCount": 113,_x000D_
          "CustomInfo": {}_x000D_
        }_x000D_
      },_x000D_
      "950": {_x000D_
        "$type": "Inside.Core.Formula.Definition.DefinitionAC, Inside.Core.Formula",_x000D_
        "ID": 950,_x000D_
        "Results": [_x000D_
          [_x000D_
            ""_x000D_
          ]_x000D_
        ],_x000D_
        "Statistics": {_x000D_
          "CreationDate": "2022-11-15T10:05:04.9295876+01:00",_x000D_
          "LastRefreshDate": "2022-03-15T17:38:54.1060628+01:00",_x000D_
          "TotalRefreshCount": 112,_x000D_
          "CustomInfo": {}_x000D_
        }_x000D_
      },_x000D_
      "951": {_x000D_
        "$type": "Inside.Core.Formula.Definition.DefinitionAC, Inside.Core.Formula",_x000D_
        "ID": 951,_x000D_
        "Results": [_x000D_
          [_x000D_
            ""_x000D_
          ]_x000D_
        ],_x000D_
        "Statistics": {_x000D_
          "CreationDate": "2022-11-15T10:05:04.9295876+01:00",_x000D_
          "LastRefreshDate": "2022-03-15T17:38:53.2657769+01:00",_x000D_
          "TotalRefreshCount": 112,_x000D_
          "CustomInfo": {}_x000D_
        }_x000D_
      },_x000D_
      "952": {_x000D_
        "$type": "Inside.Core.Formula.Definition.DefinitionAC, Inside.Core.Formula",_x000D_
        "ID": 952,_x000D_
        "Results": [_x000D_
          [_x000D_
            ""_x000D_
          ]_x000D_
        ],_x000D_
        "Statistics": {_x000D_
          "CreationDate": "2022-11-15T10:05:04.9295876+01:00",_x000D_
          "LastRefreshDate": "2022-03-15T17:38:52.2391858+01:00",_x000D_
          "TotalRefreshCount": 111,_x000D_
          "CustomInfo": {}_x000D_
        }_x000D_
      },_x000D_
      "953": {_x000D_
        "$type": "Inside.Core.Formula.Definition.DefinitionAC, Inside.Core.Formula",_x000D_
        "ID": 953,_x000D_
        "Results": [_x000D_
          [_x000D_
            ""_x000D_
          ]_x000D_
        ],_x000D_
        "Statistics": {_x000D_
          "CreationDate": "2022-11-15T10:05:04.9295876+01:00",_x000D_
          "LastRefreshDate": "2022-03-15T17:38:50.6675247+01:00",_x000D_
          "TotalRefreshCount": 134,_x000D_
          "CustomInfo": {}_x000D_
        }_x000D_
      },_x000D_
      "954": {_x000D_
        "$type": "Inside.Core.Formula.Definition.DefinitionAC, Inside.Core.Formula",_x000D_
        "ID": 954,_x000D_
        "Results": [_x000D_
          [_x000D_
            ""_x000D_
          ]_x000D_
        ],_x000D_
        "Statistics": {_x000D_
          "CreationDate": "2022-11-15T10:05:04.9295876+01:00",_x000D_
          "LastRefreshDate": "2022-03-15T17:38:57.7245958+01:00",_x000D_
          "TotalRefreshCount": 112,_x000D_
          "CustomInfo": {}_x000D_
        }_x000D_
      },_x000D_
      "955": {_x000D_
        "$type": "Inside.Core.Formula.Definition.DefinitionAC, Inside.Core.Formula",_x000D_
        "ID": 955,_x000D_
        "Results": [_x000D_
          [_x000D_
            ""_x000D_
          ]_x000D_
        ],_x000D_
        "Statistics": {_x000D_
          "CreationDate": "2022-11-15T10:05:04.9295876+01:00",_x000D_
          "LastRefreshDate": "2022-03-15T17:38:52.3548526+01:00",_x000D_
          "TotalRefreshCount": 112,_x000D_
          "CustomInfo": {}_x000D_
        }_x000D_
      },_x000D_
      "956": {_x000D_
        "$type": "Inside.Core.Formula.Definition.DefinitionAC, Inside.Core.Formula",_x000D_
        "ID": 956,_x000D_
        "Results": [_x000D_
          [_x000D_
            "Catégorie 0"_x000D_
          ]_x000D_
        ],_x000D_
        "Statistics": {_x000D_
          "CreationDate": "2022-11-15T10:05:04.9295876+01:00",_x000D_
          "LastRefreshDate": "2022-03-15T17:46:58.268089+01:00",_x000D_
          "TotalRefreshCount": 132,_x000D_
          "CustomInfo": {}_x000D_
        }_x000D_
      },_x000D_
      "957": {_x000D_
        "$type": "Inside.Core.Formula.Definition.DefinitionAC, Inside.Core.Formula",_x000D_
        "ID": 957,_x000D_
        "Results": [_x000D_
          [_x000D_
            "Catégorie 0"_x000D_
          ]_x000D_
        ],_x000D_
        "Statistics": {_x000D_
          "CreationDate": "2022-11-15T10:05:04.9295876+01:00",_x000D_
          "LastRefreshDate": "2022-03-15T17:46:58.0060482+01:00",_x000D_
          "TotalRefreshCount": 133,_x000D_
          "CustomInfo": {}_x000D_
        }_x000D_
      },_x000D_
      "958": {_x000D_
        "$type": "Inside.Core.Formula.Definition.DefinitionAC, Inside.Core.Formula",_x000D_
        "ID": 958,_x000D_
        "Results": [_x000D_
          [_x000D_
            "Catégorie 1"_x000D_
          ]_x000D_
        ],_x000D_
        "Statistics": {_x000D_
          "CreationDate": "2022-11-15T10:05:04.9295876+01:00",_x000D_
          "LastRefreshDate": "2022-03-15T17:46:58.9520245+01:00",_x000D_
          "TotalRefreshCount": 133,_x000D_
          "CustomInfo": {}_x000D_
        }_x000D_
      },_x000D_
      "959": {_x000D_
        "$type": "Inside.Core.Formula.Definition.DefinitionAC, Inside.Core.Formula",_x000D_
        "ID": 959,_x000D_
        "Results": [_x000D_
          [_x000D_
            ""_x000D_
          ]_x000D_
        ],_x000D_
        "Statistics": {_x000D_
          "CreationDate": "2022-11-15T10:05:04.9295876+01:00",_x000D_
          "LastRefreshDate": "2022-03-15T17:39:00.1908617+01:00",_x000D_
          "TotalRefreshCount": 112,_x000D_
          "CustomInfo": {}_x000D_
        }_x000D_
      },_x000D_
      "960": {_x000D_
        "$type": "Inside.Core.Formula.Definition.DefinitionAC, Inside.Core.Formula",_x000D_
        "ID": 960,_x000D_
        "Results": [_x000D_
          [_x000D_
            ""_x000D_
          ]_x000D_
        ],_x000D_
        "Statistics": {_x000D_
          "CreationDate": "2022-11-15T10:05:04.9295876+01:00",_x000D_
          "LastRefreshDate": "2022-03-15T17:38:52.723521+01:00",_x000D_
          "TotalRefreshCount": 110,_x000D_
          "CustomInfo": {}_x000D_
        }_x000D_
      },_x000D_
      "961": {_x000D_
        "$type": "Inside.Core.Formula.Definition.DefinitionAC, Inside.Core.Formula",_x000D_
        "ID": 961,_x000D_
        "Results": [_x000D_
          [_x000D_
            ""_x000D_
          ]_x000D_
        ],_x000D_
        "Statistics": {_x000D_
          "CreationDate": "2022-11-15T10:05:04.9295876+01:00",_x000D_
          "LastRefreshDate": "2022-03-15T17:38:52.2052737+01:00",_x000D_
          "TotalRefreshCount": 110,_x000D_
          "CustomInfo": {}_x000D_
        }_x000D_
      },_x000D_
      "962": {_x000D_
        "$type": "Inside.Core.Formula.Definition.DefinitionAC, Inside.Core.Formula",_x000D_
        "ID": 962,_x000D_
        "Results": [_x000D_
          [_x000D_
            "100"_x000D_
          ]_x000D_
        ],_x000D_
        "Statistics": {_x000D_
          "CreationDate": "2022-11-15T10:05:04.9295876+01:00",_x000D_
          "LastRefreshDate": "2022-03-15T17:46:57.2321557+01:00",_x000D_
          "TotalRefreshCount": 111,_x000D_
          "CustomInfo": {}_x000D_
        }_x000D_
      },_x000D_
      "963": {_x000D_
        "$type": "Inside.Core.Formula.Definition.DefinitionAC, Inside.Core.Formula",_x000D_
        "ID": 963,_x000D_
        "Results": [_x000D_
          [_x000D_
            ""_x000D_
          ]_x000D_
        ],_x000D_
        "Statistics": {_x000D_
          "CreationDate": "2022-11-15T10:05:04.9295876+01:00",_x000D_
          "LastRefreshDate": "2022-03-15T17:38:54.6788159+01:00",_x000D_
          "TotalRefreshCount": 111,_x000D_
          "CustomInfo": {}_x000D_
        }_x000D_
      },_x000D_
      "964": {_x000D_
        "$type": "Inside.Core.Formula.Definition.DefinitionAC, Inside.Core.Formula",_x000D_
        "ID": 964,_x000D_
        "Results": [_x000D_
          [_x000D_
            ""_x000D_
          ]_x000D_
        ],_x000D_
        "Statistics": {_x000D_
          "CreationDate": "2022-11-15T10:05:04.9295876+01:00",_x000D_
          "LastRefreshDate": "2022-03-15T17:39:00.3250978+01:00",_x000D_
          "TotalRefreshCount": 111,_x000D_
          "CustomInfo": {}_x000D_
        }_x000D_
      },_x000D_
      "965": {_x000D_
        "$type": "Inside.Core.Formula.Definition.DefinitionAC, Inside.Core.Formula",_x000D_
        "ID": 965,_x000D_
        "Results": [_x000D_
          [_x000D_
            ""_x000D_
          ]_x000D_
        ],_x000D_
        "Statistics": {_x000D_
          "CreationDate": "2022-11-15T10:05:04.9295876+01:00",_x000D_
          "LastRefreshDate": "2022-03-15T17:38:51.0056217+01:00",_x000D_
          "TotalRefreshCount": 135,_x000D_
          "CustomInfo": {}_x000D_
        }_x000D_
      },_x000D_
      "966": {_x000D_
        "$type": "Inside.Core.Formula.Definition.DefinitionAC, Inside.Core.Formula",_x000D_
        "ID": 966,_x000D_
        "Results": [_x000D_
          [_x000D_
            ""_x000D_
          ]_x000D_
        ],_x000D_
        "Statistics": {_x000D_
          "CreationDate": "2022-11-15T10:05:04.9295876+01:00",_x000D_
          "LastRefreshDate": "2022-03-15T17:38:52.3040535+01:00",_x000D_
          "TotalRefreshCount": 111,_x000D_
          "CustomInfo": {}_x000D_
        }_x000D_
      },_x000D_
      "967": {_x000D_
        "$type": "Inside.Core.Formula.Definition.DefinitionAC, Inside.Core.Formula",_x000D_
        "ID": 967,_x000D_
        "Results": [_x000D_
          [_x000D_
            ""_x000D_
          ]_x000D_
        ],_x000D_
        "Statistics": {_x000D_
          "CreationDate": "2022-11-15T10:05:04.9295876+01:00",_x000D_
          "LastRefreshDate": "2022-03-15T17:38:54.5101564+01:00",_x000D_
          "TotalRefreshCount": 112,_x000D_
          "CustomInfo": {}_x000D_
        }_x000D_
      },_x000D_
      "968": {_x000D_
        "$type": "Inside.Core.Formula.Definition.DefinitionAC, Inside.Core.Formula",_x000D_
        "ID": 968,_x000D_
        "Results": [_x000D_
          [_x000D_
            ""_x000D_
          ]_x000D_
        ],_x000D_
        "Statistics": {_x000D_
          "CreationDate": "2022-11-15T10:05:04.9295876+01:00",_x000D_
          "LastRefreshDate": "2022-03-15T17:38:52.8912621+01:00",_x000D_
          "TotalRefreshCount": 112,_x000D_
          "CustomInfo": {}_x000D_
        }_x000D_
      },_x000D_
      "969": {_x000D_
        "$type": "Inside.Core.Formula.Definition.DefinitionAC, Inside.Core.Formula",_x000D_
        "ID": 969,_x000D_
        "Results": [_x000D_
          [_x000D_
            ""_x000D_
          ]_x000D_
        ],_x000D_
        "Statistics": {_x000D_
          "CreationDate": "2022-11-15T10:05:04.9295876+01:00",_x000D_
          "LastRefreshDate": "2022-03-15T17:38:51.8732395+01:00",_x000D_
          "TotalRefreshCount": 140,_x000D_
          "CustomInfo": {}_x000D_
        }_x000D_
      },_x000D_
      "970": {_x000D_
        "$type": "Inside.Core.Formula.Definition.DefinitionAC, Inside.Core.Formula",_x000D_
        "ID": 970,_x000D_
        "Results": [_x000D_
          [_x000D_
            ""_x000D_
          ]_x000D_
        ],_x000D_
        "Statistics": {_x000D_
          "CreationDate": "2022-11-15T10:05:04.9295876+01:00",_x000D_
          "LastRefreshDate": "2022-03-15T17:38:51.2414361+01:00",_x000D_
          "TotalRefreshCount": 136,_x000D_
          "CustomInfo": {}_x000D_
        }_x000D_
      },_x000D_
      "971": {_x000D_
        "$type": "Inside.Core.Formula.Definition.DefinitionAC, Inside.Core.Formula",_x000D_
        "ID": 971,_x000D_
        "Results": [_x000D_
          [_x000D_
            ""_x000D_
          ]_x000D_
        ],_x000D_
        "Statistics": {_x000D_
          "CreationDate": "2022-11-15T10:05:04.9295876+01:00",_x000D_
          "LastRefreshDate": "2022-03-15T17:38:51.003627+01:00",_x000D_
          "TotalRefreshCount": 135,_x000D_
          "CustomInfo": {}_x000D_
        }_x000D_
      },_x000D_
      "972": {_x000D_
        "$type": "Inside.Core.Formula.Definition.DefinitionAC, Inside.Core.Formula",_x000D_
        "ID": 972,_x000D_
        "Results": [_x000D_
          [_x000D_
            ""_x000D_
          ]_x000D_
        ],_x000D_
        "Statistics": {_x000D_
          "CreationDate": "2022-11-15T10:05:04.9295876+01:00",_x000D_
          "LastRefreshDate": "2022-03-15T17:38:54.3732283+01:00",_x000D_
          "TotalRefreshCount": 114,_x000D_
          "CustomInfo": {}_x000D_
        }_x000D_
      },_x000D_
      "973": {_x000D_
        "$type": "Inside.Core.Formula.Definition.DefinitionAC, Inside.Core.Formula",_x000D_
        "ID": 973,_x000D_
        "Results": [_x000D_
          [_x000D_
            "Employé"_x000D_
          ]_x000D_
        ],_x000D_
        "Statistics": {_x000D_
          "CreationDate": "2022-11-15T10:05:04.9295876+01:00",_x000D_
          "LastRefreshDate": "2022-03-15T17:46:57.1690043+01:00",_x000D_
          "TotalRefreshCount": 114,_x000D_
          "CustomInfo": {}_x000D_
        }_x000D_
      },_x000D_
      "974": {_x000D_
        "$type": "Inside.Core.Formula.Definition.DefinitionAC, Inside.Core.Formula",_x000D_
        "ID": 974,_x000D_
        "Results": [_x000D_
          [_x000D_
            ""_x000D_
          ]_x000D_
        ],_x000D_
        "Statistics": {_x000D_
          "CreationDate": "2022-11-15T10:05:04.9295876+01:00",_x000D_
          "LastRefreshDate": "2022-03-15T17:38:54.5387572+01:00",_x000D_
          "TotalRefreshCount": 119,_x000D_
          "CustomInfo": {}_x000D_
        }_x000D_
      },_x000D_
      "975": {_x000D_
        "$type": "Inside.Core.Formula.Definition.DefinitionAC, Inside.Core.Formula",_x000D_
        "ID": 975,_x000D_
        "Results": [_x000D_
          [_x000D_
            ""_x000D_
          ]_x000D_
        ],_x000D_
        "Statistics": {_x000D_
          "CreationDate": "2022-11-15T10:05:04.9295876+01:00",_x000D_
          "LastRefreshDate": "2022-03-15T17:38:50.7064667+01:00",_x000D_
          "TotalRefreshCount": 135,_x000D_
          "CustomInfo": {}_x000D_
        }_x000D_
      },_x000D_
      "976": {_x000D_
        "$type": "Inside.Core.Formula.Definition.DefinitionAC, Inside.Core.Formula",_x000D_
        "ID": 976,_x000D_
        "Results": [_x000D_
          [_x000D_
            ""_x000D_
          ]_x000D_
        ],_x000D_
        "Statistics": {_x000D_
          "CreationDate": "2022-11-15T10:05:04.9295876+01:00",_x000D_
          "LastRefreshDate": "2022-03-15T17:38:51.8307031+01:00",_x000D_
          "TotalRefreshCount": 135,_x000D_
          "CustomInfo": {}_x000D_
        }_x000D_
      },_x000D_
      "977": {_x000D_
        "$type": "Inside.Core.Formula.Definition.DefinitionAC, Inside.Core.Formula",_x000D_
        "ID": 977,_x000D_
        "Results": [_x000D_
          [_x000D_
            ""_x000D_
          ]_x000D_
        ],_x000D_
        "Statistics": {_x000D_
          "CreationDate": "2022-11-15T10:05:04.9295876+01:00",_x000D_
          "LastRefreshDate": "2022-03-15T17:38:51.5412051+01:00",_x000D_
          "TotalRefreshCount": 134,_x000D_
          "CustomInfo": {}_x000D_
        }_x000D_
      },_x000D_
      "978": {_x000D_
        "$type": "Inside.Core.Formula.Definition.DefinitionAC, Inside.Core.Formula",_x000D_
        "ID": 978,_x000D_
        "Results": [_x000D_
          [_x000D_
            ""_x000D_
          ]_x000D_
        ],_x000D_
        "Statistics": {_x000D_
          "CreationDate": "2022-11-15T10:05:04.9295876+01:00",_x000D_
          "LastRefreshDate": "2022-03-15T17:38:53.2707631+01:00",_x000D_
          "TotalRefreshCount": 112,_x000D_
          "CustomInfo": {}_x000D_
        }_x000D_
      },_x000D_
      "979": {_x000D_
        "$type": "Inside.Core.Formula.Definition.DefinitionAC, Inside.Core.Formula",_x000D_
        "ID": 979,_x000D_
        "Results": [_x000D_
          [_x000D_
            ""_x000D_
          ]_x000D_
        ],_x000D_
        "Statistics": {_x000D_
          "CreationDate": "2022-11-15T10:05:04.9295876+01:00",_x000D_
          "LastRefreshDate": "2022-03-15T17:38:52.4740227+01:00",_x000D_
          "TotalRefreshCount": 112,_x000D_
          "CustomInfo": {}_x000D_
        }_x000D_
      },_x000D_
      "980": {_x000D_
        "$type": "Inside.Core.Formula.Definition.DefinitionAC, Inside.Core.Formula",_x000D_
        "ID": 980,_x000D_
        "Results": [_x000D_
          [_x000D_
            ""_x000D_
          ]_x000D_
        ],_x000D_
        "Statistics": {_x000D_
          "CreationDate": "2022-11-15T10:05:04.9295876+01:00",_x000D_
          "LastRefreshDate": "2022-03-15T17:38:57.695674+01:00",_x000D_
          "TotalRefreshCount": 111,_x000D_
          "CustomInfo": {}_x000D_
        }_x000D_
      },_x000D_
      "981": {_x000D_
        "$type": "Inside.Core.Formula.Definition.DefinitionAC, Inside.Core.Formula",_x000D_
        "ID": 981,_x000D_
        "Results": [_x000D_
          [_x000D_
            ""_x000D_
          ]_x000D_
        ],_x000D_
        "Statistics": {_x000D_
          "CreationDate": "2022-11-15T10:05:04.9295876+01:00",_x000D_
          "LastRefreshDate": "2022-03-15T17:38:52.0587967+01:00",_x000D_
          "TotalRefreshCount": 135,_x000D_
          "CustomInfo": {}_x000D_
        }_x000D_
      },_x000D_
      "982": {_x000D_
        "$type": "Inside.Core.Formula.Definition.DefinitionAC, Inside.Core.Formula",_x000D_
        "ID": 982,_x000D_
        "Results": [_x000D_
          [_x000D_
            ""_x000D_
          ]_x000D_
        ],_x000D_
        "Statistics": {_x000D_
          "CreationDate": "2022-11-15T10:05:04.9295876+01:00",_x000D_
          "LastRefreshDate": "2022-03-15T17:38:51.025534+01:00",_x000D_
          "TotalRefreshCount": 134,_x000D_
          "CustomInfo": {}_x000D_
        }_x000D_
      },_x000D_
      "983": {_x000D_
        "$type": "Inside.Core.Formula.Definition.DefinitionAC, Inside.Core.Formula",_x000D_
        "ID": 983,_x000D_
        "Results": [_x000D_
          [_x000D_
            ""_x000D_
          ]_x000D_
        ],_x000D_
        "Statistics": {_x000D_
          "CreationDate": "2022-11-15T10:05:04.9295876+01:00",_x000D_
          "LastRefreshDate": "2022-03-15T17:38:51.4672509+01:00",_x000D_
          "TotalRefreshCount": 135,_x000D_
          "CustomInfo": {}_x000D_
        }_x000D_
      },_x000D_
      "984": {_x000D_
        "$type": "Inside.Core.Formula.Definition.DefinitionAC, Inside.Core.Formula",_x000D_
        "ID": 984,_x000D_
        "Results": [_x000D_
          [_x000D_
            ""_x000D_
          ]_x000D_
        ],_x000D_
        "Statistics": {_x000D_
          "CreationDate": "2022-11-15T10:05:04.9295876+01:00",_x000D_
          "LastRefreshDate": "2022-03-15T17:38:51.1505738+01:00",_x000D_
          "TotalRefreshCount": 137,_x000D_
          "CustomInfo": {}_x000D_
        }_x000D_
      },_x000D_
      "985": {_x000D_
        "$type": "Inside.Core.Formula.Definition.DefinitionAC, Inside.Core.Formula",_x000D_
        "ID": 985,_x000D_
        "Results": [_x000D_
          [_x000D_
            "Ingénieur et cadre"_x000D_
          ]_x000D_
        ],_x000D_
        "Statistics": {_x000D_
          "CreationDate": "2022-11-15T10:05:04.9295876+01:00",_x000D_
          "LastRefreshDate": "2022-03-15T17:46:57.1290698+01:00",_x000D_
          "TotalRefreshCount": 111,_x000D_
          "CustomInfo": {}_x000D_
        }_x000D_
      },_x000D_
      "986": {_x000D_
        "$type": "Inside.Core.Formula.Definition.DefinitionAC, Inside.Core.Formula",_x000D_
        "ID": 986,_x000D_
        "Results": [_x000D_
          [_x000D_
            ""_x000D_
          ]_x000D_
        ],_x000D_
        "Statistics": {_x000D_
          "CreationDate": "2022-11-15T10:05:04.9295876+01:00",_x000D_
          "LastRefreshDate": "2022-03-15T17:38:54.594212+01:00",_x000D_
          "TotalRefreshCount": 111,_x000D_
          "CustomInfo": {}_x000D_
        }_x000D_
      },_x000D_
      "987": {_x000D_
        "$type": "Inside.Core.Formula.Definition.DefinitionAC, Inside.Core.Formula",_x000D_
        "ID": 987,_x000D_
        "Results": [_x000D_
          [_x000D_
            ""_x000D_
          ]_x000D_
        ],_x000D_
        "Statistics": {_x000D_
          "CreationDate": "2022-11-15T10:05:04.9295876+01:00",_x000D_
          "LastRefreshDate": "2022-03-15T17:39:00.0736397+01:00",_x000D_
          "TotalRefreshCount": 113,_x000D_
          "CustomInfo": {}_x000D_
        }_x000D_
      },_x000D_
      "988": {_x000D_
        "$type": "Inside.Core.Formula.Definition.DefinitionAC, Inside.Core.Formula",_x000D_
        "ID": 988,_x000D_
        "Results": [_x000D_
          [_x000D_
            ""_x000D_
          ]_x000D_
        ],_x000D_
        "Statistics": {_x000D_
          "CreationDate": "2022-11-15T10:05:04.9295876+01:00",_x000D_
          "LastRefreshDate": "2022-03-15T17:38:53.3488272+01:00",_x000D_
          "TotalRefreshCount": 113,_x000D_
          "CustomInfo": {}_x000D_
        }_x000D_
      },_x000D_
      "989": {_x000D_
        "$type": "Inside.Core.Formula.Definition.DefinitionAC, Inside.Core.Formula",_x000D_
        "ID": 989,_x000D_
        "Results": [_x000D_
          [_x000D_
            ""_x000D_
          ]_x000D_
        ],_x000D_
        "Statistics": {_x000D_
          "CreationDate": "2022-11-15T10:05:04.9295876+01:00",_x000D_
          "LastRefreshDate": "2022-03-15T17:38:50.7642663+01:00",_x000D_
          "TotalRefreshCount": 135,_x000D_
          "CustomInfo": {}_x000D_
        }_x000D_
      },_x000D_
      "990": {_x000D_
        "$type": "Inside.Core.Formula.Definition.DefinitionAC, Inside.Core.Formula",_x000D_
        "ID": 990,_x000D_
        "Results": [_x000D_
          [_x000D_
            ""_x000D_
          ]_x000D_
        ],_x000D_
        "Statistics": {_x000D_
          "CreationDate": "2022-11-15T10:05:04.9295876+01:00",_x000D_
          "LastRefreshDate": "2022-03-15T17:38:52.2421766+01:00",_x000D_
          "TotalRefreshCount": 112,_x000D_
          "CustomInfo": {}_x000D_
        }_x000D_
      },_x000D_
      "991": {_x000D_
        "$type": "Inside.Core.Formula.Definition.DefinitionAC, Inside.Core.Formula",_x000D_
        "ID": 991,_x000D_
        "Results": [_x000D_
          [_x000D_
            ""_x000D_
          ]_x000D_
        ],_x000D_
        "Statistics": {_x000D_
          "CreationDate": "2022-11-15T10:05:04.9295876+01:00",_x000D_
          "LastRefreshDate": "2022-03-15T17:38:54.7914901+01:00",_x000D_
          "TotalRefreshCount": 113,_x000D_
          "CustomInfo": {}_x000D_
        }_x000D_
      },_x000D_
      "992": {_x000D_
        "$type": "Inside.Core.Formula.Definition.DefinitionAC, Inside.Core.Formula",_x000D_
        "ID": 992,_x000D_
  </t>
  </si>
  <si>
    <t xml:space="preserve">      "Results": [_x000D_
          [_x000D_
            ""_x000D_
          ]_x000D_
        ],_x000D_
        "Statistics": {_x000D_
          "CreationDate": "2022-11-15T10:05:04.9295876+01:00",_x000D_
          "LastRefreshDate": "2022-03-15T17:38:57.5809747+01:00",_x000D_
          "TotalRefreshCount": 111,_x000D_
          "CustomInfo": {}_x000D_
        }_x000D_
      },_x000D_
      "993": {_x000D_
        "$type": "Inside.Core.Formula.Definition.DefinitionAC, Inside.Core.Formula",_x000D_
        "ID": 993,_x000D_
        "Results": [_x000D_
          [_x000D_
            ""_x000D_
          ]_x000D_
        ],_x000D_
        "Statistics": {_x000D_
          "CreationDate": "2022-11-15T10:05:04.9295876+01:00",_x000D_
          "LastRefreshDate": "2022-03-15T17:38:52.9002393+01:00",_x000D_
          "TotalRefreshCount": 111,_x000D_
          "CustomInfo": {}_x000D_
        }_x000D_
      },_x000D_
      "994": {_x000D_
        "$type": "Inside.Core.Formula.Definition.DefinitionAC, Inside.Core.Formula",_x000D_
        "ID": 994,_x000D_
        "Results": [_x000D_
          [_x000D_
            "Catégorie 0"_x000D_
          ]_x000D_
        ],_x000D_
        "Statistics": {_x000D_
          "CreationDate": "2022-11-15T10:05:04.9295876+01:00",_x000D_
          "LastRefreshDate": "2022-03-15T17:46:58.6874291+01:00",_x000D_
          "TotalRefreshCount": 134,_x000D_
          "CustomInfo": {}_x000D_
        }_x000D_
      },_x000D_
      "995": {_x000D_
        "$type": "Inside.Core.Formula.Definition.DefinitionAC, Inside.Core.Formula",_x000D_
        "ID": 995,_x000D_
        "Results": [_x000D_
          [_x000D_
            ""_x000D_
          ]_x000D_
        ],_x000D_
        "Statistics": {_x000D_
          "CreationDate": "2022-11-15T10:05:04.9295876+01:00",_x000D_
          "LastRefreshDate": "2022-03-15T17:38:50.9045251+01:00",_x000D_
          "TotalRefreshCount": 136,_x000D_
          "CustomInfo": {}_x000D_
        }_x000D_
      },_x000D_
      "996": {_x000D_
        "$type": "Inside.Core.Formula.Definition.DefinitionAC, Inside.Core.Formula",_x000D_
        "ID": 996,_x000D_
        "Results": [_x000D_
          [_x000D_
            "Employé"_x000D_
          ]_x000D_
        ],_x000D_
        "Statistics": {_x000D_
          "CreationDate": "2022-11-15T10:05:04.9295876+01:00",_x000D_
          "LastRefreshDate": "2022-03-15T17:46:57.2221648+01:00",_x000D_
          "TotalRefreshCount": 113,_x000D_
          "CustomInfo": {}_x000D_
        }_x000D_
      },_x000D_
      "997": {_x000D_
        "$type": "Inside.Core.Formula.Definition.DefinitionAC, Inside.Core.Formula",_x000D_
        "ID": 997,_x000D_
        "Results": [_x000D_
          [_x000D_
            ""_x000D_
          ]_x000D_
        ],_x000D_
        "Statistics": {_x000D_
          "CreationDate": "2022-11-15T10:05:04.9295876+01:00",_x000D_
          "LastRefreshDate": "2022-03-15T17:38:57.6448051+01:00",_x000D_
          "TotalRefreshCount": 114,_x000D_
          "CustomInfo": {}_x000D_
        }_x000D_
      },_x000D_
      "998": {_x000D_
        "$type": "Inside.Core.Formula.Definition.DefinitionAC, Inside.Core.Formula",_x000D_
        "ID": 998,_x000D_
        "Results": [_x000D_
          [_x000D_
            ""_x000D_
          ]_x000D_
        ],_x000D_
        "Statistics": {_x000D_
          "CreationDate": "2022-11-15T10:05:04.9295876+01:00",_x000D_
          "LastRefreshDate": "2022-03-15T17:39:00.0188953+01:00",_x000D_
          "TotalRefreshCount": 114,_x000D_
          "CustomInfo": {}_x000D_
        }_x000D_
      },_x000D_
      "999": {_x000D_
        "$type": "Inside.Core.Formula.Definition.DefinitionAC, Inside.Core.Formula",_x000D_
        "ID": 999,_x000D_
        "Results": [_x000D_
          [_x000D_
            ""_x000D_
          ]_x000D_
        ],_x000D_
        "Statistics": {_x000D_
          "CreationDate": "2022-11-15T10:05:04.9295876+01:00",_x000D_
          "LastRefreshDate": "2022-03-15T17:38:54.5626982+01:00",_x000D_
          "TotalRefreshCount": 111,_x000D_
          "CustomInfo": {}_x000D_
        }_x000D_
      },_x000D_
      "1000": {_x000D_
        "$type": "Inside.Core.Formula.Definition.DefinitionAC, Inside.Core.Formula",_x000D_
        "ID": 1000,_x000D_
        "Results": [_x000D_
          [_x000D_
            ""_x000D_
          ]_x000D_
        ],_x000D_
        "Statistics": {_x000D_
          "CreationDate": "2022-11-15T10:05:04.9295876+01:00",_x000D_
          "LastRefreshDate": "2022-03-15T17:38:51.0897366+01:00",_x000D_
          "TotalRefreshCount": 135,_x000D_
          "CustomInfo": {}_x000D_
        }_x000D_
      },_x000D_
      "1001": {_x000D_
        "$type": "Inside.Core.Formula.Definition.DefinitionAC, Inside.Core.Formula",_x000D_
        "ID": 1001,_x000D_
        "Results": [_x000D_
          [_x000D_
            ""_x000D_
          ]_x000D_
        ],_x000D_
        "Statistics": {_x000D_
          "CreationDate": "2022-11-15T10:05:04.9295876+01:00",_x000D_
          "LastRefreshDate": "2022-03-15T17:38:50.7143992+01:00",_x000D_
          "TotalRefreshCount": 134,_x000D_
          "CustomInfo": {}_x000D_
        }_x000D_
      },_x000D_
      "1002": {_x000D_
        "$type": "Inside.Core.Formula.Definition.DefinitionAC, Inside.Core.Formula",_x000D_
        "ID": 1002,_x000D_
        "Results": [_x000D_
          [_x000D_
            ""_x000D_
          ]_x000D_
        ],_x000D_
        "Statistics": {_x000D_
          "CreationDate": "2022-11-15T10:05:04.9295876+01:00",_x000D_
          "LastRefreshDate": "2022-03-15T17:38:52.2471619+01:00",_x000D_
          "TotalRefreshCount": 112,_x000D_
          "CustomInfo": {}_x000D_
        }_x000D_
      },_x000D_
      "1003": {_x000D_
        "$type": "Inside.Core.Formula.Definition.DefinitionAC, Inside.Core.Formula",_x000D_
        "ID": 1003,_x000D_
        "Results": [_x000D_
          [_x000D_
            ""_x000D_
          ]_x000D_
        ],_x000D_
        "Statistics": {_x000D_
          "CreationDate": "2022-11-15T10:05:04.9295876+01:00",_x000D_
          "LastRefreshDate": "2022-03-15T17:39:02.5332696+01:00",_x000D_
          "TotalRefreshCount": 112,_x000D_
          "CustomInfo": {}_x000D_
        }_x000D_
      },_x000D_
      "1004": {_x000D_
        "$type": "Inside.Core.Formula.Definition.DefinitionAC, Inside.Core.Formula",_x000D_
        "ID": 1004,_x000D_
        "Results": [_x000D_
          [_x000D_
            "2"_x000D_
          ]_x000D_
        ],_x000D_
        "Statistics": {_x000D_
          "CreationDate": "2022-11-15T10:05:04.9295876+01:00",_x000D_
          "LastRefreshDate": "2022-03-15T17:46:57.0720689+01:00",_x000D_
          "TotalRefreshCount": 112,_x000D_
          "CustomInfo": {}_x000D_
        }_x000D_
      },_x000D_
      "1005": {_x000D_
        "$type": "Inside.Core.Formula.Definition.DefinitionAC, Inside.Core.Formula",_x000D_
        "ID": 1005,_x000D_
        "Results": [_x000D_
          [_x000D_
            ""_x000D_
          ]_x000D_
        ],_x000D_
        "Statistics": {_x000D_
          "CreationDate": "2022-11-15T10:05:04.9295876+01:00",_x000D_
          "LastRefreshDate": "2022-03-15T17:38:51.4642549+01:00",_x000D_
          "TotalRefreshCount": 135,_x000D_
          "CustomInfo": {}_x000D_
        }_x000D_
      },_x000D_
      "1006": {_x000D_
        "$type": "Inside.Core.Formula.Definition.DefinitionAC, Inside.Core.Formula",_x000D_
        "ID": 1006,_x000D_
        "Results": [_x000D_
          [_x000D_
            ""_x000D_
          ]_x000D_
        ],_x000D_
        "Statistics": {_x000D_
          "CreationDate": "2022-11-15T10:05:04.9295876+01:00",_x000D_
          "LastRefreshDate": "2022-03-15T17:38:57.5186161+01:00",_x000D_
          "TotalRefreshCount": 112,_x000D_
          "CustomInfo": {}_x000D_
        }_x000D_
      },_x000D_
      "1007": {_x000D_
        "$type": "Inside.Core.Formula.Definition.DefinitionAC, Inside.Core.Formula",_x000D_
        "ID": 1007,_x000D_
        "Results": [_x000D_
          [_x000D_
            ""_x000D_
          ]_x000D_
        ],_x000D_
        "Statistics": {_x000D_
          "CreationDate": "2022-11-15T10:05:04.9295876+01:00",_x000D_
          "LastRefreshDate": "2022-03-15T17:38:54.7945279+01:00",_x000D_
          "TotalRefreshCount": 111,_x000D_
          "CustomInfo": {}_x000D_
        }_x000D_
      },_x000D_
      "1008": {_x000D_
        "$type": "Inside.Core.Formula.Definition.DefinitionAC, Inside.Core.Formula",_x000D_
        "ID": 1008,_x000D_
        "Results": [_x000D_
          [_x000D_
            "Catégorie 3"_x000D_
          ]_x000D_
        ],_x000D_
        "Statistics": {_x000D_
          "CreationDate": "2022-11-15T10:05:04.9295876+01:00",_x000D_
          "LastRefreshDate": "2022-03-15T17:46:58.3274853+01:00",_x000D_
          "TotalRefreshCount": 132,_x000D_
          "CustomInfo": {}_x000D_
        }_x000D_
      },_x000D_
      "1009": {_x000D_
        "$type": "Inside.Core.Formula.Definition.DefinitionAC, Inside.Core.Formula",_x000D_
        "ID": 1009,_x000D_
        "Results": [_x000D_
          [_x000D_
            "Catégorie 0"_x000D_
          ]_x000D_
        ],_x000D_
        "Statistics": {_x000D_
          "CreationDate": "2022-11-15T10:05:04.9295876+01:00",_x000D_
          "LastRefreshDate": "2022-03-15T17:46:59.1465762+01:00",_x000D_
          "TotalRefreshCount": 133,_x000D_
          "CustomInfo": {}_x000D_
        }_x000D_
      },_x000D_
      "1010": {_x000D_
        "$type": "Inside.Core.Formula.Definition.DefinitionAC, Inside.Core.Formula",_x000D_
        "ID": 1010,_x000D_
        "Results": [_x000D_
          [_x000D_
            "Catégorie 0"_x000D_
          ]_x000D_
        ],_x000D_
        "Statistics": {_x000D_
          "CreationDate": "2022-11-15T10:05:04.9295876+01:00",_x000D_
          "LastRefreshDate": "2022-03-15T17:46:57.4421614+01:00",_x000D_
          "TotalRefreshCount": 132,_x000D_
          "CustomInfo": {}_x000D_
        }_x000D_
      },_x000D_
      "1011": {_x000D_
        "$type": "Inside.Core.Formula.Definition.DefinitionAC, Inside.Core.Formula",_x000D_
        "ID": 1011,_x000D_
        "Results": [_x000D_
          [_x000D_
            ""_x000D_
          ]_x000D_
        ],_x000D_
        "Statistics": {_x000D_
          "CreationDate": "2022-11-15T10:05:04.9295876+01:00",_x000D_
          "LastRefreshDate": "2022-03-15T17:38:51.4899988+01:00",_x000D_
          "TotalRefreshCount": 137,_x000D_
          "CustomInfo": {}_x000D_
        }_x000D_
      },_x000D_
      "1012": {_x000D_
        "$type": "Inside.Core.Formula.Definition.DefinitionAC, Inside.Core.Formula",_x000D_
        "ID": 1012,_x000D_
        "Results": [_x000D_
          [_x000D_
            ""_x000D_
          ]_x000D_
        ],_x000D_
        "Statistics": {_x000D_
          "CreationDate": "2022-11-15T10:05:04.9295876+01:00",_x000D_
          "LastRefreshDate": "2022-03-15T17:38:57.2544336+01:00",_x000D_
          "TotalRefreshCount": 113,_x000D_
          "CustomInfo": {}_x000D_
        }_x000D_
      },_x000D_
      "1013": {_x000D_
        "$type": "Inside.Core.Formula.Definition.DefinitionAC, Inside.Core.Formula",_x000D_
        "ID": 1013,_x000D_
        "Results": [_x000D_
          [_x000D_
            ""_x000D_
          ]_x000D_
        ],_x000D_
        "Statistics": {_x000D_
          "CreationDate": "2022-11-15T10:05:04.9295876+01:00",_x000D_
          "LastRefreshDate": "2022-03-15T17:38:57.5869594+01:00",_x000D_
          "TotalRefreshCount": 112,_x000D_
          "CustomInfo": {}_x000D_
        }_x000D_
      },_x000D_
      "1014": {_x000D_
        "$type": "Inside.Core.Formula.Definition.DefinitionAC, Inside.Core.Formula",_x000D_
        "ID": 1014,_x000D_
        "Results": [_x000D_
          [_x000D_
            "Catégorie 0"_x000D_
          ]_x000D_
        ],_x000D_
        "Statistics": {_x000D_
          "CreationDate": "2022-11-15T10:05:04.9295876+01:00",_x000D_
          "LastRefreshDate": "2022-03-15T17:46:58.74414+01:00",_x000D_
          "TotalRefreshCount": 133,_x000D_
          "CustomInfo": {}_x000D_
        }_x000D_
      },_x000D_
      "1015": {_x000D_
        "$type": "Inside.Core.Formula.Definition.DefinitionAC, Inside.Core.Formula",_x000D_
        "ID": 1015,_x000D_
        "Results": [_x000D_
          [_x000D_
            "Catégorie 2"_x000D_
          ]_x000D_
        ],_x000D_
        "Statistics": {_x000D_
          "CreationDate": "2022-11-15T10:05:04.9295876+01:00",_x000D_
          "LastRefreshDate": "2022-03-15T17:46:58.9440458+01:00",_x000D_
          "TotalRefreshCount": 134,_x000D_
          "CustomInfo": {}_x000D_
        }_x000D_
      },_x000D_
      "1016": {_x000D_
        "$type": "Inside.Core.Formula.Definition.DefinitionAC, Inside.Core.Formula",_x000D_
        "ID": 1016,_x000D_
        "Results": [_x000D_
          [_x000D_
            "Catégorie 1"_x000D_
          ]_x000D_
        ],_x000D_
        "Statistics": {_x000D_
          "CreationDate": "2022-11-15T10:05:04.9295876+01:00",_x000D_
          "LastRefreshDate": "2022-03-15T17:46:58.770117+01:00",_x000D_
          "TotalRefreshCount": 133,_x000D_
          "CustomInfo": {}_x000D_
        }_x000D_
      },_x000D_
      "1017": {_x000D_
        "$type": "Inside.Core.Formula.Definition.DefinitionAC, Inside.Core.Formula",_x000D_
        "ID": 1017,_x000D_
        "Results": [_x000D_
          [_x000D_
            "Catégorie 0"_x000D_
          ]_x000D_
        ],_x000D_
        "Statistics": {_x000D_
          "CreationDate": "2022-11-15T10:05:04.9295876+01:00",_x000D_
          "LastRefreshDate": "2022-03-15T17:46:59.0553564+01:00",_x000D_
          "TotalRefreshCount": 133,_x000D_
          "CustomInfo": {}_x000D_
        }_x000D_
      },_x000D_
      "1018": {_x000D_
        "$type": "Inside.Core.Formula.Definition.DefinitionAC, Inside.Core.Formula",_x000D_
        "ID": 1018,_x000D_
        "Results": [_x000D_
          [_x000D_
            ""_x000D_
          ]_x000D_
        ],_x000D_
        "Statistics": {_x000D_
          "CreationDate": "2022-11-15T10:05:04.9295876+01:00",_x000D_
          "LastRefreshDate": "2022-03-15T17:38:54.7655595+01:00",_x000D_
          "TotalRefreshCount": 112,_x000D_
          "CustomInfo": {}_x000D_
        }_x000D_
      },_x000D_
      "1019": {_x000D_
        "$type": "Inside.Core.Formula.Definition.DefinitionAC, Inside.Core.Formula",_x000D_
        "ID": 1019,_x000D_
        "Results": [_x000D_
          [_x000D_
            ""_x000D_
          ]_x000D_
        ],_x000D_
        "Statistics": {_x000D_
          "CreationDate": "2022-11-15T10:05:04.9295876+01:00",_x000D_
          "LastRefreshDate": "2022-03-15T17:38:51.6129037+01:00",_x000D_
          "TotalRefreshCount": 135,_x000D_
          "CustomInfo": {}_x000D_
        }_x000D_
      },_x000D_
      "1020": {_x000D_
        "$type": "Inside.Core.Formula.Definition.DefinitionAC, Inside.Core.Formula",_x000D_
        "ID": 1020,_x000D_
        "Results": [_x000D_
          [_x000D_
            ""_x000D_
          ]_x000D_
        ],_x000D_
        "Statistics": {_x000D_
          "CreationDate": "2022-11-15T10:05:04.9295876+01:00",_x000D_
          "LastRefreshDate": "2022-03-15T17:38:51.9167562+01:00",_x000D_
          "TotalRefreshCount": 136,_x000D_
          "CustomInfo": {}_x000D_
        }_x000D_
      },_x000D_
      "1021": {_x000D_
        "$type": "Inside.Core.Formula.Definition.DefinitionAC, Inside.Core.Formula",_x000D_
        "ID": 1021,_x000D_
        "Results": [_x000D_
          [_x000D_
            ""_x000D_
          ]_x000D_
        ],_x000D_
        "Statistics": {_x000D_
          "CreationDate": "2022-11-15T10:05:04.9295876+01:00",_x000D_
          "LastRefreshDate": "2022-03-15T17:38:55.0979249+01:00",_x000D_
          "TotalRefreshCount": 113,_x000D_
          "CustomInfo": {}_x000D_
        }_x000D_
      },_x000D_
      "1022": {_x000D_
        "$type": "Inside.Core.Formula.Definition.DefinitionAC, Inside.Core.Formula",_x000D_
        "ID": 1022,_x000D_
        "Results": [_x000D_
          [_x000D_
            ""_x000D_
          ]_x000D_
        ],_x000D_
        "Statistics": {_x000D_
          "CreationDate": "2022-11-15T10:05:04.9295876+01:00",_x000D_
          "LastRefreshDate": "2022-03-15T17:38:53.1154756+01:00",_x000D_
          "TotalRefreshCount": 112,_x000D_
          "CustomInfo": {}_x000D_
        }_x000D_
      },_x000D_
      "1023": {_x000D_
        "$type": "Inside.Core.Formula.Definition.DefinitionAC, Inside.Core.Formula",_x000D_
        "ID": 1023,_x000D_
        "Results": [_x000D_
          [_x000D_
            ""_x000D_
          ]_x000D_
        ],_x000D_
        "Statistics": {_x000D_
          "CreationDate": "2022-11-15T10:05:04.9295876+01:00",_x000D_
          "LastRefreshDate": "2022-03-15T17:38:57.621866+01:00",_x000D_
          "TotalRefreshCount": 112,_x000D_
          "CustomInfo": {}_x000D_
        }_x000D_
      },_x000D_
      "1024": {_x000D_
        "$type": "Inside.Core.Formula.Definition.DefinitionAC, Inside.Core.Formula",_x000D_
        "ID": 1024,_x000D_
        "Results": [_x000D_
          [_x000D_
            ""_x000D_
          ]_x000D_
        ],_x000D_
        "Statistics": {_x000D_
          "CreationDate": "2022-11-15T10:05:04.9295876+01:00",_x000D_
          "LastRefreshDate": "2022-03-15T17:38:59.8924239+01:00",_x000D_
          "TotalRefreshCount": 113,_x000D_
          "CustomInfo": {}_x000D_
        }_x000D_
      },_x000D_
      "1025": {_x000D_
        "$type": "Inside.Core.Formula.Definition.DefinitionAC, Inside.Core.Formula",_x000D_
        "ID": 1025,_x000D_
        "Results": [_x000D_
          [_x000D_
            ""_x000D_
          ]_x000D_
        ],_x000D_
        "Statistics": {_x000D_
          "CreationDate": "2022-11-15T10:05:04.9295876+01:00",_x000D_
          "LastRefreshDate": "2022-03-15T17:39:00.1115582+01:00",_x000D_
          "TotalRefreshCount": 113,_x000D_
          "CustomInfo": {}_x000D_
        }_x000D_
      },_x000D_
      "1026": {_x000D_
        "$type": "Inside.Core.Formula.Definition.DefinitionAC, Inside.Core.Formula",_x000D_
        "ID": 1026,_x000D_
        "Results": [_x000D_
          [_x000D_
            ""_x000D_
          ]_x000D_
        ],_x000D_
        "Statistics": {_x000D_
          "CreationDate": "2022-11-15T10:05:04.9295876+01:00",_x000D_
          "LastRefreshDate": "2022-03-15T17:38:54.5081601+01:00",_x000D_
          "TotalRefreshCount": 112,_x000D_
          "CustomInfo": {}_x000D_
        }_x000D_
      },_x000D_
      "1027": {_x000D_
        "$type": "Inside.Core.Formula.Definition.DefinitionAC, Inside.Core.Formula",_x000D_
        "ID": 1027,_x000D_
        "Results": [_x000D_
          [_x000D_
            "Catégorie 1"_x000D_
          ]_x000D_
        ],_x000D_
        "Statistics": {_x000D_
          "CreationDate": "2022-11-15T10:05:04.9295876+01:00",_x000D_
          "LastRefreshDate": "2022-03-15T17:46:57.4361648+01:00",_x000D_
          "TotalRefreshCount": 132,_x000D_
          "CustomInfo": {}_x000D_
        }_x000D_
      },_x000D_
      "1028": {_x000D_
        "$type": "Inside.Core.Formula.Definition.DefinitionAC, Inside.Core.Formula",_x000D_
        "ID": 1028,_x000D_
        "Results": [_x000D_
          [_x000D_
            "Catégorie 1"_x000D_
          ]_x000D_
        ],_x000D_
        "Statistics": {_x000D_
          "CreationDate": "2022-11-15T10:05:04.9295876+01:00",_x000D_
          "LastRefreshDate": "2022-03-15T17:46:57.7220587+01:00",_x000D_
          "TotalRefreshCount": 133,_x000D_
          "CustomInfo": {}_x000D_
        }_x000D_
      },_x000D_
      "1029": {_x000D_
        "$type": "Inside.Core.Formula.Definition.DefinitionAC, Inside.Core.Formula",_x000D_
        "ID": 1029,_x000D_
        "Results": [_x000D_
          [_x000D_
            "Catégorie 2"_x000D_
          ]_x000D_
        ],_x000D_
        "Statistics": {_x000D_
          "CreationDate": "2022-11-15T10:05:04.9295876+01:00",_x000D_
          "LastRefreshDate": "2022-03-15T17:46:58.2591509+01:00",_x000D_
          "TotalRefreshCount": 134,_x000D_
          "CustomInfo": {}_x000D_
        }_x000D_
      },_x000D_
      "1030": {_x000D_
        "$type": "Inside.Core.Formula.Definition.DefinitionAC, Inside.Core.Formula",_x000D_
        "ID": 1030,_x000D_
        "Results": [_x000D_
          [_x000D_
            "Catégorie 0"_x000D_
          ]_x000D_
        ],_x000D_
        "Statistics": {_x000D_
          "CreationDate": "2022-11-15T10:05:04.9295876+01:00",_x000D_
          "LastRefreshDate": "2022-03-15T17:46:58.4862141+01:00",_x000D_
          "TotalRefreshCount": 133,_x000D_
          "CustomInfo": {}_x000D_
        }_x000D_
      },_x000D_
      "1031": {_x000D_
        "$type": "Inside.Core.Formula.Definition.DefinitionAC, Inside.Core.Formula",_x000D_
        "ID": 1031,_x000D_
        "Results": [_x000D_
          [_x000D_
            "Catégorie 1"_x000D_
          ]_x000D_
        ],_x000D_
        "Statistics": {_x000D_
          "CreationDate": "2022-11-15T10:05:04.9295876+01:00",_x000D_
          "LastRefreshDate": "2022-03-15T17:46:57.993083+01:00",_x000D_
          "TotalRefreshCount": 134,_x000D_
          "CustomInfo": {}_x000D_
        }_x000D_
      },_x000D_
      "1032": {_x000D_
        "$type": "Inside.Core.Formula.Definition.DefinitionAC, Inside.Core.Formula",_x000D_
        "ID": 1032,_x000D_
        "Results": [_x000D_
          [_x000D_
            "Catégorie 0"_x000D_
          ]_x000D_
        ],_x000D_
        "Statistics": {_x000D_
          "CreationDate": "2022-11-15T10:05:04.9295876+01:00",_x000D_
          "LastRefreshDate": "2022-03-15T17:46:57.5221489+01:00",_x000D_
          "TotalRefreshCount": 132,_x000D_
          "CustomInfo": {}_x000D_
        }_x000D_
      },_x000D_
      "1033": {_x000D_
        "$type": "Inside.Core.Formula.Definition.DefinitionAC, Inside.Core.Formula",_x000D_
        "ID": 1033,_x000D_
        "Results": [_x000D_
          [_x000D_
            "Catégorie 1"_x000D_
          ]_x000D_
        ],_x000D_
        "Statistics": {_x000D_
          "CreationDate": "2022-11-15T10:05:04.9295876+01:00",_x000D_
          "LastRefreshDate": "2022-03-15T17:46:58.9280884+01:00",_x000D_
          "TotalRefreshCount": 133,_x000D_
          "CustomInfo": {}_x000D_
        }_x000D_
      },_x000D_
      "1034": {_x000D_
        "$type": "Inside.Core.Formula.Definition.DefinitionAC, Inside.Core.Formula",_x000D_
        "ID": 1034,_x000D_
        "Results": [_x000D_
          [_x000D_
            ""_x000D_
          ]_x000D_
        ],_x000D_
        "Statistics": {_x000D_
          "CreationDate": "2022-11-15T10:05:04.9295876+01:00",_x000D_
          "LastRefreshDate": "2022-03-15T17:38:54.322854+01:00",_x000D_
          "TotalRefreshCount": 112,_x000D_
          "CustomInfo": {}_x000D_
        }_x000D_
      },_x000D_
      "1035": {_x000D_
        "$type": "Inside.Core.Formula.Definition.DefinitionAC, Inside.Core.Formula",_x000D_
        "ID": 1035,_x000D_
        "Results": [_x000D_
          [_x000D_
            ""_x000D_
          ]_x000D_
        ],_x000D_
        "Statistics": {_x000D_
          "CreationDate": "2022-11-15T10:05:04.9295876+01:00",_x000D_
          "LastRefreshDate": "2022-03-15T17:38:50.7094126+01:00",_x000D_
          "TotalRefreshCount": 134,_x000D_
          "CustomInfo": {}_x000D_
        }_x000D_
      },_x000D_
      "1036": {_x000D_
        "$type": "Inside.Core.Formula.Definition.DefinitionAC, Inside.Core.Formula",_x000D_
        "ID": 1036,_x000D_
        "Results": [_x000D_
          [_x000D_
            ""_x000D_
          ]_x000D_
        ],_x000D_
        "Statistics": {_x000D_
          "CreationDate": "2022-11-15T10:05:04.9295876+01:00",_x000D_
          "LastRefreshDate": "2022-03-15T17:38:51.8057719+01:00",_x000D_
          "TotalRefreshCount": 137,_x000D_
          "CustomInfo": {}_x000D_
        }_x000D_
      },_x000D_
      "1037": {_x000D_
        "$type": "Inside.Core.Formula.Definition.DefinitionAC, Inside.Core.Formula",_x000D_
        "ID": 1037,_x000D_
        "Results": [_x000D_
          [_x000D_
            ""_x000D_
          ]_x000D_
        ],_x000D_
        "Statistics": {_x000D_
          "CreationDate": "2022-11-15T10:05:04.9295876+01:00",_x000D_
          "LastRefreshDate": "2022-03-15T17:38:52.7444649+01:00",_x000D_
          "TotalRefreshCount": 112,_x000D_
          "CustomInfo": {}_x000D_
        }_x000D_
      },_x000D_
      "1038": {_x000D_
        "$type": "Inside.Core.Formula.Definition.DefinitionAC, Inside.Core.Formula",_x000D_
        "ID": 1038,_x000D_
        "Results": [_x000D_
          [_x000D_
            ""_x000D_
          ]_x000D_
        ],_x000D_
        "Statistics": {_x000D_
          "CreationDate": "2022-11-15T10:05:04.9295876+01:00",_x000D_
          "LastRefreshDate": "2022-03-15T17:38:59.9930088+01:00",_x000D_
          "TotalRefreshCount": 112,_x000D_
          "CustomInfo": {}_x000D_
        }_x000D_
      },_x000D_
      "1039": {_x000D_
        "$type": "Inside.Core.Formula.Definition.DefinitionAC, Inside.Core.Formula",_x000D_
        "ID": 1039,_x000D_
        "Results": [_x000D_
          [_x000D_
            ""_x000D_
          ]_x000D_
        ],_x000D_
        "Statistics": {_x000D_
          "CreationDate": "2022-11-15T10:05:04.9295876+01:00",_x000D_
          "LastRefreshDate": "2022-03-15T17:38:54.7087108+01:00",_x000D_
          "TotalRefreshCount": 113,_x000D_
          "CustomInfo": {}_x000D_
        }_x000D_
      },_x000D_
      "1040": {_x000D_
        "$type": "Inside.Core.Formula.Definition.DefinitionAC, Inside.Core.Formula",_x000D_
        "ID": 1040,_x000D_
        "Results": [_x000D_
          [_x000D_
            ""_x000D_
          ]_x000D_
        ],_x000D_
        "Statistics": {_x000D_
          "CreationDate": "2022-11-15T10:05:04.9295876+01:00",_x000D_
          "LastRefreshDate": "2022-03-15T17:38:52.4620098+01:00",_x000D_
          "TotalRefreshCount": 112,_x000D_
          "CustomInfo": {}_x000D_
        }_x000D_
      },_x000D_
      "1041": {_x000D_
        "$type": "Inside.Core.Formula.Definition.DefinitionAC, Inside.Core.Formula",_x000D_
        "ID": 1041,_x000D_
        "Results": [_x000D_
          [_x000D_
            ""_x000D_
          ]_x000D_
        ],_x000D_
        "Statistics": {_x000D_
          "CreationDate": "2022-11-15T10:05:04.9295876+01:00",_x000D_
          "LastRefreshDate": "2022-03-15T17:38:53.4577598+01:00",_x000D_
          "TotalRefreshCount": 113,_x000D_
          "CustomInfo": {}_x000D_
        }_x000D_
      },_x000D_
      "1042": {_x000D_
        "$type": "Inside.Core.Formula.Definition.DefinitionAC, Inside.Core.Formula",_x000D_
        "ID": 1042,_x000D_
        "Results": [_x000D_
          [_x000D_
            ""_x000D_
          ]_x000D_
        ],_x000D_
        "Statistics": {_x000D_
          "CreationDate": "2022-11-15T10:05:04.9295876+01:00",_x000D_
          "LastRefreshDate": "2022-03-15T17:38:57.4812086+01:00",_x000D_
          "TotalRefreshCount": 111,_x000D_
          "CustomInfo": {}_x000D_
        }_x000D_
      },_x000D_
      "1043": {_x000D_
        "$type": "Inside.Core.Formula.Definition.DefinitionAC, Inside.Core.Formula",_x000D_
        "ID": 1043,_x000D_
        "Results": [_x000D_
          [_x000D_
            "Catégorie 1"_x000D_
          ]_x000D_
        ],_x000D_
        "Statistics": {_x000D_
          "CreationDate": "2022-11-15T10:05:04.9295876+01:00",_x000D_
          "LastRefreshDate": "2022-03-15T17:46:58.5891415+01:00",_x000D_
          "TotalRefreshCount": 133,_x000D_
          "CustomInfo": {}_x000D_
        }_x000D_
      },_x000D_
      "1044": {_x000D_
        "$type": "Inside.Core.Formula.Definition.DefinitionAC, Inside.Core.Formula",_x000D_
        "ID": 1044,_x000D_
        "Results": [_x000D_
          [_x000D_
            "Catégorie 1"_x000D_
          ]_x000D_
        ],_x000D_
        "Statistics": {_x000D_
          "CreationDate": "2022-11-15T10:05:04.9295876+01:00",_x000D_
          "LastRefreshDate": "2022-03-15T17:46:58.9560142+01:00",_x000D_
          "TotalRefreshCount": 133,_x000D_
          "CustomInfo": {}_x000D_
        }_x000D_
      },_x000D_
      "1045": {_x000D_
        "$type": "Inside.Core.Formula.Definition.DefinitionAC, Inside.Core.Formula",_x000D_
        "ID": 1045,_x000D_
        "Results": [_x000D_
          [_x000D_
            "Catégorie 4"_x000D_
          ]_x000D_
        ],_x000D_
        "Statistics": {_x000D_
          "CreationDate": "2022-11-15T10:05:04.9295876+01:00",_x000D_
          "LastRefreshDate": "2022-03-15T17:46:59.0493826+01:00",_x000D_
          "TotalRefreshCount": 132,_x000D_
          "CustomInfo": {}_x000D_
        }_x000D_
      },_x000D_
      "1046": {_x000D_
        "$type": "Inside.Core.Formula.Definition.DefinitionAC, Inside.Core.Formula",_x000D_
        "ID": 1046,_x000D_
        "Results": [_x000D_
          [_x000D_
            "Catégorie 3"_x000D_
          ]_x000D_
        ],_x000D_
        "Statistics": {_x000D_
          "CreationDate": "2022-11-15T10:05:04.9295876+01:00",_x000D_
          "LastRefreshDate": "2022-03-15T17:46:58.505167+01:00",_x000D_
          "TotalRefreshCount": 133,_x000D_
          "CustomInfo": {}_x000D_
        }_x000D_
      },_x000D_
      "1047": {_x000D_
        "$type": "Inside.Core.Formula.Definition.DefinitionAC, Inside.Core.Formula",_x000D_
        "ID": 1047,_x000D_
        "Results": [_x000D_
          [_x000D_
            "Catégorie 1"_x000D_
          ]_x000D_
        ],_x000D_
        "Statistics": {_x000D_
          "CreationDate": "2022-11-15T10:05:04.9295876+01:00",_x000D_
          "LastRefreshDate": "2022-03-15T17:46:57.5720865+01:00",_x000D_
          "TotalRefreshCount": 133,_x000D_
          "CustomInfo": {}_x000D_
        }_x000D_
      },_x000D_
      "1048": {_x000D_
        "$type": "Inside.Core.Formula.Definition.DefinitionAC, Inside.Core.Formula",_x000D_
        "ID": 1048,_x000D_
        "Results": [_x000D_
          [_x000D_
            "Catégorie 0"_x000D_
          ]_x000D_
        ],_x000D_
        "Statistics": {_x000D_
          "CreationDate": "2022-11-15T10:05:04.9295876+01:00",_x000D_
          "LastRefreshDate": "2022-03-15T17:46:58.760138+01:00",_x000D_
          "TotalRefreshCount": 132,_x000D_
          "CustomInfo": {}_x000D_
        }_x000D_
      },_x000D_
      "1049": {_x000D_
        "$type": "Inside.Core.Formula.Definition.DefinitionAC, Inside.Core.Formula",_x000D_
        "ID": 1049,_x000D_
        "Results": [_x000D_
          [_x000D_
            ""_x000D_
          ]_x000D_
        ],_x000D_
        "Statistics": {_x000D_
          "CreationDate": "2022-11-15T10:05:04.9295876+01:00",_x000D_
          "LastRefreshDate": "2022-03-15T17:38:51.3082638+01:00",_x000D_
          "TotalRefreshCount": 135,_x000D_
          "CustomInfo": {}_x000D_
        }_x000D_
      },_x000D_
      "1050": {_x000D_
        "$type": "Inside.Core.Formula.Definition.DefinitionAC, Inside.Core.Formula",_x000D_
        "ID": 1050,_x000D_
        "Results": [_x000D_
          [_x000D_
            ""_x000D_
          ]_x000D_
        ],_x000D_
        "Statistics": {_x000D_
          "CreationDate": "2022-11-15T10:05:04.9295876+01:00",_x000D_
          "LastRefreshDate": "2022-03-15T17:38:51.4562752+01:00",_x000D_
          "TotalRefreshCount": 136,_x000D_
          "CustomInfo": {}_x000D_
        }_x000D_
      },_x000D_
      "1051": {_x000D_
        "$type": "Inside.Core.Formula.Definition.DefinitionAC, Inside.Core.Formula",_x000D_
        "ID": 1051,_x000D_
        "Results": [_x000D_
          [_x000D_
            ""_x000D_
          ]_x000D_
        ],_x000D_
        "Statistics": {_x000D_
          "CreationDate": "2022-11-15T10:05:04.9295876+01:00",_x000D_
          "LastRefreshDate": "2022-03-15T17:38:52.8324184+01:00",_x000D_
          "TotalRefreshCount": 111,_x000D_
          "CustomInfo": {}_x000D_
        }_x000D_
      },_x000D_
      "1052": {_x000D_
        "$type": "Inside.Core.Formula.Definition.DefinitionAC, Inside.Core.Formula",_x000D_
        "ID": 1052,_x000D_
        "Results": [_x000D_
          [_x000D_
            ""_x000D_
          ]_x000D_
        ],_x000D_
        "Statistics": {_x000D_
          "CreationDate": "2022-11-15T10:05:04.9295876+01:00",_x000D_
          "LastRefreshDate": "2022-03-15T17:38:54.8819634+01:00",_x000D_
          "TotalRefreshCount": 113,_x000D_
          "CustomInfo": {}_x000D_
        }_x000D_
      },_x000D_
      "1053": {_x000D_
        "$type": "Inside.Core.Formula.Definition.DefinitionAC, Inside.Core.Formula",_x000D_
        "ID": 1053,_x000D_
        "Results": [_x000D_
          [_x000D_
            "Employé"_x000D_
          ]_x000D_
        ],_x000D_
        "Statistics": {_x000D_
          "CreationDate": "2022-11-15T10:05:04.9295876+01:00",_x000D_
          "LastRefreshDate": "2022-03-15T17:46:57.2540944+01:00",_x000D_
          "TotalRefreshCount": 113,_x000D_
          "CustomInfo": {}_x000D_
        }_x000D_
      },_x000D_
      "1054": {_x000D_
        "$type": "Inside.Core.Formula.Definition.DefinitionAC, Inside.Core.Formula",_x000D_
        "ID": 1054,_x000D_
        "Results": [_x000D_
          [_x000D_
            ""_x000D_
          ]_x000D_
        ],_x000D_
        "Statistics": {_x000D_
          "CreationDate": "2022-11-15T10:05:04.9295876+01:00",_x000D_
          "LastRefreshDate": "2022-03-15T17:38:54.636441+01:00",_x000D_
          "TotalRefreshCount": 113,_x000D_
          "CustomInfo": {}_x000D_
        }_x000D_
      },_x000D_
      "1055": {_x000D_
        "$type": "Inside.Core.Formula.Definition.DefinitionAC, Inside.Core.Formula",_x000D_
        "ID": 1055,_x000D_
        "Results": [_x000D_
          [_x000D_
            ""_x000D_
          ]_x000D_
        ],_x000D_
        "Statistics": {_x000D_
          "CreationDate": "2022-11-15T10:05:04.9295876+01:00",_x000D_
          "LastRefreshDate": "2022-03-15T17:38:51.0528348+01:00",_x000D_
          "TotalRefreshCount": 131,_x000D_
          "CustomInfo": {}_x000D_
        }_x000D_
      },_x000D_
      "1056": {_x000D_
        "$type": "Inside.Core.Formula.Definition.DefinitionAC, Inside.Core.Formula",_x000D_
        "ID": 1056,_x000D_
        "Results": [_x000D_
          [_x000D_
            ""_x000D_
          ]_x000D_
        ],_x000D_
        "Statistics": {_x000D_
          "CreationDate": "2022-11-15T10:05:04.9295876+01:00",_x000D_
          "LastRefreshDate": "2022-03-15T17:38:53.6918088+01:00",_x000D_
          "TotalRefreshCount": 113,_x000D_
          "CustomInfo": {}_x000D_
        }_x000D_
      },_x000D_
      "1057": {_x000D_
        "$type": "Inside.Core.Formula.Definition.DefinitionAC, Inside.Core.Formula",_x000D_
        "ID": 1057,_x000D_
        "Results": [_x000D_
          [_x000D_
            ""_x000D_
          ]_x000D_
        ],_x000D_
        "Statistics": {_x000D_
          "CreationDate": "2022-11-15T10:05:04.9295876+01:00",_x000D_
          "LastRefreshDate": "2022-03-15T17:38:53.510619+01:00",_x000D_
          "TotalRefreshCount": 111,_x000D_
          "CustomInfo": {}_x000D_
        }_x000D_
      },_x000D_
      "1058": {_x000D_
        "$type": "Inside.Core.Formula.Definition.DefinitionAC, Inside.Core.Formula",_x000D_
        "ID": 1058,_x000D_
        "Results": [_x000D_
          [_x000D_
            "Catégorie 1"_x000D_
          ]_x000D_
        ],_x000D_
        "Statistics": {_x000D_
          "CreationDate": "2022-11-15T10:05:04.9295876+01:00",_x000D_
          "LastRefreshDate": "2022-03-15T17:46:58.8355791+01:00",_x000D_
          "TotalRefreshCount": 133,_x000D_
          "CustomInfo": {}_x000D_
        }_x000D_
      },_x000D_
      "1059": {_x000D_
        "$type": "Inside.Core.Formula.Definition.DefinitionAC, Inside.Core.Formula",_x000D_
        "ID": 1059,_x000D_
        "Results": [_x000D_
          [_x000D_
            "Catégorie 0"_x000D_
          ]_x000D_
        ],_x000D_
        "Statistics": {_x000D_
          "CreationDate": "2022-11-15T10:05:04.9295876+01:00",_x000D_
          "LastRefreshDate": "2022-03-15T17:46:58.6493762+01:00",_x000D_
          "TotalRefreshCount": 132,_x000D_
          "CustomInfo": {}_x000D_
        }_x000D_
      },_x000D_
      "1060": {_x000D_
        "$type": "Inside.Core.Formula.Definition.DefinitionAC, Inside.Core.Formula",_x000D_
        "ID": 1060,_x000D_
        "Results": [_x000D_
          [_x000D_
            "Catégorie 2"_x000D_
          ]_x000D_
        ],_x000D_
        "Statistics": {_x000D_
          "CreationDate": "2022-11-15T10:05:04.9295876+01:00",_x000D_
          "LastRefreshDate": "2022-03-15T17:46:58.2422125+01:00",_x000D_
          "TotalRefreshCount": 133,_x000D_
          "CustomInfo": {}_x000D_
        }_x000D_
      },_x000D_
      "1061": {_x000D_
        "$type": "Inside.Core.Formula.Definition.DefinitionAC, Inside.Core.Formula",_x000D_
        "ID": 1061,_x000D_
        "Results": [_x000D_
          [_x000D_
            ""_x000D_
          ]_x000D_
        ],_x000D_
        "Statistics": {_x000D_
          "CreationDate": "2022-11-15T10:05:04.9295876+01:00",_x000D_
          "LastRefreshDate": "2022-03-15T17:39:00.1569431+01:00",_x000D_
          "TotalRefreshCount": 112,_x000D_
          "CustomInfo": {}_x000D_
        }_x000D_
      },_x000D_
      "1062": {_x000D_
        "$type": "Inside.Core.Formula.Definition.DefinitionAC, Inside.Core.Formula",_x000D_
        "ID": 1062,_x000D_
        "Results": [_x000D_
          [_x000D_
            ""_x000D_
          ]_x000D_
        ],_x000D_
        "Statistics": {_x000D_
          "CreationDate": "2022-11-15T10:05:04.9295876+01:00",_x000D_
          "LastRefreshDate": "2022-03-15T17:39:00.3181165+01:00",_x000D_
          "TotalRefreshCount": 111,_x000D_
          "CustomInfo": {}_x000D_
        }_x000D_
      },_x000D_
      "1063": {_x000D_
        "$type": "Inside.Core.Formula.Definition.DefinitionAC, Inside.Core.Formula",_x000D_
        "ID": 1063,_x000D_
        "Results": [_x000D_
          [_x000D_
            ""_x000D_
          ]_x000D_
        ],_x000D_
        "Statistics": {_x000D_
          "CreationDate": "2022-11-15T10:05:04.9295876+01:00",_x000D_
          "LastRefreshDate": "2022-03-15T17:39:00.0357407+01:00",_x000D_
          "TotalRefreshCount": 111,_x000D_
          "CustomInfo": {}_x000D_
        }_x000D_
      },_x000D_
      "1064": {_x000D_
        "$type": "Inside.Core.Formula.Definition.DefinitionAC, Inside.Core.Formula",_x000D_
        "ID": 1064,_x000D_
        "Results": [_x000D_
          [_x000D_
            ""_x000D_
          ]_x000D_
        ],_x000D_
        "Statistics": {_x000D_
          "CreationDate": "2022-11-15T10:05:04.9295876+01:00",_x000D_
          "LastRefreshDate": "2022-03-15T17:39:00.3061484+01:00",_x000D_
          "TotalRefreshCount": 111,_x000D_
          "CustomInfo": {}_x000D_
        }_x000D_
      },_x000D_
      "1065": {_x000D_
        "$type": "Inside.Core.Formula.Definition.DefinitionAC, Inside.Core.Formula",_x000D_
        "ID": 1065,_x000D_
        "Results": [_x000D_
          [_x000D_
            ""_x000D_
          ]_x000D_
        ],_x000D_
        "Statistics": {_x000D_
          "CreationDate": "2022-11-15T10:05:04.9295876+01:00",_x000D_
          "LastRefreshDate": "2022-03-15T17:38:54.2380812+01:00",_x000D_
          "Total</t>
  </si>
  <si>
    <t>RefreshCount": 111,_x000D_
          "CustomInfo": {}_x000D_
        }_x000D_
      },_x000D_
      "1066": {_x000D_
        "$type": "Inside.Core.Formula.Definition.DefinitionAC, Inside.Core.Formula",_x000D_
        "ID": 1066,_x000D_
        "Results": [_x000D_
          [_x000D_
            ""_x000D_
          ]_x000D_
        ],_x000D_
        "Statistics": {_x000D_
          "CreationDate": "2022-11-15T10:05:04.9295876+01:00",_x000D_
          "LastRefreshDate": "2022-03-15T17:39:02.6071494+01:00",_x000D_
          "TotalRefreshCount": 111,_x000D_
          "CustomInfo": {}_x000D_
        }_x000D_
      },_x000D_
      "1067": {_x000D_
        "$type": "Inside.Core.Formula.Definition.DefinitionAC, Inside.Core.Formula",_x000D_
        "ID": 1067,_x000D_
        "Results": [_x000D_
          [_x000D_
            ""_x000D_
          ]_x000D_
        ],_x000D_
        "Statistics": {_x000D_
          "CreationDate": "2022-11-15T10:05:04.9295876+01:00",_x000D_
          "LastRefreshDate": "2022-03-15T17:38:51.2693593+01:00",_x000D_
          "TotalRefreshCount": 137,_x000D_
          "CustomInfo": {}_x000D_
        }_x000D_
      },_x000D_
      "1068": {_x000D_
        "$type": "Inside.Core.Formula.Definition.DefinitionAC, Inside.Core.Formula",_x000D_
        "ID": 1068,_x000D_
        "Results": [_x000D_
          [_x000D_
            ""_x000D_
          ]_x000D_
        ],_x000D_
        "Statistics": {_x000D_
          "CreationDate": "2022-11-15T10:05:04.9295876+01:00",_x000D_
          "LastRefreshDate": "2022-03-15T17:38:59.967034+01:00",_x000D_
          "TotalRefreshCount": 114,_x000D_
          "CustomInfo": {}_x000D_
        }_x000D_
      },_x000D_
      "1069": {_x000D_
        "$type": "Inside.Core.Formula.Definition.DefinitionAC, Inside.Core.Formula",_x000D_
        "ID": 1069,_x000D_
        "Results": [_x000D_
          [_x000D_
            ""_x000D_
          ]_x000D_
        ],_x000D_
        "Statistics": {_x000D_
          "CreationDate": "2022-11-15T10:05:04.9295876+01:00",_x000D_
          "LastRefreshDate": "2022-03-15T17:38:53.4896737+01:00",_x000D_
          "TotalRefreshCount": 113,_x000D_
          "CustomInfo": {}_x000D_
        }_x000D_
      },_x000D_
      "1070": {_x000D_
        "$type": "Inside.Core.Formula.Definition.DefinitionAC, Inside.Core.Formula",_x000D_
        "ID": 1070,_x000D_
        "Results": [_x000D_
          [_x000D_
            "Catégorie 3"_x000D_
          ]_x000D_
        ],_x000D_
        "Statistics": {_x000D_
          "CreationDate": "2022-11-15T10:05:04.9295876+01:00",_x000D_
          "LastRefreshDate": "2022-03-15T17:46:57.5121752+01:00",_x000D_
          "TotalRefreshCount": 133,_x000D_
          "CustomInfo": {}_x000D_
        }_x000D_
      },_x000D_
      "1071": {_x000D_
        "$type": "Inside.Core.Formula.Definition.DefinitionAC, Inside.Core.Formula",_x000D_
        "ID": 1071,_x000D_
        "Results": [_x000D_
          [_x000D_
            "Catégorie 1"_x000D_
          ]_x000D_
        ],_x000D_
        "Statistics": {_x000D_
          "CreationDate": "2022-11-15T10:05:04.9295876+01:00",_x000D_
          "LastRefreshDate": "2022-03-15T17:46:58.9945292+01:00",_x000D_
          "TotalRefreshCount": 132,_x000D_
          "CustomInfo": {}_x000D_
        }_x000D_
      },_x000D_
      "1072": {_x000D_
        "$type": "Inside.Core.Formula.Definition.DefinitionAC, Inside.Core.Formula",_x000D_
        "ID": 1072,_x000D_
        "Results": [_x000D_
          [_x000D_
            "Catégorie 0"_x000D_
          ]_x000D_
        ],_x000D_
        "Statistics": {_x000D_
          "CreationDate": "2022-11-15T10:05:04.9295876+01:00",_x000D_
          "LastRefreshDate": "2022-03-15T17:46:57.6951661+01:00",_x000D_
          "TotalRefreshCount": 132,_x000D_
          "CustomInfo": {}_x000D_
        }_x000D_
      },_x000D_
      "1073": {_x000D_
        "$type": "Inside.Core.Formula.Definition.DefinitionAC, Inside.Core.Formula",_x000D_
        "ID": 1073,_x000D_
        "Results": [_x000D_
          [_x000D_
            "Catégorie 0"_x000D_
          ]_x000D_
        ],_x000D_
        "Statistics": {_x000D_
          "CreationDate": "2022-11-15T10:05:04.9295876+01:00",_x000D_
          "LastRefreshDate": "2022-03-15T17:46:58.8605141+01:00",_x000D_
          "TotalRefreshCount": 132,_x000D_
          "CustomInfo": {}_x000D_
        }_x000D_
      },_x000D_
      "1074": {_x000D_
        "$type": "Inside.Core.Formula.Definition.DefinitionAC, Inside.Core.Formula",_x000D_
        "ID": 1074,_x000D_
        "Results": [_x000D_
          [_x000D_
            ""_x000D_
          ]_x000D_
        ],_x000D_
        "Statistics": {_x000D_
          "CreationDate": "2022-11-15T10:05:04.9295876+01:00",_x000D_
          "LastRefreshDate": "2022-03-15T17:38:54.0800553+01:00",_x000D_
          "TotalRefreshCount": 112,_x000D_
          "CustomInfo": {}_x000D_
        }_x000D_
      },_x000D_
      "1075": {_x000D_
        "$type": "Inside.Core.Formula.Definition.DefinitionAC, Inside.Core.Formula",_x000D_
        "ID": 1075,_x000D_
        "Results": [_x000D_
          [_x000D_
            ""_x000D_
          ]_x000D_
        ],_x000D_
        "Statistics": {_x000D_
          "CreationDate": "2022-11-15T10:05:04.9295876+01:00",_x000D_
          "LastRefreshDate": "2022-03-15T17:38:54.8333843+01:00",_x000D_
          "TotalRefreshCount": 113,_x000D_
          "CustomInfo": {}_x000D_
        }_x000D_
      },_x000D_
      "1076": {_x000D_
        "$type": "Inside.Core.Formula.Definition.DefinitionAC, Inside.Core.Formula",_x000D_
        "ID": 1076,_x000D_
        "Results": [_x000D_
          [_x000D_
            ""_x000D_
          ]_x000D_
        ],_x000D_
        "Statistics": {_x000D_
          "CreationDate": "2022-11-15T10:05:04.9295876+01:00",_x000D_
          "LastRefreshDate": "2022-03-15T17:39:02.7140774+01:00",_x000D_
          "TotalRefreshCount": 112,_x000D_
          "CustomInfo": {}_x000D_
        }_x000D_
      },_x000D_
      "1077": {_x000D_
        "$type": "Inside.Core.Formula.Definition.DefinitionAC, Inside.Core.Formula",_x000D_
        "ID": 1077,_x000D_
        "Results": [_x000D_
          [_x000D_
            ""_x000D_
          ]_x000D_
        ],_x000D_
        "Statistics": {_x000D_
          "CreationDate": "2022-11-15T10:05:04.9295876+01:00",_x000D_
          "LastRefreshDate": "2022-03-15T17:38:54.863031+01:00",_x000D_
          "TotalRefreshCount": 111,_x000D_
          "CustomInfo": {}_x000D_
        }_x000D_
      },_x000D_
      "1078": {_x000D_
        "$type": "Inside.Core.Formula.Definition.DefinitionAC, Inside.Core.Formula",_x000D_
        "ID": 1078,_x000D_
        "Results": [_x000D_
          [_x000D_
            ""_x000D_
          ]_x000D_
        ],_x000D_
        "Statistics": {_x000D_
          "CreationDate": "2022-11-15T10:05:04.9295876+01:00",_x000D_
          "LastRefreshDate": "2022-03-15T17:38:54.5802546+01:00",_x000D_
          "TotalRefreshCount": 112,_x000D_
          "CustomInfo": {}_x000D_
        }_x000D_
      },_x000D_
      "1079": {_x000D_
        "$type": "Inside.Core.Formula.Definition.DefinitionAC, Inside.Core.Formula",_x000D_
        "ID": 1079,_x000D_
        "Results": [_x000D_
          [_x000D_
            ""_x000D_
          ]_x000D_
        ],_x000D_
        "Statistics": {_x000D_
          "CreationDate": "2022-11-15T10:05:04.9295876+01:00",_x000D_
          "LastRefreshDate": "2022-03-15T17:39:02.6460808+01:00",_x000D_
          "TotalRefreshCount": 111,_x000D_
          "CustomInfo": {}_x000D_
        }_x000D_
      },_x000D_
      "1080": {_x000D_
        "$type": "Inside.Core.Formula.Definition.DefinitionAC, Inside.Core.Formula",_x000D_
        "ID": 1080,_x000D_
        "Results": [_x000D_
          [_x000D_
            ""_x000D_
          ]_x000D_
        ],_x000D_
        "Statistics": {_x000D_
          "CreationDate": "2022-11-15T10:05:04.9295876+01:00",_x000D_
          "LastRefreshDate": "2022-03-15T17:38:53.6452995+01:00",_x000D_
          "TotalRefreshCount": 113,_x000D_
          "CustomInfo": {}_x000D_
        }_x000D_
      },_x000D_
      "1081": {_x000D_
        "$type": "Inside.Core.Formula.Definition.DefinitionAC, Inside.Core.Formula",_x000D_
        "ID": 1081,_x000D_
        "Results": [_x000D_
          [_x000D_
            ""_x000D_
          ]_x000D_
        ],_x000D_
        "Statistics": {_x000D_
          "CreationDate": "2022-11-15T10:05:04.9295876+01:00",_x000D_
          "LastRefreshDate": "2022-03-15T17:38:52.2970299+01:00",_x000D_
          "TotalRefreshCount": 112,_x000D_
          "CustomInfo": {}_x000D_
        }_x000D_
      },_x000D_
      "1082": {_x000D_
        "$type": "Inside.Core.Formula.Definition.DefinitionAC, Inside.Core.Formula",_x000D_
        "ID": 1082,_x000D_
        "Results": [_x000D_
          [_x000D_
            ""_x000D_
          ]_x000D_
        ],_x000D_
        "Statistics": {_x000D_
          "CreationDate": "2022-11-15T10:05:04.9295876+01:00",_x000D_
          "LastRefreshDate": "2022-03-15T17:38:52.3588408+01:00",_x000D_
          "TotalRefreshCount": 112,_x000D_
          "CustomInfo": {}_x000D_
        }_x000D_
      },_x000D_
      "1083": {_x000D_
        "$type": "Inside.Core.Formula.Definition.DefinitionAC, Inside.Core.Formula",_x000D_
        "ID": 1083,_x000D_
        "Results": [_x000D_
          [_x000D_
            "Catégorie 3"_x000D_
          ]_x000D_
        ],_x000D_
        "Statistics": {_x000D_
          "CreationDate": "2022-11-15T10:05:04.9295876+01:00",_x000D_
          "LastRefreshDate": "2022-03-15T17:46:58.2222064+01:00",_x000D_
          "TotalRefreshCount": 134,_x000D_
          "CustomInfo": {}_x000D_
        }_x000D_
      },_x000D_
      "1084": {_x000D_
        "$type": "Inside.Core.Formula.Definition.DefinitionAC, Inside.Core.Formula",_x000D_
        "ID": 1084,_x000D_
        "Results": [_x000D_
          [_x000D_
            ""_x000D_
          ]_x000D_
        ],_x000D_
        "Statistics": {_x000D_
          "CreationDate": "2022-11-15T10:05:04.9295876+01:00",_x000D_
          "LastRefreshDate": "2022-03-15T17:38:50.8925537+01:00",_x000D_
          "TotalRefreshCount": 135,_x000D_
          "CustomInfo": {}_x000D_
        }_x000D_
      },_x000D_
      "1085": {_x000D_
        "$type": "Inside.Core.Formula.Definition.DefinitionAC, Inside.Core.Formula",_x000D_
        "ID": 1085,_x000D_
        "Results": [_x000D_
          [_x000D_
            ""_x000D_
          ]_x000D_
        ],_x000D_
        "Statistics": {_x000D_
          "CreationDate": "2022-11-15T10:05:04.9295876+01:00",_x000D_
          "LastRefreshDate": "2022-03-15T17:39:00.0019826+01:00",_x000D_
          "TotalRefreshCount": 114,_x000D_
          "CustomInfo": {}_x000D_
        }_x000D_
      },_x000D_
      "1086": {_x000D_
        "$type": "Inside.Core.Formula.Definition.DefinitionAC, Inside.Core.Formula",_x000D_
        "ID": 1086,_x000D_
        "Results": [_x000D_
          [_x000D_
            ""_x000D_
          ]_x000D_
        ],_x000D_
        "Statistics": {_x000D_
          "CreationDate": "2022-11-15T10:05:04.9295876+01:00",_x000D_
          "LastRefreshDate": "2022-03-15T17:38:54.8709925+01:00",_x000D_
          "TotalRefreshCount": 114,_x000D_
          "CustomInfo": {}_x000D_
        }_x000D_
      },_x000D_
      "1087": {_x000D_
        "$type": "Inside.Core.Formula.Definition.DefinitionAC, Inside.Core.Formula",_x000D_
        "ID": 1087,_x000D_
        "Results": [_x000D_
          [_x000D_
            ""_x000D_
          ]_x000D_
        ],_x000D_
        "Statistics": {_x000D_
          "CreationDate": "2022-11-15T10:05:04.9295876+01:00",_x000D_
          "LastRefreshDate": "2022-03-15T17:38:51.8147456+01:00",_x000D_
          "TotalRefreshCount": 136,_x000D_
          "CustomInfo": {}_x000D_
        }_x000D_
      },_x000D_
      "1088": {_x000D_
        "$type": "Inside.Core.Formula.Definition.DefinitionAC, Inside.Core.Formula",_x000D_
        "ID": 1088,_x000D_
        "Results": [_x000D_
          [_x000D_
            ""_x000D_
          ]_x000D_
        ],_x000D_
        "Statistics": {_x000D_
          "CreationDate": "2022-11-15T10:05:04.9295876+01:00",_x000D_
          "LastRefreshDate": "2022-03-15T17:38:57.4018509+01:00",_x000D_
          "TotalRefreshCount": 113,_x000D_
          "CustomInfo": {}_x000D_
        }_x000D_
      },_x000D_
      "1089": {_x000D_
        "$type": "Inside.Core.Formula.Definition.DefinitionAC, Inside.Core.Formula",_x000D_
        "ID": 1089,_x000D_
        "Results": [_x000D_
          [_x000D_
            ""_x000D_
          ]_x000D_
        ],_x000D_
        "Statistics": {_x000D_
          "CreationDate": "2022-11-15T10:05:04.9295876+01:00",_x000D_
          "LastRefreshDate": "2022-03-15T17:38:53.5764435+01:00",_x000D_
          "TotalRefreshCount": 112,_x000D_
          "CustomInfo": {}_x000D_
        }_x000D_
      },_x000D_
      "1090": {_x000D_
        "$type": "Inside.Core.Formula.Definition.DefinitionAC, Inside.Core.Formula",_x000D_
        "ID": 1090,_x000D_
        "Results": [_x000D_
          [_x000D_
            ""_x000D_
          ]_x000D_
        ],_x000D_
        "Statistics": {_x000D_
          "CreationDate": "2022-11-15T10:05:04.9295876+01:00",_x000D_
          "LastRefreshDate": "2022-03-15T17:38:51.1824877+01:00",_x000D_
          "TotalRefreshCount": 133,_x000D_
          "CustomInfo": {}_x000D_
        }_x000D_
      },_x000D_
      "1091": {_x000D_
        "$type": "Inside.Core.Formula.Definition.DefinitionAC, Inside.Core.Formula",_x000D_
        "ID": 1091,_x000D_
        "Results": [_x000D_
          [_x000D_
            ""_x000D_
          ]_x000D_
        ],_x000D_
        "Statistics": {_x000D_
          "CreationDate": "2022-11-15T10:05:04.9295876+01:00",_x000D_
          "LastRefreshDate": "2022-03-15T17:38:51.9326844+01:00",_x000D_
          "TotalRefreshCount": 136,_x000D_
          "CustomInfo": {}_x000D_
        }_x000D_
      },_x000D_
      "1092": {_x000D_
        "$type": "Inside.Core.Formula.Definition.DefinitionAC, Inside.Core.Formula",_x000D_
        "ID": 1092,_x000D_
        "Results": [_x000D_
          [_x000D_
            ""_x000D_
          ]_x000D_
        ],_x000D_
        "Statistics": {_x000D_
          "CreationDate": "2022-11-15T10:05:04.9295876+01:00",_x000D_
          "LastRefreshDate": "2022-03-15T17:38:52.5782219+01:00",_x000D_
          "TotalRefreshCount": 111,_x000D_
          "CustomInfo": {}_x000D_
        }_x000D_
      },_x000D_
      "1093": {_x000D_
        "$type": "Inside.Core.Formula.Definition.DefinitionAC, Inside.Core.Formula",_x000D_
        "ID": 1093,_x000D_
        "Results": [_x000D_
          [_x000D_
            "2"_x000D_
          ]_x000D_
        ],_x000D_
        "Statistics": {_x000D_
          "CreationDate": "2022-11-15T10:05:04.9295876+01:00",_x000D_
          "LastRefreshDate": "2022-03-15T17:46:57.1749842+01:00",_x000D_
          "TotalRefreshCount": 112,_x000D_
          "CustomInfo": {}_x000D_
        }_x000D_
      },_x000D_
      "1094": {_x000D_
        "$type": "Inside.Core.Formula.Definition.DefinitionAC, Inside.Core.Formula",_x000D_
        "ID": 1094,_x000D_
        "Results": [_x000D_
          [_x000D_
            ""_x000D_
          ]_x000D_
        ],_x000D_
        "Statistics": {_x000D_
          "CreationDate": "2022-11-15T10:05:04.9295876+01:00",_x000D_
          "LastRefreshDate": "2022-03-15T17:38:52.291046+01:00",_x000D_
          "TotalRefreshCount": 112,_x000D_
          "CustomInfo": {}_x000D_
        }_x000D_
      },_x000D_
      "1095": {_x000D_
        "$type": "Inside.Core.Formula.Definition.DefinitionAC, Inside.Core.Formula",_x000D_
        "ID": 1095,_x000D_
        "Results": [_x000D_
          [_x000D_
            ""_x000D_
          ]_x000D_
        ],_x000D_
        "Statistics": {_x000D_
          "CreationDate": "2022-11-15T10:05:04.9295876+01:00",_x000D_
          "LastRefreshDate": "2022-03-15T17:39:02.6101399+01:00",_x000D_
          "TotalRefreshCount": 112,_x000D_
          "CustomInfo": {}_x000D_
        }_x000D_
      },_x000D_
      "1096": {_x000D_
        "$type": "Inside.Core.Formula.Definition.DefinitionAC, Inside.Core.Formula",_x000D_
        "ID": 1096,_x000D_
        "Results": [_x000D_
          [_x000D_
            ""_x000D_
          ]_x000D_
        ],_x000D_
        "Statistics": {_x000D_
          "CreationDate": "2022-11-15T10:05:04.9295876+01:00",_x000D_
          "LastRefreshDate": "2022-03-15T17:38:50.7622718+01:00",_x000D_
          "TotalRefreshCount": 135,_x000D_
          "CustomInfo": {}_x000D_
        }_x000D_
      },_x000D_
      "1097": {_x000D_
        "$type": "Inside.Core.Formula.Definition.DefinitionAC, Inside.Core.Formula",_x000D_
        "ID": 1097,_x000D_
        "Results": [_x000D_
          [_x000D_
            ""_x000D_
          ]_x000D_
        ],_x000D_
        "Statistics": {_x000D_
          "CreationDate": "2022-11-15T10:05:04.9295876+01:00",_x000D_
          "LastRefreshDate": "2022-03-15T17:38:52.8354109+01:00",_x000D_
          "TotalRefreshCount": 112,_x000D_
          "CustomInfo": {}_x000D_
        }_x000D_
      },_x000D_
      "1098": {_x000D_
        "$type": "Inside.Core.Formula.Definition.DefinitionAC, Inside.Core.Formula",_x000D_
        "ID": 1098,_x000D_
        "Results": [_x000D_
          [_x000D_
            ""_x000D_
          ]_x000D_
        ],_x000D_
        "Statistics": {_x000D_
          "CreationDate": "2022-11-15T10:05:04.9295876+01:00",_x000D_
          "LastRefreshDate": "2022-03-15T17:38:57.6348313+01:00",_x000D_
          "TotalRefreshCount": 112,_x000D_
          "CustomInfo": {}_x000D_
        }_x000D_
      },_x000D_
      "1099": {_x000D_
        "$type": "Inside.Core.Formula.Definition.DefinitionAC, Inside.Core.Formula",_x000D_
        "ID": 1099,_x000D_
        "Results": [_x000D_
          [_x000D_
            ""_x000D_
          ]_x000D_
        ],_x000D_
        "Statistics": {_x000D_
          "CreationDate": "2022-11-15T10:05:04.9295876+01:00",_x000D_
          "LastRefreshDate": "2022-03-15T17:38:51.625869+01:00",_x000D_
          "TotalRefreshCount": 136,_x000D_
          "CustomInfo": {}_x000D_
        }_x000D_
      },_x000D_
      "1100": {_x000D_
        "$type": "Inside.Core.Formula.Definition.DefinitionAC, Inside.Core.Formula",_x000D_
        "ID": 1100,_x000D_
        "Results": [_x000D_
          [_x000D_
            ""_x000D_
          ]_x000D_
        ],_x000D_
        "Statistics": {_x000D_
          "CreationDate": "2022-11-15T10:05:04.9295876+01:00",_x000D_
          "LastRefreshDate": "2022-03-15T17:38:54.1679314+01:00",_x000D_
          "TotalRefreshCount": 113,_x000D_
          "CustomInfo": {}_x000D_
        }_x000D_
      },_x000D_
      "1101": {_x000D_
        "$type": "Inside.Core.Formula.Definition.DefinitionAC, Inside.Core.Formula",_x000D_
        "ID": 1101,_x000D_
        "Results": [_x000D_
          [_x000D_
            ""_x000D_
          ]_x000D_
        ],_x000D_
        "Statistics": {_x000D_
          "CreationDate": "2022-11-15T10:05:04.9295876+01:00",_x000D_
          "LastRefreshDate": "2022-03-15T17:38:53.7864928+01:00",_x000D_
          "TotalRefreshCount": 113,_x000D_
          "CustomInfo": {}_x000D_
        }_x000D_
      },_x000D_
      "1102": {_x000D_
        "$type": "Inside.Core.Formula.Definition.DefinitionAC, Inside.Core.Formula",_x000D_
        "ID": 1102,_x000D_
        "Results": [_x000D_
          [_x000D_
            ""_x000D_
          ]_x000D_
        ],_x000D_
        "Statistics": {_x000D_
          "CreationDate": "2022-11-15T10:05:04.9295876+01:00",_x000D_
          "LastRefreshDate": "2022-03-15T17:38:53.3793786+01:00",_x000D_
          "TotalRefreshCount": 113,_x000D_
          "CustomInfo": {}_x000D_
        }_x000D_
      },_x000D_
      "1103": {_x000D_
        "$type": "Inside.Core.Formula.Definition.DefinitionAC, Inside.Core.Formula",_x000D_
        "ID": 1103,_x000D_
        "Results": [_x000D_
          [_x000D_
            "Catégorie 0"_x000D_
          ]_x000D_
        ],_x000D_
        "Statistics": {_x000D_
          "CreationDate": "2022-11-15T10:05:04.9295876+01:00",_x000D_
          "LastRefreshDate": "2022-03-15T17:46:57.5890889+01:00",_x000D_
          "TotalRefreshCount": 133,_x000D_
          "CustomInfo": {}_x000D_
        }_x000D_
      },_x000D_
      "1104": {_x000D_
        "$type": "Inside.Core.Formula.Definition.DefinitionAC, Inside.Core.Formula",_x000D_
        "ID": 1104,_x000D_
        "Results": [_x000D_
          [_x000D_
            "Catégorie 0"_x000D_
          ]_x000D_
        ],_x000D_
        "Statistics": {_x000D_
          "CreationDate": "2022-11-15T10:05:04.9295876+01:00",_x000D_
          "LastRefreshDate": "2022-03-15T17:46:58.0100374+01:00",_x000D_
          "TotalRefreshCount": 132,_x000D_
          "CustomInfo": {}_x000D_
        }_x000D_
      },_x000D_
      "1105": {_x000D_
        "$type": "Inside.Core.Formula.Definition.DefinitionAC, Inside.Core.Formula",_x000D_
        "ID": 1105,_x000D_
        "Results": [_x000D_
          [_x000D_
            ""_x000D_
          ]_x000D_
        ],_x000D_
        "Statistics": {_x000D_
          "CreationDate": "2022-11-15T10:05:04.9295876+01:00",_x000D_
          "LastRefreshDate": "2022-03-15T17:38:54.7007322+01:00",_x000D_
          "TotalRefreshCount": 113,_x000D_
          "CustomInfo": {}_x000D_
        }_x000D_
      },_x000D_
      "1106": {_x000D_
        "$type": "Inside.Core.Formula.Definition.DefinitionAC, Inside.Core.Formula",_x000D_
        "ID": 1106,_x000D_
        "Results": [_x000D_
          [_x000D_
            "Catégorie 0"_x000D_
          ]_x000D_
        ],_x000D_
        "Statistics": {_x000D_
          "CreationDate": "2022-11-15T10:05:04.9295876+01:00",_x000D_
          "LastRefreshDate": "2022-03-15T17:46:58.9985171+01:00",_x000D_
          "TotalRefreshCount": 134,_x000D_
          "CustomInfo": {}_x000D_
        }_x000D_
      },_x000D_
      "1107": {_x000D_
        "$type": "Inside.Core.Formula.Definition.DefinitionAC, Inside.Core.Formula",_x000D_
        "ID": 1107,_x000D_
        "Results": [_x000D_
          [_x000D_
            "Catégorie 0"_x000D_
          ]_x000D_
        ],_x000D_
        "Statistics": {_x000D_
          "CreationDate": "2022-11-15T10:05:04.9295876+01:00",_x000D_
          "LastRefreshDate": "2022-03-15T17:46:59.0364092+01:00",_x000D_
          "TotalRefreshCount": 132,_x000D_
          "CustomInfo": {}_x000D_
        }_x000D_
      },_x000D_
      "1108": {_x000D_
        "$type": "Inside.Core.Formula.Definition.DefinitionAC, Inside.Core.Formula",_x000D_
        "ID": 1108,_x000D_
        "Results": [_x000D_
          [_x000D_
            ""_x000D_
          ]_x000D_
        ],_x000D_
        "Statistics": {_x000D_
          "CreationDate": "2022-11-15T10:05:04.9295876+01:00",_x000D_
          "LastRefreshDate": "2022-03-15T17:38:57.2713885+01:00",_x000D_
          "TotalRefreshCount": 111,_x000D_
          "CustomInfo": {}_x000D_
        }_x000D_
      },_x000D_
      "1109": {_x000D_
        "$type": "Inside.Core.Formula.Definition.DefinitionAC, Inside.Core.Formula",_x000D_
        "ID": 1109,_x000D_
        "Results": [_x000D_
          [_x000D_
            ""_x000D_
          ]_x000D_
        ],_x000D_
        "Statistics": {_x000D_
          "CreationDate": "2022-11-15T10:05:04.9295876+01:00",_x000D_
          "LastRefreshDate": "2022-03-15T17:38:52.0264931+01:00",_x000D_
          "TotalRefreshCount": 135,_x000D_
          "CustomInfo": {}_x000D_
        }_x000D_
      },_x000D_
      "1110": {_x000D_
        "$type": "Inside.Core.Formula.Definition.DefinitionAC, Inside.Core.Formula",_x000D_
        "ID": 1110,_x000D_
        "Results": [_x000D_
          [_x000D_
            ""_x000D_
          ]_x000D_
        ],_x000D_
        "Statistics": {_x000D_
          "CreationDate": "2022-11-15T10:05:04.9295876+01:00",_x000D_
          "LastRefreshDate": "2022-03-15T17:38:54.8383695+01:00",_x000D_
          "TotalRefreshCount": 113,_x000D_
          "CustomInfo": {}_x000D_
        }_x000D_
      },_x000D_
      "1111": {_x000D_
        "$type": "Inside.Core.Formula.Definition.DefinitionAC, Inside.Core.Formula",_x000D_
        "ID": 1111,_x000D_
        "Results": [_x000D_
          [_x000D_
            ""_x000D_
          ]_x000D_
        ],_x000D_
        "Statistics": {_x000D_
          "CreationDate": "2022-11-15T10:05:04.9295876+01:00",_x000D_
          "LastRefreshDate": "2022-03-15T17:38:54.3423134+01:00",_x000D_
          "TotalRefreshCount": 113,_x000D_
          "CustomInfo": {}_x000D_
        }_x000D_
      },_x000D_
      "1112": {_x000D_
        "$type": "Inside.Core.Formula.Definition.DefinitionAC, Inside.Core.Formula",_x000D_
        "ID": 1112,_x000D_
        "Results": [_x000D_
          [_x000D_
            ""_x000D_
          ]_x000D_
        ],_x000D_
        "Statistics": {_x000D_
          "CreationDate": "2022-11-15T10:05:04.9295876+01:00",_x000D_
          "LastRefreshDate": "2022-03-15T17:38:52.529555+01:00",_x000D_
          "TotalRefreshCount": 111,_x000D_
          "CustomInfo": {}_x000D_
        }_x000D_
      },_x000D_
      "1113": {_x000D_
        "$type": "Inside.Core.Formula.Definition.DefinitionAC, Inside.Core.Formula",_x000D_
        "ID": 1113,_x000D_
        "Results": [_x000D_
          [_x000D_
            "Catégorie 0"_x000D_
          ]_x000D_
        ],_x000D_
        "Statistics": {_x000D_
          "CreationDate": "2022-11-15T10:05:04.9295876+01:00",_x000D_
          "LastRefreshDate": "2022-03-15T17:46:57.9521947+01:00",_x000D_
          "TotalRefreshCount": 134,_x000D_
          "CustomInfo": {}_x000D_
        }_x000D_
      },_x000D_
      "1114": {_x000D_
        "$type": "Inside.Core.Formula.Definition.DefinitionAC, Inside.Core.Formula",_x000D_
        "ID": 1114,_x000D_
        "Results": [_x000D_
          [_x000D_
            "Catégorie 4"_x000D_
          ]_x000D_
        ],_x000D_
        "Statistics": {_x000D_
          "CreationDate": "2022-11-15T10:05:04.9295876+01:00",_x000D_
          "LastRefreshDate": "2022-03-15T17:46:58.7211964+01:00",_x000D_
          "TotalRefreshCount": 134,_x000D_
          "CustomInfo": {}_x000D_
        }_x000D_
      },_x000D_
      "1115": {_x000D_
        "$type": "Inside.Core.Formula.Definition.DefinitionAC, Inside.Core.Formula",_x000D_
        "ID": 1115,_x000D_
        "Results": [_x000D_
          [_x000D_
            "Catégorie 3"_x000D_
          ]_x000D_
        ],_x000D_
        "Statistics": {_x000D_
          "CreationDate": "2022-11-15T10:05:04.9295876+01:00",_x000D_
          "LastRefreshDate": "2022-03-15T17:46:58.8256043+01:00",_x000D_
          "TotalRefreshCount": 133,_x000D_
          "CustomInfo": {}_x000D_
        }_x000D_
      },_x000D_
      "1116": {_x000D_
        "$type": "Inside.Core.Formula.Definition.DefinitionAC, Inside.Core.Formula",_x000D_
        "ID": 1116,_x000D_
        "Results": [_x000D_
          [_x000D_
            ""_x000D_
          ]_x000D_
        ],_x000D_
        "Statistics": {_x000D_
          "CreationDate": "2022-11-15T10:05:04.9295876+01:00",_x000D_
          "LastRefreshDate": "2022-03-15T17:38:54.0566109+01:00",_x000D_
          "TotalRefreshCount": 112,_x000D_
          "CustomInfo": {}_x000D_
        }_x000D_
      },_x000D_
      "1117": {_x000D_
        "$type": "Inside.Core.Formula.Definition.DefinitionAC, Inside.Core.Formula",_x000D_
        "ID": 1117,_x000D_
        "Results": [_x000D_
          [_x000D_
            ""_x000D_
          ]_x000D_
        ],_x000D_
        "Statistics": {_x000D_
          "CreationDate": "2022-11-15T10:05:04.9295876+01:00",_x000D_
          "LastRefreshDate": "2022-03-15T17:38:51.4273547+01:00",_x000D_
          "TotalRefreshCount": 135,_x000D_
          "CustomInfo": {}_x000D_
        }_x000D_
      },_x000D_
      "1118": {_x000D_
        "$type": "Inside.Core.Formula.Definition.DefinitionAC, Inside.Core.Formula",_x000D_
        "ID": 1118,_x000D_
        "Results": [_x000D_
          [_x000D_
            ""_x000D_
          ]_x000D_
        ],_x000D_
        "Statistics": {_x000D_
          "CreationDate": "2022-11-15T10:05:04.9295876+01:00",_x000D_
          "LastRefreshDate": "2022-03-15T17:38:52.2581331+01:00",_x000D_
          "TotalRefreshCount": 111,_x000D_
          "CustomInfo": {}_x000D_
        }_x000D_
      },_x000D_
      "1119": {_x000D_
        "$type": "Inside.Core.Formula.Definition.DefinitionAC, Inside.Core.Formula",_x000D_
        "ID": 1119,_x000D_
        "Results": [_x000D_
          [_x000D_
            ""_x000D_
          ]_x000D_
        ],_x000D_
        "Statistics": {_x000D_
          "CreationDate": "2022-11-15T10:05:04.9295876+01:00",_x000D_
          "LastRefreshDate": "2022-03-15T17:38:52.5812146+01:00",_x000D_
          "TotalRefreshCount": 111,_x000D_
          "CustomInfo": {}_x000D_
        }_x000D_
      },_x000D_
      "1120": {_x000D_
        "$type": "Inside.Core.Formula.Definition.DefinitionAC, Inside.Core.Formula",_x000D_
        "ID": 1120,_x000D_
        "Results": [_x000D_
          [_x000D_
            ""_x000D_
          ]_x000D_
        ],_x000D_
        "Statistics": {_x000D_
          "CreationDate": "2022-11-15T10:05:04.9295876+01:00",_x000D_
          "LastRefreshDate": "2022-03-15T17:38:52.718543+01:00",_x000D_
          "TotalRefreshCount": 112,_x000D_
          "CustomInfo": {}_x000D_
        }_x000D_
      },_x000D_
      "1121": {_x000D_
        "$type": "Inside.Core.Formula.Definition.DefinitionAC, Inside.Core.Formula",_x000D_
        "ID": 1121,_x000D_
        "Results": [_x000D_
          [_x000D_
            "Catégorie 0"_x000D_
          ]_x000D_
        ],_x000D_
        "Statistics": {_x000D_
          "CreationDate": "2022-11-15T10:05:04.9295876+01:00",_x000D_
          "LastRefreshDate": "2022-03-15T17:46:58.7271804+01:00",_x000D_
          "TotalRefreshCount": 133,_x000D_
          "CustomInfo": {}_x000D_
        }_x000D_
      },_x000D_
      "1122": {_x000D_
        "$type": "Inside.Core.Formula.Definition.DefinitionAC, Inside.Core.Formula",_x000D_
        "ID": 1122,_x000D_
        "Results": [_x000D_
          [_x000D_
            "Catégorie 0"_x000D_
          ]_x000D_
        ],_x000D_
        "Statistics": {_x000D_
          "CreationDate": "2022-11-15T10:05:04.9295876+01:00",_x000D_
          "LastRefreshDate": "2022-03-15T17:46:58.2551658+01:00",_x000D_
          "TotalRefreshCount": 132,_x000D_
          "CustomInfo": {}_x000D_
        }_x000D_
      },_x000D_
      "1123": {_x000D_
        "$type": "Inside.Core.Formula.Definition.DefinitionAC, Inside.Core.Formula",_x000D_
        "ID": 1123,_x000D_
        "Results": [_x000D_
          [_x000D_
            "Catégorie 3"_x000D_
          ]_x000D_
        ],_x000D_
        "Statistics": {_x000D_
          "CreationDate": "2022-11-15T10:05:04.9295876+01:00",_x000D_
          "LastRefreshDate": "2022-03-15T17:46:57.7910415+01:00",_x000D_
          "TotalRefreshCount": 133,_x000D_
          "CustomInfo": {}_x000D_
        }_x000D_
      },_x000D_
      "1124": {_x000D_
        "$type": "Inside.Core.Formula.Definition.DefinitionAC, Inside.Core.Formula",_x000D_
        "ID": 1124,_x000D_
        "Results": [_x000D_
          [_x000D_
            ""_x000D_
          ]_x000D_
        ],_x000D_
        "Statistics": {_x000D_
          "CreationDate": "2022-11-15T10:05:04.9295876+01:00",_x000D_
          "LastRefreshDate": "2022-03-15T17:38:51.7116596+01:00",_x000D_
          "TotalRefreshCount": 135,_x000D_
          "CustomInfo": {}_x000D_
        }_x000D_
      },_x000D_
      "1125": {_x000D_
        "$type": "Inside.Core.Formula.Definition.DefinitionAC, Inside.Core.Formula",_x000D_
        "ID": 1125,_x000D_
        "Results": [_x000D_
          [_x000D_
            ""_x000D_
          ]_x000D_
        ],_x000D_
        "Statistics": {_x000D_
          "CreationDate": "2022-11-15T10:05:04.9295876+01:00",_x000D_
          "LastRefreshDate": "2022-03-15T17:38:57.3093857+01:00",_x000D_
          "TotalRefreshCount": 113,_x000D_
          "CustomInfo": {}_x000D_
        }_x000D_
      },_x000D_
      "1126": {_x000D_
        "$type": "Inside.Core.Formula.Definition.DefinitionAC, Inside.Core.Formula",_x000D_
        "ID": 1126,_x000D_
        "Results": [_x000D_
          [_x000D_
            ""_x000D_
          ]_x000D_
        ],_x000D_
        "Statistics": {_x000D_
          "CreationDate": "2022-11-15T10:05:04.9295876+01:00",_x000D_
          "LastRefreshDate": "2022-03-15T17:38:55.0545298+01:00",_x000D_
          "TotalRefreshCount": 113,_x000D_
          "CustomInfo": {}_x000D_
        }_x000D_
      },_x000D_
      "1127": {_x000D_
        "$type": "Inside.Core.Formula.Definition.DefinitionAC, Inside.Core.Formula",_x000D_
        "ID": 1127,_x000D_
        "Results": [_x000D_
          [_x000D_
            ""_x000D_
          ]_x000D_
        ],_x000D_
        "Statistics": {_x000D_
          "CreationDate": "2022-11-15T10:05:04.9295876+01:00",_x000D_
          "LastRefreshDate": "2022-03-15T17:38:54.0161788+01:00",_x000D_
          "TotalRefreshCount": 113,_x000D_
          "CustomInfo": {}_x000D_
        }_x000D_
      },_x000D_
      "1128": {_x000D_
        "$type": "Inside.Core.Formula.Definition.DefinitionAC, Inside.Core.Formula",_x000D_
        "ID": 1128,_x000D_
        "Results": [_x000D_
          [_x000D_
            "Catégorie 2"_x000D_
          ]_x000D_
        ],_x000D_
        "Statistics": {_x000D_
          "CreationDate": "2022-11-15T10:05:04.9295876+01:00",_x000D_
          "LastRefreshDate": "2022-03-15T17:46:58.6904203+01:00",_x000D_
          "TotalRefreshCount": 132,_x000D_
          "CustomInfo": {}_x000D_
        }_x000D_
      },_x000D_
      "1129": {_x000D_
        "$type": "Inside.Core.Formula.Definition.DefinitionAC, Inside.Core.Formula",_x000D_
        "ID": 1129,_x000D_
        "Results": [_x000D_
          [_x000D_
            "Catégorie 1"_x000D_
          ]_x000D_
        ],_x000D_
        "Statistics": {_x000D_
          "CreationDate": "2022-11-15T10:05:04.9295876+01:00",_x000D_
          "LastRefreshDate": "2022-03-15T17:46:58.1597035+01:00",_x000D_
          "TotalRefreshCount": 133,_x000D_
          "CustomInfo": {}_x000D_
        }_x000D_
      },_x000D_
      "1130": {_x000D_
        "$type": "Inside.Core.Formula.Definition.DefinitionAC, Inside.Core.Formula",_x000D_
        "ID": 1130,_x000D_
        "Results": [_x000D_
          [_x000D_
            ""_x000D_
          ]_x000D_
        ],_x000D_
        "Statistics": {_x000D_
          "CreationDate": "2022-11-15T10:05:04.9295876+01:00",_x000D_
          "LastRefreshDate": "2022-03-15T17:38:57.4311624+01:00",_x000D_
          "TotalRefreshCount": 111,_x000D_
          "CustomInfo": {}_x000D_
        }_x000D_
      },_x000D_
      "1131": {_x000D_
        "$type": "Inside.Core.Formula.Definition.DefinitionAC, Inside.Core.Formula",_x000D_
        "ID": 1131,_x000D_
        "Results": [_x000D_
          [_x000D_
            "250"_x000D_
          ]_x000D_
        ],_x000D_
        "Statistics": {_x000D_
          "CreationDate": "2022-11-15T10:05:04.9295876+01:00",_x000D_
          "LastRefreshDate": "2022-03-15T17:46:57.1610216+01:00",_x000D_
          "TotalRefreshCount": 111,_x000D_
          "CustomInfo": {}_x000D_
        }_x000D_
      },_x000D_
      "1132": {_x000D_
        "$type": "Inside.Core.Formula.Definition.DefinitionAC, Inside.Core.Formula",_x000D_
        "ID": 1132,_x000D_
        "Results": [_x000D_
          [_x000D_
            ""_x000D_
          ]_x000D_
        ],_x000D_
        "Statistics": {_x000D_
          "CreationDate": "2022-11-15T10:05:04.9295876+01:00",_x000D_
          "LastRefreshDate": "2022-03-15T17:39:00.2376139+01:00",_x000D_
          "TotalRefreshCount": 111,_x000D_
          "CustomInfo": {}_x000D_
        }_x000D_
      },_x000D_
      "1133": {_x000D_
        "$type": "Inside.Core.Formula.Definition.DefinitionAC, Inside.Core.Formula",_x000D_
        "ID": 1133,_x000D_
        "Results": [_x000D_
          [_x000D_
            "Employé"_x000D_
          ]_x000D_
        ],_x000D_
        "Statistics": {_x000D_
          "CreationDate": "2022-11-15T10:05:04.9295876+01:00",_x000D_
          "LastRefreshDate": "2022-03-15T17:46:57.2471141+01:00",_x000D_
          "TotalRefreshCount": 112,_x000D_
          "CustomInfo": {}_x000D_
        }_x000D_
      },_x000D_
      "1134": {_x000D_
        "$type": "Inside.Core.Formula.Definition.DefinitionAC, Inside.Core.Formula",_x000D_
        "ID": 1134,_x000D_
        "Results": [_x000D_
          [_x000D_
            "Catégorie 0"_x000D_
          ]_x000D_
        ],_x000D_
        "Statistics": {_x000D_
          "CreationDate": "2022-11-15T10:05:04.9295876+01:00",_x000D_
          "LastRefreshDate": "2022-03-15T17:46:57.3582908+01:00",_x000D_
          "TotalRefreshCount": 134,_x000D_
          "CustomInfo": {}_x000D_
        }_x000D_
      },_x000D_
      "1135": {_x000D_
        "$type": "Inside.Core.Formula.Definition.DefinitionAC, Inside.Core.Formula",_x000D_
        "ID": 1135,_x000D_
        "Results": [_x000D_
          [_x000D_
            "Catégorie 3"_x000D_
          ]_x000D_
        ],_x000D_
        "Statistics": {_x000D_
          "CreationDate": "2022-11-15T10:05:04.9295876+01:00",_x000D_
          "LastRefreshDate": "2022-03-15T17:46:58.1440647+01:00",_x000D_
          "TotalRefreshCount": 134,_x000D_
          "CustomInfo": {}_x000D_
        }_x000D_
      },_x000D_
      "1136": {_x000D_
        "$type": "Inside.Core.Formula.Definition.DefinitionAC, Inside.Core.Formula",_x000D_
        "ID": 1136,_x000D_
        "Results": [_x000D_
          [_x000D_
            ""_x000D_
          ]_x000D_
        ],_x000D_
        "Statistics": {_x000D_
          "CreationDate": "2022-11-15T10:05:04.9295876+01:00",_x000D_
          "LastRefreshDate": "2022-03-15T17:38:53.7117485+01:00",_x000D_
          "TotalRefreshCount": 113,_x000D_
          "CustomInfo": {}_x000D_
        }_x000D_
      },_x000D_
      "1137": {_x000D_
        "$type": "Inside.Core.Formula.Definition.DefinitionAC, Inside.Core.Formula",_x000D_
        "ID": 1137,_x000D_
        "Results": [_x000D_
          [_x000D_
            ""_x000D_
          ]_x000D_
        ],_x000D_
        "Statistics": {_x000D_
          "CreationDate": "2022-11-15T10:05:04.9295876+01:00",_x000D_
          "LastRefreshDate": "2022-03-15T17:38:54.7436176+01:00",_x000D_
          "TotalRefreshCount": 111,_x000D_
          "CustomInfo": {}_x000D_
        }_x000D_
      },_x000D_
      "1138": {_x000D_
        "$type": "Inside.Core.Formula.Definition.DefinitionAC, Inside.Core.Formula",_x000D_
        "ID": 1138,_x000D_
        "Results": [_x000D_
          [_x000D_
            ""_x000D_
          ]_x000D_
        ],_x000D_
        "Statistics": {_x000D_
          "CreationDate": "2022-11-15T10:05:04.9295876+01:00",_x000D_
          "LastRefreshDate": "2022-03-15T17:38:54.8466977+01:00",_x000D_
          "TotalRefreshCount": 111,_x000D_
          "CustomInfo": {}_x000D_
        }_x000D_
      },_x000D_
      "1139": {_x000D_
        "$type": "Inside.Core.Formula.Definition.DefinitionAC, Inside.Core.Formula",_x000D_
        "ID": 1139,_x000D_
        "Results": [_x000D_
          [_x000D_
            ""_x000D_
          ]_x000D_
        ],_x000D_
        "Statisti</t>
  </si>
  <si>
    <t>cs": {_x000D_
          "CreationDate": "2022-11-15T10:05:04.9295876+01:00",_x000D_
          "LastRefreshDate": "2022-03-15T17:38:51.7186436+01:00",_x000D_
          "TotalRefreshCount": 135,_x000D_
          "CustomInfo": {}_x000D_
        }_x000D_
      },_x000D_
      "1140": {_x000D_
        "$type": "Inside.Core.Formula.Definition.DefinitionAC, Inside.Core.Formula",_x000D_
        "ID": 1140,_x000D_
        "Results": [_x000D_
          [_x000D_
            ""_x000D_
          ]_x000D_
        ],_x000D_
        "Statistics": {_x000D_
          "CreationDate": "2022-11-15T10:05:04.9295876+01:00",_x000D_
          "LastRefreshDate": "2022-03-15T17:39:02.5072887+01:00",_x000D_
          "TotalRefreshCount": 114,_x000D_
          "CustomInfo": {}_x000D_
        }_x000D_
      },_x000D_
      "1141": {_x000D_
        "$type": "Inside.Core.Formula.Definition.DefinitionAC, Inside.Core.Formula",_x000D_
        "ID": 1141,_x000D_
        "Results": [_x000D_
          [_x000D_
            ""_x000D_
          ]_x000D_
        ],_x000D_
        "Statistics": {_x000D_
          "CreationDate": "2022-11-15T10:05:04.9295876+01:00",_x000D_
          "LastRefreshDate": "2022-03-15T17:39:00.1828276+01:00",_x000D_
          "TotalRefreshCount": 111,_x000D_
          "CustomInfo": {}_x000D_
        }_x000D_
      },_x000D_
      "1142": {_x000D_
        "$type": "Inside.Core.Formula.Definition.DefinitionAC, Inside.Core.Formula",_x000D_
        "ID": 1142,_x000D_
        "Results": [_x000D_
          [_x000D_
            "Catégorie 0"_x000D_
          ]_x000D_
        ],_x000D_
        "Statistics": {_x000D_
          "CreationDate": "2022-11-15T10:05:04.9295876+01:00",_x000D_
          "LastRefreshDate": "2022-03-15T17:46:57.9311215+01:00",_x000D_
          "TotalRefreshCount": 134,_x000D_
          "CustomInfo": {}_x000D_
        }_x000D_
      },_x000D_
      "1143": {_x000D_
        "$type": "Inside.Core.Formula.Definition.DefinitionAC, Inside.Core.Formula",_x000D_
        "ID": 1143,_x000D_
        "Results": [_x000D_
          [_x000D_
            "Catégorie 2"_x000D_
          ]_x000D_
        ],_x000D_
        "Statistics": {_x000D_
          "CreationDate": "2022-11-15T10:05:04.9295876+01:00",_x000D_
          "LastRefreshDate": "2022-03-15T17:46:57.738556+01:00",_x000D_
          "TotalRefreshCount": 132,_x000D_
          "CustomInfo": {}_x000D_
        }_x000D_
      },_x000D_
      "1144": {_x000D_
        "$type": "Inside.Core.Formula.Definition.DefinitionAC, Inside.Core.Formula",_x000D_
        "ID": 1144,_x000D_
        "Results": [_x000D_
          [_x000D_
            ""_x000D_
          ]_x000D_
        ],_x000D_
        "Statistics": {_x000D_
          "CreationDate": "2022-11-15T10:05:04.9295876+01:00",_x000D_
          "LastRefreshDate": "2022-03-15T17:38:52.4590622+01:00",_x000D_
          "TotalRefreshCount": 111,_x000D_
          "CustomInfo": {}_x000D_
        }_x000D_
      },_x000D_
      "1145": {_x000D_
        "$type": "Inside.Core.Formula.Definition.DefinitionAC, Inside.Core.Formula",_x000D_
        "ID": 1145,_x000D_
        "Results": [_x000D_
          [_x000D_
            ""_x000D_
          ]_x000D_
        ],_x000D_
        "Statistics": {_x000D_
          "CreationDate": "2022-11-15T10:05:04.9295876+01:00",_x000D_
          "LastRefreshDate": "2022-03-15T17:38:54.6509158+01:00",_x000D_
          "TotalRefreshCount": 111,_x000D_
          "CustomInfo": {}_x000D_
        }_x000D_
      },_x000D_
      "1146": {_x000D_
        "$type": "Inside.Core.Formula.Definition.DefinitionAC, Inside.Core.Formula",_x000D_
        "ID": 1146,_x000D_
        "Results": [_x000D_
          [_x000D_
            "200"_x000D_
          ]_x000D_
        ],_x000D_
        "Statistics": {_x000D_
          "CreationDate": "2022-11-15T10:05:04.9295876+01:00",_x000D_
          "LastRefreshDate": "2022-03-15T17:46:57.2111949+01:00",_x000D_
          "TotalRefreshCount": 112,_x000D_
          "CustomInfo": {}_x000D_
        }_x000D_
      },_x000D_
      "1147": {_x000D_
        "$type": "Inside.Core.Formula.Definition.DefinitionAC, Inside.Core.Formula",_x000D_
        "ID": 1147,_x000D_
        "Results": [_x000D_
          [_x000D_
            ""_x000D_
          ]_x000D_
        ],_x000D_
        "Statistics": {_x000D_
          "CreationDate": "2022-11-15T10:05:04.9295876+01:00",_x000D_
          "LastRefreshDate": "2022-03-15T17:38:57.7156588+01:00",_x000D_
          "TotalRefreshCount": 111,_x000D_
          "CustomInfo": {}_x000D_
        }_x000D_
      },_x000D_
      "1148": {_x000D_
        "$type": "Inside.Core.Formula.Definition.DefinitionAC, Inside.Core.Formula",_x000D_
        "ID": 1148,_x000D_
        "Results": [_x000D_
          [_x000D_
            ""_x000D_
          ]_x000D_
        ],_x000D_
        "Statistics": {_x000D_
          "CreationDate": "2022-11-15T10:05:04.9295876+01:00",_x000D_
          "LastRefreshDate": "2022-03-15T17:39:00.0536928+01:00",_x000D_
          "TotalRefreshCount": 111,_x000D_
          "CustomInfo": {}_x000D_
        }_x000D_
      },_x000D_
      "1149": {_x000D_
        "$type": "Inside.Core.Formula.Definition.DefinitionAC, Inside.Core.Formula",_x000D_
        "ID": 1149,_x000D_
        "Results": [_x000D_
          [_x000D_
            ""_x000D_
          ]_x000D_
        ],_x000D_
        "Statistics": {_x000D_
          "CreationDate": "2022-11-15T10:05:04.9295876+01:00",_x000D_
          "LastRefreshDate": "2022-03-15T17:38:51.2004406+01:00",_x000D_
          "TotalRefreshCount": 136,_x000D_
          "CustomInfo": {}_x000D_
        }_x000D_
      },_x000D_
      "1150": {_x000D_
        "$type": "Inside.Core.Formula.Definition.DefinitionAC, Inside.Core.Formula",_x000D_
        "ID": 1150,_x000D_
        "Results": [_x000D_
          [_x000D_
            ""_x000D_
          ]_x000D_
        ],_x000D_
        "Statistics": {_x000D_
          "CreationDate": "2022-11-15T10:05:04.9295876+01:00",_x000D_
          "LastRefreshDate": "2022-03-15T17:38:54.353282+01:00",_x000D_
          "TotalRefreshCount": 112,_x000D_
          "CustomInfo": {}_x000D_
        }_x000D_
      },_x000D_
      "1151": {_x000D_
        "$type": "Inside.Core.Formula.Definition.DefinitionAC, Inside.Core.Formula",_x000D_
        "ID": 1151,_x000D_
        "Results": [_x000D_
          [_x000D_
            ""_x000D_
          ]_x000D_
        ],_x000D_
        "Statistics": {_x000D_
          "CreationDate": "2022-11-15T10:05:04.9295876+01:00",_x000D_
          "LastRefreshDate": "2022-03-15T17:38:53.5485178+01:00",_x000D_
          "TotalRefreshCount": 112,_x000D_
          "CustomInfo": {}_x000D_
        }_x000D_
      },_x000D_
      "1152": {_x000D_
        "$type": "Inside.Core.Formula.Definition.DefinitionAC, Inside.Core.Formula",_x000D_
        "ID": 1152,_x000D_
        "Results": [_x000D_
          [_x000D_
            "Catégorie 3"_x000D_
          ]_x000D_
        ],_x000D_
        "Statistics": {_x000D_
          "CreationDate": "2022-11-15T10:05:04.9295876+01:00",_x000D_
          "LastRefreshDate": "2022-03-15T17:46:58.1041008+01:00",_x000D_
          "TotalRefreshCount": 133,_x000D_
          "CustomInfo": {}_x000D_
        }_x000D_
      },_x000D_
      "1153": {_x000D_
        "$type": "Inside.Core.Formula.Definition.DefinitionAC, Inside.Core.Formula",_x000D_
        "ID": 1153,_x000D_
        "Results": [_x000D_
          [_x000D_
            "Catégorie 0"_x000D_
          ]_x000D_
        ],_x000D_
        "Statistics": {_x000D_
          "CreationDate": "2022-11-15T10:05:04.9295876+01:00",_x000D_
          "LastRefreshDate": "2022-03-15T17:46:57.8479353+01:00",_x000D_
          "TotalRefreshCount": 134,_x000D_
          "CustomInfo": {}_x000D_
        }_x000D_
      },_x000D_
      "1154": {_x000D_
        "$type": "Inside.Core.Formula.Definition.DefinitionAC, Inside.Core.Formula",_x000D_
        "ID": 1154,_x000D_
        "Results": [_x000D_
          [_x000D_
            "Catégorie 0"_x000D_
          ]_x000D_
        ],_x000D_
        "Statistics": {_x000D_
          "CreationDate": "2022-11-15T10:05:04.9295876+01:00",_x000D_
          "LastRefreshDate": "2022-03-15T17:46:58.5512361+01:00",_x000D_
          "TotalRefreshCount": 132,_x000D_
          "CustomInfo": {}_x000D_
        }_x000D_
      },_x000D_
      "1155": {_x000D_
        "$type": "Inside.Core.Formula.Definition.DefinitionAC, Inside.Core.Formula",_x000D_
        "ID": 1155,_x000D_
        "Results": [_x000D_
          [_x000D_
            ""_x000D_
          ]_x000D_
        ],_x000D_
        "Statistics": {_x000D_
          "CreationDate": "2022-11-15T10:05:04.9295876+01:00",_x000D_
          "LastRefreshDate": "2022-03-15T17:39:02.4823915+01:00",_x000D_
          "TotalRefreshCount": 111,_x000D_
          "CustomInfo": {}_x000D_
        }_x000D_
      },_x000D_
      "1156": {_x000D_
        "$type": "Inside.Core.Formula.Definition.DefinitionAC, Inside.Core.Formula",_x000D_
        "ID": 1156,_x000D_
        "Results": [_x000D_
          [_x000D_
            ""_x000D_
          ]_x000D_
        ],_x000D_
        "Statistics": {_x000D_
          "CreationDate": "2022-11-15T10:05:04.9295876+01:00",_x000D_
          "LastRefreshDate": "2022-03-15T17:38:53.7247128+01:00",_x000D_
          "TotalRefreshCount": 112,_x000D_
          "CustomInfo": {}_x000D_
        }_x000D_
      },_x000D_
      "1157": {_x000D_
        "$type": "Inside.Core.Formula.Definition.DefinitionAC, Inside.Core.Formula",_x000D_
        "ID": 1157,_x000D_
        "Results": [_x000D_
          [_x000D_
            "400"_x000D_
          ]_x000D_
        ],_x000D_
        "Statistics": {_x000D_
          "CreationDate": "2022-11-15T10:05:04.9295876+01:00",_x000D_
          "LastRefreshDate": "2022-03-15T17:46:57.2600786+01:00",_x000D_
          "TotalRefreshCount": 112,_x000D_
          "CustomInfo": {}_x000D_
        }_x000D_
      },_x000D_
      "1158": {_x000D_
        "$type": "Inside.Core.Formula.Definition.DefinitionAC, Inside.Core.Formula",_x000D_
        "ID": 1158,_x000D_
        "Results": [_x000D_
          [_x000D_
            ""_x000D_
          ]_x000D_
        ],_x000D_
        "Statistics": {_x000D_
          "CreationDate": "2022-11-15T10:05:04.9295876+01:00",_x000D_
          "LastRefreshDate": "2022-03-15T17:38:52.3933566+01:00",_x000D_
          "TotalRefreshCount": 111,_x000D_
          "CustomInfo": {}_x000D_
        }_x000D_
      },_x000D_
      "1159": {_x000D_
        "$type": "Inside.Core.Formula.Definition.DefinitionAC, Inside.Core.Formula",_x000D_
        "ID": 1159,_x000D_
        "Results": [_x000D_
          [_x000D_
            ""_x000D_
          ]_x000D_
        ],_x000D_
        "Statistics": {_x000D_
          "CreationDate": "2022-11-15T10:05:04.9295876+01:00",_x000D_
          "LastRefreshDate": "2022-03-15T17:38:54.6414342+01:00",_x000D_
          "TotalRefreshCount": 112,_x000D_
          "CustomInfo": {}_x000D_
        }_x000D_
      },_x000D_
      "1160": {_x000D_
        "$type": "Inside.Core.Formula.Definition.DefinitionAC, Inside.Core.Formula",_x000D_
        "ID": 1160,_x000D_
        "Results": [_x000D_
          [_x000D_
            ""_x000D_
          ]_x000D_
        ],_x000D_
        "Statistics": {_x000D_
          "CreationDate": "2022-11-15T10:05:04.9295876+01:00",_x000D_
          "LastRefreshDate": "2022-03-15T17:38:54.9605366+01:00",_x000D_
          "TotalRefreshCount": 112,_x000D_
          "CustomInfo": {}_x000D_
        }_x000D_
      },_x000D_
      "1161": {_x000D_
        "$type": "Inside.Core.Formula.Definition.DefinitionAC, Inside.Core.Formula",_x000D_
        "ID": 1161,_x000D_
        "Results": [_x000D_
          [_x000D_
            ""_x000D_
          ]_x000D_
        ],_x000D_
        "Statistics": {_x000D_
          "CreationDate": "2022-11-15T10:05:04.9295876+01:00",_x000D_
          "LastRefreshDate": "2022-03-15T17:38:52.0464618+01:00",_x000D_
          "TotalRefreshCount": 136,_x000D_
          "CustomInfo": {}_x000D_
        }_x000D_
      },_x000D_
      "1162": {_x000D_
        "$type": "Inside.Core.Formula.Definition.DefinitionAC, Inside.Core.Formula",_x000D_
        "ID": 1162,_x000D_
        "Results": [_x000D_
          [_x000D_
            ""_x000D_
          ]_x000D_
        ],_x000D_
        "Statistics": {_x000D_
          "CreationDate": "2022-11-15T10:05:04.9295876+01:00",_x000D_
          "LastRefreshDate": "2022-03-15T17:38:52.366827+01:00",_x000D_
          "TotalRefreshCount": 111,_x000D_
          "CustomInfo": {}_x000D_
        }_x000D_
      },_x000D_
      "1163": {_x000D_
        "$type": "Inside.Core.Formula.Definition.DefinitionAC, Inside.Core.Formula",_x000D_
        "ID": 1163,_x000D_
        "Results": [_x000D_
          [_x000D_
            ""_x000D_
          ]_x000D_
        ],_x000D_
        "Statistics": {_x000D_
          "CreationDate": "2022-11-15T10:05:04.9295876+01:00",_x000D_
          "LastRefreshDate": "2022-03-15T17:39:00.0487061+01:00",_x000D_
          "TotalRefreshCount": 112,_x000D_
          "CustomInfo": {}_x000D_
        }_x000D_
      },_x000D_
      "1164": {_x000D_
        "$type": "Inside.Core.Formula.Definition.DefinitionAC, Inside.Core.Formula",_x000D_
        "ID": 1164,_x000D_
        "Results": [_x000D_
          [_x000D_
            "Catégorie 0"_x000D_
          ]_x000D_
        ],_x000D_
        "Statistics": {_x000D_
          "CreationDate": "2022-11-15T10:05:04.9295876+01:00",_x000D_
          "LastRefreshDate": "2022-03-15T17:46:57.9641613+01:00",_x000D_
          "TotalRefreshCount": 133,_x000D_
          "CustomInfo": {}_x000D_
        }_x000D_
      },_x000D_
      "1165": {_x000D_
        "$type": "Inside.Core.Formula.Definition.DefinitionAC, Inside.Core.Formula",_x000D_
        "ID": 1165,_x000D_
        "Results": [_x000D_
          [_x000D_
            "Catégorie 3"_x000D_
          ]_x000D_
        ],_x000D_
        "Statistics": {_x000D_
          "CreationDate": "2022-11-15T10:05:04.9295876+01:00",_x000D_
          "LastRefreshDate": "2022-03-15T17:46:58.2012715+01:00",_x000D_
          "TotalRefreshCount": 133,_x000D_
          "CustomInfo": {}_x000D_
        }_x000D_
      },_x000D_
      "1166": {_x000D_
        "$type": "Inside.Core.Formula.Definition.DefinitionAC, Inside.Core.Formula",_x000D_
        "ID": 1166,_x000D_
        "Results": [_x000D_
          [_x000D_
            "Catégorie 0"_x000D_
          ]_x000D_
        ],_x000D_
        "Statistics": {_x000D_
          "CreationDate": "2022-11-15T10:05:04.9295876+01:00",_x000D_
          "LastRefreshDate": "2022-03-15T17:46:57.9151596+01:00",_x000D_
          "TotalRefreshCount": 133,_x000D_
          "CustomInfo": {}_x000D_
        }_x000D_
      },_x000D_
      "1167": {_x000D_
        "$type": "Inside.Core.Formula.Definition.DefinitionAC, Inside.Core.Formula",_x000D_
        "ID": 1167,_x000D_
        "Results": [_x000D_
          [_x000D_
            "Catégorie 0"_x000D_
          ]_x000D_
        ],_x000D_
        "Statistics": {_x000D_
          "CreationDate": "2022-11-15T10:05:04.9295876+01:00",_x000D_
          "LastRefreshDate": "2022-03-15T17:46:58.7670836+01:00",_x000D_
          "TotalRefreshCount": 132,_x000D_
          "CustomInfo": {}_x000D_
        }_x000D_
      },_x000D_
      "1168": {_x000D_
        "$type": "Inside.Core.Formula.Definition.DefinitionAC, Inside.Core.Formula",_x000D_
        "ID": 1168,_x000D_
        "Results": [_x000D_
          [_x000D_
            ""_x000D_
          ]_x000D_
        ],_x000D_
        "Statistics": {_x000D_
          "CreationDate": "2022-11-15T10:05:04.9295876+01:00",_x000D_
          "LastRefreshDate": "2022-03-15T17:38:53.0736891+01:00",_x000D_
          "TotalRefreshCount": 111,_x000D_
          "CustomInfo": {}_x000D_
        }_x000D_
      },_x000D_
      "1169": {_x000D_
        "$type": "Inside.Core.Formula.Definition.DefinitionAC, Inside.Core.Formula",_x000D_
        "ID": 1169,_x000D_
        "Results": [_x000D_
          [_x000D_
            ""_x000D_
          ]_x000D_
        ],_x000D_
        "Statistics": {_x000D_
          "CreationDate": "2022-11-15T10:05:04.9295876+01:00",_x000D_
          "LastRefreshDate": "2022-03-15T17:38:53.3508206+01:00",_x000D_
          "TotalRefreshCount": 111,_x000D_
          "CustomInfo": {}_x000D_
        }_x000D_
      },_x000D_
      "1170": {_x000D_
        "$type": "Inside.Core.Formula.Definition.DefinitionAC, Inside.Core.Formula",_x000D_
        "ID": 1170,_x000D_
        "Results": [_x000D_
          [_x000D_
            ""_x000D_
          ]_x000D_
        ],_x000D_
        "Statistics": {_x000D_
          "CreationDate": "2022-11-15T10:05:04.9295876+01:00",_x000D_
          "LastRefreshDate": "2022-03-15T17:39:00.0985908+01:00",_x000D_
          "TotalRefreshCount": 111,_x000D_
          "CustomInfo": {}_x000D_
        }_x000D_
      },_x000D_
      "1171": {_x000D_
        "$type": "Inside.Core.Formula.Definition.DefinitionAC, Inside.Core.Formula",_x000D_
        "ID": 1171,_x000D_
        "Results": [_x000D_
          [_x000D_
            ""_x000D_
          ]_x000D_
        ],_x000D_
        "Statistics": {_x000D_
          "CreationDate": "2022-11-15T10:05:04.9295876+01:00",_x000D_
          "LastRefreshDate": "2022-03-15T17:38:54.1300388+01:00",_x000D_
          "TotalRefreshCount": 111,_x000D_
          "CustomInfo": {}_x000D_
        }_x000D_
      },_x000D_
      "1172": {_x000D_
        "$type": "Inside.Core.Formula.Definition.DefinitionAC, Inside.Core.Formula",_x000D_
        "ID": 1172,_x000D_
        "Results": [_x000D_
          [_x000D_
            ""_x000D_
          ]_x000D_
        ],_x000D_
        "Statistics": {_x000D_
          "CreationDate": "2022-11-15T10:05:04.9295876+01:00",_x000D_
          "LastRefreshDate": "2022-03-15T17:38:53.355818+01:00",_x000D_
          "TotalRefreshCount": 111,_x000D_
          "CustomInfo": {}_x000D_
        }_x000D_
      },_x000D_
      "1173": {_x000D_
        "$type": "Inside.Core.Formula.Definition.DefinitionAC, Inside.Core.Formula",_x000D_
        "ID": 1173,_x000D_
        "Results": [_x000D_
          [_x000D_
            ""_x000D_
          ]_x000D_
        ],_x000D_
        "Statistics": {_x000D_
          "CreationDate": "2022-11-15T10:05:04.9295876+01:00",_x000D_
          "LastRefreshDate": "2022-03-15T17:38:53.7186897+01:00",_x000D_
          "TotalRefreshCount": 111,_x000D_
          "CustomInfo": {}_x000D_
        }_x000D_
      },_x000D_
      "1174": {_x000D_
        "$type": "Inside.Core.Formula.Definition.DefinitionAC, Inside.Core.Formula",_x000D_
        "ID": 1174,_x000D_
        "Results": [_x000D_
          [_x000D_
            ""_x000D_
          ]_x000D_
        ],_x000D_
        "Statistics": {_x000D_
          "CreationDate": "2022-11-15T10:05:04.9295876+01:00",_x000D_
          "LastRefreshDate": "2022-03-15T17:38:53.8639163+01:00",_x000D_
          "TotalRefreshCount": 114,_x000D_
          "CustomInfo": {}_x000D_
        }_x000D_
      },_x000D_
      "1175": {_x000D_
        "$type": "Inside.Core.Formula.Definition.DefinitionAC, Inside.Core.Formula",_x000D_
        "ID": 1175,_x000D_
        "Results": [_x000D_
          [_x000D_
            ""_x000D_
          ]_x000D_
        ],_x000D_
        "Statistics": {_x000D_
          "CreationDate": "2022-11-15T10:05:04.9295876+01:00",_x000D_
          "LastRefreshDate": "2022-03-15T17:39:02.6597079+01:00",_x000D_
          "TotalRefreshCount": 113,_x000D_
          "CustomInfo": {}_x000D_
        }_x000D_
      },_x000D_
      "1176": {_x000D_
        "$type": "Inside.Core.Formula.Definition.DefinitionAC, Inside.Core.Formula",_x000D_
        "ID": 1176,_x000D_
        "Results": [_x000D_
          [_x000D_
            "Catégorie 0"_x000D_
          ]_x000D_
        ],_x000D_
        "Statistics": {_x000D_
          "CreationDate": "2022-11-15T10:05:04.9295876+01:00",_x000D_
          "LastRefreshDate": "2022-03-15T17:46:57.6502422+01:00",_x000D_
          "TotalRefreshCount": 133,_x000D_
          "CustomInfo": {}_x000D_
        }_x000D_
      },_x000D_
      "1177": {_x000D_
        "$type": "Inside.Core.Formula.Definition.DefinitionAC, Inside.Core.Formula",_x000D_
        "ID": 1177,_x000D_
        "Results": [_x000D_
          [_x000D_
            ""_x000D_
          ]_x000D_
        ],_x000D_
        "Statistics": {_x000D_
          "CreationDate": "2022-11-15T10:05:04.9295876+01:00",_x000D_
          "LastRefreshDate": "2022-03-15T17:38:57.5420622+01:00",_x000D_
          "TotalRefreshCount": 112,_x000D_
          "CustomInfo": {}_x000D_
        }_x000D_
      },_x000D_
      "1178": {_x000D_
        "$type": "Inside.Core.Formula.Definition.DefinitionAC, Inside.Core.Formula",_x000D_
        "ID": 1178,_x000D_
        "Results": [_x000D_
          [_x000D_
            ""_x000D_
          ]_x000D_
        ],_x000D_
        "Statistics": {_x000D_
          "CreationDate": "2022-11-15T10:05:04.9295876+01:00",_x000D_
          "LastRefreshDate": "2022-03-15T17:38:54.7376718+01:00",_x000D_
          "TotalRefreshCount": 112,_x000D_
          "CustomInfo": {}_x000D_
        }_x000D_
      },_x000D_
      "1179": {_x000D_
        "$type": "Inside.Core.Formula.Definition.DefinitionAC, Inside.Core.Formula",_x000D_
        "ID": 1179,_x000D_
        "Results": [_x000D_
          [_x000D_
            ""_x000D_
          ]_x000D_
        ],_x000D_
        "Statistics": {_x000D_
          "CreationDate": "2022-11-15T10:05:04.9295876+01:00",_x000D_
          "LastRefreshDate": "2022-03-15T17:38:54.4026633+01:00",_x000D_
          "TotalRefreshCount": 112,_x000D_
          "CustomInfo": {}_x000D_
        }_x000D_
      },_x000D_
      "1180": {_x000D_
        "$type": "Inside.Core.Formula.Definition.DefinitionAC, Inside.Core.Formula",_x000D_
        "ID": 1180,_x000D_
        "Results": [_x000D_
          [_x000D_
            ""_x000D_
          ]_x000D_
        ],_x000D_
        "Statistics": {_x000D_
          "CreationDate": "2022-11-15T10:05:04.9295876+01:00",_x000D_
          "LastRefreshDate": "2022-03-15T17:38:57.4996664+01:00",_x000D_
          "TotalRefreshCount": 113,_x000D_
          "CustomInfo": {}_x000D_
        }_x000D_
      },_x000D_
      "1181": {_x000D_
        "$type": "Inside.Core.Formula.Definition.DefinitionAC, Inside.Core.Formula",_x000D_
        "ID": 1181,_x000D_
        "Results": [_x000D_
          [_x000D_
            "Catégorie 0"_x000D_
          ]_x000D_
        ],_x000D_
        "Statistics": {_x000D_
          "CreationDate": "2022-11-15T10:05:04.9295876+01:00",_x000D_
          "LastRefreshDate": "2022-03-15T17:46:57.6472502+01:00",_x000D_
          "TotalRefreshCount": 133,_x000D_
          "CustomInfo": {}_x000D_
        }_x000D_
      },_x000D_
      "1182": {_x000D_
        "$type": "Inside.Core.Formula.Definition.DefinitionAC, Inside.Core.Formula",_x000D_
        "ID": 1182,_x000D_
        "Results": [_x000D_
          [_x000D_
            ""_x000D_
          ]_x000D_
        ],_x000D_
        "Statistics": {_x000D_
          "CreationDate": "2022-11-15T10:05:04.9295876+01:00",_x000D_
          "LastRefreshDate": "2022-03-15T17:38:59.9540681+01:00",_x000D_
          "TotalRefreshCount": 111,_x000D_
          "CustomInfo": {}_x000D_
        }_x000D_
      },_x000D_
      "1183": {_x000D_
        "$type": "Inside.Core.Formula.Definition.DefinitionAC, Inside.Core.Formula",_x000D_
        "ID": 1183,_x000D_
        "Results": [_x000D_
          [_x000D_
            ""_x000D_
          ]_x000D_
        ],_x000D_
        "Statistics": {_x000D_
          "CreationDate": "2022-11-15T10:05:04.9295876+01:00",_x000D_
          "LastRefreshDate": "2022-03-15T17:38:54.0586057+01:00",_x000D_
          "TotalRefreshCount": 111,_x000D_
          "CustomInfo": {}_x000D_
        }_x000D_
      },_x000D_
      "1184": {_x000D_
        "$type": "Inside.Core.Formula.Definition.DefinitionAC, Inside.Core.Formula",_x000D_
        "ID": 1184,_x000D_
        "Results": [_x000D_
          [_x000D_
            ""_x000D_
          ]_x000D_
        ],_x000D_
        "Statistics": {_x000D_
          "CreationDate": "2022-11-15T10:05:04.9295876+01:00",_x000D_
          "LastRefreshDate": "2022-03-15T17:38:51.2932963+01:00",_x000D_
          "TotalRefreshCount": 135,_x000D_
          "CustomInfo": {}_x000D_
        }_x000D_
      },_x000D_
      "1185": {_x000D_
        "$type": "Inside.Core.Formula.Definition.DefinitionAC, Inside.Core.Formula",_x000D_
        "ID": 1185,_x000D_
        "Results": [_x000D_
          [_x000D_
            "Catégorie 1"_x000D_
          ]_x000D_
        ],_x000D_
        "Statistics": {_x000D_
          "CreationDate": "2022-11-15T10:05:04.9295876+01:00",_x000D_
          "LastRefreshDate": "2022-03-15T17:46:58.62743+01:00",_x000D_
          "TotalRefreshCount": 134,_x000D_
          "CustomInfo": {}_x000D_
        }_x000D_
      },_x000D_
      "1186": {_x000D_
        "$type": "Inside.Core.Formula.Definition.DefinitionAC, Inside.Core.Formula",_x000D_
        "ID": 1186,_x000D_
        "Results": [_x000D_
          [_x000D_
            ""_x000D_
          ]_x000D_
        ],_x000D_
        "Statistics": {_x000D_
          "CreationDate": "2022-11-15T10:05:04.9295876+01:00",_x000D_
          "LastRefreshDate": "2022-03-15T17:38:53.9536766+01:00",_x000D_
          "TotalRefreshCount": 112,_x000D_
          "CustomInfo": {}_x000D_
        }_x000D_
      },_x000D_
      "1187": {_x000D_
        "$type": "Inside.Core.Formula.Definition.DefinitionAC, Inside.Core.Formula",_x000D_
        "ID": 1187,_x000D_
        "Results": [_x000D_
          [_x000D_
            ""_x000D_
          ]_x000D_
        ],_x000D_
        "Statistics": {_x000D_
          "CreationDate": "2022-11-15T10:05:04.9295876+01:00",_x000D_
          "LastRefreshDate": "2022-03-15T17:38:57.5116347+01:00",_x000D_
          "TotalRefreshCount": 112,_x000D_
          "CustomInfo": {}_x000D_
        }_x000D_
      },_x000D_
      "1188": {_x000D_
        "$type": "Inside.Core.Formula.Definition.DefinitionAC, Inside.Core.Formula",_x000D_
        "ID": 1188,_x000D_
        "Results": [_x000D_
          [_x000D_
            ""_x000D_
          ]_x000D_
        ],_x000D_
        "Statistics": {_x000D_
          "CreationDate": "2022-11-15T10:05:04.9295876+01:00",_x000D_
          "LastRefreshDate": "2022-03-15T17:38:57.6717633+01:00",_x000D_
          "TotalRefreshCount": 111,_x000D_
          "CustomInfo": {}_x000D_
        }_x000D_
      },_x000D_
      "1189": {_x000D_
        "$type": "Inside.Core.Formula.Definition.DefinitionAC, Inside.Core.Formula",_x000D_
        "ID": 1189,_x000D_
        "Results": [_x000D_
          [_x000D_
            ""_x000D_
          ]_x000D_
        ],_x000D_
        "Statistics": {_x000D_
          "CreationDate": "2022-11-15T10:05:04.9295876+01:00",_x000D_
          "LastRefreshDate": "2022-03-15T17:38:53.0966434+01:00",_x000D_
          "TotalRefreshCount": 112,_x000D_
          "CustomInfo": {}_x000D_
        }_x000D_
      },_x000D_
      "1190": {_x000D_
        "$type": "Inside.Core.Formula.Definition.DefinitionAC, Inside.Core.Formula",_x000D_
        "ID": 1190,_x000D_
        "Results": [_x000D_
          [_x000D_
            "Catégorie 0"_x000D_
          ]_x000D_
        ],_x000D_
        "Statistics": {_x000D_
          "CreationDate": "2022-11-15T10:05:04.9295876+01:00",_x000D_
          "LastRefreshDate": "2022-03-15T17:46:59.1575713+01:00",_x000D_
          "TotalRefreshCount": 133,_x000D_
          "CustomInfo": {}_x000D_
        }_x000D_
      },_x000D_
      "1191": {_x000D_
        "$type": "Inside.Core.Formula.Definition.DefinitionAC, Inside.Core.Formula",_x000D_
        "ID": 1191,_x000D_
        "Results": [_x000D_
          [_x000D_
            ""_x000D_
          ]_x000D_
        ],_x000D_
        "Statistics": {_x000D_
          "CreationDate": "2022-11-15T10:05:04.9295876+01:00",_x000D_
          "LastRefreshDate": "2022-03-15T17:38:53.1650707+01:00",_x000D_
          "TotalRefreshCount": 111,_x000D_
          "CustomInfo": {}_x000D_
        }_x000D_
      },_x000D_
      "1192": {_x000D_
        "$type": "Inside.Core.Formula.Definition.DefinitionAC, Inside.Core.Formula",_x000D_
        "ID": 1192,_x000D_
        "Results": [_x000D_
          [_x000D_
            ""_x000D_
          ]_x000D_
        ],_x000D_
        "Statistics": {_x000D_
          "CreationDate": "2022-11-15T10:05:04.9295876+01:00",_x000D_
          "LastRefreshDate": "2022-03-15T17:38:54.5417504+01:00",_x000D_
          "TotalRefreshCount": 111,_x000D_
          "CustomInfo": {}_x000D_
        }_x000D_
      },_x000D_
      "1193": {_x000D_
        "$type": "Inside.Core.Formula.Definition.DefinitionAC, Inside.Core.Formula",_x000D_
        "ID": 1193,_x000D_
        "Results": [_x000D_
          [_x000D_
            ""_x000D_
          ]_x000D_
        ],_x000D_
        "Statistics": {_x000D_
          "CreationDate": "2022-11-15T10:05:04.9295876+01:00",_x000D_
          "LastRefreshDate": "2022-03-15T17:38:51.9376722+01:00",_x000D_
          "TotalRefreshCount": 136,_x000D_
          "CustomInfo": {}_x000D_
        }_x000D_
      },_x000D_
      "1194": {_x000D_
        "$type": "Inside.Core.Formula.Definition.DefinitionAC, Inside.Core.Formula",_x000D_
        "ID": 1194,_x000D_
        "Results": [_x000D_
          [_x000D_
            "Catégorie 0"_x000D_
          ]_x000D_
        ],_x000D_
        "Statistics": {_x000D_
          "CreationDate": "2022-11-15T10:05:04.9295876+01:00",_x000D_
          "LastRefreshDate": "2022-03-15T17:46:57.7320327+01:00",_x000D_
          "TotalRefreshCount": 133,_x000D_
          "CustomInfo": {}_x000D_
        }_x000D_
      },_x000D_
      "1195": {_x000D_
        "$type": "Inside.Core.Formula.Definition.DefinitionAC, Inside.Core.Formula",_x000D_
        "ID": 1195,_x000D_
        "Results": [_x000D_
          [_x000D_
            "Catégorie 0"_x000D_
          ]_x000D_
        ],_x000D_
        "Statistics": {_x000D_
          "CreationDate": "2022-11-15T10:05:04.9295876+01:00",_x000D_
          "LastRefreshDate": "2022-03-15T17:46:58.4415429+01:00",_x000D_
          "TotalRefreshCount": 132,_x000D_
          "CustomInfo": {}_x000D_
        }_x000D_
      },_x000D_
      "1196": {_x000D_
        "$type": "Inside.Core.Formula.Definition.DefinitionAC, Inside.Core.Formula",_x000D_
        "ID": 1196,_x000D_
        "Results": [_x000D_
          [_x000D_
            ""_x000D_
          ]_x000D_
        ],_x000D_
        "Statistics": {_x000D_
          "CreationDate": "2022-11-15T10:05:04.9295876+01:00",_x000D_
          "LastRefreshDate": "2022-03-15T17:38:54.855035+01:00",_x000D_
          "TotalRefreshCount": 111,_x000D_
          "CustomInfo": {}_x000D_
        }_x000D_
      },_x000D_
      "1197": {_x000D_
        "$type": "Inside.Core.Formula.Definition.DefinitionAC, Inside.Core.Formula",_x000D_
        "ID": 1197,_x000D_
        "Results": [_x000D_
          [_x000D_
            ""_x000D_
          ]_x000D_
        ],_x000D_
        "Statistics": {_x000D_
          "CreationDate": "2022-11-15T10:05:04.9295876+01:00",_x000D_
          "LastRefreshDate": "2022-03-15T17:38:50.7532957+01:00",_x000D_
          "TotalRefreshCount": 135,_x000D_
          "CustomInfo": {}_x000D_
        }_x000D_
      },_x000D_
      "1198": {_x000D_
        "$type": "Inside.Core.Formula.Definition.DefinitionAC, Inside.Core.Formula",_x000D_
        "ID": 1198,_x000D_
        "Results": [_x000D_
          [_x000D_
            ""_x000D_
          ]_x000D_
        ],_x000D_
        "Statistics": {_x000D_
          "CreationDate": "2022-11-15T10:05:04.9295876+01:00",_x000D_
          "LastRefreshDate": "2022-03-15T17:38:52.5009999+01:00",_x000D_
          "TotalRefreshCount": 113,_x000D_
          "CustomInfo": {}_x000D_
        }_x000D_
      },_x000D_
      "1199": {_x000D_
        "$type": "Inside.Core.Formula.Definition.DefinitionAC, Inside.Core.Formula",_x000D_
        "ID": 1199,_x000D_
        "Results": [_x000D_
          [_x000D_
            ""_x000D_
          ]_x000D_
        ],_x000D_
        "Statistics": {_x000D_
          "CreationDate": "2022-11-15T10:05:04.9295876+01:00",_x000D_
          "LastRefreshDate": "2022-03-15T17:39:00.1065696+01:00",_x000D_
          "TotalRefreshCount": 114,_x000D_
          "CustomInfo": {}_x000D_
        }_x000D_
      },_x000D_
      "1200": {_x000D_
        "$type": "Inside.Core.Formula.Definition.DefinitionAC, Inside.Core.Formula",_x000D_
        "ID": 1200,_x000D_
        "Results": [_x000D_
          [_x000D_
            ""_x000D_
          ]_x000D_
        ],_x000D_
        "Statistics": {_x000D_
          "CreationDate": "2022-11-15T10:05:04.9295876+01:00",_x000D_
          "LastRefreshDate": "2022-03-15T17:38:51.3856669+01:00",_x000D_
          "TotalRefreshCount": 134,_x000D_
          "CustomInfo": {}_x000D_
        }_x000D_
      },_x000D_
      "1201": {_x000D_
        "$type": "Inside.Core.Formula.Definition.DefinitionAC, Inside.Core.Formula",_x000D_
        "ID": 1201,_x000D_
        "Results": [_x000D_
          [_x000D_
            ""_x000D_
          ]_x000D_
        ],_x000D_
        "Statistics": {_x000D_
          "CreationDate": "2022-11-15T10:05:04.9295876+01:00",_x000D_
          "LastRefreshDate": "2022-03-15T17:38:53.4018384+01:00",_x000D_
          "TotalRefreshCount": 112,_x000D_
          "CustomInfo": {}_x000D_
        }_x000D_
      },_x000D_
      "1202": {_x000D_
        "$type": "Inside.Core.Formula.Definition.DefinitionAC, Inside.Core.Formula",_x000D_
        "ID": 1202,_x000D_
        "Results": [_x000D_
          [_x000D_
            ""_x000D_
          ]_x000D_
        ],_x000D_
        "Statistics": {_x000D_
          "CreationDate": "2022-11-15T10:05:04.9295876+01:00",_x000D_
          "LastRefreshDate": "2022-03-15T17:38:54.9346588+01:00",_x000D_
          "TotalRefreshCount": 113,_x000D_
          "CustomInfo": {}_x000D_
        }_x000D_
      },_x000D_
      "1203": {_x000D_
        "$type": "Inside.Core.Formula.Definition.DefinitionAC, Inside.Core.Formula",_x000D_
        "ID": 1203,_x000D_
        "Results": [_x000D_
          [_x000D_
            ""_x000D_
          ]_x000D_
        ],_x000D_
        "Statistics": {_x000D_
          "CreationDate": "2022-11-15T10:05:04.9295876+01:00",_x000D_
          "LastRefreshDate": "2022-03-15T17:38:51.9846093+01:00",_x000D_
          "TotalRefreshCount": 135,_x000D_
          "CustomInfo": {}_x000D_
        }_x000D_
      },_x000D_
      "1204": {_x000D_
        "$type": "Inside.Core.Formula.Definition.DefinitionAC, Inside.Core.Formula",_x000D_
        "ID": 1204,_x000D_
        "Results": [_x000D_
          [_x000D_
            ""_x000D_
          ]_x000D_
        ],_x000D_
        "Statistics": {_x000D_
          "CreationDate": "2022-11-15T10:05:04.9295876+01:00",_x000D_
          "LastRefreshDate": "2022-03-15T17:38:50.6206949+01:00",_x000D_
          "TotalRefreshCount": 134,_x000D_
          "CustomInfo": {}_x000D_
        }_x000D_
      },_x000D_
      "1205": {_x000D_
        "$type": "Inside.Core.Formula.Definition.DefinitionAC, Inside.Core.Formula",_x000D_
        "ID": 1205,_x000D_
        "Results": [_x000D_
          [_x000D_
            ""_x000D_
          ]_x000D_
        ],_x000D_
        "Statistics": {_x000D_
          "CreationDate": "2022-11-15T10:05:04.9295876+01:00",_x000D_
          "LastRefreshDate": "2022-03-15T17:38:52.7414727+01:00",_x000D_
          "TotalRefreshCount": 113,_x000D_
          "CustomInfo": {}_x000D_
        }_x000D_
      },_x000D_
      "1206": {_x000D_
        "$type": "Inside.Core.Formula.Definition.DefinitionAC, Inside.Core.Formula",_x000D_
        "ID": 1206,_x000D_
        "Results": [_x000D_
          [_x000D_
            ""_x000D_
          ]_x000D_
        ],_x000D_
        "Statistics": {_x000D_
          "CreationDate": "2022-11-15T10:05:04.9295876+01:00",_x000D_
          "LastRefreshDate": "2022-03-15T17:38:51.0235385+01:00",_x000D_
          "TotalRefreshCount": 135,_x000D_
          "CustomInfo": {}_x000D_
        }_x000D_
      },_x000D_
      "1207": {_x000D_
        "$type": "Inside.Core.Formula.Definition.DefinitionAC, Inside.Core.Formula",_x000D_
        "ID": 1207,_x000D_
        "Results": [_x000D_
          [_x000D_
            ""_x000D_
          ]_x000D_
        ],_x000D_
        "Statistics": {_x000D_
          "CreationDate": "2022-11-15T10:05:04.9295876+01:00",_x000D_
          "LastRefreshDate": "2022-03-15T17:38:52.3110364+01:00",_x000D_
          "TotalRefreshCount": 112,_x000D_
          "CustomInfo": {}_x000D_
        }_x000D_
      },_x000D_
      "1208": {_x000D_
        "$type": "Inside.Core.Formula.Definition.DefinitionAC, Inside.Core.Formula",_x000D_
        "ID": 1208,_x000D_
        "Results": [_x000D_
          [_x000D_
            ""_x000D_
          ]_x000D_
        ],_x000D_
        "Statistics": {_x000D_
          "CreationDate": "2022-11-15T10:05:04.9295876+01:00",_x000D_
          "LastRefreshDate": "2022-03-15T17:39:02.5765828+01:00",_x000D_
          "TotalRefreshCount": 111,_x000D_
          "CustomInfo": {}_x000D_
        }_x000D_
      },_x000D_
      "1209": {_x000D_
        "$type": "Inside.Core.Formula.Definition.DefinitionAC, Inside.Core.Formula",_x000D_
        "ID": 1209,_x000D_
        "Results": [_x000D_
          [_x000D_
            ""_x000D_
          ]_x000D_
        ],_x000D_
        "Statistics": {_x000D_
          "CreationDate": "2022-11-15T10:05:04.9295876+01:00",_x000D_
          "LastRefreshDate": "2022-03-15T17:38:51.1565577+01:00",_x000D_
          "TotalRefreshCount": 136,_x000D_
          "CustomInfo": {}_x000D_
        }_x000D_
      },_x000D_
      "1210": {_x000D_
        "$type": "Inside.Core.Formula.Definition.DefinitionAC, Inside.Core.Formula",_x000D_
        "ID": 1210,_x000D_
        "Results": [_x000D_
          [_x000D_
            ""_x000D_
          ]_x000D_
        ],_x000D_
        "Statistics": {_x000D_
          "CreationDate": "2022-11-15T10:05:04.9295876+01:00",_x000D_
          "LastRefreshDate": "2022-03-15T17:38:52.8802905+01:00",_x000D_
          "TotalRefreshCount": 111,_x000D_
          "CustomInfo": {}_x000D_
        }_x000D_
      },_x000D_
      "1211": {_x000D_
        "$type": "Inside.Core.Formula.Definition.DefinitionAC, Inside.Core.Formula",_x000D_
        "ID": 1211,_x000D_
        "Results": [_x000D_
          [_x000D_
            ""_x000D_
          ]_x000D_
        ],_x000D_
        "Statistics": {_x000D_
          "CreationDate": "2022-11-15T10:05:04.9295876+01:00",_x000D_
          "LastRefreshDate": "2022-03-15T17:38:52.7165404+01:00",_x000D_
          "TotalRefreshCount": 112,_x000D_
          "CustomInfo": {}_x000D_
        }_x000D_
      },_x000D_
      "1212": {_x000D_
        "$type": "Inside.Core.Formula.Definition.DefinitionAC, Inside.Core.Formula",_x000D_
        "ID": 1212,_x000D_
        "Results": [_x000D_
          [_x000D_
            ""_x000D_
          ]_x000D_
        ],_x000D_
        "Statistics": {_x000D_
          "CreationDate": "2022-11-15T10:05:04.9295876+01:00",_x000D_
          "LastRefreshDate": "2022-03-15T17:38:51.2633742+01:00",_x000D_
          "TotalRefreshCount": 136,_x000D_
          "CustomInfo": {}_x000D_
        }_x000D_
      },_x000D_
      "1213": {_x000D_
        "$type": "Inside.Core.Formula.Definition.DefinitionAC, Inside.Core.Formula",_x000D_
        "</t>
  </si>
  <si>
    <t>ID": 1213,_x000D_
        "Results": [_x000D_
          [_x000D_
            ""_x000D_
          ]_x000D_
        ],_x000D_
        "Statistics": {_x000D_
          "CreationDate": "2022-11-15T10:05:04.9295876+01:00",_x000D_
          "LastRefreshDate": "2022-03-15T17:38:52.99293+01:00",_x000D_
          "TotalRefreshCount": 113,_x000D_
          "CustomInfo": {}_x000D_
        }_x000D_
      },_x000D_
      "1214": {_x000D_
        "$type": "Inside.Core.Formula.Definition.DefinitionAC, Inside.Core.Formula",_x000D_
        "ID": 1214,_x000D_
        "Results": [_x000D_
          [_x000D_
            ""_x000D_
          ]_x000D_
        ],_x000D_
        "Statistics": {_x000D_
          "CreationDate": "2022-11-15T10:05:04.9295876+01:00",_x000D_
          "LastRefreshDate": "2022-03-15T17:38:53.0791815+01:00",_x000D_
          "TotalRefreshCount": 111,_x000D_
          "CustomInfo": {}_x000D_
        }_x000D_
      },_x000D_
      "1215": {_x000D_
        "$type": "Inside.Core.Formula.Definition.DefinitionAC, Inside.Core.Formula",_x000D_
        "ID": 1215,_x000D_
        "Results": [_x000D_
          [_x000D_
            ""_x000D_
          ]_x000D_
        ],_x000D_
        "Statistics": {_x000D_
          "CreationDate": "2022-11-15T10:05:04.9295876+01:00",_x000D_
          "LastRefreshDate": "2022-03-15T17:38:52.8832824+01:00",_x000D_
          "TotalRefreshCount": 112,_x000D_
          "CustomInfo": {}_x000D_
        }_x000D_
      },_x000D_
      "1216": {_x000D_
        "$type": "Inside.Core.Formula.Definition.DefinitionAC, Inside.Core.Formula",_x000D_
        "ID": 1216,_x000D_
        "Results": [_x000D_
          [_x000D_
            "Catégorie 0"_x000D_
          ]_x000D_
        ],_x000D_
        "Statistics": {_x000D_
          "CreationDate": "2022-11-15T10:05:04.9295876+01:00",_x000D_
          "LastRefreshDate": "2022-03-15T17:46:57.5091833+01:00",_x000D_
          "TotalRefreshCount": 133,_x000D_
          "CustomInfo": {}_x000D_
        }_x000D_
      },_x000D_
      "1217": {_x000D_
        "$type": "Inside.Core.Formula.Definition.DefinitionAC, Inside.Core.Formula",_x000D_
        "ID": 1217,_x000D_
        "Results": [_x000D_
          [_x000D_
            ""_x000D_
          ]_x000D_
        ],_x000D_
        "Statistics": {_x000D_
          "CreationDate": "2022-11-15T10:05:04.9295876+01:00",_x000D_
          "LastRefreshDate": "2022-03-15T17:39:02.6627003+01:00",_x000D_
          "TotalRefreshCount": 112,_x000D_
          "CustomInfo": {}_x000D_
        }_x000D_
      },_x000D_
      "1218": {_x000D_
        "$type": "Inside.Core.Formula.Definition.DefinitionAC, Inside.Core.Formula",_x000D_
        "ID": 1218,_x000D_
        "Results": [_x000D_
          [_x000D_
            "Employé"_x000D_
          ]_x000D_
        ],_x000D_
        "Statistics": {_x000D_
          "CreationDate": "2022-11-15T10:05:04.9295876+01:00",_x000D_
          "LastRefreshDate": "2022-03-15T17:46:57.2062093+01:00",_x000D_
          "TotalRefreshCount": 112,_x000D_
          "CustomInfo": {}_x000D_
        }_x000D_
      },_x000D_
      "1219": {_x000D_
        "$type": "Inside.Core.Formula.Definition.DefinitionAC, Inside.Core.Formula",_x000D_
        "ID": 1219,_x000D_
        "Results": [_x000D_
          [_x000D_
            "Catégorie 1"_x000D_
          ]_x000D_
        ],_x000D_
        "Statistics": {_x000D_
          "CreationDate": "2022-11-15T10:05:04.9295876+01:00",_x000D_
          "LastRefreshDate": "2022-03-15T17:46:57.3831541+01:00",_x000D_
          "TotalRefreshCount": 133,_x000D_
          "CustomInfo": {}_x000D_
        }_x000D_
      },_x000D_
      "1220": {_x000D_
        "$type": "Inside.Core.Formula.Definition.DefinitionAC, Inside.Core.Formula",_x000D_
        "ID": 1220,_x000D_
        "Results": [_x000D_
          [_x000D_
            "Catégorie 0"_x000D_
          ]_x000D_
        ],_x000D_
        "Statistics": {_x000D_
          "CreationDate": "2022-11-15T10:05:04.9295876+01:00",_x000D_
          "LastRefreshDate": "2022-03-15T17:46:57.6040559+01:00",_x000D_
          "TotalRefreshCount": 132,_x000D_
          "CustomInfo": {}_x000D_
        }_x000D_
      },_x000D_
      "1221": {_x000D_
        "$type": "Inside.Core.Formula.Definition.DefinitionAC, Inside.Core.Formula",_x000D_
        "ID": 1221,_x000D_
        "Results": [_x000D_
          [_x000D_
            ""_x000D_
          ]_x000D_
        ],_x000D_
        "Statistics": {_x000D_
          "CreationDate": "2022-11-15T10:05:04.9295876+01:00",_x000D_
          "LastRefreshDate": "2022-03-15T17:38:57.6089004+01:00",_x000D_
          "TotalRefreshCount": 112,_x000D_
          "CustomInfo": {}_x000D_
        }_x000D_
      },_x000D_
      "1222": {_x000D_
        "$type": "Inside.Core.Formula.Definition.DefinitionAC, Inside.Core.Formula",_x000D_
        "ID": 1222,_x000D_
        "Results": [_x000D_
          [_x000D_
            ""_x000D_
          ]_x000D_
        ],_x000D_
        "Statistics": {_x000D_
          "CreationDate": "2022-11-15T10:05:04.9295876+01:00",_x000D_
          "LastRefreshDate": "2022-03-15T17:38:51.9346827+01:00",_x000D_
          "TotalRefreshCount": 134,_x000D_
          "CustomInfo": {}_x000D_
        }_x000D_
      },_x000D_
      "1223": {_x000D_
        "$type": "Inside.Core.Formula.Definition.DefinitionAC, Inside.Core.Formula",_x000D_
        "ID": 1223,_x000D_
        "Results": [_x000D_
          [_x000D_
            ""_x000D_
          ]_x000D_
        ],_x000D_
        "Statistics": {_x000D_
          "CreationDate": "2022-11-15T10:05:04.9295876+01:00",_x000D_
          "LastRefreshDate": "2022-03-15T17:39:00.2466578+01:00",_x000D_
          "TotalRefreshCount": 112,_x000D_
          "CustomInfo": {}_x000D_
        }_x000D_
      },_x000D_
      "1224": {_x000D_
        "$type": "Inside.Core.Formula.Definition.DefinitionAC, Inside.Core.Formula",_x000D_
        "ID": 1224,_x000D_
        "Results": [_x000D_
          [_x000D_
            ""_x000D_
          ]_x000D_
        ],_x000D_
        "Statistics": {_x000D_
          "CreationDate": "2022-11-15T10:05:04.9295876+01:00",_x000D_
          "LastRefreshDate": "2022-03-15T17:38:54.3363293+01:00",_x000D_
          "TotalRefreshCount": 112,_x000D_
          "CustomInfo": {}_x000D_
        }_x000D_
      },_x000D_
      "1225": {_x000D_
        "$type": "Inside.Core.Formula.Definition.DefinitionAC, Inside.Core.Formula",_x000D_
        "ID": 1225,_x000D_
        "Results": [_x000D_
          [_x000D_
            "2"_x000D_
          ]_x000D_
        ],_x000D_
        "Statistics": {_x000D_
          "CreationDate": "2022-11-15T10:05:04.9295876+01:00",_x000D_
          "LastRefreshDate": "2022-03-15T17:46:57.2351889+01:00",_x000D_
          "TotalRefreshCount": 113,_x000D_
          "CustomInfo": {}_x000D_
        }_x000D_
      },_x000D_
      "1226": {_x000D_
        "$type": "Inside.Core.Formula.Definition.DefinitionAC, Inside.Core.Formula",_x000D_
        "ID": 1226,_x000D_
        "Results": [_x000D_
          [_x000D_
            "Catégorie 1"_x000D_
          ]_x000D_
        ],_x000D_
        "Statistics": {_x000D_
          "CreationDate": "2022-11-15T10:05:04.9295876+01:00",_x000D_
          "LastRefreshDate": "2022-03-15T17:46:58.6384238+01:00",_x000D_
          "TotalRefreshCount": 133,_x000D_
          "CustomInfo": {}_x000D_
        }_x000D_
      },_x000D_
      "1227": {_x000D_
        "$type": "Inside.Core.Formula.Definition.DefinitionAC, Inside.Core.Formula",_x000D_
        "ID": 1227,_x000D_
        "Results": [_x000D_
          [_x000D_
            "Catégorie 0"_x000D_
          ]_x000D_
        ],_x000D_
        "Statistics": {_x000D_
          "CreationDate": "2022-11-15T10:05:04.9295876+01:00",_x000D_
          "LastRefreshDate": "2022-03-15T17:46:57.6791712+01:00",_x000D_
          "TotalRefreshCount": 134,_x000D_
          "CustomInfo": {}_x000D_
        }_x000D_
      },_x000D_
      "1228": {_x000D_
        "$type": "Inside.Core.Formula.Definition.DefinitionAC, Inside.Core.Formula",_x000D_
        "ID": 1228,_x000D_
        "Results": [_x000D_
          [_x000D_
            "Catégorie 0"_x000D_
          ]_x000D_
        ],_x000D_
        "Statistics": {_x000D_
          "CreationDate": "2022-11-15T10:05:04.9295876+01:00",_x000D_
          "LastRefreshDate": "2022-03-15T17:46:58.4295281+01:00",_x000D_
          "TotalRefreshCount": 132,_x000D_
          "CustomInfo": {}_x000D_
        }_x000D_
      },_x000D_
      "1229": {_x000D_
        "$type": "Inside.Core.Formula.Definition.DefinitionAC, Inside.Core.Formula",_x000D_
        "ID": 1229,_x000D_
        "Results": [_x000D_
          [_x000D_
            ""_x000D_
          ]_x000D_
        ],_x000D_
        "Statistics": {_x000D_
          "CreationDate": "2022-11-15T10:05:04.9295876+01:00",_x000D_
          "LastRefreshDate": "2022-03-15T17:38:54.8839577+01:00",_x000D_
          "TotalRefreshCount": 111,_x000D_
          "CustomInfo": {}_x000D_
        }_x000D_
      },_x000D_
      "1230": {_x000D_
        "$type": "Inside.Core.Formula.Definition.DefinitionAC, Inside.Core.Formula",_x000D_
        "ID": 1230,_x000D_
        "Results": [_x000D_
          [_x000D_
            ""_x000D_
          ]_x000D_
        ],_x000D_
        "Statistics": {_x000D_
          "CreationDate": "2022-11-15T10:05:04.9295876+01:00",_x000D_
          "LastRefreshDate": "2022-03-15T17:38:52.0419625+01:00",_x000D_
          "TotalRefreshCount": 136,_x000D_
          "CustomInfo": {}_x000D_
        }_x000D_
      },_x000D_
      "1231": {_x000D_
        "$type": "Inside.Core.Formula.Definition.DefinitionAC, Inside.Core.Formula",_x000D_
        "ID": 1231,_x000D_
        "Results": [_x000D_
          [_x000D_
            ""_x000D_
          ]_x000D_
        ],_x000D_
        "Statistics": {_x000D_
          "CreationDate": "2022-11-15T10:05:04.9295876+01:00",_x000D_
          "LastRefreshDate": "2022-03-15T17:38:54.0431063+01:00",_x000D_
          "TotalRefreshCount": 113,_x000D_
          "CustomInfo": {}_x000D_
        }_x000D_
      },_x000D_
      "1232": {_x000D_
        "$type": "Inside.Core.Formula.Definition.DefinitionAC, Inside.Core.Formula",_x000D_
        "ID": 1232,_x000D_
        "Results": [_x000D_
          [_x000D_
            ""_x000D_
          ]_x000D_
        ],_x000D_
        "Statistics": {_x000D_
          "CreationDate": "2022-11-15T10:05:04.9295876+01:00",_x000D_
          "LastRefreshDate": "2022-03-15T17:38:54.6728065+01:00",_x000D_
          "TotalRefreshCount": 111,_x000D_
          "CustomInfo": {}_x000D_
        }_x000D_
      },_x000D_
      "1233": {_x000D_
        "$type": "Inside.Core.Formula.Definition.DefinitionAC, Inside.Core.Formula",_x000D_
        "ID": 1233,_x000D_
        "Results": [_x000D_
          [_x000D_
            ""_x000D_
          ]_x000D_
        ],_x000D_
        "Statistics": {_x000D_
          "CreationDate": "2022-11-15T10:05:04.9295876+01:00",_x000D_
          "LastRefreshDate": "2022-03-15T17:38:54.6294598+01:00",_x000D_
          "TotalRefreshCount": 113,_x000D_
          "CustomInfo": {}_x000D_
        }_x000D_
      },_x000D_
      "1234": {_x000D_
        "$type": "Inside.Core.Formula.Definition.DefinitionAC, Inside.Core.Formula",_x000D_
        "ID": 1234,_x000D_
        "Results": [_x000D_
          [_x000D_
            "Catégorie 1"_x000D_
          ]_x000D_
        ],_x000D_
        "Statistics": {_x000D_
          "CreationDate": "2022-11-15T10:05:04.9295876+01:00",_x000D_
          "LastRefreshDate": "2022-03-15T17:46:58.2321859+01:00",_x000D_
          "TotalRefreshCount": 134,_x000D_
          "CustomInfo": {}_x000D_
        }_x000D_
      },_x000D_
      "1235": {_x000D_
        "$type": "Inside.Core.Formula.Definition.DefinitionAC, Inside.Core.Formula",_x000D_
        "ID": 1235,_x000D_
        "Results": [_x000D_
          [_x000D_
            "Catégorie 0"_x000D_
          ]_x000D_
        ],_x000D_
        "Statistics": {_x000D_
          "CreationDate": "2022-11-15T10:05:04.9295876+01:00",_x000D_
          "LastRefreshDate": "2022-03-15T17:46:57.9442163+01:00",_x000D_
          "TotalRefreshCount": 133,_x000D_
          "CustomInfo": {}_x000D_
        }_x000D_
      },_x000D_
      "1236": {_x000D_
        "$type": "Inside.Core.Formula.Definition.DefinitionAC, Inside.Core.Formula",_x000D_
        "ID": 1236,_x000D_
        "Results": [_x000D_
          [_x000D_
            "Catégorie 0"_x000D_
          ]_x000D_
        ],_x000D_
        "Statistics": {_x000D_
          "CreationDate": "2022-11-15T10:05:04.9295876+01:00",_x000D_
          "LastRefreshDate": "2022-03-15T17:46:57.4141921+01:00",_x000D_
          "TotalRefreshCount": 133,_x000D_
          "CustomInfo": {}_x000D_
        }_x000D_
      },_x000D_
      "1237": {_x000D_
        "$type": "Inside.Core.Formula.Definition.DefinitionAC, Inside.Core.Formula",_x000D_
        "ID": 1237,_x000D_
        "Results": [_x000D_
          [_x000D_
            ""_x000D_
          ]_x000D_
        ],_x000D_
        "Statistics": {_x000D_
          "CreationDate": "2022-11-15T10:05:04.9295876+01:00",_x000D_
          "LastRefreshDate": "2022-03-15T17:38:52.0135271+01:00",_x000D_
          "TotalRefreshCount": 135,_x000D_
          "CustomInfo": {}_x000D_
        }_x000D_
      },_x000D_
      "1238": {_x000D_
        "$type": "Inside.Core.Formula.Definition.DefinitionAC, Inside.Core.Formula",_x000D_
        "ID": 1238,_x000D_
        "Results": [_x000D_
          [_x000D_
            ""_x000D_
          ]_x000D_
        ],_x000D_
        "Statistics": {_x000D_
          "CreationDate": "2022-11-15T10:05:04.9295876+01:00",_x000D_
          "LastRefreshDate": "2022-03-15T17:38:53.7935122+01:00",_x000D_
          "TotalRefreshCount": 112,_x000D_
          "CustomInfo": {}_x000D_
        }_x000D_
      },_x000D_
      "1239": {_x000D_
        "$type": "Inside.Core.Formula.Definition.DefinitionAC, Inside.Core.Formula",_x000D_
        "ID": 1239,_x000D_
        "Results": [_x000D_
          [_x000D_
            ""_x000D_
          ]_x000D_
        ],_x000D_
        "Statistics": {_x000D_
          "CreationDate": "2022-11-15T10:05:04.9295876+01:00",_x000D_
          "LastRefreshDate": "2022-03-15T17:38:51.2474193+01:00",_x000D_
          "TotalRefreshCount": 135,_x000D_
          "CustomInfo": {}_x000D_
        }_x000D_
      },_x000D_
      "1240": {_x000D_
        "$type": "Inside.Core.Formula.Definition.DefinitionAC, Inside.Core.Formula",_x000D_
        "ID": 1240,_x000D_
        "Results": [_x000D_
          [_x000D_
            "3"_x000D_
          ]_x000D_
        ],_x000D_
        "Statistics": {_x000D_
          "CreationDate": "2022-11-15T10:05:04.9295876+01:00",_x000D_
          "LastRefreshDate": "2022-03-15T17:46:57.0800459+01:00",_x000D_
          "TotalRefreshCount": 112,_x000D_
          "CustomInfo": {}_x000D_
        }_x000D_
      },_x000D_
      "1241": {_x000D_
        "$type": "Inside.Core.Formula.Definition.DefinitionAC, Inside.Core.Formula",_x000D_
        "ID": 1241,_x000D_
        "Results": [_x000D_
          [_x000D_
            "Catégorie 0"_x000D_
          ]_x000D_
        ],_x000D_
        "Statistics": {_x000D_
          "CreationDate": "2022-11-15T10:05:04.9295876+01:00",_x000D_
          "LastRefreshDate": "2022-03-15T17:46:57.7475457+01:00",_x000D_
          "TotalRefreshCount": 133,_x000D_
          "CustomInfo": {}_x000D_
        }_x000D_
      },_x000D_
      "1242": {_x000D_
        "$type": "Inside.Core.Formula.Definition.DefinitionAC, Inside.Core.Formula",_x000D_
        "ID": 1242,_x000D_
        "Results": [_x000D_
          [_x000D_
            "Catégorie 3"_x000D_
          ]_x000D_
        ],_x000D_
        "Statistics": {_x000D_
          "CreationDate": "2022-11-15T10:05:04.9295876+01:00",_x000D_
          "LastRefreshDate": "2022-03-15T17:46:57.8509268+01:00",_x000D_
          "TotalRefreshCount": 134,_x000D_
          "CustomInfo": {}_x000D_
        }_x000D_
      },_x000D_
      "1243": {_x000D_
        "$type": "Inside.Core.Formula.Definition.DefinitionAC, Inside.Core.Formula",_x000D_
        "ID": 1243,_x000D_
        "Results": [_x000D_
          [_x000D_
            ""_x000D_
          ]_x000D_
        ],_x000D_
        "Statistics": {_x000D_
          "CreationDate": "2022-11-15T10:05:04.9295876+01:00",_x000D_
          "LastRefreshDate": "2022-03-15T17:38:57.6687455+01:00",_x000D_
          "TotalRefreshCount": 112,_x000D_
          "CustomInfo": {}_x000D_
        }_x000D_
      },_x000D_
      "1244": {_x000D_
        "$type": "Inside.Core.Formula.Definition.DefinitionAC, Inside.Core.Formula",_x000D_
        "ID": 1244,_x000D_
        "Results": [_x000D_
          [_x000D_
            ""_x000D_
          ]_x000D_
        ],_x000D_
        "Statistics": {_x000D_
          "CreationDate": "2022-11-15T10:05:04.9295876+01:00",_x000D_
          "LastRefreshDate": "2022-03-15T17:38:57.7196097+01:00",_x000D_
          "TotalRefreshCount": 111,_x000D_
          "CustomInfo": {}_x000D_
        }_x000D_
      },_x000D_
      "1245": {_x000D_
        "$type": "Inside.Core.Formula.Definition.DefinitionAC, Inside.Core.Formula",_x000D_
        "ID": 1245,_x000D_
        "Results": [_x000D_
          [_x000D_
            ""_x000D_
          ]_x000D_
        ],_x000D_
        "Statistics": {_x000D_
          "CreationDate": "2022-11-15T10:05:04.9295876+01:00",_x000D_
          "LastRefreshDate": "2022-03-15T17:38:54.0820499+01:00",_x000D_
          "TotalRefreshCount": 111,_x000D_
          "CustomInfo": {}_x000D_
        }_x000D_
      },_x000D_
      "1246": {_x000D_
        "$type": "Inside.Core.Formula.Definition.DefinitionAC, Inside.Core.Formula",_x000D_
        "ID": 1246,_x000D_
        "Results": [_x000D_
          [_x000D_
            ""_x000D_
          ]_x000D_
        ],_x000D_
        "Statistics": {_x000D_
          "CreationDate": "2022-11-15T10:05:04.9295876+01:00",_x000D_
          "LastRefreshDate": "2022-03-15T17:38:53.3922842+01:00",_x000D_
          "TotalRefreshCount": 113,_x000D_
          "CustomInfo": {}_x000D_
        }_x000D_
      },_x000D_
      "1247": {_x000D_
        "$type": "Inside.Core.Formula.Definition.DefinitionAC, Inside.Core.Formula",_x000D_
        "ID": 1247,_x000D_
        "Results": [_x000D_
          [_x000D_
            "Catégorie 5"_x000D_
          ]_x000D_
        ],_x000D_
        "Statistics": {_x000D_
          "CreationDate": "2022-11-15T10:05:04.9295876+01:00",_x000D_
          "LastRefreshDate": "2022-03-15T17:46:58.6934113+01:00",_x000D_
          "TotalRefreshCount": 133,_x000D_
          "CustomInfo": {}_x000D_
        }_x000D_
      },_x000D_
      "1248": {_x000D_
        "$type": "Inside.Core.Formula.Definition.DefinitionAC, Inside.Core.Formula",_x000D_
        "ID": 1248,_x000D_
        "Results": [_x000D_
          [_x000D_
            "Catégorie 1"_x000D_
          ]_x000D_
        ],_x000D_
        "Statistics": {_x000D_
          "CreationDate": "2022-11-15T10:05:04.9295876+01:00",_x000D_
          "LastRefreshDate": "2022-03-15T17:46:58.3334736+01:00",_x000D_
          "TotalRefreshCount": 132,_x000D_
          "CustomInfo": {}_x000D_
        }_x000D_
      },_x000D_
      "1249": {_x000D_
        "$type": "Inside.Core.Formula.Definition.DefinitionAC, Inside.Core.Formula",_x000D_
        "ID": 1249,_x000D_
        "Results": [_x000D_
          [_x000D_
            ""_x000D_
          ]_x000D_
        ],_x000D_
        "Statistics": {_x000D_
          "CreationDate": "2022-11-15T10:05:04.9295876+01:00",_x000D_
          "LastRefreshDate": "2022-03-15T17:38:53.6393149+01:00",_x000D_
          "TotalRefreshCount": 112,_x000D_
          "CustomInfo": {}_x000D_
        }_x000D_
      },_x000D_
      "1250": {_x000D_
        "$type": "Inside.Core.Formula.Definition.DefinitionAC, Inside.Core.Formula",_x000D_
        "ID": 1250,_x000D_
        "Results": [_x000D_
          [_x000D_
            ""_x000D_
          ]_x000D_
        ],_x000D_
        "Statistics": {_x000D_
          "CreationDate": "2022-11-15T10:05:04.9295876+01:00",_x000D_
          "LastRefreshDate": "2022-03-15T17:38:54.1649389+01:00",_x000D_
          "TotalRefreshCount": 112,_x000D_
          "CustomInfo": {}_x000D_
        }_x000D_
      },_x000D_
      "1251": {_x000D_
        "$type": "Inside.Core.Formula.Definition.DefinitionAC, Inside.Core.Formula",_x000D_
        "ID": 1251,_x000D_
        "Results": [_x000D_
          [_x000D_
            ""_x000D_
          ]_x000D_
        ],_x000D_
        "Statistics": {_x000D_
          "CreationDate": "2022-11-15T10:05:04.9295876+01:00",_x000D_
          "LastRefreshDate": "2022-03-15T17:38:54.9920152+01:00",_x000D_
          "TotalRefreshCount": 111,_x000D_
          "CustomInfo": {}_x000D_
        }_x000D_
      },_x000D_
      "1252": {_x000D_
        "$type": "Inside.Core.Formula.Definition.DefinitionAC, Inside.Core.Formula",_x000D_
        "ID": 1252,_x000D_
        "Results": [_x000D_
          [_x000D_
            ""_x000D_
          ]_x000D_
        ],_x000D_
        "Statistics": {_x000D_
          "CreationDate": "2022-11-15T10:05:04.9295876+01:00",_x000D_
          "LastRefreshDate": "2022-03-15T17:38:51.3836722+01:00",_x000D_
          "TotalRefreshCount": 135,_x000D_
          "CustomInfo": {}_x000D_
        }_x000D_
      },_x000D_
      "1253": {_x000D_
        "$type": "Inside.Core.Formula.Definition.DefinitionAC, Inside.Core.Formula",_x000D_
        "ID": 1253,_x000D_
        "Results": [_x000D_
          [_x000D_
            ""_x000D_
          ]_x000D_
        ],_x000D_
        "Statistics": {_x000D_
          "CreationDate": "2022-11-15T10:05:04.9295876+01:00",_x000D_
          "LastRefreshDate": "2022-03-15T17:38:53.0188171+01:00",_x000D_
          "TotalRefreshCount": 111,_x000D_
          "CustomInfo": {}_x000D_
        }_x000D_
      },_x000D_
      "1254": {_x000D_
        "$type": "Inside.Core.Formula.Definition.DefinitionAC, Inside.Core.Formula",_x000D_
        "ID": 1254,_x000D_
        "Results": [_x000D_
          [_x000D_
            "Catégorie 5"_x000D_
          ]_x000D_
        ],_x000D_
        "Statistics": {_x000D_
          "CreationDate": "2022-11-15T10:05:04.9295876+01:00",_x000D_
          "LastRefreshDate": "2022-03-15T17:46:58.6843903+01:00",_x000D_
          "TotalRefreshCount": 134,_x000D_
          "CustomInfo": {}_x000D_
        }_x000D_
      },_x000D_
      "1255": {_x000D_
        "$type": "Inside.Core.Formula.Definition.DefinitionAC, Inside.Core.Formula",_x000D_
        "ID": 1255,_x000D_
        "Results": [_x000D_
          [_x000D_
            "Catégorie 0"_x000D_
          ]_x000D_
        ],_x000D_
        "Statistics": {_x000D_
          "CreationDate": "2022-11-15T10:05:04.9295876+01:00",_x000D_
          "LastRefreshDate": "2022-03-15T17:46:58.8724818+01:00",_x000D_
          "TotalRefreshCount": 133,_x000D_
          "CustomInfo": {}_x000D_
        }_x000D_
      },_x000D_
      "1256": {_x000D_
        "$type": "Inside.Core.Formula.Definition.DefinitionAC, Inside.Core.Formula",_x000D_
        "ID": 1256,_x000D_
        "Results": [_x000D_
          [_x000D_
            "Catégorie 0"_x000D_
          ]_x000D_
        ],_x000D_
        "Statistics": {_x000D_
          "CreationDate": "2022-11-15T10:05:04.9295876+01:00",_x000D_
          "LastRefreshDate": "2022-03-15T17:46:58.9320766+01:00",_x000D_
          "TotalRefreshCount": 133,_x000D_
          "CustomInfo": {}_x000D_
        }_x000D_
      },_x000D_
      "1257": {_x000D_
        "$type": "Inside.Core.Formula.Definition.DefinitionAC, Inside.Core.Formula",_x000D_
        "ID": 1257,_x000D_
        "Results": [_x000D_
          [_x000D_
            ""_x000D_
          ]_x000D_
        ],_x000D_
        "Statistics": {_x000D_
          "CreationDate": "2022-11-15T10:05:04.9295876+01:00",_x000D_
          "LastRefreshDate": "2022-03-15T17:38:57.5350806+01:00",_x000D_
          "TotalRefreshCount": 112,_x000D_
          "CustomInfo": {}_x000D_
        }_x000D_
      },_x000D_
      "1258": {_x000D_
        "$type": "Inside.Core.Formula.Definition.DefinitionAC, Inside.Core.Formula",_x000D_
        "ID": 1258,_x000D_
        "Results": [_x000D_
          [_x000D_
            ""_x000D_
          ]_x000D_
        ],_x000D_
        "Statistics": {_x000D_
          "CreationDate": "2022-11-15T10:05:04.9295876+01:00",_x000D_
          "LastRefreshDate": "2022-03-15T17:39:00.2226114+01:00",_x000D_
          "TotalRefreshCount": 111,_x000D_
          "CustomInfo": {}_x000D_
        }_x000D_
      },_x000D_
      "1259": {_x000D_
        "$type": "Inside.Core.Formula.Definition.DefinitionAC, Inside.Core.Formula",_x000D_
        "ID": 1259,_x000D_
        "Results": [_x000D_
          [_x000D_
            ""_x000D_
          ]_x000D_
        ],_x000D_
        "Statistics": {_x000D_
          "CreationDate": "2022-11-15T10:05:04.9295876+01:00",_x000D_
          "LastRefreshDate": "2022-03-15T17:38:54.4402399+01:00",_x000D_
          "TotalRefreshCount": 111,_x000D_
          "CustomInfo": {}_x000D_
        }_x000D_
      },_x000D_
      "1260": {_x000D_
        "$type": "Inside.Core.Formula.Definition.DefinitionAC, Inside.Core.Formula",_x000D_
        "ID": 1260,_x000D_
        "Results": [_x000D_
          [_x000D_
            ""_x000D_
          ]_x000D_
        ],_x000D_
        "Statistics": {_x000D_
          "CreationDate": "2022-11-15T10:05:04.9295876+01:00",_x000D_
          "LastRefreshDate": "2022-03-15T17:38:52.6995847+01:00",_x000D_
          "TotalRefreshCount": 110,_x000D_
          "CustomInfo": {}_x000D_
        }_x000D_
      },_x000D_
      "1261": {_x000D_
        "$type": "Inside.Core.Formula.Definition.DefinitionAC, Inside.Core.Formula",_x000D_
        "ID": 1261,_x000D_
        "Results": [_x000D_
          [_x000D_
            ""_x000D_
          ]_x000D_
        ],_x000D_
        "Statistics": {_x000D_
          "CreationDate": "2022-11-15T10:05:04.9295876+01:00",_x000D_
          "LastRefreshDate": "2022-03-15T17:38:52.4934589+01:00",_x000D_
          "TotalRefreshCount": 110,_x000D_
          "CustomInfo": {}_x000D_
        }_x000D_
      },_x000D_
      "1262": {_x000D_
        "$type": "Inside.Core.Formula.Definition.DefinitionAC, Inside.Core.Formula",_x000D_
        "ID": 1262,_x000D_
        "Results": [_x000D_
          [_x000D_
            ""_x000D_
          ]_x000D_
        ],_x000D_
        "Statistics": {_x000D_
          "CreationDate": "2022-11-15T10:05:04.9295876+01:00",_x000D_
          "LastRefreshDate": "2022-03-15T17:38:51.0325202+01:00",_x000D_
          "TotalRefreshCount": 136,_x000D_
          "CustomInfo": {}_x000D_
        }_x000D_
      },_x000D_
      "1263": {_x000D_
        "$type": "Inside.Core.Formula.Definition.DefinitionAC, Inside.Core.Formula",_x000D_
        "ID": 1263,_x000D_
        "Results": [_x000D_
          [_x000D_
            ""_x000D_
          ]_x000D_
        ],_x000D_
        "Statistics": {_x000D_
          "CreationDate": "2022-11-15T10:05:04.9295876+01:00",_x000D_
          "LastRefreshDate": "2022-03-15T17:38:52.4670392+01:00",_x000D_
          "TotalRefreshCount": 113,_x000D_
          "CustomInfo": {}_x000D_
        }_x000D_
      },_x000D_
      "1264": {_x000D_
        "$type": "Inside.Core.Formula.Definition.DefinitionAC, Inside.Core.Formula",_x000D_
        "ID": 1264,_x000D_
        "Results": [_x000D_
          [_x000D_
            ""_x000D_
          ]_x000D_
        ],_x000D_
        "Statistics": {_x000D_
          "CreationDate": "2022-11-15T10:05:04.9295876+01:00",_x000D_
          "LastRefreshDate": "2022-03-15T17:38:53.781499+01:00",_x000D_
          "TotalRefreshCount": 111,_x000D_
          "CustomInfo": {}_x000D_
        }_x000D_
      },_x000D_
      "1265": {_x000D_
        "$type": "Inside.Core.Formula.Definition.DefinitionAC, Inside.Core.Formula",_x000D_
        "ID": 1265,_x000D_
        "Results": [_x000D_
          [_x000D_
            "Catégorie 0"_x000D_
          ]_x000D_
        ],_x000D_
        "Statistics": {_x000D_
          "CreationDate": "2022-11-15T10:05:04.9295876+01:00",_x000D_
          "LastRefreshDate": "2022-03-15T17:46:57.8039548+01:00",_x000D_
          "TotalRefreshCount": 134,_x000D_
          "CustomInfo": {}_x000D_
        }_x000D_
      },_x000D_
      "1266": {_x000D_
        "$type": "Inside.Core.Formula.Definition.DefinitionAC, Inside.Core.Formula",_x000D_
        "ID": 1266,_x000D_
        "Results": [_x000D_
          [_x000D_
            "Catégorie 2"_x000D_
          ]_x000D_
        ],_x000D_
        "Statistics": {_x000D_
          "CreationDate": "2022-11-15T10:05:04.9295876+01:00",_x000D_
          "LastRefreshDate": "2022-03-15T17:46:58.6668411+01:00",_x000D_
          "TotalRefreshCount": 133,_x000D_
          "CustomInfo": {}_x000D_
        }_x000D_
      },_x000D_
      "1267": {_x000D_
        "$type": "Inside.Core.Formula.Definition.DefinitionAC, Inside.Core.Formula",_x000D_
        "ID": 1267,_x000D_
        "Results": [_x000D_
          [_x000D_
            "Catégorie 1"_x000D_
          ]_x000D_
        ],_x000D_
        "Statistics": {_x000D_
          "CreationDate": "2022-11-15T10:05:04.9295876+01:00",_x000D_
          "LastRefreshDate": "2022-03-15T17:46:57.8130132+01:00",_x000D_
          "TotalRefreshCount": 132,_x000D_
          "CustomInfo": {}_x000D_
        }_x000D_
      },_x000D_
      "1268": {_x000D_
        "$type": "Inside.Core.Formula.Definition.DefinitionAC, Inside.Core.Formula",_x000D_
        "ID": 1268,_x000D_
        "Results": [_x000D_
          [_x000D_
            ""_x000D_
          ]_x000D_
        ],_x000D_
        "Statistics": {_x000D_
          "CreationDate": "2022-11-15T10:05:04.9295876+01:00",_x000D_
          "LastRefreshDate": "2022-03-15T17:38:54.3911806+01:00",_x000D_
          "TotalRefreshCount": 112,_x000D_
          "CustomInfo": {}_x000D_
        }_x000D_
      },_x000D_
      "1269": {_x000D_
        "$type": "Inside.Core.Formula.Definition.DefinitionAC, Inside.Core.Formula",_x000D_
        "ID": 1269,_x000D_
        "Results": [_x000D_
          [_x000D_
            ""_x000D_
          ]_x000D_
        ],_x000D_
        "Statistics": {_x000D_
          "CreationDate": "2022-11-15T10:05:04.9295876+01:00",_x000D_
          "LastRefreshDate": "2022-03-15T17:38:54.7775761+01:00",_x000D_
          "TotalRefreshCount": 112,_x000D_
          "CustomInfo": {}_x000D_
        }_x000D_
      },_x000D_
      "1270": {_x000D_
        "$type": "Inside.Core.Formula.Definition.DefinitionAC, Inside.Core.Formula",_x000D_
        "ID": 1270,_x000D_
        "Results": [_x000D_
          [_x000D_
            ""_x000D_
          ]_x000D_
        ],_x000D_
        "Statistics": {_x000D_
          "CreationDate": "2022-11-15T10:05:04.9295876+01:00",_x000D_
          "LastRefreshDate": "2022-03-15T17:38:54.3802097+01:00",_x000D_
          "TotalRefreshCount": 111,_x000D_
          "CustomInfo": {}_x000D_
        }_x000D_
      },_x000D_
      "1271": {_x000D_
        "$type": "Inside.Core.Formula.Definition.DefinitionAC, Inside.Core.Formula",_x000D_
        "ID": 1271,_x000D_
        "Results": [_x000D_
          [_x000D_
            ""_x000D_
          ]_x000D_
        ],_x000D_
        "Statistics": {_x000D_
          "CreationDate": "2022-11-15T10:05:04.9295876+01:00",_x000D_
          "LastRefreshDate": "2022-03-15T17:38:55.0784688+01:00",_x000D_
          "TotalRefreshCount": 113,_x000D_
          "CustomInfo": {}_x000D_
        }_x000D_
      },_x000D_
      "1272": {_x000D_
        "$type": "Inside.Core.Formula.Definition.DefinitionAC, Inside.Core.Formula",_x000D_
        "ID": 1272,_x000D_
        "Results": [_x000D_
          [_x000D_
            ""_x000D_
          ]_x000D_
        ],_x000D_
        "Statistics": {_x000D_
          "CreationDate": "2022-11-15T10:05:04.9295876+01:00",_x000D_
          "LastRefreshDate": "2022-03-15T17:38:53.2947015+01:00",_x000D_
          "TotalRefreshCount": 113,_x000D_
          "CustomInfo": {}_x000D_
        }_x000D_
      },_x000D_
      "1273": {_x000D_
        "$type": "Inside.Core.Formula.Definition.DefinitionAC, Inside.Core.Formula",_x000D_
        "ID": 1273,_x000D_
        "Results": [_x000D_
          [_x000D_
            ""_x000D_
          ]_x000D_
        ],_x000D_
        "Statistics": {_x000D_
          "CreationDate": "2022-11-15T10:05:04.9295876+01:00",_x000D_
          "LastRefreshDate": "2022-03-15T17:38:57.4757159+01:00",_x000D_
          "TotalRefreshCount": 112,_x000D_
          "CustomInfo": {}_x000D_
        }_x000D_
      },_x000D_
      "1274": {_x000D_
        "$type": "Inside.Core.Formula.Definition.DefinitionAC, Inside.Core.Formula",_x000D_
        "ID": 1274,_x000D_
        "Results": [_x000D_
          [_x000D_
            ""_x000D_
          ]_x000D_
        ],_x000D_
        "Statistics": {_x000D_
          "CreationDate": "2022-11-15T10:05:04.9295876+01:00",_x000D_
          "LastRefreshDate": "2022-03-15T17:38:50.6914605+01:00",_x000D_
          "TotalRefreshCount": 135,_x000D_
          "CustomInfo": {}_x000D_
        }_x000D_
      },_x000D_
      "1275": {_x000D_
        "$type": "Inside.Core.Formula.Definition.DefinitionAC, Inside.Core.Formula",_x000D_
        "ID": 1275,_x000D_
        "Results": [_x000D_
          [_x000D_
            ""_x000D_
          ]_x000D_
        ],_x000D_
        "Statistics": {_x000D_
          "CreationDate": "2022-11-15T10:05:04.9295876+01:00",_x000D_
          "LastRefreshDate": "2022-03-15T17:38:52.3698126+01:00",_x000D_
          "TotalRefreshCount": 112,_x000D_
          "CustomInfo": {}_x000D_
        }_x000D_
      },_x000D_
      "1276": {_x000D_
        "$type": "Inside.Core.Formula.Definition.DefinitionAC, Inside.Core.Formula",_x000D_
        "ID": 1276,_x000D_
        "Results": [_x000D_
          [_x000D_
            ""_x000D_
          ]_x000D_
        ],_x000D_
        "Statistics": {_x000D_
          "CreationDate": "2022-11-15T10:05:04.9295876+01:00",_x000D_
          "LastRefreshDate": "2022-03-15T17:38:52.8164614+01:00",_x000D_
          "TotalRefreshCount": 112,_x000D_
          "CustomInfo": {}_x000D_
        }_x000D_
      },_x000D_
      "1277": {_x000D_
        "$type": "Inside.Core.Formula.Definition.DefinitionAC, Inside.Core.Formula",_x000D_
        "ID": 1277,_x000D_
        "Results": [_x000D_
          [_x000D_
            "Catégorie 0"_x000D_
          ]_x000D_
        ],_x000D_
        "Statistics": {_x000D_
          "CreationDate": "2022-11-15T10:05:04.9295876+01:00",_x000D_
          "LastRefreshDate": "2022-03-15T17:46:57.7880501+01:00",_x000D_
          "TotalRefreshCount": 134,_x000D_
          "CustomInfo": {}_x000D_
        }_x000D_
      },_x000D_
      "1278": {_x000D_
        "$type": "Inside.Core.Formula.Definition.DefinitionAC, Inside.Core.Formula",_x000D_
        "ID": 1278,_x000D_
        "Results": [_x000D_
          [_x000D_
            "Catégorie 0"_x000D_
          ]_x000D_
        ],_x000D_
        "Statistics": {_x000D_
          "CreationDate": "2022-11-15T10:05:04.9295876+01:00",_x000D_
          "LastRefreshDate": "2022-03-15T17:46:57.3981136+01:00",_x000D_
          "TotalRefreshCount": 132,_x000D_
          "CustomInfo": {}_x000D_
        }_x000D_
      },_x000D_
      "1279": {_x000D_
        "$type": "Inside.Core.Formula.Definition.DefinitionAC, Inside.Core.Formula",_x000D_
        "ID": 1279,_x000D_
        "Results": [_x000D_
          [_x000D_
            "Catégorie 0"_x000D_
          ]_x000D_
        ],_x000D_
        "Statistics": {_x000D_
          "CreationDate": "2022-11-15T10:05:04.9295876+01:00",_x000D_
          "LastRefreshDate": "2022-03-15T17:46:58.7501704+01:00",_x000D_
          "TotalRefreshCount": 133,_x000D_
          "CustomInfo": {}_x000D_
        }_x000D_
      },_x000D_
      "1280": {_x000D_
        "$type": "Inside.Core.Formula.Definition.DefinitionAC, Inside.Core.Formula",_x000D_
        "ID": 1280,_x000D_
        "Results": [_x000D_
          [_x000D_
            "Catégorie 1"_x000D_
          ]_x000D_
        ],_x000D_
        "Statistics": {_x000D_
          "CreationDate": "2022-11-15T10:05:04.9295876+01:00",_x000D_
          "LastRefreshDate": "2022-03-15T17:46:58.0403+01:00",_x000D_
          "TotalRefreshCount": 134,_x000D_
          "CustomInfo": {}_x000D_
        }_x000D_
      },_x000D_
      "1281": {_x000D_
        "$type": "Inside.Core.Formula.Definition.DefinitionAC, Inside.Core.Formula",_x000D_
        "ID": 1281,_x000D_
        "Results": [_x000D_
          [_x000D_
            "100"_x000D_
          ]_x000D_
        ],_x000D_
        "Statistics": {_x000D_
          "CreationDate": "2022-11-15T10:05:04.9295876+01:00",_x000D_
          "LastRefreshDate": "2022-03-15T17:46:57.1320688+01:00",_x000D_
          "TotalRefreshCount": 112,_x000D_
          "CustomInfo": {}_x000D_
        }_x000D_
      },_x000D_
      "1282": {_x000D_
        "$type": "Inside.Core.Formula.Definition.DefinitionAC, Inside.Core.Formula",_x000D_
        "ID": 1282,_x000D_
        "Results": [_x000D_
          [_x000D_
            ""_x000D_
          ]_x000D_
        ],_x000D_
        "Statistics": {_x000D_
          "CreationDate": "2022-11-15T10:05:04.9295876+01:00",_x000D_
          "LastRefreshDate": "2022-03-15T17:38:59.9073852+01:00",_x000D_
          "TotalRefreshCount": 113,_x000D_
          "CustomInfo": {}_x000D_
        }_x000D_
      },_x000D_
      "1283": {_x000D_
        "$type": "Inside.Core.Formula.Definition.DefinitionAC, Inside.Core.Formula",_x000D_
        "ID": 1283,_x000D_
        "Results": [_x000D_
          [_x000D_
            ""_x000D_
          ]_x000D_
        ],_x000D_
        "Statistics": {_x000D_
          "CreationDate": "2022-11-15T10:05:04.9295876+01:00",_x000D_
          "LastRefreshDate": "2022-03-15T17:38:55.1188699+01:00",_x000D_
          "TotalRefreshCount": 113,_x000D_
          "CustomInfo": {}_x000D_
        }_x000D_
      },_x000D_
      "1284": {_x000D_
        "$type": "Inside.Core.Formula.Definition.DefinitionAC, Inside.Core.Formula",_x000D_
        "ID": 1284,_x000D_
        "Results": [_x000D_
          [_x000D_
            ""_x000D_
          ]_x000D_
        ],_x000D_
        "Statistics": {_x000D_
          "CreationDate": "2022-11-15T10:05:04.9295876+01:00",_x000D_
          "LastRefreshDate": "2022-03-15T17:38:57.5390699+01:00",_x000D_
          "TotalRefreshCount": 113,_x000D_
          "CustomInfo": {}_x000D_
        }_x000D_
      },_x000D_
      "1285": {_x000D_
        "$type": "Inside.Core.Formula.Definition.DefinitionAC, Inside.Core.Formula",_x000D_
        "ID": 1285,_x000D_
        "Results": [_x000D_
          [_x000D_
            ""_x000D_
          ]_x000D_
        ],_x000D_
        "Statistics": {_x000D_
          "CreationDate": "2022-11-15T10:05:04.9295876+01:00",_x000D_
          "LastRefreshDate": "2022-03-15T17:38:59.9123727+01:00",_x000D_
          "TotalRefreshCount": 112,_x000D_
          "CustomInfo": {}_x000D_
        }_x000D_
      },_x000D_
      "1286": {_x000D_
        "$type": "Inside.Core.Formula.Definition.DefinitionAC, Inside.Core.Formula",_x000D_
        "ID": 1286,_x000D_
        "Results": [_x000D_
          [_x000D_
            ""_x000D_
          ]_x000D_
        ],_x000D_
        "Statistics": {_x000D_
          "CreationDate": "2022-11-15T10:05:04.9295876+01:00",_x000D_
          "LastRefreshDate": "2022-03-15T17:38:50.9916588+01:00",</t>
  </si>
  <si>
    <t>_x000D_
          "TotalRefreshCount": 135,_x000D_
          "CustomInfo": {}_x000D_
        }_x000D_
      },_x000D_
      "1287": {_x000D_
        "$type": "Inside.Core.Formula.Definition.DefinitionAC, Inside.Core.Formula",_x000D_
        "ID": 1287,_x000D_
        "Results": [_x000D_
          [_x000D_
            ""_x000D_
          ]_x000D_
        ],_x000D_
        "Statistics": {_x000D_
          "CreationDate": "2022-11-15T10:05:04.9295876+01:00",_x000D_
          "LastRefreshDate": "2022-03-15T17:38:51.252412+01:00",_x000D_
          "TotalRefreshCount": 137,_x000D_
          "CustomInfo": {}_x000D_
        }_x000D_
      },_x000D_
      "1288": {_x000D_
        "$type": "Inside.Core.Formula.Definition.DefinitionAC, Inside.Core.Formula",_x000D_
        "ID": 1288,_x000D_
        "Results": [_x000D_
          [_x000D_
            ""_x000D_
          ]_x000D_
        ],_x000D_
        "Statistics": {_x000D_
          "CreationDate": "2022-11-15T10:05:04.9295876+01:00",_x000D_
          "LastRefreshDate": "2022-03-15T17:38:54.9396503+01:00",_x000D_
          "TotalRefreshCount": 113,_x000D_
          "CustomInfo": {}_x000D_
        }_x000D_
      },_x000D_
      "1289": {_x000D_
        "$type": "Inside.Core.Formula.Definition.DefinitionAC, Inside.Core.Formula",_x000D_
        "ID": 1289,_x000D_
        "Results": [_x000D_
          [_x000D_
            "Catégorie 1"_x000D_
          ]_x000D_
        ],_x000D_
        "Statistics": {_x000D_
          "CreationDate": "2022-11-15T10:05:04.9295876+01:00",_x000D_
          "LastRefreshDate": "2022-03-15T17:46:58.2511737+01:00",_x000D_
          "TotalRefreshCount": 134,_x000D_
          "CustomInfo": {}_x000D_
        }_x000D_
      },_x000D_
      "1290": {_x000D_
        "$type": "Inside.Core.Formula.Definition.DefinitionAC, Inside.Core.Formula",_x000D_
        "ID": 1290,_x000D_
        "Results": [_x000D_
          [_x000D_
            ""_x000D_
          ]_x000D_
        ],_x000D_
        "Statistics": {_x000D_
          "CreationDate": "2022-11-15T10:05:04.9295876+01:00",_x000D_
          "LastRefreshDate": "2022-03-15T17:39:02.5192967+01:00",_x000D_
          "TotalRefreshCount": 112,_x000D_
          "CustomInfo": {}_x000D_
        }_x000D_
      },_x000D_
      "1291": {_x000D_
        "$type": "Inside.Core.Formula.Definition.DefinitionAC, Inside.Core.Formula",_x000D_
        "ID": 1291,_x000D_
        "Results": [_x000D_
          [_x000D_
            ""_x000D_
          ]_x000D_
        ],_x000D_
        "Statistics": {_x000D_
          "CreationDate": "2022-11-15T10:05:04.9295876+01:00",_x000D_
          "LastRefreshDate": "2022-03-15T17:38:54.3822042+01:00",_x000D_
          "TotalRefreshCount": 111,_x000D_
          "CustomInfo": {}_x000D_
        }_x000D_
      },_x000D_
      "1292": {_x000D_
        "$type": "Inside.Core.Formula.Definition.DefinitionAC, Inside.Core.Formula",_x000D_
        "ID": 1292,_x000D_
        "Results": [_x000D_
          [_x000D_
            ""_x000D_
          ]_x000D_
        ],_x000D_
        "Statistics": {_x000D_
          "CreationDate": "2022-11-15T10:05:04.9295876+01:00",_x000D_
          "LastRefreshDate": "2022-03-15T17:38:54.8114385+01:00",_x000D_
          "TotalRefreshCount": 112,_x000D_
          "CustomInfo": {}_x000D_
        }_x000D_
      },_x000D_
      "1293": {_x000D_
        "$type": "Inside.Core.Formula.Definition.DefinitionAC, Inside.Core.Formula",_x000D_
        "ID": 1293,_x000D_
        "Results": [_x000D_
          [_x000D_
            ""_x000D_
          ]_x000D_
        ],_x000D_
        "Statistics": {_x000D_
          "CreationDate": "2022-11-15T10:05:04.9295876+01:00",_x000D_
          "LastRefreshDate": "2022-03-15T17:38:54.9989964+01:00",_x000D_
          "TotalRefreshCount": 113,_x000D_
          "CustomInfo": {}_x000D_
        }_x000D_
      },_x000D_
      "1294": {_x000D_
        "$type": "Inside.Core.Formula.Definition.DefinitionAC, Inside.Core.Formula",_x000D_
        "ID": 1294,_x000D_
        "Results": [_x000D_
          [_x000D_
            "Catégorie 0"_x000D_
          ]_x000D_
        ],_x000D_
        "Statistics": {_x000D_
          "CreationDate": "2022-11-15T10:05:04.9295876+01:00",_x000D_
          "LastRefreshDate": "2022-03-15T17:46:57.9781228+01:00",_x000D_
          "TotalRefreshCount": 133,_x000D_
          "CustomInfo": {}_x000D_
        }_x000D_
      },_x000D_
      "1295": {_x000D_
        "$type": "Inside.Core.Formula.Definition.DefinitionAC, Inside.Core.Formula",_x000D_
        "ID": 1295,_x000D_
        "Results": [_x000D_
          [_x000D_
            ""_x000D_
          ]_x000D_
        ],_x000D_
        "Statistics": {_x000D_
          "CreationDate": "2022-11-15T10:05:04.9295876+01:00",_x000D_
          "LastRefreshDate": "2022-03-15T17:38:54.4627053+01:00",_x000D_
          "TotalRefreshCount": 112,_x000D_
          "CustomInfo": {}_x000D_
        }_x000D_
      },_x000D_
      "1296": {_x000D_
        "$type": "Inside.Core.Formula.Definition.DefinitionAC, Inside.Core.Formula",_x000D_
        "ID": 1296,_x000D_
        "Results": [_x000D_
          [_x000D_
            ""_x000D_
          ]_x000D_
        ],_x000D_
        "Statistics": {_x000D_
          "CreationDate": "2022-11-15T10:05:04.9295876+01:00",_x000D_
          "LastRefreshDate": "2022-03-15T17:38:54.4656859+01:00",_x000D_
          "TotalRefreshCount": 111,_x000D_
          "CustomInfo": {}_x000D_
        }_x000D_
      },_x000D_
      "1297": {_x000D_
        "$type": "Inside.Core.Formula.Definition.DefinitionAC, Inside.Core.Formula",_x000D_
        "ID": 1297,_x000D_
        "Results": [_x000D_
          [_x000D_
            ""_x000D_
          ]_x000D_
        ],_x000D_
        "Statistics": {_x000D_
          "CreationDate": "2022-11-15T10:05:04.9295876+01:00",_x000D_
          "LastRefreshDate": "2022-03-15T17:38:51.5242462+01:00",_x000D_
          "TotalRefreshCount": 136,_x000D_
          "CustomInfo": {}_x000D_
        }_x000D_
      },_x000D_
      "1298": {_x000D_
        "$type": "Inside.Core.Formula.Definition.DefinitionAC, Inside.Core.Formula",_x000D_
        "ID": 1298,_x000D_
        "Results": [_x000D_
          [_x000D_
            "Catégorie 0"_x000D_
          ]_x000D_
        ],_x000D_
        "Statistics": {_x000D_
          "CreationDate": "2022-11-15T10:05:04.9295876+01:00",_x000D_
          "LastRefreshDate": "2022-03-15T17:46:58.6423957+01:00",_x000D_
          "TotalRefreshCount": 134,_x000D_
          "CustomInfo": {}_x000D_
        }_x000D_
      },_x000D_
      "1299": {_x000D_
        "$type": "Inside.Core.Formula.Definition.DefinitionAC, Inside.Core.Formula",_x000D_
        "ID": 1299,_x000D_
        "Results": [_x000D_
          [_x000D_
            ""_x000D_
          ]_x000D_
        ],_x000D_
        "Statistics": {_x000D_
          "CreationDate": "2022-11-15T10:05:04.9295876+01:00",_x000D_
          "LastRefreshDate": "2022-03-15T17:39:00.2176444+01:00",_x000D_
          "TotalRefreshCount": 111,_x000D_
          "CustomInfo": {}_x000D_
        }_x000D_
      },_x000D_
      "1300": {_x000D_
        "$type": "Inside.Core.Formula.Definition.DefinitionAC, Inside.Core.Formula",_x000D_
        "ID": 1300,_x000D_
        "Results": [_x000D_
          [_x000D_
            ""_x000D_
          ]_x000D_
        ],_x000D_
        "Statistics": {_x000D_
          "CreationDate": "2022-11-15T10:05:04.9295876+01:00",_x000D_
          "LastRefreshDate": "2022-03-15T17:39:02.6301326+01:00",_x000D_
          "TotalRefreshCount": 114,_x000D_
          "CustomInfo": {}_x000D_
        }_x000D_
      },_x000D_
      "1301": {_x000D_
        "$type": "Inside.Core.Formula.Definition.DefinitionAC, Inside.Core.Formula",_x000D_
        "ID": 1301,_x000D_
        "Results": [_x000D_
          [_x000D_
            ""_x000D_
          ]_x000D_
        ],_x000D_
        "Statistics": {_x000D_
          "CreationDate": "2022-11-15T10:05:04.9295876+01:00",_x000D_
          "LastRefreshDate": "2022-03-15T17:38:54.7835479+01:00",_x000D_
          "TotalRefreshCount": 111,_x000D_
          "CustomInfo": {}_x000D_
        }_x000D_
      },_x000D_
      "1302": {_x000D_
        "$type": "Inside.Core.Formula.Definition.DefinitionAC, Inside.Core.Formula",_x000D_
        "ID": 1302,_x000D_
        "Results": [_x000D_
          [_x000D_
            ""_x000D_
          ]_x000D_
        ],_x000D_
        "Statistics": {_x000D_
          "CreationDate": "2022-11-15T10:05:04.9295876+01:00",_x000D_
          "LastRefreshDate": "2022-03-15T17:38:54.1429606+01:00",_x000D_
          "TotalRefreshCount": 113,_x000D_
          "CustomInfo": {}_x000D_
        }_x000D_
      },_x000D_
      "1303": {_x000D_
        "$type": "Inside.Core.Formula.Definition.DefinitionAC, Inside.Core.Formula",_x000D_
        "ID": 1303,_x000D_
        "Results": [_x000D_
          [_x000D_
            "Catégorie 0"_x000D_
          ]_x000D_
        ],_x000D_
        "Statistics": {_x000D_
          "CreationDate": "2022-11-15T10:05:04.9295876+01:00",_x000D_
          "LastRefreshDate": "2022-03-15T17:46:57.3911325+01:00",_x000D_
          "TotalRefreshCount": 133,_x000D_
          "CustomInfo": {}_x000D_
        }_x000D_
      },_x000D_
      "1304": {_x000D_
        "$type": "Inside.Core.Formula.Definition.DefinitionAC, Inside.Core.Formula",_x000D_
        "ID": 1304,_x000D_
        "Results": [_x000D_
          [_x000D_
            ""_x000D_
          ]_x000D_
        ],_x000D_
        "Statistics": {_x000D_
          "CreationDate": "2022-11-15T10:05:04.9295876+01:00",_x000D_
          "LastRefreshDate": "2022-03-15T17:38:54.1150307+01:00",_x000D_
          "TotalRefreshCount": 112,_x000D_
          "CustomInfo": {}_x000D_
        }_x000D_
      },_x000D_
      "1305": {_x000D_
        "$type": "Inside.Core.Formula.Definition.DefinitionAC, Inside.Core.Formula",_x000D_
        "ID": 1305,_x000D_
        "Results": [_x000D_
          [_x000D_
            ""_x000D_
          ]_x000D_
        ],_x000D_
        "Statistics": {_x000D_
          "CreationDate": "2022-11-15T10:05:04.9295876+01:00",_x000D_
          "LastRefreshDate": "2022-03-15T17:38:53.9566685+01:00",_x000D_
          "TotalRefreshCount": 111,_x000D_
          "CustomInfo": {}_x000D_
        }_x000D_
      },_x000D_
      "1306": {_x000D_
        "$type": "Inside.Core.Formula.Definition.DefinitionAC, Inside.Core.Formula",_x000D_
        "ID": 1306,_x000D_
        "Results": [_x000D_
          [_x000D_
            ""_x000D_
          ]_x000D_
        ],_x000D_
        "Statistics": {_x000D_
          "CreationDate": "2022-11-15T10:05:04.9295876+01:00",_x000D_
          "LastRefreshDate": "2022-03-15T17:38:53.734291+01:00",_x000D_
          "TotalRefreshCount": 113,_x000D_
          "CustomInfo": {}_x000D_
        }_x000D_
      },_x000D_
      "1307": {_x000D_
        "$type": "Inside.Core.Formula.Definition.DefinitionAC, Inside.Core.Formula",_x000D_
        "ID": 1307,_x000D_
        "Results": [_x000D_
          [_x000D_
            "Catégorie 1"_x000D_
          ]_x000D_
        ],_x000D_
        "Statistics": {_x000D_
          "CreationDate": "2022-11-15T10:05:04.9295876+01:00",_x000D_
          "LastRefreshDate": "2022-03-15T17:46:57.6981594+01:00",_x000D_
          "TotalRefreshCount": 134,_x000D_
          "CustomInfo": {}_x000D_
        }_x000D_
      },_x000D_
      "1308": {_x000D_
        "$type": "Inside.Core.Formula.Definition.DefinitionAC, Inside.Core.Formula",_x000D_
        "ID": 1308,_x000D_
        "Results": [_x000D_
          [_x000D_
            "Catégorie 1"_x000D_
          ]_x000D_
        ],_x000D_
        "Statistics": {_x000D_
          "CreationDate": "2022-11-15T10:05:04.9295876+01:00",_x000D_
          "LastRefreshDate": "2022-03-15T17:46:57.9112101+01:00",_x000D_
          "TotalRefreshCount": 134,_x000D_
          "CustomInfo": {}_x000D_
        }_x000D_
      },_x000D_
      "1309": {_x000D_
        "$type": "Inside.Core.Formula.Definition.DefinitionAC, Inside.Core.Formula",_x000D_
        "ID": 1309,_x000D_
        "Results": [_x000D_
          [_x000D_
            ""_x000D_
          ]_x000D_
        ],_x000D_
        "Statistics": {_x000D_
          "CreationDate": "2022-11-15T10:05:04.9295876+01:00",_x000D_
          "LastRefreshDate": "2022-03-15T17:38:53.4717225+01:00",_x000D_
          "TotalRefreshCount": 112,_x000D_
          "CustomInfo": {}_x000D_
        }_x000D_
      },_x000D_
      "1310": {_x000D_
        "$type": "Inside.Core.Formula.Definition.DefinitionAC, Inside.Core.Formula",_x000D_
        "ID": 1310,_x000D_
        "Results": [_x000D_
          [_x000D_
            "100"_x000D_
          ]_x000D_
        ],_x000D_
        "Statistics": {_x000D_
          "CreationDate": "2022-11-15T10:05:04.9295876+01:00",_x000D_
          "LastRefreshDate": "2022-03-15T17:46:57.0690781+01:00",_x000D_
          "TotalRefreshCount": 111,_x000D_
          "CustomInfo": {}_x000D_
        }_x000D_
      },_x000D_
      "1311": {_x000D_
        "$type": "Inside.Core.Formula.Definition.DefinitionAC, Inside.Core.Formula",_x000D_
        "ID": 1311,_x000D_
        "Results": [_x000D_
          [_x000D_
            ""_x000D_
          ]_x000D_
        ],_x000D_
        "Statistics": {_x000D_
          "CreationDate": "2022-11-15T10:05:04.9295876+01:00",_x000D_
          "LastRefreshDate": "2022-03-15T17:38:54.253041+01:00",_x000D_
          "TotalRefreshCount": 112,_x000D_
          "CustomInfo": {}_x000D_
        }_x000D_
      },_x000D_
      "1312": {_x000D_
        "$type": "Inside.Core.Formula.Definition.DefinitionAC, Inside.Core.Formula",_x000D_
        "ID": 1312,_x000D_
        "Results": [_x000D_
          [_x000D_
            "Catégorie 0"_x000D_
          ]_x000D_
        ],_x000D_
        "Statistics": {_x000D_
          "CreationDate": "2022-11-15T10:05:04.9295876+01:00",_x000D_
          "LastRefreshDate": "2022-03-15T17:46:59.0523716+01:00",_x000D_
          "TotalRefreshCount": 134,_x000D_
          "CustomInfo": {}_x000D_
        }_x000D_
      },_x000D_
      "1313": {_x000D_
        "$type": "Inside.Core.Formula.Definition.DefinitionAC, Inside.Core.Formula",_x000D_
        "ID": 1313,_x000D_
        "Results": [_x000D_
          [_x000D_
            ""_x000D_
          ]_x000D_
        ],_x000D_
        "Statistics": {_x000D_
          "CreationDate": "2022-11-15T10:05:04.9295876+01:00",_x000D_
          "LastRefreshDate": "2022-03-15T17:39:00.1175402+01:00",_x000D_
          "TotalRefreshCount": 112,_x000D_
          "CustomInfo": {}_x000D_
        }_x000D_
      },_x000D_
      "1314": {_x000D_
        "$type": "Inside.Core.Formula.Definition.DefinitionAC, Inside.Core.Formula",_x000D_
        "ID": 1314,_x000D_
        "Results": [_x000D_
          [_x000D_
            ""_x000D_
          ]_x000D_
        ],_x000D_
        "Statistics": {_x000D_
          "CreationDate": "2022-11-15T10:05:04.9295876+01:00",_x000D_
          "LastRefreshDate": "2022-03-15T17:38:57.4921791+01:00",_x000D_
          "TotalRefreshCount": 111,_x000D_
          "CustomInfo": {}_x000D_
        }_x000D_
      },_x000D_
      "1315": {_x000D_
        "$type": "Inside.Core.Formula.Definition.DefinitionAC, Inside.Core.Formula",_x000D_
        "ID": 1315,_x000D_
        "Results": [_x000D_
          [_x000D_
            ""_x000D_
          ]_x000D_
        ],_x000D_
        "Statistics": {_x000D_
          "CreationDate": "2022-11-15T10:05:04.9295876+01:00",_x000D_
          "LastRefreshDate": "2022-03-15T17:38:53.929243+01:00",_x000D_
          "TotalRefreshCount": 111,_x000D_
          "CustomInfo": {}_x000D_
        }_x000D_
      },_x000D_
      "1316": {_x000D_
        "$type": "Inside.Core.Formula.Definition.DefinitionAC, Inside.Core.Formula",_x000D_
        "ID": 1316,_x000D_
        "Results": [_x000D_
          [_x000D_
            ""_x000D_
          ]_x000D_
        ],_x000D_
        "Statistics": {_x000D_
          "CreationDate": "2022-11-15T10:05:04.9295876+01:00",_x000D_
          "LastRefreshDate": "2022-03-15T17:39:00.2981699+01:00",_x000D_
          "TotalRefreshCount": 112,_x000D_
          "CustomInfo": {}_x000D_
        }_x000D_
      },_x000D_
      "1317": {_x000D_
        "$type": "Inside.Core.Formula.Definition.DefinitionAC, Inside.Core.Formula",_x000D_
        "ID": 1317,_x000D_
        "Results": [_x000D_
          [_x000D_
            ""_x000D_
          ]_x000D_
        ],_x000D_
        "Statistics": {_x000D_
          "CreationDate": "2022-11-15T10:05:04.9295876+01:00",_x000D_
          "LastRefreshDate": "2022-03-15T17:38:53.5545022+01:00",_x000D_
          "TotalRefreshCount": 112,_x000D_
          "CustomInfo": {}_x000D_
        }_x000D_
      },_x000D_
      "1318": {_x000D_
        "$type": "Inside.Core.Formula.Definition.DefinitionAC, Inside.Core.Formula",_x000D_
        "ID": 1318,_x000D_
        "Results": [_x000D_
          [_x000D_
            ""_x000D_
          ]_x000D_
        ],_x000D_
        "Statistics": {_x000D_
          "CreationDate": "2022-11-15T10:05:04.9295876+01:00",_x000D_
          "LastRefreshDate": "2022-03-15T17:38:53.5864183+01:00",_x000D_
          "TotalRefreshCount": 113,_x000D_
          "CustomInfo": {}_x000D_
        }_x000D_
      },_x000D_
      "1319": {_x000D_
        "$type": "Inside.Core.Formula.Definition.DefinitionAC, Inside.Core.Formula",_x000D_
        "ID": 1319,_x000D_
        "Results": [_x000D_
          [_x000D_
            "Catégorie 0"_x000D_
          ]_x000D_
        ],_x000D_
        "Statistics": {_x000D_
          "CreationDate": "2022-11-15T10:05:04.9295876+01:00",_x000D_
          "LastRefreshDate": "2022-03-15T17:46:58.8852027+01:00",_x000D_
          "TotalRefreshCount": 134,_x000D_
          "CustomInfo": {}_x000D_
        }_x000D_
      },_x000D_
      "1320": {_x000D_
        "$type": "Inside.Core.Formula.Definition.DefinitionAC, Inside.Core.Formula",_x000D_
        "ID": 1320,_x000D_
        "Results": [_x000D_
          [_x000D_
            ""_x000D_
          ]_x000D_
        ],_x000D_
        "Statistics": {_x000D_
          "CreationDate": "2022-11-15T10:05:04.9295876+01:00",_x000D_
          "LastRefreshDate": "2022-03-15T17:38:52.2302097+01:00",_x000D_
          "TotalRefreshCount": 111,_x000D_
          "CustomInfo": {}_x000D_
        }_x000D_
      },_x000D_
      "1321": {_x000D_
        "$type": "Inside.Core.Formula.Definition.DefinitionAC, Inside.Core.Formula",_x000D_
        "ID": 1321,_x000D_
        "Results": [_x000D_
          [_x000D_
            ""_x000D_
          ]_x000D_
        ],_x000D_
        "Statistics": {_x000D_
          "CreationDate": "2022-11-15T10:05:04.9295876+01:00",_x000D_
          "LastRefreshDate": "2022-03-15T17:38:53.5654725+01:00",_x000D_
          "TotalRefreshCount": 112,_x000D_
          "CustomInfo": {}_x000D_
        }_x000D_
      },_x000D_
      "1322": {_x000D_
        "$type": "Inside.Core.Formula.Definition.DefinitionAC, Inside.Core.Formula",_x000D_
        "ID": 1322,_x000D_
        "Results": [_x000D_
          [_x000D_
            ""_x000D_
          ]_x000D_
        ],_x000D_
        "Statistics": {_x000D_
          "CreationDate": "2022-11-15T10:05:04.9295876+01:00",_x000D_
          "LastRefreshDate": "2022-03-15T17:38:51.8416696+01:00",_x000D_
          "TotalRefreshCount": 135,_x000D_
          "CustomInfo": {}_x000D_
        }_x000D_
      },_x000D_
      "1323": {_x000D_
        "$type": "Inside.Core.Formula.Definition.DefinitionAC, Inside.Core.Formula",_x000D_
        "ID": 1323,_x000D_
        "Results": [_x000D_
          [_x000D_
            ""_x000D_
          ]_x000D_
        ],_x000D_
        "Statistics": {_x000D_
          "CreationDate": "2022-11-15T10:05:04.9295876+01:00",_x000D_
          "LastRefreshDate": "2022-03-15T17:38:54.9900214+01:00",_x000D_
          "TotalRefreshCount": 112,_x000D_
          "CustomInfo": {}_x000D_
        }_x000D_
      },_x000D_
      "1324": {_x000D_
        "$type": "Inside.Core.Formula.Definition.DefinitionAC, Inside.Core.Formula",_x000D_
        "ID": 1324,_x000D_
        "Results": [_x000D_
          [_x000D_
            ""_x000D_
          ]_x000D_
        ],_x000D_
        "Statistics": {_x000D_
          "CreationDate": "2022-11-15T10:05:04.9295876+01:00",_x000D_
          "LastRefreshDate": "2022-03-15T17:38:51.421333+01:00",_x000D_
          "TotalRefreshCount": 136,_x000D_
          "CustomInfo": {}_x000D_
        }_x000D_
      },_x000D_
      "1325": {_x000D_
        "$type": "Inside.Core.Formula.Definition.DefinitionAC, Inside.Core.Formula",_x000D_
        "ID": 1325,_x000D_
        "Results": [_x000D_
          [_x000D_
            ""_x000D_
          ]_x000D_
        ],_x000D_
        "Statistics": {_x000D_
          "CreationDate": "2022-11-15T10:05:04.9295876+01:00",_x000D_
          "LastRefreshDate": "2022-03-15T17:38:52.5862133+01:00",_x000D_
          "TotalRefreshCount": 113,_x000D_
          "CustomInfo": {}_x000D_
        }_x000D_
      },_x000D_
      "1326": {_x000D_
        "$type": "Inside.Core.Formula.Definition.DefinitionAC, Inside.Core.Formula",_x000D_
        "ID": 1326,_x000D_
        "Results": [_x000D_
          [_x000D_
            ""_x000D_
          ]_x000D_
        ],_x000D_
        "Statistics": {_x000D_
          "CreationDate": "2022-11-15T10:05:04.9295876+01:00",_x000D_
          "LastRefreshDate": "2022-03-15T17:38:52.8972457+01:00",_x000D_
          "TotalRefreshCount": 113,_x000D_
          "CustomInfo": {}_x000D_
        }_x000D_
      },_x000D_
      "1327": {_x000D_
        "$type": "Inside.Core.Formula.Definition.DefinitionAC, Inside.Core.Formula",_x000D_
        "ID": 1327,_x000D_
        "Results": [_x000D_
          [_x000D_
            ""_x000D_
          ]_x000D_
        ],_x000D_
        "Statistics": {_x000D_
          "CreationDate": "2022-11-15T10:05:04.9295876+01:00",_x000D_
          "LastRefreshDate": "2022-03-15T17:38:51.7046787+01:00",_x000D_
          "TotalRefreshCount": 135,_x000D_
          "CustomInfo": {}_x000D_
        }_x000D_
      },_x000D_
      "1328": {_x000D_
        "$type": "Inside.Core.Formula.Definition.DefinitionAC, Inside.Core.Formula",_x000D_
        "ID": 1328,_x000D_
        "Results": [_x000D_
          [_x000D_
            ""_x000D_
          ]_x000D_
        ],_x000D_
        "Statistics": {_x000D_
          "CreationDate": "2022-11-15T10:05:04.9295876+01:00",_x000D_
          "LastRefreshDate": "2022-03-15T17:38:52.8304244+01:00",_x000D_
          "TotalRefreshCount": 111,_x000D_
          "CustomInfo": {}_x000D_
        }_x000D_
      },_x000D_
      "1329": {_x000D_
        "$type": "Inside.Core.Formula.Definition.DefinitionAC, Inside.Core.Formula",_x000D_
        "ID": 1329,_x000D_
        "Results": [_x000D_
          [_x000D_
            ""_x000D_
          ]_x000D_
        ],_x000D_
        "Statistics": {_x000D_
          "CreationDate": "2022-11-15T10:05:04.9295876+01:00",_x000D_
          "LastRefreshDate": "2022-03-15T17:38:52.4690349+01:00",_x000D_
          "TotalRefreshCount": 111,_x000D_
          "CustomInfo": {}_x000D_
        }_x000D_
      },_x000D_
      "1330": {_x000D_
        "$type": "Inside.Core.Formula.Definition.DefinitionAC, Inside.Core.Formula",_x000D_
        "ID": 1330,_x000D_
        "Results": [_x000D_
          [_x000D_
            ""_x000D_
          ]_x000D_
        ],_x000D_
        "Statistics": {_x000D_
          "CreationDate": "2022-11-15T10:05:04.9295876+01:00",_x000D_
          "LastRefreshDate": "2022-03-15T17:38:51.4363348+01:00",_x000D_
          "TotalRefreshCount": 134,_x000D_
          "CustomInfo": {}_x000D_
        }_x000D_
      },_x000D_
      "1331": {_x000D_
        "$type": "Inside.Core.Formula.Definition.DefinitionAC, Inside.Core.Formula",_x000D_
        "ID": 1331,_x000D_
        "Results": [_x000D_
          [_x000D_
            ""_x000D_
          ]_x000D_
        ],_x000D_
        "Statistics": {_x000D_
          "CreationDate": "2022-11-15T10:05:04.9295876+01:00",_x000D_
          "LastRefreshDate": "2022-03-15T17:38:51.1864774+01:00",_x000D_
          "TotalRefreshCount": 135,_x000D_
          "CustomInfo": {}_x000D_
        }_x000D_
      },_x000D_
      "1332": {_x000D_
        "$type": "Inside.Core.Formula.Definition.DefinitionAC, Inside.Core.Formula",_x000D_
        "ID": 1332,_x000D_
        "Results": [_x000D_
          [_x000D_
            ""_x000D_
          ]_x000D_
        ],_x000D_
        "Statistics": {_x000D_
          "CreationDate": "2022-11-15T10:05:04.9295876+01:00",_x000D_
          "LastRefreshDate": "2022-03-15T17:38:59.9910165+01:00",_x000D_
          "TotalRefreshCount": 113,_x000D_
          "CustomInfo": {}_x000D_
        }_x000D_
      },_x000D_
      "1333": {_x000D_
        "$type": "Inside.Core.Formula.Definition.DefinitionAC, Inside.Core.Formula",_x000D_
        "ID": 1333,_x000D_
        "Results": [_x000D_
          [_x000D_
            ""_x000D_
          ]_x000D_
        ],_x000D_
        "Statistics": {_x000D_
          "CreationDate": "2022-11-15T10:05:04.9295876+01:00",_x000D_
          "LastRefreshDate": "2022-03-15T17:38:52.1100204+01:00",_x000D_
          "TotalRefreshCount": 136,_x000D_
          "CustomInfo": {}_x000D_
        }_x000D_
      },_x000D_
      "1334": {_x000D_
        "$type": "Inside.Core.Formula.Definition.DefinitionAC, Inside.Core.Formula",_x000D_
        "ID": 1334,_x000D_
        "Results": [_x000D_
          [_x000D_
            ""_x000D_
          ]_x000D_
        ],_x000D_
        "Statistics": {_x000D_
          "CreationDate": "2022-11-15T10:05:04.9295876+01:00",_x000D_
          "LastRefreshDate": "2022-03-15T17:38:53.0687021+01:00",_x000D_
          "TotalRefreshCount": 111,_x000D_
          "CustomInfo": {}_x000D_
        }_x000D_
      },_x000D_
      "1335": {_x000D_
        "$type": "Inside.Core.Formula.Definition.DefinitionAC, Inside.Core.Formula",_x000D_
        "ID": 1335,_x000D_
        "Results": [_x000D_
          [_x000D_
            ""_x000D_
          ]_x000D_
        ],_x000D_
        "Statistics": {_x000D_
          "CreationDate": "2022-11-15T10:05:04.9295876+01:00",_x000D_
          "LastRefreshDate": "2022-03-15T17:38:52.4560722+01:00",_x000D_
          "TotalRefreshCount": 110,_x000D_
          "CustomInfo": {}_x000D_
        }_x000D_
      },_x000D_
      "1336": {_x000D_
        "$type": "Inside.Core.Formula.Definition.DefinitionAC, Inside.Core.Formula",_x000D_
        "ID": 1336,_x000D_
        "Results": [_x000D_
          [_x000D_
            ""_x000D_
          ]_x000D_
        ],_x000D_
        "Statistics": {_x000D_
          "CreationDate": "2022-11-15T10:05:04.9295876+01:00",_x000D_
          "LastRefreshDate": "2022-03-15T17:38:51.6941971+01:00",_x000D_
          "TotalRefreshCount": 135,_x000D_
          "CustomInfo": {}_x000D_
        }_x000D_
      },_x000D_
      "1337": {_x000D_
        "$type": "Inside.Core.Formula.Definition.DefinitionAC, Inside.Core.Formula",_x000D_
        "ID": 1337,_x000D_
        "Results": [_x000D_
          [_x000D_
            ""_x000D_
          ]_x000D_
        ],_x000D_
        "Statistics": {_x000D_
          "CreationDate": "2022-11-15T10:05:04.9295876+01:00",_x000D_
          "LastRefreshDate": "2022-03-15T17:38:57.3773611+01:00",_x000D_
          "TotalRefreshCount": 114,_x000D_
          "CustomInfo": {}_x000D_
        }_x000D_
      },_x000D_
      "1338": {_x000D_
        "$type": "Inside.Core.Formula.Definition.DefinitionAC, Inside.Core.Formula",_x000D_
        "ID": 1338,_x000D_
        "Results": [_x000D_
          [_x000D_
            "2"_x000D_
          ]_x000D_
        ],_x000D_
        "Statistics": {_x000D_
          "CreationDate": "2022-11-15T10:05:04.9295876+01:00",_x000D_
          "LastRefreshDate": "2022-03-15T17:46:57.1510466+01:00",_x000D_
          "TotalRefreshCount": 112,_x000D_
          "CustomInfo": {}_x000D_
        }_x000D_
      },_x000D_
      "1339": {_x000D_
        "$type": "Inside.Core.Formula.Definition.DefinitionAC, Inside.Core.Formula",_x000D_
        "ID": 1339,_x000D_
        "Results": [_x000D_
          [_x000D_
            ""_x000D_
          ]_x000D_
        ],_x000D_
        "Statistics": {_x000D_
          "CreationDate": "2022-11-15T10:05:04.9295876+01:00",_x000D_
          "LastRefreshDate": "2022-03-15T17:38:51.7405825+01:00",_x000D_
          "TotalRefreshCount": 135,_x000D_
          "CustomInfo": {}_x000D_
        }_x000D_
      },_x000D_
      "1340": {_x000D_
        "$type": "Inside.Core.Formula.Definition.DefinitionAC, Inside.Core.Formula",_x000D_
        "ID": 1340,_x000D_
        "Results": [_x000D_
          [_x000D_
            ""_x000D_
          ]_x000D_
        ],_x000D_
        "Statistics": {_x000D_
          "CreationDate": "2022-11-15T10:05:04.9295876+01:00",_x000D_
          "LastRefreshDate": "2022-03-15T17:38:52.2780798+01:00",_x000D_
          "TotalRefreshCount": 111,_x000D_
          "CustomInfo": {}_x000D_
        }_x000D_
      },_x000D_
      "1341": {_x000D_
        "$type": "Inside.Core.Formula.Definition.DefinitionAC, Inside.Core.Formula",_x000D_
        "ID": 1341,_x000D_
        "Results": [_x000D_
          [_x000D_
            "2"_x000D_
          ]_x000D_
        ],_x000D_
        "Statistics": {_x000D_
          "CreationDate": "2022-11-15T10:05:04.9295876+01:00",_x000D_
          "LastRefreshDate": "2022-03-15T17:46:57.2411305+01:00",_x000D_
          "TotalRefreshCount": 113,_x000D_
          "CustomInfo": {}_x000D_
        }_x000D_
      },_x000D_
      "1342": {_x000D_
        "$type": "Inside.Core.Formula.Definition.DefinitionAC, Inside.Core.Formula",_x000D_
        "ID": 1342,_x000D_
        "Results": [_x000D_
          [_x000D_
            ""_x000D_
          ]_x000D_
        ],_x000D_
        "Statistics": {_x000D_
          "CreationDate": "2022-11-15T10:05:04.9295876+01:00",_x000D_
          "LastRefreshDate": "2022-03-15T17:38:53.1859949+01:00",_x000D_
          "TotalRefreshCount": 112,_x000D_
          "CustomInfo": {}_x000D_
        }_x000D_
      },_x000D_
      "1343": {_x000D_
        "$type": "Inside.Core.Formula.Definition.DefinitionAC, Inside.Core.Formula",_x000D_
        "ID": 1343,_x000D_
        "Results": [_x000D_
          [_x000D_
            "Catégorie 1"_x000D_
          ]_x000D_
        ],_x000D_
        "Statistics": {_x000D_
          "CreationDate": "2022-11-15T10:05:04.9295876+01:00",_x000D_
          "LastRefreshDate": "2022-03-15T17:46:58.9739965+01:00",_x000D_
          "TotalRefreshCount": 133,_x000D_
          "CustomInfo": {}_x000D_
        }_x000D_
      },_x000D_
      "1344": {_x000D_
        "$type": "Inside.Core.Formula.Definition.DefinitionAC, Inside.Core.Formula",_x000D_
        "ID": 1344,_x000D_
        "Results": [_x000D_
          [_x000D_
            ""_x000D_
          ]_x000D_
        ],_x000D_
        "Statistics": {_x000D_
          "CreationDate": "2022-11-15T10:05:04.9295876+01:00",_x000D_
          "LastRefreshDate": "2022-03-15T17:38:57.6019191+01:00",_x000D_
          "TotalRefreshCount": 111,_x000D_
          "CustomInfo": {}_x000D_
        }_x000D_
      },_x000D_
      "1345": {_x000D_
        "$type": "Inside.Core.Formula.Definition.DefinitionAC, Inside.Core.Formula",_x000D_
        "ID": 1345,_x000D_
        "Results": [_x000D_
          [_x000D_
            ""_x000D_
          ]_x000D_
        ],_x000D_
        "Statistics": {_x000D_
          "CreationDate": "2022-11-15T10:05:04.9295876+01:00",_x000D_
          "LastRefreshDate": "2022-03-15T17:38:53.483691+01:00",_x000D_
          "TotalRefreshCount": 113,_x000D_
          "CustomInfo": {}_x000D_
        }_x000D_
      },_x000D_
      "1346": {_x000D_
        "$type": "Inside.Core.Formula.Definition.DefinitionAC, Inside.Core.Formula",_x000D_
        "ID": 1346,_x000D_
        "Results": [_x000D_
          [_x000D_
            "Catégorie 0"_x000D_
          ]_x000D_
        ],_x000D_
        "Statistics": {_x000D_
          "CreationDate": "2022-11-15T10:05:04.9295876+01:00",_x000D_
          "LastRefreshDate": "2022-03-15T17:46:58.0535994+01:00",_x000D_
          "TotalRefreshCount": 134,_x000D_
          "CustomInfo": {}_x000D_
        }_x000D_
      },_x000D_
      "1347": {_x000D_
        "$type": "Inside.Core.Formula.Definition.DefinitionAC, Inside.Core.Formula",_x000D_
        "ID": 1347,_x000D_
        "Results": [_x000D_
          [_x000D_
            "Catégorie 5"_x000D_
          ]_x000D_
        ],_x000D_
        "Statistics": {_x000D_
          "CreationDate": "2022-11-15T10:05:04.9295876+01:00",_x000D_
          "LastRefreshDate": "2022-03-15T17:46:58.9659887+01:00",_x000D_
          "TotalRefreshCount": 132,_x000D_
          "CustomInfo": {}_x000D_
        }_x000D_
      },_x000D_
      "1348": {_x000D_
        "$type": "Inside.Core.Formula.Definition.DefinitionAC, Inside.Core.Formula",_x000D_
        "ID": 1348,_x000D_
        "Results": [_x000D_
          [_x000D_
            ""_x000D_
          ]_x000D_
        ],_x000D_
        "Statistics": {_x000D_
          "CreationDate": "2022-11-15T10:05:04.9295876+01:00",_x000D_
          "LastRefreshDate": "2022-03-15T17:38:53.4637439+01:00",_x000D_
          "TotalRefreshCount": 111,_x000D_
          "CustomInfo": {}_x000D_
        }_x000D_
      },_x000D_
      "1349": {_x000D_
        "$type": "Inside.Core.Formula.Definition.DefinitionAC, Inside.Core.Formula",_x000D_
        "ID": 1349,_x000D_
        "Results": [_x000D_
          [_x000D_
            ""_x000D_
          ]_x000D_
        ],_x000D_
        "Statistics": {_x000D_
          "CreationDate": "2022-11-15T10:05:04.9295876+01:00",_x000D_
          "LastRefreshDate": "2022-03-15T17:38:51.3986325+01:00",_x000D_
          "TotalRefreshCount": 135,_x000D_
          "CustomInfo": {}_x000D_
        }_x000D_
      },_x000D_
      "1350": {_x000D_
        "$type": "Inside.Core.Formula.Definition.DefinitionAC, Inside.Core.Formula",_x000D_
        "ID": 1350,_x000D_
        "Results": [_x000D_
          [_x000D_
            ""_x000D_
          ]_x000D_
        ],_x000D_
        "Statistics": {_x000D_
          "CreationDate": "2022-11-15T10:05:04.9295876+01:00",_x000D_
          "LastRefreshDate": "2022-03-15T17:38:52.7145483+01:00",_x000D_
          "TotalRefreshCount": 112,_x000D_
          "CustomInfo": {}_x000D_
        }_x000D_
      },_x000D_
      "1351": {_x000D_
        "$type": "Inside.Core.Formula.Definition.DefinitionAC, Inside.Core.Formula",_x000D_
        "ID": 1351,_x000D_
        "Results": [_x000D_
          [_x000D_
            ""_x000D_
          ]_x000D_
        ],_x000D_
        "Statistics": {_x000D_
          "CreationDate": "2022-11-15T10:05:04.9295876+01:00",_x000D_
          "LastRefreshDate": "2022-03-15T17:39:00.1414769+01:00",_x000D_
          "TotalRefreshCount": 112,_x000D_
          "CustomInfo": {}_x000D_
        }_x000D_
      },_x000D_
      "1352": {_x000D_
        "$type": "Inside.Core.Formula.Definition.DefinitionAC, Inside.Core.Formula",_x000D_
        "ID": 1352,_x000D_
        "Results": [_x000D_
          [_x000D_
            ""_x000D_
          ]_x000D_
        ],_x000D_
        "Statistics": {_x000D_
          "CreationDate": "2022-11-15T10:05:04.9295876+01:00",_x000D_
          "LastRefreshDate": "2022-03-15T17:39:00.1394819+01:00",_x000D_
          "TotalRefreshCount": 113,_x000D_
          "CustomInfo": {}_x000D_
        }_x000D_
      },_x000D_
      "1353": {_x000D_
        "$type": "Inside.Core.Formula.Definition.DefinitionAC, Inside.Core.Formula",_x000D_
        "ID": 1353,_x000D_
        "Results": [_x000D_
          [_x000D_
            "Catégorie 3"_x000D_
          ]_x000D_
        ],_x000D_
        "Statistics": {_x000D_
          "CreationDate": "2022-11-15T10:05:04.9295876+01:00",_x000D_
          "LastRefreshDate": "2022-03-15T17:46:57.8982043+01:00",_x000D_
          "TotalRefreshCount": 133,_x000D_
          "CustomInfo": {}_x000D_
        }_x000D_
      },_x000D_
      "1354": {_x000D_
        "$type": "Inside.Core.Formula.Definition.DefinitionAC, Inside.Core.Formula",_x000D_
        "ID": 1354,_x000D_
        "Results": [_x000D_
          [_x000D_
            "Catégorie 0"_x000D_
          ]_x000D_
        ],_x000D_
        "Statistics": {_x000D_
          "CreationDate": "2022-11-15T10:05:04.9295876+01:00",_x000D_
          "LastRefreshDate": "2022-03-15T17:46:58.8774674+01:00",_x000D_
          "TotalRefreshCount": 133,_x000D_
          "CustomInfo": {}_x000D_
        }_x000D_
      },_x000D_
      "1355": {_x000D_
        "$type": "Inside.Core.Formula.Definition.DefinitionAC, Inside.Core.Formula",_x000D_
        "ID": 1355,_x000D_
        "Results": [_x000D_
          [_x000D_
            "Catégorie 1"_x000D_
          ]_x000D_
        ],_x000D_
        "Statistics": {_x000D_
          "CreationDate": "2022-11-15T10:05:04.9295876+01:00",_x000D_
          "LastRefreshDate": "2022-03-15T17:46:57.7650981+01:00",_x000D_
          "TotalRefreshCount": 132,_x000D_
          "CustomInfo": {}_x000D_
        }_x000D_
      },_x000D_
      "1356": {_x000D_
        "$type": "Inside.Core.Formula.Definition.DefinitionAC, Inside.Core.Formula",_x000D_
        "ID": 1356,_x000D_
        "Results": [_x000D_
          [_x000D_
            ""_x000D_
          ]_x000D_
        ],_x000D_
        "Statistics": {_x000D_
          "CreationDate": "2022-11-15T10:05:04.9295876+01:00",_x000D_
          "LastRefreshDate": "2022-03-15T17:38:57.7126617+01:00",_x000D_
          "TotalRefreshCount": 111,_x000D_
          "CustomInfo": {}_x000D_
        }_x000D_
      },_x000D_
      "1357": {_x000D_
        "$type": "Inside.Core.Formula.Definition.DefinitionAC, Inside.Core.Formula",_x000D_
        "ID": 1357,_x000D_
        "Results": [_x000D_
          [_x000D_
            ""_x000D_
          ]_x000D_
        ],_x000D_
        "Statistics": {_x000D_
          "CreationDate": "2022-11-15T10:05:04.9295876+01:00",_x000D_
          "LastRefreshDate": "2022-03-15T17:38:51.8336955+01:00",_x000D_
          "TotalRefreshCount": 134,_x000D_
          "CustomInfo": {}_x000D_
        }_x000D_
      },_x000D_
      "1358": {_x000D_
        "$type": "Inside.Core.Formula.Definition.DefinitionAC, Inside.Core.Formula",_x000D_
        "ID": 1358,_x000D_
        "Results": [_x000D_
          [_x000D_
            ""_x000D_
          ]_x000D_
        ],_x000D_
        "Statistics": {_x000D_
          "CreationDate": "2022-11-15T10:05:04.9295876+01:00",_x000D_
          "LastRefreshDate": "2022-03-15T17:38:54.6847745+01:00",_x000D_
          "TotalRefreshCount": 113,_x000D_
          "CustomInfo": {}_x000D_
        }_x000D_
      },_x000D_
      "1359": {_x000D_
        "$type": "Inside.Core.Formula.Definition.DefinitionAC, Inside.Core.Formula",_x000D_
        "ID": 1359,_x000D_
        "Results": [_x000D_
          [_x000D_
            ""_x000D_
          ]_x000D_
        ],_x000D_
        "Statistics": {_x000D_
          "CreationDate": "2022-11-15T10:05:04.9295876+01:00",_x000D_
          "LastRefreshDate": "2022-03-15T17:38:52.8423938+01:00",_x000D_
          "TotalRefreshCount": 111,_x000D_
          "CustomInfo": {}_x000D_
        }_x000D_
      },_x000D_
      "1360": {_x000D_
        "$type": "Inside.Core.Formula.Definition.DefinitionAC, Inside.Core.Formula",_x000D_
        "ID": 1360,_x000D_
        "Results": [_x000D_
          [_x000D_
            ""_x000D_
          ]_x000D_
        ],_x000D_
        "Statistics": {_x000D_
          "CreationDate": "2022-11-</t>
  </si>
  <si>
    <t>15T10:05:04.9295876+01:00",_x000D_
          "LastRefreshDate": "2022-03-15T17:39:02.6280956+01:00",_x000D_
          "TotalRefreshCount": 112,_x000D_
          "CustomInfo": {}_x000D_
        }_x000D_
      },_x000D_
      "1361": {_x000D_
        "$type": "Inside.Core.Formula.Definition.DefinitionAC, Inside.Core.Formula",_x000D_
        "ID": 1361,_x000D_
        "Results": [_x000D_
          [_x000D_
            "Catégorie 2"_x000D_
          ]_x000D_
        ],_x000D_
        "Statistics": {_x000D_
          "CreationDate": "2022-11-15T10:05:04.9295876+01:00",_x000D_
          "LastRefreshDate": "2022-03-15T17:46:57.4772691+01:00",_x000D_
          "TotalRefreshCount": 132,_x000D_
          "CustomInfo": {}_x000D_
        }_x000D_
      },_x000D_
      "1362": {_x000D_
        "$type": "Inside.Core.Formula.Definition.DefinitionAC, Inside.Core.Formula",_x000D_
        "ID": 1362,_x000D_
        "Results": [_x000D_
          [_x000D_
            "Catégorie 0"_x000D_
          ]_x000D_
        ],_x000D_
        "Statistics": {_x000D_
          "CreationDate": "2022-11-15T10:05:04.9295876+01:00",_x000D_
          "LastRefreshDate": "2022-03-15T17:46:59.1366475+01:00",_x000D_
          "TotalRefreshCount": 132,_x000D_
          "CustomInfo": {}_x000D_
        }_x000D_
      },_x000D_
      "1363": {_x000D_
        "$type": "Inside.Core.Formula.Definition.DefinitionAC, Inside.Core.Formula",_x000D_
        "ID": 1363,_x000D_
        "Results": [_x000D_
          [_x000D_
            "Catégorie 0"_x000D_
          ]_x000D_
        ],_x000D_
        "Statistics": {_x000D_
          "CreationDate": "2022-11-15T10:05:04.9295876+01:00",_x000D_
          "LastRefreshDate": "2022-03-15T17:46:57.5151671+01:00",_x000D_
          "TotalRefreshCount": 133,_x000D_
          "CustomInfo": {}_x000D_
        }_x000D_
      },_x000D_
      "1364": {_x000D_
        "$type": "Inside.Core.Formula.Definition.DefinitionAC, Inside.Core.Formula",_x000D_
        "ID": 1364,_x000D_
        "Results": [_x000D_
          [_x000D_
            ""_x000D_
          ]_x000D_
        ],_x000D_
        "Statistics": {_x000D_
          "CreationDate": "2022-11-15T10:05:04.9295876+01:00",_x000D_
          "LastRefreshDate": "2022-03-15T17:38:50.8875798+01:00",_x000D_
          "TotalRefreshCount": 136,_x000D_
          "CustomInfo": {}_x000D_
        }_x000D_
      },_x000D_
      "1365": {_x000D_
        "$type": "Inside.Core.Formula.Definition.DefinitionAC, Inside.Core.Formula",_x000D_
        "ID": 1365,_x000D_
        "Results": [_x000D_
          [_x000D_
            "Ingénieur et cadre"_x000D_
          ]_x000D_
        ],_x000D_
        "Statistics": {_x000D_
          "CreationDate": "2022-11-15T10:05:04.9295876+01:00",_x000D_
          "LastRefreshDate": "2022-03-15T17:46:57.1061757+01:00",_x000D_
          "TotalRefreshCount": 111,_x000D_
          "CustomInfo": {}_x000D_
        }_x000D_
      },_x000D_
      "1366": {_x000D_
        "$type": "Inside.Core.Formula.Definition.DefinitionAC, Inside.Core.Formula",_x000D_
        "ID": 1366,_x000D_
        "Results": [_x000D_
          [_x000D_
            ""_x000D_
          ]_x000D_
        ],_x000D_
        "Statistics": {_x000D_
          "CreationDate": "2022-11-15T10:05:04.9295876+01:00",_x000D_
          "LastRefreshDate": "2022-03-15T17:38:51.3151981+01:00",_x000D_
          "TotalRefreshCount": 134,_x000D_
          "CustomInfo": {}_x000D_
        }_x000D_
      },_x000D_
      "1367": {_x000D_
        "$type": "Inside.Core.Formula.Definition.DefinitionAC, Inside.Core.Formula",_x000D_
        "ID": 1367,_x000D_
        "Results": [_x000D_
          [_x000D_
            ""_x000D_
          ]_x000D_
        ],_x000D_
        "Statistics": {_x000D_
          "CreationDate": "2022-11-15T10:05:04.9295876+01:00",_x000D_
          "LastRefreshDate": "2022-03-15T17:39:02.6381102+01:00",_x000D_
          "TotalRefreshCount": 112,_x000D_
          "CustomInfo": {}_x000D_
        }_x000D_
      },_x000D_
      "1368": {_x000D_
        "$type": "Inside.Core.Formula.Definition.DefinitionAC, Inside.Core.Formula",_x000D_
        "ID": 1368,_x000D_
        "Results": [_x000D_
          [_x000D_
            "Catégorie 0"_x000D_
          ]_x000D_
        ],_x000D_
        "Statistics": {_x000D_
          "CreationDate": "2022-11-15T10:05:04.9295876+01:00",_x000D_
          "LastRefreshDate": "2022-03-15T17:46:57.5690893+01:00",_x000D_
          "TotalRefreshCount": 133,_x000D_
          "CustomInfo": {}_x000D_
        }_x000D_
      },_x000D_
      "1369": {_x000D_
        "$type": "Inside.Core.Formula.Definition.DefinitionAC, Inside.Core.Formula",_x000D_
        "ID": 1369,_x000D_
        "Results": [_x000D_
          [_x000D_
            "Catégorie 1"_x000D_
          ]_x000D_
        ],_x000D_
        "Statistics": {_x000D_
          "CreationDate": "2022-11-15T10:05:04.9295876+01:00",_x000D_
          "LastRefreshDate": "2022-03-15T17:46:57.3323574+01:00",_x000D_
          "TotalRefreshCount": 132,_x000D_
          "CustomInfo": {}_x000D_
        }_x000D_
      },_x000D_
      "1370": {_x000D_
        "$type": "Inside.Core.Formula.Definition.DefinitionAC, Inside.Core.Formula",_x000D_
        "ID": 1370,_x000D_
        "Results": [_x000D_
          [_x000D_
            ""_x000D_
          ]_x000D_
        ],_x000D_
        "Statistics": {_x000D_
          "CreationDate": "2022-11-15T10:05:04.9295876+01:00",_x000D_
          "LastRefreshDate": "2022-03-15T17:38:52.5832088+01:00",_x000D_
          "TotalRefreshCount": 111,_x000D_
          "CustomInfo": {}_x000D_
        }_x000D_
      },_x000D_
      "1371": {_x000D_
        "$type": "Inside.Core.Formula.Definition.DefinitionAC, Inside.Core.Formula",_x000D_
        "ID": 1371,_x000D_
        "Results": [_x000D_
          [_x000D_
            ""_x000D_
          ]_x000D_
        ],_x000D_
        "Statistics": {_x000D_
          "CreationDate": "2022-11-15T10:05:04.9295876+01:00",_x000D_
          "LastRefreshDate": "2022-03-15T17:38:54.6817827+01:00",_x000D_
          "TotalRefreshCount": 112,_x000D_
          "CustomInfo": {}_x000D_
        }_x000D_
      },_x000D_
      "1372": {_x000D_
        "$type": "Inside.Core.Formula.Definition.DefinitionAC, Inside.Core.Formula",_x000D_
        "ID": 1372,_x000D_
        "Results": [_x000D_
          [_x000D_
            ""_x000D_
          ]_x000D_
        ],_x000D_
        "Statistics": {_x000D_
          "CreationDate": "2022-11-15T10:05:04.9295876+01:00",_x000D_
          "LastRefreshDate": "2022-03-15T17:38:53.2627847+01:00",_x000D_
          "TotalRefreshCount": 112,_x000D_
          "CustomInfo": {}_x000D_
        }_x000D_
      },_x000D_
      "1373": {_x000D_
        "$type": "Inside.Core.Formula.Definition.DefinitionAC, Inside.Core.Formula",_x000D_
        "ID": 1373,_x000D_
        "Results": [_x000D_
          [_x000D_
            ""_x000D_
          ]_x000D_
        ],_x000D_
        "Statistics": {_x000D_
          "CreationDate": "2022-11-15T10:05:04.9295876+01:00",_x000D_
          "LastRefreshDate": "2022-03-15T17:38:53.0587289+01:00",_x000D_
          "TotalRefreshCount": 111,_x000D_
          "CustomInfo": {}_x000D_
        }_x000D_
      },_x000D_
      "1374": {_x000D_
        "$type": "Inside.Core.Formula.Definition.DefinitionAC, Inside.Core.Formula",_x000D_
        "ID": 1374,_x000D_
        "Results": [_x000D_
          [_x000D_
            "Catégorie 1"_x000D_
          ]_x000D_
        ],_x000D_
        "Statistics": {_x000D_
          "CreationDate": "2022-11-15T10:05:04.9295876+01:00",_x000D_
          "LastRefreshDate": "2022-03-15T17:46:58.0140271+01:00",_x000D_
          "TotalRefreshCount": 133,_x000D_
          "CustomInfo": {}_x000D_
        }_x000D_
      },_x000D_
      "1375": {_x000D_
        "$type": "Inside.Core.Formula.Definition.DefinitionAC, Inside.Core.Formula",_x000D_
        "ID": 1375,_x000D_
        "Results": [_x000D_
          [_x000D_
            "Catégorie 1"_x000D_
          ]_x000D_
        ],_x000D_
        "Statistics": {_x000D_
          "CreationDate": "2022-11-15T10:05:04.9295876+01:00",_x000D_
          "LastRefreshDate": "2022-03-15T17:46:58.8495417+01:00",_x000D_
          "TotalRefreshCount": 133,_x000D_
          "CustomInfo": {}_x000D_
        }_x000D_
      },_x000D_
      "1376": {_x000D_
        "$type": "Inside.Core.Formula.Definition.DefinitionAC, Inside.Core.Formula",_x000D_
        "ID": 1376,_x000D_
        "Results": [_x000D_
          [_x000D_
            ""_x000D_
          ]_x000D_
        ],_x000D_
        "Statistics": {_x000D_
          "CreationDate": "2022-11-15T10:05:04.9295876+01:00",_x000D_
          "LastRefreshDate": "2022-03-15T17:38:53.2558034+01:00",_x000D_
          "TotalRefreshCount": 111,_x000D_
          "CustomInfo": {}_x000D_
        }_x000D_
      },_x000D_
      "1377": {_x000D_
        "$type": "Inside.Core.Formula.Definition.DefinitionAC, Inside.Core.Formula",_x000D_
        "ID": 1377,_x000D_
        "Results": [_x000D_
          [_x000D_
            ""_x000D_
          ]_x000D_
        ],_x000D_
        "Statistics": {_x000D_
          "CreationDate": "2022-11-15T10:05:04.9295876+01:00",_x000D_
          "LastRefreshDate": "2022-03-15T17:38:54.5507249+01:00",_x000D_
          "TotalRefreshCount": 111,_x000D_
          "CustomInfo": {}_x000D_
        }_x000D_
      },_x000D_
      "1378": {_x000D_
        "$type": "Inside.Core.Formula.Definition.DefinitionAC, Inside.Core.Formula",_x000D_
        "ID": 1378,_x000D_
        "Results": [_x000D_
          [_x000D_
            ""_x000D_
          ]_x000D_
        ],_x000D_
        "Statistics": {_x000D_
          "CreationDate": "2022-11-15T10:05:04.9295876+01:00",_x000D_
          "LastRefreshDate": "2022-03-15T17:38:52.7374955+01:00",_x000D_
          "TotalRefreshCount": 110,_x000D_
          "CustomInfo": {}_x000D_
        }_x000D_
      },_x000D_
      "1379": {_x000D_
        "$type": "Inside.Core.Formula.Definition.DefinitionAC, Inside.Core.Formula",_x000D_
        "ID": 1379,_x000D_
        "Results": [_x000D_
          [_x000D_
            ""_x000D_
          ]_x000D_
        ],_x000D_
        "Statistics": {_x000D_
          "CreationDate": "2022-11-15T10:05:04.9295876+01:00",_x000D_
          "LastRefreshDate": "2022-03-15T17:38:50.793189+01:00",_x000D_
          "TotalRefreshCount": 134,_x000D_
          "CustomInfo": {}_x000D_
        }_x000D_
      },_x000D_
      "1380": {_x000D_
        "$type": "Inside.Core.Formula.Definition.DefinitionAC, Inside.Core.Formula",_x000D_
        "ID": 1380,_x000D_
        "Results": [_x000D_
          [_x000D_
            ""_x000D_
          ]_x000D_
        ],_x000D_
        "Statistics": {_x000D_
          "CreationDate": "2022-11-15T10:05:04.9295876+01:00",_x000D_
          "LastRefreshDate": "2022-03-15T17:38:53.498651+01:00",_x000D_
          "TotalRefreshCount": 112,_x000D_
          "CustomInfo": {}_x000D_
        }_x000D_
      },_x000D_
      "1381": {_x000D_
        "$type": "Inside.Core.Formula.Definition.DefinitionAC, Inside.Core.Formula",_x000D_
        "ID": 1381,_x000D_
        "Results": [_x000D_
          [_x000D_
            "Catégorie 0"_x000D_
          ]_x000D_
        ],_x000D_
        "Statistics": {_x000D_
          "CreationDate": "2022-11-15T10:05:04.9295876+01:00",_x000D_
          "LastRefreshDate": "2022-03-15T17:46:57.712086+01:00",_x000D_
          "TotalRefreshCount": 133,_x000D_
          "CustomInfo": {}_x000D_
        }_x000D_
      },_x000D_
      "1382": {_x000D_
        "$type": "Inside.Core.Formula.Definition.DefinitionAC, Inside.Core.Formula",_x000D_
        "ID": 1382,_x000D_
        "Results": [_x000D_
          [_x000D_
            "Catégorie 0"_x000D_
          ]_x000D_
        ],_x000D_
        "Statistics": {_x000D_
          "CreationDate": "2022-11-15T10:05:04.9295876+01:00",_x000D_
          "LastRefreshDate": "2022-03-15T17:46:58.673852+01:00",_x000D_
          "TotalRefreshCount": 132,_x000D_
          "CustomInfo": {}_x000D_
        }_x000D_
      },_x000D_
      "1383": {_x000D_
        "$type": "Inside.Core.Formula.Definition.DefinitionAC, Inside.Core.Formula",_x000D_
        "ID": 1383,_x000D_
        "Results": [_x000D_
          [_x000D_
            "Catégorie 2"_x000D_
          ]_x000D_
        ],_x000D_
        "Statistics": {_x000D_
          "CreationDate": "2022-11-15T10:05:04.9295876+01:00",_x000D_
          "LastRefreshDate": "2022-03-15T17:46:58.9709753+01:00",_x000D_
          "TotalRefreshCount": 134,_x000D_
          "CustomInfo": {}_x000D_
        }_x000D_
      },_x000D_
      "1384": {_x000D_
        "$type": "Inside.Core.Formula.Definition.DefinitionAC, Inside.Core.Formula",_x000D_
        "ID": 1384,_x000D_
        "Results": [_x000D_
          [_x000D_
            ""_x000D_
          ]_x000D_
        ],_x000D_
        "Statistics": {_x000D_
          "CreationDate": "2022-11-15T10:05:04.9295876+01:00",_x000D_
          "LastRefreshDate": "2022-03-15T17:39:00.042722+01:00",_x000D_
          "TotalRefreshCount": 111,_x000D_
          "CustomInfo": {}_x000D_
        }_x000D_
      },_x000D_
      "1385": {_x000D_
        "$type": "Inside.Core.Formula.Definition.DefinitionAC, Inside.Core.Formula",_x000D_
        "ID": 1385,_x000D_
        "Results": [_x000D_
          [_x000D_
            ""_x000D_
          ]_x000D_
        ],_x000D_
        "Statistics": {_x000D_
          "CreationDate": "2022-11-15T10:05:04.9295876+01:00",_x000D_
          "LastRefreshDate": "2022-03-15T17:38:53.1560755+01:00",_x000D_
          "TotalRefreshCount": 110,_x000D_
          "CustomInfo": {}_x000D_
        }_x000D_
      },_x000D_
      "1386": {_x000D_
        "$type": "Inside.Core.Formula.Definition.DefinitionAC, Inside.Core.Formula",_x000D_
        "ID": 1386,_x000D_
        "Results": [_x000D_
          [_x000D_
            ""_x000D_
          ]_x000D_
        ],_x000D_
        "Statistics": {_x000D_
          "CreationDate": "2022-11-15T10:05:04.9295876+01:00",_x000D_
          "LastRefreshDate": "2022-03-15T17:38:55.1168754+01:00",_x000D_
          "TotalRefreshCount": 111,_x000D_
          "CustomInfo": {}_x000D_
        }_x000D_
      },_x000D_
      "1387": {_x000D_
        "$type": "Inside.Core.Formula.Definition.DefinitionAC, Inside.Core.Formula",_x000D_
        "ID": 1387,_x000D_
        "Results": [_x000D_
          [_x000D_
            ""_x000D_
          ]_x000D_
        ],_x000D_
        "Statistics": {_x000D_
          "CreationDate": "2022-11-15T10:05:04.9295876+01:00",_x000D_
          "LastRefreshDate": "2022-03-15T17:38:54.3502899+01:00",_x000D_
          "TotalRefreshCount": 111,_x000D_
          "CustomInfo": {}_x000D_
        }_x000D_
      },_x000D_
      "1388": {_x000D_
        "$type": "Inside.Core.Formula.Definition.DefinitionAC, Inside.Core.Formula",_x000D_
        "ID": 1388,_x000D_
        "Results": [_x000D_
          [_x000D_
            ""_x000D_
          ]_x000D_
        ],_x000D_
        "Statistics": {_x000D_
          "CreationDate": "2022-11-15T10:05:04.9295876+01:00",_x000D_
          "LastRefreshDate": "2022-03-15T17:38:55.0375757+01:00",_x000D_
          "TotalRefreshCount": 111,_x000D_
          "CustomInfo": {}_x000D_
        }_x000D_
      },_x000D_
      "1389": {_x000D_
        "$type": "Inside.Core.Formula.Definition.DefinitionAC, Inside.Core.Formula",_x000D_
        "ID": 1389,_x000D_
        "Results": [_x000D_
          [_x000D_
            ""_x000D_
          ]_x000D_
        ],_x000D_
        "Statistics": {_x000D_
          "CreationDate": "2022-11-15T10:05:04.9295876+01:00",_x000D_
          "LastRefreshDate": "2022-03-15T17:38:52.0359784+01:00",_x000D_
          "TotalRefreshCount": 134,_x000D_
          "CustomInfo": {}_x000D_
        }_x000D_
      },_x000D_
      "1390": {_x000D_
        "$type": "Inside.Core.Formula.Definition.DefinitionAC, Inside.Core.Formula",_x000D_
        "ID": 1390,_x000D_
        "Results": [_x000D_
          [_x000D_
            "2"_x000D_
          ]_x000D_
        ],_x000D_
        "Statistics": {_x000D_
          "CreationDate": "2022-11-15T10:05:04.9295876+01:00",_x000D_
          "LastRefreshDate": "2022-03-15T17:46:57.0601144+01:00",_x000D_
          "TotalRefreshCount": 112,_x000D_
          "CustomInfo": {}_x000D_
        }_x000D_
      },_x000D_
      "1391": {_x000D_
        "$type": "Inside.Core.Formula.Definition.DefinitionAC, Inside.Core.Formula",_x000D_
        "ID": 1391,_x000D_
        "Results": [_x000D_
          [_x000D_
            ""_x000D_
          ]_x000D_
        ],_x000D_
        "Statistics": {_x000D_
          "CreationDate": "2022-11-15T10:05:04.9295876+01:00",_x000D_
          "LastRefreshDate": "2022-03-15T17:39:00.1145483+01:00",_x000D_
          "TotalRefreshCount": 112,_x000D_
          "CustomInfo": {}_x000D_
        }_x000D_
      },_x000D_
      "1392": {_x000D_
        "$type": "Inside.Core.Formula.Definition.DefinitionAC, Inside.Core.Formula",_x000D_
        "ID": 1392,_x000D_
        "Results": [_x000D_
          [_x000D_
            "Catégorie 3"_x000D_
          ]_x000D_
        ],_x000D_
        "Statistics": {_x000D_
          "CreationDate": "2022-11-15T10:05:04.9295876+01:00",_x000D_
          "LastRefreshDate": "2022-03-15T17:46:57.7041438+01:00",_x000D_
          "TotalRefreshCount": 134,_x000D_
          "CustomInfo": {}_x000D_
        }_x000D_
      },_x000D_
      "1393": {_x000D_
        "$type": "Inside.Core.Formula.Definition.DefinitionAC, Inside.Core.Formula",_x000D_
        "ID": 1393,_x000D_
        "Results": [_x000D_
          [_x000D_
            "Catégorie 0"_x000D_
          ]_x000D_
        ],_x000D_
        "Statistics": {_x000D_
          "CreationDate": "2022-11-15T10:05:04.9295876+01:00",_x000D_
          "LastRefreshDate": "2022-03-15T17:46:58.470177+01:00",_x000D_
          "TotalRefreshCount": 133,_x000D_
          "CustomInfo": {}_x000D_
        }_x000D_
      },_x000D_
      "1394": {_x000D_
        "$type": "Inside.Core.Formula.Definition.DefinitionAC, Inside.Core.Formula",_x000D_
        "ID": 1394,_x000D_
        "Results": [_x000D_
          [_x000D_
            "Catégorie 0"_x000D_
          ]_x000D_
        ],_x000D_
        "Statistics": {_x000D_
          "CreationDate": "2022-11-15T10:05:04.9295876+01:00",_x000D_
          "LastRefreshDate": "2022-03-15T17:46:58.271126+01:00",_x000D_
          "TotalRefreshCount": 133,_x000D_
          "CustomInfo": {}_x000D_
        }_x000D_
      },_x000D_
      "1395": {_x000D_
        "$type": "Inside.Core.Formula.Definition.DefinitionAC, Inside.Core.Formula",_x000D_
        "ID": 1395,_x000D_
        "Results": [_x000D_
          [_x000D_
            ""_x000D_
          ]_x000D_
        ],_x000D_
        "Statistics": {_x000D_
          "CreationDate": "2022-11-15T10:05:04.9295876+01:00",_x000D_
          "LastRefreshDate": "2022-03-15T17:38:52.6975935+01:00",_x000D_
          "TotalRefreshCount": 111,_x000D_
          "CustomInfo": {}_x000D_
        }_x000D_
      },_x000D_
      "1396": {_x000D_
        "$type": "Inside.Core.Formula.Definition.DefinitionAC, Inside.Core.Formula",_x000D_
        "ID": 1396,_x000D_
        "Results": [_x000D_
          [_x000D_
            ""_x000D_
          ]_x000D_
        ],_x000D_
        "Statistics": {_x000D_
          "CreationDate": "2022-11-15T10:05:04.9295876+01:00",_x000D_
          "LastRefreshDate": "2022-03-15T17:39:00.1275139+01:00",_x000D_
          "TotalRefreshCount": 111,_x000D_
          "CustomInfo": {}_x000D_
        }_x000D_
      },_x000D_
      "1397": {_x000D_
        "$type": "Inside.Core.Formula.Definition.DefinitionAC, Inside.Core.Formula",_x000D_
        "ID": 1397,_x000D_
        "Results": [_x000D_
          [_x000D_
            ""_x000D_
          ]_x000D_
        ],_x000D_
        "Statistics": {_x000D_
          "CreationDate": "2022-11-15T10:05:04.9295876+01:00",_x000D_
          "LastRefreshDate": "2022-03-15T17:38:57.303234+01:00",_x000D_
          "TotalRefreshCount": 111,_x000D_
          "CustomInfo": {}_x000D_
        }_x000D_
      },_x000D_
      "1398": {_x000D_
        "$type": "Inside.Core.Formula.Definition.DefinitionAC, Inside.Core.Formula",_x000D_
        "ID": 1398,_x000D_
        "Results": [_x000D_
          [_x000D_
            ""_x000D_
          ]_x000D_
        ],_x000D_
        "Statistics": {_x000D_
          "CreationDate": "2022-11-15T10:05:04.9295876+01:00",_x000D_
          "LastRefreshDate": "2022-03-15T17:38:54.156922+01:00",_x000D_
          "TotalRefreshCount": 112,_x000D_
          "CustomInfo": {}_x000D_
        }_x000D_
      },_x000D_
      "1399": {_x000D_
        "$type": "Inside.Core.Formula.Definition.DefinitionAC, Inside.Core.Formula",_x000D_
        "ID": 1399,_x000D_
        "Results": [_x000D_
          [_x000D_
            ""_x000D_
          ]_x000D_
        ],_x000D_
        "Statistics": {_x000D_
          "CreationDate": "2022-11-15T10:05:04.9295876+01:00",_x000D_
          "LastRefreshDate": "2022-03-15T17:38:57.5086427+01:00",_x000D_
          "TotalRefreshCount": 112,_x000D_
          "CustomInfo": {}_x000D_
        }_x000D_
      },_x000D_
      "1400": {_x000D_
        "$type": "Inside.Core.Formula.Definition.DefinitionAC, Inside.Core.Formula",_x000D_
        "ID": 1400,_x000D_
        "Results": [_x000D_
          [_x000D_
            ""_x000D_
          ]_x000D_
        ],_x000D_
        "Statistics": {_x000D_
          "CreationDate": "2022-11-15T10:05:04.9295876+01:00",_x000D_
          "LastRefreshDate": "2022-03-15T17:38:53.6343297+01:00",_x000D_
          "TotalRefreshCount": 112,_x000D_
          "CustomInfo": {}_x000D_
        }_x000D_
      },_x000D_
      "1401": {_x000D_
        "$type": "Inside.Core.Formula.Definition.DefinitionAC, Inside.Core.Formula",_x000D_
        "ID": 1401,_x000D_
        "Results": [_x000D_
          [_x000D_
            ""_x000D_
          ]_x000D_
        ],_x000D_
        "Statistics": {_x000D_
          "CreationDate": "2022-11-15T10:05:04.9295876+01:00",_x000D_
          "LastRefreshDate": "2022-03-15T17:38:52.1280166+01:00",_x000D_
          "TotalRefreshCount": 134,_x000D_
          "CustomInfo": {}_x000D_
        }_x000D_
      },_x000D_
      "1402": {_x000D_
        "$type": "Inside.Core.Formula.Definition.DefinitionAC, Inside.Core.Formula",_x000D_
        "ID": 1402,_x000D_
        "Results": [_x000D_
          [_x000D_
            ""_x000D_
          ]_x000D_
        ],_x000D_
        "Statistics": {_x000D_
          "CreationDate": "2022-11-15T10:05:04.9295876+01:00",_x000D_
          "LastRefreshDate": "2022-03-15T17:38:52.261125+01:00",_x000D_
          "TotalRefreshCount": 111,_x000D_
          "CustomInfo": {}_x000D_
        }_x000D_
      },_x000D_
      "1403": {_x000D_
        "$type": "Inside.Core.Formula.Definition.DefinitionAC, Inside.Core.Formula",_x000D_
        "ID": 1403,_x000D_
        "Results": [_x000D_
          [_x000D_
            "1"_x000D_
          ]_x000D_
        ],_x000D_
        "Statistics": {_x000D_
          "CreationDate": "2022-11-15T10:05:04.9295876+01:00",_x000D_
          "LastRefreshDate": "2022-03-15T17:46:57.1560342+01:00",_x000D_
          "TotalRefreshCount": 112,_x000D_
          "CustomInfo": {}_x000D_
        }_x000D_
      },_x000D_
      "1404": {_x000D_
        "$type": "Inside.Core.Formula.Definition.DefinitionAC, Inside.Core.Formula",_x000D_
        "ID": 1404,_x000D_
        "Results": [_x000D_
          [_x000D_
            "Catégorie 2"_x000D_
          ]_x000D_
        ],_x000D_
        "Statistics": {_x000D_
          "CreationDate": "2022-11-15T10:05:04.9295876+01:00",_x000D_
          "LastRefreshDate": "2022-03-15T17:46:57.9191487+01:00",_x000D_
          "TotalRefreshCount": 132,_x000D_
          "CustomInfo": {}_x000D_
        }_x000D_
      },_x000D_
      "1405": {_x000D_
        "$type": "Inside.Core.Formula.Definition.DefinitionAC, Inside.Core.Formula",_x000D_
        "ID": 1405,_x000D_
        "Results": [_x000D_
          [_x000D_
            "Catégorie 3"_x000D_
          ]_x000D_
        ],_x000D_
        "Statistics": {_x000D_
          "CreationDate": "2022-11-15T10:05:04.9295876+01:00",_x000D_
          "LastRefreshDate": "2022-03-15T17:46:57.3433321+01:00",_x000D_
          "TotalRefreshCount": 133,_x000D_
          "CustomInfo": {}_x000D_
        }_x000D_
      },_x000D_
      "1406": {_x000D_
        "$type": "Inside.Core.Formula.Definition.DefinitionAC, Inside.Core.Formula",_x000D_
        "ID": 1406,_x000D_
        "Results": [_x000D_
          [_x000D_
            "Catégorie 0"_x000D_
          ]_x000D_
        ],_x000D_
        "Statistics": {_x000D_
          "CreationDate": "2022-11-15T10:05:04.9295876+01:00",_x000D_
          "LastRefreshDate": "2022-03-15T17:46:58.5991295+01:00",_x000D_
          "TotalRefreshCount": 133,_x000D_
          "CustomInfo": {}_x000D_
        }_x000D_
      },_x000D_
      "1407": {_x000D_
        "$type": "Inside.Core.Formula.Definition.DefinitionAC, Inside.Core.Formula",_x000D_
        "ID": 1407,_x000D_
        "Results": [_x000D_
          [_x000D_
            ""_x000D_
          ]_x000D_
        ],_x000D_
        "Statistics": {_x000D_
          "CreationDate": "2022-11-15T10:05:04.9295876+01:00",_x000D_
          "LastRefreshDate": "2022-03-15T17:38:59.9183559+01:00",_x000D_
          "TotalRefreshCount": 111,_x000D_
          "CustomInfo": {}_x000D_
        }_x000D_
      },_x000D_
      "1408": {_x000D_
        "$type": "Inside.Core.Formula.Definition.DefinitionAC, Inside.Core.Formula",_x000D_
        "ID": 1408,_x000D_
        "Results": [_x000D_
          [_x000D_
            ""_x000D_
          ]_x000D_
        ],_x000D_
        "Statistics": {_x000D_
          "CreationDate": "2022-11-15T10:05:04.9295876+01:00",_x000D_
          "LastRefreshDate": "2022-03-15T17:38:57.4098282+01:00",_x000D_
          "TotalRefreshCount": 111,_x000D_
          "CustomInfo": {}_x000D_
        }_x000D_
      },_x000D_
      "1409": {_x000D_
        "$type": "Inside.Core.Formula.Definition.DefinitionAC, Inside.Core.Formula",_x000D_
        "ID": 1409,_x000D_
        "Results": [_x000D_
          [_x000D_
            ""_x000D_
          ]_x000D_
        ],_x000D_
        "Statistics": {_x000D_
          "CreationDate": "2022-11-15T10:05:04.9295876+01:00",_x000D_
          "LastRefreshDate": "2022-03-15T17:38:52.4914388+01:00",_x000D_
          "TotalRefreshCount": 110,_x000D_
          "CustomInfo": {}_x000D_
        }_x000D_
      },_x000D_
      "1410": {_x000D_
        "$type": "Inside.Core.Formula.Definition.DefinitionAC, Inside.Core.Formula",_x000D_
        "ID": 1410,_x000D_
        "Results": [_x000D_
          [_x000D_
            ""_x000D_
          ]_x000D_
        ],_x000D_
        "Statistics": {_x000D_
          "CreationDate": "2022-11-15T10:05:04.9295876+01:00",_x000D_
          "LastRefreshDate": "2022-03-15T17:38:57.5999242+01:00",_x000D_
          "TotalRefreshCount": 112,_x000D_
          "CustomInfo": {}_x000D_
        }_x000D_
      },_x000D_
      "1411": {_x000D_
        "$type": "Inside.Core.Formula.Definition.DefinitionAC, Inside.Core.Formula",_x000D_
        "ID": 1411,_x000D_
        "Results": [_x000D_
          [_x000D_
            ""_x000D_
          ]_x000D_
        ],_x000D_
        "Statistics": {_x000D_
          "CreationDate": "2022-11-15T10:05:04.9295876+01:00",_x000D_
          "LastRefreshDate": "2022-03-15T17:38:59.9590554+01:00",_x000D_
          "TotalRefreshCount": 111,_x000D_
          "CustomInfo": {}_x000D_
        }_x000D_
      },_x000D_
      "1412": {_x000D_
        "$type": "Inside.Core.Formula.Definition.DefinitionAC, Inside.Core.Formula",_x000D_
        "ID": 1412,_x000D_
        "Results": [_x000D_
          [_x000D_
            ""_x000D_
          ]_x000D_
        ],_x000D_
        "Statistics": {_x000D_
          "CreationDate": "2022-11-15T10:05:04.9295876+01:00",_x000D_
          "LastRefreshDate": "2022-03-15T17:39:00.1519563+01:00",_x000D_
          "TotalRefreshCount": 111,_x000D_
          "CustomInfo": {}_x000D_
        }_x000D_
      },_x000D_
      "1413": {_x000D_
        "$type": "Inside.Core.Formula.Definition.DefinitionAC, Inside.Core.Formula",_x000D_
        "ID": 1413,_x000D_
        "Results": [_x000D_
          [_x000D_
            ""_x000D_
          ]_x000D_
        ],_x000D_
        "Statistics": {_x000D_
          "CreationDate": "2022-11-15T10:05:04.9295876+01:00",_x000D_
          "LastRefreshDate": "2022-03-15T17:38:51.379689+01:00",_x000D_
          "TotalRefreshCount": 135,_x000D_
          "CustomInfo": {}_x000D_
        }_x000D_
      },_x000D_
      "1414": {_x000D_
        "$type": "Inside.Core.Formula.Definition.DefinitionAC, Inside.Core.Formula",_x000D_
        "ID": 1414,_x000D_
        "Results": [_x000D_
          [_x000D_
            ""_x000D_
          ]_x000D_
        ],_x000D_
        "Statistics": {_x000D_
          "CreationDate": "2022-11-15T10:05:04.9295876+01:00",_x000D_
          "LastRefreshDate": "2022-03-15T17:38:52.0005632+01:00",_x000D_
          "TotalRefreshCount": 135,_x000D_
          "CustomInfo": {}_x000D_
        }_x000D_
      },_x000D_
      "1415": {_x000D_
        "$type": "Inside.Core.Formula.Definition.DefinitionAC, Inside.Core.Formula",_x000D_
        "ID": 1415,_x000D_
        "Results": [_x000D_
          [_x000D_
            "Catégorie 0"_x000D_
          ]_x000D_
        ],_x000D_
        "Statistics": {_x000D_
          "CreationDate": "2022-11-15T10:05:04.9295876+01:00",_x000D_
          "LastRefreshDate": "2022-03-15T17:46:57.607043+01:00",_x000D_
          "TotalRefreshCount": 133,_x000D_
          "CustomInfo": {}_x000D_
        }_x000D_
      },_x000D_
      "1416": {_x000D_
        "$type": "Inside.Core.Formula.Definition.DefinitionAC, Inside.Core.Formula",_x000D_
        "ID": 1416,_x000D_
        "Results": [_x000D_
          [_x000D_
            "Catégorie 3"_x000D_
          ]_x000D_
        ],_x000D_
        "Statistics": {_x000D_
          "CreationDate": "2022-11-15T10:05:04.9295876+01:00",_x000D_
          "LastRefreshDate": "2022-03-15T17:46:58.8804591+01:00",_x000D_
          "TotalRefreshCount": 133,_x000D_
          "CustomInfo": {}_x000D_
        }_x000D_
      },_x000D_
      "1417": {_x000D_
        "$type": "Inside.Core.Formula.Definition.DefinitionAC, Inside.Core.Formula",_x000D_
        "ID": 1417,_x000D_
        "Results": [_x000D_
          [_x000D_
            ""_x000D_
          ]_x000D_
        ],_x000D_
        "Statistics": {_x000D_
          "CreationDate": "2022-11-15T10:05:04.9295876+01:00",_x000D_
          "LastRefreshDate": "2022-03-15T17:38:50.8686158+01:00",_x000D_
          "TotalRefreshCount": 135,_x000D_
          "CustomInfo": {}_x000D_
        }_x000D_
      },_x000D_
      "1418": {_x000D_
        "$type": "Inside.Core.Formula.Definition.DefinitionAC, Inside.Core.Formula",_x000D_
        "ID": 1418,_x000D_
        "Results": [_x000D_
          [_x000D_
            ""_x000D_
          ]_x000D_
        ],_x000D_
        "Statistics": {_x000D_
          "CreationDate": "2022-11-15T10:05:04.9295876+01:00",_x000D_
          "LastRefreshDate": "2022-03-15T17:38:50.9144844+01:00",_x000D_
          "TotalRefreshCount": 135,_x000D_
          "CustomInfo": {}_x000D_
        }_x000D_
      },_x000D_
      "1419": {_x000D_
        "$type": "Inside.Core.Formula.Definition.DefinitionAC, Inside.Core.Formula",_x000D_
        "ID": 1419,_x000D_
        "Results": [_x000D_
          [_x000D_
            ""_x000D_
          ]_x000D_
        ],_x000D_
        "Statistics": {_x000D_
          "CreationDate": "2022-11-15T10:05:04.9295876+01:00",_x000D_
          "LastRefreshDate": "2022-03-15T17:38:55.0734782+01:00",_x000D_
          "TotalRefreshCount": 114,_x000D_
          "CustomInfo": {}_x000D_
        }_x000D_
      },_x000D_
      "1420": {_x000D_
        "$type": "Inside.Core.Formula.Definition.DefinitionAC, Inside.Core.Formula",_x000D_
        "ID": 1420,_x000D_
        "Results": [_x000D_
          [_x000D_
            ""_x000D_
          ]_x000D_
        ],_x000D_
        "Statistics": {_x000D_
          "CreationDate": "2022-11-15T10:05:04.9295876+01:00",_x000D_
          "LastRefreshDate": "2022-03-15T17:38:50.7173913+01:00",_x000D_
          "TotalRefreshCount": 134,_x000D_
          "CustomInfo": {}_x000D_
        }_x000D_
      },_x000D_
      "1421": {_x000D_
        "$type": "Inside.Core.Formula.Definition.DefinitionAC, Inside.Core.Formula",_x000D_
        "ID": 1421,_x000D_
        "Results": [_x000D_
          [_x000D_
            ""_x000D_
          ]_x000D_
        ],_x000D_
        "Statistics": {_x000D_
          "CreationDate": "2022-11-15T10:05:04.9295876+01:00",_x000D_
          "LastRefreshDate": "2022-03-15T17:38:51.2843214+01:00",_x000D_
          "TotalRefreshCount": 136,_x000D_
          "CustomInfo": {}_x000D_
        }_x000D_
      },_x000D_
      "1422": {_x000D_
        "$type": "Inside.Core.Formula.Definition.DefinitionAC, Inside.Core.Formula",_x000D_
        "ID": 1422,_x000D_
        "Results": [_x000D_
          [_x000D_
            ""_x000D_
          ]_x000D_
        ],_x000D_
        "Statistics": {_x000D_
          "CreationDate": "2022-11-15T10:05:04.9295876+01:00",_x000D_
          "LastRefreshDate": "2022-03-15T17:38:57.3883316+01:00",_x000D_
          "TotalRefreshCount": 112,_x000D_
          "CustomInfo": {}_x000D_
        }_x000D_
      },_x000D_
      "1423": {_x000D_
        "$type": "Inside.Core.Formula.Definition.DefinitionAC, Inside.Core.Formula",_x000D_
        "ID": 1423,_x000D_
        "Results": [_x000D_
          [_x000D_
            ""_x000D_
          ]_x000D_
        ],_x000D_
        "Statistics": {_x000D_
          "CreationDate": "2022-11-15T10:05:04.9295876+01:00",_x000D_
          "LastRefreshDate": "2022-03-15T17:38:51.0275287+01:00",_x000D_
          "TotalRefreshCount": 136,_x000D_
          "CustomInfo": {}_x000D_
        }_x000D_
      },_x000D_
      "1424": {_x000D_
        "$type": "Inside.Core.Formula.Definition.DefinitionAC, Inside.Core.Formula",_x000D_
        "ID": 1424,_x000D_
        "Results": [_x000D_
          [_x000D_
            ""_x000D_
          ]_x000D_
        ],_x000D_
        "Statistics": {_x000D_
          "CreationDate": "2022-11-15T10:05:04.9295876+01:00",_x000D_
          "LastRefreshDate": "2022-03-15T17:38:52.0647806+01:00",_x000D_
          "TotalRefreshCount": 135,_x000D_
          "CustomInfo": {}_x000D_
        }_x000D_
      },_x000D_
      "1425": {_x000D_
        "$type": "Inside.Core.Formula.Definition.DefinitionAC, Inside.Core.Formula",_x000D_
        "ID": 1425,_x000D_
        "Results": [_x000D_
          [_x000D_
            ""_x000D_
          ]_x000D_
        ],_x000D_
        "Statistics": {_x000D_
          "CreationDate": "2022-11-15T10:05:04.9295876+01:00",_x000D_
          "LastRefreshDate": "2022-03-15T17:38:54.5607004+01:00",_x000D_
          "TotalRefreshCount": 113,_x000D_
          "CustomInfo": {}_x000D_
        }_x000D_
      },_x000D_
      "1426": {_x000D_
        "$type": "Inside.Core.Formula.Definition.DefinitionAC, Inside.Core.Formula",_x000D_
        "ID": 1426,_x000D_
        "Results": [_x000D_
          [_x000D_
            ""_x000D_
          ]_x000D_
        ],_x000D_
        "Statistics": {_x000D_
          "CreationDate": "2022-11-15T10:05:04.9295876+01:00",_x000D_
          "LastRefreshDate": "2022-03-15T17:38:54.4852082+01:00",_x000D_
          "TotalRefreshCount": 112,_x000D_
          "CustomInfo": {}_x000D_
        }_x000D_
      },_x000D_
      "1427": {_x000D_
        "$type": "Inside.Core.Formula.Definition.DefinitionAC, Inside.Core.Formula",_x000D_
        "ID": 1427,_x000D_
        "Results": [_x000D_
          [_x000D_
            ""_x000D_
          ]_x000D_
        ],_x000D_
        "Statistics": {_x000D_
          "CreationDate": "2022-11-15T10:05:04.9295876+01:00",_x000D_
          "LastRefreshDate": "2022-03-15T17:38:50.8231425+01:00",_x000D_
          "TotalRefreshCount": 136,_x000D_
          "CustomInfo": {}_x000D_
        }_x000D_
      },_x000D_
      "1428": {_x000D_
        "$type": "Inside.Core.Formula.Definition.DefinitionAC, Inside.Core.Formula",_x000D_
        "ID": 1428,_x000D_
        "Results": [_x000D_
          [_x000D_
            ""_x000D_
          ]_x000D_
        ],_x000D_
        "Statistics": {_x000D_
          "CreationDate": "2022-11-15T10:05:04.9295876+01:00",_x000D_
          "LastRefreshDate": "2022-03-15T17:38:57.6517915+01:00",_x000D_
          "TotalRefreshCount": 113,_x000D_
          "CustomInfo": {}_x000D_
        }_x000D_
      },_x000D_
      "1429": {_x000D_
        "$type": "Inside.Core.Formula.Definition.DefinitionAC, Inside.Core.Formula",_x000D_
        "ID": 1429,_x000D_
        "Results": [_x000D_
          [_x000D_
            ""_x000D_
          ]_x000D_
        ],_x000D_
        "Statistics": {_x000D_
          "CreationDate": "2022-11-15T10:05:04.9295876+01:00",_x000D_
          "LastRefreshDate": "2022-03-15T17:38:54.7715441+01:00",_x000D_
          "TotalRefreshCount": 112,_x000D_
          "CustomInfo": {}_x000D_
        }_x000D_
      },_x000D_
      "1430": {_x000D_
        "$type": "Inside.Core.Formula.Definition.DefinitionAC, Inside.Core.Formula",_x000D_
        "ID": 1430,_x000D_
        "Results": [_x000D_
          [_x000D_
            ""_x000D_
          ]_x000D_
        ],_x000D_
        "Statistics": {_x000D_
          "CreationDate": "2022-11-15T10:05:04.9295876+01:00",_x000D_
          "LastRefreshDate": "2022-03-15T17:38:50.7991987+01:00",_x000D_
          "TotalRefreshCount": 135,_x000D_
          "CustomInfo": {}_x000D_
        }_x000D_
      },_x000D_
      "1431": {_x000D_
        "$type": "Inside.Core.Formula.Definition.DefinitionAC, Inside.Core.Formula",_x000D_
        "ID": 1431,_x000D_
        "Results": [_x000D_
          [_x000D_
            ""_x000D_
          ]_x000D_
        ],_x000D_
        "Statistics": {_x000D_
          "CreationDate": "2022-11-15T10:05:04.9295876+01:00",_x000D_
          "LastRefreshDate": "2022-03-15T17:38:52.8084831+01:00",_x000D_
          "TotalRefreshCount": 111,_x000D_
          "CustomInfo": {}_x000D_
        }_x000D_
      },_x000D_
      "1432": {_x000D_
        "$type": "Inside.Core.Formula.Definition.DefinitionAC, Inside.Core.Formula",_x000D_
        "ID": 1432,_x000D_
        "Results": [_x000D_
          [_x000D_
            ""_x000D_
          ]_x000D_
        ],_x000D_
        "Statistics": {_x000D_
          "CreationDate": "2022-11-15T10:05:04.9295876+01:00",_x000D_
          "LastRefreshDate": "2022-03-15T17:38:53.2737563+01:00",_x000D_
          "TotalRefreshCount": 113,_x000D_
          "CustomInfo": {}_x000D_
        }_x000D_
      },_x000D_
      "1433": {_x000D_
        "$type": "Inside.Core.Formula.Definition.DefinitionAC, Inside.Core.Formula",_x000D_
        "ID": 1433,_x000D_
        "Results": [_x000D_
          [_x000D_
            ""_x000D_
          ]_x000D_
        ],_x000D_
        "Statistics": {_x000D_
          "CreationDate": "2022-11-15T10:05:04.9295876+01:00",_x000D_
          "LastRefreshDate": "2022-03-15T17:38:57.5166213+01:00",_x000D_
          "TotalRefreshCount": 113,_x000D_
          "CustomInfo": {}_x000D_
        }_x000D_
      },_x000D_
      "1434": {_x000D_
        "$type": "Inside.Core.Formula.Definition.DefinitionAC, Inside.Core.Formula",_x000D_
        "I</t>
  </si>
  <si>
    <t>D": 1434,_x000D_
        "Results": [_x000D_
          [_x000D_
            ""_x000D_
          ]_x000D_
        ],_x000D_
        "Statistics": {_x000D_
          "CreationDate": "2022-11-15T10:05:04.9295876+01:00",_x000D_
          "LastRefreshDate": "2022-03-15T17:38:52.437114+01:00",_x000D_
          "TotalRefreshCount": 113,_x000D_
          "CustomInfo": {}_x000D_
        }_x000D_
      },_x000D_
      "1435": {_x000D_
        "$type": "Inside.Core.Formula.Definition.DefinitionAC, Inside.Core.Formula",_x000D_
        "ID": 1435,_x000D_
        "Results": [_x000D_
          [_x000D_
            ""_x000D_
          ]_x000D_
        ],_x000D_
        "Statistics": {_x000D_
          "CreationDate": "2022-11-15T10:05:04.9295876+01:00",_x000D_
          "LastRefreshDate": "2022-03-15T17:38:51.166531+01:00",_x000D_
          "TotalRefreshCount": 136,_x000D_
          "CustomInfo": {}_x000D_
        }_x000D_
      },_x000D_
      "1436": {_x000D_
        "$type": "Inside.Core.Formula.Definition.DefinitionAC, Inside.Core.Formula",_x000D_
        "ID": 1436,_x000D_
        "Results": [_x000D_
          [_x000D_
            ""_x000D_
          ]_x000D_
        ],_x000D_
        "Statistics": {_x000D_
          "CreationDate": "2022-11-15T10:05:04.9295876+01:00",_x000D_
          "LastRefreshDate": "2022-03-15T17:38:57.4148082+01:00",_x000D_
          "TotalRefreshCount": 113,_x000D_
          "CustomInfo": {}_x000D_
        }_x000D_
      },_x000D_
      "1437": {_x000D_
        "$type": "Inside.Core.Formula.Definition.DefinitionAC, Inside.Core.Formula",_x000D_
        "ID": 1437,_x000D_
        "Results": [_x000D_
          [_x000D_
            "Catégorie 1"_x000D_
          ]_x000D_
        ],_x000D_
        "Statistics": {_x000D_
          "CreationDate": "2022-11-15T10:05:04.9295876+01:00",_x000D_
          "LastRefreshDate": "2022-03-15T17:46:57.8269383+01:00",_x000D_
          "TotalRefreshCount": 133,_x000D_
          "CustomInfo": {}_x000D_
        }_x000D_
      },_x000D_
      "1438": {_x000D_
        "$type": "Inside.Core.Formula.Definition.DefinitionAC, Inside.Core.Formula",_x000D_
        "ID": 1438,_x000D_
        "Results": [_x000D_
          [_x000D_
            ""_x000D_
          ]_x000D_
        ],_x000D_
        "Statistics": {_x000D_
          "CreationDate": "2022-11-15T10:05:04.9295876+01:00",_x000D_
          "LastRefreshDate": "2022-03-15T17:38:50.7822186+01:00",_x000D_
          "TotalRefreshCount": 134,_x000D_
          "CustomInfo": {}_x000D_
        }_x000D_
      },_x000D_
      "1439": {_x000D_
        "$type": "Inside.Core.Formula.Definition.DefinitionAC, Inside.Core.Formula",_x000D_
        "ID": 1439,_x000D_
        "Results": [_x000D_
          [_x000D_
            "2"_x000D_
          ]_x000D_
        ],_x000D_
        "Statistics": {_x000D_
          "CreationDate": "2022-11-15T10:05:04.9295876+01:00",_x000D_
          "LastRefreshDate": "2022-03-15T17:46:57.275039+01:00",_x000D_
          "TotalRefreshCount": 113,_x000D_
          "CustomInfo": {}_x000D_
        }_x000D_
      },_x000D_
      "1440": {_x000D_
        "$type": "Inside.Core.Formula.Definition.DefinitionAC, Inside.Core.Formula",_x000D_
        "ID": 1440,_x000D_
        "Results": [_x000D_
          [_x000D_
            "Catégorie 0"_x000D_
          ]_x000D_
        ],_x000D_
        "Statistics": {_x000D_
          "CreationDate": "2022-11-15T10:05:04.9295876+01:00",_x000D_
          "LastRefreshDate": "2022-03-15T17:46:58.7471322+01:00",_x000D_
          "TotalRefreshCount": 134,_x000D_
          "CustomInfo": {}_x000D_
        }_x000D_
      },_x000D_
      "1441": {_x000D_
        "$type": "Inside.Core.Formula.Definition.DefinitionAC, Inside.Core.Formula",_x000D_
        "ID": 1441,_x000D_
        "Results": [_x000D_
          [_x000D_
            "Catégorie 0"_x000D_
          ]_x000D_
        ],_x000D_
        "Statistics": {_x000D_
          "CreationDate": "2022-11-15T10:05:04.9295876+01:00",_x000D_
          "LastRefreshDate": "2022-03-15T17:46:58.2352332+01:00",_x000D_
          "TotalRefreshCount": 133,_x000D_
          "CustomInfo": {}_x000D_
        }_x000D_
      },_x000D_
      "1442": {_x000D_
        "$type": "Inside.Core.Formula.Definition.DefinitionAC, Inside.Core.Formula",_x000D_
        "ID": 1442,_x000D_
        "Results": [_x000D_
          [_x000D_
            ""_x000D_
          ]_x000D_
        ],_x000D_
        "Statistics": {_x000D_
          "CreationDate": "2022-11-15T10:05:04.9295876+01:00",_x000D_
          "LastRefreshDate": "2022-03-15T17:38:51.2134061+01:00",_x000D_
          "TotalRefreshCount": 137,_x000D_
          "CustomInfo": {}_x000D_
        }_x000D_
      },_x000D_
      "1443": {_x000D_
        "$type": "Inside.Core.Formula.Definition.DefinitionAC, Inside.Core.Formula",_x000D_
        "ID": 1443,_x000D_
        "Results": [_x000D_
          [_x000D_
            ""_x000D_
          ]_x000D_
        ],_x000D_
        "Statistics": {_x000D_
          "CreationDate": "2022-11-15T10:05:04.9295876+01:00",_x000D_
          "LastRefreshDate": "2022-03-15T17:38:57.3214978+01:00",_x000D_
          "TotalRefreshCount": 112,_x000D_
          "CustomInfo": {}_x000D_
        }_x000D_
      },_x000D_
      "1444": {_x000D_
        "$type": "Inside.Core.Formula.Definition.DefinitionAC, Inside.Core.Formula",_x000D_
        "ID": 1444,_x000D_
        "Results": [_x000D_
          [_x000D_
            "Employé"_x000D_
          ]_x000D_
        ],_x000D_
        "Statistics": {_x000D_
          "CreationDate": "2022-11-15T10:05:04.9295876+01:00",_x000D_
          "LastRefreshDate": "2022-03-15T17:46:57.208206+01:00",_x000D_
          "TotalRefreshCount": 113,_x000D_
          "CustomInfo": {}_x000D_
        }_x000D_
      },_x000D_
      "1445": {_x000D_
        "$type": "Inside.Core.Formula.Definition.DefinitionAC, Inside.Core.Formula",_x000D_
        "ID": 1445,_x000D_
        "Results": [_x000D_
          [_x000D_
            ""_x000D_
          ]_x000D_
        ],_x000D_
        "Statistics": {_x000D_
          "CreationDate": "2022-11-15T10:05:04.9295876+01:00",_x000D_
          "LastRefreshDate": "2022-03-15T17:38:53.0412655+01:00",_x000D_
          "TotalRefreshCount": 111,_x000D_
          "CustomInfo": {}_x000D_
        }_x000D_
      },_x000D_
      "1446": {_x000D_
        "$type": "Inside.Core.Formula.Definition.DefinitionAC, Inside.Core.Formula",_x000D_
        "ID": 1446,_x000D_
        "Results": [_x000D_
          [_x000D_
            "Catégorie 3"_x000D_
          ]_x000D_
        ],_x000D_
        "Statistics": {_x000D_
          "CreationDate": "2022-11-15T10:05:04.9295876+01:00",_x000D_
          "LastRefreshDate": "2022-03-15T17:46:57.5291419+01:00",_x000D_
          "TotalRefreshCount": 134,_x000D_
          "CustomInfo": {}_x000D_
        }_x000D_
      },_x000D_
      "1447": {_x000D_
        "$type": "Inside.Core.Formula.Definition.DefinitionAC, Inside.Core.Formula",_x000D_
        "ID": 1447,_x000D_
        "Results": [_x000D_
          [_x000D_
            "Catégorie 0"_x000D_
          ]_x000D_
        ],_x000D_
        "Statistics": {_x000D_
          "CreationDate": "2022-11-15T10:05:04.9295876+01:00",_x000D_
          "LastRefreshDate": "2022-03-15T17:46:58.5861941+01:00",_x000D_
          "TotalRefreshCount": 133,_x000D_
          "CustomInfo": {}_x000D_
        }_x000D_
      },_x000D_
      "1448": {_x000D_
        "$type": "Inside.Core.Formula.Definition.DefinitionAC, Inside.Core.Formula",_x000D_
        "ID": 1448,_x000D_
        "Results": [_x000D_
          [_x000D_
            "Catégorie 0"_x000D_
          ]_x000D_
        ],_x000D_
        "Statistics": {_x000D_
          "CreationDate": "2022-11-15T10:05:04.9295876+01:00",_x000D_
          "LastRefreshDate": "2022-03-15T17:46:58.2081911+01:00",_x000D_
          "TotalRefreshCount": 132,_x000D_
          "CustomInfo": {}_x000D_
        }_x000D_
      },_x000D_
      "1449": {_x000D_
        "$type": "Inside.Core.Formula.Definition.DefinitionAC, Inside.Core.Formula",_x000D_
        "ID": 1449,_x000D_
        "Results": [_x000D_
          [_x000D_
            ""_x000D_
          ]_x000D_
        ],_x000D_
        "Statistics": {_x000D_
          "CreationDate": "2022-11-15T10:05:04.9295876+01:00",_x000D_
          "LastRefreshDate": "2022-03-15T17:38:53.2837304+01:00",_x000D_
          "TotalRefreshCount": 111,_x000D_
          "CustomInfo": {}_x000D_
        }_x000D_
      },_x000D_
      "1450": {_x000D_
        "$type": "Inside.Core.Formula.Definition.DefinitionAC, Inside.Core.Formula",_x000D_
        "ID": 1450,_x000D_
        "Results": [_x000D_
          [_x000D_
            ""_x000D_
          ]_x000D_
        ],_x000D_
        "Statistics": {_x000D_
          "CreationDate": "2022-11-15T10:05:04.9295876+01:00",_x000D_
          "LastRefreshDate": "2022-03-15T17:38:51.6388357+01:00",_x000D_
          "TotalRefreshCount": 135,_x000D_
          "CustomInfo": {}_x000D_
        }_x000D_
      },_x000D_
      "1451": {_x000D_
        "$type": "Inside.Core.Formula.Definition.DefinitionAC, Inside.Core.Formula",_x000D_
        "ID": 1451,_x000D_
        "Results": [_x000D_
          [_x000D_
            ""_x000D_
          ]_x000D_
        ],_x000D_
        "Statistics": {_x000D_
          "CreationDate": "2022-11-15T10:05:04.9295876+01:00",_x000D_
          "LastRefreshDate": "2022-03-15T17:39:02.5646522+01:00",_x000D_
          "TotalRefreshCount": 112,_x000D_
          "CustomInfo": {}_x000D_
        }_x000D_
      },_x000D_
      "1452": {_x000D_
        "$type": "Inside.Core.Formula.Definition.DefinitionAC, Inside.Core.Formula",_x000D_
        "ID": 1452,_x000D_
        "Results": [_x000D_
          [_x000D_
            ""_x000D_
          ]_x000D_
        ],_x000D_
        "Statistics": {_x000D_
          "CreationDate": "2022-11-15T10:05:04.9295876+01:00",_x000D_
          "LastRefreshDate": "2022-03-15T17:38:52.3987157+01:00",_x000D_
          "TotalRefreshCount": 111,_x000D_
          "CustomInfo": {}_x000D_
        }_x000D_
      },_x000D_
      "1453": {_x000D_
        "$type": "Inside.Core.Formula.Definition.DefinitionAC, Inside.Core.Formula",_x000D_
        "ID": 1453,_x000D_
        "Results": [_x000D_
          [_x000D_
            ""_x000D_
          ]_x000D_
        ],_x000D_
        "Statistics": {_x000D_
          "CreationDate": "2022-11-15T10:05:04.9295876+01:00",_x000D_
          "LastRefreshDate": "2022-03-15T17:38:54.7605724+01:00",_x000D_
          "TotalRefreshCount": 112,_x000D_
          "CustomInfo": {}_x000D_
        }_x000D_
      },_x000D_
      "1454": {_x000D_
        "$type": "Inside.Core.Formula.Definition.DefinitionAC, Inside.Core.Formula",_x000D_
        "ID": 1454,_x000D_
        "Results": [_x000D_
          [_x000D_
            "Catégorie 3"_x000D_
          ]_x000D_
        ],_x000D_
        "Statistics": {_x000D_
          "CreationDate": "2022-11-15T10:05:04.9295876+01:00",_x000D_
          "LastRefreshDate": "2022-03-15T17:46:57.4291254+01:00",_x000D_
          "TotalRefreshCount": 133,_x000D_
          "CustomInfo": {}_x000D_
        }_x000D_
      },_x000D_
      "1455": {_x000D_
        "$type": "Inside.Core.Formula.Definition.DefinitionAC, Inside.Core.Formula",_x000D_
        "ID": 1455,_x000D_
        "Results": [_x000D_
          [_x000D_
            "Catégorie 0"_x000D_
          ]_x000D_
        ],_x000D_
        "Statistics": {_x000D_
          "CreationDate": "2022-11-15T10:05:04.9295876+01:00",_x000D_
          "LastRefreshDate": "2022-03-15T17:46:58.4495228+01:00",_x000D_
          "TotalRefreshCount": 134,_x000D_
          "CustomInfo": {}_x000D_
        }_x000D_
      },_x000D_
      "1456": {_x000D_
        "$type": "Inside.Core.Formula.Definition.DefinitionAC, Inside.Core.Formula",_x000D_
        "ID": 1456,_x000D_
        "Results": [_x000D_
          [_x000D_
            "Catégorie 0"_x000D_
          ]_x000D_
        ],_x000D_
        "Statistics": {_x000D_
          "CreationDate": "2022-11-15T10:05:04.9295876+01:00",_x000D_
          "LastRefreshDate": "2022-03-15T17:46:58.4991395+01:00",_x000D_
          "TotalRefreshCount": 133,_x000D_
          "CustomInfo": {}_x000D_
        }_x000D_
      },_x000D_
      "1457": {_x000D_
        "$type": "Inside.Core.Formula.Definition.DefinitionAC, Inside.Core.Formula",_x000D_
        "ID": 1457,_x000D_
        "Results": [_x000D_
          [_x000D_
            ""_x000D_
          ]_x000D_
        ],_x000D_
        "Statistics": {_x000D_
          "CreationDate": "2022-11-15T10:05:04.9295876+01:00",_x000D_
          "LastRefreshDate": "2022-03-15T17:38:51.8957922+01:00",_x000D_
          "TotalRefreshCount": 136,_x000D_
          "CustomInfo": {}_x000D_
        }_x000D_
      },_x000D_
      "1458": {_x000D_
        "$type": "Inside.Core.Formula.Definition.DefinitionAC, Inside.Core.Formula",_x000D_
        "ID": 1458,_x000D_
        "Results": [_x000D_
          [_x000D_
            ""_x000D_
          ]_x000D_
        ],_x000D_
        "Statistics": {_x000D_
          "CreationDate": "2022-11-15T10:05:04.9295876+01:00",_x000D_
          "LastRefreshDate": "2022-03-15T17:38:54.0516241+01:00",_x000D_
          "TotalRefreshCount": 112,_x000D_
          "CustomInfo": {}_x000D_
        }_x000D_
      },_x000D_
      "1459": {_x000D_
        "$type": "Inside.Core.Formula.Definition.DefinitionAC, Inside.Core.Formula",_x000D_
        "ID": 1459,_x000D_
        "Results": [_x000D_
          [_x000D_
            ""_x000D_
          ]_x000D_
        ],_x000D_
        "Statistics": {_x000D_
          "CreationDate": "2022-11-15T10:05:04.9295876+01:00",_x000D_
          "LastRefreshDate": "2022-03-15T17:38:55.0654993+01:00",_x000D_
          "TotalRefreshCount": 113,_x000D_
          "CustomInfo": {}_x000D_
        }_x000D_
      },_x000D_
      "1460": {_x000D_
        "$type": "Inside.Core.Formula.Definition.DefinitionAC, Inside.Core.Formula",_x000D_
        "ID": 1460,_x000D_
        "Results": [_x000D_
          [_x000D_
            ""_x000D_
          ]_x000D_
        ],_x000D_
        "Statistics": {_x000D_
          "CreationDate": "2022-11-15T10:05:04.9295876+01:00",_x000D_
          "LastRefreshDate": "2022-03-15T17:38:57.4421236+01:00",_x000D_
          "TotalRefreshCount": 114,_x000D_
          "CustomInfo": {}_x000D_
        }_x000D_
      },_x000D_
      "1461": {_x000D_
        "$type": "Inside.Core.Formula.Definition.DefinitionAC, Inside.Core.Formula",_x000D_
        "ID": 1461,_x000D_
        "Results": [_x000D_
          [_x000D_
            ""_x000D_
          ]_x000D_
        ],_x000D_
        "Statistics": {_x000D_
          "CreationDate": "2022-11-15T10:05:04.9295876+01:00",_x000D_
          "LastRefreshDate": "2022-03-15T17:38:57.3248015+01:00",_x000D_
          "TotalRefreshCount": 112,_x000D_
          "CustomInfo": {}_x000D_
        }_x000D_
      },_x000D_
      "1462": {_x000D_
        "$type": "Inside.Core.Formula.Definition.DefinitionAC, Inside.Core.Formula",_x000D_
        "ID": 1462,_x000D_
        "Results": [_x000D_
          [_x000D_
            "Catégorie 0"_x000D_
          ]_x000D_
        ],_x000D_
        "Statistics": {_x000D_
          "CreationDate": "2022-11-15T10:05:04.9295876+01:00",_x000D_
          "LastRefreshDate": "2022-03-15T17:46:58.1080922+01:00",_x000D_
          "TotalRefreshCount": 133,_x000D_
          "CustomInfo": {}_x000D_
        }_x000D_
      },_x000D_
      "1463": {_x000D_
        "$type": "Inside.Core.Formula.Definition.DefinitionAC, Inside.Core.Formula",_x000D_
        "ID": 1463,_x000D_
        "Results": [_x000D_
          [_x000D_
            ""_x000D_
          ]_x000D_
        ],_x000D_
        "Statistics": {_x000D_
          "CreationDate": "2022-11-15T10:05:04.9295876+01:00",_x000D_
          "LastRefreshDate": "2022-03-15T17:38:54.1010605+01:00",_x000D_
          "TotalRefreshCount": 112,_x000D_
          "CustomInfo": {}_x000D_
        }_x000D_
      },_x000D_
      "1464": {_x000D_
        "$type": "Inside.Core.Formula.Definition.DefinitionAC, Inside.Core.Formula",_x000D_
        "ID": 1464,_x000D_
        "Results": [_x000D_
          [_x000D_
            ""_x000D_
          ]_x000D_
        ],_x000D_
        "Statistics": {_x000D_
          "CreationDate": "2022-11-15T10:05:04.9295876+01:00",_x000D_
          "LastRefreshDate": "2022-03-15T17:38:52.5686703+01:00",_x000D_
          "TotalRefreshCount": 110,_x000D_
          "CustomInfo": {}_x000D_
        }_x000D_
      },_x000D_
      "1465": {_x000D_
        "$type": "Inside.Core.Formula.Definition.DefinitionAC, Inside.Core.Formula",_x000D_
        "ID": 1465,_x000D_
        "Results": [_x000D_
          [_x000D_
            ""_x000D_
          ]_x000D_
        ],_x000D_
        "Statistics": {_x000D_
          "CreationDate": "2022-11-15T10:05:04.9295876+01:00",_x000D_
          "LastRefreshDate": "2022-03-15T17:39:00.0556873+01:00",_x000D_
          "TotalRefreshCount": 111,_x000D_
          "CustomInfo": {}_x000D_
        }_x000D_
      },_x000D_
      "1466": {_x000D_
        "$type": "Inside.Core.Formula.Definition.DefinitionAC, Inside.Core.Formula",_x000D_
        "ID": 1466,_x000D_
        "Results": [_x000D_
          [_x000D_
            ""_x000D_
          ]_x000D_
        ],_x000D_
        "Statistics": {_x000D_
          "CreationDate": "2022-11-15T10:05:04.9295876+01:00",_x000D_
          "LastRefreshDate": "2022-03-15T17:38:51.6882121+01:00",_x000D_
          "TotalRefreshCount": 135,_x000D_
          "CustomInfo": {}_x000D_
        }_x000D_
      },_x000D_
      "1467": {_x000D_
        "$type": "Inside.Core.Formula.Definition.DefinitionAC, Inside.Core.Formula",_x000D_
        "ID": 1467,_x000D_
        "Results": [_x000D_
          [_x000D_
            ""_x000D_
          ]_x000D_
        ],_x000D_
        "Statistics": {_x000D_
          "CreationDate": "2022-11-15T10:05:04.9295876+01:00",_x000D_
          "LastRefreshDate": "2022-03-15T17:38:54.4781964+01:00",_x000D_
          "TotalRefreshCount": 113,_x000D_
          "CustomInfo": {}_x000D_
        }_x000D_
      },_x000D_
      "1468": {_x000D_
        "$type": "Inside.Core.Formula.Definition.DefinitionAC, Inside.Core.Formula",_x000D_
        "ID": 1468,_x000D_
        "Results": [_x000D_
          [_x000D_
            "Catégorie 1"_x000D_
          ]_x000D_
        ],_x000D_
        "Statistics": {_x000D_
          "CreationDate": "2022-11-15T10:05:04.9295876+01:00",_x000D_
          "LastRefreshDate": "2022-03-15T17:46:57.5980682+01:00",_x000D_
          "TotalRefreshCount": 132,_x000D_
          "CustomInfo": {}_x000D_
        }_x000D_
      },_x000D_
      "1469": {_x000D_
        "$type": "Inside.Core.Formula.Definition.DefinitionAC, Inside.Core.Formula",_x000D_
        "ID": 1469,_x000D_
        "Results": [_x000D_
          [_x000D_
            ""_x000D_
          ]_x000D_
        ],_x000D_
        "Statistics": {_x000D_
          "CreationDate": "2022-11-15T10:05:04.9295876+01:00",_x000D_
          "LastRefreshDate": "2022-03-15T17:38:53.5016426+01:00",_x000D_
          "TotalRefreshCount": 112,_x000D_
          "CustomInfo": {}_x000D_
        }_x000D_
      },_x000D_
      "1470": {_x000D_
        "$type": "Inside.Core.Formula.Definition.DefinitionAC, Inside.Core.Formula",_x000D_
        "ID": 1470,_x000D_
        "Results": [_x000D_
          [_x000D_
            "100"_x000D_
          ]_x000D_
        ],_x000D_
        "Statistics": {_x000D_
          "CreationDate": "2022-11-15T10:05:04.9295876+01:00",_x000D_
          "LastRefreshDate": "2022-03-15T17:46:57.0825953+01:00",_x000D_
          "TotalRefreshCount": 112,_x000D_
          "CustomInfo": {}_x000D_
        }_x000D_
      },_x000D_
      "1471": {_x000D_
        "$type": "Inside.Core.Formula.Definition.DefinitionAC, Inside.Core.Formula",_x000D_
        "ID": 1471,_x000D_
        "Results": [_x000D_
          [_x000D_
            ""_x000D_
          ]_x000D_
        ],_x000D_
        "Statistics": {_x000D_
          "CreationDate": "2022-11-15T10:05:04.9295876+01:00",_x000D_
          "LastRefreshDate": "2022-03-15T17:38:55.0864472+01:00",_x000D_
          "TotalRefreshCount": 111,_x000D_
          "CustomInfo": {}_x000D_
        }_x000D_
      },_x000D_
      "1472": {_x000D_
        "$type": "Inside.Core.Formula.Definition.DefinitionAC, Inside.Core.Formula",_x000D_
        "ID": 1472,_x000D_
        "Results": [_x000D_
          [_x000D_
            ""_x000D_
          ]_x000D_
        ],_x000D_
        "Statistics": {_x000D_
          "CreationDate": "2022-11-15T10:05:04.9295876+01:00",_x000D_
          "LastRefreshDate": "2022-03-15T17:39:02.4773746+01:00",_x000D_
          "TotalRefreshCount": 111,_x000D_
          "CustomInfo": {}_x000D_
        }_x000D_
      },_x000D_
      "1473": {_x000D_
        "$type": "Inside.Core.Formula.Definition.DefinitionAC, Inside.Core.Formula",_x000D_
        "ID": 1473,_x000D_
        "Results": [_x000D_
          [_x000D_
            ""_x000D_
          ]_x000D_
        ],_x000D_
        "Statistics": {_x000D_
          "CreationDate": "2022-11-15T10:05:04.9295876+01:00",_x000D_
          "LastRefreshDate": "2022-03-15T17:38:52.447095+01:00",_x000D_
          "TotalRefreshCount": 112,_x000D_
          "CustomInfo": {}_x000D_
        }_x000D_
      },_x000D_
      "1474": {_x000D_
        "$type": "Inside.Core.Formula.Definition.DefinitionAC, Inside.Core.Formula",_x000D_
        "ID": 1474,_x000D_
        "Results": [_x000D_
          [_x000D_
            ""_x000D_
          ]_x000D_
        ],_x000D_
        "Statistics": {_x000D_
          "CreationDate": "2022-11-15T10:05:04.9295876+01:00",_x000D_
          "LastRefreshDate": "2022-03-15T17:38:53.1281501+01:00",_x000D_
          "TotalRefreshCount": 111,_x000D_
          "CustomInfo": {}_x000D_
        }_x000D_
      },_x000D_
      "1475": {_x000D_
        "$type": "Inside.Core.Formula.Definition.DefinitionAC, Inside.Core.Formula",_x000D_
        "ID": 1475,_x000D_
        "Results": [_x000D_
          [_x000D_
            "Catégorie 0"_x000D_
          ]_x000D_
        ],_x000D_
        "Statistics": {_x000D_
          "CreationDate": "2022-11-15T10:05:04.9295876+01:00",_x000D_
          "LastRefreshDate": "2022-03-15T17:46:58.4961889+01:00",_x000D_
          "TotalRefreshCount": 132,_x000D_
          "CustomInfo": {}_x000D_
        }_x000D_
      },_x000D_
      "1476": {_x000D_
        "$type": "Inside.Core.Formula.Definition.DefinitionAC, Inside.Core.Formula",_x000D_
        "ID": 1476,_x000D_
        "Results": [_x000D_
          [_x000D_
            "Catégorie 0"_x000D_
          ]_x000D_
        ],_x000D_
        "Statistics": {_x000D_
          "CreationDate": "2022-11-15T10:05:04.9295876+01:00",_x000D_
          "LastRefreshDate": "2022-03-15T17:46:58.6021582+01:00",_x000D_
          "TotalRefreshCount": 134,_x000D_
          "CustomInfo": {}_x000D_
        }_x000D_
      },_x000D_
      "1477": {_x000D_
        "$type": "Inside.Core.Formula.Definition.DefinitionAC, Inside.Core.Formula",_x000D_
        "ID": 1477,_x000D_
        "Results": [_x000D_
          [_x000D_
            ""_x000D_
          ]_x000D_
        ],_x000D_
        "Statistics": {_x000D_
          "CreationDate": "2022-11-15T10:05:04.9295876+01:00",_x000D_
          "LastRefreshDate": "2022-03-15T17:38:54.9039049+01:00",_x000D_
          "TotalRefreshCount": 111,_x000D_
          "CustomInfo": {}_x000D_
        }_x000D_
      },_x000D_
      "1478": {_x000D_
        "$type": "Inside.Core.Formula.Definition.DefinitionAC, Inside.Core.Formula",_x000D_
        "ID": 1478,_x000D_
        "Results": [_x000D_
          [_x000D_
            ""_x000D_
          ]_x000D_
        ],_x000D_
        "Statistics": {_x000D_
          "CreationDate": "2022-11-15T10:05:04.9295876+01:00",_x000D_
          "LastRefreshDate": "2022-03-15T17:38:52.85137+01:00",_x000D_
          "TotalRefreshCount": 110,_x000D_
          "CustomInfo": {}_x000D_
        }_x000D_
      },_x000D_
      "1479": {_x000D_
        "$type": "Inside.Core.Formula.Definition.DefinitionAC, Inside.Core.Formula",_x000D_
        "ID": 1479,_x000D_
        "Results": [_x000D_
          [_x000D_
            ""_x000D_
          ]_x000D_
        ],_x000D_
        "Statistics": {_x000D_
          "CreationDate": "2022-11-15T10:05:04.9295876+01:00",_x000D_
          "LastRefreshDate": "2022-03-15T17:38:57.3155161+01:00",_x000D_
          "TotalRefreshCount": 111,_x000D_
          "CustomInfo": {}_x000D_
        }_x000D_
      },_x000D_
      "1480": {_x000D_
        "$type": "Inside.Core.Formula.Definition.DefinitionAC, Inside.Core.Formula",_x000D_
        "ID": 1480,_x000D_
        "Results": [_x000D_
          [_x000D_
            ""_x000D_
          ]_x000D_
        ],_x000D_
        "Statistics": {_x000D_
          "CreationDate": "2022-11-15T10:05:04.9295876+01:00",_x000D_
          "LastRefreshDate": "2022-03-15T17:38:54.5772149+01:00",_x000D_
          "TotalRefreshCount": 111,_x000D_
          "CustomInfo": {}_x000D_
        }_x000D_
      },_x000D_
      "1481": {_x000D_
        "$type": "Inside.Core.Formula.Definition.DefinitionAC, Inside.Core.Formula",_x000D_
        "ID": 1481,_x000D_
        "Results": [_x000D_
          [_x000D_
            ""_x000D_
          ]_x000D_
        ],_x000D_
        "Statistics": {_x000D_
          "CreationDate": "2022-11-15T10:05:04.9295876+01:00",_x000D_
          "LastRefreshDate": "2022-03-15T17:38:52.5445138+01:00",_x000D_
          "TotalRefreshCount": 110,_x000D_
          "CustomInfo": {}_x000D_
        }_x000D_
      },_x000D_
      "1482": {_x000D_
        "$type": "Inside.Core.Formula.Definition.DefinitionAC, Inside.Core.Formula",_x000D_
        "ID": 1482,_x000D_
        "Results": [_x000D_
          [_x000D_
            ""_x000D_
          ]_x000D_
        ],_x000D_
        "Statistics": {_x000D_
          "CreationDate": "2022-11-15T10:05:04.9295876+01:00",_x000D_
          "LastRefreshDate": "2022-03-15T17:38:53.3528197+01:00",_x000D_
          "TotalRefreshCount": 111,_x000D_
          "CustomInfo": {}_x000D_
        }_x000D_
      },_x000D_
      "1483": {_x000D_
        "$type": "Inside.Core.Formula.Definition.DefinitionAC, Inside.Core.Formula",_x000D_
        "ID": 1483,_x000D_
        "Results": [_x000D_
          [_x000D_
            ""_x000D_
          ]_x000D_
        ],_x000D_
        "Statistics": {_x000D_
          "CreationDate": "2022-11-15T10:05:04.9295876+01:00",_x000D_
          "LastRefreshDate": "2022-03-15T17:38:54.2839583+01:00",_x000D_
          "TotalRefreshCount": 114,_x000D_
          "CustomInfo": {}_x000D_
        }_x000D_
      },_x000D_
      "1484": {_x000D_
        "$type": "Inside.Core.Formula.Definition.DefinitionAC, Inside.Core.Formula",_x000D_
        "ID": 1484,_x000D_
        "Results": [_x000D_
          [_x000D_
            "1"_x000D_
          ]_x000D_
        ],_x000D_
        "Statistics": {_x000D_
          "CreationDate": "2022-11-15T10:05:04.9295876+01:00",_x000D_
          "LastRefreshDate": "2022-03-15T17:46:57.1241244+01:00",_x000D_
          "TotalRefreshCount": 112,_x000D_
          "CustomInfo": {}_x000D_
        }_x000D_
      },_x000D_
      "1485": {_x000D_
        "$type": "Inside.Core.Formula.Definition.DefinitionAC, Inside.Core.Formula",_x000D_
        "ID": 1485,_x000D_
        "Results": [_x000D_
          [_x000D_
            "Catégorie 0"_x000D_
          ]_x000D_
        ],_x000D_
        "Statistics": {_x000D_
          "CreationDate": "2022-11-15T10:05:04.9295876+01:00",_x000D_
          "LastRefreshDate": "2022-03-15T17:46:57.8099764+01:00",_x000D_
          "TotalRefreshCount": 134,_x000D_
          "CustomInfo": {}_x000D_
        }_x000D_
      },_x000D_
      "1486": {_x000D_
        "$type": "Inside.Core.Formula.Definition.DefinitionAC, Inside.Core.Formula",_x000D_
        "ID": 1486,_x000D_
        "Results": [_x000D_
          [_x000D_
            "Catégorie 0"_x000D_
          ]_x000D_
        ],_x000D_
        "Statistics": {_x000D_
          "CreationDate": "2022-11-15T10:05:04.9295876+01:00",_x000D_
          "LastRefreshDate": "2022-03-15T17:46:57.3274673+01:00",_x000D_
          "TotalRefreshCount": 134,_x000D_
          "CustomInfo": {}_x000D_
        }_x000D_
      },_x000D_
      "1487": {_x000D_
        "$type": "Inside.Core.Formula.Definition.DefinitionAC, Inside.Core.Formula",_x000D_
        "ID": 1487,_x000D_
        "Results": [_x000D_
          [_x000D_
            "Catégorie 3"_x000D_
          ]_x000D_
        ],_x000D_
        "Statistics": {_x000D_
          "CreationDate": "2022-11-15T10:05:04.9295876+01:00",_x000D_
          "LastRefreshDate": "2022-03-15T17:46:57.6721839+01:00",_x000D_
          "TotalRefreshCount": 134,_x000D_
          "CustomInfo": {}_x000D_
        }_x000D_
      },_x000D_
      "1488": {_x000D_
        "$type": "Inside.Core.Formula.Definition.DefinitionAC, Inside.Core.Formula",_x000D_
        "ID": 1488,_x000D_
        "Results": [_x000D_
          [_x000D_
            "Catégorie 0"_x000D_
          ]_x000D_
        ],_x000D_
        "Statistics": {_x000D_
          "CreationDate": "2022-11-15T10:05:04.9295876+01:00",_x000D_
          "LastRefreshDate": "2022-03-15T17:46:57.8912642+01:00",_x000D_
          "TotalRefreshCount": 133,_x000D_
          "CustomInfo": {}_x000D_
        }_x000D_
      },_x000D_
      "1489": {_x000D_
        "$type": "Inside.Core.Formula.Definition.DefinitionAC, Inside.Core.Formula",_x000D_
        "ID": 1489,_x000D_
        "Results": [_x000D_
          [_x000D_
            ""_x000D_
          ]_x000D_
        ],_x000D_
        "Statistics": {_x000D_
          "CreationDate": "2022-11-15T10:05:04.9295876+01:00",_x000D_
          "LastRefreshDate": "2022-03-15T17:38:53.9826329+01:00",_x000D_
          "TotalRefreshCount": 111,_x000D_
          "CustomInfo": {}_x000D_
        }_x000D_
      },_x000D_
      "1490": {_x000D_
        "$type": "Inside.Core.Formula.Definition.DefinitionAC, Inside.Core.Formula",_x000D_
        "ID": 1490,_x000D_
        "Results": [_x000D_
          [_x000D_
            ""_x000D_
          ]_x000D_
        ],_x000D_
        "Statistics": {_x000D_
          "CreationDate": "2022-11-15T10:05:04.9295876+01:00",_x000D_
          "LastRefreshDate": "2022-03-15T17:38:57.6118926+01:00",_x000D_
          "TotalRefreshCount": 111,_x000D_
          "CustomInfo": {}_x000D_
        }_x000D_
      },_x000D_
      "1491": {_x000D_
        "$type": "Inside.Core.Formula.Definition.DefinitionAC, Inside.Core.Formula",_x000D_
        "ID": 1491,_x000D_
        "Results": [_x000D_
          [_x000D_
            ""_x000D_
          ]_x000D_
        ],_x000D_
        "Statistics": {_x000D_
          "CreationDate": "2022-11-15T10:05:04.9295876+01:00",_x000D_
          "LastRefreshDate": "2022-03-15T17:38:52.9341649+01:00",_x000D_
          "TotalRefreshCount": 110,_x000D_
          "CustomInfo": {}_x000D_
        }_x000D_
      },_x000D_
      "1492": {_x000D_
        "$type": "Inside.Core.Formula.Definition.DefinitionAC, Inside.Core.Formula",_x000D_
        "ID": 1492,_x000D_
        "Results": [_x000D_
          [_x000D_
            ""_x000D_
          ]_x000D_
        ],_x000D_
        "Statistics": {_x000D_
          "CreationDate": "2022-11-15T10:05:04.9295876+01:00",_x000D_
          "LastRefreshDate": "2022-03-15T17:38:54.8680004+01:00",_x000D_
          "TotalRefreshCount": 112,_x000D_
          "CustomInfo": {}_x000D_
        }_x000D_
      },_x000D_
      "1493": {_x000D_
        "$type": "Inside.Core.Formula.Definition.DefinitionAC, Inside.Core.Formula",_x000D_
        "ID": 1493,_x000D_
        "Results": [_x000D_
          [_x000D_
            "200"_x000D_
          ]_x000D_
        ],_x000D_
        "Statistics": {_x000D_
          "CreationDate": "2022-11-15T10:05:04.9295876+01:00",_x000D_
          "LastRefreshDate": "2022-03-15T17:46:57.2161849+01:00",_x000D_
          "TotalRefreshCount": 112,_x000D_
          "CustomInfo": {}_x000D_
        }_x000D_
      },_x000D_
      "1494": {_x000D_
        "$type": "Inside.Core.Formula.Definition.DefinitionAC, Inside.Core.Formula",_x000D_
        "ID": 1494,_x000D_
        "Results": [_x000D_
          [_x000D_
            ""_x000D_
          ]_x000D_
        ],_x000D_
        "Statistics": {_x000D_
          "CreationDate": "2022-11-15T10:05:04.9295876+01:00",_x000D_
          "LastRefreshDate": "2022-03-15T17:38:50.7592789+01:00",_x000D_
          "TotalRefreshCount": 135,_x000D_
          "CustomInfo": {}_x000D_
        }_x000D_
      },_x000D_
      "1495": {_x000D_
        "$type": "Inside.Core.Formula.Definition.DefinitionAC, Inside.Core.Formula",_x000D_
        "ID": 1495,_x000D_
        "Results": [_x000D_
          [_x000D_
            ""_x000D_
          ]_x000D_
        ],_x000D_
        "Statistics": {_x000D_
          "CreationDate": "2022-11-15T10:05:04.9295876+01:00",_x000D_
          "LastRefreshDate": "2022-03-15T17:38:57.6547828+01:00",_x000D_
          "TotalRefreshCount": 112,_x000D_
          "CustomInfo": {}_x000D_
        }_x000D_
      },_x000D_
      "1496": {_x000D_
        "$type": "Inside.Core.Formula.Definition.DefinitionAC, Inside.Core.Formula",_x000D_
        "ID": 1496,_x000D_
        "Results": [_x000D_
          [_x000D_
            ""_x000D_
          ]_x000D_
        ],_x000D_
        "Statistics": {_x000D_
          "CreationDate": "2022-11-15T10:05:04.9295876+01:00",_x000D_
          "LastRefreshDate": "2022-03-15T17:38:52.9171941+01:00",_x000D_
          "TotalRefreshCount": 112,_x000D_
          "CustomInfo": {}_x000D_
        }_x000D_
      },_x000D_
      "1497": {_x000D_
        "$type": "Inside.Core.Formula.Definition.DefinitionAC, Inside.Core.Formula",_x000D_
        "ID": 1497,_x000D_
        "Results": [_x000D_
          [_x000D_
            ""_x000D_
          ]_x000D_
        ],_x000D_
        "Statistics": {_x000D_
          "CreationDate": "2022-11-15T10:05:04.9295876+01:00",_x000D_
          "LastRefreshDate": "2022-03-15T17:38:52.4834721+01:00",_x000D_
          "TotalRefreshCount": 112,_x000D_
          "CustomInfo": {}_x000D_
        }_x000D_
      },_x000D_
      "1498": {_x000D_
        "$type": "Inside.Core.Formula.Definition.DefinitionAC, Inside.Core.Formula",_x000D_
        "ID": 1498,_x000D_
        "Results": [_x000D_
          [_x000D_
            "Catégorie 0"_x000D_
          ]_x000D_
        ],_x000D_
        "Statistics": {_x000D_
          "CreationDate": "2022-11-15T10:05:04.9295876+01:00",_x000D_
          "LastRefreshDate": "2022-03-15T17:46:57.860895+01:00",_x000D_
          "TotalRefreshCount": 132,_x000D_
          "CustomInfo": {}_x000D_
        }_x000D_
      },_x000D_
      "1499": {_x000D_
        "$type": "Inside.Core.Formula.Definition.DefinitionAC, Inside.Core.Formula",_x000D_
        "ID": 1499,_x000D_
        "Results": [_x000D_
          [_x000D_
            "Catégorie 0"_x000D_
          ]_x000D_
        ],_x000D_
        "Statistics": {_x000D_
          "CreationDate": "2022-11-15T10:05:04.9295876+01:00",_x000D_
          "LastRefreshDate": "2022-03-15T17:46:58.8684926+01:00",_x000D_
          "TotalRefreshCount": 132,_x000D_
          "CustomInfo": {}_x000D_
        }_x000D_
      },_x000D_
      "1500": {_x000D_
        "$type": "Inside.Core.Formula.Definition.DefinitionAC, Inside.Core.Formula",_x000D_
        "ID": 1500,_x000D_
        "Results": [_x000D_
          [_x000D_
            "Catégorie 5"_x000D_
          ]_x000D_
        ],_x000D_
        "Statistics": {_x000D_
          "CreationDate": "2022-11-15T10:05:04.9295876+01:00",_x000D_
          "LastRefreshDate": "2022-03-15T17:46:57.7510972+01:00",_x000D_
          "TotalRefreshCount": 132,_x000D_
          "CustomInfo": {}_x000D_
        }_x000D_
      },_x000D_
      "1501": {_x000D_
        "$type": "Inside.Core.Formula.Definition.DefinitionAC, Inside.Core.Formula",_x000D_
        "ID": 1501,_x000D_
        "Results": [_x000D_
          [_x000D_
            "300"_x000D_
          ]_x000D_
        ],_x000D_
        "Statistics": {_x000D_
          "CreationDate": "2022-11-15T10:05:04.9295876+01:00",_x000D_
          "LastRefreshDate": "2022-03-15T17:46:57.138052+01:00",_x000D_
          "TotalRefreshCount": 112,_x000D_
          "CustomInfo": {}_x000D_
        }_x000D_
      },_x000D_
      "1502": {_x000D_
        "$type": "Inside.Core.Formula.Definition.DefinitionAC, Inside.Core.Formula",_x000D_
        "ID": 1502,_x000D_
        "Results": [_x000D_
          [_x000D_
            ""_x000D_
          ]_x000D_
        ],_x000D_
        "Statistics": {_x000D_
          "CreationDate": "2022-11-15T10:05:04.9295876+01:00",_x000D_
          "LastRefreshDate": "2022-03-15T17:38:54.3652503+01:00",_x000D_
          "TotalRefreshCount": 111,_x000D_
          "CustomInfo": {}_x000D_
        }_x000D_
      },_x000D_
      "1503": {_x000D_
        "$type": "Inside.Core.Formula.Definition.DefinitionAC, Inside.Core.Formula",_x000D_
        "ID": 1503,_x000D_
        "Results": [_x000D_
          [_x000D_
            ""_x000D_
          ]_x000D_
        ],_x000D_
        "Statistics": {_x000D_
          "CreationDate": "2022-11-15T10:05:04.9295876+01:00",_x000D_
          "LastRefreshDate": "2022-03-15T17:38:52.5425195+01:00",_x000D_
          "TotalRefreshCount": 110,_x000D_
          "CustomInfo": {}_x000D_
        }_x000D_
      },_x000D_
      "1504": {_x000D_
        "$type": "Inside.Core.Formula.Definition.DefinitionAC, Inside.Core.Formula",_x000D_
        "ID": 1504,_x000D_
        "Results": [_x000D_
          [_x000D_
            ""_x000D_
          ]_x000D_
        ],_x000D_
        "Statistics": {_x000D_
          "CreationDate": "2022-11-15T10:05:04.9295876+01:00",_x000D_
          "LastRefreshDate": "2022-03-15T17:38:52.566676+01:00",_x000D_
          "TotalRefreshCount": 111,_x000D_
          "CustomInfo": {}_x000D_
        }_x000D_
      },_x000D_
      "1505": {_x000D_
        "$type": "Inside.Core.Formula.Definition.DefinitionAC, Inside.Core.Formula",_x000D_
        "ID": 1505,_x000D_
        "Results": [_x000D_
          [_x000D_
            ""_x000D_
          ]_x000D_
        ],_x000D_
        "Statistics": {_x000D_
          "CreationDate": "2022-11-15T10:05:04.9295876+01:00",_x000D_
          "LastRefreshDate": "2022-03-15T17:39:02.5023355+01:00",_x000D_
          "TotalRefreshCount": 112,_x000D_
          "CustomInfo": {}_x000D_
        }_x000D_
      },_x000D_
      "1506": {_x000D_
        "$type": "Inside.Core.Formula.Definition.DefinitionAC, Inside.Core.Formula",_x000D_
        "ID": 1506,_x000D_
        "Results": [_x000D_
          [_x000D_
            ""_x000D_
          ]_x000D_
        ],_x000D_
        "Statistics": {_x000D_
          "CreationDate": "2022-11-15T10:05:04.9295876+01:00",_x000D_
          "LastRefreshDate": "2022-03-15T17:38:54.6668211+01:00",_x000D_
          "TotalRefreshCount": 111,_x000D_
          "CustomInfo": {}_x000D_
        }_x000D_
      },_x000D_
      "1507": {_x000D_
        "$type": "Inside.Core.Formula.Definition.DefinitionAC, Inside.Core.Formula",_x000D_
        "ID": 1507,_x000D_
        "Results": [_x000D_
          [_x000D_
            ""_x000D_
          ]_x000D_
        ],_x000D_
        "Statistics": {_x000D_
          "CreationDate": "2022-11-15T10:05:04.9295876+01:00",_x000D_
          "LastRefreshDate": "2022-03-15T17:38:50.8775923+01:00",_x000D_
          "TotalRefreshCount":</t>
  </si>
  <si>
    <t xml:space="preserve"> 134,_x000D_
          "CustomInfo": {}_x000D_
        }_x000D_
      },_x000D_
      "1508": {_x000D_
        "$type": "Inside.Core.Formula.Definition.DefinitionAC, Inside.Core.Formula",_x000D_
        "ID": 1508,_x000D_
        "Results": [_x000D_
          [_x000D_
            ""_x000D_
          ]_x000D_
        ],_x000D_
        "Statistics": {_x000D_
          "CreationDate": "2022-11-15T10:05:04.9295876+01:00",_x000D_
          "LastRefreshDate": "2022-03-15T17:38:52.9819646+01:00",_x000D_
          "TotalRefreshCount": 111,_x000D_
          "CustomInfo": {}_x000D_
        }_x000D_
      },_x000D_
      "1509": {_x000D_
        "$type": "Inside.Core.Formula.Definition.DefinitionAC, Inside.Core.Formula",_x000D_
        "ID": 1509,_x000D_
        "Results": [_x000D_
          [_x000D_
            "Catégorie 2"_x000D_
          ]_x000D_
        ],_x000D_
        "Statistics": {_x000D_
          "CreationDate": "2022-11-15T10:05:04.9295876+01:00",_x000D_
          "LastRefreshDate": "2022-03-15T17:46:57.5920822+01:00",_x000D_
          "TotalRefreshCount": 133,_x000D_
          "CustomInfo": {}_x000D_
        }_x000D_
      },_x000D_
      "1510": {_x000D_
        "$type": "Inside.Core.Formula.Definition.DefinitionAC, Inside.Core.Formula",_x000D_
        "ID": 1510,_x000D_
        "Results": [_x000D_
          [_x000D_
            ""_x000D_
          ]_x000D_
        ],_x000D_
        "Statistics": {_x000D_
          "CreationDate": "2022-11-15T10:05:04.9295876+01:00",_x000D_
          "LastRefreshDate": "2022-03-15T17:39:00.1768895+01:00",_x000D_
          "TotalRefreshCount": 113,_x000D_
          "CustomInfo": {}_x000D_
        }_x000D_
      },_x000D_
      "1511": {_x000D_
        "$type": "Inside.Core.Formula.Definition.DefinitionAC, Inside.Core.Formula",_x000D_
        "ID": 1511,_x000D_
        "Results": [_x000D_
          [_x000D_
            ""_x000D_
          ]_x000D_
        ],_x000D_
        "Statistics": {_x000D_
          "CreationDate": "2022-11-15T10:05:04.9295876+01:00",_x000D_
          "LastRefreshDate": "2022-03-15T17:38:53.5714566+01:00",_x000D_
          "TotalRefreshCount": 111,_x000D_
          "CustomInfo": {}_x000D_
        }_x000D_
      },_x000D_
      "1512": {_x000D_
        "$type": "Inside.Core.Formula.Definition.DefinitionAC, Inside.Core.Formula",_x000D_
        "ID": 1512,_x000D_
        "Results": [_x000D_
          [_x000D_
            ""_x000D_
          ]_x000D_
        ],_x000D_
        "Statistics": {_x000D_
          "CreationDate": "2022-11-15T10:05:04.9295876+01:00",_x000D_
          "LastRefreshDate": "2022-03-15T17:38:57.5899518+01:00",_x000D_
          "TotalRefreshCount": 111,_x000D_
          "CustomInfo": {}_x000D_
        }_x000D_
      },_x000D_
      "1513": {_x000D_
        "$type": "Inside.Core.Formula.Definition.DefinitionAC, Inside.Core.Formula",_x000D_
        "ID": 1513,_x000D_
        "Results": [_x000D_
          [_x000D_
            ""_x000D_
          ]_x000D_
        ],_x000D_
        "Statistics": {_x000D_
          "CreationDate": "2022-11-15T10:05:04.9295876+01:00",_x000D_
          "LastRefreshDate": "2022-03-15T17:39:02.6891405+01:00",_x000D_
          "TotalRefreshCount": 112,_x000D_
          "CustomInfo": {}_x000D_
        }_x000D_
      },_x000D_
      "1514": {_x000D_
        "$type": "Inside.Core.Formula.Definition.DefinitionAC, Inside.Core.Formula",_x000D_
        "ID": 1514,_x000D_
        "Results": [_x000D_
          [_x000D_
            "Catégorie 0"_x000D_
          ]_x000D_
        ],_x000D_
        "Statistics": {_x000D_
          "CreationDate": "2022-11-15T10:05:04.9295876+01:00",_x000D_
          "LastRefreshDate": "2022-03-15T17:46:59.0682778+01:00",_x000D_
          "TotalRefreshCount": 133,_x000D_
          "CustomInfo": {}_x000D_
        }_x000D_
      },_x000D_
      "1515": {_x000D_
        "$type": "Inside.Core.Formula.Definition.DefinitionAC, Inside.Core.Formula",_x000D_
        "ID": 1515,_x000D_
        "Results": [_x000D_
          [_x000D_
            "Catégorie 0"_x000D_
          ]_x000D_
        ],_x000D_
        "Statistics": {_x000D_
          "CreationDate": "2022-11-15T10:05:04.9295876+01:00",_x000D_
          "LastRefreshDate": "2022-03-15T17:46:58.1400753+01:00",_x000D_
          "TotalRefreshCount": 134,_x000D_
          "CustomInfo": {}_x000D_
        }_x000D_
      },_x000D_
      "1516": {_x000D_
        "$type": "Inside.Core.Formula.Definition.DefinitionAC, Inside.Core.Formula",_x000D_
        "ID": 1516,_x000D_
        "Results": [_x000D_
          [_x000D_
            ""_x000D_
          ]_x000D_
        ],_x000D_
        "Statistics": {_x000D_
          "CreationDate": "2022-11-15T10:05:04.9295876+01:00",_x000D_
          "LastRefreshDate": "2022-03-15T17:39:00.0159036+01:00",_x000D_
          "TotalRefreshCount": 112,_x000D_
          "CustomInfo": {}_x000D_
        }_x000D_
      },_x000D_
      "1517": {_x000D_
        "$type": "Inside.Core.Formula.Definition.DefinitionAC, Inside.Core.Formula",_x000D_
        "ID": 1517,_x000D_
        "Results": [_x000D_
          [_x000D_
            ""_x000D_
          ]_x000D_
        ],_x000D_
        "Statistics": {_x000D_
          "CreationDate": "2022-11-15T10:05:04.9295876+01:00",_x000D_
          "LastRefreshDate": "2022-03-15T17:39:00.1689109+01:00",_x000D_
          "TotalRefreshCount": 112,_x000D_
          "CustomInfo": {}_x000D_
        }_x000D_
      },_x000D_
      "1518": {_x000D_
        "$type": "Inside.Core.Formula.Definition.DefinitionAC, Inside.Core.Formula",_x000D_
        "ID": 1518,_x000D_
        "Results": [_x000D_
          [_x000D_
            ""_x000D_
          ]_x000D_
        ],_x000D_
        "Statistics": {_x000D_
          "CreationDate": "2022-11-15T10:05:04.9295876+01:00",_x000D_
          "LastRefreshDate": "2022-03-15T17:38:55.1049068+01:00",_x000D_
          "TotalRefreshCount": 112,_x000D_
          "CustomInfo": {}_x000D_
        }_x000D_
      },_x000D_
      "1519": {_x000D_
        "$type": "Inside.Core.Formula.Definition.DefinitionAC, Inside.Core.Formula",_x000D_
        "ID": 1519,_x000D_
        "Results": [_x000D_
          [_x000D_
            ""_x000D_
          ]_x000D_
        ],_x000D_
        "Statistics": {_x000D_
          "CreationDate": "2022-11-15T10:05:04.9295876+01:00",_x000D_
          "LastRefreshDate": "2022-03-15T17:39:02.6871461+01:00",_x000D_
          "TotalRefreshCount": 111,_x000D_
          "CustomInfo": {}_x000D_
        }_x000D_
      },_x000D_
      "1520": {_x000D_
        "$type": "Inside.Core.Formula.Definition.DefinitionAC, Inside.Core.Formula",_x000D_
        "ID": 1520,_x000D_
        "Results": [_x000D_
          [_x000D_
            ""_x000D_
          ]_x000D_
        ],_x000D_
        "Statistics": {_x000D_
          "CreationDate": "2022-11-15T10:05:04.9295876+01:00",_x000D_
          "LastRefreshDate": "2022-03-15T17:38:52.7045714+01:00",_x000D_
          "TotalRefreshCount": 110,_x000D_
          "CustomInfo": {}_x000D_
        }_x000D_
      },_x000D_
      "1521": {_x000D_
        "$type": "Inside.Core.Formula.Definition.DefinitionAC, Inside.Core.Formula",_x000D_
        "ID": 1521,_x000D_
        "Results": [_x000D_
          [_x000D_
            "Catégorie 0"_x000D_
          ]_x000D_
        ],_x000D_
        "Statistics": {_x000D_
          "CreationDate": "2022-11-15T10:05:04.9295876+01:00",_x000D_
          "LastRefreshDate": "2022-03-15T17:46:58.6588868+01:00",_x000D_
          "TotalRefreshCount": 134,_x000D_
          "CustomInfo": {}_x000D_
        }_x000D_
      },_x000D_
      "1522": {_x000D_
        "$type": "Inside.Core.Formula.Definition.DefinitionAC, Inside.Core.Formula",_x000D_
        "ID": 1522,_x000D_
        "Results": [_x000D_
          [_x000D_
            ""_x000D_
          ]_x000D_
        ],_x000D_
        "Statistics": {_x000D_
          "CreationDate": "2022-11-15T10:05:04.9295876+01:00",_x000D_
          "LastRefreshDate": "2022-03-15T17:38:57.4966744+01:00",_x000D_
          "TotalRefreshCount": 112,_x000D_
          "CustomInfo": {}_x000D_
        }_x000D_
      },_x000D_
      "1523": {_x000D_
        "$type": "Inside.Core.Formula.Definition.DefinitionAC, Inside.Core.Formula",_x000D_
        "ID": 1523,_x000D_
        "Results": [_x000D_
          [_x000D_
            "Catégorie 0"_x000D_
          ]_x000D_
        ],_x000D_
        "Statistics": {_x000D_
          "CreationDate": "2022-11-15T10:05:04.9295876+01:00",_x000D_
          "LastRefreshDate": "2022-03-15T17:46:58.4661885+01:00",_x000D_
          "TotalRefreshCount": 134,_x000D_
          "CustomInfo": {}_x000D_
        }_x000D_
      },_x000D_
      "1524": {_x000D_
        "$type": "Inside.Core.Formula.Definition.DefinitionAC, Inside.Core.Formula",_x000D_
        "ID": 1524,_x000D_
        "Results": [_x000D_
          [_x000D_
            "Catégorie 0"_x000D_
          ]_x000D_
        ],_x000D_
        "Statistics": {_x000D_
          "CreationDate": "2022-11-15T10:05:04.9295876+01:00",_x000D_
          "LastRefreshDate": "2022-03-15T17:46:57.8882662+01:00",_x000D_
          "TotalRefreshCount": 133,_x000D_
          "CustomInfo": {}_x000D_
        }_x000D_
      },_x000D_
      "1525": {_x000D_
        "$type": "Inside.Core.Formula.Definition.DefinitionAC, Inside.Core.Formula",_x000D_
        "ID": 1525,_x000D_
        "Results": [_x000D_
          [_x000D_
            ""_x000D_
          ]_x000D_
        ],_x000D_
        "Statistics": {_x000D_
          "CreationDate": "2022-11-15T10:05:04.9295876+01:00",_x000D_
          "LastRefreshDate": "2022-03-15T17:38:54.8989182+01:00",_x000D_
          "TotalRefreshCount": 111,_x000D_
          "CustomInfo": {}_x000D_
        }_x000D_
      },_x000D_
      "1526": {_x000D_
        "$type": "Inside.Core.Formula.Definition.DefinitionAC, Inside.Core.Formula",_x000D_
        "ID": 1526,_x000D_
        "Results": [_x000D_
          [_x000D_
            ""_x000D_
          ]_x000D_
        ],_x000D_
        "Statistics": {_x000D_
          "CreationDate": "2022-11-15T10:05:04.9295876+01:00",_x000D_
          "LastRefreshDate": "2022-03-15T17:38:54.7805533+01:00",_x000D_
          "TotalRefreshCount": 112,_x000D_
          "CustomInfo": {}_x000D_
        }_x000D_
      },_x000D_
      "1527": {_x000D_
        "$type": "Inside.Core.Formula.Definition.DefinitionAC, Inside.Core.Formula",_x000D_
        "ID": 1527,_x000D_
        "Results": [_x000D_
          [_x000D_
            ""_x000D_
          ]_x000D_
        ],_x000D_
        "Statistics": {_x000D_
          "CreationDate": "2022-11-15T10:05:04.9295876+01:00",_x000D_
          "LastRefreshDate": "2022-03-15T17:38:54.5746648+01:00",_x000D_
          "TotalRefreshCount": 112,_x000D_
          "CustomInfo": {}_x000D_
        }_x000D_
      },_x000D_
      "1528": {_x000D_
        "$type": "Inside.Core.Formula.Definition.DefinitionAC, Inside.Core.Formula",_x000D_
        "ID": 1528,_x000D_
        "Results": [_x000D_
          [_x000D_
            "Catégorie 1"_x000D_
          ]_x000D_
        ],_x000D_
        "Statistics": {_x000D_
          "CreationDate": "2022-11-15T10:05:04.9295876+01:00",_x000D_
          "LastRefreshDate": "2022-03-15T17:46:58.5452554+01:00",_x000D_
          "TotalRefreshCount": 133,_x000D_
          "CustomInfo": {}_x000D_
        }_x000D_
      },_x000D_
      "1529": {_x000D_
        "$type": "Inside.Core.Formula.Definition.DefinitionAC, Inside.Core.Formula",_x000D_
        "ID": 1529,_x000D_
        "Results": [_x000D_
          [_x000D_
            ""_x000D_
          ]_x000D_
        ],_x000D_
        "Statistics": {_x000D_
          "CreationDate": "2022-11-15T10:05:04.9295876+01:00",_x000D_
          "LastRefreshDate": "2022-03-15T17:39:00.0377352+01:00",_x000D_
          "TotalRefreshCount": 111,_x000D_
          "CustomInfo": {}_x000D_
        }_x000D_
      },_x000D_
      "1530": {_x000D_
        "$type": "Inside.Core.Formula.Definition.DefinitionAC, Inside.Core.Formula",_x000D_
        "ID": 1530,_x000D_
        "Results": [_x000D_
          [_x000D_
            ""_x000D_
          ]_x000D_
        ],_x000D_
        "Statistics": {_x000D_
          "CreationDate": "2022-11-15T10:05:04.9295876+01:00",_x000D_
          "LastRefreshDate": "2022-03-15T17:38:53.636323+01:00",_x000D_
          "TotalRefreshCount": 112,_x000D_
          "CustomInfo": {}_x000D_
        }_x000D_
      },_x000D_
      "1531": {_x000D_
        "$type": "Inside.Core.Formula.Definition.DefinitionAC, Inside.Core.Formula",_x000D_
        "ID": 1531,_x000D_
        "Results": [_x000D_
          [_x000D_
            ""_x000D_
          ]_x000D_
        ],_x000D_
        "Statistics": {_x000D_
          "CreationDate": "2022-11-15T10:05:04.9295876+01:00",_x000D_
          "LastRefreshDate": "2022-03-15T17:39:00.2596142+01:00",_x000D_
          "TotalRefreshCount": 113,_x000D_
          "CustomInfo": {}_x000D_
        }_x000D_
      },_x000D_
      "1532": {_x000D_
        "$type": "Inside.Core.Formula.Definition.DefinitionAC, Inside.Core.Formula",_x000D_
        "ID": 1532,_x000D_
        "Results": [_x000D_
          [_x000D_
            "Catégorie 4"_x000D_
          ]_x000D_
        ],_x000D_
        "Statistics": {_x000D_
          "CreationDate": "2022-11-15T10:05:04.9295876+01:00",_x000D_
          "LastRefreshDate": "2022-03-15T17:46:57.4912704+01:00",_x000D_
          "TotalRefreshCount": 134,_x000D_
          "CustomInfo": {}_x000D_
        }_x000D_
      },_x000D_
      "1533": {_x000D_
        "$type": "Inside.Core.Formula.Definition.DefinitionAC, Inside.Core.Formula",_x000D_
        "ID": 1533,_x000D_
        "Results": [_x000D_
          [_x000D_
            "Catégorie 5"_x000D_
          ]_x000D_
        ],_x000D_
        "Statistics": {_x000D_
          "CreationDate": "2022-11-15T10:05:04.9295876+01:00",_x000D_
          "LastRefreshDate": "2022-03-15T17:46:58.5602219+01:00",_x000D_
          "TotalRefreshCount": 133,_x000D_
          "CustomInfo": {}_x000D_
        }_x000D_
      },_x000D_
      "1534": {_x000D_
        "$type": "Inside.Core.Formula.Definition.DefinitionAC, Inside.Core.Formula",_x000D_
        "ID": 1534,_x000D_
        "Results": [_x000D_
          [_x000D_
            ""_x000D_
          ]_x000D_
        ],_x000D_
        "Statistics": {_x000D_
          "CreationDate": "2022-11-15T10:05:04.9295876+01:00",_x000D_
          "LastRefreshDate": "2022-03-15T17:38:52.9201848+01:00",_x000D_
          "TotalRefreshCount": 110,_x000D_
          "CustomInfo": {}_x000D_
        }_x000D_
      },_x000D_
      "1535": {_x000D_
        "$type": "Inside.Core.Formula.Definition.DefinitionAC, Inside.Core.Formula",_x000D_
        "ID": 1535,_x000D_
        "Results": [_x000D_
          [_x000D_
            ""_x000D_
          ]_x000D_
        ],_x000D_
        "Statistics": {_x000D_
          "CreationDate": "2022-11-15T10:05:04.9295876+01:00",_x000D_
          "LastRefreshDate": "2022-03-15T17:38:57.2882047+01:00",_x000D_
          "TotalRefreshCount": 112,_x000D_
          "CustomInfo": {}_x000D_
        }_x000D_
      },_x000D_
      "1536": {_x000D_
        "$type": "Inside.Core.Formula.Definition.DefinitionAC, Inside.Core.Formula",_x000D_
        "ID": 1536,_x000D_
        "Results": [_x000D_
          [_x000D_
            "Catégorie 0"_x000D_
          ]_x000D_
        ],_x000D_
        "Statistics": {_x000D_
          "CreationDate": "2022-11-15T10:05:04.9295876+01:00",_x000D_
          "LastRefreshDate": "2022-03-15T17:46:57.6280398+01:00",_x000D_
          "TotalRefreshCount": 133,_x000D_
          "CustomInfo": {}_x000D_
        }_x000D_
      },_x000D_
      "1537": {_x000D_
        "$type": "Inside.Core.Formula.Definition.DefinitionAC, Inside.Core.Formula",_x000D_
        "ID": 1537,_x000D_
        "Results": [_x000D_
          [_x000D_
            ""_x000D_
          ]_x000D_
        ],_x000D_
        "Statistics": {_x000D_
          "CreationDate": "2022-11-15T10:05:04.9295876+01:00",_x000D_
          "LastRefreshDate": "2022-03-15T17:38:52.9032301+01:00",_x000D_
          "TotalRefreshCount": 110,_x000D_
          "CustomInfo": {}_x000D_
        }_x000D_
      },_x000D_
      "1538": {_x000D_
        "$type": "Inside.Core.Formula.Definition.DefinitionAC, Inside.Core.Formula",_x000D_
        "ID": 1538,_x000D_
        "Results": [_x000D_
          [_x000D_
            ""_x000D_
          ]_x000D_
        ],_x000D_
        "Statistics": {_x000D_
          "CreationDate": "2022-11-15T10:05:04.9295876+01:00",_x000D_
          "LastRefreshDate": "2022-03-15T17:38:50.6445852+01:00",_x000D_
          "TotalRefreshCount": 135,_x000D_
          "CustomInfo": {}_x000D_
        }_x000D_
      },_x000D_
      "1539": {_x000D_
        "$type": "Inside.Core.Formula.Definition.DefinitionAC, Inside.Core.Formula",_x000D_
        "ID": 1539,_x000D_
        "Results": [_x000D_
          [_x000D_
            "Catégorie 3"_x000D_
          ]_x000D_
        ],_x000D_
        "Statistics": {_x000D_
          "CreationDate": "2022-11-15T10:05:04.9295876+01:00",_x000D_
          "LastRefreshDate": "2022-03-15T17:46:58.7760929+01:00",_x000D_
          "TotalRefreshCount": 133,_x000D_
          "CustomInfo": {}_x000D_
        }_x000D_
      },_x000D_
      "1540": {_x000D_
        "$type": "Inside.Core.Formula.Definition.DefinitionAC, Inside.Core.Formula",_x000D_
        "ID": 1540,_x000D_
        "Results": [_x000D_
          [_x000D_
            "Catégorie 1"_x000D_
          ]_x000D_
        ],_x000D_
        "Statistics": {_x000D_
          "CreationDate": "2022-11-15T10:05:04.9295876+01:00",_x000D_
          "LastRefreshDate": "2022-03-15T17:46:59.0193987+01:00",_x000D_
          "TotalRefreshCount": 134,_x000D_
          "CustomInfo": {}_x000D_
        }_x000D_
      },_x000D_
      "1541": {_x000D_
        "$type": "Inside.Core.Formula.Definition.DefinitionAC, Inside.Core.Formula",_x000D_
        "ID": 1541,_x000D_
        "Results": [_x000D_
          [_x000D_
            ""_x000D_
          ]_x000D_
        ],_x000D_
        "Statistics": {_x000D_
          "CreationDate": "2022-11-15T10:05:04.9295876+01:00",_x000D_
          "LastRefreshDate": "2022-03-15T17:38:54.8433658+01:00",_x000D_
          "TotalRefreshCount": 111,_x000D_
          "CustomInfo": {}_x000D_
        }_x000D_
      },_x000D_
      "1542": {_x000D_
        "$type": "Inside.Core.Formula.Definition.DefinitionAC, Inside.Core.Formula",_x000D_
        "ID": 1542,_x000D_
        "Results": [_x000D_
          [_x000D_
            "150"_x000D_
          ]_x000D_
        ],_x000D_
        "Statistics": {_x000D_
          "CreationDate": "2022-11-15T10:05:04.9295876+01:00",_x000D_
          "LastRefreshDate": "2022-03-15T17:46:57.1719913+01:00",_x000D_
          "TotalRefreshCount": 111,_x000D_
          "CustomInfo": {}_x000D_
        }_x000D_
      },_x000D_
      "1543": {_x000D_
        "$type": "Inside.Core.Formula.Definition.DefinitionAC, Inside.Core.Formula",_x000D_
        "ID": 1543,_x000D_
        "Results": [_x000D_
          [_x000D_
            ""_x000D_
          ]_x000D_
        ],_x000D_
        "Statistics": {_x000D_
          "CreationDate": "2022-11-15T10:05:04.9295876+01:00",_x000D_
          "LastRefreshDate": "2022-03-15T17:38:53.9362118+01:00",_x000D_
          "TotalRefreshCount": 113,_x000D_
          "CustomInfo": {}_x000D_
        }_x000D_
      },_x000D_
      "1544": {_x000D_
        "$type": "Inside.Core.Formula.Definition.DefinitionAC, Inside.Core.Formula",_x000D_
        "ID": 1544,_x000D_
        "Results": [_x000D_
          [_x000D_
            ""_x000D_
          ]_x000D_
        ],_x000D_
        "Statistics": {_x000D_
          "CreationDate": "2022-11-15T10:05:04.9295876+01:00",_x000D_
          "LastRefreshDate": "2022-03-15T17:38:51.5536797+01:00",_x000D_
          "TotalRefreshCount": 138,_x000D_
          "CustomInfo": {}_x000D_
        }_x000D_
      },_x000D_
      "1545": {_x000D_
        "$type": "Inside.Core.Formula.Definition.DefinitionAC, Inside.Core.Formula",_x000D_
        "ID": 1545,_x000D_
        "Results": [_x000D_
          [_x000D_
            ""_x000D_
          ]_x000D_
        ],_x000D_
        "Statistics": {_x000D_
          "CreationDate": "2022-11-15T10:05:04.9295876+01:00",_x000D_
          "LastRefreshDate": "2022-03-15T17:38:52.6926016+01:00",_x000D_
          "TotalRefreshCount": 113,_x000D_
          "CustomInfo": {}_x000D_
        }_x000D_
      },_x000D_
      "1546": {_x000D_
        "$type": "Inside.Core.Formula.Definition.DefinitionAC, Inside.Core.Formula",_x000D_
        "ID": 1546,_x000D_
        "Results": [_x000D_
          [_x000D_
            ""_x000D_
          ]_x000D_
        ],_x000D_
        "Statistics": {_x000D_
          "CreationDate": "2022-11-15T10:05:04.9295876+01:00",_x000D_
          "LastRefreshDate": "2022-03-15T17:38:51.1396022+01:00",_x000D_
          "TotalRefreshCount": 136,_x000D_
          "CustomInfo": {}_x000D_
        }_x000D_
      },_x000D_
      "1547": {_x000D_
        "$type": "Inside.Core.Formula.Definition.DefinitionAC, Inside.Core.Formula",_x000D_
        "ID": 1547,_x000D_
        "Results": [_x000D_
          [_x000D_
            ""_x000D_
          ]_x000D_
        ],_x000D_
        "Statistics": {_x000D_
          "CreationDate": "2022-11-15T10:05:04.9295876+01:00",_x000D_
          "LastRefreshDate": "2022-03-15T17:38:52.286059+01:00",_x000D_
          "TotalRefreshCount": 112,_x000D_
          "CustomInfo": {}_x000D_
        }_x000D_
      },_x000D_
      "1548": {_x000D_
        "$type": "Inside.Core.Formula.Definition.DefinitionAC, Inside.Core.Formula",_x000D_
        "ID": 1548,_x000D_
        "Results": [_x000D_
          [_x000D_
            ""_x000D_
          ]_x000D_
        ],_x000D_
        "Statistics": {_x000D_
          "CreationDate": "2022-11-15T10:05:04.9295876+01:00",_x000D_
          "LastRefreshDate": "2022-03-15T17:38:50.8576456+01:00",_x000D_
          "TotalRefreshCount": 135,_x000D_
          "CustomInfo": {}_x000D_
        }_x000D_
      },_x000D_
      "1549": {_x000D_
        "$type": "Inside.Core.Formula.Definition.DefinitionAC, Inside.Core.Formula",_x000D_
        "ID": 1549,_x000D_
        "Results": [_x000D_
          [_x000D_
            ""_x000D_
          ]_x000D_
        ],_x000D_
        "Statistics": {_x000D_
          "CreationDate": "2022-11-15T10:05:04.9295876+01:00",_x000D_
          "LastRefreshDate": "2022-03-15T17:38:51.808765+01:00",_x000D_
          "TotalRefreshCount": 136,_x000D_
          "CustomInfo": {}_x000D_
        }_x000D_
      },_x000D_
      "1550": {_x000D_
        "$type": "Inside.Core.Formula.Definition.DefinitionAC, Inside.Core.Formula",_x000D_
        "ID": 1550,_x000D_
        "Results": [_x000D_
          [_x000D_
            ""_x000D_
          ]_x000D_
        ],_x000D_
        "Statistics": {_x000D_
          "CreationDate": "2022-11-15T10:05:04.9295876+01:00",_x000D_
          "LastRefreshDate": "2022-03-15T17:38:52.5616886+01:00",_x000D_
          "TotalRefreshCount": 111,_x000D_
          "CustomInfo": {}_x000D_
        }_x000D_
      },_x000D_
      "1551": {_x000D_
        "$type": "Inside.Core.Formula.Definition.DefinitionAC, Inside.Core.Formula",_x000D_
        "ID": 1551,_x000D_
        "Results": [_x000D_
          [_x000D_
            ""_x000D_
          ]_x000D_
        ],_x000D_
        "Statistics": {_x000D_
          "CreationDate": "2022-11-15T10:05:04.9295876+01:00",_x000D_
          "LastRefreshDate": "2022-03-15T17:38:54.9266528+01:00",_x000D_
          "TotalRefreshCount": 113,_x000D_
          "CustomInfo": {}_x000D_
        }_x000D_
      },_x000D_
      "1552": {_x000D_
        "$type": "Inside.Core.Formula.Definition.DefinitionAC, Inside.Core.Formula",_x000D_
        "ID": 1552,_x000D_
        "Results": [_x000D_
          [_x000D_
            ""_x000D_
          ]_x000D_
        ],_x000D_
        "Statistics": {_x000D_
          "CreationDate": "2022-11-15T10:05:04.9295876+01:00",_x000D_
          "LastRefreshDate": "2022-03-15T17:38:51.448292+01:00",_x000D_
          "TotalRefreshCount": 136,_x000D_
          "CustomInfo": {}_x000D_
        }_x000D_
      },_x000D_
      "1553": {_x000D_
        "$type": "Inside.Core.Formula.Definition.DefinitionAC, Inside.Core.Formula",_x000D_
        "ID": 1553,_x000D_
        "Results": [_x000D_
          [_x000D_
            ""_x000D_
          ]_x000D_
        ],_x000D_
        "Statistics": {_x000D_
          "CreationDate": "2022-11-15T10:05:04.9295876+01:00",_x000D_
          "LastRefreshDate": "2022-03-15T17:38:57.3968318+01:00",_x000D_
          "TotalRefreshCount": 113,_x000D_
          "CustomInfo": {}_x000D_
        }_x000D_
      },_x000D_
      "1554": {_x000D_
        "$type": "Inside.Core.Formula.Definition.DefinitionAC, Inside.Core.Formula",_x000D_
        "ID": 1554,_x000D_
        "Results": [_x000D_
          [_x000D_
            "Catégorie 2"_x000D_
          ]_x000D_
        ],_x000D_
        "Statistics": {_x000D_
          "CreationDate": "2022-11-15T10:05:04.9295876+01:00",_x000D_
          "LastRefreshDate": "2022-03-15T17:46:58.0595807+01:00",_x000D_
          "TotalRefreshCount": 132,_x000D_
          "CustomInfo": {}_x000D_
        }_x000D_
      },_x000D_
      "1555": {_x000D_
        "$type": "Inside.Core.Formula.Definition.DefinitionAC, Inside.Core.Formula",_x000D_
        "ID": 1555,_x000D_
        "Results": [_x000D_
          [_x000D_
            ""_x000D_
          ]_x000D_
        ],_x000D_
        "Statistics": {_x000D_
          "CreationDate": "2022-11-15T10:05:04.9295876+01:00",_x000D_
          "LastRefreshDate": "2022-03-15T17:38:59.9243402+01:00",_x000D_
          "TotalRefreshCount": 113,_x000D_
          "CustomInfo": {}_x000D_
        }_x000D_
      },_x000D_
      "1556": {_x000D_
        "$type": "Inside.Core.Formula.Definition.DefinitionAC, Inside.Core.Formula",_x000D_
        "ID": 1556,_x000D_
        "Results": [_x000D_
          [_x000D_
            "Catégorie 0"_x000D_
          ]_x000D_
        ],_x000D_
        "Statistics": {_x000D_
          "CreationDate": "2022-11-15T10:05:04.9295876+01:00",_x000D_
          "LastRefreshDate": "2022-03-15T17:46:59.154554+01:00",_x000D_
          "TotalRefreshCount": 132,_x000D_
          "CustomInfo": {}_x000D_
        }_x000D_
      },_x000D_
      "1557": {_x000D_
        "$type": "Inside.Core.Formula.Definition.DefinitionAC, Inside.Core.Formula",_x000D_
        "ID": 1557,_x000D_
        "Results": [_x000D_
          [_x000D_
            ""_x000D_
          ]_x000D_
        ],_x000D_
        "Statistics": {_x000D_
          "CreationDate": "2022-11-15T10:05:04.9295876+01:00",_x000D_
          "LastRefreshDate": "2022-03-15T17:38:51.4810166+01:00",_x000D_
          "TotalRefreshCount": 137,_x000D_
          "CustomInfo": {}_x000D_
        }_x000D_
      },_x000D_
      "1558": {_x000D_
        "$type": "Inside.Core.Formula.Definition.DefinitionAC, Inside.Core.Formula",_x000D_
        "ID": 1558,_x000D_
        "Results": [_x000D_
          [_x000D_
            ""_x000D_
          ]_x000D_
        ],_x000D_
        "Statistics": {_x000D_
          "CreationDate": "2022-11-15T10:05:04.9295876+01:00",_x000D_
          "LastRefreshDate": "2022-03-15T17:38:57.6867337+01:00",_x000D_
          "TotalRefreshCount": 113,_x000D_
          "CustomInfo": {}_x000D_
        }_x000D_
      },_x000D_
      "1559": {_x000D_
        "$type": "Inside.Core.Formula.Definition.DefinitionAC, Inside.Core.Formula",_x000D_
        "ID": 1559,_x000D_
        "Results": [_x000D_
          [_x000D_
            "Catégorie 0"_x000D_
          ]_x000D_
        ],_x000D_
        "Statistics": {_x000D_
          "CreationDate": "2022-11-15T10:05:04.9295876+01:00",_x000D_
          "LastRefreshDate": "2022-03-15T17:46:57.6240549+01:00",_x000D_
          "TotalRefreshCount": 134,_x000D_
          "CustomInfo": {}_x000D_
        }_x000D_
      },_x000D_
      "1560": {_x000D_
        "$type": "Inside.Core.Formula.Definition.DefinitionAC, Inside.Core.Formula",_x000D_
        "ID": 1560,_x000D_
        "Results": [_x000D_
          [_x000D_
            "Catégorie 0"_x000D_
          ]_x000D_
        ],_x000D_
        "Statistics": {_x000D_
          "CreationDate": "2022-11-15T10:05:04.9295876+01:00",_x000D_
          "LastRefreshDate": "2022-03-15T17:46:57.4011658+01:00",_x000D_
          "TotalRefreshCount": 132,_x000D_
          "CustomInfo": {}_x000D_
        }_x000D_
      },_x000D_
      "1561": {_x000D_
        "$type": "Inside.Core.Formula.Definition.DefinitionAC, Inside.Core.Formula",_x000D_
        "ID": 1561,_x000D_
        "Results": [_x000D_
          [_x000D_
            ""_x000D_
          ]_x000D_
        ],_x000D_
        "Statistics": {_x000D_
          "CreationDate": "2022-11-15T10:05:04.9295876+01:00",_x000D_
          "LastRefreshDate": "2022-03-15T17:38:51.7276166+01:00",_x000D_
          "TotalRefreshCount": 135,_x000D_
          "CustomInfo": {}_x000D_
        }_x000D_
      },_x000D_
      "1562": {_x000D_
        "$type": "Inside.Core.Formula.Definition.DefinitionAC, Inside.Core.Formula",_x000D_
        "ID": 1562,_x000D_
        "Results": [_x000D_
          [_x000D_
            "1"_x000D_
          ]_x000D_
        ],_x000D_
        "Statistics": {_x000D_
          "CreationDate": "2022-11-15T10:05:04.9295876+01:00",_x000D_
          "LastRefreshDate": "2022-03-15T17:46:57.2999736+01:00",_x000D_
          "TotalRefreshCount": 112,_x000D_
          "CustomInfo": {}_x000D_
        }_x000D_
      },_x000D_
      "1563": {_x000D_
        "$type": "Inside.Core.Formula.Definition.DefinitionAC, Inside.Core.Formula",_x000D_
        "ID": 1563,_x000D_
        "Results": [_x000D_
          [_x000D_
            "Catégorie 0"_x000D_
          ]_x000D_
        ],_x000D_
        "Statistics": {_x000D_
          "CreationDate": "2022-11-15T10:05:04.9295876+01:00",_x000D_
          "LastRefreshDate": "2022-03-15T17:46:58.4064934+01:00",_x000D_
          "TotalRefreshCount": 133,_x000D_
          "CustomInfo": {}_x000D_
        }_x000D_
      },_x000D_
      "1564": {_x000D_
        "$type": "Inside.Core.Formula.Definition.DefinitionAC, Inside.Core.Formula",_x000D_
        "ID": 1564,_x000D_
        "Results": [_x000D_
          [_x000D_
            "Catégorie 0"_x000D_
          ]_x000D_
        ],_x000D_
        "Statistics": {_x000D_
          "CreationDate": "2022-11-15T10:05:04.9295876+01:00",_x000D_
          "LastRefreshDate": "2022-03-15T17:46:57.6140827+01:00",_x000D_
          "TotalRefreshCount": 133,_x000D_
          "CustomInfo": {}_x000D_
        }_x000D_
      },_x000D_
      "1565": {_x000D_
        "$type": "Inside.Core.Formula.Definition.DefinitionAC, Inside.Core.Formula",_x000D_
        "ID": 1565,_x000D_
        "Results": [_x000D_
          [_x000D_
            ""_x000D_
          ]_x000D_
        ],_x000D_
        "Statistics": {_x000D_
          "CreationDate": "2022-11-15T10:05:04.9295876+01:00",_x000D_
          "LastRefreshDate": "2022-03-15T17:38:53.8340274+01:00",_x000D_
          "TotalRefreshCount": 112,_x000D_
          "CustomInfo": {}_x000D_
        }_x000D_
      },_x000D_
      "1566": {_x000D_
        "$type": "Inside.Core.Formula.Definition.DefinitionAC, Inside.Core.Formula",_x000D_
        "ID": 1566,_x000D_
        "Results": [_x000D_
          [_x000D_
            ""_x000D_
          ]_x000D_
        ],_x000D_
        "Statistics": {_x000D_
          "CreationDate": "2022-11-15T10:05:04.9295876+01:00",_x000D_
          "LastRefreshDate": "2022-03-15T17:38:53.849953+01:00",_x000D_
          "TotalRefreshCount": 113,_x000D_
          "CustomInfo": {}_x000D_
        }_x000D_
      },_x000D_
      "1567": {_x000D_
        "$type": "Inside.Core.Formula.Definition.DefinitionAC, Inside.Core.Formula",_x000D_
        "ID": 1567,_x000D_
        "Results": [_x000D_
          [_x000D_
            "Catégorie 3"_x000D_
          ]_x000D_
        ],_x000D_
        "Statistics": {_x000D_
          "CreationDate": "2022-11-15T10:05:04.9295876+01:00",_x000D_
          "LastRefreshDate": "2022-03-15T17:46:58.4731688+01:00",_x000D_
          "TotalRefreshCount": 133,_x000D_
          "CustomInfo": {}_x000D_
        }_x000D_
      },_x000D_
      "1568": {_x000D_
        "$type": "Inside.Core.Formula.Definition.DefinitionAC, Inside.Core.Formula",_x000D_
        "ID": 1568,_x000D_
        "Results": [_x000D_
          [_x000D_
            ""_x000D_
          ]_x000D_
        ],_x000D_
        "Statistics": {_x000D_
          "CreationDate": "2022-11-15T10:05:04.9295876+01:00",_x000D_
          "LastRefreshDate": "2022-03-15T17:38:54.6987781+01:00",_x000D_
          "TotalRefreshCount": 112,_x000D_
          "CustomInfo": {}_x000D_
        }_x000D_
      },_x000D_
      "1569": {_x000D_
        "$type": "Inside.Core.Formula.Definition.DefinitionAC, Inside.Core.Formula",_x000D_
        "ID": 1569,_x000D_
        "Results": [_x000D_
          [_x000D_
            ""_x000D_
          ]_x000D_
        ],_x000D_
        "Statistics": {_x000D_
          "CreationDate": "2022-11-15T10:05:04.9295876+01:00",_x000D_
          "LastRefreshDate": "2022-03-15T17:38:54.5001811+01:00",_x000D_
          "TotalRefreshCount": 113,_x000D_
          "CustomInfo": {}_x000D_
        }_x000D_
      },_x000D_
      "1570": {_x000D_
        "$type": "Inside.Core.Formula.Definition.DefinitionAC, Inside.Core.Formula",_x000D_
        "ID": 1570,_x000D_
        "Results": [_x000D_
          [_x000D_
            "Catégorie 4"_x000D_
          ]_x000D_
        ],_x000D_
        "Statistics": {_x000D_
          "CreationDate": "2022-11-15T10:05:04.9295876+01:00",_x000D_
          "LastRefreshDate": "2022-03-15T17:46:58.2291582+01:00",_x000D_
          "TotalRefreshCount": 132,_x000D_
          "CustomInfo": {}_x000D_
        }_x000D_
      },_x000D_
      "1571": {_x000D_
        "$type": "Inside.Core.Formula.Definition.DefinitionAC, Inside.Core.Formula",_x000D_
        "ID": 1571,_x000D_
        "Results": [_x000D_
          [_x000D_
            ""_x000D_
          ]_x000D_
        ],_x000D_
        "Statistics": {_x000D_
          "CreationDate": "2022-11-15T10:05:04.9295876+01:00",_x000D_
          "LastRefreshDate": "2022-03-15T17:39:02.6351196+01:00",_x000D_
          "TotalRefreshCount": 111,_x000D_
          "CustomInfo": {}_x000D_
        }_x000D_
      },_x000D_
      "1572": {_x000D_
        "$type": "Inside.Core.Formula.Definition.DefinitionAC, Inside.Core.Formula",_x000D_
        "ID": 1572,_x000D_
        "Results": [_x000D_
          [_x000D_
            ""_x000D_
          ]_x000D_
        ],_x000D_
        "Statistics": {_x000D_
          "CreationDate": "2022-11-15T10:05:04.9295876+01:00",_x000D_
          "LastRefreshDate": "2022-03-15T17:38:51.342829+01:00",_x000D_
          "TotalRefreshCount": 135,_x000D_
          "CustomInfo": {}_x000D_
        }_x000D_
      },_x000D_
      "1573": {_x000D_
        "$type": "Inside.Core.Formula.Definition.DefinitionAC, Inside.Core.Formula",_x000D_
        "ID": 1573,_x000D_
        "Results": [_x000D_
          [_x000D_
            "Catégorie 1"_x000D_
          ]_x000D_
        ],_x000D_
        "Statistics": {_x000D_
          "CreationDate": "2022-11-15T10:05:04.9295876+01:00",_x000D_
          "LastRefreshDate": "2022-03-15T17:46:57.8852749+01:00",_x000D_
          "TotalRefreshCount": 133,_x000D_
          "CustomInfo": {}_x000D_
        }_x000D_
      },_x000D_
      "1574": {_x000D_
        "$type": "Inside.Core.Formula.Definition.DefinitionAC, Inside.Core.Formula",_x000D_
        "ID": 1574,_x000D_
        "Results": [_x000D_
          [_x000D_
            "Catégorie 0"_x000D_
          ]_x000D_
        ],_x000D_
        "Statistics": {_x000D_
          "CreationDate": "2022-11-15T10:05:04.9295876+01:00",_x000D_
          "LastRefreshDate": "2022-03-15T17:46:58.0356804+01:00",_x000D_
          "TotalRefreshCount": 132,_x000D_
          "CustomInfo": {}_x000D_
        }_x000D_
      },_x000D_
      "1575": {_x000D_
        "$type": "Inside.Core.Formula.Definition.DefinitionAC, Inside.Core.Formula",_x000D_
        "ID": 1575,_x000D_
        "Results": [_x000D_
          [_x000D_
            ""_x000D_
          ]_x000D_
        ],_x000D_
        "Statistics": {_x000D_
          "CreationDate": "2022-11-15T10:05:04.9295876+01:00",_x000D_
          "LastRefreshDate": "2022-03-15T17:38:53.9736705+01:00",_x000D_
          "TotalRefreshCount": 111,_x000D_
          "CustomInfo": {}_x000D_
        }_x000D_
      },_x000D_
      "1576": {_x000D_
        "$type": "Inside.Core.Formula.Definition.DefinitionAC, Inside.Core.Formula",_x000D_
        "ID": 1576,_x000D_
        "Results": [_x000D_
          [_x000D_
            ""_x000D_
          ]_x000D_
        ],_x000D_
        "Statistics": {_x000D_
          "CreationDate": "2022-11-15T10:05:04.9295876+01:00",_x000D_
          "LastRefreshDate": "2022-03-15T17:38:54.7336795+01:00",_x000D_
          "TotalRefreshCount": 111,_x000D_
          "CustomInfo": {}_x000D_
        }_x000D_
      },_x000D_
      "1577": {_x000D_
        "$type": "Inside.Core.Formula.Definition.DefinitionAC, Inside.Core.Formula",_x000D_
        "ID": 1577,_x000D_
        "Results": [_x000D_
          [_x000D_
            ""_x000D_
          ]_x000D_
        ],_x000D_
        "Statistics": {_x000D_
          "CreationDate": "2022-11-15T10:05:04.9295876+01:00",_x000D_
          "LastRefreshDate": "2022-03-15T17:38:52.4301348+01:00",_x000D_
          "TotalRefreshCount": 111,_x000D_
          "CustomInfo": {}_x000D_
        }_x000D_
      },_x000D_
      "1578": {_x000D_
        "$type": "Inside.Core.Formula.Definition.DefinitionAC, Inside.Core.Formula",_x000D_
        "ID": 1578,_x000D_
        "Results": [_x000D_
          [_x000D_
            ""_x000D_
          ]_x000D_
        ],_x000D_
        "Statistics": {_x000D_
          "CreationDate": "2022-11-15T10:05:04.9295876+01:00",_x000D_
          "LastRefreshDate": "2022-03-15T17:38:55.1029124+01:00",_x000D_
          "TotalRefreshCount": 112,_x000D_
          "CustomInfo": {}_x000D_
        }_x000D_
      },_x000D_
      "1579": {_x000D_
        "$type": "Inside.Core.Formula.Definition.DefinitionAC, Inside.Core.Formula",_x000D_
        "ID": 1579,_x000D_
        "Results": [_x000D_
          [_x000D_
            "Catégorie 2"_x000D_
          ]_x000D_
        ],_x000D_
        "Statistics": {_x000D_
          "CreationDate": "2022-11-15T10:05:04.9295876+01:00",_x000D_
          "LastRefreshDate": "2022-03-15T17:46:57.9022346+01:00",_x000D_
          "TotalRefreshCount": 133,_x000D_
          "CustomInfo": {}_x000D_
        }_x000D_
      },_x000D_
      "1580": {_x000D_
        "$type": "Inside.Core.Formula.Definition.DefinitionAC, Inside.Core.Formula",_x000D_
        "ID": 1580,_x000D_
        "Results": [_x000D_
          [_x000D_
            ""_x000D_
          ]_x000D_
        ],_x000D_
        "Statistics": {_x000D_
          "CreationDate": "2022-11-15T10:05:04.9295876+01:00",_x000D_
          "LastRefreshDate": "2022-03-15T17:38:53.23087+01:00",_x000D_
          "TotalRefreshCount": 111,_x000D_
          "CustomInfo": {}_x000D_
        }_x000D_
      },_x000D_
      "1581": {_x000D_
        "$type": "Inside.Core.Formula.Definition.DefinitionAC, Inside.Core.Formula",_x000D_
        "ID": 1581,_x000D_
        "Results": [_x000D_
          [_x000D_
            ""_x000D_
          ]_x000D_
        ]</t>
  </si>
  <si>
    <t>,_x000D_
        "Statistics": {_x000D_
          "CreationDate": "2022-11-15T10:05:04.9295876+01:00",_x000D_
          "LastRefreshDate": "2022-03-15T17:38:53.1381639+01:00",_x000D_
          "TotalRefreshCount": 111,_x000D_
          "CustomInfo": {}_x000D_
        }_x000D_
      },_x000D_
      "1582": {_x000D_
        "$type": "Inside.Core.Formula.Definition.DefinitionAC, Inside.Core.Formula",_x000D_
        "ID": 1582,_x000D_
        "Results": [_x000D_
          [_x000D_
            ""_x000D_
          ]_x000D_
        ],_x000D_
        "Statistics": {_x000D_
          "CreationDate": "2022-11-15T10:05:04.9295876+01:00",_x000D_
          "LastRefreshDate": "2022-03-15T17:38:54.4901959+01:00",_x000D_
          "TotalRefreshCount": 113,_x000D_
          "CustomInfo": {}_x000D_
        }_x000D_
      },_x000D_
      "1583": {_x000D_
        "$type": "Inside.Core.Formula.Definition.DefinitionAC, Inside.Core.Formula",_x000D_
        "ID": 1583,_x000D_
        "Results": [_x000D_
          [_x000D_
            ""_x000D_
          ]_x000D_
        ],_x000D_
        "Statistics": {_x000D_
          "CreationDate": "2022-11-15T10:05:04.9295876+01:00",_x000D_
          "LastRefreshDate": "2022-03-15T17:38:51.9965749+01:00",_x000D_
          "TotalRefreshCount": 136,_x000D_
          "CustomInfo": {}_x000D_
        }_x000D_
      },_x000D_
      "1584": {_x000D_
        "$type": "Inside.Core.Formula.Definition.DefinitionAC, Inside.Core.Formula",_x000D_
        "ID": 1584,_x000D_
        "Results": [_x000D_
          [_x000D_
            ""_x000D_
          ]_x000D_
        ],_x000D_
        "Statistics": {_x000D_
          "CreationDate": "2022-11-15T10:05:04.9295876+01:00",_x000D_
          "LastRefreshDate": "2022-03-15T17:38:52.3843301+01:00",_x000D_
          "TotalRefreshCount": 111,_x000D_
          "CustomInfo": {}_x000D_
        }_x000D_
      },_x000D_
      "1585": {_x000D_
        "$type": "Inside.Core.Formula.Definition.DefinitionAC, Inside.Core.Formula",_x000D_
        "ID": 1585,_x000D_
        "Results": [_x000D_
          [_x000D_
            "Catégorie 1"_x000D_
          ]_x000D_
        ],_x000D_
        "Statistics": {_x000D_
          "CreationDate": "2022-11-15T10:05:04.9295876+01:00",_x000D_
          "LastRefreshDate": "2022-03-15T17:46:58.6538746+01:00",_x000D_
          "TotalRefreshCount": 133,_x000D_
          "CustomInfo": {}_x000D_
        }_x000D_
      },_x000D_
      "1586": {_x000D_
        "$type": "Inside.Core.Formula.Definition.DefinitionAC, Inside.Core.Formula",_x000D_
        "ID": 1586,_x000D_
        "Results": [_x000D_
          [_x000D_
            ""_x000D_
          ]_x000D_
        ],_x000D_
        "Statistics": {_x000D_
          "CreationDate": "2022-11-15T10:05:04.9295876+01:00",_x000D_
          "LastRefreshDate": "2022-03-15T17:39:02.7041012+01:00",_x000D_
          "TotalRefreshCount": 111,_x000D_
          "CustomInfo": {}_x000D_
        }_x000D_
      },_x000D_
      "1587": {_x000D_
        "$type": "Inside.Core.Formula.Definition.DefinitionAC, Inside.Core.Formula",_x000D_
        "ID": 1587,_x000D_
        "Results": [_x000D_
          [_x000D_
            ""_x000D_
          ]_x000D_
        ],_x000D_
        "Statistics": {_x000D_
          "CreationDate": "2022-11-15T10:05:04.9295876+01:00",_x000D_
          "LastRefreshDate": "2022-03-15T17:39:00.14697+01:00",_x000D_
          "TotalRefreshCount": 111,_x000D_
          "CustomInfo": {}_x000D_
        }_x000D_
      },_x000D_
      "1588": {_x000D_
        "$type": "Inside.Core.Formula.Definition.DefinitionAC, Inside.Core.Formula",_x000D_
        "ID": 1588,_x000D_
        "Results": [_x000D_
          [_x000D_
            ""_x000D_
          ]_x000D_
        ],_x000D_
        "Statistics": {_x000D_
          "CreationDate": "2022-11-15T10:05:04.9295876+01:00",_x000D_
          "LastRefreshDate": "2022-03-15T17:38:54.8729874+01:00",_x000D_
          "TotalRefreshCount": 112,_x000D_
          "CustomInfo": {}_x000D_
        }_x000D_
      },_x000D_
      "1589": {_x000D_
        "$type": "Inside.Core.Formula.Definition.DefinitionAC, Inside.Core.Formula",_x000D_
        "ID": 1589,_x000D_
        "Results": [_x000D_
          [_x000D_
            ""_x000D_
          ]_x000D_
        ],_x000D_
        "Statistics": {_x000D_
          "CreationDate": "2022-11-15T10:05:04.9295876+01:00",_x000D_
          "LastRefreshDate": "2022-03-15T17:38:51.7375899+01:00",_x000D_
          "TotalRefreshCount": 135,_x000D_
          "CustomInfo": {}_x000D_
        }_x000D_
      },_x000D_
      "1590": {_x000D_
        "$type": "Inside.Core.Formula.Definition.DefinitionAC, Inside.Core.Formula",_x000D_
        "ID": 1590,_x000D_
        "Results": [_x000D_
          [_x000D_
            "Catégorie 0"_x000D_
          ]_x000D_
        ],_x000D_
        "Statistics": {_x000D_
          "CreationDate": "2022-11-15T10:05:04.9295876+01:00",_x000D_
          "LastRefreshDate": "2022-03-15T17:46:57.6691919+01:00",_x000D_
          "TotalRefreshCount": 133,_x000D_
          "CustomInfo": {}_x000D_
        }_x000D_
      },_x000D_
      "1591": {_x000D_
        "$type": "Inside.Core.Formula.Definition.DefinitionAC, Inside.Core.Formula",_x000D_
        "ID": 1591,_x000D_
        "Results": [_x000D_
          [_x000D_
            ""_x000D_
          ]_x000D_
        ],_x000D_
        "Statistics": {_x000D_
          "CreationDate": "2022-11-15T10:05:04.9295876+01:00",_x000D_
          "LastRefreshDate": "2022-03-15T17:38:54.0665845+01:00",_x000D_
          "TotalRefreshCount": 111,_x000D_
          "CustomInfo": {}_x000D_
        }_x000D_
      },_x000D_
      "1592": {_x000D_
        "$type": "Inside.Core.Formula.Definition.DefinitionAC, Inside.Core.Formula",_x000D_
        "ID": 1592,_x000D_
        "Results": [_x000D_
          [_x000D_
            ""_x000D_
          ]_x000D_
        ],_x000D_
        "Statistics": {_x000D_
          "CreationDate": "2022-11-15T10:05:04.9295876+01:00",_x000D_
          "LastRefreshDate": "2022-03-15T17:38:54.5577101+01:00",_x000D_
          "TotalRefreshCount": 111,_x000D_
          "CustomInfo": {}_x000D_
        }_x000D_
      },_x000D_
      "1593": {_x000D_
        "$type": "Inside.Core.Formula.Definition.DefinitionAC, Inside.Core.Formula",_x000D_
        "ID": 1593,_x000D_
        "Results": [_x000D_
          [_x000D_
            "2"_x000D_
          ]_x000D_
        ],_x000D_
        "Statistics": {_x000D_
          "CreationDate": "2022-11-15T10:05:04.9295876+01:00",_x000D_
          "LastRefreshDate": "2022-03-15T17:46:57.2570865+01:00",_x000D_
          "TotalRefreshCount": 113,_x000D_
          "CustomInfo": {}_x000D_
        }_x000D_
      },_x000D_
      "1594": {_x000D_
        "$type": "Inside.Core.Formula.Definition.DefinitionAC, Inside.Core.Formula",_x000D_
        "ID": 1594,_x000D_
        "Results": [_x000D_
          [_x000D_
            ""_x000D_
          ]_x000D_
        ],_x000D_
        "Statistics": {_x000D_
          "CreationDate": "2022-11-15T10:05:04.9295876+01:00",_x000D_
          "LastRefreshDate": "2022-03-15T17:39:02.5502235+01:00",_x000D_
          "TotalRefreshCount": 111,_x000D_
          "CustomInfo": {}_x000D_
        }_x000D_
      },_x000D_
      "1595": {_x000D_
        "$type": "Inside.Core.Formula.Definition.DefinitionAC, Inside.Core.Formula",_x000D_
        "ID": 1595,_x000D_
        "Results": [_x000D_
          [_x000D_
            ""_x000D_
          ]_x000D_
        ],_x000D_
        "Statistics": {_x000D_
          "CreationDate": "2022-11-15T10:05:04.9295876+01:00",_x000D_
          "LastRefreshDate": "2022-03-15T17:39:00.262607+01:00",_x000D_
          "TotalRefreshCount": 111,_x000D_
          "CustomInfo": {}_x000D_
        }_x000D_
      },_x000D_
      "1596": {_x000D_
        "$type": "Inside.Core.Formula.Definition.DefinitionAC, Inside.Core.Formula",_x000D_
        "ID": 1596,_x000D_
        "Results": [_x000D_
          [_x000D_
            "Catégorie 0"_x000D_
          ]_x000D_
        ],_x000D_
        "Statistics": {_x000D_
          "CreationDate": "2022-11-15T10:05:04.9295876+01:00",_x000D_
          "LastRefreshDate": "2022-03-15T17:46:58.960003+01:00",_x000D_
          "TotalRefreshCount": 134,_x000D_
          "CustomInfo": {}_x000D_
        }_x000D_
      },_x000D_
      "1597": {_x000D_
        "$type": "Inside.Core.Formula.Definition.DefinitionAC, Inside.Core.Formula",_x000D_
        "ID": 1597,_x000D_
        "Results": [_x000D_
          [_x000D_
            ""_x000D_
          ]_x000D_
        ],_x000D_
        "Statistics": {_x000D_
          "CreationDate": "2022-11-15T10:05:04.9295876+01:00",_x000D_
          "LastRefreshDate": "2022-03-15T17:38:53.9476926+01:00",_x000D_
          "TotalRefreshCount": 111,_x000D_
          "CustomInfo": {}_x000D_
        }_x000D_
      },_x000D_
      "1598": {_x000D_
        "$type": "Inside.Core.Formula.Definition.DefinitionAC, Inside.Core.Formula",_x000D_
        "ID": 1598,_x000D_
        "Results": [_x000D_
          [_x000D_
            ""_x000D_
          ]_x000D_
        ],_x000D_
        "Statistics": {_x000D_
          "CreationDate": "2022-11-15T10:05:04.9295876+01:00",_x000D_
          "LastRefreshDate": "2022-03-15T17:38:52.7285076+01:00",_x000D_
          "TotalRefreshCount": 110,_x000D_
          "CustomInfo": {}_x000D_
        }_x000D_
      },_x000D_
      "1599": {_x000D_
        "$type": "Inside.Core.Formula.Definition.DefinitionAC, Inside.Core.Formula",_x000D_
        "ID": 1599,_x000D_
        "Results": [_x000D_
          [_x000D_
            "Catégorie 2"_x000D_
          ]_x000D_
        ],_x000D_
        "Statistics": {_x000D_
          "CreationDate": "2022-11-15T10:05:04.9295876+01:00",_x000D_
          "LastRefreshDate": "2022-03-15T17:46:57.4842654+01:00",_x000D_
          "TotalRefreshCount": 134,_x000D_
          "CustomInfo": {}_x000D_
        }_x000D_
      },_x000D_
      "1600": {_x000D_
        "$type": "Inside.Core.Formula.Definition.DefinitionAC, Inside.Core.Formula",_x000D_
        "ID": 1600,_x000D_
        "Results": [_x000D_
          [_x000D_
            ""_x000D_
          ]_x000D_
        ],_x000D_
        "Statistics": {_x000D_
          "CreationDate": "2022-11-15T10:05:04.9295876+01:00",_x000D_
          "LastRefreshDate": "2022-03-15T17:38:57.3279428+01:00",_x000D_
          "TotalRefreshCount": 112,_x000D_
          "CustomInfo": {}_x000D_
        }_x000D_
      },_x000D_
      "1601": {_x000D_
        "$type": "Inside.Core.Formula.Definition.DefinitionAC, Inside.Core.Formula",_x000D_
        "ID": 1601,_x000D_
        "Results": [_x000D_
          [_x000D_
            ""_x000D_
          ]_x000D_
        ],_x000D_
        "Statistics": {_x000D_
          "CreationDate": "2022-11-15T10:05:04.9295876+01:00",_x000D_
          "LastRefreshDate": "2022-03-15T17:38:54.011193+01:00",_x000D_
          "TotalRefreshCount": 113,_x000D_
          "CustomInfo": {}_x000D_
        }_x000D_
      },_x000D_
      "1602": {_x000D_
        "$type": "Inside.Core.Formula.Definition.DefinitionAC, Inside.Core.Formula",_x000D_
        "ID": 1602,_x000D_
        "Results": [_x000D_
          [_x000D_
            "Catégorie 2"_x000D_
          ]_x000D_
        ],_x000D_
        "Statistics": {_x000D_
          "CreationDate": "2022-11-15T10:05:04.9295876+01:00",_x000D_
          "LastRefreshDate": "2022-03-15T17:46:58.1360849+01:00",_x000D_
          "TotalRefreshCount": 133,_x000D_
          "CustomInfo": {}_x000D_
        }_x000D_
      },_x000D_
      "1603": {_x000D_
        "$type": "Inside.Core.Formula.Definition.DefinitionAC, Inside.Core.Formula",_x000D_
        "ID": 1603,_x000D_
        "Results": [_x000D_
          [_x000D_
            ""_x000D_
          ]_x000D_
        ],_x000D_
        "Statistics": {_x000D_
          "CreationDate": "2022-11-15T10:05:04.9295876+01:00",_x000D_
          "LastRefreshDate": "2022-03-15T17:39:00.0956688+01:00",_x000D_
          "TotalRefreshCount": 111,_x000D_
          "CustomInfo": {}_x000D_
        }_x000D_
      },_x000D_
      "1604": {_x000D_
        "$type": "Inside.Core.Formula.Definition.DefinitionAC, Inside.Core.Formula",_x000D_
        "ID": 1604,_x000D_
        "Results": [_x000D_
          [_x000D_
            ""_x000D_
          ]_x000D_
        ],_x000D_
        "Statistics": {_x000D_
          "CreationDate": "2022-11-15T10:05:04.9295876+01:00",_x000D_
          "LastRefreshDate": "2022-03-15T17:38:59.8610152+01:00",_x000D_
          "TotalRefreshCount": 112,_x000D_
          "CustomInfo": {}_x000D_
        }_x000D_
      },_x000D_
      "1605": {_x000D_
        "$type": "Inside.Core.Formula.Definition.DefinitionAC, Inside.Core.Formula",_x000D_
        "ID": 1605,_x000D_
        "Results": [_x000D_
          [_x000D_
            "Catégorie 0"_x000D_
          ]_x000D_
        ],_x000D_
        "Statistics": {_x000D_
          "CreationDate": "2022-11-15T10:05:04.9295876+01:00",_x000D_
          "LastRefreshDate": "2022-03-15T17:46:59.0423926+01:00",_x000D_
          "TotalRefreshCount": 134,_x000D_
          "CustomInfo": {}_x000D_
        }_x000D_
      },_x000D_
      "1606": {_x000D_
        "$type": "Inside.Core.Formula.Definition.DefinitionAC, Inside.Core.Formula",_x000D_
        "ID": 1606,_x000D_
        "Results": [_x000D_
          [_x000D_
            ""_x000D_
          ]_x000D_
        ],_x000D_
        "Statistics": {_x000D_
          "CreationDate": "2022-11-15T10:05:04.9295876+01:00",_x000D_
          "LastRefreshDate": "2022-03-15T17:38:59.9620468+01:00",_x000D_
          "TotalRefreshCount": 112,_x000D_
          "CustomInfo": {}_x000D_
        }_x000D_
      },_x000D_
      "1607": {_x000D_
        "$type": "Inside.Core.Formula.Definition.DefinitionAC, Inside.Core.Formula",_x000D_
        "ID": 1607,_x000D_
        "Results": [_x000D_
          [_x000D_
            ""_x000D_
          ]_x000D_
        ],_x000D_
        "Statistics": {_x000D_
          "CreationDate": "2022-11-15T10:05:04.9295876+01:00",_x000D_
          "LastRefreshDate": "2022-03-15T17:38:53.6303388+01:00",_x000D_
          "TotalRefreshCount": 111,_x000D_
          "CustomInfo": {}_x000D_
        }_x000D_
      },_x000D_
      "1608": {_x000D_
        "$type": "Inside.Core.Formula.Definition.DefinitionAC, Inside.Core.Formula",_x000D_
        "ID": 1608,_x000D_
        "Results": [_x000D_
          [_x000D_
            ""_x000D_
          ]_x000D_
        ],_x000D_
        "Statistics": {_x000D_
          "CreationDate": "2022-11-15T10:05:04.9295876+01:00",_x000D_
          "LastRefreshDate": "2022-03-15T17:38:59.9411025+01:00",_x000D_
          "TotalRefreshCount": 111,_x000D_
          "CustomInfo": {}_x000D_
        }_x000D_
      },_x000D_
      "1609": {_x000D_
        "$type": "Inside.Core.Formula.Definition.DefinitionAC, Inside.Core.Formula",_x000D_
        "ID": 1609,_x000D_
        "Results": [_x000D_
          [_x000D_
            ""_x000D_
          ]_x000D_
        ],_x000D_
        "Statistics": {_x000D_
          "CreationDate": "2022-11-15T10:05:04.9295876+01:00",_x000D_
          "LastRefreshDate": "2022-03-15T17:38:54.2500489+01:00",_x000D_
          "TotalRefreshCount": 112,_x000D_
          "CustomInfo": {}_x000D_
        }_x000D_
      },_x000D_
      "1610": {_x000D_
        "$type": "Inside.Core.Formula.Definition.DefinitionAC, Inside.Core.Formula",_x000D_
        "ID": 1610,_x000D_
        "Results": [_x000D_
          [_x000D_
            "Catégorie 1"_x000D_
          ]_x000D_
        ],_x000D_
        "Statistics": {_x000D_
          "CreationDate": "2022-11-15T10:05:04.9295876+01:00",_x000D_
          "LastRefreshDate": "2022-03-15T17:46:57.9271298+01:00",_x000D_
          "TotalRefreshCount": 134,_x000D_
          "CustomInfo": {}_x000D_
        }_x000D_
      },_x000D_
      "1611": {_x000D_
        "$type": "Inside.Core.Formula.Definition.DefinitionAC, Inside.Core.Formula",_x000D_
        "ID": 1611,_x000D_
        "Results": [_x000D_
          [_x000D_
            ""_x000D_
          ]_x000D_
        ],_x000D_
        "Statistics": {_x000D_
          "CreationDate": "2022-11-15T10:05:04.9295876+01:00",_x000D_
          "LastRefreshDate": "2022-03-15T17:38:52.8743067+01:00",_x000D_
          "TotalRefreshCount": 111,_x000D_
          "CustomInfo": {}_x000D_
        }_x000D_
      },_x000D_
      "1612": {_x000D_
        "$type": "Inside.Core.Formula.Definition.DefinitionAC, Inside.Core.Formula",_x000D_
        "ID": 1612,_x000D_
        "Results": [_x000D_
          [_x000D_
            ""_x000D_
          ]_x000D_
        ],_x000D_
        "Statistics": {_x000D_
          "CreationDate": "2022-11-15T10:05:04.9295876+01:00",_x000D_
          "LastRefreshDate": "2022-03-15T17:38:57.6049112+01:00",_x000D_
          "TotalRefreshCount": 111,_x000D_
          "CustomInfo": {}_x000D_
        }_x000D_
      },_x000D_
      "1613": {_x000D_
        "$type": "Inside.Core.Formula.Definition.DefinitionAC, Inside.Core.Formula",_x000D_
        "ID": 1613,_x000D_
        "Results": [_x000D_
          [_x000D_
            "Catégorie 1"_x000D_
          ]_x000D_
        ],_x000D_
        "Statistics": {_x000D_
          "CreationDate": "2022-11-15T10:05:04.9295876+01:00",_x000D_
          "LastRefreshDate": "2022-03-15T17:46:58.1636931+01:00",_x000D_
          "TotalRefreshCount": 133,_x000D_
          "CustomInfo": {}_x000D_
        }_x000D_
      },_x000D_
      "1614": {_x000D_
        "$type": "Inside.Core.Formula.Definition.DefinitionAC, Inside.Core.Formula",_x000D_
        "ID": 1614,_x000D_
        "Results": [_x000D_
          [_x000D_
            ""_x000D_
          ]_x000D_
        ],_x000D_
        "Statistics": {_x000D_
          "CreationDate": "2022-11-15T10:05:04.9295876+01:00",_x000D_
          "LastRefreshDate": "2022-03-15T17:39:02.5403226+01:00",_x000D_
          "TotalRefreshCount": 115,_x000D_
          "CustomInfo": {}_x000D_
        }_x000D_
      },_x000D_
      "1615": {_x000D_
        "$type": "Inside.Core.Formula.Definition.DefinitionAC, Inside.Core.Formula",_x000D_
        "ID": 1615,_x000D_
        "Results": [_x000D_
          [_x000D_
            ""_x000D_
          ]_x000D_
        ],_x000D_
        "Statistics": {_x000D_
          "CreationDate": "2022-11-15T10:05:04.9295876+01:00",_x000D_
          "LastRefreshDate": "2022-03-15T17:38:53.0442577+01:00",_x000D_
          "TotalRefreshCount": 112,_x000D_
          "CustomInfo": {}_x000D_
        }_x000D_
      },_x000D_
      "1616": {_x000D_
        "$type": "Inside.Core.Formula.Definition.DefinitionAC, Inside.Core.Formula",_x000D_
        "ID": 1616,_x000D_
        "Results": [_x000D_
          [_x000D_
            ""_x000D_
          ]_x000D_
        ],_x000D_
        "Statistics": {_x000D_
          "CreationDate": "2022-11-15T10:05:04.9295876+01:00",_x000D_
          "LastRefreshDate": "2022-03-15T17:38:53.4806983+01:00",_x000D_
          "TotalRefreshCount": 113,_x000D_
          "CustomInfo": {}_x000D_
        }_x000D_
      },_x000D_
      "1617": {_x000D_
        "$type": "Inside.Core.Formula.Definition.DefinitionAC, Inside.Core.Formula",_x000D_
        "ID": 1617,_x000D_
        "Results": [_x000D_
          [_x000D_
            ""_x000D_
          ]_x000D_
        ],_x000D_
        "Statistics": {_x000D_
          "CreationDate": "2022-11-15T10:05:04.9295876+01:00",_x000D_
          "LastRefreshDate": "2022-03-15T17:38:52.5636829+01:00",_x000D_
          "TotalRefreshCount": 111,_x000D_
          "CustomInfo": {}_x000D_
        }_x000D_
      },_x000D_
      "1618": {_x000D_
        "$type": "Inside.Core.Formula.Definition.DefinitionAC, Inside.Core.Formula",_x000D_
        "ID": 1618,_x000D_
        "Results": [_x000D_
          [_x000D_
            ""_x000D_
          ]_x000D_
        ],_x000D_
        "Statistics": {_x000D_
          "CreationDate": "2022-11-15T10:05:04.9295876+01:00",_x000D_
          "LastRefreshDate": "2022-03-15T17:38:52.3402896+01:00",_x000D_
          "TotalRefreshCount": 111,_x000D_
          "CustomInfo": {}_x000D_
        }_x000D_
      },_x000D_
      "1619": {_x000D_
        "$type": "Inside.Core.Formula.Definition.DefinitionAC, Inside.Core.Formula",_x000D_
        "ID": 1619,_x000D_
        "Results": [_x000D_
          [_x000D_
            "100"_x000D_
          ]_x000D_
        ],_x000D_
        "Statistics": {_x000D_
          "CreationDate": "2022-11-15T10:05:04.9295876+01:00",_x000D_
          "LastRefreshDate": "2022-03-15T17:46:57.2780333+01:00",_x000D_
          "TotalRefreshCount": 112,_x000D_
          "CustomInfo": {}_x000D_
        }_x000D_
      },_x000D_
      "1620": {_x000D_
        "$type": "Inside.Core.Formula.Definition.DefinitionAC, Inside.Core.Formula",_x000D_
        "ID": 1620,_x000D_
        "Results": [_x000D_
          [_x000D_
            ""_x000D_
          ]_x000D_
        ],_x000D_
        "Statistics": {_x000D_
          "CreationDate": "2022-11-15T10:05:04.9295876+01:00",_x000D_
          "LastRefreshDate": "2022-03-15T17:38:52.5587064+01:00",_x000D_
          "TotalRefreshCount": 111,_x000D_
          "CustomInfo": {}_x000D_
        }_x000D_
      },_x000D_
      "1621": {_x000D_
        "$type": "Inside.Core.Formula.Definition.DefinitionAC, Inside.Core.Formula",_x000D_
        "ID": 1621,_x000D_
        "Results": [_x000D_
          [_x000D_
            ""_x000D_
          ]_x000D_
        ],_x000D_
        "Statistics": {_x000D_
          "CreationDate": "2022-11-15T10:05:04.9295876+01:00",_x000D_
          "LastRefreshDate": "2022-03-15T17:39:00.0686531+01:00",_x000D_
          "TotalRefreshCount": 111,_x000D_
          "CustomInfo": {}_x000D_
        }_x000D_
      },_x000D_
      "1622": {_x000D_
        "$type": "Inside.Core.Formula.Definition.DefinitionAC, Inside.Core.Formula",_x000D_
        "ID": 1622,_x000D_
        "Results": [_x000D_
          [_x000D_
            ""_x000D_
          ]_x000D_
        ],_x000D_
        "Statistics": {_x000D_
          "CreationDate": "2022-11-15T10:05:04.9295876+01:00",_x000D_
          "LastRefreshDate": "2022-03-15T17:38:54.1539301+01:00",_x000D_
          "TotalRefreshCount": 111,_x000D_
          "CustomInfo": {}_x000D_
        }_x000D_
      },_x000D_
      "1623": {_x000D_
        "$type": "Inside.Core.Formula.Definition.DefinitionAC, Inside.Core.Formula",_x000D_
        "ID": 1623,_x000D_
        "Results": [_x000D_
          [_x000D_
            ""_x000D_
          ]_x000D_
        ],_x000D_
        "Statistics": {_x000D_
          "CreationDate": "2022-11-15T10:05:04.9295876+01:00",_x000D_
          "LastRefreshDate": "2022-03-15T17:38:57.2802252+01:00",_x000D_
          "TotalRefreshCount": 111,_x000D_
          "CustomInfo": {}_x000D_
        }_x000D_
      },_x000D_
      "1624": {_x000D_
        "$type": "Inside.Core.Formula.Definition.DefinitionAC, Inside.Core.Formula",_x000D_
        "ID": 1624,_x000D_
        "Results": [_x000D_
          [_x000D_
            ""_x000D_
          ]_x000D_
        ],_x000D_
        "Statistics": {_x000D_
          "CreationDate": "2022-11-15T10:05:04.9295876+01:00",_x000D_
          "LastRefreshDate": "2022-03-15T17:39:00.2506387+01:00",_x000D_
          "TotalRefreshCount": 112,_x000D_
          "CustomInfo": {}_x000D_
        }_x000D_
      },_x000D_
      "1625": {_x000D_
        "$type": "Inside.Core.Formula.Definition.DefinitionAC, Inside.Core.Formula",_x000D_
        "ID": 1625,_x000D_
        "Results": [_x000D_
          [_x000D_
            "Catégorie 0"_x000D_
          ]_x000D_
        ],_x000D_
        "Statistics": {_x000D_
          "CreationDate": "2022-11-15T10:05:04.9295876+01:00",_x000D_
          "LastRefreshDate": "2022-03-15T17:46:57.3951218+01:00",_x000D_
          "TotalRefreshCount": 134,_x000D_
          "CustomInfo": {}_x000D_
        }_x000D_
      },_x000D_
      "1626": {_x000D_
        "$type": "Inside.Core.Formula.Definition.DefinitionAC, Inside.Core.Formula",_x000D_
        "ID": 1626,_x000D_
        "Results": [_x000D_
          [_x000D_
            ""_x000D_
          ]_x000D_
        ],_x000D_
        "Statistics": {_x000D_
          "CreationDate": "2022-11-15T10:05:04.9295876+01:00",_x000D_
          "LastRefreshDate": "2022-03-15T17:39:00.1225272+01:00",_x000D_
          "TotalRefreshCount": 112,_x000D_
          "CustomInfo": {}_x000D_
        }_x000D_
      },_x000D_
      "1627": {_x000D_
        "$type": "Inside.Core.Formula.Definition.DefinitionAC, Inside.Core.Formula",_x000D_
        "ID": 1627,_x000D_
        "Results": [_x000D_
          [_x000D_
            ""_x000D_
          ]_x000D_
        ],_x000D_
        "Statistics": {_x000D_
          "CreationDate": "2022-11-15T10:05:04.9295876+01:00",_x000D_
          "LastRefreshDate": "2022-03-15T17:39:00.3678617+01:00",_x000D_
          "TotalRefreshCount": 112,_x000D_
          "CustomInfo": {}_x000D_
        }_x000D_
      },_x000D_
      "1628": {_x000D_
        "$type": "Inside.Core.Formula.Definition.DefinitionAC, Inside.Core.Formula",_x000D_
        "ID": 1628,_x000D_
        "Results": [_x000D_
          [_x000D_
            "Catégorie 1"_x000D_
          ]_x000D_
        ],_x000D_
        "Statistics": {_x000D_
          "CreationDate": "2022-11-15T10:05:04.9295876+01:00",_x000D_
          "LastRefreshDate": "2022-03-15T17:46:57.8539133+01:00",_x000D_
          "TotalRefreshCount": 133,_x000D_
          "CustomInfo": {}_x000D_
        }_x000D_
      },_x000D_
      "1629": {_x000D_
        "$type": "Inside.Core.Formula.Definition.DefinitionAC, Inside.Core.Formula",_x000D_
        "ID": 1629,_x000D_
        "Results": [_x000D_
          [_x000D_
            "Catégorie 2"_x000D_
          ]_x000D_
        ],_x000D_
        "Statistics": {_x000D_
          "CreationDate": "2022-11-15T10:05:04.9295876+01:00",_x000D_
          "LastRefreshDate": "2022-03-15T17:46:58.5187541+01:00",_x000D_
          "TotalRefreshCount": 132,_x000D_
          "CustomInfo": {}_x000D_
        }_x000D_
      },_x000D_
      "1630": {_x000D_
        "$type": "Inside.Core.Formula.Definition.DefinitionAC, Inside.Core.Formula",_x000D_
        "ID": 1630,_x000D_
        "Results": [_x000D_
          [_x000D_
            ""_x000D_
          ]_x000D_
        ],_x000D_
        "Statistics": {_x000D_
          "CreationDate": "2022-11-15T10:05:04.9295876+01:00",_x000D_
          "LastRefreshDate": "2022-03-15T17:38:57.4941739+01:00",_x000D_
          "TotalRefreshCount": 112,_x000D_
          "CustomInfo": {}_x000D_
        }_x000D_
      },_x000D_
      "1631": {_x000D_
        "$type": "Inside.Core.Formula.Definition.DefinitionAC, Inside.Core.Formula",_x000D_
        "ID": 1631,_x000D_
        "Results": [_x000D_
          [_x000D_
            ""_x000D_
          ]_x000D_
        ],_x000D_
        "Statistics": {_x000D_
          "CreationDate": "2022-11-15T10:05:04.9295876+01:00",_x000D_
          "LastRefreshDate": "2022-03-15T17:38:54.6469182+01:00",_x000D_
          "TotalRefreshCount": 113,_x000D_
          "CustomInfo": {}_x000D_
        }_x000D_
      },_x000D_
      "1632": {_x000D_
        "$type": "Inside.Core.Formula.Definition.DefinitionAC, Inside.Core.Formula",_x000D_
        "ID": 1632,_x000D_
        "Results": [_x000D_
          [_x000D_
            ""_x000D_
          ]_x000D_
        ],_x000D_
        "Statistics": {_x000D_
          "CreationDate": "2022-11-15T10:05:04.9295876+01:00",_x000D_
          "LastRefreshDate": "2022-03-15T17:38:54.0401145+01:00",_x000D_
          "TotalRefreshCount": 113,_x000D_
          "CustomInfo": {}_x000D_
        }_x000D_
      },_x000D_
      "1633": {_x000D_
        "$type": "Inside.Core.Formula.Definition.DefinitionAC, Inside.Core.Formula",_x000D_
        "ID": 1633,_x000D_
        "Results": [_x000D_
          [_x000D_
            ""_x000D_
          ]_x000D_
        ],_x000D_
        "Statistics": {_x000D_
          "CreationDate": "2022-11-15T10:05:04.9295876+01:00",_x000D_
          "LastRefreshDate": "2022-03-15T17:38:53.7322929+01:00",_x000D_
          "TotalRefreshCount": 113,_x000D_
          "CustomInfo": {}_x000D_
        }_x000D_
      },_x000D_
      "1634": {_x000D_
        "$type": "Inside.Core.Formula.Definition.DefinitionAC, Inside.Core.Formula",_x000D_
        "ID": 1634,_x000D_
        "Results": [_x000D_
          [_x000D_
            ""_x000D_
          ]_x000D_
        ],_x000D_
        "Statistics": {_x000D_
          "CreationDate": "2022-11-15T10:05:04.9295876+01:00",_x000D_
          "LastRefreshDate": "2022-03-15T17:38:50.7004364+01:00",_x000D_
          "TotalRefreshCount": 134,_x000D_
          "CustomInfo": {}_x000D_
        }_x000D_
      },_x000D_
      "1635": {_x000D_
        "$type": "Inside.Core.Formula.Definition.DefinitionAC, Inside.Core.Formula",_x000D_
        "ID": 1635,_x000D_
        "Results": [_x000D_
          [_x000D_
            "Catégorie 5"_x000D_
          ]_x000D_
        ],_x000D_
        "Statistics": {_x000D_
          "CreationDate": "2022-11-15T10:05:04.9295876+01:00",_x000D_
          "LastRefreshDate": "2022-03-15T17:46:59.142632+01:00",_x000D_
          "TotalRefreshCount": 133,_x000D_
          "CustomInfo": {}_x000D_
        }_x000D_
      },_x000D_
      "1636": {_x000D_
        "$type": "Inside.Core.Formula.Definition.DefinitionAC, Inside.Core.Formula",_x000D_
        "ID": 1636,_x000D_
        "Results": [_x000D_
          [_x000D_
            ""_x000D_
          ]_x000D_
        ],_x000D_
        "Statistics": {_x000D_
          "CreationDate": "2022-11-15T10:05:04.9295876+01:00",_x000D_
          "LastRefreshDate": "2022-03-15T17:38:53.8280123+01:00",_x000D_
          "TotalRefreshCount": 111,_x000D_
          "CustomInfo": {}_x000D_
        }_x000D_
      },_x000D_
      "1637": {_x000D_
        "$type": "Inside.Core.Formula.Definition.DefinitionAC, Inside.Core.Formula",_x000D_
        "ID": 1637,_x000D_
        "Results": [_x000D_
          [_x000D_
            ""_x000D_
          ]_x000D_
        ],_x000D_
        "Statistics": {_x000D_
          "CreationDate": "2022-11-15T10:05:04.9295876+01:00",_x000D_
          "LastRefreshDate": "2022-03-15T17:38:57.2842153+01:00",_x000D_
          "TotalRefreshCount": 112,_x000D_
          "CustomInfo": {}_x000D_
        }_x000D_
      },_x000D_
      "1638": {_x000D_
        "$type": "Inside.Core.Formula.Definition.DefinitionAC, Inside.Core.Formula",_x000D_
        "ID": 1638,_x000D_
        "Results": [_x000D_
          [_x000D_
            "Catégorie 0"_x000D_
          ]_x000D_
        ],_x000D_
        "Statistics": {_x000D_
          "CreationDate": "2022-11-15T10:05:04.9295876+01:00",_x000D_
          "LastRefreshDate": "2022-03-15T17:46:59.1505911+01:00",_x000D_
          "TotalRefreshCount": 132,_x000D_
          "CustomInfo": {}_x000D_
        }_x000D_
      },_x000D_
      "1639": {_x000D_
        "$type": "Inside.Core.Formula.Definition.DefinitionAC, Inside.Core.Formula",_x000D_
        "ID": 1639,_x000D_
        "Results": [_x000D_
          [_x000D_
            ""_x000D_
          ]_x000D_
        ],_x000D_
        "Statistics": {_x000D_
          "CreationDate": "2022-11-15T10:05:04.9295876+01:00",_x000D_
          "LastRefreshDate": "2022-03-15T17:38:53.1790219+01:00",_x000D_
          "TotalRefreshCount": 111,_x000D_
          "CustomInfo": {}_x000D_
        }_x000D_
      },_x000D_
      "1640": {_x000D_
        "$type": "Inside.Core.Formula.Definition.DefinitionAC, Inside.Core.Formula",_x000D_
        "ID": 1640,_x000D_
        "Results": [_x000D_
          [_x000D_
            ""_x000D_
          ]_x000D_
        ],_x000D_
        "Statistics": {_x000D_
          "CreationDate": "2022-11-15T10:05:04.9295876+01:00",_x000D_
          "LastRefreshDate": "2022-03-15T17:38:54.132033+01:00",_x000D_
          "TotalRefreshCount": 111,_x000D_
          "CustomInfo": {}_x000D_
        }_x000D_
      },_x000D_
      "1641": {_x000D_
        "$type": "Inside.Core.Formula.Definition.DefinitionAC, Inside.Core.Formula",_x000D_
        "ID": 1641,_x000D_
        "Results": [_x000D_
          [_x000D_
            "Catégorie 0"_x000D_
          ]_x000D_
        ],_x000D_
        "Statistics": {_x000D_
          "CreationDate": "2022-11-15T10:05:04.9295876+01:00",_x000D_
          "LastRefreshDate": "2022-03-15T17:46:57.6325896+01:00",_x000D_
          "TotalRefreshCount": 132,_x000D_
          "CustomInfo": {}_x000D_
        }_x000D_
      },_x000D_
      "1642": {_x000D_
        "$type": "Inside.Core.Formula.Definition.DefinitionAC, Inside.Core.Formula",_x000D_
        "ID": 1642,_x000D_
        "Results": [_x000D_
          [_x000D_
            ""_x000D_
          ]_x000D_
        ],_x000D_
        "Statistics": {_x000D_
          "CreationDate": "2022-11-15T10:05:04.9295876+01:00",_x000D_
          "LastRefreshDate": "2022-03-15T17:38:59.8994058+01:00",_x000D_
          "TotalRefreshCount": 113,_x000D_
          "CustomInfo": {}_x000D_
        }_x000D_
      },_x000D_
      "1643": {_x000D_
        "$type": "Inside.Core.Formula.Definition.DefinitionAC, Inside.Core.Formula",_x000D_
        "ID": 1643,_x000D_
        "Results": [_x000D_
          [_x000D_
            ""_x000D_
          ]_x000D_
        ],_x000D_
        "Statistics": {_x000D_
          "CreationDate": "2022-11-15T10:05:04.9295876+01:00",_x000D_
          "LastRefreshDate": "2022-03-15T17:38:52.7786068+01:00",_x000D_
          "TotalRefreshCount": 112,_x000D_
          "CustomInfo": {}_x000D_
        }_x000D_
      },_x000D_
      "1644": {_x000D_
        "$type": "Inside.Core.Formula.Definition.DefinitionAC, Inside.Core.Formula",_x000D_
        "ID": 1644,_x000D_
        "Results": [_x000D_
          [_x000D_
            ""_x000D_
          ]_x000D_
        ],_x000D_
        "Statistics": {_x000D_
          "CreationDate": "2022-11-15T10:05:04.9295876+01:00",_x000D_
          "LastRefreshDate": "2022-03-15T17:38:50.6376031+01:00",_x000D_
          "TotalRefreshCount": 135,_x000D_
          "CustomInfo": {}_x000D_
        }_x000D_
      },_x000D_
      "1645": {_x000D_
        "$type": "Inside.Core.Formula.Definition.DefinitionAC, Inside.Core.Formula",_x000D_
        "ID": 1645,_x000D_
        "Results": [_x000D_
          [_x000D_
            ""_x000D_
          ]_x000D_
        ],_x000D_
        "Statistics": {_x000D_
          "CreationDate": "2022-11-15T10:05:04.9295876+01:00",_x000D_
          "LastRefreshDate": "2022-03-15T17:39:00.2962116+01:00",_x000D_
          "TotalRefreshCount": 113,_x000D_
          "CustomInfo": {}_x000D_
        }_x000D_
      },_x000D_
      "1646": {_x000D_
        "$type": "Inside.Core.Formula.Definition.DefinitionAC, Inside.Core.Formula",_x000D_
        "ID": 1646,_x000D_
        "Results": [_x000D_
          [_x000D_
            ""_x000D_
          ]_x000D_
        ],_x000D_
        "Statistics": {_x000D_
          "CreationDate": "2022-11-15T10:05:04.9295876+01:00",_x000D_
          "LastRefreshDate": "2022-03-15T17:38:53.4068223+01:00",_x000D_
          "TotalRefreshCount": 112,_x000D_
          "CustomInfo": {}_x000D_
        }_x000D_
      },_x000D_
      "1647": {_x000D_
        "$type": "Inside.Core.Formula.Definition.DefinitionAC, Inside.Core.Formula",_x000D_
        "ID": 1647,_x000D_
        "Results": [_x000D_
          [_x000D_
            "Catégorie 0"_x000D_
          ]_x000D_
        ],_x000D_
        "Statistics": {_x000D_
          "CreationDate": "2022-11-15T10:05:04.9295876+01:00",_x000D_
          "LastRefreshDate": "2022-03-15T17:46:58.3000472+01:00",_x000D_
          "TotalRefreshCount": 134,_x000D_
          "CustomInfo": {}_x000D_
        }_x000D_
      },_x000D_
      "1648": {_x000D_
        "$type": "Inside.Core.Formula.Definition.DefinitionAC, Inside.Core.Formula",_x000D_
        "ID": 1648,_x000D_
        "Results": [_x000D_
          [_x000D_
            ""_x000D_
          ]_x000D_
        ],_x000D_
        "Statistics": {_x000D_
          "CreationDate": "2022-11-15T10:05:04.9295876+01:00",_x000D_
          "LastRefreshDate": "2022-03-15T17:39:00.1364895+01:00",_x000D_
          "TotalRefreshCount": 111,_x000D_
          "CustomInfo": {}_x000D_
        }_x000D_
      },_x000D_
      "1649": {_x000D_
        "$type": "Inside.Core.Formula.Definition.DefinitionAC, Inside.Core.Formula",_x000D_
        "ID": 1649,_x000D_
        "Results": [_x000D_
          [_x000D_
            ""_x000D_
          ]_x000D_
        ],_x000D_
        "Statistics": {_x000D_
          "CreationDate": "2022-11-15T10:05:04.9295876+01:00",_x000D_
          "LastRefreshDate": "2022-03-15T17:38:54.3941733+01:00",_x000D_
          "TotalRefreshCount": 112,_x000D_
          "CustomInfo": {}_x000D_
        }_x000D_
      },_x000D_
      "1650": {_x000D_
        "$type": "Inside.Core.Formula.Definition.DefinitionAC, Inside.Core.Formula",_x000D_
        "ID": 1650,_x000D_
        "Results": [_x000D_
          [_x000D_
            ""_x000D_
          ]_x000D_
        ],_x000D_
        "Statistics": {_x000D_
          "CreationDate": "2022-11-15T10:05:04.9295876+01:00",_x000D_
          "LastRefreshDate": "2022-03-15T17:38:57.7066448+01:00",_x000D_
          "TotalRefreshCount": 111,_x000D_
          "CustomInfo": {}_x000D_
        }_x000D_
      },_x000D_
      "1651": {_x000D_
        "$type": "Inside.Core.Formula.Definition.DefinitionAC, Inside.Core.Formula",_x000D_
        "ID": 1651,_x000D_
        "Results": [_x000D_
          [_x000D_
            ""_x000D_
          ]_x000D_
        ],_x000D_
        "Statistics": {_x000D_
          "CreationDate": "2022-11-15T10:05:04.9295876+01:00",_x000D_
          "LastRefreshDate": "2022-03-15T17:39:02.6921326+01:00",_x000D_
          "TotalRefreshCount": 112,_x000D_
          "CustomInfo": {}_x000D_
        }_x000D_
      },_x000D_
      "1652": {_x000D_
        "$type": "Inside.Core.Formula.Definition.DefinitionAC, Inside.Core.Formula",_x000D_
        "ID": 1652,_x000D_
        "Results": [_x000D_
          [_x000D_
            ""_x000D_
          ]_x000D_
        ],_x000D_
        "Statistics": {_x000D_
          "CreationDate": "2022-11-15T10:05:04.9295876+01:00",_x000D_
          "LastRefreshDate": "2022-03-15T17:38:57.3309327+01:00",_x000D_
          "TotalRefreshCount": 113,_x000D_
          "CustomInfo": {}_x000D_
        }_x000D_
      },_x000D_
      "1653": {_x000D_
        "$type": "Inside.Core.Formula.Definition.DefinitionAC, Inside.Core.Formula",_x000D_
        "ID": 1653,_x000D_
        "Results": [_x000D_
          [_x000D_
            ""_x000D_
          ]_x000D_
        ],_x000D_
        "Statistics": {_x000D_
          "CreationDate": "2022-11-15T10:05:04.9295876+01:00",_x000D_
          "LastRefreshDate": "2022-03-15T17:38:52.7885802+01:00",_x000D_
          "TotalRefreshCount": 112,_x000D_
          "CustomInfo": {}_x000D_
        }_x000D_
      },_x000D_
      "1654": {_x000D_
        "$type": "Inside.Core.Formula.Definition.DefinitionAC, Inside.Core.Formula",_x000D_
        "ID": 1654,_x000D_
        "Results": [_x000D_
          [_x000D_
            "Catégorie 3"_x000D_
          ]_x000D_
        ],_x000D_
        "Statistics": {_x000D_
          "CreationDate": "2022-11-15T10:05:04.9295876+01:00",_x000D_
          "LastRefreshDate": "2022-03-15T17:46:57.9082187+01:00",_x000D_
          "TotalRefreshCount": 133,_x000D_
          "CustomInfo": {}_x000D_
        }_x000D_
      },_x000D_
      "1655": {_x000D_
        "$type": "Inside.Core.Formula.Definition.DefinitionAC, Ins</t>
  </si>
  <si>
    <t xml:space="preserve">ide.Core.Formula",_x000D_
        "ID": 1655,_x000D_
        "Results": [_x000D_
          [_x000D_
            ""_x000D_
          ]_x000D_
        ],_x000D_
        "Statistics": {_x000D_
          "CreationDate": "2022-11-15T10:05:04.9295876+01:00",_x000D_
          "LastRefreshDate": "2022-03-15T17:38:54.460709+01:00",_x000D_
          "TotalRefreshCount": 112,_x000D_
          "CustomInfo": {}_x000D_
        }_x000D_
      },_x000D_
      "1656": {_x000D_
        "$type": "Inside.Core.Formula.Definition.DefinitionAC, Inside.Core.Formula",_x000D_
        "ID": 1656,_x000D_
        "Results": [_x000D_
          [_x000D_
            ""_x000D_
          ]_x000D_
        ],_x000D_
        "Statistics": {_x000D_
          "CreationDate": "2022-11-15T10:05:04.9295876+01:00",_x000D_
          "LastRefreshDate": "2022-03-15T17:38:53.0352815+01:00",_x000D_
          "TotalRefreshCount": 112,_x000D_
          "CustomInfo": {}_x000D_
        }_x000D_
      },_x000D_
      "1657": {_x000D_
        "$type": "Inside.Core.Formula.Definition.DefinitionAC, Inside.Core.Formula",_x000D_
        "ID": 1657,_x000D_
        "Results": [_x000D_
          [_x000D_
            ""_x000D_
          ]_x000D_
        ],_x000D_
        "Statistics": {_x000D_
          "CreationDate": "2022-11-15T10:05:04.9295876+01:00",_x000D_
          "LastRefreshDate": "2022-03-15T17:38:52.4017084+01:00",_x000D_
          "TotalRefreshCount": 112,_x000D_
          "CustomInfo": {}_x000D_
        }_x000D_
      },_x000D_
      "1658": {_x000D_
        "$type": "Inside.Core.Formula.Definition.DefinitionAC, Inside.Core.Formula",_x000D_
        "ID": 1658,_x000D_
        "Results": [_x000D_
          [_x000D_
            ""_x000D_
          ]_x000D_
        ],_x000D_
        "Statistics": {_x000D_
          "CreationDate": "2022-11-15T10:05:04.9295876+01:00",_x000D_
          "LastRefreshDate": "2022-03-15T17:38:52.3382953+01:00",_x000D_
          "TotalRefreshCount": 112,_x000D_
          "CustomInfo": {}_x000D_
        }_x000D_
      },_x000D_
      "1659": {_x000D_
        "$type": "Inside.Core.Formula.Definition.DefinitionAC, Inside.Core.Formula",_x000D_
        "ID": 1659,_x000D_
        "Results": [_x000D_
          [_x000D_
            ""_x000D_
          ]_x000D_
        ],_x000D_
        "Statistics": {_x000D_
          "CreationDate": "2022-11-15T10:05:04.9295876+01:00",_x000D_
          "LastRefreshDate": "2022-03-15T17:38:54.1400121+01:00",_x000D_
          "TotalRefreshCount": 112,_x000D_
          "CustomInfo": {}_x000D_
        }_x000D_
      },_x000D_
      "1660": {_x000D_
        "$type": "Inside.Core.Formula.Definition.DefinitionAC, Inside.Core.Formula",_x000D_
        "ID": 1660,_x000D_
        "Results": [_x000D_
          [_x000D_
            "Catégorie 0"_x000D_
          ]_x000D_
        ],_x000D_
        "Statistics": {_x000D_
          "CreationDate": "2022-11-15T10:05:04.9295876+01:00",_x000D_
          "LastRefreshDate": "2022-03-15T17:46:57.8239461+01:00",_x000D_
          "TotalRefreshCount": 134,_x000D_
          "CustomInfo": {}_x000D_
        }_x000D_
      },_x000D_
      "1661": {_x000D_
        "$type": "Inside.Core.Formula.Definition.DefinitionAC, Inside.Core.Formula",_x000D_
        "ID": 1661,_x000D_
        "Results": [_x000D_
          [_x000D_
            "Catégorie 0"_x000D_
          ]_x000D_
        ],_x000D_
        "Statistics": {_x000D_
          "CreationDate": "2022-11-15T10:05:04.9295876+01:00",_x000D_
          "LastRefreshDate": "2022-03-15T17:46:58.7571466+01:00",_x000D_
          "TotalRefreshCount": 132,_x000D_
          "CustomInfo": {}_x000D_
        }_x000D_
      },_x000D_
      "1662": {_x000D_
        "$type": "Inside.Core.Formula.Definition.DefinitionAC, Inside.Core.Formula",_x000D_
        "ID": 1662,_x000D_
        "Results": [_x000D_
          [_x000D_
            ""_x000D_
          ]_x000D_
        ],_x000D_
        "Statistics": {_x000D_
          "CreationDate": "2022-11-15T10:05:04.9295876+01:00",_x000D_
          "LastRefreshDate": "2022-03-15T17:38:50.6177029+01:00",_x000D_
          "TotalRefreshCount": 135,_x000D_
          "CustomInfo": {}_x000D_
        }_x000D_
      },_x000D_
      "1663": {_x000D_
        "$type": "Inside.Core.Formula.Definition.DefinitionAC, Inside.Core.Formula",_x000D_
        "ID": 1663,_x000D_
        "Results": [_x000D_
          [_x000D_
            ""_x000D_
          ]_x000D_
        ],_x000D_
        "Statistics": {_x000D_
          "CreationDate": "2022-11-15T10:05:04.9295876+01:00",_x000D_
          "LastRefreshDate": "2022-03-15T17:38:54.8600217+01:00",_x000D_
          "TotalRefreshCount": 113,_x000D_
          "CustomInfo": {}_x000D_
        }_x000D_
      },_x000D_
      "1664": {_x000D_
        "$type": "Inside.Core.Formula.Definition.DefinitionAC, Inside.Core.Formula",_x000D_
        "ID": 1664,_x000D_
        "Results": [_x000D_
          [_x000D_
            ""_x000D_
          ]_x000D_
        ],_x000D_
        "Statistics": {_x000D_
          "CreationDate": "2022-11-15T10:05:04.9295876+01:00",_x000D_
          "LastRefreshDate": "2022-03-15T17:38:51.3936458+01:00",_x000D_
          "TotalRefreshCount": 135,_x000D_
          "CustomInfo": {}_x000D_
        }_x000D_
      },_x000D_
      "1665": {_x000D_
        "$type": "Inside.Core.Formula.Definition.DefinitionAC, Inside.Core.Formula",_x000D_
        "ID": 1665,_x000D_
        "Results": [_x000D_
          [_x000D_
            ""_x000D_
          ]_x000D_
        ],_x000D_
        "Statistics": {_x000D_
          "CreationDate": "2022-11-15T10:05:04.9295876+01:00",_x000D_
          "LastRefreshDate": "2022-03-15T17:38:53.0382733+01:00",_x000D_
          "TotalRefreshCount": 112,_x000D_
          "CustomInfo": {}_x000D_
        }_x000D_
      },_x000D_
      "1666": {_x000D_
        "$type": "Inside.Core.Formula.Definition.DefinitionAC, Inside.Core.Formula",_x000D_
        "ID": 1666,_x000D_
        "Results": [_x000D_
          [_x000D_
            ""_x000D_
          ]_x000D_
        ],_x000D_
        "Statistics": {_x000D_
          "CreationDate": "2022-11-15T10:05:04.9295876+01:00",_x000D_
          "LastRefreshDate": "2022-03-15T17:38:54.8024608+01:00",_x000D_
          "TotalRefreshCount": 111,_x000D_
          "CustomInfo": {}_x000D_
        }_x000D_
      },_x000D_
      "1667": {_x000D_
        "$type": "Inside.Core.Formula.Definition.DefinitionAC, Inside.Core.Formula",_x000D_
        "ID": 1667,_x000D_
        "Results": [_x000D_
          [_x000D_
            "Catégorie 3"_x000D_
          ]_x000D_
        ],_x000D_
        "Statistics": {_x000D_
          "CreationDate": "2022-11-15T10:05:04.9295876+01:00",_x000D_
          "LastRefreshDate": "2022-03-15T17:46:58.2392152+01:00",_x000D_
          "TotalRefreshCount": 133,_x000D_
          "CustomInfo": {}_x000D_
        }_x000D_
      },_x000D_
      "1668": {_x000D_
        "$type": "Inside.Core.Formula.Definition.DefinitionAC, Inside.Core.Formula",_x000D_
        "ID": 1668,_x000D_
        "Results": [_x000D_
          [_x000D_
            ""_x000D_
          ]_x000D_
        ],_x000D_
        "Statistics": {_x000D_
          "CreationDate": "2022-11-15T10:05:04.9295876+01:00",_x000D_
          "LastRefreshDate": "2022-03-15T17:38:51.8117553+01:00",_x000D_
          "TotalRefreshCount": 135,_x000D_
          "CustomInfo": {}_x000D_
        }_x000D_
      },_x000D_
      "1669": {_x000D_
        "$type": "Inside.Core.Formula.Definition.DefinitionAC, Inside.Core.Formula",_x000D_
        "ID": 1669,_x000D_
        "Results": [_x000D_
          [_x000D_
            "Catégorie 0"_x000D_
          ]_x000D_
        ],_x000D_
        "Statistics": {_x000D_
          "CreationDate": "2022-11-15T10:05:04.9295876+01:00",_x000D_
          "LastRefreshDate": "2022-03-15T17:46:58.5227461+01:00",_x000D_
          "TotalRefreshCount": 133,_x000D_
          "CustomInfo": {}_x000D_
        }_x000D_
      },_x000D_
      "1670": {_x000D_
        "$type": "Inside.Core.Formula.Definition.DefinitionAC, Inside.Core.Formula",_x000D_
        "ID": 1670,_x000D_
        "Results": [_x000D_
          [_x000D_
            ""_x000D_
          ]_x000D_
        ],_x000D_
        "Statistics": {_x000D_
          "CreationDate": "2022-11-15T10:05:04.9295876+01:00",_x000D_
          "LastRefreshDate": "2022-03-15T17:38:54.4086473+01:00",_x000D_
          "TotalRefreshCount": 113,_x000D_
          "CustomInfo": {}_x000D_
        }_x000D_
      },_x000D_
      "1671": {_x000D_
        "$type": "Inside.Core.Formula.Definition.DefinitionAC, Inside.Core.Formula",_x000D_
        "ID": 1671,_x000D_
        "Results": [_x000D_
          [_x000D_
            "Catégorie 2"_x000D_
          ]_x000D_
        ],_x000D_
        "Statistics": {_x000D_
          "CreationDate": "2022-11-15T10:05:04.9295876+01:00",_x000D_
          "LastRefreshDate": "2022-03-15T17:46:57.4181303+01:00",_x000D_
          "TotalRefreshCount": 134,_x000D_
          "CustomInfo": {}_x000D_
        }_x000D_
      },_x000D_
      "1672": {_x000D_
        "$type": "Inside.Core.Formula.Definition.DefinitionAC, Inside.Core.Formula",_x000D_
        "ID": 1672,_x000D_
        "Results": [_x000D_
          [_x000D_
            ""_x000D_
          ]_x000D_
        ],_x000D_
        "Statistics": {_x000D_
          "CreationDate": "2022-11-15T10:05:04.9295876+01:00",_x000D_
          "LastRefreshDate": "2022-03-15T17:38:51.0588197+01:00",_x000D_
          "TotalRefreshCount": 136,_x000D_
          "CustomInfo": {}_x000D_
        }_x000D_
      },_x000D_
      "1673": {_x000D_
        "$type": "Inside.Core.Formula.Definition.DefinitionAC, Inside.Core.Formula",_x000D_
        "ID": 1673,_x000D_
        "Results": [_x000D_
          [_x000D_
            ""_x000D_
          ]_x000D_
        ],_x000D_
        "Statistics": {_x000D_
          "CreationDate": "2022-11-15T10:05:04.9295876+01:00",_x000D_
          "LastRefreshDate": "2022-03-15T17:38:54.9416318+01:00",_x000D_
          "TotalRefreshCount": 114,_x000D_
          "CustomInfo": {}_x000D_
        }_x000D_
      },_x000D_
      "1674": {_x000D_
        "$type": "Inside.Core.Formula.Definition.DefinitionAC, Inside.Core.Formula",_x000D_
        "ID": 1674,_x000D_
        "Results": [_x000D_
          [_x000D_
            ""_x000D_
          ]_x000D_
        ],_x000D_
        "Statistics": {_x000D_
          "CreationDate": "2022-11-15T10:05:04.9295876+01:00",_x000D_
          "LastRefreshDate": "2022-03-15T17:38:51.3746963+01:00",_x000D_
          "TotalRefreshCount": 134,_x000D_
          "CustomInfo": {}_x000D_
        }_x000D_
      },_x000D_
      "1675": {_x000D_
        "$type": "Inside.Core.Formula.Definition.DefinitionAC, Inside.Core.Formula",_x000D_
        "ID": 1675,_x000D_
        "Results": [_x000D_
          [_x000D_
            ""_x000D_
          ]_x000D_
        ],_x000D_
        "Statistics": {_x000D_
          "CreationDate": "2022-11-15T10:05:04.9295876+01:00",_x000D_
          "LastRefreshDate": "2022-03-15T17:38:50.965238+01:00",_x000D_
          "TotalRefreshCount": 133,_x000D_
          "CustomInfo": {}_x000D_
        }_x000D_
      },_x000D_
      "1676": {_x000D_
        "$type": "Inside.Core.Formula.Definition.DefinitionAC, Inside.Core.Formula",_x000D_
        "ID": 1676,_x000D_
        "Results": [_x000D_
          [_x000D_
            ""_x000D_
          ]_x000D_
        ],_x000D_
        "Statistics": {_x000D_
          "CreationDate": "2022-11-15T10:05:04.9295876+01:00",_x000D_
          "LastRefreshDate": "2022-03-15T17:38:53.1909816+01:00",_x000D_
          "TotalRefreshCount": 113,_x000D_
          "CustomInfo": {}_x000D_
        }_x000D_
      },_x000D_
      "1677": {_x000D_
        "$type": "Inside.Core.Formula.Definition.DefinitionAC, Inside.Core.Formula",_x000D_
        "ID": 1677,_x000D_
        "Results": [_x000D_
          [_x000D_
            ""_x000D_
          ]_x000D_
        ],_x000D_
        "Statistics": {_x000D_
          "CreationDate": "2022-11-15T10:05:04.9295876+01:00",_x000D_
          "LastRefreshDate": "2022-03-15T17:38:52.0075441+01:00",_x000D_
          "TotalRefreshCount": 135,_x000D_
          "CustomInfo": {}_x000D_
        }_x000D_
      },_x000D_
      "1678": {_x000D_
        "$type": "Inside.Core.Formula.Definition.DefinitionAC, Inside.Core.Formula",_x000D_
        "ID": 1678,_x000D_
        "Results": [_x000D_
          [_x000D_
            ""_x000D_
          ]_x000D_
        ],_x000D_
        "Statistics": {_x000D_
          "CreationDate": "2022-11-15T10:05:04.9295876+01:00",_x000D_
          "LastRefreshDate": "2022-03-15T17:38:52.2092632+01:00",_x000D_
          "TotalRefreshCount": 111,_x000D_
          "CustomInfo": {}_x000D_
        }_x000D_
      },_x000D_
      "1679": {_x000D_
        "$type": "Inside.Core.Formula.Definition.DefinitionAC, Inside.Core.Formula",_x000D_
        "ID": 1679,_x000D_
        "Results": [_x000D_
          [_x000D_
            ""_x000D_
          ]_x000D_
        ],_x000D_
        "Statistics": {_x000D_
          "CreationDate": "2022-11-15T10:05:04.9295876+01:00",_x000D_
          "LastRefreshDate": "2022-03-15T17:38:57.4255829+01:00",_x000D_
          "TotalRefreshCount": 113,_x000D_
          "CustomInfo": {}_x000D_
        }_x000D_
      },_x000D_
      "1680": {_x000D_
        "$type": "Inside.Core.Formula.Definition.DefinitionAC, Inside.Core.Formula",_x000D_
        "ID": 1680,_x000D_
        "Results": [_x000D_
          [_x000D_
            ""_x000D_
          ]_x000D_
        ],_x000D_
        "Statistics": {_x000D_
          "CreationDate": "2022-11-15T10:05:04.9295876+01:00",_x000D_
          "LastRefreshDate": "2022-03-15T17:39:02.5715958+01:00",_x000D_
          "TotalRefreshCount": 113,_x000D_
          "CustomInfo": {}_x000D_
        }_x000D_
      },_x000D_
      "1681": {_x000D_
        "$type": "Inside.Core.Formula.Definition.DefinitionAC, Inside.Core.Formula",_x000D_
        "ID": 1681,_x000D_
        "Results": [_x000D_
          [_x000D_
            ""_x000D_
          ]_x000D_
        ],_x000D_
        "Statistics": {_x000D_
          "CreationDate": "2022-11-15T10:05:04.9295876+01:00",_x000D_
          "LastRefreshDate": "2022-03-15T17:38:51.8987435+01:00",_x000D_
          "TotalRefreshCount": 134,_x000D_
          "CustomInfo": {}_x000D_
        }_x000D_
      },_x000D_
      "1682": {_x000D_
        "$type": "Inside.Core.Formula.Definition.DefinitionAC, Inside.Core.Formula",_x000D_
        "ID": 1682,_x000D_
        "Results": [_x000D_
          [_x000D_
            "Catégorie 0"_x000D_
          ]_x000D_
        ],_x000D_
        "Statistics": {_x000D_
          "CreationDate": "2022-11-15T10:05:04.9295876+01:00",_x000D_
          "LastRefreshDate": "2022-03-15T17:46:58.557225+01:00",_x000D_
          "TotalRefreshCount": 132,_x000D_
          "CustomInfo": {}_x000D_
        }_x000D_
      },_x000D_
      "1683": {_x000D_
        "$type": "Inside.Core.Formula.Definition.DefinitionAC, Inside.Core.Formula",_x000D_
        "ID": 1683,_x000D_
        "Results": [_x000D_
          [_x000D_
            ""_x000D_
          ]_x000D_
        ],_x000D_
        "Statistics": {_x000D_
          "CreationDate": "2022-11-15T10:05:04.9295876+01:00",_x000D_
          "LastRefreshDate": "2022-03-15T17:38:52.6906097+01:00",_x000D_
          "TotalRefreshCount": 112,_x000D_
          "CustomInfo": {}_x000D_
        }_x000D_
      },_x000D_
      "1684": {_x000D_
        "$type": "Inside.Core.Formula.Definition.DefinitionAC, Inside.Core.Formula",_x000D_
        "ID": 1684,_x000D_
        "Results": [_x000D_
          [_x000D_
            "Catégorie 2"_x000D_
          ]_x000D_
        ],_x000D_
        "Statistics": {_x000D_
          "CreationDate": "2022-11-15T10:05:04.9295876+01:00",_x000D_
          "LastRefreshDate": "2022-03-15T17:46:59.022393+01:00",_x000D_
          "TotalRefreshCount": 133,_x000D_
          "CustomInfo": {}_x000D_
        }_x000D_
      },_x000D_
      "1685": {_x000D_
        "$type": "Inside.Core.Formula.Definition.DefinitionAC, Inside.Core.Formula",_x000D_
        "ID": 1685,_x000D_
        "Results": [_x000D_
          [_x000D_
            ""_x000D_
          ]_x000D_
        ],_x000D_
        "Statistics": {_x000D_
          "CreationDate": "2022-11-15T10:05:04.9295876+01:00",_x000D_
          "LastRefreshDate": "2022-03-15T17:38:57.6478022+01:00",_x000D_
          "TotalRefreshCount": 113,_x000D_
          "CustomInfo": {}_x000D_
        }_x000D_
      },_x000D_
      "1686": {_x000D_
        "$type": "Inside.Core.Formula.Definition.DefinitionAC, Inside.Core.Formula",_x000D_
        "ID": 1686,_x000D_
        "Results": [_x000D_
          [_x000D_
            ""_x000D_
          ]_x000D_
        ],_x000D_
        "Statistics": {_x000D_
          "CreationDate": "2022-11-15T10:05:04.9295876+01:00",_x000D_
          "LastRefreshDate": "2022-03-15T17:38:54.2071625+01:00",_x000D_
          "TotalRefreshCount": 112,_x000D_
          "CustomInfo": {}_x000D_
        }_x000D_
      },_x000D_
      "1687": {_x000D_
        "$type": "Inside.Core.Formula.Definition.DefinitionAC, Inside.Core.Formula",_x000D_
        "ID": 1687,_x000D_
        "Results": [_x000D_
          [_x000D_
            "Catégorie 1"_x000D_
          ]_x000D_
        ],_x000D_
        "Statistics": {_x000D_
          "CreationDate": "2022-11-15T10:05:04.9295876+01:00",_x000D_
          "LastRefreshDate": "2022-03-15T17:46:57.5022446+01:00",_x000D_
          "TotalRefreshCount": 134,_x000D_
          "CustomInfo": {}_x000D_
        }_x000D_
      },_x000D_
      "1688": {_x000D_
        "$type": "Inside.Core.Formula.Definition.DefinitionAC, Inside.Core.Formula",_x000D_
        "ID": 1688,_x000D_
        "Results": [_x000D_
          [_x000D_
            "200"_x000D_
          ]_x000D_
        ],_x000D_
        "Statistics": {_x000D_
          "CreationDate": "2022-11-15T10:05:04.9295876+01:00",_x000D_
          "LastRefreshDate": "2022-03-15T17:46:57.2271519+01:00",_x000D_
          "TotalRefreshCount": 111,_x000D_
          "CustomInfo": {}_x000D_
        }_x000D_
      },_x000D_
      "1689": {_x000D_
        "$type": "Inside.Core.Formula.Definition.DefinitionAC, Inside.Core.Formula",_x000D_
        "ID": 1689,_x000D_
        "Results": [_x000D_
          [_x000D_
            ""_x000D_
          ]_x000D_
        ],_x000D_
        "Statistics": {_x000D_
          "CreationDate": "2022-11-15T10:05:04.9295876+01:00",_x000D_
          "LastRefreshDate": "2022-03-15T17:38:54.1370263+01:00",_x000D_
          "TotalRefreshCount": 113,_x000D_
          "CustomInfo": {}_x000D_
        }_x000D_
      },_x000D_
      "1690": {_x000D_
        "$type": "Inside.Core.Formula.Definition.DefinitionAC, Inside.Core.Formula",_x000D_
        "ID": 1690,_x000D_
        "Results": [_x000D_
          [_x000D_
            ""_x000D_
          ]_x000D_
        ],_x000D_
        "Statistics": {_x000D_
          "CreationDate": "2022-11-15T10:05:04.9295876+01:00",_x000D_
          "LastRefreshDate": "2022-03-15T17:38:54.1200156+01:00",_x000D_
          "TotalRefreshCount": 113,_x000D_
          "CustomInfo": {}_x000D_
        }_x000D_
      },_x000D_
      "1691": {_x000D_
        "$type": "Inside.Core.Formula.Definition.DefinitionAC, Inside.Core.Formula",_x000D_
        "ID": 1691,_x000D_
        "Results": [_x000D_
          [_x000D_
            "Catégorie 0"_x000D_
          ]_x000D_
        ],_x000D_
        "Statistics": {_x000D_
          "CreationDate": "2022-11-15T10:05:04.9295876+01:00",_x000D_
          "LastRefreshDate": "2022-03-15T17:46:57.7190664+01:00",_x000D_
          "TotalRefreshCount": 133,_x000D_
          "CustomInfo": {}_x000D_
        }_x000D_
      },_x000D_
      "1692": {_x000D_
        "$type": "Inside.Core.Formula.Definition.DefinitionAC, Inside.Core.Formula",_x000D_
        "ID": 1692,_x000D_
        "Results": [_x000D_
          [_x000D_
            ""_x000D_
          ]_x000D_
        ],_x000D_
        "Statistics": {_x000D_
          "CreationDate": "2022-11-15T10:05:04.9295876+01:00",_x000D_
          "LastRefreshDate": "2022-03-15T17:38:50.9722032+01:00",_x000D_
          "TotalRefreshCount": 136,_x000D_
          "CustomInfo": {}_x000D_
        }_x000D_
      },_x000D_
      "1693": {_x000D_
        "$type": "Inside.Core.Formula.Definition.DefinitionAC, Inside.Core.Formula",_x000D_
        "ID": 1693,_x000D_
        "Results": [_x000D_
          [_x000D_
            ""_x000D_
          ]_x000D_
        ],_x000D_
        "Statistics": {_x000D_
          "CreationDate": "2022-11-15T10:05:04.9295876+01:00",_x000D_
          "LastRefreshDate": "2022-03-15T17:38:57.2604182+01:00",_x000D_
          "TotalRefreshCount": 112,_x000D_
          "CustomInfo": {}_x000D_
        }_x000D_
      },_x000D_
      "1694": {_x000D_
        "$type": "Inside.Core.Formula.Definition.DefinitionAC, Inside.Core.Formula",_x000D_
        "ID": 1694,_x000D_
        "Results": [_x000D_
          [_x000D_
            ""_x000D_
          ]_x000D_
        ],_x000D_
        "Statistics": {_x000D_
          "CreationDate": "2022-11-15T10:05:04.9295876+01:00",_x000D_
          "LastRefreshDate": "2022-03-15T17:38:53.6183318+01:00",_x000D_
          "TotalRefreshCount": 113,_x000D_
          "CustomInfo": {}_x000D_
        }_x000D_
      },_x000D_
      "1695": {_x000D_
        "$type": "Inside.Core.Formula.Definition.DefinitionAC, Inside.Core.Formula",_x000D_
        "ID": 1695,_x000D_
        "Results": [_x000D_
          [_x000D_
            ""_x000D_
          ]_x000D_
        ],_x000D_
        "Statistics": {_x000D_
          "CreationDate": "2022-11-15T10:05:04.9295876+01:00",_x000D_
          "LastRefreshDate": "2022-03-15T17:38:57.6986656+01:00",_x000D_
          "TotalRefreshCount": 111,_x000D_
          "CustomInfo": {}_x000D_
        }_x000D_
      },_x000D_
      "1696": {_x000D_
        "$type": "Inside.Core.Formula.Definition.DefinitionAC, Inside.Core.Formula",_x000D_
        "ID": 1696,_x000D_
        "Results": [_x000D_
          [_x000D_
            ""_x000D_
          ]_x000D_
        ],_x000D_
        "Statistics": {_x000D_
          "CreationDate": "2022-11-15T10:05:04.9295876+01:00",_x000D_
          "LastRefreshDate": "2022-03-15T17:38:54.5676813+01:00",_x000D_
          "TotalRefreshCount": 111,_x000D_
          "CustomInfo": {}_x000D_
        }_x000D_
      },_x000D_
      "1697": {_x000D_
        "$type": "Inside.Core.Formula.Definition.DefinitionAC, Inside.Core.Formula",_x000D_
        "ID": 1697,_x000D_
        "Results": [_x000D_
          [_x000D_
            ""_x000D_
          ]_x000D_
        ],_x000D_
        "Statistics": {_x000D_
          "CreationDate": "2022-11-15T10:05:04.9295876+01:00",_x000D_
          "LastRefreshDate": "2022-03-15T17:38:53.2767483+01:00",_x000D_
          "TotalRefreshCount": 112,_x000D_
          "CustomInfo": {}_x000D_
        }_x000D_
      },_x000D_
      "1698": {_x000D_
        "$type": "Inside.Core.Formula.Definition.DefinitionAC, Inside.Core.Formula",_x000D_
        "ID": 1698,_x000D_
        "Results": [_x000D_
          [_x000D_
            "Catégorie 1"_x000D_
          ]_x000D_
        ],_x000D_
        "Statistics": {_x000D_
          "CreationDate": "2022-11-15T10:05:04.9295876+01:00",_x000D_
          "LastRefreshDate": "2022-03-15T17:46:58.41653+01:00",_x000D_
          "TotalRefreshCount": 132,_x000D_
          "CustomInfo": {}_x000D_
        }_x000D_
      },_x000D_
      "1699": {_x000D_
        "$type": "Inside.Core.Formula.Definition.DefinitionAC, Inside.Core.Formula",_x000D_
        "ID": 1699,_x000D_
        "Results": [_x000D_
          [_x000D_
            ""_x000D_
          ]_x000D_
        ],_x000D_
        "Statistics": {_x000D_
          "CreationDate": "2022-11-15T10:05:04.9295876+01:00",_x000D_
          "LastRefreshDate": "2022-03-15T17:38:54.6698144+01:00",_x000D_
          "TotalRefreshCount": 111,_x000D_
          "CustomInfo": {}_x000D_
        }_x000D_
      },_x000D_
      "1700": {_x000D_
        "$type": "Inside.Core.Formula.Definition.DefinitionAC, Inside.Core.Formula",_x000D_
        "ID": 1700,_x000D_
        "Results": [_x000D_
          [_x000D_
            ""_x000D_
          ]_x000D_
        ],_x000D_
        "Statistics": {_x000D_
          "CreationDate": "2022-11-15T10:05:04.9295876+01:00",_x000D_
          "LastRefreshDate": "2022-03-15T17:38:52.4710311+01:00",_x000D_
          "TotalRefreshCount": 112,_x000D_
          "CustomInfo": {}_x000D_
        }_x000D_
      },_x000D_
      "1701": {_x000D_
        "$type": "Inside.Core.Formula.Definition.DefinitionAC, Inside.Core.Formula",_x000D_
        "ID": 1701,_x000D_
        "Results": [_x000D_
          [_x000D_
            "Catégorie 5"_x000D_
          ]_x000D_
        ],_x000D_
        "Statistics": {_x000D_
          "CreationDate": "2022-11-15T10:05:04.9295876+01:00",_x000D_
          "LastRefreshDate": "2022-03-15T17:46:57.82993+01:00",_x000D_
          "TotalRefreshCount": 132,_x000D_
          "CustomInfo": {}_x000D_
        }_x000D_
      },_x000D_
      "1702": {_x000D_
        "$type": "Inside.Core.Formula.Definition.DefinitionAC, Inside.Core.Formula",_x000D_
        "ID": 1702,_x000D_
        "Results": [_x000D_
          [_x000D_
            ""_x000D_
          ]_x000D_
        ],_x000D_
        "Statistics": {_x000D_
          "CreationDate": "2022-11-15T10:05:04.9295876+01:00",_x000D_
          "LastRefreshDate": "2022-03-15T17:38:57.3943154+01:00",_x000D_
          "TotalRefreshCount": 111,_x000D_
          "CustomInfo": {}_x000D_
        }_x000D_
      },_x000D_
      "1703": {_x000D_
        "$type": "Inside.Core.Formula.Definition.DefinitionAC, Inside.Core.Formula",_x000D_
        "ID": 1703,_x000D_
        "Results": [_x000D_
          [_x000D_
            ""_x000D_
          ]_x000D_
        ],_x000D_
        "Statistics": {_x000D_
          "CreationDate": "2022-11-15T10:05:04.9295876+01:00",_x000D_
          "LastRefreshDate": "2022-03-15T17:38:53.4667359+01:00",_x000D_
          "TotalRefreshCount": 111,_x000D_
          "CustomInfo": {}_x000D_
        }_x000D_
      },_x000D_
      "1704": {_x000D_
        "$type": "Inside.Core.Formula.Definition.DefinitionAC, Inside.Core.Formula",_x000D_
        "ID": 1704,_x000D_
        "Results": [_x000D_
          [_x000D_
            ""_x000D_
          ]_x000D_
        ],_x000D_
        "Statistics": {_x000D_
          "CreationDate": "2022-11-15T10:05:04.9295876+01:00",_x000D_
          "LastRefreshDate": "2022-03-15T17:38:57.5370753+01:00",_x000D_
          "TotalRefreshCount": 111,_x000D_
          "CustomInfo": {}_x000D_
        }_x000D_
      },_x000D_
      "1705": {_x000D_
        "$type": "Inside.Core.Formula.Definition.DefinitionAC, Inside.Core.Formula",_x000D_
        "ID": 1705,_x000D_
        "Results": [_x000D_
          [_x000D_
            ""_x000D_
          ]_x000D_
        ],_x000D_
        "Statistics": {_x000D_
          "CreationDate": "2022-11-15T10:05:04.9295876+01:00",_x000D_
          "LastRefreshDate": "2022-03-15T17:38:54.5922191+01:00",_x000D_
          "TotalRefreshCount": 113,_x000D_
          "CustomInfo": {}_x000D_
        }_x000D_
      },_x000D_
      "1706": {_x000D_
        "$type": "Inside.Core.Formula.Definition.DefinitionAC, Inside.Core.Formula",_x000D_
        "ID": 1706,_x000D_
        "Results": [_x000D_
          [_x000D_
            "Catégorie 3"_x000D_
          ]_x000D_
        ],_x000D_
        "Statistics": {_x000D_
          "CreationDate": "2022-11-15T10:05:04.9295876+01:00",_x000D_
          "LastRefreshDate": "2022-03-15T17:46:58.5296975+01:00",_x000D_
          "TotalRefreshCount": 134,_x000D_
          "CustomInfo": {}_x000D_
        }_x000D_
      },_x000D_
      "1707": {_x000D_
        "$type": "Inside.Core.Formula.Definition.DefinitionAC, Inside.Core.Formula",_x000D_
        "ID": 1707,_x000D_
        "Results": [_x000D_
          [_x000D_
            "Catégorie 1"_x000D_
          ]_x000D_
        ],_x000D_
        "Statistics": {_x000D_
          "CreationDate": "2022-11-15T10:05:04.9295876+01:00",_x000D_
          "LastRefreshDate": "2022-03-15T17:46:58.8891913+01:00",_x000D_
          "TotalRefreshCount": 134,_x000D_
          "CustomInfo": {}_x000D_
        }_x000D_
      },_x000D_
      "1708": {_x000D_
        "$type": "Inside.Core.Formula.Definition.DefinitionAC, Inside.Core.Formula",_x000D_
        "ID": 1708,_x000D_
        "Results": [_x000D_
          [_x000D_
            ""_x000D_
          ]_x000D_
        ],_x000D_
        "Statistics": {_x000D_
          "CreationDate": "2022-11-15T10:05:04.9295876+01:00",_x000D_
          "LastRefreshDate": "2022-03-15T17:38:53.2587955+01:00",_x000D_
          "TotalRefreshCount": 113,_x000D_
          "CustomInfo": {}_x000D_
        }_x000D_
      },_x000D_
      "1709": {_x000D_
        "$type": "Inside.Core.Formula.Definition.DefinitionAC, Inside.Core.Formula",_x000D_
        "ID": 1709,_x000D_
        "Results": [_x000D_
          [_x000D_
            ""_x000D_
          ]_x000D_
        ],_x000D_
        "Statistics": {_x000D_
          "CreationDate": "2022-11-15T10:05:04.9295876+01:00",_x000D_
          "LastRefreshDate": "2022-03-15T17:38:57.6188741+01:00",_x000D_
          "TotalRefreshCount": 112,_x000D_
          "CustomInfo": {}_x000D_
        }_x000D_
      },_x000D_
      "1710": {_x000D_
        "$type": "Inside.Core.Formula.Definition.DefinitionAC, Inside.Core.Formula",_x000D_
        "ID": 1710,_x000D_
        "Results": [_x000D_
          [_x000D_
            ""_x000D_
          ]_x000D_
        ],_x000D_
        "Statistics": {_x000D_
          "CreationDate": "2022-11-15T10:05:04.9295876+01:00",_x000D_
          "LastRefreshDate": "2022-03-15T17:39:02.5991695+01:00",_x000D_
          "TotalRefreshCount": 112,_x000D_
          "CustomInfo": {}_x000D_
        }_x000D_
      },_x000D_
      "1711": {_x000D_
        "$type": "Inside.Core.Formula.Definition.DefinitionAC, Inside.Core.Formula",_x000D_
        "ID": 1711,_x000D_
        "Results": [_x000D_
          [_x000D_
            ""_x000D_
          ]_x000D_
        ],_x000D_
        "Statistics": {_x000D_
          "CreationDate": "2022-11-15T10:05:04.9295876+01:00",_x000D_
          "LastRefreshDate": "2022-03-15T17:39:02.5946387+01:00",_x000D_
          "TotalRefreshCount": 111,_x000D_
          "CustomInfo": {}_x000D_
        }_x000D_
      },_x000D_
      "1712": {_x000D_
        "$type": "Inside.Core.Formula.Definition.DefinitionAC, Inside.Core.Formula",_x000D_
        "ID": 1712,_x000D_
        "Results": [_x000D_
          [_x000D_
            ""_x000D_
          ]_x000D_
        ],_x000D_
        "Statistics": {_x000D_
          "CreationDate": "2022-11-15T10:05:04.9295876+01:00",_x000D_
          "LastRefreshDate": "2022-03-15T17:38:57.4202401+01:00",_x000D_
          "TotalRefreshCount": 112,_x000D_
          "CustomInfo": {}_x000D_
        }_x000D_
      },_x000D_
      "1713": {_x000D_
        "$type": "Inside.Core.Formula.Definition.DefinitionAC, Inside.Core.Formula",_x000D_
        "ID": 1713,_x000D_
        "Results": [_x000D_
          [_x000D_
            "Catégorie 1"_x000D_
          ]_x000D_
        ],_x000D_
        "Statistics": {_x000D_
          "CreationDate": "2022-11-15T10:05:04.9295876+01:00",_x000D_
          "LastRefreshDate": "2022-03-15T17:46:58.4265341+01:00",_x000D_
          "TotalRefreshCount": 132,_x000D_
          "CustomInfo": {}_x000D_
        }_x000D_
      },_x000D_
      "1714": {_x000D_
        "$type": "Inside.Core.Formula.Definition.DefinitionAC, Inside.Core.Formula",_x000D_
        "ID": 1714,_x000D_
        "Results": [_x000D_
          [_x000D_
            ""_x000D_
          ]_x000D_
        ],_x000D_
        "Statistics": {_x000D_
          "CreationDate": "2022-11-15T10:05:04.9295876+01:00",_x000D_
          "LastRefreshDate": "2022-03-15T17:38:54.6648282+01:00",_x000D_
          "TotalRefreshCount": 111,_x000D_
          "CustomInfo": {}_x000D_
        }_x000D_
      },_x000D_
      "1715": {_x000D_
        "$type": "Inside.Core.Formula.Definition.DefinitionAC, Inside.Core.Formula",_x000D_
        "ID": 1715,_x000D_
        "Results": [_x000D_
          [_x000D_
            ""_x000D_
          ]_x000D_
        ],_x000D_
        "Statistics": {_x000D_
          "CreationDate": "2022-11-15T10:05:04.9295876+01:00",_x000D_
          "LastRefreshDate": "2022-03-15T17:38:54.8759793+01:00",_x000D_
          "TotalRefreshCount": 113,_x000D_
          "CustomInfo": {}_x000D_
        }_x000D_
      },_x000D_
      "1716": {_x000D_
        "$type": "Inside.Core.Formula.Definition.DefinitionAC, Inside.Core.Formula",_x000D_
        "ID": 1716,_x000D_
        "Results": [_x000D_
          [_x000D_
            ""_x000D_
          ]_x000D_
        ],_x000D_
        "Statistics": {_x000D_
          "CreationDate": "2022-11-15T10:05:04.9295876+01:00",_x000D_
          "LastRefreshDate": "2022-03-15T17:39:02.4853473+01:00",_x000D_
          "TotalRefreshCount": 113,_x000D_
          "CustomInfo": {}_x000D_
        }_x000D_
      },_x000D_
      "1717": {_x000D_
        "$type": "Inside.Core.Formula.Definition.DefinitionAC, Inside.Core.Formula",_x000D_
        "ID": 1717,_x000D_
        "Results": [_x000D_
          [_x000D_
            ""_x000D_
          ]_x000D_
        ],_x000D_
        "Statistics": {_x000D_
          "CreationDate": "2022-11-15T10:05:04.9295876+01:00",_x000D_
          "LastRefreshDate": "2022-03-15T17:38:51.6488092+01:00",_x000D_
          "TotalRefreshCount": 135,_x000D_
          "CustomInfo": {}_x000D_
        }_x000D_
      },_x000D_
      "1718": {_x000D_
        "$type": "Inside.Core.Formula.Definition.DefinitionAC, Inside.Core.Formula",_x000D_
        "ID": 1718,_x000D_
        "Results": [_x000D_
          [_x000D_
            "Catégorie 1"_x000D_
          ]_x000D_
        ],_x000D_
        "Statistics": {_x000D_
          "CreationDate": "2022-11-15T10:05:04.9295876+01:00",_x000D_
          "LastRefreshDate": "2022-03-15T17:46:58.7311699+01:00",_x000D_
          "TotalRefreshCount": 133,_x000D_
          "CustomInfo": {}_x000D_
        }_x000D_
      },_x000D_
      "1719": {_x000D_
        "$type": "Inside.Core.Formula.Definition.DefinitionAC, Inside.Core.Formula",_x000D_
        "ID": 1719,_x000D_
        "Results": [_x000D_
          [_x000D_
            ""_x000D_
          ]_x000D_
        ],_x000D_
        "Statistics": {_x000D_
          "CreationDate": "2022-11-15T10:05:04.9295876+01:00",_x000D_
          "LastRefreshDate": "2022-03-15T17:38:53.1710554+01:00",_x000D_
          "TotalRefreshCount": 111,_x000D_
          "CustomInfo": {}_x000D_
        }_x000D_
      },_x000D_
      "1720": {_x000D_
        "$type": "Inside.Core.Formula.Definition.DefinitionAC, Inside.Core.Formula",_x000D_
        "ID": 1720,_x000D_
        "Results": [_x000D_
          [_x000D_
            ""_x000D_
          ]_x000D_
        ],_x000D_
        "Statistics": {_x000D_
          "CreationDate": "2022-11-15T10:05:04.9295876+01:00",_x000D_
          "LastRefreshDate": "2022-03-15T17:38:52.2332012+01:00",_x000D_
          "TotalRefreshCount": 111,_x000D_
          "CustomInfo": {}_x000D_
        }_x000D_
      },_x000D_
      "1721": {_x000D_
        "$type": "Inside.Core.Formula.Definition.DefinitionAC, Inside.Core.Formula",_x000D_
        "ID": 1721,_x000D_
        "Results": [_x000D_
          [_x000D_
            "Catégorie 4"_x000D_
          ]_x000D_
        ],_x000D_
        "Statistics": {_x000D_
          "CreationDate": "2022-11-15T10:05:04.9295876+01:00",_x000D_
          "LastRefreshDate": "2022-03-15T17:46:58.7401506+01:00",_x000D_
          "TotalRefreshCount": 132,_x000D_
          "CustomInfo": {}_x000D_
        }_x000D_
      },_x000D_
      "1722": {_x000D_
        "$type": "Inside.Core.Formula.Definition.DefinitionAC, Inside.Core.Formula",_x000D_
        "ID": 1722,_x000D_
        "Results": [_x000D_
          [_x000D_
            ""_x000D_
          ]_x000D_
        ],_x000D_
        "Statistics": {_x000D_
          "CreationDate": "2022-11-15T10:05:04.9295876+01:00",_x000D_
          "LastRefreshDate": "2022-03-15T17:38:55.1078989+01:00",_x000D_
          "TotalRefreshCount": 112,_x000D_
          "CustomInfo": {}_x000D_
        }_x000D_
      },_x000D_
      "1723": {_x000D_
        "$type": "Inside.Core.Formula.Definition.DefinitionAC, Inside.Core.Formula",_x000D_
        "ID": 1723,_x000D_
        "Results": [_x000D_
          [_x000D_
            ""_x000D_
          ]_x000D_
        ],_x000D_
        "Statistics": {_x000D_
          "CreationDate": "2022-11-15T10:05:04.9295876+01:00",_x000D_
          "LastRefreshDate": "2022-03-15T17:38:52.391356+01:00",_x000D_
          "TotalRefreshCount": 110,_x000D_
          "CustomInfo": {}_x000D_
        }_x000D_
      },_x000D_
      "1724": {_x000D_
        "$type": "Inside.Core.Formula.Definition.DefinitionAC, Inside.Core.Formula",_x000D_
        "ID": 1724,_x000D_
        "Results": [_x000D_
          [_x000D_
            "Catégorie 1"_x000D_
          ]_x000D_
        ],_x000D_
        "Statistics": {_x000D_
          "CreationDate": "2022-11-15T10:05:04.9295876+01:00",_x000D_
          "LastRefreshDate": "2022-03-15T17:46:59.1396392+01:00",_x000D_
          "TotalRefreshCount": 134,_x000D_
          "CustomInfo": {}_x000D_
        }_x000D_
      },_x000D_
      "1725": {_x000D_
        "$type": "Inside.Core.Formula.Definition.DefinitionAC, Inside.Core.Formula",_x000D_
        "ID": 1725,_x000D_
        "Results": [_x000D_
          [_x000D_
            ""_x000D_
          ]_x000D_
        ],_x000D_
        "Statistics": {_x000D_
          "CreationDate": "2022-11-15T10:05:04.9295876+01:00",_x000D_
          "LastRefreshDate": "2022-03-15T17:39:02.5163069+01:00",_x000D_
          "TotalRefreshCount": 111,_x000D_
          "CustomInfo": {}_x000D_
        }_x000D_
      },_x000D_
      "1726": {_x000D_
        "$type": "Inside.Core.Formula.Definition.DefinitionAC, Inside.Core.Formula",_x000D_
        "ID": 1726,_x000D_
        "Results": [_x000D_
          [_x000D_
            ""_x000D_
          ]_x000D_
        ],_x000D_
        "Statistics": {_x000D_
          "CreationDate": "2022-11-15T10:05:04.9295876+01:00",_x000D_
          "LastRefreshDate": "2022-03-15T17:38:51.418366+01:00",_x000D_
          "TotalRefreshCount": 137,_x000D_
          "CustomInfo": {}_x000D_
        }_x000D_
      },_x000D_
      "1727": {_x000D_
        "$type": "Inside.Core.Formula.Definition.DefinitionAC, Inside.Core.Formula",_x000D_
        "ID": 1727,_x000D_
        "Results": [_x000D_
          [_x000D_
            "Catégorie 1"_x000D_
          ]_x000D_
        ],_x000D_
        "Statistics": {_x000D_
          "CreationDate": "2022-11-15T10:05:04.9295876+01:00",_x000D_
          "LastRefreshDate": "2022-03-15T17:46:58.7631315+01:00",_x000D_
          "TotalRefreshCount": 133,_x000D_
          "CustomInfo": {}_x000D_
        }_x000D_
      },_x000D_
      "1728": {_x000D_
        "$type": "Inside.Core.Formula.Definition.DefinitionAC, Inside.Core.Formula",_x000D_
        "ID": 1728,_x000D_
        "Results": [_x000D_
          [_x000D_
            ""_x000D_
          ]_x000D_
        ],_x000D_
        "Statistics": {_x000D_
          "CreationDate": "2022-11-15T10:05:04.9295876+01:00",_x000D_
          "LastRefreshDate": "2022-03-15T17:38:52.2361933+01:00",_x000D_
          "TotalRefreshCount": 111,_x000D_
</t>
  </si>
  <si>
    <t xml:space="preserve">          "CustomInfo": {}_x000D_
        }_x000D_
      },_x000D_
      "1729": {_x000D_
        "$type": "Inside.Core.Formula.Definition.DefinitionAC, Inside.Core.Formula",_x000D_
        "ID": 1729,_x000D_
        "Results": [_x000D_
          [_x000D_
            ""_x000D_
          ]_x000D_
        ],_x000D_
        "Statistics": {_x000D_
          "CreationDate": "2022-11-15T10:05:04.9295876+01:00",_x000D_
          "LastRefreshDate": "2022-03-15T17:38:52.5517155+01:00",_x000D_
          "TotalRefreshCount": 112,_x000D_
          "CustomInfo": {}_x000D_
        }_x000D_
      },_x000D_
      "1730": {_x000D_
        "$type": "Inside.Core.Formula.Definition.DefinitionAC, Inside.Core.Formula",_x000D_
        "ID": 1730,_x000D_
        "Results": [_x000D_
          [_x000D_
            "Catégorie 0"_x000D_
          ]_x000D_
        ],_x000D_
        "Statistics": {_x000D_
          "CreationDate": "2022-11-15T10:05:04.9295876+01:00",_x000D_
          "LastRefreshDate": "2022-03-15T17:46:58.5021738+01:00",_x000D_
          "TotalRefreshCount": 134,_x000D_
          "CustomInfo": {}_x000D_
        }_x000D_
      },_x000D_
      "1731": {_x000D_
        "$type": "Inside.Core.Formula.Definition.DefinitionAC, Inside.Core.Formula",_x000D_
        "ID": 1731,_x000D_
        "Results": [_x000D_
          [_x000D_
            ""_x000D_
          ]_x000D_
        ],_x000D_
        "Statistics": {_x000D_
          "CreationDate": "2022-11-15T10:05:04.9295876+01:00",_x000D_
          "LastRefreshDate": "2022-03-15T17:38:57.3064127+01:00",_x000D_
          "TotalRefreshCount": 111,_x000D_
          "CustomInfo": {}_x000D_
        }_x000D_
      },_x000D_
      "1732": {_x000D_
        "$type": "Inside.Core.Formula.Definition.DefinitionAC, Inside.Core.Formula",_x000D_
        "ID": 1732,_x000D_
        "Results": [_x000D_
          [_x000D_
            ""_x000D_
          ]_x000D_
        ],_x000D_
        "Statistics": {_x000D_
          "CreationDate": "2022-11-15T10:05:04.9295876+01:00",_x000D_
          "LastRefreshDate": "2022-03-15T17:38:52.4760179+01:00",_x000D_
          "TotalRefreshCount": 111,_x000D_
          "CustomInfo": {}_x000D_
        }_x000D_
      },_x000D_
      "1733": {_x000D_
        "$type": "Inside.Core.Formula.Definition.DefinitionAC, Inside.Core.Formula",_x000D_
        "ID": 1733,_x000D_
        "Results": [_x000D_
          [_x000D_
            "Catégorie 0"_x000D_
          ]_x000D_
        ],_x000D_
        "Statistics": {_x000D_
          "CreationDate": "2022-11-15T10:05:04.9295876+01:00",_x000D_
          "LastRefreshDate": "2022-03-15T17:46:57.3702607+01:00",_x000D_
          "TotalRefreshCount": 133,_x000D_
          "CustomInfo": {}_x000D_
        }_x000D_
      },_x000D_
      "1734": {_x000D_
        "$type": "Inside.Core.Formula.Definition.DefinitionAC, Inside.Core.Formula",_x000D_
        "ID": 1734,_x000D_
        "Results": [_x000D_
          [_x000D_
            ""_x000D_
          ]_x000D_
        ],_x000D_
        "Statistics": {_x000D_
          "CreationDate": "2022-11-15T10:05:04.9295876+01:00",_x000D_
          "LastRefreshDate": "2022-03-15T17:38:54.8530405+01:00",_x000D_
          "TotalRefreshCount": 112,_x000D_
          "CustomInfo": {}_x000D_
        }_x000D_
      },_x000D_
      "1735": {_x000D_
        "$type": "Inside.Core.Formula.Definition.DefinitionAC, Inside.Core.Formula",_x000D_
        "ID": 1735,_x000D_
        "Results": [_x000D_
          [_x000D_
            ""_x000D_
          ]_x000D_
        ],_x000D_
        "Statistics": {_x000D_
          "CreationDate": "2022-11-15T10:05:04.9295876+01:00",_x000D_
          "LastRefreshDate": "2022-03-15T17:39:00.2885413+01:00",_x000D_
          "TotalRefreshCount": 111,_x000D_
          "CustomInfo": {}_x000D_
        }_x000D_
      },_x000D_
      "1736": {_x000D_
        "$type": "Inside.Core.Formula.Definition.DefinitionAC, Inside.Core.Formula",_x000D_
        "ID": 1736,_x000D_
        "Results": [_x000D_
          [_x000D_
            ""_x000D_
          ]_x000D_
        ],_x000D_
        "Statistics": {_x000D_
          "CreationDate": "2022-11-15T10:05:04.9295876+01:00",_x000D_
          "LastRefreshDate": "2022-03-15T17:38:54.6538997+01:00",_x000D_
          "TotalRefreshCount": 112,_x000D_
          "CustomInfo": {}_x000D_
        }_x000D_
      },_x000D_
      "1737": {_x000D_
        "$type": "Inside.Core.Formula.Definition.DefinitionAC, Inside.Core.Formula",_x000D_
        "ID": 1737,_x000D_
        "Results": [_x000D_
          [_x000D_
            ""_x000D_
          ]_x000D_
        ],_x000D_
        "Statistics": {_x000D_
          "CreationDate": "2022-11-15T10:05:04.9295876+01:00",_x000D_
          "LastRefreshDate": "2022-03-15T17:38:51.4502982+01:00",_x000D_
          "TotalRefreshCount": 136,_x000D_
          "CustomInfo": {}_x000D_
        }_x000D_
      },_x000D_
      "1738": {_x000D_
        "$type": "Inside.Core.Formula.Definition.DefinitionAC, Inside.Core.Formula",_x000D_
        "ID": 1738,_x000D_
        "Results": [_x000D_
          [_x000D_
            "Catégorie 0"_x000D_
          ]_x000D_
        ],_x000D_
        "Statistics": {_x000D_
          "CreationDate": "2022-11-15T10:05:04.9295876+01:00",_x000D_
          "LastRefreshDate": "2022-03-15T17:46:58.8455524+01:00",_x000D_
          "TotalRefreshCount": 133,_x000D_
          "CustomInfo": {}_x000D_
        }_x000D_
      },_x000D_
      "1739": {_x000D_
        "$type": "Inside.Core.Formula.Definition.DefinitionAC, Inside.Core.Formula",_x000D_
        "ID": 1739,_x000D_
        "Results": [_x000D_
          [_x000D_
            ""_x000D_
          ]_x000D_
        ],_x000D_
        "Statistics": {_x000D_
          "CreationDate": "2022-11-15T10:05:04.9295876+01:00",_x000D_
          "LastRefreshDate": "2022-03-15T17:38:53.5046349+01:00",_x000D_
          "TotalRefreshCount": 111,_x000D_
          "CustomInfo": {}_x000D_
        }_x000D_
      },_x000D_
      "1740": {_x000D_
        "$type": "Inside.Core.Formula.Definition.DefinitionAC, Inside.Core.Formula",_x000D_
        "ID": 1740,_x000D_
        "Results": [_x000D_
          [_x000D_
            ""_x000D_
          ]_x000D_
        ],_x000D_
        "Statistics": {_x000D_
          "CreationDate": "2022-11-15T10:05:04.9295876+01:00",_x000D_
          "LastRefreshDate": "2022-03-15T17:38:53.1680629+01:00",_x000D_
          "TotalRefreshCount": 111,_x000D_
          "CustomInfo": {}_x000D_
        }_x000D_
      },_x000D_
      "1741": {_x000D_
        "$type": "Inside.Core.Formula.Definition.DefinitionAC, Inside.Core.Formula",_x000D_
        "ID": 1741,_x000D_
        "Results": [_x000D_
          [_x000D_
            "Catégorie 3"_x000D_
          ]_x000D_
        ],_x000D_
        "Statistics": {_x000D_
          "CreationDate": "2022-11-15T10:05:04.9295876+01:00",_x000D_
          "LastRefreshDate": "2022-03-15T17:46:58.0695549+01:00",_x000D_
          "TotalRefreshCount": 133,_x000D_
          "CustomInfo": {}_x000D_
        }_x000D_
      },_x000D_
      "1742": {_x000D_
        "$type": "Inside.Core.Formula.Definition.DefinitionAC, Inside.Core.Formula",_x000D_
        "ID": 1742,_x000D_
        "Results": [_x000D_
          [_x000D_
            "Catégorie 0"_x000D_
          ]_x000D_
        ],_x000D_
        "Statistics": {_x000D_
          "CreationDate": "2022-11-15T10:05:04.9295876+01:00",_x000D_
          "LastRefreshDate": "2022-03-15T17:46:57.5381649+01:00",_x000D_
          "TotalRefreshCount": 135,_x000D_
          "CustomInfo": {}_x000D_
        }_x000D_
      },_x000D_
      "1743": {_x000D_
        "$type": "Inside.Core.Formula.Definition.DefinitionAC, Inside.Core.Formula",_x000D_
        "ID": 1743,_x000D_
        "Results": [_x000D_
          [_x000D_
            ""_x000D_
          ]_x000D_
        ],_x000D_
        "Statistics": {_x000D_
          "CreationDate": "2022-11-15T10:05:04.9295876+01:00",_x000D_
          "LastRefreshDate": "2022-03-15T17:38:52.5375308+01:00",_x000D_
          "TotalRefreshCount": 110,_x000D_
          "CustomInfo": {}_x000D_
        }_x000D_
      },_x000D_
      "1744": {_x000D_
        "$type": "Inside.Core.Formula.Definition.DefinitionAC, Inside.Core.Formula",_x000D_
        "ID": 1744,_x000D_
        "Results": [_x000D_
          [_x000D_
            ""_x000D_
          ]_x000D_
        ],_x000D_
        "Statistics": {_x000D_
          "CreationDate": "2022-11-15T10:05:04.9295876+01:00",_x000D_
          "LastRefreshDate": "2022-03-15T17:38:55.0435921+01:00",_x000D_
          "TotalRefreshCount": 112,_x000D_
          "CustomInfo": {}_x000D_
        }_x000D_
      },_x000D_
      "1745": {_x000D_
        "$type": "Inside.Core.Formula.Definition.DefinitionAC, Inside.Core.Formula",_x000D_
        "ID": 1745,_x000D_
        "Results": [_x000D_
          [_x000D_
            ""_x000D_
          ]_x000D_
        ],_x000D_
        "Statistics": {_x000D_
          "CreationDate": "2022-11-15T10:05:04.9295876+01:00",_x000D_
          "LastRefreshDate": "2022-03-15T17:39:00.1499615+01:00",_x000D_
          "TotalRefreshCount": 111,_x000D_
          "CustomInfo": {}_x000D_
        }_x000D_
      },_x000D_
      "1746": {_x000D_
        "$type": "Inside.Core.Formula.Definition.DefinitionAC, Inside.Core.Formula",_x000D_
        "ID": 1746,_x000D_
        "Results": [_x000D_
          [_x000D_
            "Catégorie 3"_x000D_
          ]_x000D_
        ],_x000D_
        "Statistics": {_x000D_
          "CreationDate": "2022-11-15T10:05:04.9295876+01:00",_x000D_
          "LastRefreshDate": "2022-03-15T17:46:58.4385493+01:00",_x000D_
          "TotalRefreshCount": 133,_x000D_
          "CustomInfo": {}_x000D_
        }_x000D_
      },_x000D_
      "1747": {_x000D_
        "$type": "Inside.Core.Formula.Definition.DefinitionAC, Inside.Core.Formula",_x000D_
        "ID": 1747,_x000D_
        "Results": [_x000D_
          [_x000D_
            ""_x000D_
          ]_x000D_
        ],_x000D_
        "Statistics": {_x000D_
          "CreationDate": "2022-11-15T10:05:04.9295876+01:00",_x000D_
          "LastRefreshDate": "2022-03-15T17:38:59.9570606+01:00",_x000D_
          "TotalRefreshCount": 111,_x000D_
          "CustomInfo": {}_x000D_
        }_x000D_
      },_x000D_
      "1748": {_x000D_
        "$type": "Inside.Core.Formula.Definition.DefinitionAC, Inside.Core.Formula",_x000D_
        "ID": 1748,_x000D_
        "Results": [_x000D_
          [_x000D_
            "Catégorie 1"_x000D_
          ]_x000D_
        ],_x000D_
        "Statistics": {_x000D_
          "CreationDate": "2022-11-15T10:05:04.9295876+01:00",_x000D_
          "LastRefreshDate": "2022-03-15T17:46:59.1296172+01:00",_x000D_
          "TotalRefreshCount": 132,_x000D_
          "CustomInfo": {}_x000D_
        }_x000D_
      },_x000D_
      "1749": {_x000D_
        "$type": "Inside.Core.Formula.Definition.DefinitionAC, Inside.Core.Formula",_x000D_
        "ID": 1749,_x000D_
        "Results": [_x000D_
          [_x000D_
            ""_x000D_
          ]_x000D_
        ],_x000D_
        "Statistics": {_x000D_
          "CreationDate": "2022-11-15T10:05:04.9295876+01:00",_x000D_
          "LastRefreshDate": "2022-03-15T17:38:53.5993821+01:00",_x000D_
          "TotalRefreshCount": 113,_x000D_
          "CustomInfo": {}_x000D_
        }_x000D_
      },_x000D_
      "1750": {_x000D_
        "$type": "Inside.Core.Formula.Definition.DefinitionAC, Inside.Core.Formula",_x000D_
        "ID": 1750,_x000D_
        "Results": [_x000D_
          [_x000D_
            "Catégorie 0"_x000D_
          ]_x000D_
        ],_x000D_
        "Statistics": {_x000D_
          "CreationDate": "2022-11-15T10:05:04.9295876+01:00",_x000D_
          "LastRefreshDate": "2022-03-15T17:46:58.6708563+01:00",_x000D_
          "TotalRefreshCount": 132,_x000D_
          "CustomInfo": {}_x000D_
        }_x000D_
      },_x000D_
      "1751": {_x000D_
        "$type": "Inside.Core.Formula.Definition.DefinitionAC, Inside.Core.Formula",_x000D_
        "ID": 1751,_x000D_
        "Results": [_x000D_
          [_x000D_
            ""_x000D_
          ]_x000D_
        ],_x000D_
        "Statistics": {_x000D_
          "CreationDate": "2022-11-15T10:05:04.9295876+01:00",_x000D_
          "LastRefreshDate": "2022-03-15T17:38:52.5958276+01:00",_x000D_
          "TotalRefreshCount": 110,_x000D_
          "CustomInfo": {}_x000D_
        }_x000D_
      },_x000D_
      "1752": {_x000D_
        "$type": "Inside.Core.Formula.Definition.DefinitionAC, Inside.Core.Formula",_x000D_
        "ID": 1752,_x000D_
        "Results": [_x000D_
          [_x000D_
            "Catégorie 4"_x000D_
          ]_x000D_
        ],_x000D_
        "Statistics": {_x000D_
          "CreationDate": "2022-11-15T10:05:04.9295876+01:00",_x000D_
          "LastRefreshDate": "2022-03-15T17:46:58.4195507+01:00",_x000D_
          "TotalRefreshCount": 133,_x000D_
          "CustomInfo": {}_x000D_
        }_x000D_
      },_x000D_
      "1753": {_x000D_
        "$type": "Inside.Core.Formula.Definition.DefinitionAC, Inside.Core.Formula",_x000D_
        "ID": 1753,_x000D_
        "Results": [_x000D_
          [_x000D_
            "Catégorie 3"_x000D_
          ]_x000D_
        ],_x000D_
        "Statistics": {_x000D_
          "CreationDate": "2022-11-15T10:05:04.9295876+01:00",_x000D_
          "LastRefreshDate": "2022-03-15T17:46:58.2481421+01:00",_x000D_
          "TotalRefreshCount": 133,_x000D_
          "CustomInfo": {}_x000D_
        }_x000D_
      },_x000D_
      "1754": {_x000D_
        "$type": "Inside.Core.Formula.Definition.DefinitionAC, Inside.Core.Formula",_x000D_
        "ID": 1754,_x000D_
        "Results": [_x000D_
          [_x000D_
            "Catégorie 0"_x000D_
          ]_x000D_
        ],_x000D_
        "Statistics": {_x000D_
          "CreationDate": "2022-11-15T10:05:04.9295876+01:00",_x000D_
          "LastRefreshDate": "2022-03-15T17:46:57.6921774+01:00",_x000D_
          "TotalRefreshCount": 134,_x000D_
          "CustomInfo": {}_x000D_
        }_x000D_
      },_x000D_
      "1755": {_x000D_
        "$type": "Inside.Core.Formula.Definition.DefinitionAC, Inside.Core.Formula",_x000D_
        "ID": 1755,_x000D_
        "Results": [_x000D_
          [_x000D_
            ""_x000D_
          ]_x000D_
        ],_x000D_
        "Statistics": {_x000D_
          "CreationDate": "2022-11-15T10:05:04.9295876+01:00",_x000D_
          "LastRefreshDate": "2022-03-15T17:38:54.4931876+01:00",_x000D_
          "TotalRefreshCount": 112,_x000D_
          "CustomInfo": {}_x000D_
        }_x000D_
      },_x000D_
      "1756": {_x000D_
        "$type": "Inside.Core.Formula.Definition.DefinitionAC, Inside.Core.Formula",_x000D_
        "ID": 1756,_x000D_
        "Results": [_x000D_
          [_x000D_
            ""_x000D_
          ]_x000D_
        ],_x000D_
        "Statistics": {_x000D_
          "CreationDate": "2022-11-15T10:05:04.9295876+01:00",_x000D_
          "LastRefreshDate": "2022-03-15T17:38:54.3996716+01:00",_x000D_
          "TotalRefreshCount": 111,_x000D_
          "CustomInfo": {}_x000D_
        }_x000D_
      },_x000D_
      "1757": {_x000D_
        "$type": "Inside.Core.Formula.Definition.DefinitionAC, Inside.Core.Formula",_x000D_
        "ID": 1757,_x000D_
        "Results": [_x000D_
          [_x000D_
            "Catégorie 0"_x000D_
          ]_x000D_
        ],_x000D_
        "Statistics": {_x000D_
          "CreationDate": "2022-11-15T10:05:04.9295876+01:00",_x000D_
          "LastRefreshDate": "2022-03-15T17:46:58.0871479+01:00",_x000D_
          "TotalRefreshCount": 134,_x000D_
          "CustomInfo": {}_x000D_
        }_x000D_
      },_x000D_
      "1758": {_x000D_
        "$type": "Inside.Core.Formula.Definition.DefinitionAC, Inside.Core.Formula",_x000D_
        "ID": 1758,_x000D_
        "Results": [_x000D_
          [_x000D_
            ""_x000D_
          ]_x000D_
        ],_x000D_
        "Statistics": {_x000D_
          "CreationDate": "2022-11-15T10:05:04.9295876+01:00",_x000D_
          "LastRefreshDate": "2022-03-15T17:38:54.9755448+01:00",_x000D_
          "TotalRefreshCount": 111,_x000D_
          "CustomInfo": {}_x000D_
        }_x000D_
      },_x000D_
      "1759": {_x000D_
        "$type": "Inside.Core.Formula.Definition.DefinitionAC, Inside.Core.Formula",_x000D_
        "ID": 1759,_x000D_
        "Results": [_x000D_
          [_x000D_
            ""_x000D_
          ]_x000D_
        ],_x000D_
        "Statistics": {_x000D_
          "CreationDate": "2022-11-15T10:05:04.9295876+01:00",_x000D_
          "LastRefreshDate": "2022-03-15T17:38:59.9650396+01:00",_x000D_
          "TotalRefreshCount": 111,_x000D_
          "CustomInfo": {}_x000D_
        }_x000D_
      },_x000D_
      "1760": {_x000D_
        "$type": "Inside.Core.Formula.Definition.DefinitionAC, Inside.Core.Formula",_x000D_
        "ID": 1760,_x000D_
        "Results": [_x000D_
          [_x000D_
            ""_x000D_
          ]_x000D_
        ],_x000D_
        "Statistics": {_x000D_
          "CreationDate": "2022-11-15T10:05:04.9295876+01:00",_x000D_
          "LastRefreshDate": "2022-03-15T17:38:50.9184847+01:00",_x000D_
          "TotalRefreshCount": 133,_x000D_
          "CustomInfo": {}_x000D_
        }_x000D_
      },_x000D_
      "1761": {_x000D_
        "$type": "Inside.Core.Formula.Definition.DefinitionAC, Inside.Core.Formula",_x000D_
        "ID": 1761,_x000D_
        "Results": [_x000D_
          [_x000D_
            ""_x000D_
          ]_x000D_
        ],_x000D_
        "Statistics": {_x000D_
          "CreationDate": "2022-11-15T10:05:04.9295876+01:00",_x000D_
          "LastRefreshDate": "2022-03-15T17:38:53.1620649+01:00",_x000D_
          "TotalRefreshCount": 110,_x000D_
          "CustomInfo": {}_x000D_
        }_x000D_
      },_x000D_
      "1762": {_x000D_
        "$type": "Inside.Core.Formula.Definition.DefinitionAC, Inside.Core.Formula",_x000D_
        "ID": 1762,_x000D_
        "Results": [_x000D_
          [_x000D_
            "2"_x000D_
          ]_x000D_
        ],_x000D_
        "Statistics": {_x000D_
          "CreationDate": "2022-11-15T10:05:04.9295876+01:00",_x000D_
          "LastRefreshDate": "2022-03-15T17:46:57.0876239+01:00",_x000D_
          "TotalRefreshCount": 113,_x000D_
          "CustomInfo": {}_x000D_
        }_x000D_
      },_x000D_
      "1763": {_x000D_
        "$type": "Inside.Core.Formula.Definition.DefinitionAC, Inside.Core.Formula",_x000D_
        "ID": 1763,_x000D_
        "Results": [_x000D_
          [_x000D_
            "Catégorie 5"_x000D_
          ]_x000D_
        ],_x000D_
        "Statistics": {_x000D_
          "CreationDate": "2022-11-15T10:05:04.9295876+01:00",_x000D_
          "LastRefreshDate": "2022-03-15T17:46:57.4221675+01:00",_x000D_
          "TotalRefreshCount": 132,_x000D_
          "CustomInfo": {}_x000D_
        }_x000D_
      },_x000D_
      "1764": {_x000D_
        "$type": "Inside.Core.Formula.Definition.DefinitionAC, Inside.Core.Formula",_x000D_
        "ID": 1764,_x000D_
        "Results": [_x000D_
          [_x000D_
            ""_x000D_
          ]_x000D_
        ],_x000D_
        "Statistics": {_x000D_
          "CreationDate": "2022-11-15T10:05:04.9295876+01:00",_x000D_
          "LastRefreshDate": "2022-03-15T17:38:52.734492+01:00",_x000D_
          "TotalRefreshCount": 110,_x000D_
          "CustomInfo": {}_x000D_
        }_x000D_
      },_x000D_
      "1765": {_x000D_
        "$type": "Inside.Core.Formula.Definition.DefinitionAC, Inside.Core.Formula",_x000D_
        "ID": 1765,_x000D_
        "Results": [_x000D_
          [_x000D_
            ""_x000D_
          ]_x000D_
        ],_x000D_
        "Statistics": {_x000D_
          "CreationDate": "2022-11-15T10:05:04.9295876+01:00",_x000D_
          "LastRefreshDate": "2022-03-15T17:38:53.6233178+01:00",_x000D_
          "TotalRefreshCount": 111,_x000D_
          "CustomInfo": {}_x000D_
        }_x000D_
      },_x000D_
      "1766": {_x000D_
        "$type": "Inside.Core.Formula.Definition.DefinitionAC, Inside.Core.Formula",_x000D_
        "ID": 1766,_x000D_
        "Results": [_x000D_
          [_x000D_
            "Catégorie 0"_x000D_
          ]_x000D_
        ],_x000D_
        "Statistics": {_x000D_
          "CreationDate": "2022-11-15T10:05:04.9295876+01:00",_x000D_
          "LastRefreshDate": "2022-03-15T17:46:57.9831077+01:00",_x000D_
          "TotalRefreshCount": 132,_x000D_
          "CustomInfo": {}_x000D_
        }_x000D_
      },_x000D_
      "1767": {_x000D_
        "$type": "Inside.Core.Formula.Definition.DefinitionAC, Inside.Core.Formula",_x000D_
        "ID": 1767,_x000D_
        "Results": [_x000D_
          [_x000D_
            "Catégorie 0"_x000D_
          ]_x000D_
        ],_x000D_
        "Statistics": {_x000D_
          "CreationDate": "2022-11-15T10:05:04.9295876+01:00",_x000D_
          "LastRefreshDate": "2022-03-15T17:46:57.989092+01:00",_x000D_
          "TotalRefreshCount": 133,_x000D_
          "CustomInfo": {}_x000D_
        }_x000D_
      },_x000D_
      "1768": {_x000D_
        "$type": "Inside.Core.Formula.Definition.DefinitionAC, Inside.Core.Formula",_x000D_
        "ID": 1768,_x000D_
        "Results": [_x000D_
          [_x000D_
            ""_x000D_
          ]_x000D_
        ],_x000D_
        "Statistics": {_x000D_
          "CreationDate": "2022-11-15T10:05:04.9295876+01:00",_x000D_
          "LastRefreshDate": "2022-03-15T17:39:02.4883749+01:00",_x000D_
          "TotalRefreshCount": 111,_x000D_
          "CustomInfo": {}_x000D_
        }_x000D_
      },_x000D_
      "1769": {_x000D_
        "$type": "Inside.Core.Formula.Definition.DefinitionAC, Inside.Core.Formula",_x000D_
        "ID": 1769,_x000D_
        "Results": [_x000D_
          [_x000D_
            ""_x000D_
          ]_x000D_
        ],_x000D_
        "Statistics": {_x000D_
          "CreationDate": "2022-11-15T10:05:04.9295876+01:00",_x000D_
          "LastRefreshDate": "2022-03-15T17:38:51.8277118+01:00",_x000D_
          "TotalRefreshCount": 135,_x000D_
          "CustomInfo": {}_x000D_
        }_x000D_
      },_x000D_
      "1770": {_x000D_
        "$type": "Inside.Core.Formula.Definition.DefinitionAC, Inside.Core.Formula",_x000D_
        "ID": 1770,_x000D_
        "Results": [_x000D_
          [_x000D_
            ""_x000D_
          ]_x000D_
        ],_x000D_
        "Statistics": {_x000D_
          "CreationDate": "2022-11-15T10:05:04.9295876+01:00",_x000D_
          "LastRefreshDate": "2022-03-15T17:38:52.2990631+01:00",_x000D_
          "TotalRefreshCount": 111,_x000D_
          "CustomInfo": {}_x000D_
        }_x000D_
      },_x000D_
      "1771": {_x000D_
        "$type": "Inside.Core.Formula.Definition.DefinitionAC, Inside.Core.Formula",_x000D_
        "ID": 1771,_x000D_
        "Results": [_x000D_
          [_x000D_
            ""_x000D_
          ]_x000D_
        ],_x000D_
        "Statistics": {_x000D_
          "CreationDate": "2022-11-15T10:05:04.9295876+01:00",_x000D_
          "LastRefreshDate": "2022-03-15T17:38:53.9856279+01:00",_x000D_
          "TotalRefreshCount": 112,_x000D_
          "CustomInfo": {}_x000D_
        }_x000D_
      },_x000D_
      "1772": {_x000D_
        "$type": "Inside.Core.Formula.Definition.DefinitionAC, Inside.Core.Formula",_x000D_
        "ID": 1772,_x000D_
        "Results": [_x000D_
          [_x000D_
            "Catégorie 1"_x000D_
          ]_x000D_
        ],_x000D_
        "Statistics": {_x000D_
          "CreationDate": "2022-11-15T10:05:04.9295876+01:00",_x000D_
          "LastRefreshDate": "2022-03-15T17:46:59.1236342+01:00",_x000D_
          "TotalRefreshCount": 132,_x000D_
          "CustomInfo": {}_x000D_
        }_x000D_
      },_x000D_
      "1773": {_x000D_
        "$type": "Inside.Core.Formula.Definition.DefinitionAC, Inside.Core.Formula",_x000D_
        "ID": 1773,_x000D_
        "Results": [_x000D_
          [_x000D_
            ""_x000D_
          ]_x000D_
        ],_x000D_
        "Statistics": {_x000D_
          "CreationDate": "2022-11-15T10:05:04.9295876+01:00",_x000D_
          "LastRefreshDate": "2022-03-15T17:38:54.8869497+01:00",_x000D_
          "TotalRefreshCount": 112,_x000D_
          "CustomInfo": {}_x000D_
        }_x000D_
      },_x000D_
      "1774": {_x000D_
        "$type": "Inside.Core.Formula.Definition.DefinitionAC, Inside.Core.Formula",_x000D_
        "ID": 1774,_x000D_
        "Results": [_x000D_
          [_x000D_
            ""_x000D_
          ]_x000D_
        ],_x000D_
        "Statistics": {_x000D_
          "CreationDate": "2022-11-15T10:05:04.9295876+01:00",_x000D_
          "LastRefreshDate": "2022-03-15T17:38:53.4088183+01:00",_x000D_
          "TotalRefreshCount": 112,_x000D_
          "CustomInfo": {}_x000D_
        }_x000D_
      },_x000D_
      "1775": {_x000D_
        "$type": "Inside.Core.Formula.Definition.DefinitionAC, Inside.Core.Formula",_x000D_
        "ID": 1775,_x000D_
        "Results": [_x000D_
          [_x000D_
            ""_x000D_
          ]_x000D_
        ],_x000D_
        "Statistics": {_x000D_
          "CreationDate": "2022-11-15T10:05:04.9295876+01:00",_x000D_
          "LastRefreshDate": "2022-03-15T17:38:50.9164886+01:00",_x000D_
          "TotalRefreshCount": 135,_x000D_
          "CustomInfo": {}_x000D_
        }_x000D_
      },_x000D_
      "1776": {_x000D_
        "$type": "Inside.Core.Formula.Definition.DefinitionAC, Inside.Core.Formula",_x000D_
        "ID": 1776,_x000D_
        "Results": [_x000D_
          [_x000D_
            "Catégorie 3"_x000D_
          ]_x000D_
        ],_x000D_
        "Statistics": {_x000D_
          "CreationDate": "2022-11-15T10:05:04.9295876+01:00",_x000D_
          "LastRefreshDate": "2022-03-15T17:46:58.645387+01:00",_x000D_
          "TotalRefreshCount": 134,_x000D_
          "CustomInfo": {}_x000D_
        }_x000D_
      },_x000D_
      "1777": {_x000D_
        "$type": "Inside.Core.Formula.Definition.DefinitionAC, Inside.Core.Formula",_x000D_
        "ID": 1777,_x000D_
        "Results": [_x000D_
          [_x000D_
            ""_x000D_
          ]_x000D_
        ],_x000D_
        "Statistics": {_x000D_
          "CreationDate": "2022-11-15T10:05:04.9295876+01:00",_x000D_
          "LastRefreshDate": "2022-03-15T17:38:52.4540756+01:00",_x000D_
          "TotalRefreshCount": 112,_x000D_
          "CustomInfo": {}_x000D_
        }_x000D_
      },_x000D_
      "1778": {_x000D_
        "$type": "Inside.Core.Formula.Definition.DefinitionAC, Inside.Core.Formula",_x000D_
        "ID": 1778,_x000D_
        "Results": [_x000D_
          [_x000D_
            "Catégorie 0"_x000D_
          ]_x000D_
        ],_x000D_
        "Statistics": {_x000D_
          "CreationDate": "2022-11-15T10:05:04.9295876+01:00",_x000D_
          "LastRefreshDate": "2022-03-15T17:46:58.5731806+01:00",_x000D_
          "TotalRefreshCount": 134,_x000D_
          "CustomInfo": {}_x000D_
        }_x000D_
      },_x000D_
      "1779": {_x000D_
        "$type": "Inside.Core.Formula.Definition.DefinitionAC, Inside.Core.Formula",_x000D_
        "ID": 1779,_x000D_
        "Results": [_x000D_
          [_x000D_
            ""_x000D_
          ]_x000D_
        ],_x000D_
        "Statistics": {_x000D_
          "CreationDate": "2022-11-15T10:05:04.9295876+01:00",_x000D_
          "LastRefreshDate": "2022-03-15T17:39:00.2646013+01:00",_x000D_
          "TotalRefreshCount": 111,_x000D_
          "CustomInfo": {}_x000D_
        }_x000D_
      },_x000D_
      "1780": {_x000D_
        "$type": "Inside.Core.Formula.Definition.DefinitionAC, Inside.Core.Formula",_x000D_
        "ID": 1780,_x000D_
        "Results": [_x000D_
          [_x000D_
            "Catégorie 0"_x000D_
          ]_x000D_
        ],_x000D_
        "Statistics": {_x000D_
          "CreationDate": "2022-11-15T10:05:04.9295876+01:00",_x000D_
          "LastRefreshDate": "2022-03-15T17:46:58.9400565+01:00",_x000D_
          "TotalRefreshCount": 133,_x000D_
          "CustomInfo": {}_x000D_
        }_x000D_
      },_x000D_
      "1781": {_x000D_
        "$type": "Inside.Core.Formula.Definition.DefinitionAC, Inside.Core.Formula",_x000D_
        "ID": 1781,_x000D_
        "Results": [_x000D_
          [_x000D_
            "Catégorie 0"_x000D_
          ]_x000D_
        ],_x000D_
        "Statistics": {_x000D_
          "CreationDate": "2022-11-15T10:05:04.9295876+01:00",_x000D_
          "LastRefreshDate": "2022-03-15T17:46:57.676173+01:00",_x000D_
          "TotalRefreshCount": 133,_x000D_
          "CustomInfo": {}_x000D_
        }_x000D_
      },_x000D_
      "1782": {_x000D_
        "$type": "Inside.Core.Formula.Definition.DefinitionAC, Inside.Core.Formula",_x000D_
        "ID": 1782,_x000D_
        "Results": [_x000D_
          [_x000D_
            ""_x000D_
          ]_x000D_
        ],_x000D_
        "Statistics": {_x000D_
          "CreationDate": "2022-11-15T10:05:04.9295876+01:00",_x000D_
          "LastRefreshDate": "2022-03-15T17:39:00.1719029+01:00",_x000D_
          "TotalRefreshCount": 114,_x000D_
          "CustomInfo": {}_x000D_
        }_x000D_
      },_x000D_
      "1783": {_x000D_
        "$type": "Inside.Core.Formula.Definition.DefinitionAC, Inside.Core.Formula",_x000D_
        "ID": 1783,_x000D_
        "Results": [_x000D_
          [_x000D_
            ""_x000D_
          ]_x000D_
        ],_x000D_
        "Statistics": {_x000D_
          "CreationDate": "2022-11-15T10:05:04.9295876+01:00",_x000D_
          "LastRefreshDate": "2022-03-15T17:39:02.6181113+01:00",_x000D_
          "TotalRefreshCount": 111,_x000D_
          "CustomInfo": {}_x000D_
        }_x000D_
      },_x000D_
      "1784": {_x000D_
        "$type": "Inside.Core.Formula.Definition.DefinitionAC, Inside.Core.Formula",_x000D_
        "ID": 1784,_x000D_
        "Results": [_x000D_
          [_x000D_
            "Catégorie 0"_x000D_
          ]_x000D_
        ],_x000D_
        "Statistics": {_x000D_
          "CreationDate": "2022-11-15T10:05:04.9295876+01:00",_x000D_
          "LastRefreshDate": "2022-03-15T17:46:58.7841292+01:00",_x000D_
          "TotalRefreshCount": 134,_x000D_
          "CustomInfo": {}_x000D_
        }_x000D_
      },_x000D_
      "1785": {_x000D_
        "$type": "Inside.Core.Formula.Definition.DefinitionAC, Inside.Core.Formula",_x000D_
        "ID": 1785,_x000D_
        "Results": [_x000D_
          [_x000D_
            ""_x000D_
          ]_x000D_
        ],_x000D_
        "Statistics": {_x000D_
          "CreationDate": "2022-11-15T10:05:04.9295876+01:00",_x000D_
          "LastRefreshDate": "2022-03-15T17:38:54.8164263+01:00",_x000D_
          "TotalRefreshCount": 112,_x000D_
          "CustomInfo": {}_x000D_
        }_x000D_
      },_x000D_
      "1786": {_x000D_
        "$type": "Inside.Core.Formula.Definition.DefinitionAC, Inside.Core.Formula",_x000D_
        "ID": 1786,_x000D_
        "Results": [_x000D_
          [_x000D_
            ""_x000D_
          ]_x000D_
        ],_x000D_
        "Statistics": {_x000D_
          "CreationDate": "2022-11-15T10:05:04.9295876+01:00",_x000D_
          "LastRefreshDate": "2022-03-15T17:38:54.1130347+01:00",_x000D_
          "TotalRefreshCount": 112,_x000D_
          "CustomInfo": {}_x000D_
        }_x000D_
      },_x000D_
      "1787": {_x000D_
        "$type": "Inside.Core.Formula.Definition.DefinitionAC, Inside.Core.Formula",_x000D_
        "ID": 1787,_x000D_
        "Results": [_x000D_
          [_x000D_
            ""_x000D_
          ]_x000D_
        ],_x000D_
        "Statistics": {_x000D_
          "CreationDate": "2022-11-15T10:05:04.9295876+01:00",_x000D_
          "LastRefreshDate": "2022-03-15T17:38:51.7016859+01:00",_x000D_
          "TotalRefreshCount": 136,_x000D_
          "CustomInfo": {}_x000D_
        }_x000D_
      },_x000D_
      "1788": {_x000D_
        "$type": "Inside.Core.Formula.Definition.DefinitionAC, Inside.Core.Formula",_x000D_
        "ID": 1788,_x000D_
        "Results": [_x000D_
          [_x000D_
            ""_x000D_
          ]_x000D_
        ],_x000D_
        "Statistics": {_x000D_
          "CreationDate": "2022-11-15T10:05:04.9295876+01:00",_x000D_
          "LastRefreshDate": "2022-03-15T17:39:02.6201157+01:00",_x000D_
          "TotalRefreshCount": 114,_x000D_
          "CustomInfo": {}_x000D_
        }_x000D_
      },_x000D_
      "1789": {_x000D_
        "$type": "Inside.Core.Formula.Definition.DefinitionAC, Inside.Core.Formula",_x000D_
        "ID": 1789,_x000D_
        "Results": [_x000D_
          [_x000D_
            ""_x000D_
          ]_x000D_
        ],_x000D_
        "Statistics": {_x000D_
          "CreationDate": "2022-11-15T10:05:04.9295876+01:00",_x000D_
          "LastRefreshDate": "2022-03-15T17:38:51.4343386+01:00",_x000D_
          "TotalRefreshCount": 135,_x000D_
          "CustomInfo": {}_x000D_
        }_x000D_
      },_x000D_
      "1790": {_x000D_
        "$type": "Inside.Core.Formula.Definition.DefinitionAC, Inside.Core.Formula",_x000D_
        "ID": 1790,_x000D_
        "Results": [_x000D_
          [_x000D_
            ""_x000D_
          ]_x000D_
        ],_x000D_
        "Statistics": {_x000D_
          "CreationDate": "2022-11-15T10:05:04.9295876+01:00",_x000D_
          "LastRefreshDate": "2022-03-15T17:38:51.6747384+01:00",_x000D_
          "TotalRefreshCount": 135,_x000D_
          "CustomInfo": {}_x000D_
        }_x000D_
      },_x000D_
      "1791": {_x000D_
        "$type": "Inside.Core.Formula.Definition.DefinitionAC, Inside.Core.Formula",_x000D_
        "ID": 1791,_x000D_
        "Results": [_x000D_
          [_x000D_
            ""_x000D_
          ]_x000D_
        ],_x000D_
        "Statistics": {_x000D_
          "CreationDate": "2022-11-15T10:05:04.9295876+01:00",_x000D_
          "LastRefreshDate": "2022-03-15T17:38:53.8708978+01:00",_x000D_
          "TotalRefreshCount": 112,_x000D_
          "CustomInfo": {}_x000D_
        }_x000D_
      },_x000D_
      "1792": {_x000D_
        "$type": "Inside.Core.Formula.Definition.DefinitionAC, Inside.Core.Formula",_x000D_
        "ID": 1792,_x000D_
        "Results": [_x000D_
          [_x000D_
            ""_x000D_
          ]_x000D_
        ],_x000D_
        "Statistics": {_x000D_
          "CreationDate": "2022-11-15T10:05:04.9295876+01:00",_x000D_
          "LastRefreshDate": "2022-03-15T17:38:51.0305265+01:00",_x000D_
          "TotalRefreshCount": 135,_x000D_
          "CustomInfo": {}_x000D_
        }_x000D_
      },_x000D_
      "1793": {_x000D_
        "$type": "Inside.Core.Formula.Definition.DefinitionAC, Inside.Core.Formula",_x000D_
        "ID": 1793,_x000D_
        "Results": [_x000D_
          [_x000D_
            ""_x000D_
          ]_x000D_
        ],_x000D_
        "Statistics": {_x000D_
          "CreationDate": "2022-11-15T10:05:04.9295876+01:00",_x000D_
          "LastRefreshDate": "2022-03-15T17:38:53.133181+01:00",_x000D_
          "TotalRefreshCount": 110,_x000D_
          "CustomInfo": {}_x000D_
        }_x000D_
      },_x000D_
      "1794": {_x000D_
        "$type": "Inside.Core.Formula.Definition.DefinitionAC, Inside.Core.Formula",_x000D_
        "ID": 1794,_x000D_
        "Results": [_x000D_
          [_x000D_
            ""_x000D_
          ]_x000D_
        ],_x000D_
        "Statistics": {_x000D_
          "CreationDate": "2022-11-15T10:05:04.9295876+01:00",_x000D_
          "LastRefreshDate": "2022-03-15T17:39:00.0766316+01:00",_x000D_
          "TotalRefreshCount": 113,_x000D_
          "CustomInfo": {}_x000D_
        }_x000D_
      },_x000D_
      "1795": {_x000D_
        "$type": "Inside.Core.Formula.Definition.DefinitionAC, Inside.Core.Formula",_x000D_
        "ID": 1795,_x000D_
        "Results": [_x000D_
          [_x000D_
            ""_x000D_
          ]_x000D_
        ],_x000D_
        "Statistics": {_x000D_
          "CreationDate": "2022-11-15T10:05:04.9295876+01:00",_x000D_
          "LastRefreshDate": "2022-03-15T17:39:00.293571+01:00",_x000D_
          "TotalRefreshCount": 112,_x000D_
          "CustomInfo": {}_x000D_
        }_x000D_
      },_x000D_
      "1796": {_x000D_
        "$type": "Inside.Core.Formula.Definition.DefinitionAC, Inside.Core.Formula",_x000D_
        "ID": 1796,_x000D_
        "Results": [_x000D_
          [_x000D_
            ""_x000D_
          ]_x000D_
        ],_x000D_
        "Statistics": {_x000D_
          "CreationDate": "2022-11-15T10:05:04.9295876+01:00",_x000D_
          "LastRefreshDate": "2022-03-15T17:38:51.9067769+01:00",_x000D_
          "TotalRefreshCount": 136,_x000D_
          "CustomInfo": {}_x000D_
        }_x000D_
      },_x000D_
      "1797": {_x000D_
        "$type": "Inside.Core.Formula.Definition.DefinitionAC, Inside.Core.Formula",_x000D_
        "ID": 1797,_x000D_
        "Results": [_x000D_
          [_x000D_
            "Catégorie 0"_x000D_
          ]_x000D_
        ],_x000D_
        "Statistics": {_x000D_
          "CreationDate": "2022-11-15T10:05:04.9295876+01:00",_x000D_
          "LastRefreshDate": "2022-03-15T17:46:57.5421416+01:00",_x000D_
          "TotalRefreshCount": 133,_x000D_
          "CustomInfo": {}_x000D_
        }_x000D_
      },_x000D_
      "1798": {_x000D_
        "$type": "Inside.Core.Formula.Definition.DefinitionAC, Inside.Core.Formula",_x000D_
        "ID": 1798,_x000D_
        "Results": [_x000D_
          [_x000D_
            ""_x000D_
          ]_x000D_
        ],_x000D_
        "Statistics": {_x000D_
          "CreationDate": "2022-11-15T10:05:04.9295876+01:00",_x000D_
          "LastRefreshDate": "2022-03-15T17:38:52.4351188+01:00",_x000D_
          "TotalRefreshCount": 111,_x000D_
          "CustomInfo": {}_x000D_
        }_x000D_
      },_x000D_
      "1799": {_x000D_
        "$type": "Inside.Core.Formula.Definition.DefinitionAC, Inside.Core.Formula",_x000D_
        "ID": 1799,_x000D_
        "Results": [_x000D_
          [_x000D_
            ""_x000D_
          ]_x000D_
        ],_x000D_
        "Statistics": {_x000D_
          "CreationDate": "2022-11-15T10:05:04.9295876+01:00",_x000D_
          "LastRefreshDate": "2022-03-15T17:38:52.848376+01:00",_x000D_
          "TotalRefreshCount": 110,_x000D_
          "CustomInfo": {}_x000D_
        }_x000D_
      },_x000D_
      "1800": {_x000D_
        "$type": "Inside.Core.Formula.Definition.DefinitionAC, Inside.Core.Formula",_x000D_
        "ID": 1800,_x000D_
        "Results": [_x000D_
          [_x000D_
            ""_x000D_
          ]_x000D_
        ],_x000D_
        "Statistics": {_x000D_
          "CreationDate": "2022-11-15T10:05:04.9295876+01:00",_x000D_
          "LastRefreshDate": "2022-03-15T17:38:52.8772988+01:00",_x000D_
          "TotalRefreshCount": 112,_x000D_
          "CustomInfo": {}_x000D_
        }_x000D_
      },_x000D_
      "1801": {_x000D_
        "$type": "Inside.Core.Formula.Definition.DefinitionAC, Inside.Core.Formula",_x000D_
        "ID": 1801,_x000D_
        "Results": [_x000D_
          [_x000D_
            ""_x000D_
          ]_x000D_
        ],_x000D_
        "Statistics": {_x000D_
          "CreationDate": "2022-11-15T10:05:04.9295876+01:00",_x000D_
          "LastRefreshDate": "2022-03-15T17:39:00.1738979+01:00",_x000D_
          "TotalRefreshCount": 113,_x000D_
          "CustomInfo": {}_x000D_
        }_x000D_
      },_x000D_
      "1802": {_x000D_
        "$type": "Inside.Core.Formula.Definition.DefinitionAC, Inside.Core.Formula",_x000D_
        "ID": 1802,_x000D_
        "Results": [_x000D_
          [_x000D_
            "Catégorie 5"_x000D_
          ]_x000D_
        ],_x000D_
     </t>
  </si>
  <si>
    <t xml:space="preserve">   "Statistics": {_x000D_
          "CreationDate": "2022-11-15T10:05:04.9295876+01:00",_x000D_
          "LastRefreshDate": "2022-03-15T17:46:57.4251443+01:00",_x000D_
          "TotalRefreshCount": 133,_x000D_
          "CustomInfo": {}_x000D_
        }_x000D_
      },_x000D_
      "1803": {_x000D_
        "$type": "Inside.Core.Formula.Definition.DefinitionAC, Inside.Core.Formula",_x000D_
        "ID": 1803,_x000D_
        "Results": [_x000D_
          [_x000D_
            ""_x000D_
          ]_x000D_
        ],_x000D_
        "Statistics": {_x000D_
          "CreationDate": "2022-11-15T10:05:04.9295876+01:00",_x000D_
          "LastRefreshDate": "2022-03-15T17:38:53.371771+01:00",_x000D_
          "TotalRefreshCount": 113,_x000D_
          "CustomInfo": {}_x000D_
        }_x000D_
      },_x000D_
      "1804": {_x000D_
        "$type": "Inside.Core.Formula.Definition.DefinitionAC, Inside.Core.Formula",_x000D_
        "ID": 1804,_x000D_
        "Results": [_x000D_
          [_x000D_
            ""_x000D_
          ]_x000D_
        ],_x000D_
        "Statistics": {_x000D_
          "CreationDate": "2022-11-15T10:05:04.9295876+01:00",_x000D_
          "LastRefreshDate": "2022-03-15T17:38:57.2654049+01:00",_x000D_
          "TotalRefreshCount": 111,_x000D_
          "CustomInfo": {}_x000D_
        }_x000D_
      },_x000D_
      "1805": {_x000D_
        "$type": "Inside.Core.Formula.Definition.DefinitionAC, Inside.Core.Formula",_x000D_
        "ID": 1805,_x000D_
        "Results": [_x000D_
          [_x000D_
            "Catégorie 1"_x000D_
          ]_x000D_
        ],_x000D_
        "Statistics": {_x000D_
          "CreationDate": "2022-11-15T10:05:04.9295876+01:00",_x000D_
          "LastRefreshDate": "2022-03-15T17:46:58.8216154+01:00",_x000D_
          "TotalRefreshCount": 132,_x000D_
          "CustomInfo": {}_x000D_
        }_x000D_
      },_x000D_
      "1806": {_x000D_
        "$type": "Inside.Core.Formula.Definition.DefinitionAC, Inside.Core.Formula",_x000D_
        "ID": 1806,_x000D_
        "Results": [_x000D_
          [_x000D_
            ""_x000D_
          ]_x000D_
        ],_x000D_
        "Statistics": {_x000D_
          "CreationDate": "2022-11-15T10:05:04.9295876+01:00",_x000D_
          "LastRefreshDate": "2022-03-15T17:38:51.3956404+01:00",_x000D_
          "TotalRefreshCount": 136,_x000D_
          "CustomInfo": {}_x000D_
        }_x000D_
      },_x000D_
      "1807": {_x000D_
        "$type": "Inside.Core.Formula.Definition.DefinitionAC, Inside.Core.Formula",_x000D_
        "ID": 1807,_x000D_
        "Results": [_x000D_
          [_x000D_
            ""_x000D_
          ]_x000D_
        ],_x000D_
        "Statistics": {_x000D_
          "CreationDate": "2022-11-15T10:05:04.9295876+01:00",_x000D_
          "LastRefreshDate": "2022-03-15T17:38:54.9810611+01:00",_x000D_
          "TotalRefreshCount": 112,_x000D_
          "CustomInfo": {}_x000D_
        }_x000D_
      },_x000D_
      "1808": {_x000D_
        "$type": "Inside.Core.Formula.Definition.DefinitionAC, Inside.Core.Formula",_x000D_
        "ID": 1808,_x000D_
        "Results": [_x000D_
          [_x000D_
            ""_x000D_
          ]_x000D_
        ],_x000D_
        "Statistics": {_x000D_
          "CreationDate": "2022-11-15T10:05:04.9295876+01:00",_x000D_
          "LastRefreshDate": "2022-03-15T17:39:02.6331294+01:00",_x000D_
          "TotalRefreshCount": 111,_x000D_
          "CustomInfo": {}_x000D_
        }_x000D_
      },_x000D_
      "1809": {_x000D_
        "$type": "Inside.Core.Formula.Definition.DefinitionAC, Inside.Core.Formula",_x000D_
        "ID": 1809,_x000D_
        "Results": [_x000D_
          [_x000D_
            "1"_x000D_
          ]_x000D_
        ],_x000D_
        "Statistics": {_x000D_
          "CreationDate": "2022-11-15T10:05:04.9295876+01:00",_x000D_
          "LastRefreshDate": "2022-03-15T17:46:57.0770544+01:00",_x000D_
          "TotalRefreshCount": 112,_x000D_
          "CustomInfo": {}_x000D_
        }_x000D_
      },_x000D_
      "1810": {_x000D_
        "$type": "Inside.Core.Formula.Definition.DefinitionAC, Inside.Core.Formula",_x000D_
        "ID": 1810,_x000D_
        "Results": [_x000D_
          [_x000D_
            ""_x000D_
          ]_x000D_
        ],_x000D_
        "Statistics": {_x000D_
          "CreationDate": "2022-11-15T10:05:04.9295876+01:00",_x000D_
          "LastRefreshDate": "2022-03-15T17:38:54.4981892+01:00",_x000D_
          "TotalRefreshCount": 112,_x000D_
          "CustomInfo": {}_x000D_
        }_x000D_
      },_x000D_
      "1811": {_x000D_
        "$type": "Inside.Core.Formula.Definition.DefinitionAC, Inside.Core.Formula",_x000D_
        "ID": 1811,_x000D_
        "Results": [_x000D_
          [_x000D_
            ""_x000D_
          ]_x000D_
        ],_x000D_
        "Statistics": {_x000D_
          "CreationDate": "2022-11-15T10:05:04.9295876+01:00",_x000D_
          "LastRefreshDate": "2022-03-15T17:38:53.5963905+01:00",_x000D_
          "TotalRefreshCount": 113,_x000D_
          "CustomInfo": {}_x000D_
        }_x000D_
      },_x000D_
      "1812": {_x000D_
        "$type": "Inside.Core.Formula.Definition.DefinitionAC, Inside.Core.Formula",_x000D_
        "ID": 1812,_x000D_
        "Results": [_x000D_
          [_x000D_
            "Catégorie 2"_x000D_
          ]_x000D_
        ],_x000D_
        "Statistics": {_x000D_
          "CreationDate": "2022-11-15T10:05:04.9295876+01:00",_x000D_
          "LastRefreshDate": "2022-03-15T17:46:57.387143+01:00",_x000D_
          "TotalRefreshCount": 132,_x000D_
          "CustomInfo": {}_x000D_
        }_x000D_
      },_x000D_
      "1813": {_x000D_
        "$type": "Inside.Core.Formula.Definition.DefinitionAC, Inside.Core.Formula",_x000D_
        "ID": 1813,_x000D_
        "Results": [_x000D_
          [_x000D_
            ""_x000D_
          ]_x000D_
        ],_x000D_
        "Statistics": {_x000D_
          "CreationDate": "2022-11-15T10:05:04.9295876+01:00",_x000D_
          "LastRefreshDate": "2022-03-15T17:39:02.7011085+01:00",_x000D_
          "TotalRefreshCount": 113,_x000D_
          "CustomInfo": {}_x000D_
        }_x000D_
      },_x000D_
      "1814": {_x000D_
        "$type": "Inside.Core.Formula.Definition.DefinitionAC, Inside.Core.Formula",_x000D_
        "ID": 1814,_x000D_
        "Results": [_x000D_
          [_x000D_
            ""_x000D_
          ]_x000D_
        ],_x000D_
        "Statistics": {_x000D_
          "CreationDate": "2022-11-15T10:05:04.9295876+01:00",_x000D_
          "LastRefreshDate": "2022-03-15T17:38:54.3851969+01:00",_x000D_
          "TotalRefreshCount": 112,_x000D_
          "CustomInfo": {}_x000D_
        }_x000D_
      },_x000D_
      "1815": {_x000D_
        "$type": "Inside.Core.Formula.Definition.DefinitionAC, Inside.Core.Formula",_x000D_
        "ID": 1815,_x000D_
        "Results": [_x000D_
          [_x000D_
            ""_x000D_
          ]_x000D_
        ],_x000D_
        "Statistics": {_x000D_
          "CreationDate": "2022-11-15T10:05:04.9295876+01:00",_x000D_
          "LastRefreshDate": "2022-03-15T17:39:00.082124+01:00",_x000D_
          "TotalRefreshCount": 113,_x000D_
          "CustomInfo": {}_x000D_
        }_x000D_
      },_x000D_
      "1816": {_x000D_
        "$type": "Inside.Core.Formula.Definition.DefinitionAC, Inside.Core.Formula",_x000D_
        "ID": 1816,_x000D_
        "Results": [_x000D_
          [_x000D_
            ""_x000D_
          ]_x000D_
        ],_x000D_
        "Statistics": {_x000D_
          "CreationDate": "2022-11-15T10:05:04.9295876+01:00",_x000D_
          "LastRefreshDate": "2022-03-15T17:38:51.4452703+01:00",_x000D_
          "TotalRefreshCount": 135,_x000D_
          "CustomInfo": {}_x000D_
        }_x000D_
      },_x000D_
      "1817": {_x000D_
        "$type": "Inside.Core.Formula.Definition.DefinitionAC, Inside.Core.Formula",_x000D_
        "ID": 1817,_x000D_
        "Results": [_x000D_
          [_x000D_
            ""_x000D_
          ]_x000D_
        ],_x000D_
        "Statistics": {_x000D_
          "CreationDate": "2022-11-15T10:05:04.9295876+01:00",_x000D_
          "LastRefreshDate": "2022-03-15T17:39:02.5302764+01:00",_x000D_
          "TotalRefreshCount": 111,_x000D_
          "CustomInfo": {}_x000D_
        }_x000D_
      },_x000D_
      "1818": {_x000D_
        "$type": "Inside.Core.Formula.Definition.DefinitionAC, Inside.Core.Formula",_x000D_
        "ID": 1818,_x000D_
        "Results": [_x000D_
          [_x000D_
            ""_x000D_
          ]_x000D_
        ],_x000D_
        "Statistics": {_x000D_
          "CreationDate": "2022-11-15T10:05:04.9295876+01:00",_x000D_
          "LastRefreshDate": "2022-03-15T17:38:53.3617983+01:00",_x000D_
          "TotalRefreshCount": 111,_x000D_
          "CustomInfo": {}_x000D_
        }_x000D_
      },_x000D_
      "1819": {_x000D_
        "$type": "Inside.Core.Formula.Definition.DefinitionAC, Inside.Core.Formula",_x000D_
        "ID": 1819,_x000D_
        "Results": [_x000D_
          [_x000D_
            ""_x000D_
          ]_x000D_
        ],_x000D_
        "Statistics": {_x000D_
          "CreationDate": "2022-11-15T10:05:04.9295876+01:00",_x000D_
          "LastRefreshDate": "2022-03-15T17:38:52.3140267+01:00",_x000D_
          "TotalRefreshCount": 113,_x000D_
          "CustomInfo": {}_x000D_
        }_x000D_
      },_x000D_
      "1820": {_x000D_
        "$type": "Inside.Core.Formula.Definition.DefinitionAC, Inside.Core.Formula",_x000D_
        "ID": 1820,_x000D_
        "Results": [_x000D_
          [_x000D_
            ""_x000D_
          ]_x000D_
        ],_x000D_
        "Statistics": {_x000D_
          "CreationDate": "2022-11-15T10:05:04.9295876+01:00",_x000D_
          "LastRefreshDate": "2022-03-15T17:38:53.4866819+01:00",_x000D_
          "TotalRefreshCount": 111,_x000D_
          "CustomInfo": {}_x000D_
        }_x000D_
      },_x000D_
      "1821": {_x000D_
        "$type": "Inside.Core.Formula.Definition.DefinitionAC, Inside.Core.Formula",_x000D_
        "ID": 1821,_x000D_
        "Results": [_x000D_
          [_x000D_
            ""_x000D_
          ]_x000D_
        ],_x000D_
        "Statistics": {_x000D_
          "CreationDate": "2022-11-15T10:05:04.9295876+01:00",_x000D_
          "LastRefreshDate": "2022-03-15T17:38:57.6747647+01:00",_x000D_
          "TotalRefreshCount": 112,_x000D_
          "CustomInfo": {}_x000D_
        }_x000D_
      },_x000D_
      "1822": {_x000D_
        "$type": "Inside.Core.Formula.Definition.DefinitionAC, Inside.Core.Formula",_x000D_
        "ID": 1822,_x000D_
        "Results": [_x000D_
          [_x000D_
            ""_x000D_
          ]_x000D_
        ],_x000D_
        "Statistics": {_x000D_
          "CreationDate": "2022-11-15T10:05:04.9295876+01:00",_x000D_
          "LastRefreshDate": "2022-03-15T17:38:53.9896469+01:00",_x000D_
          "TotalRefreshCount": 112,_x000D_
          "CustomInfo": {}_x000D_
        }_x000D_
      },_x000D_
      "1823": {_x000D_
        "$type": "Inside.Core.Formula.Definition.DefinitionAC, Inside.Core.Formula",_x000D_
        "ID": 1823,_x000D_
        "Results": [_x000D_
          [_x000D_
            ""_x000D_
          ]_x000D_
        ],_x000D_
        "Statistics": {_x000D_
          "CreationDate": "2022-11-15T10:05:04.9295876+01:00",_x000D_
          "LastRefreshDate": "2022-03-15T17:38:52.6836245+01:00",_x000D_
          "TotalRefreshCount": 111,_x000D_
          "CustomInfo": {}_x000D_
        }_x000D_
      },_x000D_
      "1824": {_x000D_
        "$type": "Inside.Core.Formula.Definition.DefinitionAC, Inside.Core.Formula",_x000D_
        "ID": 1824,_x000D_
        "Results": [_x000D_
          [_x000D_
            ""_x000D_
          ]_x000D_
        ],_x000D_
        "Statistics": {_x000D_
          "CreationDate": "2022-11-15T10:05:04.9295876+01:00",_x000D_
          "LastRefreshDate": "2022-03-15T17:38:54.1599544+01:00",_x000D_
          "TotalRefreshCount": 113,_x000D_
          "CustomInfo": {}_x000D_
        }_x000D_
      },_x000D_
      "1825": {_x000D_
        "$type": "Inside.Core.Formula.Definition.DefinitionAC, Inside.Core.Formula",_x000D_
        "ID": 1825,_x000D_
        "Results": [_x000D_
          [_x000D_
            ""_x000D_
          ]_x000D_
        ],_x000D_
        "Statistics": {_x000D_
          "CreationDate": "2022-11-15T10:05:04.9295876+01:00",_x000D_
          "LastRefreshDate": "2022-03-15T17:38:57.4117791+01:00",_x000D_
          "TotalRefreshCount": 111,_x000D_
          "CustomInfo": {}_x000D_
        }_x000D_
      },_x000D_
      "1826": {_x000D_
        "$type": "Inside.Core.Formula.Definition.DefinitionAC, Inside.Core.Formula",_x000D_
        "ID": 1826,_x000D_
        "Results": [_x000D_
          [_x000D_
            ""_x000D_
          ]_x000D_
        ],_x000D_
        "Statistics": {_x000D_
          "CreationDate": "2022-11-15T10:05:04.9295876+01:00",_x000D_
          "LastRefreshDate": "2022-03-15T17:38:59.8430653+01:00",_x000D_
          "TotalRefreshCount": 113,_x000D_
          "CustomInfo": {}_x000D_
        }_x000D_
      },_x000D_
      "1827": {_x000D_
        "$type": "Inside.Core.Formula.Definition.DefinitionAC, Inside.Core.Formula",_x000D_
        "ID": 1827,_x000D_
        "Results": [_x000D_
          [_x000D_
            "Catégorie 0"_x000D_
          ]_x000D_
        ],_x000D_
        "Statistics": {_x000D_
          "CreationDate": "2022-11-15T10:05:04.9295876+01:00",_x000D_
          "LastRefreshDate": "2022-03-15T17:46:57.5051942+01:00",_x000D_
          "TotalRefreshCount": 133,_x000D_
          "CustomInfo": {}_x000D_
        }_x000D_
      },_x000D_
      "1828": {_x000D_
        "$type": "Inside.Core.Formula.Definition.DefinitionAC, Inside.Core.Formula",_x000D_
        "ID": 1828,_x000D_
        "Results": [_x000D_
          [_x000D_
            ""_x000D_
          ]_x000D_
        ],_x000D_
        "Statistics": {_x000D_
          "CreationDate": "2022-11-15T10:05:04.9295876+01:00",_x000D_
          "LastRefreshDate": "2022-03-15T17:39:02.5826672+01:00",_x000D_
          "TotalRefreshCount": 112,_x000D_
          "CustomInfo": {}_x000D_
        }_x000D_
      },_x000D_
      "1829": {_x000D_
        "$type": "Inside.Core.Formula.Definition.DefinitionAC, Inside.Core.Formula",_x000D_
        "ID": 1829,_x000D_
        "Results": [_x000D_
          [_x000D_
            ""_x000D_
          ]_x000D_
        ],_x000D_
        "Statistics": {_x000D_
          "CreationDate": "2022-11-15T10:05:04.9295876+01:00",_x000D_
          "LastRefreshDate": "2022-03-15T17:38:52.0870818+01:00",_x000D_
          "TotalRefreshCount": 136,_x000D_
          "CustomInfo": {}_x000D_
        }_x000D_
      },_x000D_
      "1830": {_x000D_
        "$type": "Inside.Core.Formula.Definition.DefinitionAC, Inside.Core.Formula",_x000D_
        "ID": 1830,_x000D_
        "Results": [_x000D_
          [_x000D_
            ""_x000D_
          ]_x000D_
        ],_x000D_
        "Statistics": {_x000D_
          "CreationDate": "2022-11-15T10:05:04.9295876+01:00",_x000D_
          "LastRefreshDate": "2022-03-15T17:38:53.3006858+01:00",_x000D_
          "TotalRefreshCount": 112,_x000D_
          "CustomInfo": {}_x000D_
        }_x000D_
      },_x000D_
      "1831": {_x000D_
        "$type": "Inside.Core.Formula.Definition.DefinitionAC, Inside.Core.Formula",_x000D_
        "ID": 1831,_x000D_
        "Results": [_x000D_
          [_x000D_
            "Catégorie 0"_x000D_
          ]_x000D_
        ],_x000D_
        "Statistics": {_x000D_
          "CreationDate": "2022-11-15T10:05:04.9295876+01:00",_x000D_
          "LastRefreshDate": "2022-03-15T17:46:57.5321219+01:00",_x000D_
          "TotalRefreshCount": 133,_x000D_
          "CustomInfo": {}_x000D_
        }_x000D_
      },_x000D_
      "1832": {_x000D_
        "$type": "Inside.Core.Formula.Definition.DefinitionAC, Inside.Core.Formula",_x000D_
        "ID": 1832,_x000D_
        "Results": [_x000D_
          [_x000D_
            "Catégorie 1"_x000D_
          ]_x000D_
        ],_x000D_
        "Statistics": {_x000D_
          "CreationDate": "2022-11-15T10:05:04.9295876+01:00",_x000D_
          "LastRefreshDate": "2022-03-15T17:46:58.1567115+01:00",_x000D_
          "TotalRefreshCount": 133,_x000D_
          "CustomInfo": {}_x000D_
        }_x000D_
      },_x000D_
      "1833": {_x000D_
        "$type": "Inside.Core.Formula.Definition.DefinitionAC, Inside.Core.Formula",_x000D_
        "ID": 1833,_x000D_
        "Results": [_x000D_
          [_x000D_
            ""_x000D_
          ]_x000D_
        ],_x000D_
        "Statistics": {_x000D_
          "CreationDate": "2022-11-15T10:05:04.9295876+01:00",_x000D_
          "LastRefreshDate": "2022-03-15T17:38:53.0637152+01:00",_x000D_
          "TotalRefreshCount": 112,_x000D_
          "CustomInfo": {}_x000D_
        }_x000D_
      },_x000D_
      "1834": {_x000D_
        "$type": "Inside.Core.Formula.Definition.DefinitionAC, Inside.Core.Formula",_x000D_
        "ID": 1834,_x000D_
        "Results": [_x000D_
          [_x000D_
            "300"_x000D_
          ]_x000D_
        ],_x000D_
        "Statistics": {_x000D_
          "CreationDate": "2022-11-15T10:05:04.9295876+01:00",_x000D_
          "LastRefreshDate": "2022-03-15T17:46:57.0640934+01:00",_x000D_
          "TotalRefreshCount": 112,_x000D_
          "CustomInfo": {}_x000D_
        }_x000D_
      },_x000D_
      "1835": {_x000D_
        "$type": "Inside.Core.Formula.Definition.DefinitionAC, Inside.Core.Formula",_x000D_
        "ID": 1835,_x000D_
        "Results": [_x000D_
          [_x000D_
            ""_x000D_
          ]_x000D_
        ],_x000D_
        "Statistics": {_x000D_
          "CreationDate": "2022-11-15T10:05:04.9295876+01:00",_x000D_
          "LastRefreshDate": "2022-03-15T17:38:53.2907105+01:00",_x000D_
          "TotalRefreshCount": 111,_x000D_
          "CustomInfo": {}_x000D_
        }_x000D_
      },_x000D_
      "1836": {_x000D_
        "$type": "Inside.Core.Formula.Definition.DefinitionAC, Inside.Core.Formula",_x000D_
        "ID": 1836,_x000D_
        "Results": [_x000D_
          [_x000D_
            ""_x000D_
          ]_x000D_
        ],_x000D_
        "Statistics": {_x000D_
          "CreationDate": "2022-11-15T10:05:04.9295876+01:00",_x000D_
          "LastRefreshDate": "2022-03-15T17:38:53.6023745+01:00",_x000D_
          "TotalRefreshCount": 112,_x000D_
          "CustomInfo": {}_x000D_
        }_x000D_
      },_x000D_
      "1837": {_x000D_
        "$type": "Inside.Core.Formula.Definition.DefinitionAC, Inside.Core.Formula",_x000D_
        "ID": 1837,_x000D_
        "Results": [_x000D_
          [_x000D_
            ""_x000D_
          ]_x000D_
        ],_x000D_
        "Statistics": {_x000D_
          "CreationDate": "2022-11-15T10:05:04.9295876+01:00",_x000D_
          "LastRefreshDate": "2022-03-15T17:39:00.0901029+01:00",_x000D_
          "TotalRefreshCount": 112,_x000D_
          "CustomInfo": {}_x000D_
        }_x000D_
      },_x000D_
      "1838": {_x000D_
        "$type": "Inside.Core.Formula.Definition.DefinitionAC, Inside.Core.Formula",_x000D_
        "ID": 1838,_x000D_
        "Results": [_x000D_
          [_x000D_
            ""_x000D_
          ]_x000D_
        ],_x000D_
        "Statistics": {_x000D_
          "CreationDate": "2022-11-15T10:05:04.9295876+01:00",_x000D_
          "LastRefreshDate": "2022-03-15T17:38:59.8759392+01:00",_x000D_
          "TotalRefreshCount": 113,_x000D_
          "CustomInfo": {}_x000D_
        }_x000D_
      },_x000D_
      "1839": {_x000D_
        "$type": "Inside.Core.Formula.Definition.DefinitionAC, Inside.Core.Formula",_x000D_
        "ID": 1839,_x000D_
        "Results": [_x000D_
          [_x000D_
            ""_x000D_
          ]_x000D_
        ],_x000D_
        "Statistics": {_x000D_
          "CreationDate": "2022-11-15T10:05:04.9295876+01:00",_x000D_
          "LastRefreshDate": "2022-03-15T17:38:55.0814607+01:00",_x000D_
          "TotalRefreshCount": 112,_x000D_
          "CustomInfo": {}_x000D_
        }_x000D_
      },_x000D_
      "1840": {_x000D_
        "$type": "Inside.Core.Formula.Definition.DefinitionAC, Inside.Core.Formula",_x000D_
        "ID": 1840,_x000D_
        "Results": [_x000D_
          [_x000D_
            ""_x000D_
          ]_x000D_
        ],_x000D_
        "Statistics": {_x000D_
          "CreationDate": "2022-11-15T10:05:04.9295876+01:00",_x000D_
          "LastRefreshDate": "2022-03-15T17:38:53.2278781+01:00",_x000D_
          "TotalRefreshCount": 113,_x000D_
          "CustomInfo": {}_x000D_
        }_x000D_
      },_x000D_
      "1841": {_x000D_
        "$type": "Inside.Core.Formula.Definition.DefinitionAC, Inside.Core.Formula",_x000D_
        "ID": 1841,_x000D_
        "Results": [_x000D_
          [_x000D_
            ""_x000D_
          ]_x000D_
        ],_x000D_
        "Statistics": {_x000D_
          "CreationDate": "2022-11-15T10:05:04.9295876+01:00",_x000D_
          "LastRefreshDate": "2022-03-15T17:38:53.7472529+01:00",_x000D_
          "TotalRefreshCount": 113,_x000D_
          "CustomInfo": {}_x000D_
        }_x000D_
      },_x000D_
      "1842": {_x000D_
        "$type": "Inside.Core.Formula.Definition.DefinitionAC, Inside.Core.Formula",_x000D_
        "ID": 1842,_x000D_
        "Results": [_x000D_
          [_x000D_
            ""_x000D_
          ]_x000D_
        ],_x000D_
        "Statistics": {_x000D_
          "CreationDate": "2022-11-15T10:05:04.9295876+01:00",_x000D_
          "LastRefreshDate": "2022-03-15T17:38:50.8716106+01:00",_x000D_
          "TotalRefreshCount": 135,_x000D_
          "CustomInfo": {}_x000D_
        }_x000D_
      },_x000D_
      "1843": {_x000D_
        "$type": "Inside.Core.Formula.Definition.DefinitionAC, Inside.Core.Formula",_x000D_
        "ID": 1843,_x000D_
        "Results": [_x000D_
          [_x000D_
            "Catégorie 3"_x000D_
          ]_x000D_
        ],_x000D_
        "Statistics": {_x000D_
          "CreationDate": "2022-11-15T10:05:04.9295876+01:00",_x000D_
          "LastRefreshDate": "2022-03-15T17:46:57.8678328+01:00",_x000D_
          "TotalRefreshCount": 134,_x000D_
          "CustomInfo": {}_x000D_
        }_x000D_
      },_x000D_
      "1844": {_x000D_
        "$type": "Inside.Core.Formula.Definition.DefinitionAC, Inside.Core.Formula",_x000D_
        "ID": 1844,_x000D_
        "Results": [_x000D_
          [_x000D_
            ""_x000D_
          ]_x000D_
        ],_x000D_
        "Statistics": {_x000D_
          "CreationDate": "2022-11-15T10:05:04.9295876+01:00",_x000D_
          "LastRefreshDate": "2022-03-15T17:38:55.0475487+01:00",_x000D_
          "TotalRefreshCount": 113,_x000D_
          "CustomInfo": {}_x000D_
        }_x000D_
      },_x000D_
      "1845": {_x000D_
        "$type": "Inside.Core.Formula.Definition.DefinitionAC, Inside.Core.Formula",_x000D_
        "ID": 1845,_x000D_
        "Results": [_x000D_
          [_x000D_
            ""_x000D_
          ]_x000D_
        ],_x000D_
        "Statistics": {_x000D_
          "CreationDate": "2022-11-15T10:05:04.9295876+01:00",_x000D_
          "LastRefreshDate": "2022-03-15T17:38:52.8244401+01:00",_x000D_
          "TotalRefreshCount": 112,_x000D_
          "CustomInfo": {}_x000D_
        }_x000D_
      },_x000D_
      "1846": {_x000D_
        "$type": "Inside.Core.Formula.Definition.DefinitionAC, Inside.Core.Formula",_x000D_
        "ID": 1846,_x000D_
        "Results": [_x000D_
          [_x000D_
            ""_x000D_
          ]_x000D_
        ],_x000D_
        "Statistics": {_x000D_
          "CreationDate": "2022-11-15T10:05:04.9295876+01:00",_x000D_
          "LastRefreshDate": "2022-03-15T17:38:54.8363755+01:00",_x000D_
          "TotalRefreshCount": 111,_x000D_
          "CustomInfo": {}_x000D_
        }_x000D_
      },_x000D_
      "1847": {_x000D_
        "$type": "Inside.Core.Formula.Definition.DefinitionAC, Inside.Core.Formula",_x000D_
        "ID": 1847,_x000D_
        "Results": [_x000D_
          [_x000D_
            ""_x000D_
          ]_x000D_
        ],_x000D_
        "Statistics": {_x000D_
          "CreationDate": "2022-11-15T10:05:04.9295876+01:00",_x000D_
          "LastRefreshDate": "2022-03-15T17:38:54.1080481+01:00",_x000D_
          "TotalRefreshCount": 113,_x000D_
          "CustomInfo": {}_x000D_
        }_x000D_
      },_x000D_
      "1848": {_x000D_
        "$type": "Inside.Core.Formula.Definition.DefinitionAC, Inside.Core.Formula",_x000D_
        "ID": 1848,_x000D_
        "Results": [_x000D_
          [_x000D_
            ""_x000D_
          ]_x000D_
        ],_x000D_
        "Statistics": {_x000D_
          "CreationDate": "2022-11-15T10:05:04.9295876+01:00",_x000D_
          "LastRefreshDate": "2022-03-15T17:39:02.5242891+01:00",_x000D_
          "TotalRefreshCount": 112,_x000D_
          "CustomInfo": {}_x000D_
        }_x000D_
      },_x000D_
      "1849": {_x000D_
        "$type": "Inside.Core.Formula.Definition.DefinitionAC, Inside.Core.Formula",_x000D_
        "ID": 1849,_x000D_
        "Results": [_x000D_
          [_x000D_
            ""_x000D_
          ]_x000D_
        ],_x000D_
        "Statistics": {_x000D_
          "CreationDate": "2022-11-15T10:05:04.9295876+01:00",_x000D_
          "LastRefreshDate": "2022-03-15T17:38:54.9850477+01:00",_x000D_
          "TotalRefreshCount": 113,_x000D_
          "CustomInfo": {}_x000D_
        }_x000D_
      },_x000D_
      "1850": {_x000D_
        "$type": "Inside.Core.Formula.Definition.DefinitionAC, Inside.Core.Formula",_x000D_
        "ID": 1850,_x000D_
        "Results": [_x000D_
          [_x000D_
            "2"_x000D_
          ]_x000D_
        ],_x000D_
        "Statistics": {_x000D_
          "CreationDate": "2022-11-15T10:05:04.9295876+01:00",_x000D_
          "LastRefreshDate": "2022-03-15T17:46:57.0975995+01:00",_x000D_
          "TotalRefreshCount": 112,_x000D_
          "CustomInfo": {}_x000D_
        }_x000D_
      },_x000D_
      "1851": {_x000D_
        "$type": "Inside.Core.Formula.Definition.DefinitionAC, Inside.Core.Formula",_x000D_
        "ID": 1851,_x000D_
        "Results": [_x000D_
          [_x000D_
            ""_x000D_
          ]_x000D_
        ],_x000D_
        "Statistics": {_x000D_
          "CreationDate": "2022-11-15T10:05:04.9295876+01:00",_x000D_
          "LastRefreshDate": "2022-03-15T17:38:54.2041708+01:00",_x000D_
          "TotalRefreshCount": 112,_x000D_
          "CustomInfo": {}_x000D_
        }_x000D_
      },_x000D_
      "1852": {_x000D_
        "$type": "Inside.Core.Formula.Definition.DefinitionAC, Inside.Core.Formula",_x000D_
        "ID": 1852,_x000D_
        "Results": [_x000D_
          [_x000D_
            ""_x000D_
          ]_x000D_
        ],_x000D_
        "Statistics": {_x000D_
          "CreationDate": "2022-11-15T10:05:04.9295876+01:00",_x000D_
          "LastRefreshDate": "2022-03-15T17:38:57.4782173+01:00",_x000D_
          "TotalRefreshCount": 111,_x000D_
          "CustomInfo": {}_x000D_
        }_x000D_
      },_x000D_
      "1853": {_x000D_
        "$type": "Inside.Core.Formula.Definition.DefinitionAC, Inside.Core.Formula",_x000D_
        "ID": 1853,_x000D_
        "Results": [_x000D_
          [_x000D_
            "Catégorie 0"_x000D_
          ]_x000D_
        ],_x000D_
        "Statistics": {_x000D_
          "CreationDate": "2022-11-15T10:05:04.9295876+01:00",_x000D_
          "LastRefreshDate": "2022-03-15T17:46:57.5850975+01:00",_x000D_
          "TotalRefreshCount": 133,_x000D_
          "CustomInfo": {}_x000D_
        }_x000D_
      },_x000D_
      "1854": {_x000D_
        "$type": "Inside.Core.Formula.Definition.DefinitionAC, Inside.Core.Formula",_x000D_
        "ID": 1854,_x000D_
        "Results": [_x000D_
          [_x000D_
            "Catégorie 0"_x000D_
          ]_x000D_
        ],_x000D_
        "Statistics": {_x000D_
          "CreationDate": "2022-11-15T10:05:04.9295876+01:00",_x000D_
          "LastRefreshDate": "2022-03-15T17:46:58.5931751+01:00",_x000D_
          "TotalRefreshCount": 133,_x000D_
          "CustomInfo": {}_x000D_
        }_x000D_
      },_x000D_
      "1855": {_x000D_
        "$type": "Inside.Core.Formula.Definition.DefinitionAC, Inside.Core.Formula",_x000D_
        "ID": 1855,_x000D_
        "Results": [_x000D_
          [_x000D_
            ""_x000D_
          ]_x000D_
        ],_x000D_
        "Statistics": {_x000D_
          "CreationDate": "2022-11-15T10:05:04.9295876+01:00",_x000D_
          "LastRefreshDate": "2022-03-15T17:38:51.163539+01:00",_x000D_
          "TotalRefreshCount": 135,_x000D_
          "CustomInfo": {}_x000D_
        }_x000D_
      },_x000D_
      "1856": {_x000D_
        "$type": "Inside.Core.Formula.Definition.DefinitionAC, Inside.Core.Formula",_x000D_
        "ID": 1856,_x000D_
        "Results": [_x000D_
          [_x000D_
            ""_x000D_
          ]_x000D_
        ],_x000D_
        "Statistics": {_x000D_
          "CreationDate": "2022-11-15T10:05:04.9295876+01:00",_x000D_
          "LastRefreshDate": "2022-03-15T17:38:51.0727807+01:00",_x000D_
          "TotalRefreshCount": 136,_x000D_
          "CustomInfo": {}_x000D_
        }_x000D_
      },_x000D_
      "1857": {_x000D_
        "$type": "Inside.Core.Formula.Definition.DefinitionAC, Inside.Core.Formula",_x000D_
        "ID": 1857,_x000D_
        "Results": [_x000D_
          [_x000D_
            ""_x000D_
          ]_x000D_
        ],_x000D_
        "Statistics": {_x000D_
          "CreationDate": "2022-11-15T10:05:04.9295876+01:00",_x000D_
          "LastRefreshDate": "2022-03-15T17:38:51.9915896+01:00",_x000D_
          "TotalRefreshCount": 135,_x000D_
          "CustomInfo": {}_x000D_
        }_x000D_
      },_x000D_
      "1858": {_x000D_
        "$type": "Inside.Core.Formula.Definition.DefinitionAC, Inside.Core.Formula",_x000D_
        "ID": 1858,_x000D_
        "Results": [_x000D_
          [_x000D_
            "Catégorie 0"_x000D_
          ]_x000D_
        ],_x000D_
        "Statistics": {_x000D_
          "CreationDate": "2022-11-15T10:05:04.9295876+01:00",_x000D_
          "LastRefreshDate": "2022-03-15T17:46:58.1281072+01:00",_x000D_
          "TotalRefreshCount": 133,_x000D_
          "CustomInfo": {}_x000D_
        }_x000D_
      },_x000D_
      "1859": {_x000D_
        "$type": "Inside.Core.Formula.Definition.DefinitionAC, Inside.Core.Formula",_x000D_
        "ID": 1859,_x000D_
        "Results": [_x000D_
          [_x000D_
            "Catégorie 1"_x000D_
          ]_x000D_
        ],_x000D_
        "Statistics": {_x000D_
          "CreationDate": "2022-11-15T10:05:04.9295876+01:00",_x000D_
          "LastRefreshDate": "2022-03-15T17:46:57.8579017+01:00",_x000D_
          "TotalRefreshCount": 133,_x000D_
          "CustomInfo": {}_x000D_
        }_x000D_
      },_x000D_
      "1860": {_x000D_
        "$type": "Inside.Core.Formula.Definition.DefinitionAC, Inside.Core.Formula",_x000D_
        "ID": 1860,_x000D_
        "Results": [_x000D_
          [_x000D_
            ""_x000D_
          ]_x000D_
        ],_x000D_
        "Statistics": {_x000D_
          "CreationDate": "2022-11-15T10:05:04.9295876+01:00",_x000D_
          "LastRefreshDate": "2022-03-15T17:38:53.4517751+01:00",_x000D_
          "TotalRefreshCount": 111,_x000D_
          "CustomInfo": {}_x000D_
        }_x000D_
      },_x000D_
      "1861": {_x000D_
        "$type": "Inside.Core.Formula.Definition.DefinitionAC, Inside.Core.Formula",_x000D_
        "ID": 1861,_x000D_
        "Results": [_x000D_
          [_x000D_
            "Catégorie 2"_x000D_
          ]_x000D_
        ],_x000D_
        "Statistics": {_x000D_
          "CreationDate": "2022-11-15T10:05:04.9295876+01:00",_x000D_
          "LastRefreshDate": "2022-03-15T17:46:57.7940324+01:00",_x000D_
          "TotalRefreshCount": 132,_x000D_
          "CustomInfo": {}_x000D_
        }_x000D_
      },_x000D_
      "1862": {_x000D_
        "$type": "Inside.Core.Formula.Definition.DefinitionAC, Inside.Core.Formula",_x000D_
        "ID": 1862,_x000D_
        "Results": [_x000D_
          [_x000D_
            "Catégorie 0"_x000D_
          ]_x000D_
        ],_x000D_
        "Statistics": {_x000D_
          "CreationDate": "2022-11-15T10:05:04.9295876+01:00",_x000D_
          "LastRefreshDate": "2022-03-15T17:46:58.9915373+01:00",_x000D_
          "TotalRefreshCount": 133,_x000D_
          "CustomInfo": {}_x000D_
        }_x000D_
      },_x000D_
      "1863": {_x000D_
        "$type": "Inside.Core.Formula.Definition.DefinitionAC, Inside.Core.Formula",_x000D_
        "ID": 1863,_x000D_
        "Results": [_x000D_
          [_x000D_
            ""_x000D_
          ]_x000D_
        ],_x000D_
        "Statistics": {_x000D_
          "CreationDate": "2022-11-15T10:05:04.9295876+01:00",_x000D_
          "LastRefreshDate": "2022-03-15T17:38:54.053619+01:00",_x000D_
          "TotalRefreshCount": 112,_x000D_
          "CustomInfo": {}_x000D_
        }_x000D_
      },_x000D_
      "1864": {_x000D_
        "$type": "Inside.Core.Formula.Definition.DefinitionAC, Inside.Core.Formula",_x000D_
        "ID": 1864,_x000D_
        "Results": [_x000D_
          [_x000D_
            ""_x000D_
          ]_x000D_
        ],_x000D_
        "Statistics": {_x000D_
          "CreationDate": "2022-11-15T10:05:04.9295876+01:00",_x000D_
          "LastRefreshDate": "2022-03-15T17:38:53.560486+01:00",_x000D_
          "TotalRefreshCount": 112,_x000D_
          "CustomInfo": {}_x000D_
        }_x000D_
      },_x000D_
      "1865": {_x000D_
        "$type": "Inside.Core.Formula.Definition.DefinitionAC, Inside.Core.Formula",_x000D_
        "ID": 1865,_x000D_
        "Results": [_x000D_
          [_x000D_
            ""_x000D_
          ]_x000D_
        ],_x000D_
        "Statistics": {_x000D_
          "CreationDate": "2022-11-15T10:05:04.9295876+01:00",_x000D_
          "LastRefreshDate": "2022-03-15T17:38:53.2528115+01:00",_x000D_
          "TotalRefreshCount": 111,_x000D_
          "CustomInfo": {}_x000D_
        }_x000D_
      },_x000D_
      "1866": {_x000D_
        "$type": "Inside.Core.Formula.Definition.DefinitionAC, Inside.Core.Formula",_x000D_
        "ID": 1866,_x000D_
        "Results": [_x000D_
          [_x000D_
            ""_x000D_
          ]_x000D_
        ],_x000D_
        "Statistics": {_x000D_
          "CreationDate": "2022-11-15T10:05:04.9295876+01:00",_x000D_
          "LastRefreshDate": "2022-03-15T17:38:53.6053665+01:00",_x000D_
          "TotalRefreshCount": 112,_x000D_
          "CustomInfo": {}_x000D_
        }_x000D_
      },_x000D_
      "1867": {_x000D_
        "$type": "Inside.Core.Formula.Definition.DefinitionAC, Inside.Core.Formula",_x000D_
        "ID": 1867,_x000D_
        "Results": [_x000D_
          [_x000D_
            "150"_x000D_
          ]_x000D_
        ],_x000D_
        "Statistics": {_x000D_
          "CreationDate": "2022-11-15T10:05:04.9295876+01:00",_x000D_
          "LastRefreshDate": "2022-03-15T17:46:57.269057+01:00",_x000D_
          "TotalRefreshCount": 112,_x000D_
          "CustomInfo": {}_x000D_
        }_x000D_
      },_x000D_
      "1868": {_x000D_
        "$type": "Inside.Core.Formula.Definition.DefinitionAC, Inside.Core.Formula",_x000D_
        "ID": 1868,_x000D_
        "Results": [_x000D_
          [_x000D_
            ""_x000D_
          ]_x000D_
        ],_x000D_
        "Statistics": {_x000D_
          "CreationDate": "2022-11-15T10:05:04.9295876+01:00",_x000D_
          "LastRefreshDate": "2022-03-15T17:38:51.2074317+01:00",_x000D_
          "TotalRefreshCount": 136,_x000D_
          "CustomInfo": {}_x000D_
        }_x000D_
      },_x000D_
      "1869": {_x000D_
        "$type": "Inside.Core.Formula.Definition.DefinitionAC, Inside.Core.Formula",_x000D_
        "ID": 1869,_x000D_
        "Results": [_x000D_
          [_x000D_
            ""_x000D_
          ]_x000D_
        ],_x000D_
        "Statistics": {_x000D_
          "CreationDate": "2022-11-15T10:05:04.9295876+01:00",_x000D_
          "LastRefreshDate": "2022-03-15T17:38:57.5300936+01:00",_x000D_
          "TotalRefreshCount": 114,_x000D_
          "CustomInfo": {}_x000D_
        }_x000D_
      },_x000D_
      "1870": {_x000D_
        "$type": "Inside.Core.Formula.Definition.DefinitionAC, Inside.Core.Formula",_x000D_
        "ID": 1870,_x000D_
        "Results": [_x000D_
          [_x000D_
            ""_x000D_
          ]_x000D_
        ],_x000D_
        "Statistics": {_x000D_
          "CreationDate": "2022-11-15T10:05:04.9295876+01:00",_x000D_
          "LastRefreshDate": "2022-03-15T17:38:59.9799996+01:00",_x000D_
          "TotalRefreshCount": 113,_x000D_
          "CustomInfo": {}_x000D_
        }_x000D_
      },_x000D_
      "1871": {_x000D_
        "$type": "Inside.Core.Formula.Definition.DefinitionAC, Inside.Core.Formula",_x000D_
        "ID": 1871,_x000D_
        "Results": [_x000D_
          [_x000D_
            ""_x000D_
          ]_x000D_
        ],_x000D_
        "Statistics": {_x000D_
          "CreationDate": "2022-11-15T10:05:04.9295876+01:00",_x000D_
          "LastRefreshDate": "2022-03-15T17:38:51.1954536+01:00",_x000D_
          "TotalRefreshCount": 135,_x000D_
          "CustomInfo": {}_x000D_
        }_x000D_
      },_x000D_
      "1872": {_x000D_
        "$type": "Inside.Core.Formula.Definition.DefinitionAC, Inside.Core.Formula",_x000D_
        "ID": 1872,_x000D_
        "Results": [_x000D_
          [_x000D_
            ""_x000D_
          ]_x000D_
        ],_x000D_
        "Statistics": {_x000D_
          "CreationDate": "2022-11-15T10:05:04.9295876+01:00",_x000D_
          "LastRefreshDate": "2022-03-15T17:38:53.1421569+01:00",_x000D_
          "TotalRefreshCount": 111,_x000D_
          "CustomInfo": {}_x000D_
        }_x000D_
      },_x000D_
      "1873": {_x000D_
        "$type": "Inside.Core.Formula.Definition.DefinitionAC, Inside.Core.Formula",_x000D_
        "ID": 1873,_x000D_
        "Results": [_x000D_
          [_x000D_
            ""_x000D_
          ]_x000D_
        ],_x000D_
        "Statistics": {_x000D_
          "CreationDate": "2022-11-15T10:05:04.9295876+01:00",_x000D_
          "LastRefreshDate": "2022-03-15T17:38:50.6266326+01:00",_x000D_
          "TotalRefreshCount": 135,_x000D_
          "CustomInfo": {}_x000D_
        }_x000D_
      },_x000D_
      "1874": {_x000D_
        "$type": "Inside.Core.Formula.Definition.DefinitionAC, Inside.Core.Formula",_x000D_
        "ID": 1874,_x000D_
        "Results": [_x000D_
          [_x000D_
            ""_x000D_
          ]_x000D_
        ],_x000D_
        "Statistics": {_x000D_
          "CreationDate": "2022-11-15T10:05:04.9295876+01:00",_x000D_
          "LastRefreshDate": "2022-03-15T17:39:02.5212935+01:00",_x000D_
          "TotalRefreshCount": 112,_x000D_
          "CustomInfo": {}_x000D_
        }_x000D_
      },_x000D_
      "1875": {_x000D_
        "$type": "Inside.Core.Formula.Definition.DefinitionAC, Inside.Core.Formula",_x000D_
        "ID": 1875,_x000D_
        "Results": [_x000D_
          [_x000D_
            ""_x000D_
          ]_x000D_
        ],_x000D_
        "Statistics": {_x000D_
          "CreationDate": "2022-11-15T10:05:04.9295876+01:00",_x000D_
          "LastRefreshDate": "2022-03-15T17:38:54.0221627+01:00",_x000D_
          "TotalRefreshCount": 114,_x000D_
          "CustomInfo": {}_x000D_
        }_x000D_
      },_x000D_
      "1876": {_x000D_
        "$type": "Inside.Core.Formula.Definition.DefinitionAC, Inside.Core.Formula",_x000D_
        "ID": 1876,_x000D_
       </t>
  </si>
  <si>
    <t xml:space="preserve"> "Results": [_x000D_
          [_x000D_
            ""_x000D_
          ]_x000D_
        ],_x000D_
        "Statistics": {_x000D_
          "CreationDate": "2022-11-15T10:05:04.9295876+01:00",_x000D_
          "LastRefreshDate": "2022-03-15T17:38:54.3881887+01:00",_x000D_
          "TotalRefreshCount": 113,_x000D_
          "CustomInfo": {}_x000D_
        }_x000D_
      },_x000D_
      "1877": {_x000D_
        "$type": "Inside.Core.Formula.Definition.DefinitionAC, Inside.Core.Formula",_x000D_
        "ID": 1877,_x000D_
        "Results": [_x000D_
          [_x000D_
            ""_x000D_
          ]_x000D_
        ],_x000D_
        "Statistics": {_x000D_
          "CreationDate": "2022-11-15T10:05:04.9295876+01:00",_x000D_
          "LastRefreshDate": "2022-03-15T17:38:51.3478123+01:00",_x000D_
          "TotalRefreshCount": 136,_x000D_
          "CustomInfo": {}_x000D_
        }_x000D_
      },_x000D_
      "1878": {_x000D_
        "$type": "Inside.Core.Formula.Definition.DefinitionAC, Inside.Core.Formula",_x000D_
        "ID": 1878,_x000D_
        "Results": [_x000D_
          [_x000D_
            "Catégorie 0"_x000D_
          ]_x000D_
        ],_x000D_
        "Statistics": {_x000D_
          "CreationDate": "2022-11-15T10:05:04.9295876+01:00",_x000D_
          "LastRefreshDate": "2022-03-15T17:46:57.4952638+01:00",_x000D_
          "TotalRefreshCount": 133,_x000D_
          "CustomInfo": {}_x000D_
        }_x000D_
      },_x000D_
      "1879": {_x000D_
        "$type": "Inside.Core.Formula.Definition.DefinitionAC, Inside.Core.Formula",_x000D_
        "ID": 1879,_x000D_
        "Results": [_x000D_
          [_x000D_
            ""_x000D_
          ]_x000D_
        ],_x000D_
        "Statistics": {_x000D_
          "CreationDate": "2022-11-15T10:05:04.9295876+01:00",_x000D_
          "LastRefreshDate": "2022-03-15T17:38:53.7077582+01:00",_x000D_
          "TotalRefreshCount": 113,_x000D_
          "CustomInfo": {}_x000D_
        }_x000D_
      },_x000D_
      "1880": {_x000D_
        "$type": "Inside.Core.Formula.Definition.DefinitionAC, Inside.Core.Formula",_x000D_
        "ID": 1880,_x000D_
        "Results": [_x000D_
          [_x000D_
            ""_x000D_
          ]_x000D_
        ],_x000D_
        "Statistics": {_x000D_
          "CreationDate": "2022-11-15T10:05:04.9295876+01:00",_x000D_
          "LastRefreshDate": "2022-03-15T17:38:52.3568498+01:00",_x000D_
          "TotalRefreshCount": 110,_x000D_
          "CustomInfo": {}_x000D_
        }_x000D_
      },_x000D_
      "1881": {_x000D_
        "$type": "Inside.Core.Formula.Definition.DefinitionAC, Inside.Core.Formula",_x000D_
        "ID": 1881,_x000D_
        "Results": [_x000D_
          [_x000D_
            ""_x000D_
          ]_x000D_
        ],_x000D_
        "Statistics": {_x000D_
          "CreationDate": "2022-11-15T10:05:04.9295876+01:00",_x000D_
          "LastRefreshDate": "2022-03-15T17:38:52.9968757+01:00",_x000D_
          "TotalRefreshCount": 111,_x000D_
          "CustomInfo": {}_x000D_
        }_x000D_
      },_x000D_
      "1882": {_x000D_
        "$type": "Inside.Core.Formula.Definition.DefinitionAC, Inside.Core.Formula",_x000D_
        "ID": 1882,_x000D_
        "Results": [_x000D_
          [_x000D_
            ""_x000D_
          ]_x000D_
        ],_x000D_
        "Statistics": {_x000D_
          "CreationDate": "2022-11-15T10:05:04.9295876+01:00",_x000D_
          "LastRefreshDate": "2022-03-15T17:38:52.5892055+01:00",_x000D_
          "TotalRefreshCount": 111,_x000D_
          "CustomInfo": {}_x000D_
        }_x000D_
      },_x000D_
      "1883": {_x000D_
        "$type": "Inside.Core.Formula.Definition.DefinitionAC, Inside.Core.Formula",_x000D_
        "ID": 1883,_x000D_
        "Results": [_x000D_
          [_x000D_
            "Catégorie 0"_x000D_
          ]_x000D_
        ],_x000D_
        "Statistics": {_x000D_
          "CreationDate": "2022-11-15T10:05:04.9295876+01:00",_x000D_
          "LastRefreshDate": "2022-03-15T17:46:58.1241167+01:00",_x000D_
          "TotalRefreshCount": 133,_x000D_
          "CustomInfo": {}_x000D_
        }_x000D_
      },_x000D_
      "1884": {_x000D_
        "$type": "Inside.Core.Formula.Definition.DefinitionAC, Inside.Core.Formula",_x000D_
        "ID": 1884,_x000D_
        "Results": [_x000D_
          [_x000D_
            ""_x000D_
          ]_x000D_
        ],_x000D_
        "Statistics": {_x000D_
          "CreationDate": "2022-11-15T10:05:04.9295876+01:00",_x000D_
          "LastRefreshDate": "2022-03-15T17:38:59.8729621+01:00",_x000D_
          "TotalRefreshCount": 111,_x000D_
          "CustomInfo": {}_x000D_
        }_x000D_
      },_x000D_
      "1885": {_x000D_
        "$type": "Inside.Core.Formula.Definition.DefinitionAC, Inside.Core.Formula",_x000D_
        "ID": 1885,_x000D_
        "Results": [_x000D_
          [_x000D_
            ""_x000D_
          ]_x000D_
        ],_x000D_
        "Statistics": {_x000D_
          "CreationDate": "2022-11-15T10:05:04.9295876+01:00",_x000D_
          "LastRefreshDate": "2022-03-15T17:38:54.0606002+01:00",_x000D_
          "TotalRefreshCount": 112,_x000D_
          "CustomInfo": {}_x000D_
        }_x000D_
      },_x000D_
      "1886": {_x000D_
        "$type": "Inside.Core.Formula.Definition.DefinitionAC, Inside.Core.Formula",_x000D_
        "ID": 1886,_x000D_
        "Results": [_x000D_
          [_x000D_
            ""_x000D_
          ]_x000D_
        ],_x000D_
        "Statistics": {_x000D_
          "CreationDate": "2022-11-15T10:05:04.9295876+01:00",_x000D_
          "LastRefreshDate": "2022-03-15T17:39:00.3081444+01:00",_x000D_
          "TotalRefreshCount": 112,_x000D_
          "CustomInfo": {}_x000D_
        }_x000D_
      },_x000D_
      "1887": {_x000D_
        "$type": "Inside.Core.Formula.Definition.DefinitionAC, Inside.Core.Formula",_x000D_
        "ID": 1887,_x000D_
        "Results": [_x000D_
          [_x000D_
            "Catégorie 2"_x000D_
          ]_x000D_
        ],_x000D_
        "Statistics": {_x000D_
          "CreationDate": "2022-11-15T10:05:04.9295876+01:00",_x000D_
          "LastRefreshDate": "2022-03-15T17:46:57.8952708+01:00",_x000D_
          "TotalRefreshCount": 132,_x000D_
          "CustomInfo": {}_x000D_
        }_x000D_
      },_x000D_
      "1888": {_x000D_
        "$type": "Inside.Core.Formula.Definition.DefinitionAC, Inside.Core.Formula",_x000D_
        "ID": 1888,_x000D_
        "Results": [_x000D_
          [_x000D_
            ""_x000D_
          ]_x000D_
        ],_x000D_
        "Statistics": {_x000D_
          "CreationDate": "2022-11-15T10:05:04.9295876+01:00",_x000D_
          "LastRefreshDate": "2022-03-15T17:38:51.6228764+01:00",_x000D_
          "TotalRefreshCount": 135,_x000D_
          "CustomInfo": {}_x000D_
        }_x000D_
      },_x000D_
      "1889": {_x000D_
        "$type": "Inside.Core.Formula.Definition.DefinitionAC, Inside.Core.Formula",_x000D_
        "ID": 1889,_x000D_
        "Results": [_x000D_
          [_x000D_
            ""_x000D_
          ]_x000D_
        ],_x000D_
        "Statistics": {_x000D_
          "CreationDate": "2022-11-15T10:05:04.9295876+01:00",_x000D_
          "LastRefreshDate": "2022-03-15T17:38:53.7755208+01:00",_x000D_
          "TotalRefreshCount": 113,_x000D_
          "CustomInfo": {}_x000D_
        }_x000D_
      },_x000D_
      "1890": {_x000D_
        "$type": "Inside.Core.Formula.Definition.DefinitionAC, Inside.Core.Formula",_x000D_
        "ID": 1890,_x000D_
        "Results": [_x000D_
          [_x000D_
            "Catégorie 0"_x000D_
          ]_x000D_
        ],_x000D_
        "Statistics": {_x000D_
          "CreationDate": "2022-11-15T10:05:04.9295876+01:00",_x000D_
          "LastRefreshDate": "2022-03-15T17:46:58.8535316+01:00",_x000D_
          "TotalRefreshCount": 134,_x000D_
          "CustomInfo": {}_x000D_
        }_x000D_
      },_x000D_
      "1891": {_x000D_
        "$type": "Inside.Core.Formula.Definition.DefinitionAC, Inside.Core.Formula",_x000D_
        "ID": 1891,_x000D_
        "Results": [_x000D_
          [_x000D_
            ""_x000D_
          ]_x000D_
        ],_x000D_
        "Statistics": {_x000D_
          "CreationDate": "2022-11-15T10:05:04.9295876+01:00",_x000D_
          "LastRefreshDate": "2022-03-15T17:38:57.6897252+01:00",_x000D_
          "TotalRefreshCount": 113,_x000D_
          "CustomInfo": {}_x000D_
        }_x000D_
      },_x000D_
      "1892": {_x000D_
        "$type": "Inside.Core.Formula.Definition.DefinitionAC, Inside.Core.Formula",_x000D_
        "ID": 1892,_x000D_
        "Results": [_x000D_
          [_x000D_
            ""_x000D_
          ]_x000D_
        ],_x000D_
        "Statistics": {_x000D_
          "CreationDate": "2022-11-15T10:05:04.9295876+01:00",_x000D_
          "LastRefreshDate": "2022-03-15T17:38:55.0625072+01:00",_x000D_
          "TotalRefreshCount": 112,_x000D_
          "CustomInfo": {}_x000D_
        }_x000D_
      },_x000D_
      "1893": {_x000D_
        "$type": "Inside.Core.Formula.Definition.DefinitionAC, Inside.Core.Formula",_x000D_
        "ID": 1893,_x000D_
        "Results": [_x000D_
          [_x000D_
            ""_x000D_
          ]_x000D_
        ],_x000D_
        "Statistics": {_x000D_
          "CreationDate": "2022-11-15T10:05:04.9295876+01:00",_x000D_
          "LastRefreshDate": "2022-03-15T17:38:52.8453858+01:00",_x000D_
          "TotalRefreshCount": 112,_x000D_
          "CustomInfo": {}_x000D_
        }_x000D_
      },_x000D_
      "1894": {_x000D_
        "$type": "Inside.Core.Formula.Definition.DefinitionAC, Inside.Core.Formula",_x000D_
        "ID": 1894,_x000D_
        "Results": [_x000D_
          [_x000D_
            ""_x000D_
          ]_x000D_
        ],_x000D_
        "Statistics": {_x000D_
          "CreationDate": "2022-11-15T10:05:04.9295876+01:00",_x000D_
          "LastRefreshDate": "2022-03-15T17:38:52.9301743+01:00",_x000D_
          "TotalRefreshCount": 112,_x000D_
          "CustomInfo": {}_x000D_
        }_x000D_
      },_x000D_
      "1895": {_x000D_
        "$type": "Inside.Core.Formula.Definition.DefinitionAC, Inside.Core.Formula",_x000D_
        "ID": 1895,_x000D_
        "Results": [_x000D_
          [_x000D_
            "100"_x000D_
          ]_x000D_
        ],_x000D_
        "Statistics": {_x000D_
          "CreationDate": "2022-11-15T10:05:04.9295876+01:00",_x000D_
          "LastRefreshDate": "2022-03-15T17:46:57.159026+01:00",_x000D_
          "TotalRefreshCount": 111,_x000D_
          "CustomInfo": {}_x000D_
        }_x000D_
      },_x000D_
      "1896": {_x000D_
        "$type": "Inside.Core.Formula.Definition.DefinitionAC, Inside.Core.Formula",_x000D_
        "ID": 1896,_x000D_
        "Results": [_x000D_
          [_x000D_
            ""_x000D_
          ]_x000D_
        ],_x000D_
        "Statistics": {_x000D_
          "CreationDate": "2022-11-15T10:05:04.9295876+01:00",_x000D_
          "LastRefreshDate": "2022-03-15T17:38:57.6398182+01:00",_x000D_
          "TotalRefreshCount": 113,_x000D_
          "CustomInfo": {}_x000D_
        }_x000D_
      },_x000D_
      "1897": {_x000D_
        "$type": "Inside.Core.Formula.Definition.DefinitionAC, Inside.Core.Formula",_x000D_
        "ID": 1897,_x000D_
        "Results": [_x000D_
          [_x000D_
            "Catégorie 1"_x000D_
          ]_x000D_
        ],_x000D_
        "Statistics": {_x000D_
          "CreationDate": "2022-11-15T10:05:04.9295876+01:00",_x000D_
          "LastRefreshDate": "2022-03-15T17:46:57.362282+01:00",_x000D_
          "TotalRefreshCount": 132,_x000D_
          "CustomInfo": {}_x000D_
        }_x000D_
      },_x000D_
      "1898": {_x000D_
        "$type": "Inside.Core.Formula.Definition.DefinitionAC, Inside.Core.Formula",_x000D_
        "ID": 1898,_x000D_
        "Results": [_x000D_
          [_x000D_
            ""_x000D_
          ]_x000D_
        ],_x000D_
        "Statistics": {_x000D_
          "CreationDate": "2022-11-15T10:05:04.9295876+01:00",_x000D_
          "LastRefreshDate": "2022-03-15T17:39:02.6991141+01:00",_x000D_
          "TotalRefreshCount": 113,_x000D_
          "CustomInfo": {}_x000D_
        }_x000D_
      },_x000D_
      "1899": {_x000D_
        "$type": "Inside.Core.Formula.Definition.DefinitionAC, Inside.Core.Formula",_x000D_
        "ID": 1899,_x000D_
        "Results": [_x000D_
          [_x000D_
            ""_x000D_
          ]_x000D_
        ],_x000D_
        "Statistics": {_x000D_
          "CreationDate": "2022-11-15T10:05:04.9295876+01:00",_x000D_
          "LastRefreshDate": "2022-03-15T17:38:53.8599276+01:00",_x000D_
          "TotalRefreshCount": 111,_x000D_
          "CustomInfo": {}_x000D_
        }_x000D_
      },_x000D_
      "1900": {_x000D_
        "$type": "Inside.Core.Formula.Definition.DefinitionAC, Inside.Core.Formula",_x000D_
        "ID": 1900,_x000D_
        "Results": [_x000D_
          [_x000D_
            "300"_x000D_
          ]_x000D_
        ],_x000D_
        "Statistics": {_x000D_
          "CreationDate": "2022-11-15T10:05:04.9295876+01:00",_x000D_
          "LastRefreshDate": "2022-03-15T17:46:57.2660622+01:00",_x000D_
          "TotalRefreshCount": 111,_x000D_
          "CustomInfo": {}_x000D_
        }_x000D_
      },_x000D_
      "1901": {_x000D_
        "$type": "Inside.Core.Formula.Definition.DefinitionAC, Inside.Core.Formula",_x000D_
        "ID": 1901,_x000D_
        "Results": [_x000D_
          [_x000D_
            ""_x000D_
          ]_x000D_
        ],_x000D_
        "Statistics": {_x000D_
          "CreationDate": "2022-11-15T10:05:04.9295876+01:00",_x000D_
          "LastRefreshDate": "2022-03-15T17:38:53.1999985+01:00",_x000D_
          "TotalRefreshCount": 112,_x000D_
          "CustomInfo": {}_x000D_
        }_x000D_
      },_x000D_
      "1902": {_x000D_
        "$type": "Inside.Core.Formula.Definition.DefinitionAC, Inside.Core.Formula",_x000D_
        "ID": 1902,_x000D_
        "Results": [_x000D_
          [_x000D_
            "Catégorie 0"_x000D_
          ]_x000D_
        ],_x000D_
        "Statistics": {_x000D_
          "CreationDate": "2022-11-15T10:05:04.9295876+01:00",_x000D_
          "LastRefreshDate": "2022-03-15T17:46:57.6632077+01:00",_x000D_
          "TotalRefreshCount": 134,_x000D_
          "CustomInfo": {}_x000D_
        }_x000D_
      },_x000D_
      "1903": {_x000D_
        "$type": "Inside.Core.Formula.Definition.DefinitionAC, Inside.Core.Formula",_x000D_
        "ID": 1903,_x000D_
        "Results": [_x000D_
          [_x000D_
            "Catégorie 3"_x000D_
          ]_x000D_
        ],_x000D_
        "Statistics": {_x000D_
          "CreationDate": "2022-11-15T10:05:04.9295876+01:00",_x000D_
          "LastRefreshDate": "2022-03-15T17:46:58.3529294+01:00",_x000D_
          "TotalRefreshCount": 132,_x000D_
          "CustomInfo": {}_x000D_
        }_x000D_
      },_x000D_
      "1904": {_x000D_
        "$type": "Inside.Core.Formula.Definition.DefinitionAC, Inside.Core.Formula",_x000D_
        "ID": 1904,_x000D_
        "Results": [_x000D_
          [_x000D_
            ""_x000D_
          ]_x000D_
        ],_x000D_
        "Statistics": {_x000D_
          "CreationDate": "2022-11-15T10:05:04.9295876+01:00",_x000D_
          "LastRefreshDate": "2022-03-15T17:38:59.8795012+01:00",_x000D_
          "TotalRefreshCount": 112,_x000D_
          "CustomInfo": {}_x000D_
        }_x000D_
      },_x000D_
      "1905": {_x000D_
        "$type": "Inside.Core.Formula.Definition.DefinitionAC, Inside.Core.Formula",_x000D_
        "ID": 1905,_x000D_
        "Results": [_x000D_
          [_x000D_
            ""_x000D_
          ]_x000D_
        ],_x000D_
        "Statistics": {_x000D_
          "CreationDate": "2022-11-15T10:05:04.9295876+01:00",_x000D_
          "LastRefreshDate": "2022-03-15T17:38:55.0605129+01:00",_x000D_
          "TotalRefreshCount": 111,_x000D_
          "CustomInfo": {}_x000D_
        }_x000D_
      },_x000D_
      "1906": {_x000D_
        "$type": "Inside.Core.Formula.Definition.DefinitionAC, Inside.Core.Formula",_x000D_
        "ID": 1906,_x000D_
        "Results": [_x000D_
          [_x000D_
            ""_x000D_
          ]_x000D_
        ],_x000D_
        "Statistics": {_x000D_
          "CreationDate": "2022-11-15T10:05:04.9295876+01:00",_x000D_
          "LastRefreshDate": "2022-03-15T17:38:53.9217051+01:00",_x000D_
          "TotalRefreshCount": 111,_x000D_
          "CustomInfo": {}_x000D_
        }_x000D_
      },_x000D_
      "1907": {_x000D_
        "$type": "Inside.Core.Formula.Definition.DefinitionAC, Inside.Core.Formula",_x000D_
        "ID": 1907,_x000D_
        "Results": [_x000D_
          [_x000D_
            ""_x000D_
          ]_x000D_
        ],_x000D_
        "Statistics": {_x000D_
          "CreationDate": "2022-11-15T10:05:04.9295876+01:00",_x000D_
          "LastRefreshDate": "2022-03-15T17:38:54.1350277+01:00",_x000D_
          "TotalRefreshCount": 114,_x000D_
          "CustomInfo": {}_x000D_
        }_x000D_
      },_x000D_
      "1908": {_x000D_
        "$type": "Inside.Core.Formula.Definition.DefinitionAC, Inside.Core.Formula",_x000D_
        "ID": 1908,_x000D_
        "Results": [_x000D_
          [_x000D_
            "Catégorie 0"_x000D_
          ]_x000D_
        ],_x000D_
        "Statistics": {_x000D_
          "CreationDate": "2022-11-15T10:05:04.9295876+01:00",_x000D_
          "LastRefreshDate": "2022-03-15T17:46:57.7720811+01:00",_x000D_
          "TotalRefreshCount": 133,_x000D_
          "CustomInfo": {}_x000D_
        }_x000D_
      },_x000D_
      "1909": {_x000D_
        "$type": "Inside.Core.Formula.Definition.DefinitionAC, Inside.Core.Formula",_x000D_
        "ID": 1909,_x000D_
        "Results": [_x000D_
          [_x000D_
            "Catégorie 2"_x000D_
          ]_x000D_
        ],_x000D_
        "Statistics": {_x000D_
          "CreationDate": "2022-11-15T10:05:04.9295876+01:00",_x000D_
          "LastRefreshDate": "2022-03-15T17:46:58.8295935+01:00",_x000D_
          "TotalRefreshCount": 134,_x000D_
          "CustomInfo": {}_x000D_
        }_x000D_
      },_x000D_
      "1910": {_x000D_
        "$type": "Inside.Core.Formula.Definition.DefinitionAC, Inside.Core.Formula",_x000D_
        "ID": 1910,_x000D_
        "Results": [_x000D_
          [_x000D_
            ""_x000D_
          ]_x000D_
        ],_x000D_
        "Statistics": {_x000D_
          "CreationDate": "2022-11-15T10:05:04.9295876+01:00",_x000D_
          "LastRefreshDate": "2022-03-15T17:38:52.5716623+01:00",_x000D_
          "TotalRefreshCount": 111,_x000D_
          "CustomInfo": {}_x000D_
        }_x000D_
      },_x000D_
      "1911": {_x000D_
        "$type": "Inside.Core.Formula.Definition.DefinitionAC, Inside.Core.Formula",_x000D_
        "ID": 1911,_x000D_
        "Results": [_x000D_
          [_x000D_
            ""_x000D_
          ]_x000D_
        ],_x000D_
        "Statistics": {_x000D_
          "CreationDate": "2022-11-15T10:05:04.9295876+01:00",_x000D_
          "LastRefreshDate": "2022-03-15T17:38:57.4891871+01:00",_x000D_
          "TotalRefreshCount": 112,_x000D_
          "CustomInfo": {}_x000D_
        }_x000D_
      },_x000D_
      "1912": {_x000D_
        "$type": "Inside.Core.Formula.Definition.DefinitionAC, Inside.Core.Formula",_x000D_
        "ID": 1912,_x000D_
        "Results": [_x000D_
          [_x000D_
            ""_x000D_
          ]_x000D_
        ],_x000D_
        "Statistics": {_x000D_
          "CreationDate": "2022-11-15T10:05:04.9295876+01:00",_x000D_
          "LastRefreshDate": "2022-03-15T17:38:59.8590186+01:00",_x000D_
          "TotalRefreshCount": 112,_x000D_
          "CustomInfo": {}_x000D_
        }_x000D_
      },_x000D_
      "1913": {_x000D_
        "$type": "Inside.Core.Formula.Definition.DefinitionAC, Inside.Core.Formula",_x000D_
        "ID": 1913,_x000D_
        "Results": [_x000D_
          [_x000D_
            ""_x000D_
          ]_x000D_
        ],_x000D_
        "Statistics": {_x000D_
          "CreationDate": "2022-11-15T10:05:04.9295876+01:00",_x000D_
          "LastRefreshDate": "2022-03-15T17:38:52.0389705+01:00",_x000D_
          "TotalRefreshCount": 130,_x000D_
          "CustomInfo": {}_x000D_
        }_x000D_
      },_x000D_
      "1914": {_x000D_
        "$type": "Inside.Core.Formula.Definition.DefinitionAC, Inside.Core.Formula",_x000D_
        "ID": 1914,_x000D_
        "Results": [_x000D_
          [_x000D_
            "Catégorie 0"_x000D_
          ]_x000D_
        ],_x000D_
        "Statistics": {_x000D_
          "CreationDate": "2022-11-15T10:05:04.9295876+01:00",_x000D_
          "LastRefreshDate": "2022-03-15T17:46:59.0453829+01:00",_x000D_
          "TotalRefreshCount": 133,_x000D_
          "CustomInfo": {}_x000D_
        }_x000D_
      },_x000D_
      "1915": {_x000D_
        "$type": "Inside.Core.Formula.Definition.DefinitionAC, Inside.Core.Formula",_x000D_
        "ID": 1915,_x000D_
        "Results": [_x000D_
          [_x000D_
            ""_x000D_
          ]_x000D_
        ],_x000D_
        "Statistics": {_x000D_
          "CreationDate": "2022-11-15T10:05:04.9295876+01:00",_x000D_
          "LastRefreshDate": "2022-03-15T17:38:52.732498+01:00",_x000D_
          "TotalRefreshCount": 111,_x000D_
          "CustomInfo": {}_x000D_
        }_x000D_
      },_x000D_
      "1916": {_x000D_
        "$type": "Inside.Core.Formula.Definition.DefinitionAC, Inside.Core.Formula",_x000D_
        "ID": 1916,_x000D_
        "Results": [_x000D_
          [_x000D_
            ""_x000D_
          ]_x000D_
        ],_x000D_
        "Statistics": {_x000D_
          "CreationDate": "2022-11-15T10:05:04.9295876+01:00",_x000D_
          "LastRefreshDate": "2022-03-15T17:38:51.5496902+01:00",_x000D_
          "TotalRefreshCount": 136,_x000D_
          "CustomInfo": {}_x000D_
        }_x000D_
      },_x000D_
      "1917": {_x000D_
        "$type": "Inside.Core.Formula.Definition.DefinitionAC, Inside.Core.Formula",_x000D_
        "ID": 1917,_x000D_
        "Results": [_x000D_
          [_x000D_
            "Catégorie 0"_x000D_
          ]_x000D_
        ],_x000D_
        "Statistics": {_x000D_
          "CreationDate": "2022-11-15T10:05:04.9295876+01:00",_x000D_
          "LastRefreshDate": "2022-03-15T17:46:59.1166502+01:00",_x000D_
          "TotalRefreshCount": 133,_x000D_
          "CustomInfo": {}_x000D_
        }_x000D_
      },_x000D_
      "1918": {_x000D_
        "$type": "Inside.Core.Formula.Definition.DefinitionAC, Inside.Core.Formula",_x000D_
        "ID": 1918,_x000D_
        "Results": [_x000D_
          [_x000D_
            ""_x000D_
          ]_x000D_
        ],_x000D_
        "Statistics": {_x000D_
          "CreationDate": "2022-11-15T10:05:04.9295876+01:00",_x000D_
          "LastRefreshDate": "2022-03-15T17:39:02.7060954+01:00",_x000D_
          "TotalRefreshCount": 112,_x000D_
          "CustomInfo": {}_x000D_
        }_x000D_
      },_x000D_
      "1919": {_x000D_
        "$type": "Inside.Core.Formula.Definition.DefinitionAC, Inside.Core.Formula",_x000D_
        "ID": 1919,_x000D_
        "Results": [_x000D_
          [_x000D_
            ""_x000D_
          ]_x000D_
        ],_x000D_
        "Statistics": {_x000D_
          "CreationDate": "2022-11-15T10:05:04.9295876+01:00",_x000D_
          "LastRefreshDate": "2022-03-15T17:38:59.9850296+01:00",_x000D_
          "TotalRefreshCount": 112,_x000D_
          "CustomInfo": {}_x000D_
        }_x000D_
      },_x000D_
      "1920": {_x000D_
        "$type": "Inside.Core.Formula.Definition.DefinitionAC, Inside.Core.Formula",_x000D_
        "ID": 1920,_x000D_
        "Results": [_x000D_
          [_x000D_
            ""_x000D_
          ]_x000D_
        ],_x000D_
        "Statistics": {_x000D_
          "CreationDate": "2022-11-15T10:05:04.9295876+01:00",_x000D_
          "LastRefreshDate": "2022-03-15T17:38:54.2131475+01:00",_x000D_
          "TotalRefreshCount": 112,_x000D_
          "CustomInfo": {}_x000D_
        }_x000D_
      },_x000D_
      "1921": {_x000D_
        "$type": "Inside.Core.Formula.Definition.DefinitionAC, Inside.Core.Formula",_x000D_
        "ID": 1921,_x000D_
        "Results": [_x000D_
          [_x000D_
            ""_x000D_
          ]_x000D_
        ],_x000D_
        "Statistics": {_x000D_
          "CreationDate": "2022-11-15T10:05:04.9295876+01:00",_x000D_
          "LastRefreshDate": "2022-03-15T17:38:55.0704861+01:00",_x000D_
          "TotalRefreshCount": 112,_x000D_
          "CustomInfo": {}_x000D_
        }_x000D_
      },_x000D_
      "1922": {_x000D_
        "$type": "Inside.Core.Formula.Definition.DefinitionAC, Inside.Core.Formula",_x000D_
        "ID": 1922,_x000D_
        "Results": [_x000D_
          [_x000D_
            ""_x000D_
          ]_x000D_
        ],_x000D_
        "Statistics": {_x000D_
          "CreationDate": "2022-11-15T10:05:04.9295876+01:00",_x000D_
          "LastRefreshDate": "2022-03-15T17:38:54.5997587+01:00",_x000D_
          "TotalRefreshCount": 112,_x000D_
          "CustomInfo": {}_x000D_
        }_x000D_
      },_x000D_
      "1923": {_x000D_
        "$type": "Inside.Core.Formula.Definition.DefinitionAC, Inside.Core.Formula",_x000D_
        "ID": 1923,_x000D_
        "Results": [_x000D_
          [_x000D_
            "Catégorie 0"_x000D_
          ]_x000D_
        ],_x000D_
        "Statistics": {_x000D_
          "CreationDate": "2022-11-15T10:05:04.9295876+01:00",_x000D_
          "LastRefreshDate": "2022-03-15T17:46:57.9392254+01:00",_x000D_
          "TotalRefreshCount": 134,_x000D_
          "CustomInfo": {}_x000D_
        }_x000D_
      },_x000D_
      "1924": {_x000D_
        "$type": "Inside.Core.Formula.Definition.DefinitionAC, Inside.Core.Formula",_x000D_
        "ID": 1924,_x000D_
        "Results": [_x000D_
          [_x000D_
            "100"_x000D_
          ]_x000D_
        ],_x000D_
        "Statistics": {_x000D_
          "CreationDate": "2022-11-15T10:05:04.9295876+01:00",_x000D_
          "LastRefreshDate": "2022-03-15T17:46:57.1101205+01:00",_x000D_
          "TotalRefreshCount": 112,_x000D_
          "CustomInfo": {}_x000D_
        }_x000D_
      },_x000D_
      "1925": {_x000D_
        "$type": "Inside.Core.Formula.Definition.DefinitionAC, Inside.Core.Formula",_x000D_
        "ID": 1925,_x000D_
        "Results": [_x000D_
          [_x000D_
            ""_x000D_
          ]_x000D_
        ],_x000D_
        "Statistics": {_x000D_
          "CreationDate": "2022-11-15T10:05:04.9295876+01:00",_x000D_
          "LastRefreshDate": "2022-03-15T17:38:59.9450926+01:00",_x000D_
          "TotalRefreshCount": 112,_x000D_
          "CustomInfo": {}_x000D_
        }_x000D_
      },_x000D_
      "1926": {_x000D_
        "$type": "Inside.Core.Formula.Definition.DefinitionAC, Inside.Core.Formula",_x000D_
        "ID": 1926,_x000D_
        "Results": [_x000D_
          [_x000D_
            ""_x000D_
          ]_x000D_
        ],_x000D_
        "Statistics": {_x000D_
          "CreationDate": "2022-11-15T10:05:04.9295876+01:00",_x000D_
          "LastRefreshDate": "2022-03-15T17:39:02.5382944+01:00",_x000D_
          "TotalRefreshCount": 112,_x000D_
          "CustomInfo": {}_x000D_
        }_x000D_
      },_x000D_
      "1927": {_x000D_
        "$type": "Inside.Core.Formula.Definition.DefinitionAC, Inside.Core.Formula",_x000D_
        "ID": 1927,_x000D_
        "Results": [_x000D_
          [_x000D_
            "200"_x000D_
          ]_x000D_
        ],_x000D_
        "Statistics": {_x000D_
          "CreationDate": "2022-11-15T10:05:04.9295876+01:00",_x000D_
          "LastRefreshDate": "2022-03-15T17:46:57.1670041+01:00",_x000D_
          "TotalRefreshCount": 111,_x000D_
          "CustomInfo": {}_x000D_
        }_x000D_
      },_x000D_
      "1928": {_x000D_
        "$type": "Inside.Core.Formula.Definition.DefinitionAC, Inside.Core.Formula",_x000D_
        "ID": 1928,_x000D_
        "Results": [_x000D_
          [_x000D_
            ""_x000D_
          ]_x000D_
        ],_x000D_
        "Statistics": {_x000D_
          "CreationDate": "2022-11-15T10:05:04.9295876+01:00",_x000D_
          "LastRefreshDate": "2022-03-15T17:38:54.3393217+01:00",_x000D_
          "TotalRefreshCount": 113,_x000D_
          "CustomInfo": {}_x000D_
        }_x000D_
      },_x000D_
      "1929": {_x000D_
        "$type": "Inside.Core.Formula.Definition.DefinitionAC, Inside.Core.Formula",_x000D_
        "ID": 1929,_x000D_
        "Results": [_x000D_
          [_x000D_
            "Catégorie 0"_x000D_
          ]_x000D_
        ],_x000D_
        "Statistics": {_x000D_
          "CreationDate": "2022-11-15T10:05:04.9295876+01:00",_x000D_
          "LastRefreshDate": "2022-03-15T17:46:59.071315+01:00",_x000D_
          "TotalRefreshCount": 134,_x000D_
          "CustomInfo": {}_x000D_
        }_x000D_
      },_x000D_
      "1930": {_x000D_
        "$type": "Inside.Core.Formula.Definition.DefinitionAC, Inside.Core.Formula",_x000D_
        "ID": 1930,_x000D_
        "Results": [_x000D_
          [_x000D_
            ""_x000D_
          ]_x000D_
        ],_x000D_
        "Statistics": {_x000D_
          "CreationDate": "2022-11-15T10:05:04.9295876+01:00",_x000D_
          "LastRefreshDate": "2022-03-15T17:39:02.6971196+01:00",_x000D_
          "TotalRefreshCount": 113,_x000D_
          "CustomInfo": {}_x000D_
        }_x000D_
      },_x000D_
      "1931": {_x000D_
        "$type": "Inside.Core.Formula.Definition.DefinitionAC, Inside.Core.Formula",_x000D_
        "ID": 1931,_x000D_
        "Results": [_x000D_
          [_x000D_
            ""_x000D_
          ]_x000D_
        ],_x000D_
        "Statistics": {_x000D_
          "CreationDate": "2022-11-15T10:05:04.9295876+01:00",_x000D_
          "LastRefreshDate": "2022-03-15T17:38:57.4371388+01:00",_x000D_
          "TotalRefreshCount": 111,_x000D_
          "CustomInfo": {}_x000D_
        }_x000D_
      },_x000D_
      "1932": {_x000D_
        "$type": "Inside.Core.Formula.Definition.DefinitionAC, Inside.Core.Formula",_x000D_
        "ID": 1932,_x000D_
        "Results": [_x000D_
          [_x000D_
            ""_x000D_
          ]_x000D_
        ],_x000D_
        "Statistics": {_x000D_
          "CreationDate": "2022-11-15T10:05:04.9295876+01:00",_x000D_
          "LastRefreshDate": "2022-03-15T17:38:53.1351716+01:00",_x000D_
          "TotalRefreshCount": 110,_x000D_
          "CustomInfo": {}_x000D_
        }_x000D_
      },_x000D_
      "1933": {_x000D_
        "$type": "Inside.Core.Formula.Definition.DefinitionAC, Inside.Core.Formula",_x000D_
        "ID": 1933,_x000D_
        "Results": [_x000D_
          [_x000D_
            ""_x000D_
          ]_x000D_
        ],_x000D_
        "Statistics": {_x000D_
          "CreationDate": "2022-11-15T10:05:04.9295876+01:00",_x000D_
          "LastRefreshDate": "2022-03-15T17:38:57.7226018+01:00",_x000D_
          "TotalRefreshCount": 113,_x000D_
          "CustomInfo": {}_x000D_
        }_x000D_
      },_x000D_
      "1934": {_x000D_
        "$type": "Inside.Core.Formula.Definition.DefinitionAC, Inside.Core.Formula",_x000D_
        "ID": 1934,_x000D_
        "Results": [_x000D_
          [_x000D_
            "Catégorie 1"_x000D_
          ]_x000D_
        ],_x000D_
        "Statistics": {_x000D_
          "CreationDate": "2022-11-15T10:05:04.9295876+01:00",_x000D_
          "LastRefreshDate": "2022-03-15T17:46:59.0253837+01:00",_x000D_
          "TotalRefreshCount": 133,_x000D_
          "CustomInfo": {}_x000D_
        }_x000D_
      },_x000D_
      "1935": {_x000D_
        "$type": "Inside.Core.Formula.Definition.DefinitionAC, Inside.Core.Formula",_x000D_
        "ID": 1935,_x000D_
        "Results": [_x000D_
          [_x000D_
            ""_x000D_
          ]_x000D_
        ],_x000D_
        "Statistics": {_x000D_
          "CreationDate": "2022-11-15T10:05:04.9295876+01:00",_x000D_
          "LastRefreshDate": "2022-03-15T17:38:53.8184053+01:00",_x000D_
          "TotalRefreshCount": 112,_x000D_
          "CustomInfo": {}_x000D_
        }_x000D_
      },_x000D_
      "1936": {_x000D_
        "$type": "Inside.Core.Formula.Definition.DefinitionAC, Inside.Core.Formula",_x000D_
        "ID": 1936,_x000D_
        "Results": [_x000D_
          [_x000D_
            ""_x000D_
          ]_x000D_
        ],_x000D_
        "Statistics": {_x000D_
          "CreationDate": "2022-11-15T10:05:04.9295876+01:00",_x000D_
          "LastRefreshDate": "2022-03-15T17:38:53.9246944+01:00",_x000D_
          "TotalRefreshCount": 112,_x000D_
          "CustomInfo": {}_x000D_
        }_x000D_
      },_x000D_
      "1937": {_x000D_
        "$type": "Inside.Core.Formula.Definition.DefinitionAC, Inside.Core.Formula",_x000D_
        "ID": 1937,_x000D_
        "Results": [_x000D_
          [_x000D_
            ""_x000D_
          ]_x000D_
        ],_x000D_
        "Statistics": {_x000D_
          "CreationDate": "2022-11-15T10:05:04.9295876+01:00",_x000D_
          "LastRefreshDate": "2022-03-15T17:39:00.2855935+01:00",_x000D_
          "TotalRefreshCount": 111,_x000D_
          "CustomInfo": {}_x000D_
        }_x000D_
      },_x000D_
      "1938": {_x000D_
        "$type": "Inside.Core.Formula.Definition.DefinitionAC, Inside.Core.Formula",_x000D_
        "ID": 1938,_x000D_
        "Results": [_x000D_
          [_x000D_
            ""_x000D_
          ]_x000D_
        ],_x000D_
        "Statistics": {_x000D_
          "CreationDate": "2022-11-15T10:05:04.9295876+01:00",_x000D_
          "LastRefreshDate": "2022-03-15T17:38:51.9426581+01:00",_x000D_
          "TotalRefreshCount": 136,_x000D_
          "CustomInfo": {}_x000D_
        }_x000D_
      },_x000D_
      "1939": {_x000D_
        "$type": "Inside.Core.Formula.Definition.DefinitionAC, Inside.Core.Formula",_x000D_
        "ID": 1939,_x000D_
        "Results": [_x000D_
          [_x000D_
            ""_x000D_
          ]_x000D_
        ],_x000D_
        "Statistics": {_x000D_
          "CreationDate": "2022-11-15T10:05:04.9295876+01:00",_x000D_
          "LastRefreshDate": "2022-03-15T17:39:00.1589377+01:00",_x000D_
          "TotalRefreshCount": 113,_x000D_
          "CustomInfo": {}_x000D_
        }_x000D_
      },_x000D_
      "1940": {_x000D_
        "$type": "Inside.Core.Formula.Definition.DefinitionAC, Inside.Core.Formula",_x000D_
        "ID": 1940,_x000D_
        "Results": [_x000D_
          [_x000D_
            ""_x000D_
          ]_x000D_
        ],_x000D_
        "Statistics": {_x000D_
          "CreationDate": "2022-11-15T10:05:04.9295876+01:00",_x000D_
          "LastRefreshDate": "2022-03-15T17:38:51.9396359+01:00",_x000D_
          "TotalRefreshCount": 134,_x000D_
          "CustomInfo": {}_x000D_
        }_x000D_
      },_x000D_
      "1941": {_x000D_
        "$type": "Inside.Core.Formula.Definition.DefinitionAC, Inside.Core.Formula",_x000D_
        "ID": 1941,_x000D_
        "Results": [_x000D_
          [_x000D_
            ""_x000D_
          ]_x000D_
        ],_x000D_
        "Statistics": {_x000D_
          "CreationDate": "2022-11-15T10:05:04.9295876+01:00",_x000D_
          "LastRefreshDate": "2022-03-15T17:38:53.4038299+01:00",_x000D_
          "TotalRefreshCount": 113,_x000D_
          "CustomInfo": {}_x000D_
        }_x000D_
      },_x000D_
      "1942": {_x000D_
        "$type": "Inside.Core.Formula.Definition.DefinitionAC, Inside.Core.Formula",_x000D_
        "ID": 1942,_x000D_
        "Results": [_x000D_
          [_x000D_
            ""_x000D_
          ]_x000D_
        ],_x000D_
        "Statistics": {_x000D_
          "CreationDate": "2022-11-15T10:05:04.9295876+01:00",_x000D_
          "LastRefreshDate": "2022-03-15T17:38:52.4640511+01:00",_x000D_
          "TotalRefreshCount": 110,_x000D_
          "CustomInfo": {}_x000D_
        }_x000D_
      },_x000D_
      "1943": {_x000D_
        "$type": "Inside.Core.Formula.Definition.DefinitionAC, Inside.Core.Formula",_x000D_
        "ID": 1943,_x000D_
        "Results": [_x000D_
          [_x000D_
            ""_x000D_
          ]_x000D_
        ],_x000D_
        "Statistics": {_x000D_
          "CreationDate": "2022-11-15T10:05:04.9295876+01:00",_x000D_
          "LastRefreshDate": "2022-03-15T17:39:00.0129113+01:00",_x000D_
          "TotalRefreshCount": 113,_x000D_
          "CustomInfo": {}_x000D_
        }_x000D_
      },_x000D_
      "1944": {_x000D_
        "$type": "Inside.Core.Formula.Definition.DefinitionAC, Inside.Core.Formula",_x000D_
        "ID": 1944,_x000D_
        "Results": [_x000D_
          [_x000D_
            ""_x000D_
          ]_x000D_
        ],_x000D_
        "Statistics": {_x000D_
          "CreationDate": "2022-11-15T10:05:04.9295876+01:00",_x000D_
          "LastRefreshDate": "2022-03-15T17:38:59.8460685+01:00",_x000D_
          "TotalRefreshCount": 111,_x000D_
          "CustomInfo": {}_x000D_
        }_x000D_
      },_x000D_
      "1945": {_x000D_
        "$type": "Inside.Core.Formula.Definition.DefinitionAC, Inside.Core.Formula",_x000D_
        "ID": 1945,_x000D_
        "Results": [_x000D_
          [_x000D_
            "300"_x000D_
          ]_x000D_
        ],_x000D_
        "Statistics": {_x000D_
          "CreationDate": "2022-11-15T10:05:04.9295876+01:00",_x000D_
          "LastRefreshDate": "2022-03-15T17:46:57.2381387+01:00",_x000D_
          "TotalRefreshCount": 112,_x000D_
          "CustomInfo": {}_x000D_
        }_x000D_
      },_x000D_
      "1946": {_x000D_
        "$type": "Inside.Core.Formula.Definition.DefinitionAC, Inside.Core.Formula",_x000D_
        "ID": 1946,_x000D_
        "Results": [_x000D_
          [_x000D_
            "200"_x000D_
          ]_x000D_
        ],_x000D_
        "Statistics": {_x000D_
          "CreationDate": "2022-11-15T10:05:04.9295876+01:00",_x000D_
          "LastRefreshDate": "2022-03-15T17:46:57.2291357+01:00",_x000D_
          "TotalRefreshCount": 111,_x000D_
          "CustomInfo": {}_x000D_
        }_x000D_
      },_x000D_
      "1947": {_x000D_
        "$type": "Inside.Core.Formula.Definition.DefinitionAC, Inside.Core.Formula",_x000D_
        "ID": 1947,_x000D_
        "Results": [_x000D_
          [_x000D_
            ""_x000D_
          ]_x000D_
        ],_x000D_
        "Statistics": {_x000D_
          "CreationDate": "2022-11-15T10:05:04.9295876+01:00",_x000D_
          "LastRefreshDate": "2022-03-15T17:38:54.5437438+01:00",_x000D_
          "TotalRefreshCount": 113,_x000D_
          "CustomInfo": {}_x000D_
        }_x000D_
      },_x000D_
      "1948": {_x000D_
        "$type": "Inside.Core.Formula.Definition.DefinitionAC, Inside.Core.Formula",_x000D_
        "ID": 1948,_x000D_
        "Results": [_x000D_
          [_x000D_
            "Catégorie 4"_x000D_
          ]_x000D_
        ],_x000D_
        "Statistics": {_x000D_
          "CreationDate": "2022-11-15T10:05:04.9295876+01:00",_x000D_
          "LastRefreshDate": "2022-03-15T17:46:58.4235384+01:00",_x000D_
          "TotalRefreshCount": 132,_x000D_
          "CustomInfo": {}_x000D_
        }_x000D_
      },_x000D_
      "1949": {_x000D_
        "$type": "Inside.Core.Formula.Definition.DefinitionAC, Inside.Core.Formula",_x000D_
        "ID": 1949,_x000D_
        "Results": [_x000D_
          [_x000D_
            ""_x000D_
          ]_x000D_
        ],_x000D_
        "Statistics": {_x000D_
          "CreationDate": "2022-11-15T10:05:04.9295876+01:00",_x000D_
          "LastRefreshDate": "2022-03-15T17:38:54.9236916+01:00",_x000D_
          "TotalRefreshCount": 114,_x000D_
          "CustomInfo": {}_x000D_
        }_x000D_
      },_x000D_
      "1950</t>
  </si>
  <si>
    <t xml:space="preserve">": {_x000D_
        "$type": "Inside.Core.Formula.Definition.DefinitionAC, Inside.Core.Formula",_x000D_
        "ID": 1950,_x000D_
        "Results": [_x000D_
          [_x000D_
            ""_x000D_
          ]_x000D_
        ],_x000D_
        "Statistics": {_x000D_
          "CreationDate": "2022-11-15T10:05:04.9295876+01:00",_x000D_
          "LastRefreshDate": "2022-03-15T17:38:54.3622578+01:00",_x000D_
          "TotalRefreshCount": 113,_x000D_
          "CustomInfo": {}_x000D_
        }_x000D_
      },_x000D_
      "1951": {_x000D_
        "$type": "Inside.Core.Formula.Definition.DefinitionAC, Inside.Core.Formula",_x000D_
        "ID": 1951,_x000D_
        "Results": [_x000D_
          [_x000D_
            ""_x000D_
          ]_x000D_
        ],_x000D_
        "Statistics": {_x000D_
          "CreationDate": "2022-11-15T10:05:04.9295876+01:00",_x000D_
          "LastRefreshDate": "2022-03-15T17:38:54.2560328+01:00",_x000D_
          "TotalRefreshCount": 111,_x000D_
          "CustomInfo": {}_x000D_
        }_x000D_
      },_x000D_
      "1952": {_x000D_
        "$type": "Inside.Core.Formula.Definition.DefinitionAC, Inside.Core.Formula",_x000D_
        "ID": 1952,_x000D_
        "Results": [_x000D_
          [_x000D_
            "Catégorie 1"_x000D_
          ]_x000D_
        ],_x000D_
        "Statistics": {_x000D_
          "CreationDate": "2022-11-15T10:05:04.9295876+01:00",_x000D_
          "LastRefreshDate": "2022-03-15T17:46:58.8136365+01:00",_x000D_
          "TotalRefreshCount": 133,_x000D_
          "CustomInfo": {}_x000D_
        }_x000D_
      },_x000D_
      "1953": {_x000D_
        "$type": "Inside.Core.Formula.Definition.DefinitionAC, Inside.Core.Formula",_x000D_
        "ID": 1953,_x000D_
        "Results": [_x000D_
          [_x000D_
            ""_x000D_
          ]_x000D_
        ],_x000D_
        "Statistics": {_x000D_
          "CreationDate": "2022-11-15T10:05:04.9295876+01:00",_x000D_
          "LastRefreshDate": "2022-03-15T17:38:51.6158949+01:00",_x000D_
          "TotalRefreshCount": 135,_x000D_
          "CustomInfo": {}_x000D_
        }_x000D_
      },_x000D_
      "1954": {_x000D_
        "$type": "Inside.Core.Formula.Definition.DefinitionAC, Inside.Core.Formula",_x000D_
        "ID": 1954,_x000D_
        "Results": [_x000D_
          [_x000D_
            ""_x000D_
          ]_x000D_
        ],_x000D_
        "Statistics": {_x000D_
          "CreationDate": "2022-11-15T10:05:04.9295876+01:00",_x000D_
          "LastRefreshDate": "2022-03-15T17:38:52.396678+01:00",_x000D_
          "TotalRefreshCount": 111,_x000D_
          "CustomInfo": {}_x000D_
        }_x000D_
      },_x000D_
      "1955": {_x000D_
        "$type": "Inside.Core.Formula.Definition.DefinitionAC, Inside.Core.Formula",_x000D_
        "ID": 1955,_x000D_
        "Results": [_x000D_
          [_x000D_
            ""_x000D_
          ]_x000D_
        ],_x000D_
        "Statistics": {_x000D_
          "CreationDate": "2022-11-15T10:05:04.9295876+01:00",_x000D_
          "LastRefreshDate": "2022-03-15T17:38:53.1481416+01:00",_x000D_
          "TotalRefreshCount": 112,_x000D_
          "CustomInfo": {}_x000D_
        }_x000D_
      },_x000D_
      "1956": {_x000D_
        "$type": "Inside.Core.Formula.Definition.DefinitionAC, Inside.Core.Formula",_x000D_
        "ID": 1956,_x000D_
        "Results": [_x000D_
          [_x000D_
            "Catégorie 0"_x000D_
          ]_x000D_
        ],_x000D_
        "Statistics": {_x000D_
          "CreationDate": "2022-11-15T10:05:04.9295876+01:00",_x000D_
          "LastRefreshDate": "2022-03-15T17:46:57.9052256+01:00",_x000D_
          "TotalRefreshCount": 132,_x000D_
          "CustomInfo": {}_x000D_
        }_x000D_
      },_x000D_
      "1957": {_x000D_
        "$type": "Inside.Core.Formula.Definition.DefinitionAC, Inside.Core.Formula",_x000D_
        "ID": 1957,_x000D_
        "Results": [_x000D_
          [_x000D_
            "Catégorie 3"_x000D_
          ]_x000D_
        ],_x000D_
        "Statistics": {_x000D_
          "CreationDate": "2022-11-15T10:05:04.9295876+01:00",_x000D_
          "LastRefreshDate": "2022-03-15T17:46:58.580164+01:00",_x000D_
          "TotalRefreshCount": 132,_x000D_
          "CustomInfo": {}_x000D_
        }_x000D_
      },_x000D_
      "1958": {_x000D_
        "$type": "Inside.Core.Formula.Definition.DefinitionAC, Inside.Core.Formula",_x000D_
        "ID": 1958,_x000D_
        "Results": [_x000D_
          [_x000D_
            ""_x000D_
          ]_x000D_
        ],_x000D_
        "Statistics": {_x000D_
          "CreationDate": "2022-11-15T10:05:04.9295876+01:00",_x000D_
          "LastRefreshDate": "2022-03-15T17:39:00.1205321+01:00",_x000D_
          "TotalRefreshCount": 111,_x000D_
          "CustomInfo": {}_x000D_
        }_x000D_
      },_x000D_
      "1959": {_x000D_
        "$type": "Inside.Core.Formula.Definition.DefinitionAC, Inside.Core.Formula",_x000D_
        "ID": 1959,_x000D_
        "Results": [_x000D_
          [_x000D_
            ""_x000D_
          ]_x000D_
        ],_x000D_
        "Statistics": {_x000D_
          "CreationDate": "2022-11-15T10:05:04.9295876+01:00",_x000D_
          "LastRefreshDate": "2022-03-15T17:38:57.5969329+01:00",_x000D_
          "TotalRefreshCount": 111,_x000D_
          "CustomInfo": {}_x000D_
        }_x000D_
      },_x000D_
      "1960": {_x000D_
        "$type": "Inside.Core.Formula.Definition.DefinitionAC, Inside.Core.Formula",_x000D_
        "ID": 1960,_x000D_
        "Results": [_x000D_
          [_x000D_
            ""_x000D_
          ]_x000D_
        ],_x000D_
        "Statistics": {_x000D_
          "CreationDate": "2022-11-15T10:05:04.9295876+01:00",_x000D_
          "LastRefreshDate": "2022-03-15T17:38:54.2251154+01:00",_x000D_
          "TotalRefreshCount": 112,_x000D_
          "CustomInfo": {}_x000D_
        }_x000D_
      },_x000D_
      "1961": {_x000D_
        "$type": "Inside.Core.Formula.Definition.DefinitionAC, Inside.Core.Formula",_x000D_
        "ID": 1961,_x000D_
        "Results": [_x000D_
          [_x000D_
            "Catégorie 0"_x000D_
          ]_x000D_
        ],_x000D_
        "Statistics": {_x000D_
          "CreationDate": "2022-11-15T10:05:04.9295876+01:00",_x000D_
          "LastRefreshDate": "2022-03-15T17:46:57.4742717+01:00",_x000D_
          "TotalRefreshCount": 132,_x000D_
          "CustomInfo": {}_x000D_
        }_x000D_
      },_x000D_
      "1962": {_x000D_
        "$type": "Inside.Core.Formula.Definition.DefinitionAC, Inside.Core.Formula",_x000D_
        "ID": 1962,_x000D_
        "Results": [_x000D_
          [_x000D_
            "200"_x000D_
          ]_x000D_
        ],_x000D_
        "Statistics": {_x000D_
          "CreationDate": "2022-11-15T10:05:04.9295876+01:00",_x000D_
          "LastRefreshDate": "2022-03-15T17:46:57.3039625+01:00",_x000D_
          "TotalRefreshCount": 112,_x000D_
          "CustomInfo": {}_x000D_
        }_x000D_
      },_x000D_
      "1963": {_x000D_
        "$type": "Inside.Core.Formula.Definition.DefinitionAC, Inside.Core.Formula",_x000D_
        "ID": 1963,_x000D_
        "Results": [_x000D_
          [_x000D_
            ""_x000D_
          ]_x000D_
        ],_x000D_
        "Statistics": {_x000D_
          "CreationDate": "2022-11-15T10:05:04.9295876+01:00",_x000D_
          "LastRefreshDate": "2022-03-15T17:38:57.3369082+01:00",_x000D_
          "TotalRefreshCount": 112,_x000D_
          "CustomInfo": {}_x000D_
        }_x000D_
      },_x000D_
      "1964": {_x000D_
        "$type": "Inside.Core.Formula.Definition.DefinitionAC, Inside.Core.Formula",_x000D_
        "ID": 1964,_x000D_
        "Results": [_x000D_
          [_x000D_
            ""_x000D_
          ]_x000D_
        ],_x000D_
        "Statistics": {_x000D_
          "CreationDate": "2022-11-15T10:05:04.9295876+01:00",_x000D_
          "LastRefreshDate": "2022-03-15T17:38:53.8997997+01:00",_x000D_
          "TotalRefreshCount": 111,_x000D_
          "CustomInfo": {}_x000D_
        }_x000D_
      },_x000D_
      "1965": {_x000D_
        "$type": "Inside.Core.Formula.Definition.DefinitionAC, Inside.Core.Formula",_x000D_
        "ID": 1965,_x000D_
        "Results": [_x000D_
          [_x000D_
            ""_x000D_
          ]_x000D_
        ],_x000D_
        "Statistics": {_x000D_
          "CreationDate": "2022-11-15T10:05:04.9295876+01:00",_x000D_
          "LastRefreshDate": "2022-03-15T17:38:53.8243872+01:00",_x000D_
          "TotalRefreshCount": 112,_x000D_
          "CustomInfo": {}_x000D_
        }_x000D_
      },_x000D_
      "1966": {_x000D_
        "$type": "Inside.Core.Formula.Definition.DefinitionAC, Inside.Core.Formula",_x000D_
        "ID": 1966,_x000D_
        "Results": [_x000D_
          [_x000D_
            "Catégorie 0"_x000D_
          ]_x000D_
        ],_x000D_
        "Statistics": {_x000D_
          "CreationDate": "2022-11-15T10:05:04.9295876+01:00",_x000D_
          "LastRefreshDate": "2022-03-15T17:46:57.3109438+01:00",_x000D_
          "TotalRefreshCount": 134,_x000D_
          "CustomInfo": {}_x000D_
        }_x000D_
      },_x000D_
      "1967": {_x000D_
        "$type": "Inside.Core.Formula.Definition.DefinitionAC, Inside.Core.Formula",_x000D_
        "ID": 1967,_x000D_
        "Results": [_x000D_
          [_x000D_
            ""_x000D_
          ]_x000D_
        ],_x000D_
        "Statistics": {_x000D_
          "CreationDate": "2022-11-15T10:05:04.9295876+01:00",_x000D_
          "LastRefreshDate": "2022-03-15T17:38:57.5440568+01:00",_x000D_
          "TotalRefreshCount": 111,_x000D_
          "CustomInfo": {}_x000D_
        }_x000D_
      },_x000D_
      "1968": {_x000D_
        "$type": "Inside.Core.Formula.Definition.DefinitionAC, Inside.Core.Formula",_x000D_
        "ID": 1968,_x000D_
        "Results": [_x000D_
          [_x000D_
            ""_x000D_
          ]_x000D_
        ],_x000D_
        "Statistics": {_x000D_
          "CreationDate": "2022-11-15T10:05:04.9295876+01:00",_x000D_
          "LastRefreshDate": "2022-03-15T17:38:50.6296251+01:00",_x000D_
          "TotalRefreshCount": 135,_x000D_
          "CustomInfo": {}_x000D_
        }_x000D_
      },_x000D_
      "1969": {_x000D_
        "$type": "Inside.Core.Formula.Definition.DefinitionAC, Inside.Core.Formula",_x000D_
        "ID": 1969,_x000D_
        "Results": [_x000D_
          [_x000D_
            "Employé"_x000D_
          ]_x000D_
        ],_x000D_
        "Statistics": {_x000D_
          "CreationDate": "2022-11-15T10:05:04.9295876+01:00",_x000D_
          "LastRefreshDate": "2022-03-15T17:46:57.140046+01:00",_x000D_
          "TotalRefreshCount": 113,_x000D_
          "CustomInfo": {}_x000D_
        }_x000D_
      },_x000D_
      "1970": {_x000D_
        "$type": "Inside.Core.Formula.Definition.DefinitionAC, Inside.Core.Formula",_x000D_
        "ID": 1970,_x000D_
        "Results": [_x000D_
          [_x000D_
            ""_x000D_
          ]_x000D_
        ],_x000D_
        "Statistics": {_x000D_
          "CreationDate": "2022-11-15T10:05:04.9295876+01:00",_x000D_
          "LastRefreshDate": "2022-03-15T17:38:54.5537172+01:00",_x000D_
          "TotalRefreshCount": 111,_x000D_
          "CustomInfo": {}_x000D_
        }_x000D_
      },_x000D_
      "1971": {_x000D_
        "$type": "Inside.Core.Formula.Definition.DefinitionAC, Inside.Core.Formula",_x000D_
        "ID": 1971,_x000D_
        "Results": [_x000D_
          [_x000D_
            ""_x000D_
          ]_x000D_
        ],_x000D_
        "Statistics": {_x000D_
          "CreationDate": "2022-11-15T10:05:04.9295876+01:00",_x000D_
          "LastRefreshDate": "2022-03-15T17:38:54.9326645+01:00",_x000D_
          "TotalRefreshCount": 113,_x000D_
          "CustomInfo": {}_x000D_
        }_x000D_
      },_x000D_
      "1972": {_x000D_
        "$type": "Inside.Core.Formula.Definition.DefinitionAC, Inside.Core.Formula",_x000D_
        "ID": 1972,_x000D_
        "Results": [_x000D_
          [_x000D_
            "Catégorie 0"_x000D_
          ]_x000D_
        ],_x000D_
        "Statistics": {_x000D_
          "CreationDate": "2022-11-15T10:05:04.9295876+01:00",_x000D_
          "LastRefreshDate": "2022-03-15T17:46:58.4094809+01:00",_x000D_
          "TotalRefreshCount": 134,_x000D_
          "CustomInfo": {}_x000D_
        }_x000D_
      },_x000D_
      "1973": {_x000D_
        "$type": "Inside.Core.Formula.Definition.DefinitionAC, Inside.Core.Formula",_x000D_
        "ID": 1973,_x000D_
        "Results": [_x000D_
          [_x000D_
            ""_x000D_
          ]_x000D_
        ],_x000D_
        "Statistics": {_x000D_
          "CreationDate": "2022-11-15T10:05:04.9295876+01:00",_x000D_
          "LastRefreshDate": "2022-03-15T17:39:00.2575758+01:00",_x000D_
          "TotalRefreshCount": 112,_x000D_
          "CustomInfo": {}_x000D_
        }_x000D_
      },_x000D_
      "1974": {_x000D_
        "$type": "Inside.Core.Formula.Definition.DefinitionAC, Inside.Core.Formula",_x000D_
        "ID": 1974,_x000D_
        "Results": [_x000D_
          [_x000D_
            ""_x000D_
          ]_x000D_
        ],_x000D_
        "Statistics": {_x000D_
          "CreationDate": "2022-11-15T10:05:04.9295876+01:00",_x000D_
          "LastRefreshDate": "2022-03-15T17:38:53.0911497+01:00",_x000D_
          "TotalRefreshCount": 110,_x000D_
          "CustomInfo": {}_x000D_
        }_x000D_
      },_x000D_
      "1975": {_x000D_
        "$type": "Inside.Core.Formula.Definition.DefinitionAC, Inside.Core.Formula",_x000D_
        "ID": 1975,_x000D_
        "Results": [_x000D_
          [_x000D_
            ""_x000D_
          ]_x000D_
        ],_x000D_
        "Statistics": {_x000D_
          "CreationDate": "2022-11-15T10:05:04.9295876+01:00",_x000D_
          "LastRefreshDate": "2022-03-15T17:38:57.4233108+01:00",_x000D_
          "TotalRefreshCount": 111,_x000D_
          "CustomInfo": {}_x000D_
        }_x000D_
      },_x000D_
      "1976": {_x000D_
        "$type": "Inside.Core.Formula.Definition.DefinitionAC, Inside.Core.Formula",_x000D_
        "ID": 1976,_x000D_
        "Results": [_x000D_
          [_x000D_
            ""_x000D_
          ]_x000D_
        ],_x000D_
        "Statistics": {_x000D_
          "CreationDate": "2022-11-15T10:05:04.9295876+01:00",_x000D_
          "LastRefreshDate": "2022-03-15T17:38:54.4951522+01:00",_x000D_
          "TotalRefreshCount": 112,_x000D_
          "CustomInfo": {}_x000D_
        }_x000D_
      },_x000D_
      "1977": {_x000D_
        "$type": "Inside.Core.Formula.Definition.DefinitionAC, Inside.Core.Formula",_x000D_
        "ID": 1977,_x000D_
        "Results": [_x000D_
          [_x000D_
            "Catégorie 0"_x000D_
          ]_x000D_
        ],_x000D_
        "Statistics": {_x000D_
          "CreationDate": "2022-11-15T10:05:04.9295876+01:00",_x000D_
          "LastRefreshDate": "2022-03-15T17:46:57.8160041+01:00",_x000D_
          "TotalRefreshCount": 133,_x000D_
          "CustomInfo": {}_x000D_
        }_x000D_
      },_x000D_
      "1978": {_x000D_
        "$type": "Inside.Core.Formula.Definition.DefinitionAC, Inside.Core.Formula",_x000D_
        "ID": 1978,_x000D_
        "Results": [_x000D_
          [_x000D_
            ""_x000D_
          ]_x000D_
        ],_x000D_
        "Statistics": {_x000D_
          "CreationDate": "2022-11-15T10:05:04.9295876+01:00",_x000D_
          "LastRefreshDate": "2022-03-15T17:38:54.1030591+01:00",_x000D_
          "TotalRefreshCount": 111,_x000D_
          "CustomInfo": {}_x000D_
        }_x000D_
      },_x000D_
      "1979": {_x000D_
        "$type": "Inside.Core.Formula.Definition.DefinitionAC, Inside.Core.Formula",_x000D_
        "ID": 1979,_x000D_
        "Results": [_x000D_
          [_x000D_
            "Catégorie 3"_x000D_
          ]_x000D_
        ],_x000D_
        "Statistics": {_x000D_
          "CreationDate": "2022-11-15T10:05:04.9295876+01:00",_x000D_
          "LastRefreshDate": "2022-03-15T17:46:57.5750749+01:00",_x000D_
          "TotalRefreshCount": 133,_x000D_
          "CustomInfo": {}_x000D_
        }_x000D_
      },_x000D_
      "1980": {_x000D_
        "$type": "Inside.Core.Formula.Definition.DefinitionAC, Inside.Core.Formula",_x000D_
        "ID": 1980,_x000D_
        "Results": [_x000D_
          [_x000D_
            "Catégorie 2"_x000D_
          ]_x000D_
        ],_x000D_
        "Statistics": {_x000D_
          "CreationDate": "2022-11-15T10:05:04.9295876+01:00",_x000D_
          "LastRefreshDate": "2022-03-15T17:46:58.5482468+01:00",_x000D_
          "TotalRefreshCount": 133,_x000D_
          "CustomInfo": {}_x000D_
        }_x000D_
      },_x000D_
      "1981": {_x000D_
        "$type": "Inside.Core.Formula.Definition.DefinitionAC, Inside.Core.Formula",_x000D_
        "ID": 1981,_x000D_
        "Results": [_x000D_
          [_x000D_
            "2"_x000D_
          ]_x000D_
        ],_x000D_
        "Statistics": {_x000D_
          "CreationDate": "2022-11-15T10:05:04.9295876+01:00",_x000D_
          "LastRefreshDate": "2022-03-15T17:46:57.2141923+01:00",_x000D_
          "TotalRefreshCount": 114,_x000D_
          "CustomInfo": {}_x000D_
        }_x000D_
      },_x000D_
      "1982": {_x000D_
        "$type": "Inside.Core.Formula.Definition.DefinitionAC, Inside.Core.Formula",_x000D_
        "ID": 1982,_x000D_
        "Results": [_x000D_
          [_x000D_
            "Catégorie 3"_x000D_
          ]_x000D_
        ],_x000D_
        "Statistics": {_x000D_
          "CreationDate": "2022-11-15T10:05:04.9295876+01:00",_x000D_
          "LastRefreshDate": "2022-03-15T17:46:58.3785175+01:00",_x000D_
          "TotalRefreshCount": 133,_x000D_
          "CustomInfo": {}_x000D_
        }_x000D_
      },_x000D_
      "1983": {_x000D_
        "$type": "Inside.Core.Formula.Definition.DefinitionAC, Inside.Core.Formula",_x000D_
        "ID": 1983,_x000D_
        "Results": [_x000D_
          [_x000D_
            "Catégorie 0"_x000D_
          ]_x000D_
        ],_x000D_
        "Statistics": {_x000D_
          "CreationDate": "2022-11-15T10:05:04.9295876+01:00",_x000D_
          "LastRefreshDate": "2022-03-15T17:46:58.7241885+01:00",_x000D_
          "TotalRefreshCount": 133,_x000D_
          "CustomInfo": {}_x000D_
        }_x000D_
      },_x000D_
      "1984": {_x000D_
        "$type": "Inside.Core.Formula.Definition.DefinitionAC, Inside.Core.Formula",_x000D_
        "ID": 1984,_x000D_
        "Results": [_x000D_
          [_x000D_
            "1"_x000D_
          ]_x000D_
        ],_x000D_
        "Statistics": {_x000D_
          "CreationDate": "2022-11-15T10:05:04.9295876+01:00",_x000D_
          "LastRefreshDate": "2022-03-15T17:46:57.1769788+01:00",_x000D_
          "TotalRefreshCount": 112,_x000D_
          "CustomInfo": {}_x000D_
        }_x000D_
      },_x000D_
      "1985": {_x000D_
        "$type": "Inside.Core.Formula.Definition.DefinitionAC, Inside.Core.Formula",_x000D_
        "ID": 1985,_x000D_
        "Results": [_x000D_
          [_x000D_
            ""_x000D_
          ]_x000D_
        ],_x000D_
        "Statistics": {_x000D_
          "CreationDate": "2022-11-15T10:05:04.9295876+01:00",_x000D_
          "LastRefreshDate": "2022-03-15T17:38:53.7522174+01:00",_x000D_
          "TotalRefreshCount": 112,_x000D_
          "CustomInfo": {}_x000D_
        }_x000D_
      },_x000D_
      "1986": {_x000D_
        "$type": "Inside.Core.Formula.Definition.DefinitionAC, Inside.Core.Formula",_x000D_
        "ID": 1986,_x000D_
        "Results": [_x000D_
          [_x000D_
            ""_x000D_
          ]_x000D_
        ],_x000D_
        "Statistics": {_x000D_
          "CreationDate": "2022-11-15T10:05:04.9295876+01:00",_x000D_
          "LastRefreshDate": "2022-03-15T17:38:52.730506+01:00",_x000D_
          "TotalRefreshCount": 112,_x000D_
          "CustomInfo": {}_x000D_
        }_x000D_
      },_x000D_
      "1987": {_x000D_
        "$type": "Inside.Core.Formula.Definition.DefinitionAC, Inside.Core.Formula",_x000D_
        "ID": 1987,_x000D_
        "Results": [_x000D_
          [_x000D_
            ""_x000D_
          ]_x000D_
        ],_x000D_
        "Statistics": {_x000D_
          "CreationDate": "2022-11-15T10:05:04.9295876+01:00",_x000D_
          "LastRefreshDate": "2022-03-15T17:38:54.8580272+01:00",_x000D_
          "TotalRefreshCount": 112,_x000D_
          "CustomInfo": {}_x000D_
        }_x000D_
      },_x000D_
      "1988": {_x000D_
        "$type": "Inside.Core.Formula.Definition.DefinitionAC, Inside.Core.Formula",_x000D_
        "ID": 1988,_x000D_
        "Results": [_x000D_
          [_x000D_
            "Catégorie 1"_x000D_
          ]_x000D_
        ],_x000D_
        "Statistics": {_x000D_
          "CreationDate": "2022-11-15T10:05:04.9295876+01:00",_x000D_
          "LastRefreshDate": "2022-03-15T17:46:57.8339286+01:00",_x000D_
          "TotalRefreshCount": 133,_x000D_
          "CustomInfo": {}_x000D_
        }_x000D_
      },_x000D_
      "1989": {_x000D_
        "$type": "Inside.Core.Formula.Definition.DefinitionAC, Inside.Core.Formula",_x000D_
        "ID": 1989,_x000D_
        "Results": [_x000D_
          [_x000D_
            ""_x000D_
          ]_x000D_
        ],_x000D_
        "Statistics": {_x000D_
          "CreationDate": "2022-11-15T10:05:04.9295876+01:00",_x000D_
          "LastRefreshDate": "2022-03-15T17:38:54.1280101+01:00",_x000D_
          "TotalRefreshCount": 111,_x000D_
          "CustomInfo": {}_x000D_
        }_x000D_
      },_x000D_
      "1990": {_x000D_
        "$type": "Inside.Core.Formula.Definition.DefinitionAC, Inside.Core.Formula",_x000D_
        "ID": 1990,_x000D_
        "Results": [_x000D_
          [_x000D_
            ""_x000D_
          ]_x000D_
        ],_x000D_
        "Statistics": {_x000D_
          "CreationDate": "2022-11-15T10:05:04.9295876+01:00",_x000D_
          "LastRefreshDate": "2022-03-15T17:38:57.5949383+01:00",_x000D_
          "TotalRefreshCount": 111,_x000D_
          "CustomInfo": {}_x000D_
        }_x000D_
      },_x000D_
      "1991": {_x000D_
        "$type": "Inside.Core.Formula.Definition.DefinitionAC, Inside.Core.Formula",_x000D_
        "ID": 1991,_x000D_
        "Results": [_x000D_
          [_x000D_
            ""_x000D_
          ]_x000D_
        ],_x000D_
        "Statistics": {_x000D_
          "CreationDate": "2022-11-15T10:05:04.9295876+01:00",_x000D_
          "LastRefreshDate": "2022-03-15T17:39:02.5926019+01:00",_x000D_
          "TotalRefreshCount": 111,_x000D_
          "CustomInfo": {}_x000D_
        }_x000D_
      },_x000D_
      "1992": {_x000D_
        "$type": "Inside.Core.Formula.Definition.DefinitionAC, Inside.Core.Formula",_x000D_
        "ID": 1992,_x000D_
        "Results": [_x000D_
          [_x000D_
            ""_x000D_
          ]_x000D_
        ],_x000D_
        "Statistics": {_x000D_
          "CreationDate": "2022-11-15T10:05:04.9295876+01:00",_x000D_
          "LastRefreshDate": "2022-03-15T17:38:50.8261345+01:00",_x000D_
          "TotalRefreshCount": 135,_x000D_
          "CustomInfo": {}_x000D_
        }_x000D_
      },_x000D_
      "1993": {_x000D_
        "$type": "Inside.Core.Formula.Definition.DefinitionAC, Inside.Core.Formula",_x000D_
        "ID": 1993,_x000D_
        "Results": [_x000D_
          [_x000D_
            ""_x000D_
          ]_x000D_
        ],_x000D_
        "Statistics": {_x000D_
          "CreationDate": "2022-11-15T10:05:04.9295876+01:00",_x000D_
          "LastRefreshDate": "2022-03-15T17:38:54.6588444+01:00",_x000D_
          "TotalRefreshCount": 113,_x000D_
          "CustomInfo": {}_x000D_
        }_x000D_
      },_x000D_
      "1994": {_x000D_
        "$type": "Inside.Core.Formula.Definition.DefinitionAC, Inside.Core.Formula",_x000D_
        "ID": 1994,_x000D_
        "Results": [_x000D_
          [_x000D_
            ""_x000D_
          ]_x000D_
        ],_x000D_
        "Statistics": {_x000D_
          "CreationDate": "2022-11-15T10:05:04.9295876+01:00",_x000D_
          "LastRefreshDate": "2022-03-15T17:38:50.6157129+01:00",_x000D_
          "TotalRefreshCount": 134,_x000D_
          "CustomInfo": {}_x000D_
        }_x000D_
      },_x000D_
      "1995": {_x000D_
        "$type": "Inside.Core.Formula.Definition.DefinitionAC, Inside.Core.Formula",_x000D_
        "ID": 1995,_x000D_
        "Results": [_x000D_
          [_x000D_
            ""_x000D_
          ]_x000D_
        ],_x000D_
        "Statistics": {_x000D_
          "CreationDate": "2022-11-15T10:05:04.9295876+01:00",_x000D_
          "LastRefreshDate": "2022-03-15T17:38:51.1336202+01:00",_x000D_
          "TotalRefreshCount": 135,_x000D_
          "CustomInfo": {}_x000D_
        }_x000D_
      },_x000D_
      "1996": {_x000D_
        "$type": "Inside.Core.Formula.Definition.DefinitionAC, Inside.Core.Formula",_x000D_
        "ID": 1996,_x000D_
        "Results": [_x000D_
          [_x000D_
            "Catégorie 2"_x000D_
          ]_x000D_
        ],_x000D_
        "Statistics": {_x000D_
          "CreationDate": "2022-11-15T10:05:04.9295876+01:00",_x000D_
          "LastRefreshDate": "2022-03-15T17:46:57.7611129+01:00",_x000D_
          "TotalRefreshCount": 132,_x000D_
          "CustomInfo": {}_x000D_
        }_x000D_
      },_x000D_
      "1997": {_x000D_
        "$type": "Inside.Core.Formula.Definition.DefinitionAC, Inside.Core.Formula",_x000D_
        "ID": 1997,_x000D_
        "Results": [_x000D_
          [_x000D_
            ""_x000D_
          ]_x000D_
        ],_x000D_
        "Statistics": {_x000D_
          "CreationDate": "2022-11-15T10:05:04.9295876+01:00",_x000D_
          "LastRefreshDate": "2022-03-15T17:38:51.8887717+01:00",_x000D_
          "TotalRefreshCount": 135,_x000D_
          "CustomInfo": {}_x000D_
        }_x000D_
      },_x000D_
      "1998": {_x000D_
        "$type": "Inside.Core.Formula.Definition.DefinitionAC, Inside.Core.Formula",_x000D_
        "ID": 1998,_x000D_
        "Results": [_x000D_
          [_x000D_
            "Catégorie 0"_x000D_
          ]_x000D_
        ],_x000D_
        "Statistics": {_x000D_
          "CreationDate": "2022-11-15T10:05:04.9295876+01:00",_x000D_
          "LastRefreshDate": "2022-03-15T17:46:57.4882795+01:00",_x000D_
          "TotalRefreshCount": 134,_x000D_
          "CustomInfo": {}_x000D_
        }_x000D_
      },_x000D_
      "1999": {_x000D_
        "$type": "Inside.Core.Formula.Definition.DefinitionAC, Inside.Core.Formula",_x000D_
        "ID": 1999,_x000D_
        "Results": [_x000D_
          [_x000D_
            "Catégorie 5"_x000D_
          ]_x000D_
        ],_x000D_
        "Statistics": {_x000D_
          "CreationDate": "2022-11-15T10:05:04.9295876+01:00",_x000D_
          "LastRefreshDate": "2022-03-15T17:46:58.3434461+01:00",_x000D_
          "TotalRefreshCount": 133,_x000D_
          "CustomInfo": {}_x000D_
        }_x000D_
      },_x000D_
      "2000": {_x000D_
        "$type": "Inside.Core.Formula.Definition.DefinitionAC, Inside.Core.Formula",_x000D_
        "ID": 2000,_x000D_
        "Results": [_x000D_
          [_x000D_
            ""_x000D_
          ]_x000D_
        ],_x000D_
        "Statistics": {_x000D_
          "CreationDate": "2022-11-15T10:05:04.9295876+01:00",_x000D_
          "LastRefreshDate": "2022-03-15T17:38:53.3813754+01:00",_x000D_
          "TotalRefreshCount": 114,_x000D_
          "CustomInfo": {}_x000D_
        }_x000D_
      },_x000D_
      "2001": {_x000D_
        "$type": "Inside.Core.Formula.Definition.DefinitionAC, Inside.Core.Formula",_x000D_
        "ID": 2001,_x000D_
        "Results": [_x000D_
          [_x000D_
            ""_x000D_
          ]_x000D_
        ],_x000D_
        "Statistics": {_x000D_
          "CreationDate": "2022-11-15T10:05:04.9295876+01:00",_x000D_
          "LastRefreshDate": "2022-03-15T17:38:54.5822+01:00",_x000D_
          "TotalRefreshCount": 112,_x000D_
          "CustomInfo": {}_x000D_
        }_x000D_
      },_x000D_
      "2002": {_x000D_
        "$type": "Inside.Core.Formula.Definition.DefinitionAC, Inside.Core.Formula",_x000D_
        "ID": 2002,_x000D_
        "Results": [_x000D_
          [_x000D_
            "Catégorie 3"_x000D_
          ]_x000D_
        ],_x000D_
        "Statistics": {_x000D_
          "CreationDate": "2022-11-15T10:05:04.9295876+01:00",_x000D_
          "LastRefreshDate": "2022-03-15T17:46:59.0283795+01:00",_x000D_
          "TotalRefreshCount": 134,_x000D_
          "CustomInfo": {}_x000D_
        }_x000D_
      },_x000D_
      "2003": {_x000D_
        "$type": "Inside.Core.Formula.Definition.DefinitionAC, Inside.Core.Formula",_x000D_
        "ID": 2003,_x000D_
        "Results": [_x000D_
          [_x000D_
            ""_x000D_
          ]_x000D_
        ],_x000D_
        "Statistics": {_x000D_
          "CreationDate": "2022-11-15T10:05:04.9295876+01:00",_x000D_
          "LastRefreshDate": "2022-03-15T17:38:57.4476324+01:00",_x000D_
          "TotalRefreshCount": 113,_x000D_
          "CustomInfo": {}_x000D_
        }_x000D_
      },_x000D_
      "2004": {_x000D_
        "$type": "Inside.Core.Formula.Definition.DefinitionAC, Inside.Core.Formula",_x000D_
        "ID": 2004,_x000D_
        "Results": [_x000D_
          [_x000D_
            ""_x000D_
          ]_x000D_
        ],_x000D_
        "Statistics": {_x000D_
          "CreationDate": "2022-11-15T10:05:04.9295876+01:00",_x000D_
          "LastRefreshDate": "2022-03-15T17:39:02.6250996+01:00",_x000D_
          "TotalRefreshCount": 111,_x000D_
          "CustomInfo": {}_x000D_
        }_x000D_
      },_x000D_
      "2005": {_x000D_
        "$type": "Inside.Core.Formula.Definition.DefinitionAC, Inside.Core.Formula",_x000D_
        "ID": 2005,_x000D_
        "Results": [_x000D_
          [_x000D_
            ""_x000D_
          ]_x000D_
        ],_x000D_
        "Statistics": {_x000D_
          "CreationDate": "2022-11-15T10:05:04.9295876+01:00",_x000D_
          "LastRefreshDate": "2022-03-15T17:38:53.5166027+01:00",_x000D_
          "TotalRefreshCount": 113,_x000D_
          "CustomInfo": {}_x000D_
        }_x000D_
      },_x000D_
      "2006": {_x000D_
        "$type": "Inside.Core.Formula.Definition.DefinitionAC, Inside.Core.Formula",_x000D_
        "ID": 2006,_x000D_
        "Results": [_x000D_
          [_x000D_
            ""_x000D_
          ]_x000D_
        ],_x000D_
        "Statistics": {_x000D_
          "CreationDate": "2022-11-15T10:05:04.9295876+01:00",_x000D_
          "LastRefreshDate": "2022-03-15T17:38:50.6824842+01:00",_x000D_
          "TotalRefreshCount": 134,_x000D_
          "CustomInfo": {}_x000D_
        }_x000D_
      },_x000D_
      "2007": {_x000D_
        "$type": "Inside.Core.Formula.Definition.DefinitionAC, Inside.Core.Formula",_x000D_
        "ID": 2007,_x000D_
        "Results": [_x000D_
          [_x000D_
            ""_x000D_
          ]_x000D_
        ],_x000D_
        "Statistics": {_x000D_
          "CreationDate": "2022-11-15T10:05:04.9295876+01:00",_x000D_
          "LastRefreshDate": "2022-03-15T17:38:52.6955919+01:00",_x000D_
          "TotalRefreshCount": 112,_x000D_
          "CustomInfo": {}_x000D_
        }_x000D_
      },_x000D_
      "2008": {_x000D_
        "$type": "Inside.Core.Formula.Definition.DefinitionAC, Inside.Core.Formula",_x000D_
        "ID": 2008,_x000D_
        "Results": [_x000D_
          [_x000D_
            ""_x000D_
          ]_x000D_
        ],_x000D_
        "Statistics": {_x000D_
          "CreationDate": "2022-11-15T10:05:04.9295876+01:00",_x000D_
          "LastRefreshDate": "2022-03-15T17:38:52.7995058+01:00",_x000D_
          "TotalRefreshCount": 113,_x000D_
          "CustomInfo": {}_x000D_
        }_x000D_
      },_x000D_
      "2009": {_x000D_
        "$type": "Inside.Core.Formula.Definition.DefinitionAC, Inside.Core.Formula",_x000D_
        "ID": 2009,_x000D_
        "Results": [_x000D_
          [_x000D_
            ""_x000D_
          ]_x000D_
        ],_x000D_
        "Statistics": {_x000D_
          "CreationDate": "2022-11-15T10:05:04.9295876+01:00",_x000D_
          "LastRefreshDate": "2022-03-15T17:38:52.0185137+01:00",_x000D_
          "TotalRefreshCount": 136,_x000D_
          "CustomInfo": {}_x000D_
        }_x000D_
      },_x000D_
      "2010": {_x000D_
        "$type": "Inside.Core.Formula.Definition.DefinitionAC, Inside.Core.Formula",_x000D_
        "ID": 2010,_x000D_
        "Results": [_x000D_
          [_x000D_
            ""_x000D_
          ]_x000D_
        ],_x000D_
        "Statistics": {_x000D_
          "CreationDate": "2022-11-15T10:05:04.9295876+01:00",_x000D_
          "LastRefreshDate": "2022-03-15T17:38:53.8949841+01:00",_x000D_
          "TotalRefreshCount": 112,_x000D_
          "CustomInfo": {}_x000D_
        }_x000D_
      },_x000D_
      "2011": {_x000D_
        "$type": "Inside.Core.Formula.Definition.DefinitionAC, Inside.Core.Formula",_x000D_
        "ID": 2011,_x000D_
        "Results": [_x000D_
          [_x000D_
            "Catégorie 1"_x000D_
          ]_x000D_
        ],_x000D_
        "Statistics": {_x000D_
          "CreationDate": "2022-11-15T10:05:04.9295876+01:00",_x000D_
          "LastRefreshDate": "2022-03-15T17:46:58.3040364+01:00",_x000D_
          "TotalRefreshCount": 134,_x000D_
          "CustomInfo": {}_x000D_
        }_x000D_
      },_x000D_
      "2012": {_x000D_
        "$type": "Inside.Core.Formula.Definition.DefinitionAC, Inside.Core.Formula",_x000D_
        "ID": 2012,_x000D_
        "Results": [_x000D_
          [_x000D_
            ""_x000D_
          ]_x000D_
        ],_x000D_
        "Statistics": {_x000D_
          "CreationDate": "2022-11-15T10:05:04.9295876+01:00",_x000D_
          "LastRefreshDate": "2022-03-15T17:38:53.1730302+01:00",_x000D_
          "TotalRefreshCount": 110,_x000D_
          "CustomInfo": {}_x000D_
        }_x000D_
      },_x000D_
      "2013": {_x000D_
        "$type": "Inside.Core.Formula.Definition.DefinitionAC, Inside.Core.Formula",_x000D_
        "ID": 2013,_x000D_
        "Results": [_x000D_
          [_x000D_
            ""_x000D_
          ]_x000D_
        ],_x000D_
        "Statistics": {_x000D_
          "CreationDate": "2022-11-15T10:05:04.9295876+01:00",_x000D_
          "LastRefreshDate": "2022-03-15T17:38:50.7792264+01:00",_x000D_
          "TotalRefreshCount": 134,_x000D_
          "CustomInfo": {}_x000D_
        }_x000D_
      },_x000D_
      "2014": {_x000D_
        "$type": "Inside.Core.Formula.Definition.DefinitionAC, Inside.Core.Formula",_x000D_
        "ID": 2014,_x000D_
        "Results": [_x000D_
          [_x000D_
            ""_x000D_
          ]_x000D_
        ],_x000D_
        "Statistics": {_x000D_
          "CreationDate": "2022-11-15T10:05:04.9295876+01:00",_x000D_
          "LastRefreshDate": "2022-03-15T17:38:54.2590253+01:00",_x000D_
          "TotalRefreshCount": 112,_x000D_
          "CustomInfo": {}_x000D_
        }_x000D_
      },_x000D_
      "2015": {_x000D_
        "$type": "Inside.Core.Formula.Definition.DefinitionAC, Inside.Core.Formula",_x000D_
        "ID": 2015,_x000D_
        "Results": [_x000D_
          [_x000D_
            ""_x000D_
          ]_x000D_
        ],_x000D_
        "Statistics": {_x000D_
          "CreationDate": "2022-11-15T10:05:04.9295876+01:00",_x000D_
          "LastRefreshDate": "2022-03-15T17:38:54.7257005+01:00",_x000D_
          "TotalRefreshCount": 113,_x000D_
          "CustomInfo": {}_x000D_
        }_x000D_
      },_x000D_
      "2016": {_x000D_
        "$type": "Inside.Core.Formula.Definition.DefinitionAC, Inside.Core.Formula",_x000D_
        "ID": 2016,_x000D_
        "Results": [_x000D_
          [_x000D_
            ""_x000D_
          ]_x000D_
        ],_x000D_
        "Statistics": {_x000D_
          "CreationDate": "2022-11-15T10:05:04.9295876+01:00",_x000D_
          "LastRefreshDate": "2022-03-15T17:38:59.8310589+01:00",_x000D_
          "TotalRefreshCount": 111,_x000D_
          "CustomInfo": {}_x000D_
        }_x000D_
      },_x000D_
      "2017": {_x000D_
        "$type": "Inside.Core.Formula.Definition.DefinitionAC, Inside.Core.Formula",_x000D_
        "ID": 2017,_x000D_
        "Results": [_x000D_
          [_x000D_
            ""_x000D_
          ]_x000D_
        ],_x000D_
        "Statistics": {_x000D_
          "CreationDate": "2022-11-15T10:05:04.9295876+01:00",_x000D_
          "LastRefreshDate": "2022-03-15T17:38:59.9700262+01:00",_x000D_
          "TotalRefreshCount": 113,_x000D_
          "CustomInfo": {}_x000D_
        }_x000D_
      },_x000D_
      "2018": {_x000D_
        "$type": "Inside.Core.Formula.Definition.DefinitionAC, Inside.Core.Formula",_x000D_
        "ID": 2018,_x000D_
        "Results": [_x000D_
          [_x000D_
            ""_x000D_
          ]_x000D_
        ],_x000D_
        "Statistics": {_x000D_
          "CreationDate": "2022-11-15T10:05:04.9295876+01:00",_x000D_
          "LastRefreshDate": "2022-03-15T17:38:54.9705535+01:00",_x000D_
          "TotalRefreshCount": 113,_x000D_
          "CustomInfo": {}_x000D_
        }_x000D_
      },_x000D_
      "2019": {_x000D_
        "$type": "Inside.Core.Formula.Definition.DefinitionAC, Inside.Core.Formula",_x000D_
        "ID": 2019,_x000D_
        "Results": [_x000D_
          [_x000D_
            ""_x000D_
          ]_x000D_
        ],_x000D_
        "Statistics": {_x000D_
          "CreationDate": "2022-11-15T10:05:04.9295876+01:00",_x000D_
          "LastRefreshDate": "2022-03-15T17:38:51.8366468+01:00",_x000D_
          "TotalRefreshCount": 135,_x000D_
          "CustomInfo": {}_x000D_
        }_x000D_
      },_x000D_
      "2020": {_x000D_
        "$type": "Inside.Core.Formula.Definition.DefinitionAC, Inside.Core.Formula",_x000D_
        "ID": 2020,_x000D_
        "Results": [_x000D_
          [_x000D_
            "Catégorie 0"_x000D_
          ]_x000D_
        ],_x000D_
        "Statistics": {_x000D_
          "CreationDate": "2022-11-15T10:05:04.9295876+01:00",_x000D_
          "LastRefreshDate": "2022-03-15T17:46:57.7550799+01:00",_x000D_
          "TotalRefreshCount": 133,_x000D_
          "CustomInfo": {}_x000D_
        }_x000D_
      },_x000D_
      "2021": {_x000D_
        "$type": "Inside.Core.Formula.Definition.DefinitionAC, Inside.Core.Formula",_x000D_
        "ID": 2021,_x000D_
        "Results": [_x000D_
          [_x000D_
            "Catégorie 4"_x000D_
          ]_x000D_
        ],_x000D_
        "Statistics": {_x000D_
          "CreationDate": "2022-11-15T10:05:04.9295876+01:00",_x000D_
          "LastRefreshDate": "2022-03-15T17:46:57.7080901+01:00",_x000D_
          "TotalRefreshCount": 133,_x000D_
          "CustomInfo": {}_x000D_
        }_x000D_
      },_x000D_
      "2022": {_x000D_
        "$type": "Inside.Core.Formula.Definition.DefinitionAC, Inside.Core.Formula",_x000D_
        "ID": 2022,_x000D_
        "Results": [_x000D_
          [_x000D_
            ""_x000D_
          ]_x000D_
        ],_x000D_
        "Statistics": {_x000D_
          "CreationDate": "2022-11-15T10:05:04.9295876+01:00",_x000D_
          "LastRefreshDate": "2022-03-15T17:39:00.3211067+01:00",_x000D_
          "TotalRefreshCount": 112,_x000D_
          "CustomInfo": {}_x000D_
        }_x000D_
      },_x000D_
      "2023": {_x000D_
        "$type": "Inside.Core.Formula.Definition.DefinitionAC, Inside.Core.Formula",_x000D_
        "ID": 2023,_x000D_
        "Results": [_x000D_
          [_x000D_
            ""_x000D_
          ]_x000D_
        ],_x000D_
        "Statistics": {_x000D_
          "CreationDate": "2022-11-15T10:05:04.9295876+01:00",_x000D_
         </t>
  </si>
  <si>
    <t xml:space="preserve"> "LastRefreshDate": "2022-03-15T17:38:50.8516674+01:00",_x000D_
          "TotalRefreshCount": 134,_x000D_
          "CustomInfo": {}_x000D_
        }_x000D_
      },_x000D_
      "2024": {_x000D_
        "$type": "Inside.Core.Formula.Definition.DefinitionAC, Inside.Core.Formula",_x000D_
        "ID": 2024,_x000D_
        "Results": [_x000D_
          [_x000D_
            ""_x000D_
          ]_x000D_
        ],_x000D_
        "Statistics": {_x000D_
          "CreationDate": "2022-11-15T10:05:04.9295876+01:00",_x000D_
          "LastRefreshDate": "2022-03-15T17:38:53.2478245+01:00",_x000D_
          "TotalRefreshCount": 111,_x000D_
          "CustomInfo": {}_x000D_
        }_x000D_
      },_x000D_
      "2025": {_x000D_
        "$type": "Inside.Core.Formula.Definition.DefinitionAC, Inside.Core.Formula",_x000D_
        "ID": 2025,_x000D_
        "Results": [_x000D_
          [_x000D_
            ""_x000D_
          ]_x000D_
        ],_x000D_
        "Statistics": {_x000D_
          "CreationDate": "2022-11-15T10:05:04.9295876+01:00",_x000D_
          "LastRefreshDate": "2022-03-15T17:38:57.2454586+01:00",_x000D_
          "TotalRefreshCount": 111,_x000D_
          "CustomInfo": {}_x000D_
        }_x000D_
      },_x000D_
      "2026": {_x000D_
        "$type": "Inside.Core.Formula.Definition.DefinitionAC, Inside.Core.Formula",_x000D_
        "ID": 2026,_x000D_
        "Results": [_x000D_
          [_x000D_
            "Catégorie 1"_x000D_
          ]_x000D_
        ],_x000D_
        "Statistics": {_x000D_
          "CreationDate": "2022-11-15T10:05:04.9295876+01:00",_x000D_
          "LastRefreshDate": "2022-03-15T17:46:58.4761614+01:00",_x000D_
          "TotalRefreshCount": 133,_x000D_
          "CustomInfo": {}_x000D_
        }_x000D_
      },_x000D_
      "2027": {_x000D_
        "$type": "Inside.Core.Formula.Definition.DefinitionAC, Inside.Core.Formula",_x000D_
        "ID": 2027,_x000D_
        "Results": [_x000D_
          [_x000D_
            ""_x000D_
          ]_x000D_
        ],_x000D_
        "Statistics": {_x000D_
          "CreationDate": "2022-11-15T10:05:04.9295876+01:00",_x000D_
          "LastRefreshDate": "2022-03-15T17:38:54.7286576+01:00",_x000D_
          "TotalRefreshCount": 111,_x000D_
          "CustomInfo": {}_x000D_
        }_x000D_
      },_x000D_
      "2028": {_x000D_
        "$type": "Inside.Core.Formula.Definition.DefinitionAC, Inside.Core.Formula",_x000D_
        "ID": 2028,_x000D_
        "Results": [_x000D_
          [_x000D_
            ""_x000D_
          ]_x000D_
        ],_x000D_
        "Statistics": {_x000D_
          "CreationDate": "2022-11-15T10:05:04.9295876+01:00",_x000D_
          "LastRefreshDate": "2022-03-15T17:38:52.53454+01:00",_x000D_
          "TotalRefreshCount": 111,_x000D_
          "CustomInfo": {}_x000D_
        }_x000D_
      },_x000D_
      "2029": {_x000D_
        "$type": "Inside.Core.Formula.Definition.DefinitionAC, Inside.Core.Formula",_x000D_
        "ID": 2029,_x000D_
        "Results": [_x000D_
          [_x000D_
            ""_x000D_
          ]_x000D_
        ],_x000D_
        "Statistics": {_x000D_
          "CreationDate": "2022-11-15T10:05:04.9295876+01:00",_x000D_
          "LastRefreshDate": "2022-03-15T17:38:57.2962695+01:00",_x000D_
          "TotalRefreshCount": 115,_x000D_
          "CustomInfo": {}_x000D_
        }_x000D_
      },_x000D_
      "2030": {_x000D_
        "$type": "Inside.Core.Formula.Definition.DefinitionAC, Inside.Core.Formula",_x000D_
        "ID": 2030,_x000D_
        "Results": [_x000D_
          [_x000D_
            ""_x000D_
          ]_x000D_
        ],_x000D_
        "Statistics": {_x000D_
          "CreationDate": "2022-11-15T10:05:04.9295876+01:00",_x000D_
          "LastRefreshDate": "2022-03-15T17:38:53.3458754+01:00",_x000D_
          "TotalRefreshCount": 113,_x000D_
          "CustomInfo": {}_x000D_
        }_x000D_
      },_x000D_
      "2031": {_x000D_
        "$type": "Inside.Core.Formula.Definition.DefinitionAC, Inside.Core.Formula",_x000D_
        "ID": 2031,_x000D_
        "Results": [_x000D_
          [_x000D_
            ""_x000D_
          ]_x000D_
        ],_x000D_
        "Statistics": {_x000D_
          "CreationDate": "2022-11-15T10:05:04.9295876+01:00",_x000D_
          "LastRefreshDate": "2022-03-15T17:38:53.3968494+01:00",_x000D_
          "TotalRefreshCount": 114,_x000D_
          "CustomInfo": {}_x000D_
        }_x000D_
      },_x000D_
      "2032": {_x000D_
        "$type": "Inside.Core.Formula.Definition.DefinitionAC, Inside.Core.Formula",_x000D_
        "ID": 2032,_x000D_
        "Results": [_x000D_
          [_x000D_
            "Catégorie 0"_x000D_
          ]_x000D_
        ],_x000D_
        "Statistics": {_x000D_
          "CreationDate": "2022-11-15T10:05:04.9295876+01:00",_x000D_
          "LastRefreshDate": "2022-03-15T17:46:57.5191653+01:00",_x000D_
          "TotalRefreshCount": 133,_x000D_
          "CustomInfo": {}_x000D_
        }_x000D_
      },_x000D_
      "2033": {_x000D_
        "$type": "Inside.Core.Formula.Definition.DefinitionAC, Inside.Core.Formula",_x000D_
        "ID": 2033,_x000D_
        "Results": [_x000D_
          [_x000D_
            "Catégorie 1"_x000D_
          ]_x000D_
        ],_x000D_
        "Statistics": {_x000D_
          "CreationDate": "2022-11-15T10:05:04.9295876+01:00",_x000D_
          "LastRefreshDate": "2022-03-15T17:46:58.3494378+01:00",_x000D_
          "TotalRefreshCount": 133,_x000D_
          "CustomInfo": {}_x000D_
        }_x000D_
      },_x000D_
      "2034": {_x000D_
        "$type": "Inside.Core.Formula.Definition.DefinitionAC, Inside.Core.Formula",_x000D_
        "ID": 2034,_x000D_
        "Results": [_x000D_
          [_x000D_
            ""_x000D_
          ]_x000D_
        ],_x000D_
        "Statistics": {_x000D_
          "CreationDate": "2022-11-15T10:05:04.9295876+01:00",_x000D_
          "LastRefreshDate": "2022-03-15T17:38:52.7065698+01:00",_x000D_
          "TotalRefreshCount": 110,_x000D_
          "CustomInfo": {}_x000D_
        }_x000D_
      },_x000D_
      "2035": {_x000D_
        "$type": "Inside.Core.Formula.Definition.DefinitionAC, Inside.Core.Formula",_x000D_
        "ID": 2035,_x000D_
        "Results": [_x000D_
          [_x000D_
            ""_x000D_
          ]_x000D_
        ],_x000D_
        "Statistics": {_x000D_
          "CreationDate": "2022-11-15T10:05:04.9295876+01:00",_x000D_
          "LastRefreshDate": "2022-03-15T17:38:54.9675614+01:00",_x000D_
          "TotalRefreshCount": 113,_x000D_
          "CustomInfo": {}_x000D_
        }_x000D_
      },_x000D_
      "2036": {_x000D_
        "$type": "Inside.Core.Formula.Definition.DefinitionAC, Inside.Core.Formula",_x000D_
        "ID": 2036,_x000D_
        "Results": [_x000D_
          [_x000D_
            "Catégorie 0"_x000D_
          ]_x000D_
        ],_x000D_
        "Statistics": {_x000D_
          "CreationDate": "2022-11-15T10:05:04.9295876+01:00",_x000D_
          "LastRefreshDate": "2022-03-15T17:46:57.8638884+01:00",_x000D_
          "TotalRefreshCount": 132,_x000D_
          "CustomInfo": {}_x000D_
        }_x000D_
      },_x000D_
      "2037": {_x000D_
        "$type": "Inside.Core.Formula.Definition.DefinitionAC, Inside.Core.Formula",_x000D_
        "ID": 2037,_x000D_
        "Results": [_x000D_
          [_x000D_
            ""_x000D_
          ]_x000D_
        ],_x000D_
        "Statistics": {_x000D_
          "CreationDate": "2022-11-15T10:05:04.9295876+01:00",_x000D_
          "LastRefreshDate": "2022-03-15T17:39:02.664694+01:00",_x000D_
          "TotalRefreshCount": 111,_x000D_
          "CustomInfo": {}_x000D_
        }_x000D_
      },_x000D_
      "2038": {_x000D_
        "$type": "Inside.Core.Formula.Definition.DefinitionAC, Inside.Core.Formula",_x000D_
        "ID": 2038,_x000D_
        "Results": [_x000D_
          [_x000D_
            ""_x000D_
          ]_x000D_
        ],_x000D_
        "Statistics": {_x000D_
          "CreationDate": "2022-11-15T10:05:04.9295876+01:00",_x000D_
          "LastRefreshDate": "2022-03-15T17:39:02.6120932+01:00",_x000D_
          "TotalRefreshCount": 111,_x000D_
          "CustomInfo": {}_x000D_
        }_x000D_
      },_x000D_
      "2039": {_x000D_
        "$type": "Inside.Core.Formula.Definition.DefinitionAC, Inside.Core.Formula",_x000D_
        "ID": 2039,_x000D_
        "Results": [_x000D_
          [_x000D_
            ""_x000D_
          ]_x000D_
        ],_x000D_
        "Statistics": {_x000D_
          "CreationDate": "2022-11-15T10:05:04.9295876+01:00",_x000D_
          "LastRefreshDate": "2022-03-15T17:38:52.3518622+01:00",_x000D_
          "TotalRefreshCount": 111,_x000D_
          "CustomInfo": {}_x000D_
        }_x000D_
      },_x000D_
      "2040": {_x000D_
        "$type": "Inside.Core.Formula.Definition.DefinitionAC, Inside.Core.Formula",_x000D_
        "ID": 2040,_x000D_
        "Results": [_x000D_
          [_x000D_
            ""_x000D_
          ]_x000D_
        ],_x000D_
        "Statistics": {_x000D_
          "CreationDate": "2022-11-15T10:05:04.9295876+01:00",_x000D_
          "LastRefreshDate": "2022-03-15T17:39:00.2806018+01:00",_x000D_
          "TotalRefreshCount": 111,_x000D_
          "CustomInfo": {}_x000D_
        }_x000D_
      },_x000D_
      "2041": {_x000D_
        "$type": "Inside.Core.Formula.Definition.DefinitionAC, Inside.Core.Formula",_x000D_
        "ID": 2041,_x000D_
        "Results": [_x000D_
          [_x000D_
            ""_x000D_
          ]_x000D_
        ],_x000D_
        "Statistics": {_x000D_
          "CreationDate": "2022-11-15T10:05:04.9295876+01:00",_x000D_
          "LastRefreshDate": "2022-03-15T17:38:53.7834951+01:00",_x000D_
          "TotalRefreshCount": 112,_x000D_
          "CustomInfo": {}_x000D_
        }_x000D_
      },_x000D_
      "2042": {_x000D_
        "$type": "Inside.Core.Formula.Definition.DefinitionAC, Inside.Core.Formula",_x000D_
        "ID": 2042,_x000D_
        "Results": [_x000D_
          [_x000D_
            ""_x000D_
          ]_x000D_
        ],_x000D_
        "Statistics": {_x000D_
          "CreationDate": "2022-11-15T10:05:04.9295876+01:00",_x000D_
          "LastRefreshDate": "2022-03-15T17:38:54.5457381+01:00",_x000D_
          "TotalRefreshCount": 112,_x000D_
          "CustomInfo": {}_x000D_
        }_x000D_
      },_x000D_
      "2043": {_x000D_
        "$type": "Inside.Core.Formula.Definition.DefinitionAC, Inside.Core.Formula",_x000D_
        "ID": 2043,_x000D_
        "Results": [_x000D_
          [_x000D_
            ""_x000D_
          ]_x000D_
        ],_x000D_
        "Statistics": {_x000D_
          "CreationDate": "2022-11-15T10:05:04.9295876+01:00",_x000D_
          "LastRefreshDate": "2022-03-15T17:38:54.4882009+01:00",_x000D_
          "TotalRefreshCount": 111,_x000D_
          "CustomInfo": {}_x000D_
        }_x000D_
      },_x000D_
      "2044": {_x000D_
        "$type": "Inside.Core.Formula.Definition.DefinitionAC, Inside.Core.Formula",_x000D_
        "ID": 2044,_x000D_
        "Results": [_x000D_
          [_x000D_
            "Catégorie 3"_x000D_
          ]_x000D_
        ],_x000D_
        "Statistics": {_x000D_
          "CreationDate": "2022-11-15T10:05:04.9295876+01:00",_x000D_
          "LastRefreshDate": "2022-03-15T17:46:58.4455336+01:00",_x000D_
          "TotalRefreshCount": 132,_x000D_
          "CustomInfo": {}_x000D_
        }_x000D_
      },_x000D_
      "2045": {_x000D_
        "$type": "Inside.Core.Formula.Definition.DefinitionAC, Inside.Core.Formula",_x000D_
        "ID": 2045,_x000D_
        "Results": [_x000D_
          [_x000D_
            ""_x000D_
          ]_x000D_
        ],_x000D_
        "Statistics": {_x000D_
          "CreationDate": "2022-11-15T10:05:04.9295876+01:00",_x000D_
          "LastRefreshDate": "2022-03-15T17:38:50.968214+01:00",_x000D_
          "TotalRefreshCount": 130,_x000D_
          "CustomInfo": {}_x000D_
        }_x000D_
      },_x000D_
      "2046": {_x000D_
        "$type": "Inside.Core.Formula.Definition.DefinitionAC, Inside.Core.Formula",_x000D_
        "ID": 2046,_x000D_
        "Results": [_x000D_
          [_x000D_
            ""_x000D_
          ]_x000D_
        ],_x000D_
        "Statistics": {_x000D_
          "CreationDate": "2022-11-15T10:05:04.9295876+01:00",_x000D_
          "LastRefreshDate": "2022-03-15T17:38:51.8196913+01:00",_x000D_
          "TotalRefreshCount": 136,_x000D_
          "CustomInfo": {}_x000D_
        }_x000D_
      },_x000D_
      "2047": {_x000D_
        "$type": "Inside.Core.Formula.Definition.DefinitionAC, Inside.Core.Formula",_x000D_
        "ID": 2047,_x000D_
        "Results": [_x000D_
          [_x000D_
            ""_x000D_
          ]_x000D_
        ],_x000D_
        "Statistics": {_x000D_
          "CreationDate": "2022-11-15T10:05:04.9295876+01:00",_x000D_
          "LastRefreshDate": "2022-03-15T17:38:50.6346118+01:00",_x000D_
          "TotalRefreshCount": 135,_x000D_
          "CustomInfo": {}_x000D_
        }_x000D_
      },_x000D_
      "2048": {_x000D_
        "$type": "Inside.Core.Formula.Definition.DefinitionAC, Inside.Core.Formula",_x000D_
        "ID": 2048,_x000D_
        "Results": [_x000D_
          [_x000D_
            ""_x000D_
          ]_x000D_
        ],_x000D_
        "Statistics": {_x000D_
          "CreationDate": "2022-11-15T10:05:04.9295876+01:00",_x000D_
          "LastRefreshDate": "2022-03-15T17:38:52.4884724+01:00",_x000D_
          "TotalRefreshCount": 111,_x000D_
          "CustomInfo": {}_x000D_
        }_x000D_
      },_x000D_
      "2049": {_x000D_
        "$type": "Inside.Core.Formula.Definition.DefinitionAC, Inside.Core.Formula",_x000D_
        "ID": 2049,_x000D_
        "Results": [_x000D_
          [_x000D_
            ""_x000D_
          ]_x000D_
        ],_x000D_
        "Statistics": {_x000D_
          "CreationDate": "2022-11-15T10:05:04.9295876+01:00",_x000D_
          "LastRefreshDate": "2022-03-15T17:38:53.2976924+01:00",_x000D_
          "TotalRefreshCount": 112,_x000D_
          "CustomInfo": {}_x000D_
        }_x000D_
      },_x000D_
      "2050": {_x000D_
        "$type": "Inside.Core.Formula.Definition.DefinitionAC, Inside.Core.Formula",_x000D_
        "ID": 2050,_x000D_
        "Results": [_x000D_
          [_x000D_
            ""_x000D_
          ]_x000D_
        ],_x000D_
        "Statistics": {_x000D_
          "CreationDate": "2022-11-15T10:05:04.9295876+01:00",_x000D_
          "LastRefreshDate": "2022-03-15T17:38:57.4048423+01:00",_x000D_
          "TotalRefreshCount": 111,_x000D_
          "CustomInfo": {}_x000D_
        }_x000D_
      },_x000D_
      "2051": {_x000D_
        "$type": "Inside.Core.Formula.Definition.DefinitionAC, Inside.Core.Formula",_x000D_
        "ID": 2051,_x000D_
        "Results": [_x000D_
          [_x000D_
            ""_x000D_
          ]_x000D_
        ],_x000D_
        "Statistics": {_x000D_
          "CreationDate": "2022-11-15T10:05:04.9295876+01:00",_x000D_
          "LastRefreshDate": "2022-03-15T17:38:50.7961814+01:00",_x000D_
          "TotalRefreshCount": 135,_x000D_
          "CustomInfo": {}_x000D_
        }_x000D_
      },_x000D_
      "2052": {_x000D_
        "$type": "Inside.Core.Formula.Definition.DefinitionAC, Inside.Core.Formula",_x000D_
        "ID": 2052,_x000D_
        "Results": [_x000D_
          [_x000D_
            ""_x000D_
          ]_x000D_
        ],_x000D_
        "Statistics": {_x000D_
          "CreationDate": "2022-11-15T10:05:04.9295876+01:00",_x000D_
          "LastRefreshDate": "2022-03-15T17:38:54.6927884+01:00",_x000D_
          "TotalRefreshCount": 112,_x000D_
          "CustomInfo": {}_x000D_
        }_x000D_
      },_x000D_
      "2053": {_x000D_
        "$type": "Inside.Core.Formula.Definition.DefinitionAC, Inside.Core.Formula",_x000D_
        "ID": 2053,_x000D_
        "Results": [_x000D_
          [_x000D_
            ""_x000D_
          ]_x000D_
        ],_x000D_
        "Statistics": {_x000D_
          "CreationDate": "2022-11-15T10:05:04.9295876+01:00",_x000D_
          "LastRefreshDate": "2022-03-15T17:39:02.709088+01:00",_x000D_
          "TotalRefreshCount": 112,_x000D_
          "CustomInfo": {}_x000D_
        }_x000D_
      },_x000D_
      "2054": {_x000D_
        "$type": "Inside.Core.Formula.Definition.DefinitionAC, Inside.Core.Formula",_x000D_
        "ID": 2054,_x000D_
        "Results": [_x000D_
          [_x000D_
            "Catégorie 0"_x000D_
          ]_x000D_
        ],_x000D_
        "Statistics": {_x000D_
          "CreationDate": "2022-11-15T10:05:04.9295876+01:00",_x000D_
          "LastRefreshDate": "2022-03-15T17:46:59.0743167+01:00",_x000D_
          "TotalRefreshCount": 132,_x000D_
          "CustomInfo": {}_x000D_
        }_x000D_
      },_x000D_
      "2055": {_x000D_
        "$type": "Inside.Core.Formula.Definition.DefinitionAC, Inside.Core.Formula",_x000D_
        "ID": 2055,_x000D_
        "Results": [_x000D_
          [_x000D_
            ""_x000D_
          ]_x000D_
        ],_x000D_
        "Statistics": {_x000D_
          "CreationDate": "2022-11-15T10:05:04.9295876+01:00",_x000D_
          "LastRefreshDate": "2022-03-15T17:38:53.8429745+01:00",_x000D_
          "TotalRefreshCount": 112,_x000D_
          "CustomInfo": {}_x000D_
        }_x000D_
      },_x000D_
      "2056": {_x000D_
        "$type": "Inside.Core.Formula.Definition.DefinitionAC, Inside.Core.Formula",_x000D_
        "ID": 2056,_x000D_
        "Results": [_x000D_
          [_x000D_
            "Catégorie 1"_x000D_
          ]_x000D_
        ],_x000D_
        "Statistics": {_x000D_
          "CreationDate": "2022-11-15T10:05:04.9295876+01:00",_x000D_
          "LastRefreshDate": "2022-03-15T17:46:57.715077+01:00",_x000D_
          "TotalRefreshCount": 132,_x000D_
          "CustomInfo": {}_x000D_
        }_x000D_
      },_x000D_
      "2057": {_x000D_
        "$type": "Inside.Core.Formula.Definition.DefinitionAC, Inside.Core.Formula",_x000D_
        "ID": 2057,_x000D_
        "Results": [_x000D_
          [_x000D_
            "100"_x000D_
          ]_x000D_
        ],_x000D_
        "Statistics": {_x000D_
          "CreationDate": "2022-11-15T10:05:04.9295876+01:00",_x000D_
          "LastRefreshDate": "2022-03-15T17:46:57.1161623+01:00",_x000D_
          "TotalRefreshCount": 111,_x000D_
          "CustomInfo": {}_x000D_
        }_x000D_
      },_x000D_
      "2058": {_x000D_
        "$type": "Inside.Core.Formula.Definition.DefinitionAC, Inside.Core.Formula",_x000D_
        "ID": 2058,_x000D_
        "Results": [_x000D_
          [_x000D_
            ""_x000D_
          ]_x000D_
        ],_x000D_
        "Statistics": {_x000D_
          "CreationDate": "2022-11-15T10:05:04.9295876+01:00",_x000D_
          "LastRefreshDate": "2022-03-15T17:38:57.4842003+01:00",_x000D_
          "TotalRefreshCount": 111,_x000D_
          "CustomInfo": {}_x000D_
        }_x000D_
      },_x000D_
      "2059": {_x000D_
        "$type": "Inside.Core.Formula.Definition.DefinitionAC, Inside.Core.Formula",_x000D_
        "ID": 2059,_x000D_
        "Results": [_x000D_
          [_x000D_
            ""_x000D_
          ]_x000D_
        ],_x000D_
        "Statistics": {_x000D_
          "CreationDate": "2022-11-15T10:05:04.9295876+01:00",_x000D_
          "LastRefreshDate": "2022-03-15T17:38:54.4442722+01:00",_x000D_
          "TotalRefreshCount": 112,_x000D_
          "CustomInfo": {}_x000D_
        }_x000D_
      },_x000D_
      "2060": {_x000D_
        "$type": "Inside.Core.Formula.Definition.DefinitionAC, Inside.Core.Formula",_x000D_
        "ID": 2060,_x000D_
        "Results": [_x000D_
          [_x000D_
            "Catégorie 0"_x000D_
          ]_x000D_
        ],_x000D_
        "Statistics": {_x000D_
          "CreationDate": "2022-11-15T10:05:04.9295876+01:00",_x000D_
          "LastRefreshDate": "2022-03-15T17:46:58.9240991+01:00",_x000D_
          "TotalRefreshCount": 132,_x000D_
          "CustomInfo": {}_x000D_
        }_x000D_
      },_x000D_
      "2061": {_x000D_
        "$type": "Inside.Core.Formula.Definition.DefinitionAC, Inside.Core.Formula",_x000D_
        "ID": 2061,_x000D_
        "Results": [_x000D_
          [_x000D_
            ""_x000D_
          ]_x000D_
        ],_x000D_
        "Statistics": {_x000D_
          "CreationDate": "2022-11-15T10:05:04.9295876+01:00",_x000D_
          "LastRefreshDate": "2022-03-15T17:38:57.292193+01:00",_x000D_
          "TotalRefreshCount": 111,_x000D_
          "CustomInfo": {}_x000D_
        }_x000D_
      },_x000D_
      "2062": {_x000D_
        "$type": "Inside.Core.Formula.Definition.DefinitionAC, Inside.Core.Formula",_x000D_
        "ID": 2062,_x000D_
        "Results": [_x000D_
          [_x000D_
            ""_x000D_
          ]_x000D_
        ],_x000D_
        "Statistics": {_x000D_
          "CreationDate": "2022-11-15T10:05:04.9295876+01:00",_x000D_
          "LastRefreshDate": "2022-03-15T17:38:51.2863155+01:00",_x000D_
          "TotalRefreshCount": 134,_x000D_
          "CustomInfo": {}_x000D_
        }_x000D_
      },_x000D_
      "2063": {_x000D_
        "$type": "Inside.Core.Formula.Definition.DefinitionAC, Inside.Core.Formula",_x000D_
        "ID": 2063,_x000D_
        "Results": [_x000D_
          [_x000D_
            "Catégorie 1"_x000D_
          ]_x000D_
        ],_x000D_
        "Statistics": {_x000D_
          "CreationDate": "2022-11-15T10:05:04.9295876+01:00",_x000D_
          "LastRefreshDate": "2022-03-15T17:46:58.3070287+01:00",_x000D_
          "TotalRefreshCount": 132,_x000D_
          "CustomInfo": {}_x000D_
        }_x000D_
      },_x000D_
      "2064": {_x000D_
        "$type": "Inside.Core.Formula.Definition.DefinitionAC, Inside.Core.Formula",_x000D_
        "ID": 2064,_x000D_
        "Results": [_x000D_
          [_x000D_
            ""_x000D_
          ]_x000D_
        ],_x000D_
        "Statistics": {_x000D_
          "CreationDate": "2022-11-15T10:05:04.9295876+01:00",_x000D_
          "LastRefreshDate": "2022-03-15T17:38:54.2191311+01:00",_x000D_
          "TotalRefreshCount": 113,_x000D_
          "CustomInfo": {}_x000D_
        }_x000D_
      },_x000D_
      "2065": {_x000D_
        "$type": "Inside.Core.Formula.Definition.DefinitionAC, Inside.Core.Formula",_x000D_
        "ID": 2065,_x000D_
        "Results": [_x000D_
          [_x000D_
            "Catégorie 0"_x000D_
          ]_x000D_
        ],_x000D_
        "Statistics": {_x000D_
          "CreationDate": "2022-11-15T10:05:04.9295876+01:00",_x000D_
          "LastRefreshDate": "2022-03-15T17:46:57.959175+01:00",_x000D_
          "TotalRefreshCount": 133,_x000D_
          "CustomInfo": {}_x000D_
        }_x000D_
      },_x000D_
      "2066": {_x000D_
        "$type": "Inside.Core.Formula.Definition.DefinitionAC, Inside.Core.Formula",_x000D_
        "ID": 2066,_x000D_
        "Results": [_x000D_
          [_x000D_
            "Catégorie 0"_x000D_
          ]_x000D_
        ],_x000D_
        "Statistics": {_x000D_
          "CreationDate": "2022-11-15T10:05:04.9295876+01:00",_x000D_
          "LastRefreshDate": "2022-03-15T17:46:57.3363504+01:00",_x000D_
          "TotalRefreshCount": 134,_x000D_
          "CustomInfo": {}_x000D_
        }_x000D_
      },_x000D_
      "2067": {_x000D_
        "$type": "Inside.Core.Formula.Definition.DefinitionAC, Inside.Core.Formula",_x000D_
        "ID": 2067,_x000D_
        "Results": [_x000D_
          [_x000D_
            ""_x000D_
          ]_x000D_
        ],_x000D_
        "Statistics": {_x000D_
          "CreationDate": "2022-11-15T10:05:04.9295876+01:00",_x000D_
          "LastRefreshDate": "2022-03-15T17:38:53.7621679+01:00",_x000D_
          "TotalRefreshCount": 112,_x000D_
          "CustomInfo": {}_x000D_
        }_x000D_
      },_x000D_
      "2068": {_x000D_
        "$type": "Inside.Core.Formula.Definition.DefinitionAC, Inside.Core.Formula",_x000D_
        "ID": 2068,_x000D_
        "Results": [_x000D_
          [_x000D_
            ""_x000D_
          ]_x000D_
        ],_x000D_
        "Statistics": {_x000D_
          "CreationDate": "2022-11-15T10:05:04.9295876+01:00",_x000D_
          "LastRefreshDate": "2022-03-15T17:38:54.4577151+01:00",_x000D_
          "TotalRefreshCount": 113,_x000D_
          "CustomInfo": {}_x000D_
        }_x000D_
      },_x000D_
      "2069": {_x000D_
        "$type": "Inside.Core.Formula.Definition.DefinitionAC, Inside.Core.Formula",_x000D_
        "ID": 2069,_x000D_
        "Results": [_x000D_
          [_x000D_
            ""_x000D_
          ]_x000D_
        ],_x000D_
        "Statistics": {_x000D_
          "CreationDate": "2022-11-15T10:05:04.9295876+01:00",_x000D_
          "LastRefreshDate": "2022-03-15T17:38:57.2524391+01:00",_x000D_
          "TotalRefreshCount": 113,_x000D_
          "CustomInfo": {}_x000D_
        }_x000D_
      },_x000D_
      "2070": {_x000D_
        "$type": "Inside.Core.Formula.Definition.DefinitionAC, Inside.Core.Formula",_x000D_
        "ID": 2070,_x000D_
        "Results": [_x000D_
          [_x000D_
            ""_x000D_
          ]_x000D_
        ],_x000D_
        "Statistics": {_x000D_
          "CreationDate": "2022-11-15T10:05:04.9295876+01:00",_x000D_
          "LastRefreshDate": "2022-03-15T17:39:02.6041178+01:00",_x000D_
          "TotalRefreshCount": 111,_x000D_
          "CustomInfo": {}_x000D_
        }_x000D_
      },_x000D_
      "2071": {_x000D_
        "$type": "Inside.Core.Formula.Definition.DefinitionAC, Inside.Core.Formula",_x000D_
        "ID": 2071,_x000D_
        "Results": [_x000D_
          [_x000D_
            ""_x000D_
          ]_x000D_
        ],_x000D_
        "Statistics": {_x000D_
          "CreationDate": "2022-11-15T10:05:04.9295876+01:00",_x000D_
          "LastRefreshDate": "2022-03-15T17:38:52.6007818+01:00",_x000D_
          "TotalRefreshCount": 110,_x000D_
          "CustomInfo": {}_x000D_
        }_x000D_
      },_x000D_
      "2072": {_x000D_
        "$type": "Inside.Core.Formula.Definition.DefinitionAC, Inside.Core.Formula",_x000D_
        "ID": 2072,_x000D_
        "Results": [_x000D_
          [_x000D_
            ""_x000D_
          ]_x000D_
        ],_x000D_
        "Statistics": {_x000D_
          "CreationDate": "2022-11-15T10:05:04.9295876+01:00",_x000D_
          "LastRefreshDate": "2022-03-15T17:38:54.8969236+01:00",_x000D_
          "TotalRefreshCount": 112,_x000D_
          "CustomInfo": {}_x000D_
        }_x000D_
      },_x000D_
      "2073": {_x000D_
        "$type": "Inside.Core.Formula.Definition.DefinitionAC, Inside.Core.Formula",_x000D_
        "ID": 2073,_x000D_
        "Results": [_x000D_
          [_x000D_
            ""_x000D_
          ]_x000D_
        ],_x000D_
        "Statistics": {_x000D_
          "CreationDate": "2022-11-15T10:05:04.9295876+01:00",_x000D_
          "LastRefreshDate": "2022-03-15T17:38:53.4547679+01:00",_x000D_
          "TotalRefreshCount": 113,_x000D_
          "CustomInfo": {}_x000D_
        }_x000D_
      },_x000D_
      "2074": {_x000D_
        "$type": "Inside.Core.Formula.Definition.DefinitionAC, Inside.Core.Formula",_x000D_
        "ID": 2074,_x000D_
        "Results": [_x000D_
          [_x000D_
            ""_x000D_
          ]_x000D_
        ],_x000D_
        "Statistics": {_x000D_
          "CreationDate": "2022-11-15T10:05:04.9295876+01:00",_x000D_
          "LastRefreshDate": "2022-03-15T17:38:54.0331334+01:00",_x000D_
          "TotalRefreshCount": 113,_x000D_
          "CustomInfo": {}_x000D_
        }_x000D_
      },_x000D_
      "2075": {_x000D_
        "$type": "Inside.Core.Formula.Definition.DefinitionAC, Inside.Core.Formula",_x000D_
        "ID": 2075,_x000D_
        "Results": [_x000D_
          [_x000D_
            ""_x000D_
          ]_x000D_
        ],_x000D_
        "Statistics": {_x000D_
          "CreationDate": "2022-11-15T10:05:04.9295876+01:00",_x000D_
          "LastRefreshDate": "2022-03-15T17:38:53.9506843+01:00",_x000D_
          "TotalRefreshCount": 111,_x000D_
          "CustomInfo": {}_x000D_
        }_x000D_
      },_x000D_
      "2076": {_x000D_
        "$type": "Inside.Core.Formula.Definition.DefinitionAC, Inside.Core.Formula",_x000D_
        "ID": 2076,_x000D_
        "Results": [_x000D_
          [_x000D_
            "Catégorie 0"_x000D_
          ]_x000D_
        ],_x000D_
        "Statistics": {_x000D_
          "CreationDate": "2022-11-15T10:05:04.9295876+01:00",_x000D_
          "LastRefreshDate": "2022-03-15T17:46:58.5702012+01:00",_x000D_
          "TotalRefreshCount": 133,_x000D_
          "CustomInfo": {}_x000D_
        }_x000D_
      },_x000D_
      "2077": {_x000D_
        "$type": "Inside.Core.Formula.Definition.DefinitionAC, Inside.Core.Formula",_x000D_
        "ID": 2077,_x000D_
        "Results": [_x000D_
          [_x000D_
            ""_x000D_
          ]_x000D_
        ],_x000D_
        "Statistics": {_x000D_
          "CreationDate": "2022-11-15T10:05:04.9295876+01:00",_x000D_
          "LastRefreshDate": "2022-03-15T17:39:02.6696808+01:00",_x000D_
          "TotalRefreshCount": 112,_x000D_
          "CustomInfo": {}_x000D_
        }_x000D_
      },_x000D_
      "2078": {_x000D_
        "$type": "Inside.Core.Formula.Definition.DefinitionAC, Inside.Core.Formula",_x000D_
        "ID": 2078,_x000D_
        "Results": [_x000D_
          [_x000D_
            ""_x000D_
          ]_x000D_
        ],_x000D_
        "Statistics": {_x000D_
          "CreationDate": "2022-11-15T10:05:04.9295876+01:00",_x000D_
          "LastRefreshDate": "2022-03-15T17:39:00.3011614+01:00",_x000D_
          "TotalRefreshCount": 112,_x000D_
          "CustomInfo": {}_x000D_
        }_x000D_
      },_x000D_
      "2079": {_x000D_
        "$type": "Inside.Core.Formula.Definition.DefinitionAC, Inside.Core.Formula",_x000D_
        "ID": 2079,_x000D_
        "Results": [_x000D_
          [_x000D_
            ""_x000D_
          ]_x000D_
        ],_x000D_
        "Statistics": {_x000D_
          "CreationDate": "2022-11-15T10:05:04.9295876+01:00",_x000D_
          "LastRefreshDate": "2022-03-15T17:38:50.8995342+01:00",_x000D_
          "TotalRefreshCount": 134,_x000D_
          "CustomInfo": {}_x000D_
        }_x000D_
      },_x000D_
      "2080": {_x000D_
        "$type": "Inside.Core.Formula.Definition.DefinitionAC, Inside.Core.Formula",_x000D_
        "ID": 2080,_x000D_
        "Results": [_x000D_
          [_x000D_
            "Catégorie 0"_x000D_
          ]_x000D_
        ],_x000D_
        "Statistics": {_x000D_
          "CreationDate": "2022-11-15T10:05:04.9295876+01:00",_x000D_
          "LastRefreshDate": "2022-03-15T17:46:58.1470562+01:00",_x000D_
          "TotalRefreshCount": 133,_x000D_
          "CustomInfo": {}_x000D_
        }_x000D_
      },_x000D_
      "2081": {_x000D_
        "$type": "Inside.Core.Formula.Definition.DefinitionAC, Inside.Core.Formula",_x000D_
        "ID": 2081,_x000D_
        "Results": [_x000D_
          [_x000D_
            ""_x000D_
          ]_x000D_
        ],_x000D_
        "Statistics": {_x000D_
          "CreationDate": "2022-11-15T10:05:04.9295876+01:00",_x000D_
          "LastRefreshDate": "2022-03-15T17:39:00.2915764+01:00",_x000D_
          "TotalRefreshCount": 111,_x000D_
          "CustomInfo": {}_x000D_
        }_x000D_
      },_x000D_
      "2082": {_x000D_
        "$type": "Inside.Core.Formula.Definition.DefinitionAC, Inside.Core.Formula",_x000D_
        "ID": 2082,_x000D_
        "Results": [_x000D_
          [_x000D_
            "Catégorie 1"_x000D_
          ]_x000D_
        ],_x000D_
        "Statistics": {_x000D_
          "CreationDate": "2022-11-15T10:05:04.9295876+01:00",_x000D_
          "LastRefreshDate": "2022-03-15T17:46:58.4124796+01:00",_x000D_
          "TotalRefreshCount": 133,_x000D_
          "CustomInfo": {}_x000D_
        }_x000D_
      },_x000D_
      "2083": {_x000D_
        "$type": "Inside.Core.Formula.Definition.DefinitionAC, Inside.Core.Formula",_x000D_
        "ID": 2083,_x000D_
        "Results": [_x000D_
          [_x000D_
            ""_x000D_
          ]_x000D_
        ],_x000D_
        "Statistics": {_x000D_
          "CreationDate": "2022-11-15T10:05:04.9295876+01:00",_x000D_
          "LastRefreshDate": "2022-03-15T17:38:59.8560283+01:00",_x000D_
          "TotalRefreshCount": 112,_x000D_
          "CustomInfo": {}_x000D_
        }_x000D_
      },_x000D_
      "2084": {_x000D_
        "$type": "Inside.Core.Formula.Definition.DefinitionAC, Inside.Core.Formula",_x000D_
        "ID": 2084,_x000D_
        "Results": [_x000D_
          [_x000D_
            ""_x000D_
          ]_x000D_
        ],_x000D_
        "Statistics": {_x000D_
          "CreationDate": "2022-11-15T10:05:04.9295876+01:00",_x000D_
          "LastRefreshDate": "2022-03-15T17:38:53.0891552+01:00",_x000D_
          "TotalRefreshCount": 110,_x000D_
          "CustomInfo": {}_x000D_
        }_x000D_
      },_x000D_
      "2085": {_x000D_
        "$type": "Inside.Core.Formula.Definition.DefinitionAC, Inside.Core.Formula",_x000D_
        "ID": 2085,_x000D_
        "Results": [_x000D_
          [_x000D_
            ""_x000D_
          ]_x000D_
        ],_x000D_
        "Statistics": {_x000D_
          "CreationDate": "2022-11-15T10:05:04.9295876+01:00",_x000D_
          "LastRefreshDate": "2022-03-15T17:38:54.7745758+01:00",_x000D_
          "TotalRefreshCount": 112,_x000D_
          "CustomInfo": {}_x000D_
        }_x000D_
      },_x000D_
      "2086": {_x000D_
        "$type": "Inside.Core.Formula.Definition.DefinitionAC, Inside.Core.Formula",_x000D_
        "ID": 2086,_x000D_
        "Results": [_x000D_
          [_x000D_
            ""_x000D_
          ]_x000D_
        ],_x000D_
        "Statistics": {_x000D_
          "CreationDate": "2022-11-15T10:05:04.9295876+01:00",_x000D_
          "LastRefreshDate": "2022-03-15T17:38:50.8041856+01:00",_x000D_
          "TotalRefreshCount": 134,_x000D_
          "CustomInfo": {}_x000D_
        }_x000D_
      },_x000D_
      "2087": {_x000D_
        "$type": "Inside.Core.Formula.Definition.DefinitionAC, Inside.Core.Formula",_x000D_
        "ID": 2087,_x000D_
        "Results": [_x000D_
          [_x000D_
            "Catégorie 0"_x000D_
          ]_x000D_
        ],_x000D_
        "Statistics": {_x000D_
          "CreationDate": "2022-11-15T10:05:04.9295876+01:00",_x000D_
          "LastRefreshDate": "2022-03-15T17:46:57.3662712+01:00",_x000D_
          "TotalRefreshCount": 133,_x000D_
          "CustomInfo": {}_x000D_
        }_x000D_
      },_x000D_
      "2088": {_x000D_
        "$type": "Inside.Core.Formula.Definition.DefinitionAC, Inside.Core.Formula",_x000D_
        "ID": 2088,_x000D_
        "Results": [_x000D_
          [_x000D_
            ""_x000D_
          ]_x000D_
        ],_x000D_
        "Statistics": {_x000D_
          "CreationDate": "2022-11-15T10:05:04.9295876+01:00",_x000D_
          "LastRefreshDate": "2022-03-15T17:38:53.9177135+01:00",_x000D_
          "TotalRefreshCount": 111,_x000D_
          "CustomInfo": {}_x000D_
        }_x000D_
      },_x000D_
      "2089": {_x000D_
        "$type": "Inside.Core.Formula.Definition.DefinitionAC, Inside.Core.Formula",_x000D_
        "ID": 2089,_x000D_
        "Results": [_x000D_
          [_x000D_
            "Catégorie 3"_x000D_
          ]_x000D_
        ],_x000D_
        "Statistics": {_x000D_
          "CreationDate": "2022-11-15T10:05:04.9295876+01:00",_x000D_
          "LastRefreshDate": "2022-03-15T17:46:58.8941779+01:00",_x000D_
          "TotalRefreshCount": 133,_x000D_
          "CustomInfo": {}_x000D_
        }_x000D_
      },_x000D_
      "2090": {_x000D_
        "$type": "Inside.Core.Formula.Definition.DefinitionAC, Inside.Core.Formula",_x000D_
        "ID": 2090,_x000D_
        "Results": [_x000D_
          [_x000D_
            ""_x000D_
          ]_x000D_
        ],_x000D_
        "Statistics": {_x000D_
          "CreationDate": "2022-11-15T10:05:04.9295876+01:00",_x000D_
          "LastRefreshDate": "2022-03-15T17:38:57.5136293+01:00",_x000D_
          "TotalRefreshCount": 111,_x000D_
          "CustomInfo": {}_x000D_
        }_x000D_
      },_x000D_
      "2091": {_x000D_
        "$type": "Inside.Core.Formula.Definition.DefinitionAC, Inside.Core.Formula",_x000D_
        "ID": 2091,_x000D_
        "Results": [_x000D_
          [_x000D_
            ""_x000D_
          ]_x000D_
        ],_x000D_
        "Statistics": {_x000D_
          "CreationDate": "2022-11-15T10:05:04.9295876+01:00",_x000D_
          "LastRefreshDate": "2022-03-15T17:38:52.7025748+01:00",_x000D_
          "TotalRefreshCount": 112,_x000D_
          "CustomInfo": {}_x000D_
        }_x000D_
      },_x000D_
      "2092": {_x000D_
        "$type": "Inside.Core.Formula.Definition.DefinitionAC, Inside.Core.Formula",_x000D_
        "ID": 2092,_x000D_
        "Results": [_x000D_
          [_x000D_
            ""_x000D_
          ]_x000D_
        ],_x000D_
        "Statistics": {_x000D_
          "CreationDate": "2022-11-15T10:05:04.9295876+01:00",_x000D_
          "LastRefreshDate": "2022-03-15T17:38:52.5931983+01:00",_x000D_
          "TotalRefreshCount": 110,_x000D_
          "CustomInfo": {}_x000D_
        }_x000D_
      },_x000D_
      "2093": {_x000D_
        "$type": "Inside.Core.Formula.Definition.DefinitionAC, Inside.Core.Formula",_x000D_
        "ID": 2093,_x000D_
        "Results": [_x000D_
          [_x000D_
            ""_x000D_
          ]_x000D_
        ],_x000D_
        "Statistics": {_x000D_
          "CreationDate": "2022-11-15T10:05:04.9295876+01:00",_x000D_
          "LastRefreshDate": "2022-03-15T17:39:02.6791672+01:00",_x000D_
          "TotalRefreshCount": 113,_x000D_
          "CustomInfo": {}_x000D_
        }_x000D_
      },_x000D_
      "2094": {_x000D_
        "$type": "Inside.Core.Formula.Definition.DefinitionAC, Inside.Core.Formula",_x000D_
        "ID": 2094,_x000D_
        "Results": [_x000D_
          [_x000D_
            ""_x000D_
          ]_x000D_
        ],_x000D_
        "Statistics": {_x000D_
          "CreationDate": "2022-11-15T10:05:04.9295876+01:00",_x000D_
          "LastRefreshDate": "2022-03-15T17:38:51.2743487+01:00",_x000D_
          "TotalRefreshCount": 135,_x000D_
          "CustomInfo": {}_x000D_
        }_x000D_
      },_x000D_
      "2095": {_x000D_
        "$type": "Inside.Core.Formula.Definition.DefinitionAC, Inside.Core.Formula",_x000D_
        "ID": 2095,_x000D_
        "Results": [_x000D_
          [_x000D_
            ""_x000D_
          ]_x000D_
        ],_x000D_
        "Statistics": {_x000D_
          "CreationDate": "2022-11-15T10:05:04.9295876+01:00",_x000D_
          "LastRefreshDate": "2022-03-15T17:38:54.2350886+01:00",_x000D_
          "TotalRefreshCount": 113,_x000D_
          "CustomInfo": {}_x000D_
        }_x000D_
      },_x000D_
      "2096": {_x000D_
        "$type": "Inside.Core.Formula.Definition.DefinitionAC, Inside.Core.Formula",_x000D_
        "ID": 2096,_x000D_
        "Results": [_x000D_
          [_x000D_
            ""_x000D_
          ]_x000D_
        ],_x000D_
        "Statistics": {_x000D_
          "CreationDate": "2022-11-15T10:05:04.9295876+01:00",_x000D_
          "LastRefreshDate": "2022-03-15T17:39:00.0841188+01:00",_x000D_
          "TotalRefreshCount": 112,_x000D_
          "CustomInfo": {}_x000D_
        }_x000D_
      },_x000D_
      "2097": {_x000D_
        "$type": "Inside.Core.Formula.Definition.DefinitionAC, Inside.Core.Formula",_x000D_
        "ID": 2097,_x000D_
        "Results": [_x000D_
          [_x000D_
            "Catégorie 0"_x000D_
</t>
  </si>
  <si>
    <t xml:space="preserve">          ]_x000D_
        ],_x000D_
        "Statistics": {_x000D_
          "CreationDate": "2022-11-15T10:05:04.9295876+01:00",_x000D_
          "LastRefreshDate": "2022-03-15T17:46:57.6180232+01:00",_x000D_
          "TotalRefreshCount": 134,_x000D_
          "CustomInfo": {}_x000D_
        }_x000D_
      },_x000D_
      "2098": {_x000D_
        "$type": "Inside.Core.Formula.Definition.DefinitionAC, Inside.Core.Formula",_x000D_
        "ID": 2098,_x000D_
        "Results": [_x000D_
          [_x000D_
            "Catégorie 0"_x000D_
          ]_x000D_
        ],_x000D_
        "Statistics": {_x000D_
          "CreationDate": "2022-11-15T10:05:04.9295876+01:00",_x000D_
          "LastRefreshDate": "2022-03-15T17:46:58.5671625+01:00",_x000D_
          "TotalRefreshCount": 134,_x000D_
          "CustomInfo": {}_x000D_
        }_x000D_
      },_x000D_
      "2099": {_x000D_
        "$type": "Inside.Core.Formula.Definition.DefinitionAC, Inside.Core.Formula",_x000D_
        "ID": 2099,_x000D_
        "Results": [_x000D_
          [_x000D_
            "1"_x000D_
          ]_x000D_
        ],_x000D_
        "Statistics": {_x000D_
          "CreationDate": "2022-11-15T10:05:04.9295876+01:00",_x000D_
          "LastRefreshDate": "2022-03-15T17:46:57.0956037+01:00",_x000D_
          "TotalRefreshCount": 113,_x000D_
          "CustomInfo": {}_x000D_
        }_x000D_
      },_x000D_
      "2100": {_x000D_
        "$type": "Inside.Core.Formula.Definition.DefinitionAC, Inside.Core.Formula",_x000D_
        "ID": 2100,_x000D_
        "Results": [_x000D_
          [_x000D_
            ""_x000D_
          ]_x000D_
        ],_x000D_
        "Statistics": {_x000D_
          "CreationDate": "2022-11-15T10:05:04.9295876+01:00",_x000D_
          "LastRefreshDate": "2022-03-15T17:38:57.4441239+01:00",_x000D_
          "TotalRefreshCount": 113,_x000D_
          "CustomInfo": {}_x000D_
        }_x000D_
      },_x000D_
      "2101": {_x000D_
        "$type": "Inside.Core.Formula.Definition.DefinitionAC, Inside.Core.Formula",_x000D_
        "ID": 2101,_x000D_
        "Results": [_x000D_
          [_x000D_
            "Catégorie 1"_x000D_
          ]_x000D_
        ],_x000D_
        "Statistics": {_x000D_
          "CreationDate": "2022-11-15T10:05:04.9295876+01:00",_x000D_
          "LastRefreshDate": "2022-03-15T17:46:57.7581063+01:00",_x000D_
          "TotalRefreshCount": 133,_x000D_
          "CustomInfo": {}_x000D_
        }_x000D_
      },_x000D_
      "2102": {_x000D_
        "$type": "Inside.Core.Formula.Definition.DefinitionAC, Inside.Core.Formula",_x000D_
        "ID": 2102,_x000D_
        "Results": [_x000D_
          [_x000D_
            ""_x000D_
          ]_x000D_
        ],_x000D_
        "Statistics": {_x000D_
          "CreationDate": "2022-11-15T10:05:04.9295876+01:00",_x000D_
          "LastRefreshDate": "2022-03-15T17:38:53.9392039+01:00",_x000D_
          "TotalRefreshCount": 113,_x000D_
          "CustomInfo": {}_x000D_
        }_x000D_
      },_x000D_
      "2103": {_x000D_
        "$type": "Inside.Core.Formula.Definition.DefinitionAC, Inside.Core.Formula",_x000D_
        "ID": 2103,_x000D_
        "Results": [_x000D_
          [_x000D_
            ""_x000D_
          ]_x000D_
        ],_x000D_
        "Statistics": {_x000D_
          "CreationDate": "2022-11-15T10:05:04.9295876+01:00",_x000D_
          "LastRefreshDate": "2022-03-15T17:39:02.6021616+01:00",_x000D_
          "TotalRefreshCount": 113,_x000D_
          "CustomInfo": {}_x000D_
        }_x000D_
      },_x000D_
      "2104": {_x000D_
        "$type": "Inside.Core.Formula.Definition.DefinitionAC, Inside.Core.Formula",_x000D_
        "ID": 2104,_x000D_
        "Results": [_x000D_
          [_x000D_
            ""_x000D_
          ]_x000D_
        ],_x000D_
        "Statistics": {_x000D_
          "CreationDate": "2022-11-15T10:05:04.9295876+01:00",_x000D_
          "LastRefreshDate": "2022-03-15T17:38:57.5236025+01:00",_x000D_
          "TotalRefreshCount": 111,_x000D_
          "CustomInfo": {}_x000D_
        }_x000D_
      },_x000D_
      "2105": {_x000D_
        "$type": "Inside.Core.Formula.Definition.DefinitionAC, Inside.Core.Formula",_x000D_
        "ID": 2105,_x000D_
        "Results": [_x000D_
          [_x000D_
            ""_x000D_
          ]_x000D_
        ],_x000D_
        "Statistics": {_x000D_
          "CreationDate": "2022-11-15T10:05:04.9295876+01:00",_x000D_
          "LastRefreshDate": "2022-03-15T17:39:02.5432818+01:00",_x000D_
          "TotalRefreshCount": 115,_x000D_
          "CustomInfo": {}_x000D_
        }_x000D_
      }_x000D_
    },_x000D_
    "LastID": 2105_x000D_
  }_x000D_
}</t>
  </si>
  <si>
    <t>{_x000D_
  "Name": "CacheManager_Calcul Augmentations",_x000D_
  "Column": 5,_x000D_
  "Length": 211,_x000D_
  "IsEncrypted": false_x000D_
}</t>
  </si>
  <si>
    <t xml:space="preserve">,V={0}:R=B,S=1018,V={1}:R=C,S=1092,V={2}:R=D,S=1014,V={3}:R=E,S=1260,V={4}:\";$C$2;$K$14;$C$4;$D291;$B291)": 10924,_x000D_
    "=RIK_AC(\"INF04__;INF04@E=0,S=1076,G=0,T=0,P=0:@R=A,S=1260,V={0}:R=B,S=1018,V={1}:R=C,S=1092,V={2}:R=D,S=1014,V={3}:R=E,S=1260,V={4}:\";$C$2;$K$14;$C$4;$D299;$B299)": 10925,_x000D_
    "=RIK_AC(\"INF04__;INF04@E=0,S=1076,G=0,T=0,P=0:@R=A,S=1260,V={0}:R=B,S=1018,V={1}:R=C,S=1092,V={2}:R=D,S=1014,V={3}:R=E,S=1260,V={4}:\";$C$2;$K$14;$C$4;$D307;$B307)": 10926,_x000D_
    "=RIK_AC(\"INF04__;INF04@E=0,S=1076,G=0,T=0,P=0:@R=A,S=1260,V={0}:R=B,S=1018,V={1}:R=C,S=1092,V={2}:R=D,S=1014,V={3}:R=E,S=1260,V={4}:\";$C$2;$K$14;$C$4;$D315;$B315)": 10927,_x000D_
    "=RIK_AC(\"INF04__;INF04@E=0,S=1076,G=0,T=0,P=0:@R=A,S=1260,V={0}:R=B,S=1018,V={1}:R=C,S=1092,V={2}:R=D,S=1014,V={3}:R=E,S=1260,V={4}:\";$C$2;$K$14;$C$4;$D323;$B323)": 10928,_x000D_
    "=RIK_AC(\"INF04__;INF04@E=0,S=1076,G=0,T=0,P=0:@R=A,S=1260,V={0}:R=B,S=1018,V={1}:R=C,S=1092,V={2}:R=D,S=1014,V={3}:R=E,S=1260,V={4}:\";$C$2;$K$14;$C$4;$D331;$B331)": 10929,_x000D_
    "=RIK_AC(\"INF04__;INF04@E=0,S=1076,G=0,T=0,P=0:@R=A,S=1260,V={0}:R=B,S=1018,V={1}:R=C,S=1092,V={2}:R=D,S=1014,V={3}:R=E,S=1260,V={4}:\";$C$2;$K$14;$C$4;$D339;$B339)": 10930,_x000D_
    "=RIK_AC(\"INF04__;INF04@E=0,S=1076,G=0,T=0,P=0:@R=A,S=1260,V={0}:R=B,S=1018,V={1}:R=C,S=1092,V={2}:R=D,S=1014,V={3}:R=E,S=1260,V={4}:\";$C$2;$K$14;$C$4;$D347;$B347)": 10931,_x000D_
    "=RIK_AC(\"INF04__;INF04@E=0,S=1076,G=0,T=0,P=0:@R=A,S=1260,V={0}:R=B,S=1018,V={1}:R=C,S=1092,V={2}:R=D,S=1014,V={3}:R=E,S=1260,V={4}:\";$C$2;$K$14;$C$4;$D355;$B355)": 10932,_x000D_
    "=RIK_AC(\"INF04__;INF04@E=0,S=1076,G=0,T=0,P=0:@R=A,S=1260,V={0}:R=B,S=1018,V={1}:R=C,S=1092,V={2}:R=D,S=1014,V={3}:R=E,S=1260,V={4}:\";$C$2;$K$14;$C$4;$D363;$B363)": 10933,_x000D_
    "=RIK_AC(\"INF04__;INF04@E=0,S=1076,G=0,T=0,P=0:@R=A,S=1260,V={0}:R=B,S=1018,V={1}:R=C,S=1092,V={2}:R=D,S=1014,V={3}:R=E,S=1260,V={4}:\";$C$2;$K$14;$C$4;$D371;$B371)": 10934,_x000D_
    "=RIK_AC(\"INF04__;INF04@E=0,S=1076,G=0,T=0,P=0:@R=A,S=1260,V={0}:R=B,S=1018,V={1}:R=C,S=1092,V={2}:R=D,S=1014,V={3}:R=E,S=1260,V={4}:\";$C$2;$K$14;$C$4;$D379;$B379)": 10935,_x000D_
    "=RIK_AC(\"INF04__;INF04@E=0,S=1076,G=0,T=0,P=0:@R=A,S=1260,V={0}:R=B,S=1018,V={1}:R=C,S=1092,V={2}:R=D,S=1014,V={3}:R=E,S=1260,V={4}:\";$C$2;$K$14;$C$4;$D387;$B387)": 10936,_x000D_
    "=RIK_AC(\"INF04__;INF04@E=0,S=1076,G=0,T=0,P=0:@R=A,S=1260,V={0}:R=B,S=1018,V={1}:R=C,S=1092,V={2}:R=D,S=1014,V={3}:R=E,S=1260,V={4}:\";$C$2;$K$14;$C$4;$D395;$B395)": 10937,_x000D_
    "=RIK_AC(\"INF04__;INF04@E=0,S=1076,G=0,T=0,P=0:@R=A,S=1260,V={0}:R=B,S=1018,V={1}:R=C,S=1092,V={2}:R=D,S=1014,V={3}:R=E,S=1260,V={4}:\";$C$2;$K$14;$C$4;$D403;$B403)": 10938,_x000D_
    "=RIK_AC(\"INF04__;INF04@E=0,S=1076,G=0,T=0,P=0:@R=A,S=1260,V={0}:R=B,S=1018,V={1}:R=C,S=1092,V={2}:R=D,S=1014,V={3}:R=E,S=1260,V={4}:\";$C$2;$K$14;$C$4;$D411;$B411)": 10939,_x000D_
    "=RIK_AC(\"INF04__;INF04@E=0,S=1076,G=0,T=0,P=0:@R=A,S=1260,V={0}:R=B,S=1018,V={1}:R=C,S=1092,V={2}:R=D,S=1014,V={3}:R=E,S=1260,V={4}:\";$C$2;$K$14;$C$4;$D419;$B419)": 10940,_x000D_
    "=RIK_AC(\"INF04__;INF04@E=0,S=1076,G=0,T=0,P=0:@R=A,S=1260,V={0}:R=B,S=1018,V={1}:R=C,S=1092,V={2}:R=D,S=1014,V={3}:R=E,S=1260,V={4}:\";$C$2;$K$14;$C$4;$D427;$B427)": 10941,_x000D_
    "=RIK_AC(\"INF04__;INF04@E=0,S=1076,G=0,T=0,P=0:@R=A,S=1260,V={0}:R=B,S=1018,V={1}:R=C,S=1092,V={2}:R=D,S=1014,V={3}:R=E,S=1260,V={4}:\";$C$2;$K$14;$C$4;$D435;$B435)": 10942,_x000D_
    "=RIK_AC(\"INF04__;INF04@E=0,S=49,G=0,T=0,P=0:@R=A,S=1260,V={0}:R=B,S=1018,V={1}:R=C,S=1092,V={2}:R=D,S=1014,V={3}:R=E,S=1260,V={4}:R=F,S=48,V={5}:\";$C$2;$K$14;$C$4;$D17;$B17;M$14)": 10943,_x000D_
    "=RIK_AC(\"INF04__;INF04@E=0,S=1076,G=0,T=0,P=0:@R=A,S=1260,V={0}:R=B,S=1018,V={1}:R=C,S=1092,V={2}:R=D,S=1014,V={3}:R=E,S=1260,V={4}:\";$C$2;$K$14;$C$4;$D17;$B17)": 10944,_x000D_
    "=RIK_AC(\"INF04__;INF04@E=0,S=1064,G=0,T=0,P=0:@R=A,S=1260,V={0}:R=B,S=1018,V={1}:R=C,S=1092,V={2}:R=D,S=1014,V={3}:R=E,S=1260,V={4}:\";$C$2;$K$14;$C$4;$D17;$B17)": 10945,_x000D_
    "=RIK_AC(\"INF04__;INF04@E=0,S=42,G=0,T=0,P=0:@R=A,S=1260,V={0}:R=B,S=1018,V={1}:R=C,S=1092,V={2}:R=D,S=1014,V={3}:R=E,S=1260,V={4}:\";$C$2;$K$14;$C$4;$D17;$B17)": 10946,_x000D_
    "=RIK_AC(\"INF04__;INF04@E=0,S=42,G=0,T=0,P=0:@R=A,S=1260,V={0}:R=B,S=1018,V={1}:R=C,S=1092,V={2}:R=D,S=1014,V={3}:R=E,S=1260,V={4}:\";$C$2;$L$14;$C$4;$D18;$B18)": 10947,_x000D_
    "=RIK_AC(\"INF04__;INF04@E=0,S=42,G=0,T=0,P=0:@R=A,S=1260,V={0}:R=B,S=1018,V={1}:R=C,S=1092,V={2}:R=D,S=1014,V={3}:R=E,S=1260,V={4}:\";$C$2;$L$14;$C$4;$D19;$B19)": 10948,_x000D_
    "=RIK_AC(\"INF04__;INF04@E=0,S=1064,G=0,T=0,P=0:@R=A,S=1260,V={0}:R=B,S=1018,V={1}:R=C,S=1092,V={2}:R=D,S=1014,V={3}:R=E,S=1260,V={4}:\";$C$2;$L$14;$C$4;$D18;$B18)": 10949,_x000D_
    "=RIK_AC(\"INF04__;INF04@E=0,S=49,G=0,T=0,P=0:@R=A,S=1260,V={0}:R=B,S=1018,V={1}:R=C,S=1092,V={2}:R=D,S=1014,V={3}:R=E,S=1260,V={4}:R=F,S=48,V={5}:\";$C$2;$L$14;$C$4;$D18;$B18;M$14)": 10950,_x000D_
    "=RIK_AC(\"INF04__;INF04@E=0,S=1076,G=0,T=0,P=0:@R=A,S=1260,V={0}:R=B,S=1018,V={1}:R=C,S=1092,V={2}:R=D,S=1014,V={3}:R=E,S=1260,V={4}:\";$C$2;$L$14;$C$4;$D19;$B19)": 10951,_x000D_
    "=RIK_AC(\"INF04__;INF04@E=0,S=1064,G=0,T=0,P=0:@R=A,S=1260,V={0}:R=B,S=1018,V={1}:R=C,S=1092,V={2}:R=D,S=1014,V={3}:R=E,S=1260,V={4}:\";$C$2;$L$14;$C$4;$D19;$B19)": 10952,_x000D_
    "=RIK_AC(\"INF04__;INF04@E=0,S=1076,G=0,T=0,P=0:@R=A,S=1260,V={0}:R=B,S=1018,V={1}:R=C,S=1092,V={2}:R=D,S=1014,V={3}:R=E,S=1260,V={4}:\";$C$2;$L$14;$C$4;$D18;$B18)": 10953,_x000D_
    "=RIK_AC(\"INF04__;INF04@E=0,S=49,G=0,T=0,P=0:@R=A,S=1260,V={0}:R=B,S=1018,V={1}:R=C,S=1092,V={2}:R=D,S=1014,V={3}:R=E,S=1260,V={4}:R=F,S=48,V={5}:\";$C$2;$L$14;$C$4;$D19;$B19;M$14)": 10954,_x000D_
    "=RIK_AC(\"INF04__;INF04@E=0,S=49,G=0,T=0,P=0:@R=A,S=1260,V={0}:R=B,S=1018,V={1}:R=C,S=1092,V={2}:R=D,S=1014,V={3}:R=E,S=1260,V={4}:R=F,S=48,V={5}:\";$C$2;$L$14;$C$4;$D17;$B17;M$14)": 10955,_x000D_
    "=RIK_AC(\"INF04__;INF04@E=0,S=1076,G=0,T=0,P=0:@R=A,S=1260,V={0}:R=B,S=1018,V={1}:R=C,S=1092,V={2}:R=D,S=1014,V={3}:R=E,S=1260,V={4}:\";$C$2;$L$14;$C$4;$D17;$B17)": 10956,_x000D_
    "=RIK_AC(\"INF04__;INF04@E=0,S=1064,G=0,T=0,P=0:@R=A,S=1260,V={0}:R=B,S=1018,V={1}:R=C,S=1092,V={2}:R=D,S=1014,V={3}:R=E,S=1260,V={4}:\";$C$2;$L$14;$C$4;$D17;$B17)": 10957,_x000D_
    "=RIK_AC(\"INF04__;INF04@E=0,S=42,G=0,T=0,P=0:@R=A,S=1260,V={0}:R=B,S=1018,V={1}:R=C,S=1092,V={2}:R=D,S=1014,V={3}:R=E,S=1260,V={4}:\";$C$2;$L$14;$C$4;$D17;$B17)": 10958,_x000D_
    "=RIK_AC(\"INF04__;INF02@E=1,S=1022,G=0,T=0,P=0:@R=A,S=1257,V={0}:R=B,S=1247,V=Réel:R=E,S=1092,V={1}:R=D,S=1010,V={2}:R=E,S=1093,V={3}:R=F,S=1257,V={4}:R=G,S=1249,V={5}:\";$C$2;$C$4;$O$14;$C17;$B17;$D17)": 10959,_x000D_
    "=RIK_AC(\"INF04__;INF02@E=1,S=1022,G=0,T=0,P=0:@R=A,S=1257,V={0}:R=B,S=1247,V=Réel:R=E,S=1092,V={1}:R=D,S=1010,V={2}:R=E,S=1093,V={3}:R=F,S=1257,V={4}:R=G,S=1249,V={5}:\";$C$2;$C$4;$O$14;$C18;$B18;$D18)": 10960,_x000D_
    "=RIK_AC(\"INF04__;INF02@E=1,S=1022,G=0,T=0,P=0:@R=A,S=1257,V={0}:R=B,S=1247,V=Réel:R=E,S=1092,V={1}:R=D,S=1010,V={2}:R=E,S=1093,V={3}:R=F,S=1257,V={4}:R=G,S=1249,V={5}:\";$C$2;$C$4;$O$14;$C19;$B19;$D19)": 10961,_x000D_
    "=RIK_AC(\"INF04__;INF02@E=1,S=1022,G=0,T=0,P=0:@R=A,S=1257,V={0}:R=B,S=1247,V=Réel:R=C,S=1092,V={1}:R=D,S=1010,V={2}:R=F,S=1257,V={3}:R=G,S=1249,V={4}:\";$C$2;$C$4;$O$14;$B17;$D17)": 10962,_x000D_
    "=RIK_AC(\"INF04__;INF02@E=1,S=1022,G=0,T=0,P=0:@R=A,S=1257,V={0}:R=B,S=1247,V=Réel:R=C,S=1092,V={1}:R=D,S=1010,V={2}:R=F,S=1257,V={3}:R=G,S=1249,V={4}:\";$C$2;$C$4;$O$14;$B18;$D18)": 10963,_x000D_
    "=RIK_AC(\"INF04__;INF02@E=1,S=1022,G=0,T=0,P=0:@R=A,S=1257,V={0}:R=B,S=1247,V=Réel:R=C,S=1092,V={1}:R=D,S=1010,V={2}:R=F,S=1257,V={3}:R=G,S=1249,V={4}:\";$C$2;$C$4;$O$14;$B19;$D19)": 10964_x000D_
  },_x000D_
  "ItemPool": {_x000D_
    "Items": {_x000D_
      "1": {_x000D_
        "$type": "Inside.Core.Formula.Definition.DefinitionAC, Inside.Core.Formula",_x000D_
        "ID": 1,_x000D_
        "Results": [_x000D_
          [_x000D_
            "Employé"_x000D_
          ]_x000D_
        ],_x000D_
        "Statistics": {_x000D_
          "CreationDate": "2022-11-15T10:02:33.3691999+01:00",_x000D_
          "LastRefreshDate": "2020-11-09T16:10:40.325212+01:00",_x000D_
          "TotalRefreshCount": 4,_x000D_
          "CustomInfo": {}_x000D_
        }_x000D_
      },_x000D_
      "2": {_x000D_
        "$type": "Inside.Core.Formula.Definition.DefinitionAC, Inside.Core.Formula",_x000D_
        "ID": 2,_x000D_
        "Results": [_x000D_
          [_x000D_
            "150"_x000D_
          ]_x000D_
        ],_x000D_
        "Statistics": {_x000D_
          "CreationDate": "2022-11-15T10:02:33.3858338+01:00",_x000D_
          "LastRefreshDate": "2020-11-09T16:10:42.555164+01:00",_x000D_
          "TotalRefreshCount": 4,_x000D_
          "CustomInfo": {}_x000D_
        }_x000D_
      },_x000D_
      "3": {_x000D_
        "$type": "Inside.Core.Formula.Definition.DefinitionAC, Inside.Core.Formula",_x000D_
        "ID": 3,_x000D_
        "Results": [_x000D_
          [_x000D_
            "1"_x000D_
          ]_x000D_
        ],_x000D_
        "Statistics": {_x000D_
          "CreationDate": "2022-11-15T10:02:33.3858338+01:00",_x000D_
          "LastRefreshDate": "2020-11-09T16:10:41.9092603+01:00",_x000D_
          "TotalRefreshCount": 4,_x000D_
          "CustomInfo": {}_x000D_
        }_x000D_
      },_x000D_
      "4": {_x000D_
        "$type": "Inside.Core.Formula.Definition.DefinitionAC, Inside.Core.Formula",_x000D_
        "ID": 4,_x000D_
        "Results": [_x000D_
          [_x000D_
            31_x000D_
          ]_x000D_
        ],_x000D_
        "Statistics": {_x000D_
          "CreationDate": "2022-11-15T10:02:33.3858338+01:00",_x000D_
          "LastRefreshDate": "2020-11-09T16:10:39.8141494+01:00",_x000D_
          "TotalRefreshCount": 4,_x000D_
          "CustomInfo": {}_x000D_
        }_x000D_
      },_x000D_
      "5": {_x000D_
        "$type": "Inside.Core.Formula.Definition.DefinitionAC, Inside.Core.Formula",_x000D_
        "ID": 5,_x000D_
        "Results": [_x000D_
          [_x000D_
            ""_x000D_
          ]_x000D_
        ],_x000D_
        "Statistics": {_x000D_
          "CreationDate": "2022-11-15T10:02:33.3858338+01:00",_x000D_
          "LastRefreshDate": "2020-11-09T16:10:33.0257259+01:00",_x000D_
          "TotalRefreshCount": 3,_x000D_
          "CustomInfo": {}_x000D_
        }_x000D_
      },_x000D_
      "6": {_x000D_
        "$type": "Inside.Core.Formula.Definition.DefinitionAC, Inside.Core.Formula",_x000D_
        "ID": 6,_x000D_
        "Results": [_x000D_
          [_x000D_
            "Employé"_x000D_
          ]_x000D_
        ],_x000D_
        "Statistics": {_x000D_
          "CreationDate": "2022-11-15T10:02:33.3858338+01:00",_x000D_
          "LastRefreshDate": "2020-11-09T16:10:40.7837273+01:00",_x000D_
          "TotalRefreshCount": 4,_x000D_
          "CustomInfo": {}_x000D_
        }_x000D_
      },_x000D_
      "7": {_x000D_
        "$type": "Inside.Core.Formula.Definition.DefinitionAC, Inside.Core.Formula",_x000D_
        "ID": 7,_x000D_
        "Results": [_x000D_
          [_x000D_
            "250"_x000D_
          ]_x000D_
        ],_x000D_
        "Statistics": {_x000D_
          "CreationDate": "2022-11-15T10:02:33.3858338+01:00",_x000D_
          "LastRefreshDate": "2020-11-09T16:10:42.55317+01:00",_x000D_
          "TotalRefreshCount": 4,_x000D_
          "CustomInfo": {}_x000D_
        }_x000D_
      },_x000D_
      "8": {_x000D_
        "$type": "Inside.Core.Formula.Definition.DefinitionAC, Inside.Core.Formula",_x000D_
        "ID": 8,_x000D_
        "Results": [_x000D_
          [_x000D_
            "3"_x000D_
          ]_x000D_
        ],_x000D_
        "Statistics": {_x000D_
          "CreationDate": "2022-11-15T10:02:33.3858338+01:00",_x000D_
          "LastRefreshDate": "2020-11-09T16:10:40.9324133+01:00",_x000D_
          "TotalRefreshCount": 4,_x000D_
          "CustomInfo": {}_x000D_
        }_x000D_
      },_x000D_
      "9": {_x000D_
        "$type": "Inside.Core.Formula.Definition.DefinitionAC, Inside.Core.Formula",_x000D_
        "ID": 9,_x000D_
        "Results": [_x000D_
          [_x000D_
            31_x000D_
          ]_x000D_
        ],_x000D_
        "Statistics": {_x000D_
          "CreationDate": "2022-11-15T10:02:33.3858338+01:00",_x000D_
          "LastRefreshDate": "2020-11-09T16:10:41.8543402+01:00",_x000D_
          "TotalRefreshCount": 4,_x000D_
          "CustomInfo": {}_x000D_
        }_x000D_
      },_x000D_
      "10": {_x000D_
        "$type": "Inside.Core.Formula.Definition.DefinitionAC, Inside.Core.Formula",_x000D_
        "ID": 10,_x000D_
        "Results": [_x000D_
          [_x000D_
            ""_x000D_
          ]_x000D_
        ],_x000D_
        "Statistics": {_x000D_
          "CreationDate": "2022-11-15T10:02:33.3858338+01:00",_x000D_
          "LastRefreshDate": "2020-11-09T16:10:33.0227316+01:00",_x000D_
          "TotalRefreshCount": 3,_x000D_
          "CustomInfo": {}_x000D_
        }_x000D_
      },_x000D_
      "11": {_x000D_
        "$type": "Inside.Core.Formula.Definition.DefinitionAC, Inside.Core.Formula",_x000D_
        "ID": 11,_x000D_
        "Results": [_x000D_
          [_x000D_
            "Employé"_x000D_
          ]_x000D_
        ],_x000D_
        "Statistics": {_x000D_
          "CreationDate": "2022-11-15T10:02:33.3858338+01:00",_x000D_
          "LastRefreshDate": "2020-11-09T16:10:39.867166+01:00",_x000D_
          "TotalRefreshCount": 4,_x000D_
          "CustomInfo": {}_x000D_
        }_x000D_
      },_x000D_
      "12": {_x000D_
        "$type": "Inside.Core.Formula.Definition.DefinitionAC, Inside.Core.Formula",_x000D_
        "ID": 12,_x000D_
        "Results": [_x000D_
          [_x000D_
            "400"_x000D_
          ]_x000D_
        ],_x000D_
        "Statistics": {_x000D_
          "CreationDate": "2022-11-15T10:02:33.3858338+01:00",_x000D_
          "LastRefreshDate": "2020-11-09T16:10:42.551175+01:00",_x000D_
          "TotalRefreshCount": 4,_x000D_
          "CustomInfo": {}_x000D_
        }_x000D_
      },_x000D_
      "13": {_x000D_
        "$type": "Inside.Core.Formula.Definition.DefinitionAC, Inside.Core.Formula",_x000D_
        "ID": 13,_x000D_
        "Results": [_x000D_
          [_x000D_
            "1"_x000D_
          ]_x000D_
        ],_x000D_
        "Statistics": {_x000D_
          "CreationDate": "2022-11-15T10:02:33.3858338+01:00",_x000D_
          "LastRefreshDate": "2020-11-09T16:10:40.8628468+01:00",_x000D_
          "TotalRefreshCount": 4,_x000D_
          "CustomInfo": {}_x000D_
        }_x000D_
      },_x000D_
      "14": {_x000D_
        "$type": "Inside.Core.Formula.Definition.DefinitionAC, Inside.Core.Formula",_x000D_
        "ID": 14,_x000D_
        "Results": [_x000D_
          [_x000D_
            31_x000D_
          ]_x000D_
        ],_x000D_
        "Statistics": {_x000D_
          "CreationDate": "2022-11-15T10:02:33.3858338+01:00",_x000D_
          "LastRefreshDate": "2020-11-09T16:10:39.8121149+01:00",_x000D_
          "TotalRefreshCount": 4,_x000D_
          "CustomInfo": {}_x000D_
        }_x000D_
      },_x000D_
      "15": {_x000D_
        "$type": "Inside.Core.Formula.Definition.DefinitionAC, Inside.Core.Formula",_x000D_
        "ID": 15,_x000D_
        "Results": [_x000D_
          [_x000D_
            "Catégorie 5"_x000D_
          ]_x000D_
        ],_x000D_
        "Statistics": {_x000D_
          "CreationDate": "2022-11-15T10:02:33.3858338+01:00",_x000D_
          "LastRefreshDate": "2020-11-09T16:10:33.0207368+01:00",_x000D_
          "TotalRefreshCount": 3,_x000D_
          "CustomInfo": {}_x000D_
        }_x000D_
      },_x000D_
      "16": {_x000D_
        "$type": "Inside.Core.Formula.Definition.DefinitionAC, Inside.Core.Formula",_x000D_
        "ID": 16,_x000D_
        "Results": [_x000D_
          [_x000D_
            "Ingénieur et cadre"_x000D_
          ]_x000D_
        ],_x000D_
        "Statistics": {_x000D_
          "CreationDate": "2022-11-15T10:02:33.3858338+01:00",_x000D_
          "LastRefreshDate": "2020-11-09T16:10:40.5620277+01:00",_x000D_
          "TotalRefreshCount": 4,_x000D_
          "CustomInfo": {}_x000D_
        }_x000D_
      },_x000D_
      "17": {_x000D_
        "$type": "Inside.Core.Formula.Definition.DefinitionAC, Inside.Core.Formula",_x000D_
        "ID": 17,_x000D_
        "Results": [_x000D_
          [_x000D_
            "250"_x000D_
          ]_x000D_
        ],_x000D_
        "Statistics": {_x000D_
          "CreationDate": "2022-11-15T10:02:33.3858338+01:00",_x000D_
          "LastRefreshDate": "2020-11-09T16:10:42.5491798+01:00",_x000D_
          "TotalRefreshCount": 4,_x000D_
          "CustomInfo": {}_x000D_
        }_x000D_
      },_x000D_
      "18": {_x000D_
        "$type": "Inside.Core.Formula.Definition.DefinitionAC, Inside.Core.Formula",_x000D_
        "ID": 18,_x000D_
        "Results": [_x000D_
          [_x000D_
            "2"_x000D_
          ]_x000D_
        ],_x000D_
        "Statistics": {_x000D_
          "CreationDate": "2022-11-15T10:02:33.3858338+01:00",_x000D_
          "LastRefreshDate": "2020-11-09T16:10:40.8608437+01:00",_x000D_
          "TotalRefreshCount": 4,_x000D_
          "CustomInfo": {}_x000D_
        }_x000D_
      },_x000D_
      "19": {_x000D_
        "$type": "Inside.Core.Formula.Definition.DefinitionAC, Inside.Core.Formula",_x000D_
        "ID": 19,_x000D_
        "Results": [_x000D_
          [_x000D_
            31_x000D_
          ]_x000D_
        ],_x000D_
        "Statistics": {_x000D_
          "CreationDate": "2022-11-15T10:02:33.3858338+01:00",_x000D_
          "LastRefreshDate": "2020-11-09T16:10:41.123888+01:00",_x000D_
          "TotalRefreshCount": 4,_x000D_
          "CustomInfo": {}_x000D_
        }_x000D_
      },_x000D_
      "20": {_x000D_
        "$type": "Inside.Core.Formula.Definition.DefinitionAC, Inside.Core.Formula",_x000D_
        "ID": 20,_x000D_
        "Results": [_x000D_
          [_x000D_
            ""_x000D_
          ]_x000D_
        ],_x000D_
        "Statistics": {_x000D_
          "CreationDate": "2022-11-15T10:02:33.3858338+01:00",_x000D_
          "LastRefreshDate": "2020-11-09T16:10:33.0187418+01:00",_x000D_
          "TotalRefreshCount": 3,_x000D_
          "CustomInfo": {}_x000D_
        }_x000D_
      },_x000D_
      "21": {_x000D_
        "$type": "Inside.Core.Formula.Definition.DefinitionAC, Inside.Core.Formula",_x000D_
        "ID": 21,_x000D_
        "Results": [_x000D_
          [_x000D_
            "Employé"_x000D_
          ]_x000D_
        ],_x000D_
        "Statistics": {_x000D_
          "CreationDate": "2022-11-15T10:02:33.3858338+01:00",_x000D_
          "LastRefreshDate": "2020-11-09T16:10:41.3778958+01:00",_x000D_
          "TotalRefreshCount": 4,_x000D_
          "CustomInfo": {}_x000D_
        }_x000D_
      },_x000D_
      "22": {_x000D_
        "$type": "Inside.Core.Formula.Definition.DefinitionAC, Inside.Core.Formula",_x000D_
        "ID": 22,_x000D_
        "Results": [_x000D_
          [_x000D_
            "200"_x000D_
          ]_x000D_
        ],_x000D_
        "Statistics": {_x000D_
          "CreationDate": "2022-11-15T10:02:33.3858338+01:00",_x000D_
          "LastRefreshDate": "2020-11-09T16:10:42.547185+01:00",_x000D_
          "TotalRefreshCount": 4,_x000D_
          "CustomInfo": {}_x000D_
        }_x000D_
      },_x000D_
      "23": {_x000D_
        "$type": "Inside.Core.Formula.Definition.DefinitionAC, Inside.Core.Formula",_x000D_
        "ID": 23,_x000D_
        "Results": [_x000D_
          [_x000D_
            "2"_x000D_
          ]_x000D_
        ],_x000D_
        "Statistics": {_x000D_
          "CreationDate": "2022-11-15T10:02:33.3858338+01:00",_x000D_
          "LastRefreshDate": "2020-11-09T16:10:40.8588191+01:00",_x000D_
          "TotalRefreshCount": 4,_x000D_
          "CustomInfo": {}_x000D_
        }_x000D_
      },_x000D_
      "24": {_x000D_
        "$type": "Inside.Core.Formula.Definition.DefinitionAC, Inside.Core.Formula",_x000D_
        "ID": 24,_x000D_
        "Results": [_x000D_
          [_x000D_
            31_x000D_
          ]_x000D_
        ],_x000D_
        "Statistics": {_x000D_
          "CreationDate": "2022-11-15T10:02:33.3858338+01:00",_x000D_
          "LastRefreshDate": "2020-11-09T16:10:39.8101593+01:00",_x000D_
          "TotalRefreshCount": 4,_x000D_
          "CustomInfo": {}_x000D_
        }_x000D_
      },_x000D_
      "25": {_x000D_
        "$type": "Inside.Core.Formula.Definition.DefinitionAC, Inside.Core.Formula",_x000D_
        "ID": 25,_x000D_
        "Results": [_x000D_
          [_x000D_
            ""_x000D_
          ]_x000D_
        ],_x000D_
        "Statistics": {_x000D_
          "CreationDate": "2022-11-15T10:02:33.3858338+01:00",_x000D_
          "LastRefreshDate": "2020-11-09T16:10:33.016747+01:00",_x000D_
          "TotalRefreshCount": 3,_x000D_
          "CustomInfo": {}_x000D_
        }_x000D_
      },_x000D_
      "26": {_x000D_
        "$type": "Inside.Core.Formula.Definition.DefinitionAC, Inside.Core.Formula",_x000D_
        "ID": 26,_x000D_
        "Results": [_x000D_
          [_x000D_
            "Employé"_x000D_
          ]_x000D_
        ],_x000D_
        "Statistics": {_x000D_
          "CreationDate": "2022-11-15T10:02:33.3858338+01:00",_x000D_
          "LastRefreshDate": "2020-11-09T16:10:40.0800655+01:00",_x000D_
          "TotalRefreshCount": 4,_x000D_
          "CustomInfo": {}_x000D_
        }_x000D_
      },_x000D_
      "27": {_x000D_
        "$type": "Inside.Core.Formula.Definition.DefinitionAC, Inside.Core.Formula",_x000D_
        "ID": 27,_x000D_
        "Results": [_x000D_
          [_x000D_
            "100"_x000D_
          ]_x000D_
        ],_x000D_
        "Statistics": {_x000D_
          "CreationDate": "2022-11-15T10:02:33.3858338+01:00",_x000D_
          "LastRefreshDate": "2020-11-09T16:10:42.5461886+01:00",_x000D_
          "TotalRefreshCount": 4,_x000D_
          "CustomInfo": {}_x000D_
        }_x000D_
      },_x000D_
      "28": {_x000D_
        "$type": "Inside.Core.Formula.Definition.DefinitionAC, Inside.Core.Formula",_x000D_
        "ID": 28,_x000D_
        "Results": [_x000D_
          [_x000D_
            "1"_x000D_
          ]_x000D_
        ],_x000D_
        "Statistics": {_x000D_
          "CreationDate": "2022-11-15T10:02:33.3858338+01:00",_x000D_
          "LastRefreshDate": "2020-11-09T16:10:40.8569525+01:00",_x000D_
          "TotalRefreshCount": 4,_x000D_
          "CustomInfo": {}_x000D_
        }_x000D_
      },_x000D_
      "29": {_x000D_
        "$type": "Inside.Core.Formula.Definition.DefinitionAC, Inside.Core.Formula",_x000D_
        "ID": 29,_x000D_
        "Results": [_x000D_
          [_x000D_
            31_x000D_
          ]_x000D_
        ],_x000D_
        "Statistics": {_x000D_
          "CreationDate": "2022-11-15T10:02:33.3858338+01:00",_x000D_
          "LastRefreshDate": "2020-11-09T16:10:42.4377092+01:00",_x000D_
          "TotalRefreshCount": 4,_x000D_
          "CustomInfo": {}_x000D_
        }_x000D_
      },_x000D_
      "30": {_x000D_
        "$type": "Inside.Core.Formula.Definition.DefinitionAC, Inside.Core.Formula",_x000D_
        "ID": 30,_x000D_
        "Results": [_x000D_
          [_x000D_
            ""_x000D_
          ]_x000D_
        ],_x000D_
        "Statistics": {_x000D_
          "CreationDate": "2022-11-15T10:02:33.3858338+01:00",_x000D_
          "LastRefreshDate": "2020-11-09T16:10:33.0127577+01:00",_x000D_
          "TotalRefreshCount": 3,_x000D_
          "CustomInfo": {}_x000D_
        }_x000D_
      },_x000D_
      "31": {_x000D_
        "$type": "Inside.Core.Formula.Definition.DefinitionAC, Inside.Core.Formula",_x000D_
        "ID": 31,_x000D_
        "Results": [_x000D_
          [_x000D_
            "Ingénieur et cadre"_x000D_
          ]_x000D_
        ],_x000D_
        "Statistics": {_x000D_
          "CreationDate": "2022-11-15T10:02:33.3858338+01:00",_x000D_
          "LastRefreshDate": "2020-11-09T16:10:42.4446911+01:00",_x000D_
          "TotalRefreshCount": 4,_x000D_
          "CustomInfo": {}_x000D_
        }_x000D_
      },_x000D_
      "32": {_x000D_
        "$type": "Inside.Core.Formula.Definition.DefinitionAC, Inside.Core.Formula",_x000D_
        "ID": 32,_x000D_
        "Results": [_x000D_
          [_x000D_
            "300"_x000D_
          ]_x000D_
        ],_x000D_
        "Statistics": {_x000D_
          "CreationDate": "2022-11-15T10:02:33.3858338+01:00",_x000D_
          "LastRefreshDate": "2020-11-09T16:10:42.5441933+01:00",_x000D_
          "TotalRefreshCount": 4,_x000D_
          "CustomInfo": {}_x000D_
        }_x000D_
      },_x000D_
      "33": {_x000D_
        "$type": "Inside.Core.Formula.Definition.DefinitionAC, Inside.Core.Formula",_x000D_
        "ID": 33,_x000D_
        "Results": [_x000D_
          [_x000D_
            "2"_x000D_
          ]_x000D_
        ],_x000D_
        "Statistics": {_x000D_
          "CreationDate": "2022-11-15T10:02:33.3858338+01:00",_x000D_
          "LastRefreshDate": "2020-11-09T16:10:40.8558269+01:00",_x000D_
          "TotalRefreshCount": 4,_x000D_
          "CustomInfo": {}_x000D_
        }_x000D_
      },_x000D_
      "34": {_x000D_
        "$type": "Inside.Core.Formula.Definition.DefinitionAC, Inside.Core.Formula",_x000D_
        "ID": 34,_x000D_
        "Results": [_x000D_
          [_x000D_
            31_x000D_
          ]_x000D_
        ],_x000D_
        "Statistics": {_x000D_
          "CreationDate": "2022-11-15T10:02:33.3858338+01:00",_x000D_
          "LastRefreshDate": "2020-11-09T16:10:39.8081566+01:00",_x000D_
          "TotalRefreshCount": 4,_x000D_
          "CustomInfo": {}_x000D_
        }_x000D_
      },_x000D_
      "35": {_x000D_
        "$type": "Inside.Core.Formula.Definition.DefinitionAC, Inside.Core.Formula",_x000D_
        "ID": 35,_x000D_
        "Results": [_x000D_
          [_x000D_
            "Catégorie 3"_x000D_
          ]_x000D_
        ],_x000D_
        "Statistics": {_x000D_
          "CreationDate": "2022-11-15T10:02:33.3858338+01:00",_x000D_
          "LastRefreshDate": "2020-11-09T16:10:33.0097651+01:00",_x000D_
          "TotalRefreshCount": 3,_x000D_
          "CustomInfo": {}_x000D_
        }_x000D_
      },_x000D_
      "36": {_x000D_
        "$type": "Inside.Core.Formula.Definition.DefinitionAC, Inside.Core.Formula",_x000D_
        "ID": 36,_x000D_
        "Results": [_x000D_
          [_x000D_
            "Ingénieur et cadre"_x000D_
          ]_x000D_
        ],_x000D_
        "Statistics": {_x000D_
          "CreationDate": "2022-11-15T10:02:33.3858338+01:00",_x000D_
          "LastRefreshDate": "2020-11-09T16:10:42.057938+01:00",_x000D_
          "TotalRefreshCount": 4,_x000D_
          "CustomInfo": {}_x000D_
        }_x000D_
      },_x000D_
      "37": {_x000D_
        "$type": "Inside.Core.Formula.Definition.DefinitionAC, Inside.Core.Formula",_x000D_
        "ID": 37,_x000D_
        "Results": [_x000D_
          [_x000D_
            "100"_x000D_
          ]_x000D_
        ],_x000D_
        "Statistics": {_x000D_
          "CreationDate": "2022-11-15T10:02:33.3858338+01:00",_x000D_
          "LastRefreshDate": "2020-11-09T16:10:42.5413155+01:00",_x000D_
          "TotalRefreshCount": 4,_x000D_
          "CustomInfo": {}_x000D_
        }_x000D_
      },_x000D_
      "38": {_x000D_
        "$type": "Inside.Core.Formula.Definition.DefinitionAC, Inside.Core.Formula",_x000D_
        "ID": 38,_x000D_
        "Results": [_x000D_
          [_x000D_
            "2"_x000D_
          ]_x000D_
        ],_x000D_
        "Statistics": {_x000D_
          "CreationDate": "2022-11-15T10:02:33.3858338+01:00",_x000D_
          "LastRefreshDate": "2020-11-09T16:10:40.8538281+01:00",_x000D_
          "TotalRefreshCount": 4,_x000D_
          "CustomInfo": {}_x000D_
        }_x000D_
      },_x000D_
      "39": {_x000D_
        "$type": "Inside.Core.Formula.Definition.DefinitionAC, Inside.Core.Formula",_x000D_
        "ID": 39,_x000D_
        "Results": [_x000D_
          [_x000D_
            31_x000D_
          ]_x000D_
        ],_x000D_
        "Statistics": {_x000D_
          "CreationDate": "2022-11-15T10:02:33.3858338+01:00",_x000D_
          "LastRefreshDate": "2020-11-09T16:10:41.5838215+01:00",_x000D_
          "TotalRefreshCount": 4,_x000D_
          "CustomInfo": {}_x000D_
        }_x000D_
      },_x000D_
      "40": {_x000D_
        "$type": "Inside.Core.Formula.Definition.DefinitionAC, Inside.Core.Formula",_x000D_
        "ID": 40,_x000D_
        "Results": [_x000D_
          [_x000D_
            "Catégorie 1"_x000D_
          ]_x000D_
        ],_x000D_
        "Statistics": {_x000D_
          "CreationDate": "2022-11-15T10:02:33.3858338+01:00",_x000D_
          "LastRefreshDate": "2020-11-09T16:10:33.0077706+01:00",_x000D_
          "TotalRefreshCount": 3,_x000D_
          "CustomInfo": {}_x000D_
        }_x000D_
      },_x000D_
      "41": {_x000D_
        "$type": "Inside.Core.Formula.Definition.DefinitionAC, Inside.Core.Formula",_x000D_
        "ID": 41,_x000D_
        "Results": [_x000D_
          [_x000D_
            "Employé"_x000D_
          ]_x000D_
        ],_x000D_
        "Statistics": {_x000D_
          "CreationDate": "2022-11-15T10:02:33.3858338+01:00",_x000D_
          "LastRefreshDate": "2020-11-09T16:10:40.3162464+01:00",_x000D_
          "TotalRefreshCount": 4,_x000D_
          "CustomInfo": {}_x000D_
        }_x000D_
      },_x000D_
      "42": {_x000D_
        "$type": "Inside.Core.Formula.Definition.DefinitionAC, Inside.Core.Formula",_x000D_
        "ID": 42,_x000D_
        "Results": [_x000D_
          [_x000D_
            "200"_x000D_
          ]_x000D_
        ],_x000D_
        "Statistics": {_x000D_
          "CreationDate": "2022-11-15T10:02:33.3858338+01:00",_x000D_
          "LastRefreshDate": "2020-11-09T16:10:42.5403181+01:00",_x000D_
          "TotalRefreshCount": 4,_x000D_
          "CustomInfo": {}_x000D_
        }_x000D_
      },_x000D_
      "43": {_x000D_
        "$type": "Inside.Core.Formula.Definition.DefinitionAC, Inside.Core.Formula",_x000D_
        "ID": 43,_x000D_
        "Results": [_x000D_
          [_x000D_
            "2"_x000D_
          ]_x000D_
        ],_x000D_
        "Statistics": {_x000D_
          "CreationDate": "2022-11-15T10:02:33.3858338+01:00",_x000D_
          "LastRefreshDate": "2020-11-09T16:10:40.8518341+01:00",_x000D_
          "TotalRefreshCount": 4,_x000D_
          "CustomInfo": {}_x000D_
        }_x000D_
      },_x000D_
      "44": {_x000D_
        "$type": "Inside.Core.Formula.Definition.DefinitionAC, Inside.Core.Formula",_x000D_
        "ID": 44,_x000D_
        "Results": [_x000D_
          [_x000D_
            31_x000D_
          ]_x000D_
        ],_x000D_
        "Statistics": {_x000D_
          "CreationDate": "2022-11-15T10:02:33.3858338+01:00",_x000D_
          "LastRefreshDate": "2020-11-09T16:10:39.8071585+01:00",_x000D_
          "TotalRefreshCount": 4,_x000D_
          "CustomInfo": {}_x000D_
        }_x000D_
      },_x000D_
      "45": {_x000D_
        "$type": "Inside.Core.Formula.Definition.DefinitionAC, Inside.Core.Formula",_x000D_
        "ID": 45,_x000D_
        "Results": [_x000D_
          [_x000D_
            ""_x000D_
          ]_x000D_
        ],_x000D_
        "Statistics": {_x000D_
          "CreationDate": "2022-11-15T10:02:33.3858338+01:00",_x000D_
          "LastRefreshDate": "2020-11-09T16:10:33.0057756+01:00",_x000D_
          "TotalRefreshCount": 3,_x000D_
          "CustomInfo": {}_x000D_
        }_x000D_
      },_x000D_
      "46": {_x000D_
        "$type": "Inside.Core.Formula.Definition.DefinitionAC, Inside.Core.Formula",_x000D_
        "ID": 46,_x000D_
        "Results": [_x000D_
          [_x000D_
            "Employé"_x000D_
          ]_x000D_
        ],_x000D_
        "Statistics": {_x000D_
          "CreationDate": "2022-11-15T10:02:33.3858338+01:00",_x000D_
          "LastRefreshDate": "2020-11-09T16:10:40.7747924+01:00",_x000D_
          "TotalRefreshCount": 4,_x000D_
          "CustomInfo": {}_x000D_
        }_x000D_
      },_x000D_
      "47": {_x000D_
        "$type": "Inside.Core.Formula.Definition.DefinitionAC, Inside.Core.Formula",_x000D_
        "ID": 47,_x000D_
        "Results": [_x000D_
          [_x000D_
            "150"_x000D_
          ]_x000D_
        ],_x000D_
        "Statistics": {_x000D_
          "CreationDate": "2022-11-15T10:02:33.3858338+01:00",_x000D_
          "LastRefreshDate": "2020-11-09T16:10:42.5383231+01:00",_x000D_
          "TotalRefreshCount": 4,_x000D_
          "CustomInfo": {}_x000D_
        }_x000D_
      },_x000D_
      "48": {_x000D_
        "$type": "Inside.Core.Formula.Definition.DefinitionAC, Inside.Core.Formula",_x000D_
        "ID": 48,_x000D_
        "Results": [_x000D_
          [_x000D_
            "1"_x000D_
          ]_x000D_
        ],_x000D_
        "Statistics": {_x000D_
          "CreationDate": "2022-11-15T10:02:33.3858338+01:00",_x000D_
          "LastRefreshDate": "2020-11-09T16:10:40.8508394+01:00",_x000D_
          "TotalRefreshCount": 4,_x000D_
          "CustomInfo": {}_x000D_
        }_x000D_
      },_x000D_
      "49": {_x000D_
        "$type": "Inside.Core.Formula.Definition.DefinitionAC, Inside.Core.Formula",_x000D_
        "ID": 49,_x000D_
        "Results": [_x000D_
          [_x000D_
            31_x000D_
          ]_x000D_
        ],_x000D_
        "Statistics": {_x000D_
          "CreationDate": "2022-11-15T10:02:33.3858338+01:00",_x000D_
          "LastRefreshDate": "2020-11-09T16:10:40.8798159+01:00",_x000D_
          "TotalRefreshCount": 4,_x000D_
          "CustomInfo": {}_x000D_
        }_x000D_
      },_x000D_
      "50": {_x000D_
        "$type": "Inside.Core.Formula.Definition.DefinitionAC, Inside.Core.Formula",_x000D_
        "ID": 50,_x000D_
        "Results": [_x000D_
          [_x000D_
            31_x000D_
          ]_x000D_
        ],_x000D_
        "Statistics": {_x000D_
          "CreationDate": "2022-11-15T10:02:33.3858338+01:00",_x000D_
          "LastRefreshDate": "2020-11-09T16:10:40.5091057+01:00",_x000D_
          "TotalRefreshCount": 4,_x000D_
          "CustomInfo": {}_x000D_
        }_x000D_
      },_x000D_
      "51": {_x000D_
        "$type": "Inside.Core.Formula.Definition.DefinitionAC, Inside.Core.Formula",_x000D_
        "ID": 51,_x000D_
        "Results": [_x000D_
          [_x000D_
            "Catégorie 1"_x000D_
          ]_x000D_
        ],_x000D_
        "Statistics": {_x000D_
          "CreationDate": "2022-11-15T10:02:33.3858338+01:00",_x000D_
          "LastRefreshDate": "2020-11-09T16:10:17.5545408+01:00",_x000D_
          "TotalRefreshCount": 2,_x000D_
          "CustomInfo": {}_x000D_
        }_x000D_
      },_x000D_
      "52": {_x000D_
        "$type": "Inside.Core.Formula.Definition.DefinitionAC, Inside.Core.Formula",_x000D_
        "ID": 52,_x000D_
        "Results": [_x000D_
          [_x000D_
            "Employé"_x000D_
          ]_x000D_
        ],_x000D_
        "Statistics": {_x000D_
          "CreationDate": "2022-11-15T10:02:33.3858338+01:00",_x000D_
          "LastRefreshDate": "2020-11-09T16:10:39.636701+01:00",_x000D_
          "TotalRefreshCount": 4,_x000D_
          "CustomInfo": {}_x000D_
        }_x000D_
      },_x000D_
      "53": {_x000D_
        "$type": "Inside.Core.Formula.Definition.DefinitionAC, Inside.Core.Formula",_x000D_
        "ID": 53,_x000D_
        "Results": [_x000D_
          [_x000D_
            "100"_x000D_
          ]_x000D_
        ],_x000D_
        "Statistics": {_x000D_
          "CreationDate": "2022-11-15T10:02:33.3858338+01:00",_x000D_
          "LastRefreshDate": "2020-11-09T16:10:43.1923378+01:00",_x000D_
          "TotalRefreshCount": 4,_x000D_
          "CustomInfo": {}_x000D_
        }_x000D_
      },_x000D_
      "54": {_x000D_
        "$type": "Inside.Core.Formula.Definition.DefinitionAC, Inside.Core.Formula",_x000D_
        "ID": 54,_x000D_
        "Results": [_x000D_
          [_x000D_
            "1"_x000D_
          ]_x000D_
        ],_x000D_
        "Statistics": {_x000D_
          "CreationDate": "2022-11-15T10:02:33.3858338+01:00",_x000D_
          "LastRefreshDate": "2020-11-09T16:10:40.4051969+01:00",_x000D_
          "TotalRefreshCount": 4,_x000D_
          "CustomInfo": {}_x000D_
        }_x000D_
      },_x000D_
      "55": {_x000D_
        "$type": "Inside.Core.Formula.Definition.DefinitionAC, Inside.Core.Formula",_x000D_
        "ID": 55,_x000D_
        "Results": [_x000D_
          [_x000D_
            31_x000D_
          ]_x000D_
        ],_x000D_
        "Statistics": {_x000D_
          "CreationDate": "2022-11-15T10:02:33.3858338+01:00",_x000D_
          "LastRefreshDate": "2020-11-09T16:10:42.0398607+01:00",_x000D_
          "TotalRefreshCount": 4,_x000D_
          "CustomInfo": {}_x000D_
        }_x000D_
      },_x000D_
      "56": {_x000D_
        "$type": "Inside.Core.Formula.Definition.DefinitionAC, Inside.Core.Formula",_x000D_
        "ID": 56,_x000D_
        "Results": [_x000D_
          [_x000D_
            ""_x000D_
          ]_x000D_
        ],_x000D_
        "Statistics": {_x000D_
          "CreationDate": "2022-11-15T10:02:33.3858338+01:00",_x000D_
          "LastRefreshDate": "2020-11-09T16:10:17.5525458+01:00",_x000D_
          "TotalRefreshCount": 2,_x000D_
          "CustomInfo": {}_x000D_
        }_x000D_
      },_x000D_
      "57": {_x000D_
        "$type": "Inside.Core.Formula.Definition.DefinitionAC, Inside.Core.Formula",_x000D_
        "ID": 57,_x000D_
        "Results": [_x000D_
          [_x000D_
            "Ingénieur et cadre"_x000D_
          ]_x000D_
        ],_x000D_
        "Statistics": {_x000D_
          "CreationDate": "2022-11-15T10:02:33.3858338+01:00",_x000D_
          "LastRefreshDate": "2020-11-09T16:10:39.6347103+01:00",_x000D_
          "TotalRefreshCount": 4,_x000D_
          "CustomInfo": {}_x000D_
        }_x000D_
      },_x000D_
      "58": {_x000D_
        "$type": "Inside.Core.Formula.Definition.DefinitionAC, Inside.Core.Formula",_x000D_
        "ID": 58,_x000D_
        "Results": [_x000D_
          [_x000D_
            "300"_x000D_
     </t>
  </si>
  <si>
    <t xml:space="preserve">     ]_x000D_
        ],_x000D_
        "Statistics": {_x000D_
          "CreationDate": "2022-11-15T10:02:33.3858338+01:00",_x000D_
          "LastRefreshDate": "2020-11-09T16:10:43.1913355+01:00",_x000D_
          "TotalRefreshCount": 4,_x000D_
          "CustomInfo": {}_x000D_
        }_x000D_
      },_x000D_
      "59": {_x000D_
        "$type": "Inside.Core.Formula.Definition.DefinitionAC, Inside.Core.Formula",_x000D_
        "ID": 59,_x000D_
        "Results": [_x000D_
          [_x000D_
            "2"_x000D_
          ]_x000D_
        ],_x000D_
        "Statistics": {_x000D_
          "CreationDate": "2022-11-15T10:02:33.3858338+01:00",_x000D_
          "LastRefreshDate": "2020-11-09T16:10:40.4041975+01:00",_x000D_
          "TotalRefreshCount": 4,_x000D_
          "CustomInfo": {}_x000D_
        }_x000D_
      },_x000D_
      "60": {_x000D_
        "$type": "Inside.Core.Formula.Definition.DefinitionAC, Inside.Core.Formula",_x000D_
        "ID": 60,_x000D_
        "Results": [_x000D_
          [_x000D_
            31_x000D_
          ]_x000D_
        ],_x000D_
        "Statistics": {_x000D_
          "CreationDate": "2022-11-15T10:02:33.3858338+01:00",_x000D_
          "LastRefreshDate": "2020-11-09T16:10:40.2383862+01:00",_x000D_
          "TotalRefreshCount": 4,_x000D_
          "CustomInfo": {}_x000D_
        }_x000D_
      },_x000D_
      "61": {_x000D_
        "$type": "Inside.Core.Formula.Definition.DefinitionAC, Inside.Core.Formula",_x000D_
        "ID": 61,_x000D_
        "Results": [_x000D_
          [_x000D_
            "Catégorie 2"_x000D_
          ]_x000D_
        ],_x000D_
        "Statistics": {_x000D_
          "CreationDate": "2022-11-15T10:02:33.3858338+01:00",_x000D_
          "LastRefreshDate": "2020-11-09T16:10:17.5505512+01:00",_x000D_
          "TotalRefreshCount": 2,_x000D_
          "CustomInfo": {}_x000D_
        }_x000D_
      },_x000D_
      "62": {_x000D_
        "$type": "Inside.Core.Formula.Definition.DefinitionAC, Inside.Core.Formula",_x000D_
        "ID": 62,_x000D_
        "Results": [_x000D_
          [_x000D_
            "Ingénieur et cadre"_x000D_
          ]_x000D_
        ],_x000D_
        "Statistics": {_x000D_
          "CreationDate": "2022-11-15T10:02:33.3858338+01:00",_x000D_
          "LastRefreshDate": "2020-11-09T16:10:39.6337111+01:00",_x000D_
          "TotalRefreshCount": 4,_x000D_
          "CustomInfo": {}_x000D_
        }_x000D_
      },_x000D_
      "63": {_x000D_
        "$type": "Inside.Core.Formula.Definition.DefinitionAC, Inside.Core.Formula",_x000D_
        "ID": 63,_x000D_
        "Results": [_x000D_
          [_x000D_
            "300"_x000D_
          ]_x000D_
        ],_x000D_
        "Statistics": {_x000D_
          "CreationDate": "2022-11-15T10:02:33.3858338+01:00",_x000D_
          "LastRefreshDate": "2020-11-09T16:10:43.1893363+01:00",_x000D_
          "TotalRefreshCount": 4,_x000D_
          "CustomInfo": {}_x000D_
        }_x000D_
      },_x000D_
      "64": {_x000D_
        "$type": "Inside.Core.Formula.Definition.DefinitionAC, Inside.Core.Formula",_x000D_
        "ID": 64,_x000D_
        "Results": [_x000D_
          [_x000D_
            "3"_x000D_
          ]_x000D_
        ],_x000D_
        "Statistics": {_x000D_
          "CreationDate": "2022-11-15T10:02:33.3858338+01:00",_x000D_
          "LastRefreshDate": "2020-11-09T16:10:40.4021911+01:00",_x000D_
          "TotalRefreshCount": 4,_x000D_
          "CustomInfo": {}_x000D_
        }_x000D_
      },_x000D_
      "65": {_x000D_
        "$type": "Inside.Core.Formula.Definition.DefinitionAC, Inside.Core.Formula",_x000D_
        "ID": 65,_x000D_
        "Results": [_x000D_
          [_x000D_
            31_x000D_
          ]_x000D_
        ],_x000D_
        "Statistics": {_x000D_
          "CreationDate": "2022-11-15T10:02:33.3858338+01:00",_x000D_
          "LastRefreshDate": "2020-11-09T16:10:41.3579282+01:00",_x000D_
          "TotalRefreshCount": 4,_x000D_
          "CustomInfo": {}_x000D_
        }_x000D_
      },_x000D_
      "66": {_x000D_
        "$type": "Inside.Core.Formula.Definition.DefinitionAC, Inside.Core.Formula",_x000D_
        "ID": 66,_x000D_
        "Results": [_x000D_
          [_x000D_
            "Catégorie 1"_x000D_
          ]_x000D_
        ],_x000D_
        "Statistics": {_x000D_
          "CreationDate": "2022-11-15T10:02:33.3858338+01:00",_x000D_
          "LastRefreshDate": "2020-11-09T16:10:17.5485569+01:00",_x000D_
          "TotalRefreshCount": 2,_x000D_
          "CustomInfo": {}_x000D_
        }_x000D_
      },_x000D_
      "67": {_x000D_
        "$type": "Inside.Core.Formula.Definition.DefinitionAC, Inside.Core.Formula",_x000D_
        "ID": 67,_x000D_
        "Results": [_x000D_
          [_x000D_
            "Employé"_x000D_
          ]_x000D_
        ],_x000D_
        "Statistics": {_x000D_
          "CreationDate": "2022-11-15T10:02:33.3858338+01:00",_x000D_
          "LastRefreshDate": "2020-11-09T16:10:39.6307192+01:00",_x000D_
          "TotalRefreshCount": 4,_x000D_
          "CustomInfo": {}_x000D_
        }_x000D_
      },_x000D_
      "68": {_x000D_
        "$type": "Inside.Core.Formula.Definition.DefinitionAC, Inside.Core.Formula",_x000D_
        "ID": 68,_x000D_
        "Results": [_x000D_
          [_x000D_
            "200"_x000D_
          ]_x000D_
        ],_x000D_
        "Statistics": {_x000D_
          "CreationDate": "2022-11-15T10:02:33.3858338+01:00",_x000D_
          "LastRefreshDate": "2020-11-09T16:10:43.1883381+01:00",_x000D_
          "TotalRefreshCount": 4,_x000D_
          "CustomInfo": {}_x000D_
        }_x000D_
      },_x000D_
      "69": {_x000D_
        "$type": "Inside.Core.Formula.Definition.DefinitionAC, Inside.Core.Formula",_x000D_
        "ID": 69,_x000D_
        "Results": [_x000D_
          [_x000D_
            "2"_x000D_
          ]_x000D_
        ],_x000D_
        "Statistics": {_x000D_
          "CreationDate": "2022-11-15T10:02:33.3858338+01:00",_x000D_
          "LastRefreshDate": "2020-11-09T16:10:40.4002082+01:00",_x000D_
          "TotalRefreshCount": 4,_x000D_
          "CustomInfo": {}_x000D_
        }_x000D_
      },_x000D_
      "70": {_x000D_
        "$type": "Inside.Core.Formula.Definition.DefinitionAC, Inside.Core.Formula",_x000D_
        "ID": 70,_x000D_
        "Results": [_x000D_
          [_x000D_
            31_x000D_
          ]_x000D_
        ],_x000D_
        "Statistics": {_x000D_
          "CreationDate": "2022-11-15T10:02:33.3858338+01:00",_x000D_
          "LastRefreshDate": "2020-11-09T16:10:40.2373902+01:00",_x000D_
          "TotalRefreshCount": 4,_x000D_
          "CustomInfo": {}_x000D_
        }_x000D_
      },_x000D_
      "71": {_x000D_
        "$type": "Inside.Core.Formula.Definition.DefinitionAC, Inside.Core.Formula",_x000D_
        "ID": 71,_x000D_
        "Results": [_x000D_
          [_x000D_
            ""_x000D_
          ]_x000D_
        ],_x000D_
        "Statistics": {_x000D_
          "CreationDate": "2022-11-15T10:02:33.3858338+01:00",_x000D_
          "LastRefreshDate": "2020-11-09T16:10:17.5455648+01:00",_x000D_
          "TotalRefreshCount": 2,_x000D_
          "CustomInfo": {}_x000D_
        }_x000D_
      },_x000D_
      "72": {_x000D_
        "$type": "Inside.Core.Formula.Definition.DefinitionAC, Inside.Core.Formula",_x000D_
        "ID": 72,_x000D_
        "Results": [_x000D_
          [_x000D_
            "Employé"_x000D_
          ]_x000D_
        ],_x000D_
        "Statistics": {_x000D_
          "CreationDate": "2022-11-15T10:02:33.3858338+01:00",_x000D_
          "LastRefreshDate": "2020-11-09T16:10:39.625739+01:00",_x000D_
          "TotalRefreshCount": 4,_x000D_
          "CustomInfo": {}_x000D_
        }_x000D_
      },_x000D_
      "73": {_x000D_
        "$type": "Inside.Core.Formula.Definition.DefinitionAC, Inside.Core.Formula",_x000D_
        "ID": 73,_x000D_
        "Results": [_x000D_
          [_x000D_
            "100"_x000D_
          ]_x000D_
        ],_x000D_
        "Statistics": {_x000D_
          "CreationDate": "2022-11-15T10:02:33.3858338+01:00",_x000D_
          "LastRefreshDate": "2020-11-09T16:10:43.1863438+01:00",_x000D_
          "TotalRefreshCount": 4,_x000D_
          "CustomInfo": {}_x000D_
        }_x000D_
      },_x000D_
      "74": {_x000D_
        "$type": "Inside.Core.Formula.Definition.DefinitionAC, Inside.Core.Formula",_x000D_
        "ID": 74,_x000D_
        "Results": [_x000D_
          [_x000D_
            "1"_x000D_
          ]_x000D_
        ],_x000D_
        "Statistics": {_x000D_
          "CreationDate": "2022-11-15T10:02:33.3858338+01:00",_x000D_
          "LastRefreshDate": "2020-11-09T16:10:40.3992108+01:00",_x000D_
          "TotalRefreshCount": 4,_x000D_
          "CustomInfo": {}_x000D_
        }_x000D_
      },_x000D_
      "75": {_x000D_
        "$type": "Inside.Core.Formula.Definition.DefinitionAC, Inside.Core.Formula",_x000D_
        "ID": 75,_x000D_
        "Results": [_x000D_
          [_x000D_
            31_x000D_
          ]_x000D_
        ],_x000D_
        "Statistics": {_x000D_
          "CreationDate": "2022-11-15T10:02:33.3858338+01:00",_x000D_
          "LastRefreshDate": "2020-11-09T16:10:42.5910706+01:00",_x000D_
          "TotalRefreshCount": 4,_x000D_
          "CustomInfo": {}_x000D_
        }_x000D_
      },_x000D_
      "76": {_x000D_
        "$type": "Inside.Core.Formula.Definition.DefinitionAC, Inside.Core.Formula",_x000D_
        "ID": 76,_x000D_
        "Results": [_x000D_
          [_x000D_
            ""_x000D_
          ]_x000D_
        ],_x000D_
        "Statistics": {_x000D_
          "CreationDate": "2022-11-15T10:02:33.3858338+01:00",_x000D_
          "LastRefreshDate": "2020-11-09T16:10:17.5425911+01:00",_x000D_
          "TotalRefreshCount": 2,_x000D_
          "CustomInfo": {}_x000D_
        }_x000D_
      },_x000D_
      "77": {_x000D_
        "$type": "Inside.Core.Formula.Definition.DefinitionAC, Inside.Core.Formula",_x000D_
        "ID": 77,_x000D_
        "Results": [_x000D_
          [_x000D_
            "Employé"_x000D_
          ]_x000D_
        ],_x000D_
        "Statistics": {_x000D_
          "CreationDate": "2022-11-15T10:02:33.3858338+01:00",_x000D_
          "LastRefreshDate": "2020-11-09T16:10:39.6227013+01:00",_x000D_
          "TotalRefreshCount": 4,_x000D_
          "CustomInfo": {}_x000D_
        }_x000D_
      },_x000D_
      "78": {_x000D_
        "$type": "Inside.Core.Formula.Definition.DefinitionAC, Inside.Core.Formula",_x000D_
        "ID": 78,_x000D_
        "Results": [_x000D_
          [_x000D_
            "100"_x000D_
          ]_x000D_
        ],_x000D_
        "Statistics": {_x000D_
          "CreationDate": "2022-11-15T10:02:33.3858338+01:00",_x000D_
          "LastRefreshDate": "2020-11-09T16:10:43.1843498+01:00",_x000D_
          "TotalRefreshCount": 4,_x000D_
          "CustomInfo": {}_x000D_
        }_x000D_
      },_x000D_
      "79": {_x000D_
        "$type": "Inside.Core.Formula.Definition.DefinitionAC, Inside.Core.Formula",_x000D_
        "ID": 79,_x000D_
        "Results": [_x000D_
          [_x000D_
            "1"_x000D_
          ]_x000D_
        ],_x000D_
        "Statistics": {_x000D_
          "CreationDate": "2022-11-15T10:02:33.3858338+01:00",_x000D_
          "LastRefreshDate": "2020-11-09T16:10:40.3972044+01:00",_x000D_
          "TotalRefreshCount": 4,_x000D_
          "CustomInfo": {}_x000D_
        }_x000D_
      },_x000D_
      "80": {_x000D_
        "$type": "Inside.Core.Formula.Definition.DefinitionAC, Inside.Core.Formula",_x000D_
        "ID": 80,_x000D_
        "Results": [_x000D_
          [_x000D_
            31_x000D_
          ]_x000D_
        ],_x000D_
        "Statistics": {_x000D_
          "CreationDate": "2022-11-15T10:02:33.3858338+01:00",_x000D_
          "LastRefreshDate": "2020-11-09T16:10:40.2353938+01:00",_x000D_
          "TotalRefreshCount": 4,_x000D_
          "CustomInfo": {}_x000D_
        }_x000D_
      },_x000D_
      "81": {_x000D_
        "$type": "Inside.Core.Formula.Definition.DefinitionAC, Inside.Core.Formula",_x000D_
        "ID": 81,_x000D_
        "Results": [_x000D_
          [_x000D_
            "Catégorie 2"_x000D_
          ]_x000D_
        ],_x000D_
        "Statistics": {_x000D_
          "CreationDate": "2022-11-15T10:02:33.3858338+01:00",_x000D_
          "LastRefreshDate": "2020-11-09T16:10:17.5395721+01:00",_x000D_
          "TotalRefreshCount": 2,_x000D_
          "CustomInfo": {}_x000D_
        }_x000D_
      },_x000D_
      "82": {_x000D_
        "$type": "Inside.Core.Formula.Definition.DefinitionAC, Inside.Core.Formula",_x000D_
        "ID": 82,_x000D_
        "Results": [_x000D_
          [_x000D_
            "Employé"_x000D_
          ]_x000D_
        ],_x000D_
        "Statistics": {_x000D_
          "CreationDate": "2022-11-15T10:02:33.3858338+01:00",_x000D_
          "LastRefreshDate": "2020-11-09T16:10:39.6187544+01:00",_x000D_
          "TotalRefreshCount": 4,_x000D_
          "CustomInfo": {}_x000D_
        }_x000D_
      },_x000D_
      "83": {_x000D_
        "$type": "Inside.Core.Formula.Definition.DefinitionAC, Inside.Core.Formula",_x000D_
        "ID": 83,_x000D_
        "Results": [_x000D_
          [_x000D_
            "200"_x000D_
          ]_x000D_
        ],_x000D_
        "Statistics": {_x000D_
          "CreationDate": "2022-11-15T10:02:33.3858338+01:00",_x000D_
          "LastRefreshDate": "2020-11-09T16:10:43.182353+01:00",_x000D_
          "TotalRefreshCount": 4,_x000D_
          "CustomInfo": {}_x000D_
        }_x000D_
      },_x000D_
      "84": {_x000D_
        "$type": "Inside.Core.Formula.Definition.DefinitionAC, Inside.Core.Formula",_x000D_
        "ID": 84,_x000D_
        "Results": [_x000D_
          [_x000D_
            "3"_x000D_
          ]_x000D_
        ],_x000D_
        "Statistics": {_x000D_
          "CreationDate": "2022-11-15T10:02:33.3858338+01:00",_x000D_
          "LastRefreshDate": "2020-11-09T16:10:40.396207+01:00",_x000D_
          "TotalRefreshCount": 4,_x000D_
          "CustomInfo": {}_x000D_
        }_x000D_
      },_x000D_
      "85": {_x000D_
        "$type": "Inside.Core.Formula.Definition.DefinitionAC, Inside.Core.Formula",_x000D_
        "ID": 85,_x000D_
        "Results": [_x000D_
          [_x000D_
            31_x000D_
          ]_x000D_
        ],_x000D_
        "Statistics": {_x000D_
          "CreationDate": "2022-11-15T10:02:33.3858338+01:00",_x000D_
          "LastRefreshDate": "2020-11-09T16:10:41.8533464+01:00",_x000D_
          "TotalRefreshCount": 4,_x000D_
          "CustomInfo": {}_x000D_
        }_x000D_
      },_x000D_
      "86": {_x000D_
        "$type": "Inside.Core.Formula.Definition.DefinitionAC, Inside.Core.Formula",_x000D_
        "ID": 86,_x000D_
        "Results": [_x000D_
          [_x000D_
            "Catégorie 1"_x000D_
          ]_x000D_
        ],_x000D_
        "Statistics": {_x000D_
          "CreationDate": "2022-11-15T10:02:33.3858338+01:00",_x000D_
          "LastRefreshDate": "2020-11-09T16:10:17.5375793+01:00",_x000D_
          "TotalRefreshCount": 2,_x000D_
          "CustomInfo": {}_x000D_
        }_x000D_
      },_x000D_
      "87": {_x000D_
        "$type": "Inside.Core.Formula.Definition.DefinitionAC, Inside.Core.Formula",_x000D_
        "ID": 87,_x000D_
        "Results": [_x000D_
          [_x000D_
            "Ingénieur et cadre"_x000D_
          ]_x000D_
        ],_x000D_
        "Statistics": {_x000D_
          "CreationDate": "2022-11-15T10:02:33.3858338+01:00",_x000D_
          "LastRefreshDate": "2020-11-09T16:10:39.6157685+01:00",_x000D_
          "TotalRefreshCount": 4,_x000D_
          "CustomInfo": {}_x000D_
        }_x000D_
      },_x000D_
      "88": {_x000D_
        "$type": "Inside.Core.Formula.Definition.DefinitionAC, Inside.Core.Formula",_x000D_
        "ID": 88,_x000D_
        "Results": [_x000D_
          [_x000D_
            "250"_x000D_
          ]_x000D_
        ],_x000D_
        "Statistics": {_x000D_
          "CreationDate": "2022-11-15T10:02:33.3858338+01:00",_x000D_
          "LastRefreshDate": "2020-11-09T16:10:43.1803589+01:00",_x000D_
          "TotalRefreshCount": 4,_x000D_
          "CustomInfo": {}_x000D_
        }_x000D_
      },_x000D_
      "89": {_x000D_
        "$type": "Inside.Core.Formula.Definition.DefinitionAC, Inside.Core.Formula",_x000D_
        "ID": 89,_x000D_
        "Results": [_x000D_
          [_x000D_
            "2"_x000D_
          ]_x000D_
        ],_x000D_
        "Statistics": {_x000D_
          "CreationDate": "2022-11-15T10:02:33.3858338+01:00",_x000D_
          "LastRefreshDate": "2020-11-09T16:10:40.3941811+01:00",_x000D_
          "TotalRefreshCount": 4,_x000D_
          "CustomInfo": {}_x000D_
        }_x000D_
      },_x000D_
      "90": {_x000D_
        "$type": "Inside.Core.Formula.Definition.DefinitionAC, Inside.Core.Formula",_x000D_
        "ID": 90,_x000D_
        "Results": [_x000D_
          [_x000D_
            31_x000D_
          ]_x000D_
        ],_x000D_
        "Statistics": {_x000D_
          "CreationDate": "2022-11-15T10:02:33.3858338+01:00",_x000D_
          "LastRefreshDate": "2020-11-09T16:10:40.2333618+01:00",_x000D_
          "TotalRefreshCount": 4,_x000D_
          "CustomInfo": {}_x000D_
        }_x000D_
      },_x000D_
      "91": {_x000D_
        "$type": "Inside.Core.Formula.Definition.DefinitionAC, Inside.Core.Formula",_x000D_
        "ID": 91,_x000D_
        "Results": [_x000D_
          [_x000D_
            ""_x000D_
          ]_x000D_
        ],_x000D_
        "Statistics": {_x000D_
          "CreationDate": "2022-11-15T10:02:33.3858338+01:00",_x000D_
          "LastRefreshDate": "2020-11-09T16:10:17.5355843+01:00",_x000D_
          "TotalRefreshCount": 2,_x000D_
          "CustomInfo": {}_x000D_
        }_x000D_
      },_x000D_
      "92": {_x000D_
        "$type": "Inside.Core.Formula.Definition.DefinitionAC, Inside.Core.Formula",_x000D_
        "ID": 92,_x000D_
        "Results": [_x000D_
          [_x000D_
            "Employé"_x000D_
          ]_x000D_
        ],_x000D_
        "Statistics": {_x000D_
          "CreationDate": "2022-11-15T10:02:33.3858338+01:00",_x000D_
          "LastRefreshDate": "2020-11-09T16:10:39.6127853+01:00",_x000D_
          "TotalRefreshCount": 4,_x000D_
          "CustomInfo": {}_x000D_
        }_x000D_
      },_x000D_
      "93": {_x000D_
        "$type": "Inside.Core.Formula.Definition.DefinitionAC, Inside.Core.Formula",_x000D_
        "ID": 93,_x000D_
        "Results": [_x000D_
          [_x000D_
            "200"_x000D_
          ]_x000D_
        ],_x000D_
        "Statistics": {_x000D_
          "CreationDate": "2022-11-15T10:02:33.3858338+01:00",_x000D_
          "LastRefreshDate": "2020-11-09T16:10:43.1793089+01:00",_x000D_
          "TotalRefreshCount": 4,_x000D_
          "CustomInfo": {}_x000D_
        }_x000D_
      },_x000D_
      "94": {_x000D_
        "$type": "Inside.Core.Formula.Definition.DefinitionAC, Inside.Core.Formula",_x000D_
        "ID": 94,_x000D_
        "Results": [_x000D_
          [_x000D_
            "1"_x000D_
          ]_x000D_
        ],_x000D_
        "Statistics": {_x000D_
          "CreationDate": "2022-11-15T10:02:33.3858338+01:00",_x000D_
          "LastRefreshDate": "2020-11-09T16:10:40.392643+01:00",_x000D_
          "TotalRefreshCount": 4,_x000D_
          "CustomInfo": {}_x000D_
        }_x000D_
      },_x000D_
      "95": {_x000D_
        "$type": "Inside.Core.Formula.Definition.DefinitionAC, Inside.Core.Formula",_x000D_
        "ID": 95,_x000D_
        "Results": [_x000D_
          [_x000D_
            31_x000D_
          ]_x000D_
        ],_x000D_
        "Statistics": {_x000D_
          "CreationDate": "2022-11-15T10:02:33.3858338+01:00",_x000D_
          "LastRefreshDate": "2020-11-09T16:10:41.1218938+01:00",_x000D_
          "TotalRefreshCount": 4,_x000D_
          "CustomInfo": {}_x000D_
        }_x000D_
      },_x000D_
      "96": {_x000D_
        "$type": "Inside.Core.Formula.Definition.DefinitionAC, Inside.Core.Formula",_x000D_
        "ID": 96,_x000D_
        "Results": [_x000D_
          [_x000D_
            ""_x000D_
          ]_x000D_
        ],_x000D_
        "Statistics": {_x000D_
          "CreationDate": "2022-11-15T10:02:33.3858338+01:00",_x000D_
          "LastRefreshDate": "2020-11-09T16:10:17.5335895+01:00",_x000D_
          "TotalRefreshCount": 2,_x000D_
          "CustomInfo": {}_x000D_
        }_x000D_
      },_x000D_
      "97": {_x000D_
        "$type": "Inside.Core.Formula.Definition.DefinitionAC, Inside.Core.Formula",_x000D_
        "ID": 97,_x000D_
        "Results": [_x000D_
          [_x000D_
            "1"_x000D_
          ]_x000D_
        ],_x000D_
        "Statistics": {_x000D_
          "CreationDate": "2022-11-15T10:02:33.3858338+01:00",_x000D_
          "LastRefreshDate": "2020-11-09T16:10:42.4586541+01:00",_x000D_
          "TotalRefreshCount": 4,_x000D_
          "CustomInfo": {}_x000D_
        }_x000D_
      },_x000D_
      "98": {_x000D_
        "$type": "Inside.Core.Formula.Definition.DefinitionAC, Inside.Core.Formula",_x000D_
        "ID": 98,_x000D_
        "Results": [_x000D_
          [_x000D_
            31_x000D_
          ]_x000D_
        ],_x000D_
        "Statistics": {_x000D_
          "CreationDate": "2022-11-15T10:02:33.3858338+01:00",_x000D_
          "LastRefreshDate": "2020-11-09T16:10:40.2403868+01:00",_x000D_
          "TotalRefreshCount": 4,_x000D_
          "CustomInfo": {}_x000D_
        }_x000D_
      },_x000D_
      "99": {_x000D_
        "$type": "Inside.Core.Formula.Definition.DefinitionAC, Inside.Core.Formula",_x000D_
        "ID": 99,_x000D_
        "Results": [_x000D_
          [_x000D_
            "Catégorie 1"_x000D_
          ]_x000D_
        ],_x000D_
        "Statistics": {_x000D_
          "CreationDate": "2022-11-15T10:02:33.3858338+01:00",_x000D_
          "LastRefreshDate": "2020-11-09T16:10:35.6405528+01:00",_x000D_
          "TotalRefreshCount": 3,_x000D_
          "CustomInfo": {}_x000D_
        }_x000D_
      },_x000D_
      "100": {_x000D_
        "$type": "Inside.Core.Formula.Definition.DefinitionAC, Inside.Core.Formula",_x000D_
        "ID": 100,_x000D_
        "Results": [_x000D_
          [_x000D_
            "Employé"_x000D_
          ]_x000D_
        ],_x000D_
        "Statistics": {_x000D_
          "CreationDate": "2022-11-15T10:02:33.3858338+01:00",_x000D_
          "LastRefreshDate": "2020-11-09T16:10:39.2156285+01:00",_x000D_
          "TotalRefreshCount": 4,_x000D_
          "CustomInfo": {}_x000D_
        }_x000D_
      },_x000D_
      "101": {_x000D_
        "$type": "Inside.Core.Formula.Definition.DefinitionAC, Inside.Core.Formula",_x000D_
        "ID": 101,_x000D_
        "Results": [_x000D_
          [_x000D_
            "100"_x000D_
          ]_x000D_
        ],_x000D_
        "Statistics": {_x000D_
          "CreationDate": "2022-11-15T10:02:33.3858338+01:00",_x000D_
          "LastRefreshDate": "2020-11-09T16:10:42.8613518+01:00",_x000D_
          "TotalRefreshCount": 4,_x000D_
          "CustomInfo": {}_x000D_
        }_x000D_
      },_x000D_
      "102": {_x000D_
        "$type": "Inside.Core.Formula.Definition.DefinitionAC, Inside.Core.Formula",_x000D_
        "ID": 102,_x000D_
        "Results": [_x000D_
          [_x000D_
            "2"_x000D_
          ]_x000D_
        ],_x000D_
        "Statistics": {_x000D_
          "CreationDate": "2022-11-15T10:02:33.3858338+01:00",_x000D_
          "LastRefreshDate": "2020-11-09T16:10:41.4103861+01:00",_x000D_
          "TotalRefreshCount": 4,_x000D_
          "CustomInfo": {}_x000D_
        }_x000D_
      },_x000D_
      "103": {_x000D_
        "$type": "Inside.Core.Formula.Definition.DefinitionAC, Inside.Core.Formula",_x000D_
        "ID": 103,_x000D_
        "Results": [_x000D_
          [_x000D_
            54_x000D_
          ]_x000D_
        ],_x000D_
        "Statistics": {_x000D_
          "CreationDate": "2022-11-15T10:02:33.3858338+01:00",_x000D_
          "LastRefreshDate": "2020-11-09T16:10:40.7277381+01:00",_x000D_
          "TotalRefreshCount": 4,_x000D_
          "CustomInfo": {}_x000D_
        }_x000D_
      },_x000D_
      "104": {_x000D_
        "$type": "Inside.Core.Formula.Definition.DefinitionAC, Inside.Core.Formula",_x000D_
        "ID": 104,_x000D_
        "Results": [_x000D_
          [_x000D_
            "Catégorie 2"_x000D_
          ]_x000D_
        ],_x000D_
        "Statistics": {_x000D_
          "CreationDate": "2022-11-15T10:02:33.3858338+01:00",_x000D_
          "LastRefreshDate": "2020-11-09T16:10:35.6385617+01:00",_x000D_
          "TotalRefreshCount": 3,_x000D_
          "CustomInfo": {}_x000D_
        }_x000D_
      },_x000D_
      "105": {_x000D_
        "$type": "Inside.Core.Formula.Definition.DefinitionAC, Inside.Core.Formula",_x000D_
        "ID": 105,_x000D_
        "Results": [_x000D_
          [_x000D_
            "Employé"_x000D_
          ]_x000D_
        ],_x000D_
        "Statistics": {_x000D_
          "CreationDate": "2022-11-15T10:02:33.3858338+01:00",_x000D_
          "LastRefreshDate": "2020-11-09T16:10:39.2146311+01:00",_x000D_
          "TotalRefreshCount": 4,_x000D_
          "CustomInfo": {}_x000D_
        }_x000D_
      },_x000D_
      "106": {_x000D_
        "$type": "Inside.Core.Formula.Definition.DefinitionAC, Inside.Core.Formula",_x000D_
        "ID": 106,_x000D_
        "Results": [_x000D_
          [_x000D_
            "200"_x000D_
          ]_x000D_
        ],_x000D_
        "Statistics": {_x000D_
          "CreationDate": "2022-11-15T10:02:33.3858338+01:00",_x000D_
          "LastRefreshDate": "2020-11-09T16:10:42.8593213+01:00",_x000D_
          "TotalRefreshCount": 4,_x000D_
          "CustomInfo": {}_x000D_
        }_x000D_
      },_x000D_
      "107": {_x000D_
        "$type": "Inside.Core.Formula.Definition.DefinitionAC, Inside.Core.Formula",_x000D_
        "ID": 107,_x000D_
        "Results": [_x000D_
          [_x000D_
            "4"_x000D_
          ]_x000D_
        ],_x000D_
        "Statistics": {_x000D_
          "CreationDate": "2022-11-15T10:02:33.3858338+01:00",_x000D_
          "LastRefreshDate": "2020-11-09T16:10:42.366723+01:00",_x000D_
          "TotalRefreshCount": 4,_x000D_
          "CustomInfo": {}_x000D_
        }_x000D_
      },_x000D_
      "108": {_x000D_
        "$type": "Inside.Core.Formula.Definition.DefinitionAC, Inside.Core.Formula",_x000D_
        "ID": 108,_x000D_
        "Results": [_x000D_
          [_x000D_
            31_x000D_
          ]_x000D_
        ],_x000D_
        "Statistics": {_x000D_
          "CreationDate": "2022-11-15T10:02:33.3858338+01:00",_x000D_
          "LastRefreshDate": "2020-11-09T16:10:40.027121+01:00",_x000D_
          "TotalRefreshCount": 4,_x000D_
          "CustomInfo": {}_x000D_
        }_x000D_
      },_x000D_
      "109": {_x000D_
        "$type": "Inside.Core.Formula.Definition.DefinitionAC, Inside.Core.Formula",_x000D_
        "ID": 109,_x000D_
        "Results": [_x000D_
          [_x000D_
            "Catégorie 3"_x000D_
          ]_x000D_
        ],_x000D_
        "Statistics": {_x000D_
          "CreationDate": "2022-11-15T10:02:33.3858338+01:00",_x000D_
          "LastRefreshDate": "2020-11-09T16:10:35.6375607+01:00",_x000D_
          "TotalRefreshCount": 3,_x000D_
          "CustomInfo": {}_x000D_
        }_x000D_
      },_x000D_
      "110": {_x000D_
        "$type": "Inside.Core.Formula.Definition.DefinitionAC, Inside.Core.Formula",_x000D_
        "ID": 110,_x000D_
        "Results": [_x000D_
          [_x000D_
            "Ingénieur et cadre"_x000D_
          ]_x000D_
        ],_x000D_
        "Statistics": {_x000D_
          "CreationDate": "2022-11-15T10:02:33.3858338+01:00",_x000D_
          "LastRefreshDate": "2020-11-09T16:10:39.2126363+01:00",_x000D_
          "TotalRefreshCount": 4,_x000D_
          "CustomInfo": {}_x000D_
        }_x000D_
      },_x000D_
      "111": {_x000D_
        "$type": "Inside.Core.Formula.Definition.DefinitionAC, Inside.Core.Formula",_x000D_
        "ID": 111,_x000D_
        "Results": [_x000D_
          [_x000D_
            "250"_x000D_
          ]_x000D_
        ],_x000D_
        "Statistics": {_x000D_
          "CreationDate": "2022-11-15T10:02:33.3858338+01:00",_x000D_
          "LastRefreshDate": "2020-11-09T16:10:42.8573658+01:00",_x000D_
          "TotalRefreshCount": 4,_x000D_
          "CustomInfo": {}_x000D_
        }_x000D_
      },_x000D_
      "112": {_x000D_
        "$type": "Inside.Core.Formula.Definition.DefinitionAC, Inside.Core.Formula",_x000D_
        "ID": 112,_x000D_
        "Results": [_x000D_
          [_x000D_
            "2"_x000D_
          ]_x000D_
        ],_x000D_
        "Statistics": {_x000D_
          "CreationDate": "2022-11-15T10:02:33.3858338+01:00",_x000D_
          "LastRefreshDate": "2020-11-09T16:10:41.6489168+01:00",_x000D_
          "TotalRefreshCount": 4,_x000D_
          "CustomInfo": {}_x000D_
        }_x000D_
      },_x000D_
      "113": {_x000D_
        "$type": "Inside.Core.Formula.Definition.DefinitionAC, Inside.Core.Formula",_x000D_
        "ID": 113,_x000D_
        "Results": [_x000D_
          [_x000D_
            31_x000D_
          ]_x000D_
        ],_x000D_
        "Statistics": {_x000D_
          "CreationDate": "2022-11-15T10:02:33.3858338+01:00",_x000D_
          "LastRefreshDate": "2020-11-09T16:10:40.7258034+01:00",_x000D_
          "TotalRefreshCount": 4,_x000D_
          "CustomInfo": {}_x000D_
        }_x000D_
      },_x000D_
      "114": {_x000D_
        "$type": "Inside.Core.Formula.Definition.DefinitionAC, Inside.Core.Formula",_x000D_
        "ID": 114,_x000D_
        "Results": [_x000D_
          [_x000D_
            "Catégorie 1"_x000D_
          ]_x000D_
        ],_x000D_
        "Statistics": {_x000D_
          "CreationDate": "2022-11-15T10:02:33.3858338+01:00",_x000D_
          "LastRefreshDate": "2020-11-09T16:10:35.6355668+01:00",_x000D_
          "TotalRefreshCount": 3,_x000D_
          "CustomInfo": {}_x000D_
        }_x000D_
      },_x000D_
      "115": {_x000D_
        "$type": "Inside.Core.Formula.Definition.DefinitionAC, Inside.Core.Formula",_x000D_
        "ID": 115,_x000D_
        "Results": [_x000D_
          [_x000D_
            "Employé"_x000D_
          ]_x000D_
        ],_x000D_
        "Statistics": {_x000D_
          "CreationDate": "2022-11-15T10:02:33.3858338+01:00",_x000D_
          "LastRefreshDate": "2020-11-09T16:10:39.2106416+01:00",_x000D_
          "TotalRefreshCount": 4,_x000D_
          "CustomInfo": {}_x000D_
        }_x000D_
      },_x000D_
      "116": {_x000D_
        "$type": "Inside.Core.Formula.Definition.DefinitionAC, Inside.Core.Formula",_x000D_
        "ID": 116,_x000D_
        "Results": [_x000D_
          [_x000D_
            "200"_x000D_
          ]_x000D_
        ],_x000D_
        "Statistics": {_x000D_
          "CreationDate": "2022-11-15T10:02:33.3858338+01:00",_x000D_
          "LastRefreshDate": "2020-11-09T16:10:42.8563381+01:00",_x000D_
          "TotalRefreshCount": 4,_x000D_
          "CustomInfo": {}_x000D_
        }_x000D_
      },_x000D_
      "117": {_x000D_
        "$type": "Inside.Core.Formula.Definition.DefinitionAC, Inside.Core.Formula",_x000D_
        "ID": 117,_x000D_
        "Results": [_x000D_
          [_x000D_
            "2"_x000D_
          ]_x000D_
        ],_x000D_
        "Statistics": {_x000D_
          "CreationDate": "2022-11-15T10:02:33.3858338+01:00",_x000D_
          "LastRefreshDate": "2020-11-09T16:10:40.9314029+01:00",_x000D_
          "TotalRefreshCount": 4,_x000D_
          "CustomInfo": {}_x000D_
        }_x000D_
      },_x000D_
      "118": {_x000D_
        "$type": "Inside.Core.Formula.Definition.DefinitionAC, Inside.Core.Formula",_x000D_
        "ID": 118,_x000D_
        "Results": [_x000D_
          [_x000D_
            31_x000D_
          ]_x000D_
        ],_x000D_
        "Statistics": {_x000D_
          "CreationDate": "2022-11-15T10:02:33.3858338+01:00",_x000D_
          "LastRefreshDate": "2020-11-09T16:10:40.0251698+01:00",_x000D_
          "TotalRefreshCount": 4,_x000D_
          "CustomInfo": {}_x000D_
        }_x000D_
      },_x000D_
      "119": {_x000D_
        "$type": "Inside.Core.Formula.Definition.DefinitionAC, Inside.Core.Formula",_x000D_
        "ID": 119,_x000D_
        "Results": [_x000D_
          [_x000D_
            ""_x000D_
          ]_x000D_
        ],_x000D_
        "Statistics": {_x000D_
          "CreationDate": "2022-11-15T10:02:33.3858338+01:00",_x000D_
          "LastRefreshDate": "2020-11-09T16:10:35.6335836+01:00",_x000D_
          "TotalRefreshCount": 3,_x000D_
          "CustomInfo": {}_x000D_
        }_x000D_
      },_x000D_
      "120": {_x000D_
        "$type": "Inside.Core.Formula.Definition.DefinitionAC, Inside.Core.Formula",_x000D_
        "ID": 120,_x000D_
        "Results": [_x000D_
          [_x000D_
            "Employé"_x000D_
          ]_x000D_
        ],_x000D_
        "Statistics": {_x000D_
          "CreationDate": "2022-11-15T10:02:33.3858338+01:00",_x000D_
          "LastRefreshDate": "2020-11-09T16:10:39.2086466+01:00",_x000D_
          "TotalRefreshCount": 4,_x000D_
          "CustomInfo": {}_x000D_
        }_x000D_
      },_x000D_
      "121": {_x000D_
        "$type": "Inside.Core.Formula.Definition.DefinitionAC, Inside.Core.Formula",_x000D_
        "ID": 121,_x000D_
        "Results": [_x000D_
          [_x000D_
            "150"_x000D_
          ]_x000D_
        ],_x000D_
        "Statistics": {_x000D_
          "CreationDate": "2022-11-15T10:02:33.3858338+01:00",_x000D_
          "LastRefreshDate": "2020-11-09T16:10:42.8543739+01:00",_x000D_
          "TotalRefreshCount": 4,_x000D_
          "CustomInfo": {}_x000D_
        }_x000D_
      },_x000D_
      "122": {_x000D_
        "$type": "Inside.Core.Formula.Definition.DefinitionAC, Inside.Core.Formula",_x000D_
        "ID": 122,_x000D_
        "Results": [_x000D_
          [_x000D_
            "1"_x000D_
          ]_x000D_
        ],_x000D_
        "Statistics": {_x000D_
          "CreationDate": "2022-11-15T10:02:33.3858338+01:00",_x000D_
          "LastRefreshDate": "2020-11-09T16:10:42.0898504+01:00",_x000D_
          "TotalRefreshCount": 4,_x000D_
          "CustomInfo": {}_x000D_
        }_x000D_
      },_x000D_
      "123": {_x000D_
        "$type": "Inside.Core.Formula.Definition.DefinitionAC, Inside.Core.Formula",_x000D_
        "ID": 123,_x000D_
        "Results": [_x000D_
          [_x000D_
            31_x000D_
          ]_x000D_
        ],_x000D_
        "Statistics": {_x000D_
          "CreationDate": "2022-11-15T10:02:33.3858338+01:00",_x000D_
          "LastRefreshDate": "2020-11-09T16:10:40.7238105+01:00",_x000D_
          "TotalRefreshCount": 4,_x000D_
          "CustomInfo": {}_x000D_
        }_x000D_
      },_x000D_
      "124": {_x000D_
        "$type": "Inside.Core.Formula.Definition.DefinitionAC, Inside.Core.Formula",_x000D_
        "ID": 124,_x000D_
        "Results": [_x000D_
          [_x000D_
            "Catégorie 1"_x000D_
          ]_x000D_
        ],_x000D_
        "Statistics": {_x000D_
          "CreationDate": "2022-11-15T10:02:33.3858338+01:00",_x000D_
          "LastRefreshDate": "2020-11-09T16:10:35.6315398+01:00",_x000D_
          "TotalRefreshCount": 3,_x000D_
          "CustomInfo": {}_x000D_
        }_x000D_
      },_x000D_
      "125": {_x000D_
        "$type": "Inside.Core.Formula.Definition.DefinitionAC, Inside.Core.Formula",_x000D_
        "ID": 125,_x000D_
        "Results": [_x000D_
          [_x000D_
            "Employé"_x000D_
          ]_x000D_
        ],_x000D_
        "Statistics": {_x000D_
          "CreationDate": "2022-11-15T10:02:33.3858338+01:00",_x000D_
          "LastRefreshDate": "2020-11-09T16:10:39.207649+01:00",_x000D_
          "TotalRefreshCount": 4,_x000D_
          "CustomInfo": {}_x000D_
        }_x000D_
      },_x000D_
      "126": {_x000D_
        "$type": "Inside.Core.Formula.Definition.DefinitionAC, Inside.Core.Formula",_x000D_
        "ID": 126,_x000D_
        "Results": [_x000D_
          [_x000D_
            "300"_x000D_
          ]_x000D_
        ],_x000D_
        "Statistics": {_x000D_
          "CreationDate": "2022-11-15T10:02:33.3858338+01:00",_x000D_
          "LastRefreshDate": "2020-11-09T16:10:42.8523773+01:00",_x000D_
          "TotalRefreshCount": 4,_x000D_
          "CustomInfo": {}_x000D_
        }_x000D_
      },_x000D_
      "127": {_x000D_
        "$type": "Inside.Core.Formula.Definition.DefinitionAC, Inside.Core.Formula",_x000D_
        "ID": 127,_x000D_
        "Results": [_x000D_
          [_x000D_
            "3"_x000D_
          ]_x000D_
        ],_x000D_
        "Statistics": {_x000D_
          "CreationDate": "2022-11-15T10:02:33.3858338+01:00",_x000D_
          "LastRefreshDate": "2020-11-09T16:10:41.4064083+01:00",_x000D_
          "TotalRefreshCount": 4,_x000D_
          "CustomInfo": {}_x000D_
        }_x000D_
      },_x000D_
      "128": {_x000D_
        "$type": "Inside.Core.Formula.Definition.DefinitionAC, Inside.Core.Formula",_x000D_
        "ID": 128,_x000D_
        "Results": [_x000D_
          [_x000D_
            31_x000D_
          ]_x000D_
        ],_x000D_
        "Statistics": {_x000D_
          "CreationDate": "2022-11-15T10:02:33.3858338+01:00",_x000D_
          "LastRefreshDate": "2020-11-09T16:10:40.0231765+01:00",_x000D_
          "TotalRefreshCount": 4,_x000D_
          "CustomInfo": {}_x000D_
        }_x000D_
      },_x000D_
      "129": {_x000D_
        "$type": "Inside.Core.Formula.Definition.DefinitionAC, Inside.Core.Formula",_x000D_
        "ID": 129,_x000D_
        "Results": [_x000D_
          [_x000D_
            ""_x000D_
          ]_x000D_
        ],_x000D_
        "Statistics": {_x000D_
          "CreationDate": "2022-11-15T10:02:33.3858338+01:00",_x000D_
          "LastRefreshDate": "2020-11-09T16:10:35.6295808+01:00",_x000D_
          "TotalRefreshCount": 3,_x000D_
          "CustomInfo": {}_x000D_
        }_x000D_
      },_x000D_
      "130": {_x000D_
        "$type": "Inside.Core.Formula.Definition.DefinitionAC, Inside.Core.Formula",_x000D_
        "ID": 130,_x000D_
        "Results": [_x000D_
          [_x000D_
            "Ingénieur et cadre"_x000D_
          ]_x000D_
        ],_x000D_
        "Statistics": {_x000D_
          "CreationDate": "2022-11-15T10:02:33.3858338+01:00",_x000D_
          "LastRefreshDate": "2020-11-09T16:10:39.2056543+01:00",_x000D_
          "TotalRefreshCount": 4,_x000D_
          "CustomInfo": {}_x000D_
        }_x000D_
      },_x000D_
      "131": {_x000D_
        "$type": "Inside.Core.Formula.Definition.DefinitionAC, Inside.Core.Formula",_x000D_
        "ID": 131,_x000D_
        "Results": [_x000D_
          [_x000D_
            "100"_x000D_
          ]_x000D_
        ],_x000D_
        "Statistics": {_x000D_
          "CreationDate": "2022-11-15T10:02:33.3858338+01:00",_x000D_
          "LastRefreshDate": "2020-11-09T16:10:42.8356082+01:00",_x000D_
          "TotalRefreshCount": 4,_x000D_
          "CustomInfo": {}_x000D_
        }_x000D_
      },_x000D_
      "132": {_x000D_
        "$type": "Inside.Core.Formula.Definition.DefinitionAC, Inside.Core.Formula",_x000D_
        "ID": 132,_x000D_
        "Results": [_x000D_
          [_x000D_
            "1"_x000D_
          ]_x000D_
        ],_x000D_
        "Statistics": {_x000D_
          "CreationDate": "2022-11-15T10:02:33.3858338+01:00",_x000D_
          "LastRefreshDate": "2020-1</t>
  </si>
  <si>
    <t>1-09T16:10:42.9613427+01:00",_x000D_
          "TotalRefreshCount": 4,_x000D_
          "CustomInfo": {}_x000D_
        }_x000D_
      },_x000D_
      "133": {_x000D_
        "$type": "Inside.Core.Formula.Definition.DefinitionAC, Inside.Core.Formula",_x000D_
        "ID": 133,_x000D_
        "Results": [_x000D_
          [_x000D_
            31_x000D_
          ]_x000D_
        ],_x000D_
        "Statistics": {_x000D_
          "CreationDate": "2022-11-15T10:02:33.3858338+01:00",_x000D_
          "LastRefreshDate": "2020-11-09T16:10:40.7228089+01:00",_x000D_
          "TotalRefreshCount": 4,_x000D_
          "CustomInfo": {}_x000D_
        }_x000D_
      },_x000D_
      "134": {_x000D_
        "$type": "Inside.Core.Formula.Definition.DefinitionAC, Inside.Core.Formula",_x000D_
        "ID": 134,_x000D_
        "Results": [_x000D_
          [_x000D_
            "Catégorie 3"_x000D_
          ]_x000D_
        ],_x000D_
        "Statistics": {_x000D_
          "CreationDate": "2022-11-15T10:02:33.3858338+01:00",_x000D_
          "LastRefreshDate": "2020-11-09T16:10:35.6275603+01:00",_x000D_
          "TotalRefreshCount": 3,_x000D_
          "CustomInfo": {}_x000D_
        }_x000D_
      },_x000D_
      "135": {_x000D_
        "$type": "Inside.Core.Formula.Definition.DefinitionAC, Inside.Core.Formula",_x000D_
        "ID": 135,_x000D_
        "Results": [_x000D_
          [_x000D_
            "Employé"_x000D_
          ]_x000D_
        ],_x000D_
        "Statistics": {_x000D_
          "CreationDate": "2022-11-15T10:02:33.3858338+01:00",_x000D_
          "LastRefreshDate": "2020-11-09T16:10:39.204657+01:00",_x000D_
          "TotalRefreshCount": 4,_x000D_
          "CustomInfo": {}_x000D_
        }_x000D_
      },_x000D_
      "136": {_x000D_
        "$type": "Inside.Core.Formula.Definition.DefinitionAC, Inside.Core.Formula",_x000D_
        "ID": 136,_x000D_
        "Results": [_x000D_
          [_x000D_
            "200"_x000D_
          ]_x000D_
        ],_x000D_
        "Statistics": {_x000D_
          "CreationDate": "2022-11-15T10:02:33.3858338+01:00",_x000D_
          "LastRefreshDate": "2020-11-09T16:10:42.8326491+01:00",_x000D_
          "TotalRefreshCount": 4,_x000D_
          "CustomInfo": {}_x000D_
        }_x000D_
      },_x000D_
      "137": {_x000D_
        "$type": "Inside.Core.Formula.Definition.DefinitionAC, Inside.Core.Formula",_x000D_
        "ID": 137,_x000D_
        "Results": [_x000D_
          [_x000D_
            "2"_x000D_
          ]_x000D_
        ],_x000D_
        "Statistics": {_x000D_
          "CreationDate": "2022-11-15T10:02:33.3858338+01:00",_x000D_
          "LastRefreshDate": "2020-11-09T16:10:41.9052712+01:00",_x000D_
          "TotalRefreshCount": 4,_x000D_
          "CustomInfo": {}_x000D_
        }_x000D_
      },_x000D_
      "138": {_x000D_
        "$type": "Inside.Core.Formula.Definition.DefinitionAC, Inside.Core.Formula",_x000D_
        "ID": 138,_x000D_
        "Results": [_x000D_
          [_x000D_
            31_x000D_
          ]_x000D_
        ],_x000D_
        "Statistics": {_x000D_
          "CreationDate": "2022-11-15T10:02:33.3858338+01:00",_x000D_
          "LastRefreshDate": "2020-11-09T16:10:40.0221776+01:00",_x000D_
          "TotalRefreshCount": 4,_x000D_
          "CustomInfo": {}_x000D_
        }_x000D_
      },_x000D_
      "139": {_x000D_
        "$type": "Inside.Core.Formula.Definition.DefinitionAC, Inside.Core.Formula",_x000D_
        "ID": 139,_x000D_
        "Results": [_x000D_
          [_x000D_
            ""_x000D_
          ]_x000D_
        ],_x000D_
        "Statistics": {_x000D_
          "CreationDate": "2022-11-15T10:02:33.3858338+01:00",_x000D_
          "LastRefreshDate": "2020-11-09T16:10:35.6255921+01:00",_x000D_
          "TotalRefreshCount": 3,_x000D_
          "CustomInfo": {}_x000D_
        }_x000D_
      },_x000D_
      "140": {_x000D_
        "$type": "Inside.Core.Formula.Definition.DefinitionAC, Inside.Core.Formula",_x000D_
        "ID": 140,_x000D_
        "Results": [_x000D_
          [_x000D_
            "Ingénieur et cadre"_x000D_
          ]_x000D_
        ],_x000D_
        "Statistics": {_x000D_
          "CreationDate": "2022-11-15T10:02:33.3858338+01:00",_x000D_
          "LastRefreshDate": "2020-11-09T16:10:39.2026623+01:00",_x000D_
          "TotalRefreshCount": 4,_x000D_
          "CustomInfo": {}_x000D_
        }_x000D_
      },_x000D_
      "141": {_x000D_
        "$type": "Inside.Core.Formula.Definition.DefinitionAC, Inside.Core.Formula",_x000D_
        "ID": 141,_x000D_
        "Results": [_x000D_
          [_x000D_
            "100"_x000D_
          ]_x000D_
        ],_x000D_
        "Statistics": {_x000D_
          "CreationDate": "2022-11-15T10:02:33.3858338+01:00",_x000D_
          "LastRefreshDate": "2020-11-09T16:10:42.8296571+01:00",_x000D_
          "TotalRefreshCount": 4,_x000D_
          "CustomInfo": {}_x000D_
        }_x000D_
      },_x000D_
      "142": {_x000D_
        "$type": "Inside.Core.Formula.Definition.DefinitionAC, Inside.Core.Formula",_x000D_
        "ID": 142,_x000D_
        "Results": [_x000D_
          [_x000D_
            "1"_x000D_
          ]_x000D_
        ],_x000D_
        "Statistics": {_x000D_
          "CreationDate": "2022-11-15T10:02:33.3858338+01:00",_x000D_
          "LastRefreshDate": "2020-11-09T16:10:41.1698801+01:00",_x000D_
          "TotalRefreshCount": 4,_x000D_
          "CustomInfo": {}_x000D_
        }_x000D_
      },_x000D_
      "143": {_x000D_
        "$type": "Inside.Core.Formula.Definition.DefinitionAC, Inside.Core.Formula",_x000D_
        "ID": 143,_x000D_
        "Results": [_x000D_
          [_x000D_
            31_x000D_
          ]_x000D_
        ],_x000D_
        "Statistics": {_x000D_
          "CreationDate": "2022-11-15T10:02:33.3858338+01:00",_x000D_
          "LastRefreshDate": "2020-11-09T16:10:40.7208125+01:00",_x000D_
          "TotalRefreshCount": 4,_x000D_
          "CustomInfo": {}_x000D_
        }_x000D_
      },_x000D_
      "144": {_x000D_
        "$type": "Inside.Core.Formula.Definition.DefinitionAC, Inside.Core.Formula",_x000D_
        "ID": 144,_x000D_
        "Results": [_x000D_
          [_x000D_
            ""_x000D_
          ]_x000D_
        ],_x000D_
        "Statistics": {_x000D_
          "CreationDate": "2022-11-15T10:02:33.3858338+01:00",_x000D_
          "LastRefreshDate": "2020-11-09T16:10:35.6235988+01:00",_x000D_
          "TotalRefreshCount": 3,_x000D_
          "CustomInfo": {}_x000D_
        }_x000D_
      },_x000D_
      "145": {_x000D_
        "$type": "Inside.Core.Formula.Definition.DefinitionAC, Inside.Core.Formula",_x000D_
        "ID": 145,_x000D_
        "Results": [_x000D_
          [_x000D_
            "Employé"_x000D_
          ]_x000D_
        ],_x000D_
        "Statistics": {_x000D_
          "CreationDate": "2022-11-15T10:02:33.3858338+01:00",_x000D_
          "LastRefreshDate": "2020-11-09T16:10:40.0990327+01:00",_x000D_
          "TotalRefreshCount": 4,_x000D_
          "CustomInfo": {}_x000D_
        }_x000D_
      },_x000D_
      "146": {_x000D_
        "$type": "Inside.Core.Formula.Definition.DefinitionAC, Inside.Core.Formula",_x000D_
        "ID": 146,_x000D_
        "Results": [_x000D_
          [_x000D_
            "150"_x000D_
          ]_x000D_
        ],_x000D_
        "Statistics": {_x000D_
          "CreationDate": "2022-11-15T10:02:33.3858338+01:00",_x000D_
          "LastRefreshDate": "2020-11-09T16:10:42.3360246+01:00",_x000D_
          "TotalRefreshCount": 4,_x000D_
          "CustomInfo": {}_x000D_
        }_x000D_
      },_x000D_
      "147": {_x000D_
        "$type": "Inside.Core.Formula.Definition.DefinitionAC, Inside.Core.Formula",_x000D_
        "ID": 147,_x000D_
        "Results": [_x000D_
          [_x000D_
            "1"_x000D_
          ]_x000D_
        ],_x000D_
        "Statistics": {_x000D_
          "CreationDate": "2022-11-15T10:02:33.3858338+01:00",_x000D_
          "LastRefreshDate": "2020-11-09T16:10:41.6499482+01:00",_x000D_
          "TotalRefreshCount": 4,_x000D_
          "CustomInfo": {}_x000D_
        }_x000D_
      },_x000D_
      "148": {_x000D_
        "$type": "Inside.Core.Formula.Definition.DefinitionAC, Inside.Core.Formula",_x000D_
        "ID": 148,_x000D_
        "Results": [_x000D_
          [_x000D_
            31_x000D_
          ]_x000D_
        ],_x000D_
        "Statistics": {_x000D_
          "CreationDate": "2022-11-15T10:02:33.3858338+01:00",_x000D_
          "LastRefreshDate": "2020-11-09T16:10:42.7219991+01:00",_x000D_
          "TotalRefreshCount": 4,_x000D_
          "CustomInfo": {}_x000D_
        }_x000D_
      },_x000D_
      "149": {_x000D_
        "$type": "Inside.Core.Formula.Definition.DefinitionAC, Inside.Core.Formula",_x000D_
        "ID": 149,_x000D_
        "Results": [_x000D_
          [_x000D_
            ""_x000D_
          ]_x000D_
        ],_x000D_
        "Statistics": {_x000D_
          "CreationDate": "2022-11-15T10:02:33.3858338+01:00",_x000D_
          "LastRefreshDate": "2020-11-09T16:10:18.3786751+01:00",_x000D_
          "TotalRefreshCount": 2,_x000D_
          "CustomInfo": {}_x000D_
        }_x000D_
      },_x000D_
      "150": {_x000D_
        "$type": "Inside.Core.Formula.Definition.DefinitionAC, Inside.Core.Formula",_x000D_
        "ID": 150,_x000D_
        "Results": [_x000D_
          [_x000D_
            "Employé"_x000D_
          ]_x000D_
        ],_x000D_
        "Statistics": {_x000D_
          "CreationDate": "2022-11-15T10:02:33.3858338+01:00",_x000D_
          "LastRefreshDate": "2020-11-09T16:10:42.9523992+01:00",_x000D_
          "TotalRefreshCount": 4,_x000D_
          "CustomInfo": {}_x000D_
        }_x000D_
      },_x000D_
      "151": {_x000D_
        "$type": "Inside.Core.Formula.Definition.DefinitionAC, Inside.Core.Formula",_x000D_
        "ID": 151,_x000D_
        "Results": [_x000D_
          [_x000D_
            "100"_x000D_
          ]_x000D_
        ],_x000D_
        "Statistics": {_x000D_
          "CreationDate": "2022-11-15T10:02:33.3858338+01:00",_x000D_
          "LastRefreshDate": "2020-11-09T16:10:42.3340301+01:00",_x000D_
          "TotalRefreshCount": 4,_x000D_
          "CustomInfo": {}_x000D_
        }_x000D_
      },_x000D_
      "152": {_x000D_
        "$type": "Inside.Core.Formula.Definition.DefinitionAC, Inside.Core.Formula",_x000D_
        "ID": 152,_x000D_
        "Results": [_x000D_
          [_x000D_
            "3"_x000D_
          ]_x000D_
        ],_x000D_
        "Statistics": {_x000D_
          "CreationDate": "2022-11-15T10:02:33.3858338+01:00",_x000D_
          "LastRefreshDate": "2020-11-09T16:10:42.2266343+01:00",_x000D_
          "TotalRefreshCount": 4,_x000D_
          "CustomInfo": {}_x000D_
        }_x000D_
      },_x000D_
      "153": {_x000D_
        "$type": "Inside.Core.Formula.Definition.DefinitionAC, Inside.Core.Formula",_x000D_
        "ID": 153,_x000D_
        "Results": [_x000D_
          [_x000D_
            31_x000D_
          ]_x000D_
        ],_x000D_
        "Statistics": {_x000D_
          "CreationDate": "2022-11-15T10:02:33.3858338+01:00",_x000D_
          "LastRefreshDate": "2020-11-09T16:10:40.5071096+01:00",_x000D_
          "TotalRefreshCount": 4,_x000D_
          "CustomInfo": {}_x000D_
        }_x000D_
      },_x000D_
      "154": {_x000D_
        "$type": "Inside.Core.Formula.Definition.DefinitionAC, Inside.Core.Formula",_x000D_
        "ID": 154,_x000D_
        "Results": [_x000D_
          [_x000D_
            ""_x000D_
          ]_x000D_
        ],_x000D_
        "Statistics": {_x000D_
          "CreationDate": "2022-11-15T10:02:33.3858338+01:00",_x000D_
          "LastRefreshDate": "2020-11-09T16:10:18.3043468+01:00",_x000D_
          "TotalRefreshCount": 2,_x000D_
          "CustomInfo": {}_x000D_
        }_x000D_
      },_x000D_
      "155": {_x000D_
        "$type": "Inside.Core.Formula.Definition.DefinitionAC, Inside.Core.Formula",_x000D_
        "ID": 155,_x000D_
        "Results": [_x000D_
          [_x000D_
            "Ingénieur et cadre"_x000D_
          ]_x000D_
        ],_x000D_
        "Statistics": {_x000D_
          "CreationDate": "2022-11-15T10:02:33.3858338+01:00",_x000D_
          "LastRefreshDate": "2020-11-09T16:10:42.726986+01:00",_x000D_
          "TotalRefreshCount": 4,_x000D_
          "CustomInfo": {}_x000D_
        }_x000D_
      },_x000D_
      "156": {_x000D_
        "$type": "Inside.Core.Formula.Definition.DefinitionAC, Inside.Core.Formula",_x000D_
        "ID": 156,_x000D_
        "Results": [_x000D_
          [_x000D_
            "300"_x000D_
          ]_x000D_
        ],_x000D_
        "Statistics": {_x000D_
          "CreationDate": "2022-11-15T10:02:33.3858338+01:00",_x000D_
          "LastRefreshDate": "2020-11-09T16:10:42.3320713+01:00",_x000D_
          "TotalRefreshCount": 4,_x000D_
          "CustomInfo": {}_x000D_
        }_x000D_
      },_x000D_
      "157": {_x000D_
        "$type": "Inside.Core.Formula.Definition.DefinitionAC, Inside.Core.Formula",_x000D_
        "ID": 157,_x000D_
        "Results": [_x000D_
          [_x000D_
            "3"_x000D_
          ]_x000D_
        ],_x000D_
        "Statistics": {_x000D_
          "CreationDate": "2022-11-15T10:02:33.3858338+01:00",_x000D_
          "LastRefreshDate": "2020-11-09T16:10:41.9082614+01:00",_x000D_
          "TotalRefreshCount": 4,_x000D_
          "CustomInfo": {}_x000D_
        }_x000D_
      },_x000D_
      "158": {_x000D_
        "$type": "Inside.Core.Formula.Definition.DefinitionAC, Inside.Core.Formula",_x000D_
        "ID": 158,_x000D_
        "Results": [_x000D_
          [_x000D_
            54_x000D_
          ]_x000D_
        ],_x000D_
        "Statistics": {_x000D_
          "CreationDate": "2022-11-15T10:02:33.3858338+01:00",_x000D_
          "LastRefreshDate": "2020-11-09T16:10:41.5858865+01:00",_x000D_
          "TotalRefreshCount": 4,_x000D_
          "CustomInfo": {}_x000D_
        }_x000D_
      },_x000D_
      "159": {_x000D_
        "$type": "Inside.Core.Formula.Definition.DefinitionAC, Inside.Core.Formula",_x000D_
        "ID": 159,_x000D_
        "Results": [_x000D_
          [_x000D_
            "Catégorie 3"_x000D_
          ]_x000D_
        ],_x000D_
        "Statistics": {_x000D_
          "CreationDate": "2022-11-15T10:02:33.3858338+01:00",_x000D_
          "LastRefreshDate": "2020-11-09T16:10:18.2280875+01:00",_x000D_
          "TotalRefreshCount": 2,_x000D_
          "CustomInfo": {}_x000D_
        }_x000D_
      },_x000D_
      "160": {_x000D_
        "$type": "Inside.Core.Formula.Definition.DefinitionAC, Inside.Core.Formula",_x000D_
        "ID": 160,_x000D_
        "Results": [_x000D_
          [_x000D_
            "Ingénieur et cadre"_x000D_
          ]_x000D_
        ],_x000D_
        "Statistics": {_x000D_
          "CreationDate": "2022-11-15T10:02:33.3858338+01:00",_x000D_
          "LastRefreshDate": "2020-11-09T16:10:40.3222219+01:00",_x000D_
          "TotalRefreshCount": 4,_x000D_
          "CustomInfo": {}_x000D_
        }_x000D_
      },_x000D_
      "161": {_x000D_
        "$type": "Inside.Core.Formula.Definition.DefinitionAC, Inside.Core.Formula",_x000D_
        "ID": 161,_x000D_
        "Results": [_x000D_
          [_x000D_
            "250"_x000D_
          ]_x000D_
        ],_x000D_
        "Statistics": {_x000D_
          "CreationDate": "2022-11-15T10:02:33.3858338+01:00",_x000D_
          "LastRefreshDate": "2020-11-09T16:10:42.3310367+01:00",_x000D_
          "TotalRefreshCount": 4,_x000D_
          "CustomInfo": {}_x000D_
        }_x000D_
      },_x000D_
      "162": {_x000D_
        "$type": "Inside.Core.Formula.Definition.DefinitionAC, Inside.Core.Formula",_x000D_
        "ID": 162,_x000D_
        "Results": [_x000D_
          [_x000D_
            "2"_x000D_
          ]_x000D_
        ],_x000D_
        "Statistics": {_x000D_
          "CreationDate": "2022-11-15T10:02:33.3858338+01:00",_x000D_
          "LastRefreshDate": "2020-11-09T16:10:41.172869+01:00",_x000D_
          "TotalRefreshCount": 4,_x000D_
          "CustomInfo": {}_x000D_
        }_x000D_
      },_x000D_
      "163": {_x000D_
        "$type": "Inside.Core.Formula.Definition.DefinitionAC, Inside.Core.Formula",_x000D_
        "ID": 163,_x000D_
        "Results": [_x000D_
          [_x000D_
            31_x000D_
          ]_x000D_
        ],_x000D_
        "Statistics": {_x000D_
          "CreationDate": "2022-11-15T10:02:33.3858338+01:00",_x000D_
          "LastRefreshDate": "2020-11-09T16:10:40.505119+01:00",_x000D_
          "TotalRefreshCount": 4,_x000D_
          "CustomInfo": {}_x000D_
        }_x000D_
      },_x000D_
      "164": {_x000D_
        "$type": "Inside.Core.Formula.Definition.DefinitionAC, Inside.Core.Formula",_x000D_
        "ID": 164,_x000D_
        "Results": [_x000D_
          [_x000D_
            ""_x000D_
          ]_x000D_
        ],_x000D_
        "Statistics": {_x000D_
          "CreationDate": "2022-11-15T10:02:33.3858338+01:00",_x000D_
          "LastRefreshDate": "2020-11-09T16:10:18.1307206+01:00",_x000D_
          "TotalRefreshCount": 2,_x000D_
          "CustomInfo": {}_x000D_
        }_x000D_
      },_x000D_
      "165": {_x000D_
        "$type": "Inside.Core.Formula.Definition.DefinitionAC, Inside.Core.Formula",_x000D_
        "ID": 165,_x000D_
        "Results": [_x000D_
          [_x000D_
            "Employé"_x000D_
          ]_x000D_
        ],_x000D_
        "Statistics": {_x000D_
          "CreationDate": "2022-11-15T10:02:33.3858338+01:00",_x000D_
          "LastRefreshDate": "2020-11-09T16:10:40.7797938+01:00",_x000D_
          "TotalRefreshCount": 4,_x000D_
          "CustomInfo": {}_x000D_
        }_x000D_
      },_x000D_
      "166": {_x000D_
        "$type": "Inside.Core.Formula.Definition.DefinitionAC, Inside.Core.Formula",_x000D_
        "ID": 166,_x000D_
        "Results": [_x000D_
          [_x000D_
            "100"_x000D_
          ]_x000D_
        ],_x000D_
        "Statistics": {_x000D_
          "CreationDate": "2022-11-15T10:02:33.3858338+01:00",_x000D_
          "LastRefreshDate": "2020-11-09T16:10:42.3290733+01:00",_x000D_
          "TotalRefreshCount": 4,_x000D_
          "CustomInfo": {}_x000D_
        }_x000D_
      },_x000D_
      "167": {_x000D_
        "$type": "Inside.Core.Formula.Definition.DefinitionAC, Inside.Core.Formula",_x000D_
        "ID": 167,_x000D_
        "Results": [_x000D_
          [_x000D_
            "1"_x000D_
          ]_x000D_
        ],_x000D_
        "Statistics": {_x000D_
          "CreationDate": "2022-11-15T10:02:33.3858338+01:00",_x000D_
          "LastRefreshDate": "2020-11-09T16:10:42.3390509+01:00",_x000D_
          "TotalRefreshCount": 4,_x000D_
          "CustomInfo": {}_x000D_
        }_x000D_
      },_x000D_
      "168": {_x000D_
        "$type": "Inside.Core.Formula.Definition.DefinitionAC, Inside.Core.Formula",_x000D_
        "ID": 168,_x000D_
        "Results": [_x000D_
          [_x000D_
            31_x000D_
          ]_x000D_
        ],_x000D_
        "Statistics": {_x000D_
          "CreationDate": "2022-11-15T10:02:33.3858338+01:00",_x000D_
          "LastRefreshDate": "2020-11-09T16:10:40.8808081+01:00",_x000D_
          "TotalRefreshCount": 4,_x000D_
          "CustomInfo": {}_x000D_
        }_x000D_
      },_x000D_
      "169": {_x000D_
        "$type": "Inside.Core.Formula.Definition.DefinitionAC, Inside.Core.Formula",_x000D_
        "ID": 169,_x000D_
        "Results": [_x000D_
          [_x000D_
            ""_x000D_
          ]_x000D_
        ],_x000D_
        "Statistics": {_x000D_
          "CreationDate": "2022-11-15T10:02:33.3858338+01:00",_x000D_
          "LastRefreshDate": "2020-11-09T16:10:18.3766844+01:00",_x000D_
          "TotalRefreshCount": 2,_x000D_
          "CustomInfo": {}_x000D_
        }_x000D_
      },_x000D_
      "170": {_x000D_
        "$type": "Inside.Core.Formula.Definition.DefinitionAC, Inside.Core.Formula",_x000D_
        "ID": 170,_x000D_
        "Results": [_x000D_
          [_x000D_
            "Employé"_x000D_
          ]_x000D_
        ],_x000D_
        "Statistics": {_x000D_
          "CreationDate": "2022-11-15T10:02:33.3858338+01:00",_x000D_
          "LastRefreshDate": "2020-11-09T16:10:39.8641716+01:00",_x000D_
          "TotalRefreshCount": 4,_x000D_
          "CustomInfo": {}_x000D_
        }_x000D_
      },_x000D_
      "171": {_x000D_
        "$type": "Inside.Core.Formula.Definition.DefinitionAC, Inside.Core.Formula",_x000D_
        "ID": 171,_x000D_
        "Results": [_x000D_
          [_x000D_
            "100"_x000D_
          ]_x000D_
        ],_x000D_
        "Statistics": {_x000D_
          "CreationDate": "2022-11-15T10:02:33.3858338+01:00",_x000D_
          "LastRefreshDate": "2020-11-09T16:10:42.3270495+01:00",_x000D_
          "TotalRefreshCount": 4,_x000D_
          "CustomInfo": {}_x000D_
        }_x000D_
      },_x000D_
      "172": {_x000D_
        "$type": "Inside.Core.Formula.Definition.DefinitionAC, Inside.Core.Formula",_x000D_
        "ID": 172,_x000D_
        "Results": [_x000D_
          [_x000D_
            "1"_x000D_
          ]_x000D_
        ],_x000D_
        "Statistics": {_x000D_
          "CreationDate": "2022-11-15T10:02:33.3858338+01:00",_x000D_
          "LastRefreshDate": "2020-11-09T16:10:41.6469537+01:00",_x000D_
          "TotalRefreshCount": 4,_x000D_
          "CustomInfo": {}_x000D_
        }_x000D_
      },_x000D_
      "173": {_x000D_
        "$type": "Inside.Core.Formula.Definition.DefinitionAC, Inside.Core.Formula",_x000D_
        "ID": 173,_x000D_
        "Results": [_x000D_
          [_x000D_
            31_x000D_
          ]_x000D_
        ],_x000D_
        "Statistics": {_x000D_
          "CreationDate": "2022-11-15T10:02:33.3858338+01:00",_x000D_
          "LastRefreshDate": "2020-11-09T16:10:40.5030936+01:00",_x000D_
          "TotalRefreshCount": 4,_x000D_
          "CustomInfo": {}_x000D_
        }_x000D_
      },_x000D_
      "174": {_x000D_
        "$type": "Inside.Core.Formula.Definition.DefinitionAC, Inside.Core.Formula",_x000D_
        "ID": 174,_x000D_
        "Results": [_x000D_
          [_x000D_
            "Catégorie 4"_x000D_
          ]_x000D_
        ],_x000D_
        "Statistics": {_x000D_
          "CreationDate": "2022-11-15T10:02:33.3858338+01:00",_x000D_
          "LastRefreshDate": "2020-11-09T16:10:18.3023525+01:00",_x000D_
          "TotalRefreshCount": 2,_x000D_
          "CustomInfo": {}_x000D_
        }_x000D_
      },_x000D_
      "175": {_x000D_
        "$type": "Inside.Core.Formula.Definition.DefinitionAC, Inside.Core.Formula",_x000D_
        "ID": 175,_x000D_
        "Results": [_x000D_
          [_x000D_
            "Ingénieur et cadre"_x000D_
          ]_x000D_
        ],_x000D_
        "Statistics": {_x000D_
          "CreationDate": "2022-11-15T10:02:33.3858338+01:00",_x000D_
          "LastRefreshDate": "2020-11-09T16:10:40.558089+01:00",_x000D_
          "TotalRefreshCount": 4,_x000D_
          "CustomInfo": {}_x000D_
        }_x000D_
      },_x000D_
      "176": {_x000D_
        "$type": "Inside.Core.Formula.Definition.DefinitionAC, Inside.Core.Formula",_x000D_
        "ID": 176,_x000D_
        "Results": [_x000D_
          [_x000D_
            "250"_x000D_
          ]_x000D_
        ],_x000D_
        "Statistics": {_x000D_
          "CreationDate": "2022-11-15T10:02:33.3858338+01:00",_x000D_
          "LastRefreshDate": "2020-11-09T16:10:42.3250958+01:00",_x000D_
          "TotalRefreshCount": 4,_x000D_
          "CustomInfo": {}_x000D_
        }_x000D_
      },_x000D_
      "177": {_x000D_
        "$type": "Inside.Core.Formula.Definition.DefinitionAC, Inside.Core.Formula",_x000D_
        "ID": 177,_x000D_
        "Results": [_x000D_
          [_x000D_
            "2"_x000D_
          ]_x000D_
        ],_x000D_
        "Statistics": {_x000D_
          "CreationDate": "2022-11-15T10:02:33.3858338+01:00",_x000D_
          "LastRefreshDate": "2020-11-09T16:10:40.9294213+01:00",_x000D_
          "TotalRefreshCount": 4,_x000D_
          "CustomInfo": {}_x000D_
        }_x000D_
      },_x000D_
      "178": {_x000D_
        "$type": "Inside.Core.Formula.Definition.DefinitionAC, Inside.Core.Formula",_x000D_
        "ID": 178,_x000D_
        "Results": [_x000D_
          [_x000D_
            31_x000D_
          ]_x000D_
        ],_x000D_
        "Statistics": {_x000D_
          "CreationDate": "2022-11-15T10:02:33.3858338+01:00",_x000D_
          "LastRefreshDate": "2020-11-09T16:10:42.0378669+01:00",_x000D_
          "TotalRefreshCount": 4,_x000D_
          "CustomInfo": {}_x000D_
        }_x000D_
      },_x000D_
      "179": {_x000D_
        "$type": "Inside.Core.Formula.Definition.DefinitionAC, Inside.Core.Formula",_x000D_
        "ID": 179,_x000D_
        "Results": [_x000D_
          [_x000D_
            ""_x000D_
          ]_x000D_
        ],_x000D_
        "Statistics": {_x000D_
          "CreationDate": "2022-11-15T10:02:33.3858338+01:00",_x000D_
          "LastRefreshDate": "2020-11-09T16:10:18.2260925+01:00",_x000D_
          "TotalRefreshCount": 2,_x000D_
          "CustomInfo": {}_x000D_
        }_x000D_
      },_x000D_
      "180": {_x000D_
        "$type": "Inside.Core.Formula.Definition.DefinitionAC, Inside.Core.Formula",_x000D_
        "ID": 180,_x000D_
        "Results": [_x000D_
          [_x000D_
            "Employé"_x000D_
          ]_x000D_
        ],_x000D_
        "Statistics": {_x000D_
          "CreationDate": "2022-11-15T10:02:33.3858338+01:00",_x000D_
          "LastRefreshDate": "2020-11-09T16:10:41.8762654+01:00",_x000D_
          "TotalRefreshCount": 4,_x000D_
          "CustomInfo": {}_x000D_
        }_x000D_
      },_x000D_
      "181": {_x000D_
        "$type": "Inside.Core.Formula.Definition.DefinitionAC, Inside.Core.Formula",_x000D_
        "ID": 181,_x000D_
        "Results": [_x000D_
          [_x000D_
            "300"_x000D_
          ]_x000D_
        ],_x000D_
        "Statistics": {_x000D_
          "CreationDate": "2022-11-15T10:02:33.3858338+01:00",_x000D_
          "LastRefreshDate": "2020-11-09T16:10:42.3230584+01:00",_x000D_
          "TotalRefreshCount": 4,_x000D_
          "CustomInfo": {}_x000D_
        }_x000D_
      },_x000D_
      "182": {_x000D_
        "$type": "Inside.Core.Formula.Definition.DefinitionAC, Inside.Core.Formula",_x000D_
        "ID": 182,_x000D_
        "Results": [_x000D_
          [_x000D_
            "2"_x000D_
          ]_x000D_
        ],_x000D_
        "Statistics": {_x000D_
          "CreationDate": "2022-11-15T10:02:33.3858338+01:00",_x000D_
          "LastRefreshDate": "2020-11-09T16:10:42.0878541+01:00",_x000D_
          "TotalRefreshCount": 4,_x000D_
          "CustomInfo": {}_x000D_
        }_x000D_
      },_x000D_
      "183": {_x000D_
        "$type": "Inside.Core.Formula.Definition.DefinitionAC, Inside.Core.Formula",_x000D_
        "ID": 183,_x000D_
        "Results": [_x000D_
          [_x000D_
            31_x000D_
          ]_x000D_
        ],_x000D_
        "Statistics": {_x000D_
          "CreationDate": "2022-11-15T10:02:33.3858338+01:00",_x000D_
          "LastRefreshDate": "2020-11-09T16:10:40.5010902+01:00",_x000D_
          "TotalRefreshCount": 4,_x000D_
          "CustomInfo": {}_x000D_
        }_x000D_
      },_x000D_
      "184": {_x000D_
        "$type": "Inside.Core.Formula.Definition.DefinitionAC, Inside.Core.Formula",_x000D_
        "ID": 184,_x000D_
        "Results": [_x000D_
          [_x000D_
            "Catégorie 1"_x000D_
          ]_x000D_
        ],_x000D_
        "Statistics": {_x000D_
          "CreationDate": "2022-11-15T10:02:33.3858338+01:00",_x000D_
          "LastRefreshDate": "2020-11-09T16:10:18.1816029+01:00",_x000D_
          "TotalRefreshCount": 2,_x000D_
          "CustomInfo": {}_x000D_
        }_x000D_
      },_x000D_
      "185": {_x000D_
        "$type": "Inside.Core.Formula.Definition.DefinitionAC, Inside.Core.Formula",_x000D_
        "ID": 185,_x000D_
        "Results": [_x000D_
          [_x000D_
            "Employé"_x000D_
          ]_x000D_
        ],_x000D_
        "Statistics": {_x000D_
          "CreationDate": "2022-11-15T10:02:33.3858338+01:00",_x000D_
          "LastRefreshDate": "2020-11-09T16:10:40.0770665+01:00",_x000D_
          "TotalRefreshCount": 4,_x000D_
          "CustomInfo": {}_x000D_
        }_x000D_
      },_x000D_
      "186": {_x000D_
        "$type": "Inside.Core.Formula.Definition.DefinitionAC, Inside.Core.Formula",_x000D_
        "ID": 186,_x000D_
        "Results": [_x000D_
          [_x000D_
            "250"_x000D_
          ]_x000D_
        ],_x000D_
        "Statistics": {_x000D_
          "CreationDate": "2022-11-15T10:02:33.3858338+01:00",_x000D_
          "LastRefreshDate": "2020-11-09T16:10:42.3210648+01:00",_x000D_
          "TotalRefreshCount": 4,_x000D_
          "CustomInfo": {}_x000D_
        }_x000D_
      },_x000D_
      "187": {_x000D_
        "$type": "Inside.Core.Formula.Definition.DefinitionAC, Inside.Core.Formula",_x000D_
        "ID": 187,_x000D_
        "Results": [_x000D_
          [_x000D_
            "2"_x000D_
          ]_x000D_
        ],_x000D_
        "Statistics": {_x000D_
          "CreationDate": "2022-11-15T10:02:33.3858338+01:00",_x000D_
          "LastRefreshDate": "2020-11-09T16:10:41.4054121+01:00",_x000D_
          "TotalRefreshCount": 4,_x000D_
          "CustomInfo": {}_x000D_
        }_x000D_
      },_x000D_
      "188": {_x000D_
        "$type": "Inside.Core.Formula.Definition.DefinitionAC, Inside.Core.Formula",_x000D_
        "ID": 188,_x000D_
        "Results": [_x000D_
          [_x000D_
            31_x000D_
          ]_x000D_
        ],_x000D_
        "Statistics": {_x000D_
          "CreationDate": "2022-11-15T10:02:33.3858338+01:00",_x000D_
          "LastRefreshDate": "2020-11-09T16:10:41.3549478+01:00",_x000D_
          "TotalRefreshCount": 4,_x000D_
          "CustomInfo": {}_x000D_
        }_x000D_
      },_x000D_
      "189": {_x000D_
        "$type": "Inside.Core.Formula.Definition.DefinitionAC, Inside.Core.Formula",_x000D_
        "ID": 189,_x000D_
        "Results": [_x000D_
          [_x000D_
            ""_x000D_
          ]_x000D_
        ],_x000D_
        "Statistics": {_x000D_
          "CreationDate": "2022-11-15T10:02:33.3858338+01:00",_x000D_
          "LastRefreshDate": "2020-11-09T16:10:18.125734+01:00",_x000D_
          "TotalRefreshCount": 2,_x000D_
          "CustomInfo": {}_x000D_
        }_x000D_
      },_x000D_
      "190": {_x000D_
        "$type": "Inside.Core.Formula.Definition.DefinitionAC, Inside.Core.Formula",_x000D_
        "ID": 190,_x000D_
        "Results": [_x000D_
          [_x000D_
            "Employé"_x000D_
          ]_x000D_
        ],_x000D_
        "Statistics": {_x000D_
          "CreationDate": "2022-11-15T10:02:33.3858338+01:00",_x000D_
          "LastRefreshDate": "2020-11-09T16:10:40.8989151+01:00",_x000D_
          "TotalRefreshCount": 4,_x000D_
          "CustomInfo": {}_x000D_
        }_x000D_
      },_x000D_
      "191": {_x000D_
        "$type": "Inside.Core.Formula.Definition.DefinitionAC, Inside.Core.Formula",_x000D_
        "ID": 191,_x000D_
        "Results": [_x000D_
          [_x000D_
            "150"_x000D_
          ]_x000D_
        ],_x000D_
        "Statistics": {_x000D_
          "CreationDate": "2022-11-15T10:02:33.3858338+01:00",_x000D_
          "LastRefreshDate": "2020-11-09T16:10:42.3200676+01:00",_x000D_
          "TotalRefreshCount": 4,_x000D_
          "CustomInfo": {}_x000D_
        }_x000D_
      },_x000D_
      "192": {_x000D_
        "$type": "Inside.Core.Formula.Definition.DefinitionAC, Inside.Core.Formula",_x000D_
        "ID": 192,_x000D_
        "Results": [_x000D_
          [_x000D_
            "1"_x000D_
          ]_x000D_
        ],_x000D_
        "Statistics": {_x000D_
          "CreationDate": "2022-11-15T10:02:33.3858338+01:00",_x000D_
          "LastRefreshDate": "2020-11-09T16:10:42.6036954+01:00",_x000D_
          "TotalRefreshCount": 4,_x000D_
          "CustomInfo": {}_x000D_
        }_x000D_
      },_x000D_
      "193": {_x000D_
        "$type": "Inside.Core.Formula.Definition.DefinitionAC, Inside.Core.Formula",_x000D_
        "ID": 193,_x000D_
        "Results": [_x000D_
          [_x000D_
            31_x000D_
          ]_x000D_
        ],_x000D_
        "Statistics": {_x000D_
          "CreationDate": "2022-11-15T10:02:33.3858338+01:00",_x000D_
          "LastRefreshDate": "2020-11-09T16:10:40.4980989+01:00",_x000D_
          "TotalRefreshCount": 4,_x000D_
          "CustomInfo": {}_x000D_
        }_x000D_
      },_x000D_
      "194": {_x000D_
        "$type": "Inside.Core.Formula.Definition.DefinitionAC, Inside.Core.Formula",_x000D_
        "ID": 194,_x000D_
        "Results": [_x000D_
          [_x000D_
            "Catégorie 1"_x000D_
          ]_x000D_
        ],_x000D_
        "Statistics": {_x000D_
          "CreationDate": "2022-11-15T10:02:33.3858338+01:00",_x000D_
          "LastRefreshDate": "2020-11-09T16:10:18.0809061+01:00",_x000D_
          "TotalRefreshCount": 2,_x000D_
          "CustomInfo": {}_x000D_
        }_x000D_
      },_x000D_
      "195": {_x000D_
        "$type": "Inside.Core.Formula.Definition.DefinitionAC, Inside.Core.Formula",_x000D_
        "ID": 195,_x000D_
        "Results": [_x000D_
          [_x000D_
            "Employé"_x000D_
          ]_x000D_
        ],_x000D_
        "Statistics": {_x000D_
          "CreationDate": "2022-11-15T10:02:33.3858338+01:00",_x000D_
          "LastRefreshDate": "2020-11-09T16:10:42.2106756+01:00",_x000D_
          "TotalRefreshCount": 4,_x000D_
          "CustomInfo": {}_x000D_
        }_x000D_
      },_x000D_
      "196": {_x000D_
        "$type": "Inside.Core.Formula.Definition.DefinitionAC, Inside.Core.Formula",_x000D_
        "ID": 196,_x000D_
        "Results": [_x000D_
          [_x000D_
            "300"_x000D_
          ]_x000D_
        ],_x000D_
        "Statistics": {_x000D_
          "CreationDate": "2022-11-15T10:02:33.3858338+01:00",_x000D_
          "LastRefreshDate": "2020-11-09T16:10:42.3180724+01:00",_x000D_
          "TotalRefreshCount": 4,_x000D_
          "CustomInfo": {}_x000D_
        }_x000D_
      },_x000D_
      "197": {_x000D_
        "$type": "Inside.Core.Formula.Definition.DefinitionAC, Inside.Core.Formula",_x000D_
        "ID": 197,_x000D_
        "Results": [_x000D_
          [_x000D_
            "3"_x000D_
          ]_x000D_
        ],_x000D_
        "Statistics": {_x000D_
          "CreationDate": "2022-11-15T10:02:33.3858338+01:00",_x000D_
          "LastRefreshDate": "2020-11-09T16:10:41.9032758+01:00",_x000D_
          "TotalRefreshCount": 4,_x000D_
          "CustomInfo": {}_x000D_
        }_x000D_
      },_x000D_
      "198": {_x000D_
        "$type": "Inside.Core.Formula.Definition.DefinitionAC, Inside.Core.Formula",_x000D_
        "ID": 198,_x000D_
        "Results": [_x000D_
          [_x000D_
            31_x000D_
          ]_x000D_
        ],_x000D_
        "Statistics": {_x000D_
          "CreationDate": "2022-11-15T10:02:33.3858338+01:00",_x000D_
          "LastRefreshDate": "2020-11-09T16:10:42.2056881+01:00",_x000D_
          "TotalRefreshCount": 4,_x000D_
          "CustomInfo": {}_x000D_
        }_x000D_
      },_x000D_
      "199": {_x000D_
        "$type": "Inside.Core.Formula.Definition.DefinitionAC, Inside.Core.Formula",_x000D_
        "ID": 199,_x000D_
        "Results": [_x000D_
          [_x000D_
            ""_x000D_
          ]_x000D_
        ],_x000D_
        "Statistics": {_x000D_
          "CreationDate": "2022-11-15T10:02:33.3858338+01:00",_x000D_
          "LastRefreshDate": "2020-11-09T16:10:18.3736489+01:00",_x000D_
          "TotalRefreshCount": 2,_x000D_
          "CustomInfo": {}_x000D_
        }_x000D_
      },_x000D_
      "200": {_x000D_
        "$type": "Inside.Core.Formula.Definition.DefinitionAC, Inside.Core.Formula",_x000D_
        "ID": 200,_x000D_
        "Results": [_x000D_
          [_x000D_
            "Ingénieur et cadre"_x000D_
          ]_x000D_
        ],_x000D_
        "Statistics": {_x000D_
          "CreationDate": "2022-11-15T10:02:33.3858338+01:00",_x000D_
          "LastRefreshDate": "2020-11-09T16:10:40.3122288+01:00",_x000D_
          "TotalRefreshCount": 4,_x000D_
          "CustomInfo": {}_x000D_
        }_x000D_
      },_x000D_
      "201": {_x000D_
        "$type": "Inside.Core.Formula.Definition.DefinitionAC, Inside.Core.Formula",_x000D_
        "ID": 201,_x000D_
        "Results": [_x000D_
          [_x000D_
            "100"_x000D_
          ]_x000D_
        ],_x000D_
        "Statistics": {_x000D_
          "CreationDate": "2022-11-15T10:02:33.3858338+01:00",_x000D_
          "LastRefreshDate": "2020-11-09T16:10:42.316078+01:00",_x000D_
          "TotalRefreshCount": 4,_x000D_
          "CustomInfo": {}_x000D_
        }_x000D_
      },_x000D_
      "202": {_x000D_
        "$type": "Inside.Core.Formula.Definition.DefinitionAC, Inside.Core.Formula",_x000D_
        "ID": 202,_x000D_
        "Results": [_x000D_
          [_x000D_
            "1"_x000D_
          ]_x000D_
        ],_x000D_
        "Statistics": {_x000D_
          "CreationDate": "2022-11-15T10:02:33.3858338+01:00",_x000D_
          "LastRefreshDate": "2020-11-09T16:10:41.1678851+01:00",_x000D_
          "TotalRefreshCount": 4,_x000D_
          "CustomInfo": {}_x000D_
        }_x000D_
      },_x000D_
      "203": {_x000D_
        "$type": "Inside.Core.Formula.Definition.DefinitionAC, Inside.Core.Formula",_x000D_
        "ID": 203,_x000D_
        "Results": [_x000D_
          [_x000D_
            31_x000D_
          ]_x000D_
        ],_x000D_
        "Statistics": {_x000D_
          "CreationDate": "2022-11-15T10:02:33.3858338+01:00",_x000D_
          "LastRefreshDate": "2020-11-09T16:10:40.4961026+01:00",_x000D_
          "TotalRefreshCount": 4,_x000D_
          "CustomInfo": {}_x000D_
        }_x000D_
      },_x000D_
      "204": {_x000D_
        "$type": "Inside.Core.Formula.Definition.DefinitionAC, Inside.Core.Formula",_x000D_
        "ID": 204,_x000D_
        "Results": [_x000D_
          [_x000D_
            "Catégorie 3"_x000D_
          ]_x000D_
        ],_x000D_
        "Statistics": {_x000D_
          "CreationDate": "2022-11-15T10:02:33.3858338+01:00",_x000D_
          "LastRefreshDate": "2020-11-09T16:10:18.337302+01:00",_x000D_
          "TotalRefreshCount": 2,_x000D_
          "CustomInfo": {}_x000D_
        }_x000D_
      },_x000D_
      "205": {_x000D_
        "$type": "Inside.Core.Formula.Definition.DefinitionAC, Inside.Core.Formula",_x000D_
        "ID": 205,_x000D_
        "Results": [_x000D_
          [_x000D_
            "Employé"_x000D_
          ]_x000D_
        ],_x000D_
        "Statistics": {_x000D_
          "CreationDate": "2022-11-15T10:02:33.3858338+01:00",_x000D_
          "LastRefreshDate": "2020-11-09T16:10:40.7718043+01:00",_x000D_
          "TotalRefreshCount": 4,_x000D_
          "CustomInfo": {}_x000D_
        }_x000D_
      },_x000D_
      "206": {_x000D_
        "$type": "Inside.Core.Formula.Definition.DefinitionAC, Inside.Core.Formula",_x000D_
        "ID": 206,_x000D_
        "Results": [_x000D_
          [_x000D_
            "200"_x000D_
          ]_x000D_
        ],_x000D_
        "Statistics": {_x000D_
          "CreationDate": "2022-11-15T10:02:33.3858338+01:00",_x000D_
          "LastRefreshDate": "2020-11-09T16:10:42.3140834+01:00",_x000D_
          "TotalRefreshCount": 4,_x000D_
          "C</t>
  </si>
  <si>
    <t>ustomInfo": {}_x000D_
        }_x000D_
      },_x000D_
      "207": {_x000D_
        "$type": "Inside.Core.Formula.Definition.DefinitionAC, Inside.Core.Formula",_x000D_
        "ID": 207,_x000D_
        "Results": [_x000D_
          [_x000D_
            "2"_x000D_
          ]_x000D_
        ],_x000D_
        "Statistics": {_x000D_
          "CreationDate": "2022-11-15T10:02:33.3858338+01:00",_x000D_
          "LastRefreshDate": "2020-11-09T16:10:42.8922845+01:00",_x000D_
          "TotalRefreshCount": 4,_x000D_
          "CustomInfo": {}_x000D_
        }_x000D_
      },_x000D_
      "208": {_x000D_
        "$type": "Inside.Core.Formula.Definition.DefinitionAC, Inside.Core.Formula",_x000D_
        "ID": 208,_x000D_
        "Results": [_x000D_
          [_x000D_
            31_x000D_
          ]_x000D_
        ],_x000D_
        "Statistics": {_x000D_
          "CreationDate": "2022-11-15T10:02:33.3858338+01:00",_x000D_
          "LastRefreshDate": "2020-11-09T16:10:41.8513519+01:00",_x000D_
          "TotalRefreshCount": 4,_x000D_
          "CustomInfo": {}_x000D_
        }_x000D_
      },_x000D_
      "209": {_x000D_
        "$type": "Inside.Core.Formula.Definition.DefinitionAC, Inside.Core.Formula",_x000D_
        "ID": 209,_x000D_
        "Results": [_x000D_
          [_x000D_
            ""_x000D_
          ]_x000D_
        ],_x000D_
        "Statistics": {_x000D_
          "CreationDate": "2022-11-15T10:02:33.3858338+01:00",_x000D_
          "LastRefreshDate": "2020-11-09T16:10:18.3004034+01:00",_x000D_
          "TotalRefreshCount": 2,_x000D_
          "CustomInfo": {}_x000D_
        }_x000D_
      },_x000D_
      "210": {_x000D_
        "$type": "Inside.Core.Formula.Definition.DefinitionAC, Inside.Core.Formula",_x000D_
        "ID": 210,_x000D_
        "Results": [_x000D_
          [_x000D_
            "Ingénieur et cadre"_x000D_
          ]_x000D_
        ],_x000D_
        "Statistics": {_x000D_
          "CreationDate": "2022-11-15T10:02:33.3858338+01:00",_x000D_
          "LastRefreshDate": "2020-11-09T16:10:39.8550868+01:00",_x000D_
          "TotalRefreshCount": 4,_x000D_
          "CustomInfo": {}_x000D_
        }_x000D_
      },_x000D_
      "211": {_x000D_
        "$type": "Inside.Core.Formula.Definition.DefinitionAC, Inside.Core.Formula",_x000D_
        "ID": 211,_x000D_
        "Results": [_x000D_
          [_x000D_
            "100"_x000D_
          ]_x000D_
        ],_x000D_
        "Statistics": {_x000D_
          "CreationDate": "2022-11-15T10:02:33.3858338+01:00",_x000D_
          "LastRefreshDate": "2020-11-09T16:10:42.3130859+01:00",_x000D_
          "TotalRefreshCount": 4,_x000D_
          "CustomInfo": {}_x000D_
        }_x000D_
      },_x000D_
      "212": {_x000D_
        "$type": "Inside.Core.Formula.Definition.DefinitionAC, Inside.Core.Formula",_x000D_
        "ID": 212,_x000D_
        "Results": [_x000D_
          [_x000D_
            31_x000D_
          ]_x000D_
        ],_x000D_
        "Statistics": {_x000D_
          "CreationDate": "2022-11-15T10:02:33.3858338+01:00",_x000D_
          "LastRefreshDate": "2020-11-09T16:10:39.3266889+01:00",_x000D_
          "TotalRefreshCount": 4,_x000D_
          "CustomInfo": {}_x000D_
        }_x000D_
      },_x000D_
      "213": {_x000D_
        "$type": "Inside.Core.Formula.Definition.DefinitionAC, Inside.Core.Formula",_x000D_
        "ID": 213,_x000D_
        "Results": [_x000D_
          [_x000D_
            ""_x000D_
          ]_x000D_
        ],_x000D_
        "Statistics": {_x000D_
          "CreationDate": "2022-11-15T10:02:33.3858338+01:00",_x000D_
          "LastRefreshDate": "2020-11-09T16:10:18.0888624+01:00",_x000D_
          "TotalRefreshCount": 2,_x000D_
          "CustomInfo": {}_x000D_
        }_x000D_
      },_x000D_
      "214": {_x000D_
        "$type": "Inside.Core.Formula.Definition.DefinitionAC, Inside.Core.Formula",_x000D_
        "ID": 214,_x000D_
        "Results": [_x000D_
          [_x000D_
            "Employé"_x000D_
          ]_x000D_
        ],_x000D_
        "Statistics": {_x000D_
          "CreationDate": "2022-11-15T10:02:33.3858338+01:00",_x000D_
          "LastRefreshDate": "2020-11-09T16:10:41.1448859+01:00",_x000D_
          "TotalRefreshCount": 4,_x000D_
          "CustomInfo": {}_x000D_
        }_x000D_
      },_x000D_
      "215": {_x000D_
        "$type": "Inside.Core.Formula.Definition.DefinitionAC, Inside.Core.Formula",_x000D_
        "ID": 215,_x000D_
        "Results": [_x000D_
          [_x000D_
            "100"_x000D_
          ]_x000D_
        ],_x000D_
        "Statistics": {_x000D_
          "CreationDate": "2022-11-15T10:02:33.3858338+01:00",_x000D_
          "LastRefreshDate": "2020-11-09T16:10:42.5850863+01:00",_x000D_
          "TotalRefreshCount": 4,_x000D_
          "CustomInfo": {}_x000D_
        }_x000D_
      },_x000D_
      "216": {_x000D_
        "$type": "Inside.Core.Formula.Definition.DefinitionAC, Inside.Core.Formula",_x000D_
        "ID": 216,_x000D_
        "Results": [_x000D_
          [_x000D_
            "1"_x000D_
          ]_x000D_
        ],_x000D_
        "Statistics": {_x000D_
          "CreationDate": "2022-11-15T10:02:33.3858338+01:00",_x000D_
          "LastRefreshDate": "2020-11-09T16:10:40.1847966+01:00",_x000D_
          "TotalRefreshCount": 4,_x000D_
          "CustomInfo": {}_x000D_
        }_x000D_
      },_x000D_
      "217": {_x000D_
        "$type": "Inside.Core.Formula.Definition.DefinitionAC, Inside.Core.Formula",_x000D_
        "ID": 217,_x000D_
        "Results": [_x000D_
          [_x000D_
            31_x000D_
          ]_x000D_
        ],_x000D_
        "Statistics": {_x000D_
          "CreationDate": "2022-11-15T10:02:33.3858338+01:00",_x000D_
          "LastRefreshDate": "2020-11-09T16:10:39.3256908+01:00",_x000D_
          "TotalRefreshCount": 4,_x000D_
          "CustomInfo": {}_x000D_
        }_x000D_
      },_x000D_
      "218": {_x000D_
        "$type": "Inside.Core.Formula.Definition.DefinitionAC, Inside.Core.Formula",_x000D_
        "ID": 218,_x000D_
        "Results": [_x000D_
          [_x000D_
            ""_x000D_
          ]_x000D_
        ],_x000D_
        "Statistics": {_x000D_
          "CreationDate": "2022-11-15T10:02:33.3858338+01:00",_x000D_
          "LastRefreshDate": "2020-11-09T16:10:18.3412911+01:00",_x000D_
          "TotalRefreshCount": 2,_x000D_
          "CustomInfo": {}_x000D_
        }_x000D_
      },_x000D_
      "219": {_x000D_
        "$type": "Inside.Core.Formula.Definition.DefinitionAC, Inside.Core.Formula",_x000D_
        "ID": 219,_x000D_
        "Results": [_x000D_
          [_x000D_
            "Ingénieur et cadre"_x000D_
          ]_x000D_
        ],_x000D_
        "Statistics": {_x000D_
          "CreationDate": "2022-11-15T10:02:33.3858338+01:00",_x000D_
          "LastRefreshDate": "2020-11-09T16:10:40.3232181+01:00",_x000D_
          "TotalRefreshCount": 4,_x000D_
          "CustomInfo": {}_x000D_
        }_x000D_
      },_x000D_
      "220": {_x000D_
        "$type": "Inside.Core.Formula.Definition.DefinitionAC, Inside.Core.Formula",_x000D_
        "ID": 220,_x000D_
        "Results": [_x000D_
          [_x000D_
            "300"_x000D_
          ]_x000D_
        ],_x000D_
        "Statistics": {_x000D_
          "CreationDate": "2022-11-15T10:02:33.3858338+01:00",_x000D_
          "LastRefreshDate": "2020-11-09T16:10:42.3576419+01:00",_x000D_
          "TotalRefreshCount": 4,_x000D_
          "CustomInfo": {}_x000D_
        }_x000D_
      },_x000D_
      "221": {_x000D_
        "$type": "Inside.Core.Formula.Definition.DefinitionAC, Inside.Core.Formula",_x000D_
        "ID": 221,_x000D_
        "Results": [_x000D_
          [_x000D_
            "2"_x000D_
          ]_x000D_
        ],_x000D_
        "Statistics": {_x000D_
          "CreationDate": "2022-11-15T10:02:33.3858338+01:00",_x000D_
          "LastRefreshDate": "2020-11-09T16:10:40.1828043+01:00",_x000D_
          "TotalRefreshCount": 4,_x000D_
          "CustomInfo": {}_x000D_
        }_x000D_
      },_x000D_
      "222": {_x000D_
        "$type": "Inside.Core.Formula.Definition.DefinitionAC, Inside.Core.Formula",_x000D_
        "ID": 222,_x000D_
        "Results": [_x000D_
          [_x000D_
            31_x000D_
          ]_x000D_
        ],_x000D_
        "Statistics": {_x000D_
          "CreationDate": "2022-11-15T10:02:33.3858338+01:00",_x000D_
          "LastRefreshDate": "2020-11-09T16:10:39.3236932+01:00",_x000D_
          "TotalRefreshCount": 4,_x000D_
          "CustomInfo": {}_x000D_
        }_x000D_
      },_x000D_
      "223": {_x000D_
        "$type": "Inside.Core.Formula.Definition.DefinitionAC, Inside.Core.Formula",_x000D_
        "ID": 223,_x000D_
        "Results": [_x000D_
          [_x000D_
            "Catégorie 3"_x000D_
          ]_x000D_
        ],_x000D_
        "Statistics": {_x000D_
          "CreationDate": "2022-11-15T10:02:33.3858338+01:00",_x000D_
          "LastRefreshDate": "2020-11-09T16:10:18.2634897+01:00",_x000D_
          "TotalRefreshCount": 2,_x000D_
          "CustomInfo": {}_x000D_
        }_x000D_
      },_x000D_
      "224": {_x000D_
        "$type": "Inside.Core.Formula.Definition.DefinitionAC, Inside.Core.Formula",_x000D_
        "ID": 224,_x000D_
        "Results": [_x000D_
          [_x000D_
            "Ingénieur et cadre"_x000D_
          ]_x000D_
        ],_x000D_
        "Statistics": {_x000D_
          "CreationDate": "2022-11-15T10:02:33.3858338+01:00",_x000D_
          "LastRefreshDate": "2020-11-09T16:10:40.781788+01:00",_x000D_
          "TotalRefreshCount": 4,_x000D_
          "CustomInfo": {}_x000D_
        }_x000D_
      },_x000D_
      "225": {_x000D_
        "$type": "Inside.Core.Formula.Definition.DefinitionAC, Inside.Core.Formula",_x000D_
        "ID": 225,_x000D_
        "Results": [_x000D_
          [_x000D_
            "100"_x000D_
          ]_x000D_
        ],_x000D_
        "Statistics": {_x000D_
          "CreationDate": "2022-11-15T10:02:33.3858338+01:00",_x000D_
          "LastRefreshDate": "2020-11-09T16:10:43.09189+01:00",_x000D_
          "TotalRefreshCount": 4,_x000D_
          "CustomInfo": {}_x000D_
        }_x000D_
      },_x000D_
      "226": {_x000D_
        "$type": "Inside.Core.Formula.Definition.DefinitionAC, Inside.Core.Formula",_x000D_
        "ID": 226,_x000D_
        "Results": [_x000D_
          [_x000D_
            "2"_x000D_
          ]_x000D_
        ],_x000D_
        "Statistics": {_x000D_
          "CreationDate": "2022-11-15T10:02:33.3858338+01:00",_x000D_
          "LastRefreshDate": "2020-11-09T16:10:40.1808089+01:00",_x000D_
          "TotalRefreshCount": 4,_x000D_
          "CustomInfo": {}_x000D_
        }_x000D_
      },_x000D_
      "227": {_x000D_
        "$type": "Inside.Core.Formula.Definition.DefinitionAC, Inside.Core.Formula",_x000D_
        "ID": 227,_x000D_
        "Results": [_x000D_
          [_x000D_
            31_x000D_
          ]_x000D_
        ],_x000D_
        "Statistics": {_x000D_
          "CreationDate": "2022-11-15T10:02:33.3858338+01:00",_x000D_
          "LastRefreshDate": "2020-11-09T16:10:39.3216989+01:00",_x000D_
          "TotalRefreshCount": 4,_x000D_
          "CustomInfo": {}_x000D_
        }_x000D_
      },_x000D_
      "228": {_x000D_
        "$type": "Inside.Core.Formula.Definition.DefinitionAC, Inside.Core.Formula",_x000D_
        "ID": 228,_x000D_
        "Results": [_x000D_
          [_x000D_
            "Catégorie 1"_x000D_
          ]_x000D_
        ],_x000D_
        "Statistics": {_x000D_
          "CreationDate": "2022-11-15T10:02:33.3858338+01:00",_x000D_
          "LastRefreshDate": "2020-11-09T16:10:18.1835978+01:00",_x000D_
          "TotalRefreshCount": 2,_x000D_
          "CustomInfo": {}_x000D_
        }_x000D_
      },_x000D_
      "229": {_x000D_
        "$type": "Inside.Core.Formula.Definition.DefinitionAC, Inside.Core.Formula",_x000D_
        "ID": 229,_x000D_
        "Results": [_x000D_
          [_x000D_
            "Employé"_x000D_
          ]_x000D_
        ],_x000D_
        "Statistics": {_x000D_
          "CreationDate": "2022-11-15T10:02:33.3858338+01:00",_x000D_
          "LastRefreshDate": "2020-11-09T16:10:39.8661679+01:00",_x000D_
          "TotalRefreshCount": 4,_x000D_
          "CustomInfo": {}_x000D_
        }_x000D_
      },_x000D_
      "230": {_x000D_
        "$type": "Inside.Core.Formula.Definition.DefinitionAC, Inside.Core.Formula",_x000D_
        "ID": 230,_x000D_
        "Results": [_x000D_
          [_x000D_
            "200"_x000D_
          ]_x000D_
        ],_x000D_
        "Statistics": {_x000D_
          "CreationDate": "2022-11-15T10:02:33.3858338+01:00",_x000D_
          "LastRefreshDate": "2020-11-09T16:10:42.8842943+01:00",_x000D_
          "TotalRefreshCount": 4,_x000D_
          "CustomInfo": {}_x000D_
        }_x000D_
      },_x000D_
      "231": {_x000D_
        "$type": "Inside.Core.Formula.Definition.DefinitionAC, Inside.Core.Formula",_x000D_
        "ID": 231,_x000D_
        "Results": [_x000D_
          [_x000D_
            "2"_x000D_
          ]_x000D_
        ],_x000D_
        "Statistics": {_x000D_
          "CreationDate": "2022-11-15T10:02:33.3858338+01:00",_x000D_
          "LastRefreshDate": "2020-11-09T16:10:40.1797691+01:00",_x000D_
          "TotalRefreshCount": 4,_x000D_
          "CustomInfo": {}_x000D_
        }_x000D_
      },_x000D_
      "232": {_x000D_
        "$type": "Inside.Core.Formula.Definition.DefinitionAC, Inside.Core.Formula",_x000D_
        "ID": 232,_x000D_
        "Results": [_x000D_
          [_x000D_
            31_x000D_
          ]_x000D_
        ],_x000D_
        "Statistics": {_x000D_
          "CreationDate": "2022-11-15T10:02:33.3858338+01:00",_x000D_
          "LastRefreshDate": "2020-11-09T16:10:39.3200123+01:00",_x000D_
          "TotalRefreshCount": 4,_x000D_
          "CustomInfo": {}_x000D_
        }_x000D_
      },_x000D_
      "233": {_x000D_
        "$type": "Inside.Core.Formula.Definition.DefinitionAC, Inside.Core.Formula",_x000D_
        "ID": 233,_x000D_
        "Results": [_x000D_
          [_x000D_
            ""_x000D_
          ]_x000D_
        ],_x000D_
        "Statistics": {_x000D_
          "CreationDate": "2022-11-15T10:02:33.3858338+01:00",_x000D_
          "LastRefreshDate": "2020-11-09T16:10:18.084813+01:00",_x000D_
          "TotalRefreshCount": 2,_x000D_
          "CustomInfo": {}_x000D_
        }_x000D_
      },_x000D_
      "234": {_x000D_
        "$type": "Inside.Core.Formula.Definition.DefinitionAC, Inside.Core.Formula",_x000D_
        "ID": 234,_x000D_
        "Results": [_x000D_
          [_x000D_
            "Ingénieur et cadre"_x000D_
          ]_x000D_
        ],_x000D_
        "Statistics": {_x000D_
          "CreationDate": "2022-11-15T10:02:33.3858338+01:00",_x000D_
          "LastRefreshDate": "2020-11-09T16:10:40.56004+01:00",_x000D_
          "TotalRefreshCount": 4,_x000D_
          "CustomInfo": {}_x000D_
        }_x000D_
      },_x000D_
      "235": {_x000D_
        "$type": "Inside.Core.Formula.Definition.DefinitionAC, Inside.Core.Formula",_x000D_
        "ID": 235,_x000D_
        "Results": [_x000D_
          [_x000D_
            "150"_x000D_
          ]_x000D_
        ],_x000D_
        "Statistics": {_x000D_
          "CreationDate": "2022-11-15T10:02:33.3858338+01:00",_x000D_
          "LastRefreshDate": "2020-11-09T16:10:42.7170116+01:00",_x000D_
          "TotalRefreshCount": 4,_x000D_
          "CustomInfo": {}_x000D_
        }_x000D_
      },_x000D_
      "236": {_x000D_
        "$type": "Inside.Core.Formula.Definition.DefinitionAC, Inside.Core.Formula",_x000D_
        "ID": 236,_x000D_
        "Results": [_x000D_
          [_x000D_
            "1"_x000D_
          ]_x000D_
        ],_x000D_
        "Statistics": {_x000D_
          "CreationDate": "2022-11-15T10:02:33.3858338+01:00",_x000D_
          "LastRefreshDate": "2020-11-09T16:10:40.1777865+01:00",_x000D_
          "TotalRefreshCount": 4,_x000D_
          "CustomInfo": {}_x000D_
        }_x000D_
      },_x000D_
      "237": {_x000D_
        "$type": "Inside.Core.Formula.Definition.DefinitionAC, Inside.Core.Formula",_x000D_
        "ID": 237,_x000D_
        "Results": [_x000D_
          [_x000D_
            31_x000D_
          ]_x000D_
        ],_x000D_
        "Statistics": {_x000D_
          "CreationDate": "2022-11-15T10:02:33.3858338+01:00",_x000D_
          "LastRefreshDate": "2020-11-09T16:10:39.3057612+01:00",_x000D_
          "TotalRefreshCount": 4,_x000D_
          "CustomInfo": {}_x000D_
        }_x000D_
      },_x000D_
      "238": {_x000D_
        "$type": "Inside.Core.Formula.Definition.DefinitionAC, Inside.Core.Formula",_x000D_
        "ID": 238,_x000D_
        "Results": [_x000D_
          [_x000D_
            ""_x000D_
          ]_x000D_
        ],_x000D_
        "Statistics": {_x000D_
          "CreationDate": "2022-11-15T10:02:33.3858338+01:00",_x000D_
          "LastRefreshDate": "2020-11-09T16:10:18.3392972+01:00",_x000D_
          "TotalRefreshCount": 2,_x000D_
          "CustomInfo": {}_x000D_
        }_x000D_
      },_x000D_
      "239": {_x000D_
        "$type": "Inside.Core.Formula.Definition.DefinitionAC, Inside.Core.Formula",_x000D_
        "ID": 239,_x000D_
        "Results": [_x000D_
          [_x000D_
            "Employé"_x000D_
          ]_x000D_
        ],_x000D_
        "Statistics": {_x000D_
          "CreationDate": "2022-11-15T10:02:33.3858338+01:00",_x000D_
          "LastRefreshDate": "2020-11-09T16:10:42.5967133+01:00",_x000D_
          "TotalRefreshCount": 4,_x000D_
          "CustomInfo": {}_x000D_
        }_x000D_
      },_x000D_
      "240": {_x000D_
        "$type": "Inside.Core.Formula.Definition.DefinitionAC, Inside.Core.Formula",_x000D_
        "ID": 240,_x000D_
        "Results": [_x000D_
          [_x000D_
            "250"_x000D_
          ]_x000D_
        ],_x000D_
        "Statistics": {_x000D_
          "CreationDate": "2022-11-15T10:02:33.3858338+01:00",_x000D_
          "LastRefreshDate": "2020-11-09T16:10:42.5830915+01:00",_x000D_
          "TotalRefreshCount": 4,_x000D_
          "CustomInfo": {}_x000D_
        }_x000D_
      },_x000D_
      "241": {_x000D_
        "$type": "Inside.Core.Formula.Definition.DefinitionAC, Inside.Core.Formula",_x000D_
        "ID": 241,_x000D_
        "Results": [_x000D_
          [_x000D_
            "3"_x000D_
          ]_x000D_
        ],_x000D_
        "Statistics": {_x000D_
          "CreationDate": "2022-11-15T10:02:33.3858338+01:00",_x000D_
          "LastRefreshDate": "2020-11-09T16:10:40.1758198+01:00",_x000D_
          "TotalRefreshCount": 4,_x000D_
          "CustomInfo": {}_x000D_
        }_x000D_
      },_x000D_
      "242": {_x000D_
        "$type": "Inside.Core.Formula.Definition.DefinitionAC, Inside.Core.Formula",_x000D_
        "ID": 242,_x000D_
        "Results": [_x000D_
          [_x000D_
            31_x000D_
          ]_x000D_
        ],_x000D_
        "Statistics": {_x000D_
          "CreationDate": "2022-11-15T10:02:33.3858338+01:00",_x000D_
          "LastRefreshDate": "2020-11-09T16:10:39.3027578+01:00",_x000D_
          "TotalRefreshCount": 4,_x000D_
          "CustomInfo": {}_x000D_
        }_x000D_
      },_x000D_
      "243": {_x000D_
        "$type": "Inside.Core.Formula.Definition.DefinitionAC, Inside.Core.Formula",_x000D_
        "ID": 243,_x000D_
        "Results": [_x000D_
          [_x000D_
            ""_x000D_
          ]_x000D_
        ],_x000D_
        "Statistics": {_x000D_
          "CreationDate": "2022-11-15T10:02:33.3858338+01:00",_x000D_
          "LastRefreshDate": "2020-11-09T16:10:18.2614949+01:00",_x000D_
          "TotalRefreshCount": 2,_x000D_
          "CustomInfo": {}_x000D_
        }_x000D_
      },_x000D_
      "244": {_x000D_
        "$type": "Inside.Core.Formula.Definition.DefinitionAC, Inside.Core.Formula",_x000D_
        "ID": 244,_x000D_
        "Results": [_x000D_
          [_x000D_
            "Employé"_x000D_
          ]_x000D_
        ],_x000D_
        "Statistics": {_x000D_
          "CreationDate": "2022-11-15T10:02:33.3858338+01:00",_x000D_
          "LastRefreshDate": "2020-11-09T16:10:40.0790303+01:00",_x000D_
          "TotalRefreshCount": 4,_x000D_
          "CustomInfo": {}_x000D_
        }_x000D_
      },_x000D_
      "245": {_x000D_
        "$type": "Inside.Core.Formula.Definition.DefinitionAC, Inside.Core.Formula",_x000D_
        "ID": 245,_x000D_
        "Results": [_x000D_
          [_x000D_
            "400"_x000D_
          ]_x000D_
        ],_x000D_
        "Statistics": {_x000D_
          "CreationDate": "2022-11-15T10:02:33.3858338+01:00",_x000D_
          "LastRefreshDate": "2020-11-09T16:10:42.3566454+01:00",_x000D_
          "TotalRefreshCount": 4,_x000D_
          "CustomInfo": {}_x000D_
        }_x000D_
      },_x000D_
      "246": {_x000D_
        "$type": "Inside.Core.Formula.Definition.DefinitionAC, Inside.Core.Formula",_x000D_
        "ID": 246,_x000D_
        "Results": [_x000D_
          [_x000D_
            "1"_x000D_
          ]_x000D_
        ],_x000D_
        "Statistics": {_x000D_
          "CreationDate": "2022-11-15T10:02:33.3858338+01:00",_x000D_
          "LastRefreshDate": "2020-11-09T16:10:40.1738304+01:00",_x000D_
          "TotalRefreshCount": 4,_x000D_
          "CustomInfo": {}_x000D_
        }_x000D_
      },_x000D_
      "247": {_x000D_
        "$type": "Inside.Core.Formula.Definition.DefinitionAC, Inside.Core.Formula",_x000D_
        "ID": 247,_x000D_
        "Results": [_x000D_
          [_x000D_
            31_x000D_
          ]_x000D_
        ],_x000D_
        "Statistics": {_x000D_
          "CreationDate": "2022-11-15T10:02:33.3858338+01:00",_x000D_
          "LastRefreshDate": "2020-11-09T16:10:39.301764+01:00",_x000D_
          "TotalRefreshCount": 4,_x000D_
          "CustomInfo": {}_x000D_
        }_x000D_
      },_x000D_
      "248": {_x000D_
        "$type": "Inside.Core.Formula.Definition.DefinitionAC, Inside.Core.Formula",_x000D_
        "ID": 248,_x000D_
        "Results": [_x000D_
          [_x000D_
            "Catégorie 5"_x000D_
          ]_x000D_
        ],_x000D_
        "Statistics": {_x000D_
          "CreationDate": "2022-11-15T10:02:33.3858338+01:00",_x000D_
          "LastRefreshDate": "2020-11-09T16:10:17.3751985+01:00",_x000D_
          "TotalRefreshCount": 2,_x000D_
          "CustomInfo": {}_x000D_
        }_x000D_
      },_x000D_
      "249": {_x000D_
        "$type": "Inside.Core.Formula.Definition.DefinitionAC, Inside.Core.Formula",_x000D_
        "ID": 249,_x000D_
        "Results": [_x000D_
          [_x000D_
            "Ingénieur et cadre"_x000D_
          ]_x000D_
        ],_x000D_
        "Statistics": {_x000D_
          "CreationDate": "2022-11-15T10:02:33.3858338+01:00",_x000D_
          "LastRefreshDate": "2020-11-09T16:10:41.6168243+01:00",_x000D_
          "TotalRefreshCount": 4,_x000D_
          "CustomInfo": {}_x000D_
        }_x000D_
      },_x000D_
      "250": {_x000D_
        "$type": "Inside.Core.Formula.Definition.DefinitionAC, Inside.Core.Formula",_x000D_
        "ID": 250,_x000D_
        "Results": [_x000D_
          [_x000D_
            "250"_x000D_
          ]_x000D_
        ],_x000D_
        "Statistics": {_x000D_
          "CreationDate": "2022-11-15T10:02:33.3858338+01:00",_x000D_
          "LastRefreshDate": "2020-11-09T16:10:43.0898956+01:00",_x000D_
          "TotalRefreshCount": 4,_x000D_
          "CustomInfo": {}_x000D_
        }_x000D_
      },_x000D_
      "251": {_x000D_
        "$type": "Inside.Core.Formula.Definition.DefinitionAC, Inside.Core.Formula",_x000D_
        "ID": 251,_x000D_
        "Results": [_x000D_
          [_x000D_
            "2"_x000D_
          ]_x000D_
        ],_x000D_
        "Statistics": {_x000D_
          "CreationDate": "2022-11-15T10:02:33.3858338+01:00",_x000D_
          "LastRefreshDate": "2020-11-09T16:10:40.1718313+01:00",_x000D_
          "TotalRefreshCount": 4,_x000D_
          "CustomInfo": {}_x000D_
        }_x000D_
      },_x000D_
      "252": {_x000D_
        "$type": "Inside.Core.Formula.Definition.DefinitionAC, Inside.Core.Formula",_x000D_
        "ID": 252,_x000D_
        "Results": [_x000D_
          [_x000D_
            31_x000D_
          ]_x000D_
        ],_x000D_
        "Statistics": {_x000D_
          "CreationDate": "2022-11-15T10:02:33.3858338+01:00",_x000D_
          "LastRefreshDate": "2020-11-09T16:10:39.2997678+01:00",_x000D_
          "TotalRefreshCount": 4,_x000D_
          "CustomInfo": {}_x000D_
        }_x000D_
      },_x000D_
      "253": {_x000D_
        "$type": "Inside.Core.Formula.Definition.DefinitionAC, Inside.Core.Formula",_x000D_
        "ID": 253,_x000D_
        "Results": [_x000D_
          [_x000D_
            ""_x000D_
          ]_x000D_
        ],_x000D_
        "Statistics": {_x000D_
          "CreationDate": "2022-11-15T10:02:33.3858338+01:00",_x000D_
          "LastRefreshDate": "2020-11-09T16:10:17.3732058+01:00",_x000D_
          "TotalRefreshCount": 2,_x000D_
          "CustomInfo": {}_x000D_
        }_x000D_
      },_x000D_
      "254": {_x000D_
        "$type": "Inside.Core.Formula.Definition.DefinitionAC, Inside.Core.Formula",_x000D_
        "ID": 254,_x000D_
        "Results": [_x000D_
          [_x000D_
            "Employé"_x000D_
          ]_x000D_
        ],_x000D_
        "Statistics": {_x000D_
          "CreationDate": "2022-11-15T10:02:33.3858338+01:00",_x000D_
          "LastRefreshDate": "2020-11-09T16:10:41.3758995+01:00",_x000D_
          "TotalRefreshCount": 4,_x000D_
          "CustomInfo": {}_x000D_
        }_x000D_
      },_x000D_
      "255": {_x000D_
        "$type": "Inside.Core.Formula.Definition.DefinitionAC, Inside.Core.Formula",_x000D_
        "ID": 255,_x000D_
        "Results": [_x000D_
          [_x000D_
            "200"_x000D_
          ]_x000D_
        ],_x000D_
        "Statistics": {_x000D_
          "CreationDate": "2022-11-15T10:02:33.3858338+01:00",_x000D_
          "LastRefreshDate": "2020-11-09T16:10:42.8823006+01:00",_x000D_
          "TotalRefreshCount": 4,_x000D_
          "CustomInfo": {}_x000D_
        }_x000D_
      },_x000D_
      "256": {_x000D_
        "$type": "Inside.Core.Formula.Definition.DefinitionAC, Inside.Core.Formula",_x000D_
        "ID": 256,_x000D_
        "Results": [_x000D_
          [_x000D_
            "1"_x000D_
          ]_x000D_
        ],_x000D_
        "Statistics": {_x000D_
          "CreationDate": "2022-11-15T10:02:33.3858338+01:00",_x000D_
          "LastRefreshDate": "2020-11-09T16:10:40.1708283+01:00",_x000D_
          "TotalRefreshCount": 4,_x000D_
          "CustomInfo": {}_x000D_
        }_x000D_
      },_x000D_
      "257": {_x000D_
        "$type": "Inside.Core.Formula.Definition.DefinitionAC, Inside.Core.Formula",_x000D_
        "ID": 257,_x000D_
        "Results": [_x000D_
          [_x000D_
            31_x000D_
          ]_x000D_
        ],_x000D_
        "Statistics": {_x000D_
          "CreationDate": "2022-11-15T10:02:33.3858338+01:00",_x000D_
          "LastRefreshDate": "2020-11-09T16:10:39.2987669+01:00",_x000D_
          "TotalRefreshCount": 4,_x000D_
          "CustomInfo": {}_x000D_
        }_x000D_
      },_x000D_
      "258": {_x000D_
        "$type": "Inside.Core.Formula.Definition.DefinitionAC, Inside.Core.Formula",_x000D_
        "ID": 258,_x000D_
        "Results": [_x000D_
          [_x000D_
            ""_x000D_
          ]_x000D_
        ],_x000D_
        "Statistics": {_x000D_
          "CreationDate": "2022-11-15T10:02:33.3858338+01:00",_x000D_
          "LastRefreshDate": "2020-11-09T16:10:17.3702075+01:00",_x000D_
          "TotalRefreshCount": 2,_x000D_
          "CustomInfo": {}_x000D_
        }_x000D_
      },_x000D_
      "259": {_x000D_
        "$type": "Inside.Core.Formula.Definition.DefinitionAC, Inside.Core.Formula",_x000D_
        "ID": 259,_x000D_
        "Results": [_x000D_
          [_x000D_
            "Employé"_x000D_
          ]_x000D_
        ],_x000D_
        "Statistics": {_x000D_
          "CreationDate": "2022-11-15T10:02:33.3858338+01:00",_x000D_
          "LastRefreshDate": "2020-11-09T16:10:40.3142422+01:00",_x000D_
          "TotalRefreshCount": 4,_x000D_
          "CustomInfo": {}_x000D_
        }_x000D_
      },_x000D_
      "260": {_x000D_
        "$type": "Inside.Core.Formula.Definition.DefinitionAC, Inside.Core.Formula",_x000D_
        "ID": 260,_x000D_
        "Results": [_x000D_
          [_x000D_
            "100"_x000D_
          ]_x000D_
        ],_x000D_
        "Statistics": {_x000D_
          "CreationDate": "2022-11-15T10:02:33.3858338+01:00",_x000D_
          "LastRefreshDate": "2020-11-09T16:10:42.7140176+01:00",_x000D_
          "TotalRefreshCount": 4,_x000D_
          "CustomInfo": {}_x000D_
        }_x000D_
      },_x000D_
      "261": {_x000D_
        "$type": "Inside.Core.Formula.Definition.DefinitionAC, Inside.Core.Formula",_x000D_
        "ID": 261,_x000D_
        "Results": [_x000D_
          [_x000D_
            "150"_x000D_
          ]_x000D_
        ],_x000D_
        "Statistics": {_x000D_
          "CreationDate": "2022-11-15T10:02:33.3858338+01:00",_x000D_
          "LastRefreshDate": "2020-11-09T16:10:42.7010533+01:00",_x000D_
          "TotalRefreshCount": 4,_x000D_
          "CustomInfo": {}_x000D_
        }_x000D_
      },_x000D_
      "262": {_x000D_
        "$type": "Inside.Core.Formula.Definition.DefinitionAC, Inside.Core.Formula",_x000D_
        "ID": 262,_x000D_
        "Results": [_x000D_
          [_x000D_
            "1"_x000D_
          ]_x000D_
        ],_x000D_
        "Statistics": {_x000D_
          "CreationDate": "2022-11-15T10:02:33.3858338+01:00",_x000D_
          "LastRefreshDate": "2020-11-09T16:10:42.0928447+01:00",_x000D_
          "TotalRefreshCount": 4,_x000D_
          "CustomInfo": {}_x000D_
        }_x000D_
      },_x000D_
      "263": {_x000D_
        "$type": "Inside.Core.Formula.Definition.DefinitionAC, Inside.Core.Formula",_x000D_
        "ID": 263,_x000D_
        "Results": [_x000D_
          [_x000D_
            31_x000D_
          ]_x000D_
        ],_x000D_
        "Statistics": {_x000D_
          "CreationDate": "2022-11-15T10:02:33.3858338+01:00",_x000D_
          "LastRefreshDate": "2020-11-09T16:10:40.0301121+01:00",_x000D_
          "TotalRefreshCount": 4,_x000D_
          "CustomInfo": {}_x000D_
        }_x000D_
      },_x000D_
      "264": {_x000D_
        "$type": "Inside.Core.Formula.Definition.DefinitionAC, Inside.Core.Formula",_x000D_
        "ID": 264,_x000D_
        "Results": [_x000D_
          [_x000D_
            ""_x000D_
          ]_x000D_
        ],_x000D_
        "Statistics": {_x000D_
          "CreationDate": "2022-11-15T10:02:33.3858338+01:00",_x000D_
          "LastRefreshDate": "2020-11-09T16:10:33.3317241+01:00",_x000D_
          "TotalRefreshCount": 3,_x000D_
          "CustomInfo": {}_x000D_
        }_x000D_
      },_x000D_
      "265": {_x000D_
        "$type": "Inside.Core.Formula.Definition.DefinitionAC, Inside.Core.Formula",_x000D_
        "ID": 265,_x000D_
        "Results": [_x000D_
          [_x000D_
            "Employé"_x000D_
          ]_x000D_
        ],_x000D_
        "Statistics": {_x000D_
          "CreationDate": "2022-11-15T10:02:33.3858338+01:00",_x000D_
          "LastRefreshDate": "2020-11-09T16:10:40.9029056+01:00",_x000D_
          "TotalRefreshCount": 4,_x000D_
          "CustomInfo": {}_x000D_
        }_x000D_
      },_x000D_
      "266": {_x000D_
        "$type": "Inside.Core.Formula.Definition.DefinitionAC, Inside.Core.Formula",_x000D_
        "ID": 266,_x000D_
        "Results": [_x000D_
          [_x000D_
            "100"_x000D_
          ]_x000D_
        ],_x000D_
        "Statistics": {_x000D_
          "CreationDate": "2022-11-15T10:02:33.3858338+01:00",_x000D_
          "LastRefreshDate": "2020-11-09T16:10:42.6990586+01:00",_x000D_
          "TotalRefreshCount": 4,_x000D_
          "CustomInfo": {}_x000D_
        }_x000D_
      },_x000D_
      "267": {_x000D_
        "$type": "Inside.Core.Formula.Definition.DefinitionAC, Inside.Core.Formula",_x000D_
        "ID": 267,_x000D_
        "Results": [_x000D_
          [_x000D_
            "1"_x000D_
          ]_x000D_
        ],_x000D_
        "Statistics": {_x000D_
          "CreationDate": "2022-11-15T10:02:33.3858338+01:00",_x000D_
          "LastRefreshDate": "2020-11-09T16:10:41.1748677+01:00",_x000D_
          "TotalRefreshCount": 4,_x000D_
          "CustomInfo": {}_x000D_
        }_x000D_
      },_x000D_
      "268": {_x000D_
        "$type": "Inside.Core.Formula.Definition.DefinitionAC, Inside.Core.Formula",_x000D_
        "ID": 268,_x000D_
        "Results": [_x000D_
          [_x000D_
            31_x000D_
          ]_x000D_
        ],_x000D_
        "Statistics": {_x000D_
          "CreationDate": "2022-11-15T10:02:33.3858338+01:00",_x000D_
          "LastRefreshDate": "2020-11-09T16:10:39.7682738+01:00",_x000D_
          "TotalRefreshCount": 4,_x000D_
          "CustomInfo": {}_x000D_
        }_x000D_
      },_x000D_
      "269": {_x000D_
        "$type": "Inside.Core.Formula.Definition.DefinitionAC, Inside.Core.Formula",_x000D_
        "ID": 269,_x000D_
        "Results": [_x000D_
          [_x000D_
            "Catégorie 2"_x000D_
          ]_x000D_
        ],_x000D_
        "Statistics": {_x000D_
          "CreationDate": "2022-11-15T10:02:33.3858338+01:00",_x000D_
          "LastRefreshDate": "2020-11-09T16:10:33.3287339+01:00",_x000D_
          "TotalRefreshCount": 3,_x000D_
          "CustomInfo": {}_x000D_
        }_x000D_
      },_x000D_
      "270": {_x000D_
        "$type": "Inside.Core.Formula.Definition.DefinitionAC, Inside.Core.Formula",_x000D_
        "ID": 270,_x000D_
        "Results": [_x000D_
          [_x000D_
            "Employé"_x000D_
          ]_x000D_
        ],_x000D_
        "Statistics": {_x000D_
          "CreationDate": "2022-11-15T10:02:33.3858338+01:00",_x000D_
          "LastRefreshDate": "2020-11-09T16:10:40.094994+01:00",_x000D_
          "TotalRefreshCount": 4,_x000D_
          "CustomInfo": {}_x000D_
        }_x000D_
      },_x000D_
      "271": {_x000D_
        "$type": "Inside.Core.Formula.Definition.DefinitionAC, Inside.Core.Formula",_x000D_
        "ID": 271,_x000D_
        "Results": [_x000D_
          [_x000D_
            "200"_x000D_
          ]_x000D_
        ],_x000D_
        "Statistics": {_x000D_
          "CreationDate": "2022-11-15T10:02:33.3858338+01:00",_x000D_
          "LastRefreshDate": "2020-11-09T16:10:42.6970641+01:00",_x000D_
          "TotalRefreshCount": 4,_x000D_
          "CustomInfo": {}_x000D_
        }_x000D_
      },_x000D_
      "272": {_x000D_
        "$type": "Inside.Core.Formula.Definition.DefinitionAC, Inside.Core.Formula",_x000D_
        "ID": 272,_x000D_
        "Results": [_x000D_
          [_x000D_
            "3"_x000D_
          ]_x000D_
        ],_x000D_
        "Statistics": {_x000D_
          "CreationDate": "2022-11-15T10:02:33.3858338+01:00",_x000D_
          "LastRefreshDate": "2020-11-09T16:10:42.090892+01:00",_x000D_
          "TotalRefreshCount": 4,_x000D_
          "CustomInfo": {}_x000D_
        }_x000D_
      },_x000D_
      "273": {_x000D_
        "$type": "Inside.Core.Formula.Definition.DefinitionAC, Inside.Core.Formula",_x000D_
        "ID": 273,_x000D_
        "Results": [_x000D_
          [_x000D_
            31_x000D_
          ]_x000D_
        ],_x000D_
        "Statistics": {_x000D_
          "CreationDate": "2022-11-15T10:02:33.3858338+01:00",_x000D_
          "LastRefreshDate": "2020-11-09T16:10:39.7672756+01:00",_x000D_
          "TotalRefreshCount": 4,_x000D_
          "CustomInfo": {}_x000D_
        }_x000D_
      },_x000D_
      "274": {_x000D_
        "$type": "Inside.Core.Formula.Definition.DefinitionAC, Inside.Core.Formula",_x000D_
        "ID": 274,_x000D_
        "Results": [_x000D_
          [_x000D_
            "Catégorie 1"_x000D_
          ]_x000D_
        ],_x000D_
        "Statistics": {_x000D_
          "CreationDate": "2022-11-15T10:02:33.3858338+01:00",_x000D_
          "LastRefreshDate": "2020-11-09T16:10:33.3257406+01:00",_x000D_
          "TotalRefreshCount": 3,_x000D_
          "CustomInfo": {}_x000D_
        }_x000D_
      },_x000D_
      "275": {_x000D_
        "$type": "Inside.Core.Formula.Definition.DefinitionAC, Inside.Core.Formula",_x000D_
        "ID": 275,_x000D_
        "Results": [_x000D_
          [_x000D_
            "Ingénieur et cadre"_x000D_
          ]_x000D_
        ],_x000D_
        "Statistics": {_x000D_
          "CreationDate": "2022-11-15T10:02:33.3858338+01:00",_x000D_
          "LastRefreshDate": "2020-11-09T16:10:41.8782334+01:00",_x000D_
          "TotalRefreshCount": 4,_x000D_
          "CustomInfo": {}_x000D_
        }_x000D_
      },_x000D_
      "276": {_x000D_
        "$type": "Inside.Core.Formula.Definition.DefinitionAC, Inside.Core.Formula",_x000D_
        "ID": 276,_x000D_
        "Results": [_x000D_
          [_x000D_
            "250"_x000D_
          ]_x000D_
        ],_x000D_
        "Statistics": {_x000D_
          "CreationDate": "2022-11-15T10:02:33.3858338+01:00",_x000D_
          "LastRefreshDate": "2020-11-09T16:10:42.6960667+01:00",_x000D_
          "TotalRefreshCount": 4,_x000D_
          "CustomInfo": {}_x000D_
        }_x000D_
      },_x000D_
      "277": {_x000D_
        "$type": "Inside.Core.Formula.Definition.DefinitionAC, Inside.Core.Formula",_x000D_
        "ID": 277,_x000D_
        "Results": [_x000D_
          [_x000D_
            "2"_x000D_
          ]_x000D_
        ],_x000D_
        "Statistics": {_x000D_
          "CreationDate": "2022-11-15T10:02:33.3858338+01:00",_x000D_
          "LastRefreshDate": "2020-11-09T16:10:41.4084112+01:00",_x000D_
          "TotalRefreshCount": 4,_x000D_
          "CustomInfo": {}_x000D_
        }_x000D_
      },_x000D_
      "278": {_x000D_
        "$type": "Inside.Core.Formula.Definition.DefinitionAC, Inside.Core.Formula",_x000D_
        "ID": 278,_x000D_
        "Results": [_x000D_
          [_x000D_
            31_x000D_
          ]_x000D_
        ],_x000D_
        "Statistics": {_x000D_
          "CreationDate": "2022-11-15T10:02:33.3858338+01:00",_x000D_
          "LastRefreshDate": "2020-11-09T16:10:39.7652817+01:00",_x000D_
          "TotalRefreshCount": 4,_x000D_
          "CustomInfo": {}_x000D_
        }_x000D_
      },_x000D_
      "279": {_x000D_
        "$type": "Inside.Core.Formula.Definition.DefinitionAC, Inside.Core.Formula",_x000D_
        "ID": 279,_x000D_
        "Results": [_x000D_
          [_x000D_
            ""_x000D_
          ]_x000D_
        ],_x000D_
        "Statistics": {_x000D_
          "CreationDate": "2022-11-15T10:02:33.3858338+01:00",_x000D_
          "LastRefreshDate": "2020-11-09T16:10:33.3227508+01:00",_x000D_
          "TotalRefreshCount": 3,_x000D_
          "CustomInfo": {}_x000D_
        }_x000D_
      },_x000D_
      "280": {_x000D_
        "$type": "Inside.Core.Formula.Definition.DefinitionAC, Inside.Core.Formula",_x000D_
        "ID": 280,_x000D_
        "Results": [_x000D_
          [_x000D_
            "Employé"_x000D_
          ]_x000D_
        ],_x000D_
        "Statistics": {_x000D_
          "CreationDate": "2022-11-15T10:02:33.3858338+01:00",_x000D_
          "LastRefreshDate": "2020-11-09T16:10:41.6188453+01:00",_x000D_
          "TotalRefreshCount": 4,_x000D_
          "CustomInfo": {}_x000D_
        }_x000D_
      },_x000D_
      "281": {_x000D_
        "$type": "Inside.C</t>
  </si>
  <si>
    <t>ore.Formula.Definition.DefinitionAC, Inside.Core.Formula",_x000D_
        "ID": 281,_x000D_
        "Results": [_x000D_
          [_x000D_
            "200"_x000D_
          ]_x000D_
        ],_x000D_
        "Statistics": {_x000D_
          "CreationDate": "2022-11-15T10:02:33.3858338+01:00",_x000D_
          "LastRefreshDate": "2020-11-09T16:10:42.6930743+01:00",_x000D_
          "TotalRefreshCount": 4,_x000D_
          "CustomInfo": {}_x000D_
        }_x000D_
      },_x000D_
      "282": {_x000D_
        "$type": "Inside.Core.Formula.Definition.DefinitionAC, Inside.Core.Formula",_x000D_
        "ID": 282,_x000D_
        "Results": [_x000D_
          [_x000D_
            "1"_x000D_
          ]_x000D_
        ],_x000D_
        "Statistics": {_x000D_
          "CreationDate": "2022-11-15T10:02:33.3858338+01:00",_x000D_
          "LastRefreshDate": "2020-11-09T16:10:43.1095013+01:00",_x000D_
          "TotalRefreshCount": 4,_x000D_
          "CustomInfo": {}_x000D_
        }_x000D_
      },_x000D_
      "283": {_x000D_
        "$type": "Inside.Core.Formula.Definition.DefinitionAC, Inside.Core.Formula",_x000D_
        "ID": 283,_x000D_
        "Results": [_x000D_
          [_x000D_
            31_x000D_
          ]_x000D_
        ],_x000D_
        "Statistics": {_x000D_
          "CreationDate": "2022-11-15T10:02:33.3858338+01:00",_x000D_
          "LastRefreshDate": "2020-11-09T16:10:39.7642839+01:00",_x000D_
          "TotalRefreshCount": 4,_x000D_
          "CustomInfo": {}_x000D_
        }_x000D_
      },_x000D_
      "284": {_x000D_
        "$type": "Inside.Core.Formula.Definition.DefinitionAC, Inside.Core.Formula",_x000D_
        "ID": 284,_x000D_
        "Results": [_x000D_
          [_x000D_
            "Catégorie 1"_x000D_
          ]_x000D_
        ],_x000D_
        "Statistics": {_x000D_
          "CreationDate": "2022-11-15T10:02:33.3858338+01:00",_x000D_
          "LastRefreshDate": "2020-11-09T16:10:33.3187578+01:00",_x000D_
          "TotalRefreshCount": 3,_x000D_
          "CustomInfo": {}_x000D_
        }_x000D_
      },_x000D_
      "285": {_x000D_
        "$type": "Inside.Core.Formula.Definition.DefinitionAC, Inside.Core.Formula",_x000D_
        "ID": 285,_x000D_
        "Results": [_x000D_
          [_x000D_
            "Employé"_x000D_
          ]_x000D_
        ],_x000D_
        "Statistics": {_x000D_
          "CreationDate": "2022-11-15T10:02:33.3858338+01:00",_x000D_
          "LastRefreshDate": "2020-11-09T16:10:40.3202239+01:00",_x000D_
          "TotalRefreshCount": 4,_x000D_
          "CustomInfo": {}_x000D_
        }_x000D_
      },_x000D_
      "286": {_x000D_
        "$type": "Inside.Core.Formula.Definition.DefinitionAC, Inside.Core.Formula",_x000D_
        "ID": 286,_x000D_
        "Results": [_x000D_
          [_x000D_
            "100"_x000D_
          ]_x000D_
        ],_x000D_
        "Statistics": {_x000D_
          "CreationDate": "2022-11-15T10:02:33.3858338+01:00",_x000D_
          "LastRefreshDate": "2020-11-09T16:10:42.6920768+01:00",_x000D_
          "TotalRefreshCount": 4,_x000D_
          "CustomInfo": {}_x000D_
        }_x000D_
      },_x000D_
      "287": {_x000D_
        "$type": "Inside.Core.Formula.Definition.DefinitionAC, Inside.Core.Formula",_x000D_
        "ID": 287,_x000D_
        "Results": [_x000D_
          [_x000D_
            "1"_x000D_
          ]_x000D_
        ],_x000D_
        "Statistics": {_x000D_
          "CreationDate": "2022-11-15T10:02:33.3858338+01:00",_x000D_
          "LastRefreshDate": "2020-11-09T16:10:41.906265+01:00",_x000D_
          "TotalRefreshCount": 4,_x000D_
          "CustomInfo": {}_x000D_
        }_x000D_
      },_x000D_
      "288": {_x000D_
        "$type": "Inside.Core.Formula.Definition.DefinitionAC, Inside.Core.Formula",_x000D_
        "ID": 288,_x000D_
        "Results": [_x000D_
          [_x000D_
            31_x000D_
          ]_x000D_
        ],_x000D_
        "Statistics": {_x000D_
          "CreationDate": "2022-11-15T10:02:33.3858338+01:00",_x000D_
          "LastRefreshDate": "2020-11-09T16:10:39.7622439+01:00",_x000D_
          "TotalRefreshCount": 4,_x000D_
          "CustomInfo": {}_x000D_
        }_x000D_
      },_x000D_
      "289": {_x000D_
        "$type": "Inside.Core.Formula.Definition.DefinitionAC, Inside.Core.Formula",_x000D_
        "ID": 289,_x000D_
        "Results": [_x000D_
          [_x000D_
            ""_x000D_
          ]_x000D_
        ],_x000D_
        "Statistics": {_x000D_
          "CreationDate": "2022-11-15T10:02:33.3858338+01:00",_x000D_
          "LastRefreshDate": "2020-11-09T16:10:33.3157655+01:00",_x000D_
          "TotalRefreshCount": 3,_x000D_
          "CustomInfo": {}_x000D_
        }_x000D_
      },_x000D_
      "290": {_x000D_
        "$type": "Inside.Core.Formula.Definition.DefinitionAC, Inside.Core.Formula",_x000D_
        "ID": 290,_x000D_
        "Results": [_x000D_
          [_x000D_
            "Ingénieur et cadre"_x000D_
          ]_x000D_
        ],_x000D_
        "Statistics": {_x000D_
          "CreationDate": "2022-11-15T10:02:33.3858338+01:00",_x000D_
          "LastRefreshDate": "2020-11-09T16:10:40.7787396+01:00",_x000D_
          "TotalRefreshCount": 4,_x000D_
          "CustomInfo": {}_x000D_
        }_x000D_
      },_x000D_
      "291": {_x000D_
        "$type": "Inside.Core.Formula.Definition.DefinitionAC, Inside.Core.Formula",_x000D_
        "ID": 291,_x000D_
        "Results": [_x000D_
          [_x000D_
            "300"_x000D_
          ]_x000D_
        ],_x000D_
        "Statistics": {_x000D_
          "CreationDate": "2022-11-15T10:02:33.3858338+01:00",_x000D_
          "LastRefreshDate": "2020-11-09T16:10:42.6900804+01:00",_x000D_
          "TotalRefreshCount": 4,_x000D_
          "CustomInfo": {}_x000D_
        }_x000D_
      },_x000D_
      "292": {_x000D_
        "$type": "Inside.Core.Formula.Definition.DefinitionAC, Inside.Core.Formula",_x000D_
        "ID": 292,_x000D_
        "Results": [_x000D_
          [_x000D_
            "2"_x000D_
          ]_x000D_
        ],_x000D_
        "Statistics": {_x000D_
          "CreationDate": "2022-11-15T10:02:33.3858338+01:00",_x000D_
          "LastRefreshDate": "2020-11-09T16:10:41.1708748+01:00",_x000D_
          "TotalRefreshCount": 4,_x000D_
          "CustomInfo": {}_x000D_
        }_x000D_
      },_x000D_
      "293": {_x000D_
        "$type": "Inside.Core.Formula.Definition.DefinitionAC, Inside.Core.Formula",_x000D_
        "ID": 293,_x000D_
        "Results": [_x000D_
          [_x000D_
            31_x000D_
          ]_x000D_
        ],_x000D_
        "Statistics": {_x000D_
          "CreationDate": "2022-11-15T10:02:33.3858338+01:00",_x000D_
          "LastRefreshDate": "2020-11-09T16:10:39.7602953+01:00",_x000D_
          "TotalRefreshCount": 4,_x000D_
          "CustomInfo": {}_x000D_
        }_x000D_
      },_x000D_
      "294": {_x000D_
        "$type": "Inside.Core.Formula.Definition.DefinitionAC, Inside.Core.Formula",_x000D_
        "ID": 294,_x000D_
        "Results": [_x000D_
          [_x000D_
            "Catégorie 2"_x000D_
          ]_x000D_
        ],_x000D_
        "Statistics": {_x000D_
          "CreationDate": "2022-11-15T10:02:33.3858338+01:00",_x000D_
          "LastRefreshDate": "2020-11-09T16:10:33.3127746+01:00",_x000D_
          "TotalRefreshCount": 3,_x000D_
          "CustomInfo": {}_x000D_
        }_x000D_
      },_x000D_
      "295": {_x000D_
        "$type": "Inside.Core.Formula.Definition.DefinitionAC, Inside.Core.Formula",_x000D_
        "ID": 295,_x000D_
        "Results": [_x000D_
          [_x000D_
            "Ingénieur et cadre"_x000D_
          ]_x000D_
        ],_x000D_
        "Statistics": {_x000D_
          "CreationDate": "2022-11-15T10:02:33.3858338+01:00",_x000D_
          "LastRefreshDate": "2020-11-09T16:10:39.8621883+01:00",_x000D_
          "TotalRefreshCount": 4,_x000D_
          "CustomInfo": {}_x000D_
        }_x000D_
      },_x000D_
      "296": {_x000D_
        "$type": "Inside.Core.Formula.Definition.DefinitionAC, Inside.Core.Formula",_x000D_
        "ID": 296,_x000D_
        "Results": [_x000D_
          [_x000D_
            "300"_x000D_
          ]_x000D_
        ],_x000D_
        "Statistics": {_x000D_
          "CreationDate": "2022-11-15T10:02:33.3858338+01:00",_x000D_
          "LastRefreshDate": "2020-11-09T16:10:42.6880857+01:00",_x000D_
          "TotalRefreshCount": 4,_x000D_
          "CustomInfo": {}_x000D_
        }_x000D_
      },_x000D_
      "297": {_x000D_
        "$type": "Inside.Core.Formula.Definition.DefinitionAC, Inside.Core.Formula",_x000D_
        "ID": 297,_x000D_
        "Results": [_x000D_
          [_x000D_
            "3"_x000D_
          ]_x000D_
        ],_x000D_
        "Statistics": {_x000D_
          "CreationDate": "2022-11-15T10:02:33.3858338+01:00",_x000D_
          "LastRefreshDate": "2020-11-09T16:10:42.7375801+01:00",_x000D_
          "TotalRefreshCount": 4,_x000D_
          "CustomInfo": {}_x000D_
        }_x000D_
      },_x000D_
      "298": {_x000D_
        "$type": "Inside.Core.Formula.Definition.DefinitionAC, Inside.Core.Formula",_x000D_
        "ID": 298,_x000D_
        "Results": [_x000D_
          [_x000D_
            31_x000D_
          ]_x000D_
        ],_x000D_
        "Statistics": {_x000D_
          "CreationDate": "2022-11-15T10:02:33.3858338+01:00",_x000D_
          "LastRefreshDate": "2020-11-09T16:10:39.7592969+01:00",_x000D_
          "TotalRefreshCount": 4,_x000D_
          "CustomInfo": {}_x000D_
        }_x000D_
      },_x000D_
      "299": {_x000D_
        "$type": "Inside.Core.Formula.Definition.DefinitionAC, Inside.Core.Formula",_x000D_
        "ID": 299,_x000D_
        "Results": [_x000D_
          [_x000D_
            "Catégorie 1"_x000D_
          ]_x000D_
        ],_x000D_
        "Statistics": {_x000D_
          "CreationDate": "2022-11-15T10:02:33.3858338+01:00",_x000D_
          "LastRefreshDate": "2020-11-09T16:10:33.3098335+01:00",_x000D_
          "TotalRefreshCount": 3,_x000D_
          "CustomInfo": {}_x000D_
        }_x000D_
      },_x000D_
      "300": {_x000D_
        "$type": "Inside.Core.Formula.Definition.DefinitionAC, Inside.Core.Formula",_x000D_
        "ID": 300,_x000D_
        "Results": [_x000D_
          [_x000D_
            "Employé"_x000D_
          ]_x000D_
        ],_x000D_
        "Statistics": {_x000D_
          "CreationDate": "2022-11-15T10:02:33.3858338+01:00",_x000D_
          "LastRefreshDate": "2020-11-09T16:10:40.5560473+01:00",_x000D_
          "TotalRefreshCount": 4,_x000D_
          "CustomInfo": {}_x000D_
        }_x000D_
      },_x000D_
      "301": {_x000D_
        "$type": "Inside.Core.Formula.Definition.DefinitionAC, Inside.Core.Formula",_x000D_
        "ID": 301,_x000D_
        "Results": [_x000D_
          [_x000D_
            "200"_x000D_
          ]_x000D_
        ],_x000D_
        "Statistics": {_x000D_
          "CreationDate": "2022-11-15T10:02:33.3858338+01:00",_x000D_
          "LastRefreshDate": "2020-11-09T16:10:42.6861167+01:00",_x000D_
          "TotalRefreshCount": 4,_x000D_
          "CustomInfo": {}_x000D_
        }_x000D_
      },_x000D_
      "302": {_x000D_
        "$type": "Inside.Core.Formula.Definition.DefinitionAC, Inside.Core.Formula",_x000D_
        "ID": 302,_x000D_
        "Results": [_x000D_
          [_x000D_
            "2"_x000D_
          ]_x000D_
        ],_x000D_
        "Statistics": {_x000D_
          "CreationDate": "2022-11-15T10:02:33.3858338+01:00",_x000D_
          "LastRefreshDate": "2020-11-09T16:10:41.6449275+01:00",_x000D_
          "TotalRefreshCount": 4,_x000D_
          "CustomInfo": {}_x000D_
        }_x000D_
      },_x000D_
      "303": {_x000D_
        "$type": "Inside.Core.Formula.Definition.DefinitionAC, Inside.Core.Formula",_x000D_
        "ID": 303,_x000D_
        "Results": [_x000D_
          [_x000D_
            31_x000D_
          ]_x000D_
        ],_x000D_
        "Statistics": {_x000D_
          "CreationDate": "2022-11-15T10:02:33.3858338+01:00",_x000D_
          "LastRefreshDate": "2020-11-09T16:10:39.7573008+01:00",_x000D_
          "TotalRefreshCount": 4,_x000D_
          "CustomInfo": {}_x000D_
        }_x000D_
      },_x000D_
      "304": {_x000D_
        "$type": "Inside.Core.Formula.Definition.DefinitionAC, Inside.Core.Formula",_x000D_
        "ID": 304,_x000D_
        "Results": [_x000D_
          [_x000D_
            ""_x000D_
          ]_x000D_
        ],_x000D_
        "Statistics": {_x000D_
          "CreationDate": "2022-11-15T10:02:33.3858338+01:00",_x000D_
          "LastRefreshDate": "2020-11-09T16:10:33.3072152+01:00",_x000D_
          "TotalRefreshCount": 3,_x000D_
          "CustomInfo": {}_x000D_
        }_x000D_
      },_x000D_
      "305": {_x000D_
        "$type": "Inside.Core.Formula.Definition.DefinitionAC, Inside.Core.Formula",_x000D_
        "ID": 305,_x000D_
        "Results": [_x000D_
          [_x000D_
            "1"_x000D_
          ]_x000D_
        ],_x000D_
        "Statistics": {_x000D_
          "CreationDate": "2022-11-15T10:02:33.3858338+01:00",_x000D_
          "LastRefreshDate": "2020-11-09T16:10:39.9738518+01:00",_x000D_
          "TotalRefreshCount": 4,_x000D_
          "CustomInfo": {}_x000D_
        }_x000D_
      },_x000D_
      "306": {_x000D_
        "$type": "Inside.Core.Formula.Definition.DefinitionAC, Inside.Core.Formula",_x000D_
        "ID": 306,_x000D_
        "Results": [_x000D_
          [_x000D_
            31_x000D_
          ]_x000D_
        ],_x000D_
        "Statistics": {_x000D_
          "CreationDate": "2022-11-15T10:02:33.3858338+01:00",_x000D_
          "LastRefreshDate": "2020-11-09T16:10:39.1168857+01:00",_x000D_
          "TotalRefreshCount": 4,_x000D_
          "CustomInfo": {}_x000D_
        }_x000D_
      },_x000D_
      "307": {_x000D_
        "$type": "Inside.Core.Formula.Definition.DefinitionAC, Inside.Core.Formula",_x000D_
        "ID": 307,_x000D_
        "Results": [_x000D_
          [_x000D_
            ""_x000D_
          ]_x000D_
        ],_x000D_
        "Statistics": {_x000D_
          "CreationDate": "2022-11-15T10:02:33.3858338+01:00",_x000D_
          "LastRefreshDate": "2020-11-09T16:10:35.8733628+01:00",_x000D_
          "TotalRefreshCount": 3,_x000D_
          "CustomInfo": {}_x000D_
        }_x000D_
      },_x000D_
      "308": {_x000D_
        "$type": "Inside.Core.Formula.Definition.DefinitionAC, Inside.Core.Formula",_x000D_
        "ID": 308,_x000D_
        "Results": [_x000D_
          [_x000D_
            "Employé"_x000D_
          ]_x000D_
        ],_x000D_
        "Statistics": {_x000D_
          "CreationDate": "2022-11-15T10:02:33.3858338+01:00",_x000D_
          "LastRefreshDate": "2020-11-09T16:10:39.4167111+01:00",_x000D_
          "TotalRefreshCount": 4,_x000D_
          "CustomInfo": {}_x000D_
        }_x000D_
      },_x000D_
      "309": {_x000D_
        "$type": "Inside.Core.Formula.Definition.DefinitionAC, Inside.Core.Formula",_x000D_
        "ID": 309,_x000D_
        "Results": [_x000D_
          [_x000D_
            "100"_x000D_
          ]_x000D_
        ],_x000D_
        "Statistics": {_x000D_
          "CreationDate": "2022-11-15T10:02:33.3858338+01:00",_x000D_
          "LastRefreshDate": "2020-11-09T16:10:43.0689498+01:00",_x000D_
          "TotalRefreshCount": 4,_x000D_
          "CustomInfo": {}_x000D_
        }_x000D_
      },_x000D_
      "310": {_x000D_
        "$type": "Inside.Core.Formula.Definition.DefinitionAC, Inside.Core.Formula",_x000D_
        "ID": 310,_x000D_
        "Results": [_x000D_
          [_x000D_
            "1"_x000D_
          ]_x000D_
        ],_x000D_
        "Statistics": {_x000D_
          "CreationDate": "2022-11-15T10:02:33.3858338+01:00",_x000D_
          "LastRefreshDate": "2020-11-09T16:10:39.9718569+01:00",_x000D_
          "TotalRefreshCount": 4,_x000D_
          "CustomInfo": {}_x000D_
        }_x000D_
      },_x000D_
      "311": {_x000D_
        "$type": "Inside.Core.Formula.Definition.DefinitionAC, Inside.Core.Formula",_x000D_
        "ID": 311,_x000D_
        "Results": [_x000D_
          [_x000D_
            31_x000D_
          ]_x000D_
        ],_x000D_
        "Statistics": {_x000D_
          "CreationDate": "2022-11-15T10:02:33.3858338+01:00",_x000D_
          "LastRefreshDate": "2020-11-09T16:10:39.1148908+01:00",_x000D_
          "TotalRefreshCount": 4,_x000D_
          "CustomInfo": {}_x000D_
        }_x000D_
      },_x000D_
      "312": {_x000D_
        "$type": "Inside.Core.Formula.Definition.DefinitionAC, Inside.Core.Formula",_x000D_
        "ID": 312,_x000D_
        "Results": [_x000D_
          [_x000D_
            "Catégorie 4"_x000D_
          ]_x000D_
        ],_x000D_
        "Statistics": {_x000D_
          "CreationDate": "2022-11-15T10:02:33.3858338+01:00",_x000D_
          "LastRefreshDate": "2020-11-09T16:10:35.8704102+01:00",_x000D_
          "TotalRefreshCount": 3,_x000D_
          "CustomInfo": {}_x000D_
        }_x000D_
      },_x000D_
      "313": {_x000D_
        "$type": "Inside.Core.Formula.Definition.DefinitionAC, Inside.Core.Formula",_x000D_
        "ID": 313,_x000D_
        "Results": [_x000D_
          [_x000D_
            "Ingénieur et cadre"_x000D_
          ]_x000D_
        ],_x000D_
        "Statistics": {_x000D_
          "CreationDate": "2022-11-15T10:02:33.3858338+01:00",_x000D_
          "LastRefreshDate": "2020-11-09T16:10:39.4157072+01:00",_x000D_
          "TotalRefreshCount": 4,_x000D_
          "CustomInfo": {}_x000D_
        }_x000D_
      },_x000D_
      "314": {_x000D_
        "$type": "Inside.Core.Formula.Definition.DefinitionAC, Inside.Core.Formula",_x000D_
        "ID": 314,_x000D_
        "Results": [_x000D_
          [_x000D_
            "250"_x000D_
          ]_x000D_
        ],_x000D_
        "Statistics": {_x000D_
          "CreationDate": "2022-11-15T10:02:33.3858338+01:00",_x000D_
          "LastRefreshDate": "2020-11-09T16:10:43.0669552+01:00",_x000D_
          "TotalRefreshCount": 4,_x000D_
          "CustomInfo": {}_x000D_
        }_x000D_
      },_x000D_
      "315": {_x000D_
        "$type": "Inside.Core.Formula.Definition.DefinitionAC, Inside.Core.Formula",_x000D_
        "ID": 315,_x000D_
        "Results": [_x000D_
          [_x000D_
            "2"_x000D_
          ]_x000D_
        ],_x000D_
        "Statistics": {_x000D_
          "CreationDate": "2022-11-15T10:02:33.3858338+01:00",_x000D_
          "LastRefreshDate": "2020-11-09T16:10:39.9708594+01:00",_x000D_
          "TotalRefreshCount": 4,_x000D_
          "CustomInfo": {}_x000D_
        }_x000D_
      },_x000D_
      "316": {_x000D_
        "$type": "Inside.Core.Formula.Definition.DefinitionAC, Inside.Core.Formula",_x000D_
        "ID": 316,_x000D_
        "Results": [_x000D_
          [_x000D_
            31_x000D_
          ]_x000D_
        ],_x000D_
        "Statistics": {_x000D_
          "CreationDate": "2022-11-15T10:02:33.3858338+01:00",_x000D_
          "LastRefreshDate": "2020-11-09T16:10:39.1138935+01:00",_x000D_
          "TotalRefreshCount": 4,_x000D_
          "CustomInfo": {}_x000D_
        }_x000D_
      },_x000D_
      "317": {_x000D_
        "$type": "Inside.Core.Formula.Definition.DefinitionAC, Inside.Core.Formula",_x000D_
        "ID": 317,_x000D_
        "Results": [_x000D_
          [_x000D_
            ""_x000D_
          ]_x000D_
        ],_x000D_
        "Statistics": {_x000D_
          "CreationDate": "2022-11-15T10:02:33.3858338+01:00",_x000D_
          "LastRefreshDate": "2020-11-09T16:10:35.8684143+01:00",_x000D_
          "TotalRefreshCount": 3,_x000D_
          "CustomInfo": {}_x000D_
        }_x000D_
      },_x000D_
      "318": {_x000D_
        "$type": "Inside.Core.Formula.Definition.DefinitionAC, Inside.Core.Formula",_x000D_
        "ID": 318,_x000D_
        "Results": [_x000D_
          [_x000D_
            "Employé"_x000D_
          ]_x000D_
        ],_x000D_
        "Statistics": {_x000D_
          "CreationDate": "2022-11-15T10:02:33.3858338+01:00",_x000D_
          "LastRefreshDate": "2020-11-09T16:10:39.4136705+01:00",_x000D_
          "TotalRefreshCount": 4,_x000D_
          "CustomInfo": {}_x000D_
        }_x000D_
      },_x000D_
      "319": {_x000D_
        "$type": "Inside.Core.Formula.Definition.DefinitionAC, Inside.Core.Formula",_x000D_
        "ID": 319,_x000D_
        "Results": [_x000D_
          [_x000D_
            "300"_x000D_
          ]_x000D_
        ],_x000D_
        "Statistics": {_x000D_
          "CreationDate": "2022-11-15T10:02:33.3858338+01:00",_x000D_
          "LastRefreshDate": "2020-11-09T16:10:43.065989+01:00",_x000D_
          "TotalRefreshCount": 4,_x000D_
          "CustomInfo": {}_x000D_
        }_x000D_
      },_x000D_
      "320": {_x000D_
        "$type": "Inside.Core.Formula.Definition.DefinitionAC, Inside.Core.Formula",_x000D_
        "ID": 320,_x000D_
        "Results": [_x000D_
          [_x000D_
            "2"_x000D_
          ]_x000D_
        ],_x000D_
        "Statistics": {_x000D_
          "CreationDate": "2022-11-15T10:02:33.3858338+01:00",_x000D_
          "LastRefreshDate": "2020-11-09T16:10:39.9688648+01:00",_x000D_
          "TotalRefreshCount": 4,_x000D_
          "CustomInfo": {}_x000D_
        }_x000D_
      },_x000D_
      "321": {_x000D_
        "$type": "Inside.Core.Formula.Definition.DefinitionAC, Inside.Core.Formula",_x000D_
        "ID": 321,_x000D_
        "Results": [_x000D_
          [_x000D_
            31_x000D_
          ]_x000D_
        ],_x000D_
        "Statistics": {_x000D_
          "CreationDate": "2022-11-15T10:02:33.3858338+01:00",_x000D_
          "LastRefreshDate": "2020-11-09T16:10:39.1118989+01:00",_x000D_
          "TotalRefreshCount": 4,_x000D_
          "CustomInfo": {}_x000D_
        }_x000D_
      },_x000D_
      "322": {_x000D_
        "$type": "Inside.Core.Formula.Definition.DefinitionAC, Inside.Core.Formula",_x000D_
        "ID": 322,_x000D_
        "Results": [_x000D_
          [_x000D_
            "Catégorie 1"_x000D_
          ]_x000D_
        ],_x000D_
        "Statistics": {_x000D_
          "CreationDate": "2022-11-15T10:02:33.3858338+01:00",_x000D_
          "LastRefreshDate": "2020-11-09T16:10:35.8654246+01:00",_x000D_
          "TotalRefreshCount": 3,_x000D_
          "CustomInfo": {}_x000D_
        }_x000D_
      },_x000D_
      "323": {_x000D_
        "$type": "Inside.Core.Formula.Definition.DefinitionAC, Inside.Core.Formula",_x000D_
        "ID": 323,_x000D_
        "Results": [_x000D_
          [_x000D_
            "Employé"_x000D_
          ]_x000D_
        ],_x000D_
        "Statistics": {_x000D_
          "CreationDate": "2022-11-15T10:02:33.3858338+01:00",_x000D_
          "LastRefreshDate": "2020-11-09T16:10:39.4117062+01:00",_x000D_
          "TotalRefreshCount": 4,_x000D_
          "CustomInfo": {}_x000D_
        }_x000D_
      },_x000D_
      "324": {_x000D_
        "$type": "Inside.Core.Formula.Definition.DefinitionAC, Inside.Core.Formula",_x000D_
        "ID": 324,_x000D_
        "Results": [_x000D_
          [_x000D_
            "250"_x000D_
          ]_x000D_
        ],_x000D_
        "Statistics": {_x000D_
          "CreationDate": "2022-11-15T10:02:33.3858338+01:00",_x000D_
          "LastRefreshDate": "2020-11-09T16:10:43.063963+01:00",_x000D_
          "TotalRefreshCount": 4,_x000D_
          "CustomInfo": {}_x000D_
        }_x000D_
      },_x000D_
      "325": {_x000D_
        "$type": "Inside.Core.Formula.Definition.DefinitionAC, Inside.Core.Formula",_x000D_
        "ID": 325,_x000D_
        "Results": [_x000D_
          [_x000D_
            "2"_x000D_
          ]_x000D_
        ],_x000D_
        "Statistics": {_x000D_
          "CreationDate": "2022-11-15T10:02:33.3858338+01:00",_x000D_
          "LastRefreshDate": "2020-11-09T16:10:39.9668697+01:00",_x000D_
          "TotalRefreshCount": 4,_x000D_
          "CustomInfo": {}_x000D_
        }_x000D_
      },_x000D_
      "326": {_x000D_
        "$type": "Inside.Core.Formula.Definition.DefinitionAC, Inside.Core.Formula",_x000D_
        "ID": 326,_x000D_
        "Results": [_x000D_
          [_x000D_
            31_x000D_
          ]_x000D_
        ],_x000D_
        "Statistics": {_x000D_
          "CreationDate": "2022-11-15T10:02:33.3858338+01:00",_x000D_
          "LastRefreshDate": "2020-11-09T16:10:39.1099039+01:00",_x000D_
          "TotalRefreshCount": 4,_x000D_
          "CustomInfo": {}_x000D_
        }_x000D_
      },_x000D_
      "327": {_x000D_
        "$type": "Inside.Core.Formula.Definition.DefinitionAC, Inside.Core.Formula",_x000D_
        "ID": 327,_x000D_
        "Results": [_x000D_
          [_x000D_
            ""_x000D_
          ]_x000D_
        ],_x000D_
        "Statistics": {_x000D_
          "CreationDate": "2022-11-15T10:02:33.3858338+01:00",_x000D_
          "LastRefreshDate": "2020-11-09T16:10:35.8603952+01:00",_x000D_
          "TotalRefreshCount": 3,_x000D_
          "CustomInfo": {}_x000D_
        }_x000D_
      },_x000D_
      "328": {_x000D_
        "$type": "Inside.Core.Formula.Definition.DefinitionAC, Inside.Core.Formula",_x000D_
        "ID": 328,_x000D_
        "Results": [_x000D_
          [_x000D_
            "Employé"_x000D_
          ]_x000D_
        ],_x000D_
        "Statistics": {_x000D_
          "CreationDate": "2022-11-15T10:02:33.3858338+01:00",_x000D_
          "LastRefreshDate": "2020-11-09T16:10:39.409727+01:00",_x000D_
          "TotalRefreshCount": 4,_x000D_
          "CustomInfo": {}_x000D_
        }_x000D_
      },_x000D_
      "329": {_x000D_
        "$type": "Inside.Core.Formula.Definition.DefinitionAC, Inside.Core.Formula",_x000D_
        "ID": 329,_x000D_
        "Results": [_x000D_
          [_x000D_
            "150"_x000D_
          ]_x000D_
        ],_x000D_
        "Statistics": {_x000D_
          "CreationDate": "2022-11-15T10:02:33.3858338+01:00",_x000D_
          "LastRefreshDate": "2020-11-09T16:10:43.0619819+01:00",_x000D_
          "TotalRefreshCount": 4,_x000D_
          "CustomInfo": {}_x000D_
        }_x000D_
      },_x000D_
      "330": {_x000D_
        "$type": "Inside.Core.Formula.Definition.DefinitionAC, Inside.Core.Formula",_x000D_
        "ID": 330,_x000D_
        "Results": [_x000D_
          [_x000D_
            "1"_x000D_
          ]_x000D_
        ],_x000D_
        "Statistics": {_x000D_
          "CreationDate": "2022-11-15T10:02:33.3858338+01:00",_x000D_
          "LastRefreshDate": "2020-11-09T16:10:39.9648749+01:00",_x000D_
          "TotalRefreshCount": 4,_x000D_
          "CustomInfo": {}_x000D_
        }_x000D_
      },_x000D_
      "331": {_x000D_
        "$type": "Inside.Core.Formula.Definition.DefinitionAC, Inside.Core.Formula",_x000D_
        "ID": 331,_x000D_
        "Results": [_x000D_
          [_x000D_
            31_x000D_
          ]_x000D_
        ],_x000D_
        "Statistics": {_x000D_
          "CreationDate": "2022-11-15T10:02:33.3858338+01:00",_x000D_
          "LastRefreshDate": "2020-11-09T16:10:39.1079093+01:00",_x000D_
          "TotalRefreshCount": 4,_x000D_
          "CustomInfo": {}_x000D_
        }_x000D_
      },_x000D_
      "332": {_x000D_
        "$type": "Inside.Core.Formula.Definition.DefinitionAC, Inside.Core.Formula",_x000D_
        "ID": 332,_x000D_
        "Results": [_x000D_
          [_x000D_
            ""_x000D_
          ]_x000D_
        ],_x000D_
        "Statistics": {_x000D_
          "CreationDate": "2022-11-15T10:02:33.3858338+01:00",_x000D_
          "LastRefreshDate": "2020-11-09T16:10:35.8583997+01:00",_x000D_
          "TotalRefreshCount": 3,_x000D_
          "CustomInfo": {}_x000D_
        }_x000D_
      },_x000D_
      "333": {_x000D_
        "$type": "Inside.Core.Formula.Definition.DefinitionAC, Inside.Core.Formula",_x000D_
        "ID": 333,_x000D_
        "Results": [_x000D_
          [_x000D_
            "Employé"_x000D_
          ]_x000D_
        ],_x000D_
        "Statistics": {_x000D_
          "CreationDate": "2022-11-15T10:02:33.3858338+01:00",_x000D_
          "LastRefreshDate": "2020-11-09T16:10:39.4077284+01:00",_x000D_
          "TotalRefreshCount": 4,_x000D_
          "CustomInfo": {}_x000D_
        }_x000D_
      },_x000D_
      "334": {_x000D_
        "$type": "Inside.Core.Formula.Definition.DefinitionAC, Inside.Core.Formula",_x000D_
        "ID": 334,_x000D_
        "Results": [_x000D_
          [_x000D_
            "100"_x000D_
          ]_x000D_
        ],_x000D_
        "Statistics": {_x000D_
          "CreationDate": "2022-11-15T10:02:33.3858338+01:00",_x000D_
          "LastRefreshDate": "2020-11-09T16:10:43.0599773+01:00",_x000D_
          "TotalRefreshCount": 4,_x000D_
          "CustomInfo": {}_x000D_
        }_x000D_
      },_x000D_
      "335": {_x000D_
        "$type": "Inside.Core.Formula.Definition.DefinitionAC, Inside.Core.Formula",_x000D_
        "ID": 335,_x000D_
        "Results": [_x000D_
          [_x000D_
            "3"_x000D_
          ]_x000D_
        ],_x000D_
        "Statistics": {_x000D_
          "CreationDate": "2022-11-15T10:02:33.3858338+01:00",_x000D_
          "LastRefreshDate": "2020-11-09T16:10:39.9638779+01:00",_x000D_
          "TotalRefreshCount": 4,_x000D_
          "CustomInfo": {}_x000D_
        }_x000D_
      },_x000D_
      "336": {_x000D_
        "$type": "Inside.Core.Formula.Definition.DefinitionAC, Inside.Core.Formula",_x000D_
        "ID": 336,_x000D_
        "Results": [_x000D_
          [_x000D_
            31_x000D_
          ]_x000D_
        ],_x000D_
        "Statistics": {_x000D_
          "CreationDate": "2022-11-15T10:02:33.3858338+01:00",_x000D_
          "LastRefreshDate": "2020-11-09T16:10:39.1069115+01:00",_x000D_
          "TotalRefreshCount": 4,_x000D_
          "CustomInfo": {}_x000D_
        }_x000D_
      },_x000D_
      "337": {_x000D_
        "$type": "Inside.Core.Formula.Definition.DefinitionAC, Inside.Core.Formula",_x000D_
        "ID": 337,_x000D_
        "Results": [_x000D_
          [_x000D_
            ""_x000D_
          ]_x000D_
        ],_x000D_
        "Statistics": {_x000D_
          "CreationDate": "2022-11-15T10:02:33.3858338+01:00",_x000D_
          "LastRefreshDate": "2020-11-09T16:10:35.8564051+01:00",_x000D_
          "TotalRefreshCount": 3,_x000D_
          "CustomInfo": {}_x000D_
        }_x000D_
      },_x000D_
      "338": {_x000D_
        "$type": "Inside.Core.Formula.Definition.DefinitionAC, Inside.Core.Formula",_x000D_
        "ID": 338,_x000D_
        "Results": [_x000D_
          [_x000D_
            "Ingénieur et cadre"_x000D_
          ]_x000D_
        ],_x000D_
        "Statistics": {_x000D_
          "CreationDate": "2022-11-15T10:02:33.3858338+01:00",_x000D_
          "LastRefreshDate": "2020-11-09T16:10:39.4057343+01:00",_x000D_
          "TotalRefreshCount": 4,_x000D_
          "CustomInfo": {}_x000D_
        }_x000D_
      },_x000D_
      "339": {_x000D_
        "$type": "Inside.Core.Formula.Definition.DefinitionAC, Inside.Core.Formula",_x000D_
        "ID": 339,_x000D_
        "Results": [_x000D_
          [_x000D_
            "300"_x000D_
          ]_x000D_
        ],_x000D_
        "Statistics": {_x000D_
          "CreationDate": "2022-11-15T10:02:33.3858338+01:00",_x000D_
          "LastRefreshDate": "2020-11-09T16:10:43.0579785+01:00",_x000D_
          "TotalRefreshCount": 4,_x000D_
          "CustomInfo": {}_x000D_
        }_x000D_
      },_x000D_
      "340": {_x000D_
        "$type": "Inside.Core.Formula.Definition.DefinitionAC, Inside.Core.Formula",_x000D_
        "ID": 340,_x000D_
        "Results": [_x000D_
          [_x000D_
            "3"_x000D_
          ]_x000D_
        ],_x000D_
        "Statistics": {_x000D_
          "CreationDate": "2022-11-15T10:02:33.3858338+01:00",_x000D_
          "LastRefreshDate": "2020-11-09T16:10:39.9618836+01:00",_x000D_
          "TotalRefreshCount": 4,_x000D_
          "CustomInfo": {}_x000D_
        }_x000D_
      },_x000D_
      "341": {_x000D_
        "$type": "Inside.Core.Formula.Definition.DefinitionAC, Inside.Core.Formula",_x000D_
        "ID": 341,_x000D_
        "Results": [_x000D_
          [_x000D_
            54_x000D_
          ]_x000D_
        ],_x000D_
        "Statistics": {_x000D_
          "CreationDate": "2022-11-15T10:02:33.3858338+01:00",_x000D_
          "LastRefreshDate": "2020-11-09T16:10:39.1049168+01:00",_x000D_
          "TotalRefreshCount": 4,_x000D_
          "CustomInfo": {}_x000D_
        }_x000D_
      },_x000D_
      "342": {_x000D_
        "$type": "Inside.Core.Formula.Definition.DefinitionAC, Inside.Core.Formula",_x000D_
        "ID": 342,_x000D_
        "Results": [_x000D_
          [_x000D_
            "Catégorie 3"_x000D_
          ]_x000D_
        ],_x000D_
        "Statistics": {_x000D_
          "CreationDate": "2022-11-15T10:02:33.3858338+01:00",_x000D_
          "LastRefreshDate": "2020-11-09T16:10:35.8544103+01:00",_x000D_
          "TotalRefreshCount": 3,_x000D_
          "CustomInfo": {}_x000D_
        }_x000D_
      },_x000D_
      "343": {_x000D_
        "$type": "Inside.Core.Formula.Definition.DefinitionAC, Inside.Core.Formula",_x000D_
        "ID": 343,_x000D_
        "Results": [_x000D_
          [_x000D_
            "Ingénieur et cadre"_x000D_
          ]_x000D_
        ],_x000D_
        "Statistics": {_x000D_
          "CreationDate": "2022-11-15T10:02:33.3858338+01:00",_x000D_
          "LastRefreshDate": "2020-11-09T16:10:39.4047363+01:00",_x000D_
          "TotalRefreshCount": 4,_x000D_
          "CustomInfo": {}_x000D_
        }_x000D_
      },_x000D_
      "344": {_x000D_
        "$type": "Inside.Core.Formula.Definition.DefinitionAC, Inside.Core.Formula",_x000D_
        "ID": 344,_x000D_
        "Results": [_x000D_
          [_x000D_
            "250"_x000D_
          ]_x000D_
        ],_x000D_
        "Statistics": {_x000D_
          "CreationDate": "2022-11-15T10:02:33.3858338+01:00",_x000D_
          "LastRefreshDate": "2020-11-09T16:10:43.0559941+01:00",_x000D_
          "TotalRefreshCount": 4,_x000D_
          "CustomInfo": {}_x000D_
        }_x000D_
      },_x000D_
      "345": {_x000D_
        "$type": "Inside.Core.Formula.Definition.DefinitionAC, Inside.Core.Formula",_x000D_
        "ID": 345,_x000D_
        "Results": [_x000D_
          [_x000D_
            "2"_x000D_
          ]_x000D_
        ],_x000D_
        "Statistics": {_x000D_
          "CreationDate": "2022-11-15T10:02:33.3858338+01:00",_x000D_
          "LastRefreshDate": "2020-11-09T16:10:39.9588908+01:00",_x000D_
          "TotalRefreshCount": 4,_x000D_
          "CustomInfo": {}_x000D_
        }_x000D_
      },_x000D_
      "346": {_x000D_
        "$type": "Inside.Core.Formula.Definition.DefinitionAC, Inside.Core.Formula",_x000D_
        "ID": 346,_x000D_
        "Results": [_x000D_
          [_x000D_
            31_x000D_
          ]_x000D_
        ],_x000D_
        "Statistics": {_x000D_
          "CreationDate": "2022-11-15T10:02:33.3858338+01:00",_x000D_
          "LastRefreshDate": "2020-11-09T16:10:39.1029219+01:00",_x000D_
          "TotalRefreshCount": 4,_x000D_
          "CustomInfo": {}_x000D_
        }_x000D_
      },_x000D_
      "347": {_x000D_
        "$type": "Inside.Core.Formula.Definition.DefinitionAC, Inside.Core.Formula",_x000D_
        "ID": 347,_x000D_
        "Results": [_x000D_
          [_x000D_
            ""_x000D_
          ]_x000D_
        ],_x000D_
        "Statistics": {_x000D_
          "CreationDate": "2022-11-15T10:02:33.3858338+01:00",_x000D_
          "LastRefreshDate": "2020-11-09T16:10:35.8518185+01:00",_x000D_
          "TotalRefreshCount": 3,_x000D_
          "CustomInfo": {}_x000D_
        }_x000D_
      },_x000D_
      "348": {_x000D_
        "$type": "Inside.Core.Formula.Definition.DefinitionAC, Inside.Core.Formula",_x000D_
        "ID": 348,_x000D_
        "Results": [_x000D_
          [_x000D_
            "Employé"_x000D_
          ]_x000D_
        ],_x000D_
        "Statistics": {_x000D_
          "CreationDate": "2022-11-15T10:02:33.3858338+01:00",_x000D_
          "LastRefreshDate": "2020-11-09T16:10:39.4027422+01:00",_x000D_
          "TotalRefreshCount": 4,_x000D_
          "CustomInfo": {}_x000D_
        }_x000D_
      },_x000D_
      "349": {_x000D_
        "$type": "Inside.Core.Formula.Definition.DefinitionAC, Inside.Core.Formula",_x000D_
        "ID": 349,_x000D_
        "Results": [_x000D_
          [_x000D_
            "100"_x000D_
          ]_x000D_
        ],_x000D_
        "Statistics": {_x000D_
          "CreationDate": "2022-11-15T10:02:33.3858338+01:00",_x000D_
          "LastRefreshDate": "2020-11-09T16:10:43.0410217+01:00",_x000D_
          "TotalRefreshCount": 4,_x000D_
          "CustomInfo": {}_x000D_
        }_x000D_
      },_x000D_
      "350": {_x000D_
        "$type": "Inside.Core.Formula.Definition.DefinitionAC, Inside.Core.Formula",_x000D_
        "ID": 350,_x000D_
        "Results": [_x000D_
          [_x000D_
            "1"_x000D_
          ]_x000D_
        ],_x000D_
        "Statistics": {_x000D_
          "CreationDate": "2022-11-15T10:02:33.3858338+01:00",_x000D_
          "LastRefreshDate": "2020-11-09T16:10:39.9568958+01:00",_x000D_
          "TotalRefreshCount": 4,_x000D_
          "CustomInfo": {}_x000D_
        }_x000D_
      },_x000D_
      "351": {_x000D_
        "$type": "Inside.Core.Formula.Definition.DefinitionAC, Inside.Core.Formula",_x000D_
        "ID": 351,_x000D_
        "Results": [_x000D_
          [_x000D_
            31_x000D_
          ]_x000D_
        ],_x000D_
        "Statistics": {_x000D_
          "CreationDate": "2022-11-15T10:02:33.3858338+01:00",_x000D_
          "LastRefreshDate": "2020-11-09T16:10:39.1009272+01:00",_x000D_
          "TotalRefreshCount": 4,_x000D_
          "CustomInfo": {}_x000D_
        }_x000D_
      },_x000D_
      "352": {_x000D_
        "$type": "Inside.Core.Formula.Definition.DefinitionAC, Inside.Core.Formula",_x000D_
        "ID": 352,_x000D_
        "Results": [_x000D_
          [_x000D_
            "Catégorie 1"_x000D_
          ]_x000D_
        ],_x000D_
        "Statistics": {_x000D_
          "CreationDate": "2022-11-15T10:02:33.3858338+01:00",_x000D_
          "LastRefreshDate": "2020-11-09T16:10:35.8498668+01:00",_x000D_
          "TotalRefreshCount": 3,_x000D_
          "CustomInfo": {}_x000D_
        }_x000D_
      },_x000D_
      "353": {_x000D_
        "$type": "Inside.Core.Formula.Definition.DefinitionAC, Inside.Core.Formula",_x000D_
        "ID": 353,_x000D_
        "Results": [_x000D_
          [_x000D_
            "Employé"_x000D_
          ]_x000D_
        ],_x000D_
        "Statistics": {_x000D_
          "CreationDate": "2022-11-15T10:02:33.3858338+01:00",_x000D_
          "LastRefreshDate": "2020-11-09T16:10:39.4007353+01:00",_x000D_
          "TotalRefreshCount": 4,_x000D_
          "CustomInfo": {}_x000D_
        }_x000D_
      },_x000D_
      "354": {_x000D_
        "$type": "Inside.Core.Formula.Definition.DefinitionAC, Inside.Core.Formula",_x000D_
        "ID": 354,_x000D_
        "Results": [_x000D_
          [_x000D_
            "100"_x000D_
          ]_x000D_
        ],_x000D_
        "Statistics": {_x000D_
          "CreationDate": "2022-11-15T10:02:33.3858338+01:00",_x000D_
          "LastRefreshDate": "2020-11-09T16:10:43.0390271+01:00",_x000D_
          "TotalRefreshCount": 4,_x000D_
          "CustomInfo": {}_x000D_
        }_x000D_
      },_x000D_
      "355": {_x000D_
        "$type": "Inside.Core.Formula.Definition.DefinitionAC, Inside.Core.Formula",_x000D_
        "</t>
  </si>
  <si>
    <t>ID": 355,_x000D_
        "Results": [_x000D_
          [_x000D_
            "2"_x000D_
          ]_x000D_
        ],_x000D_
        "Statistics": {_x000D_
          "CreationDate": "2022-11-15T10:02:33.3858338+01:00",_x000D_
          "LastRefreshDate": "2020-11-09T16:10:39.9558985+01:00",_x000D_
          "TotalRefreshCount": 4,_x000D_
          "CustomInfo": {}_x000D_
        }_x000D_
      },_x000D_
      "356": {_x000D_
        "$type": "Inside.Core.Formula.Definition.DefinitionAC, Inside.Core.Formula",_x000D_
        "ID": 356,_x000D_
        "Results": [_x000D_
          [_x000D_
            54_x000D_
          ]_x000D_
        ],_x000D_
        "Statistics": {_x000D_
          "CreationDate": "2022-11-15T10:02:33.3858338+01:00",_x000D_
          "LastRefreshDate": "2020-11-09T16:10:39.09993+01:00",_x000D_
          "TotalRefreshCount": 4,_x000D_
          "CustomInfo": {}_x000D_
        }_x000D_
      },_x000D_
      "357": {_x000D_
        "$type": "Inside.Core.Formula.Definition.DefinitionAC, Inside.Core.Formula",_x000D_
        "ID": 357,_x000D_
        "Results": [_x000D_
          [_x000D_
            "Catégorie 2"_x000D_
          ]_x000D_
        ],_x000D_
        "Statistics": {_x000D_
          "CreationDate": "2022-11-15T10:02:33.3858338+01:00",_x000D_
          "LastRefreshDate": "2020-11-09T16:10:35.8478751+01:00",_x000D_
          "TotalRefreshCount": 3,_x000D_
          "CustomInfo": {}_x000D_
        }_x000D_
      },_x000D_
      "358": {_x000D_
        "$type": "Inside.Core.Formula.Definition.DefinitionAC, Inside.Core.Formula",_x000D_
        "ID": 358,_x000D_
        "Results": [_x000D_
          [_x000D_
            "Employé"_x000D_
          ]_x000D_
        ],_x000D_
        "Statistics": {_x000D_
          "CreationDate": "2022-11-15T10:02:33.3858338+01:00",_x000D_
          "LastRefreshDate": "2020-11-09T16:10:39.3997502+01:00",_x000D_
          "TotalRefreshCount": 4,_x000D_
          "CustomInfo": {}_x000D_
        }_x000D_
      },_x000D_
      "359": {_x000D_
        "$type": "Inside.Core.Formula.Definition.DefinitionAC, Inside.Core.Formula",_x000D_
        "ID": 359,_x000D_
        "Results": [_x000D_
          [_x000D_
            "200"_x000D_
          ]_x000D_
        ],_x000D_
        "Statistics": {_x000D_
          "CreationDate": "2022-11-15T10:02:33.3858338+01:00",_x000D_
          "LastRefreshDate": "2020-11-09T16:10:43.0380296+01:00",_x000D_
          "TotalRefreshCount": 4,_x000D_
          "CustomInfo": {}_x000D_
        }_x000D_
      },_x000D_
      "360": {_x000D_
        "$type": "Inside.Core.Formula.Definition.DefinitionAC, Inside.Core.Formula",_x000D_
        "ID": 360,_x000D_
        "Results": [_x000D_
          [_x000D_
            "4"_x000D_
          ]_x000D_
        ],_x000D_
        "Statistics": {_x000D_
          "CreationDate": "2022-11-15T10:02:33.3858338+01:00",_x000D_
          "LastRefreshDate": "2020-11-09T16:10:39.9539038+01:00",_x000D_
          "TotalRefreshCount": 4,_x000D_
          "CustomInfo": {}_x000D_
        }_x000D_
      },_x000D_
      "361": {_x000D_
        "$type": "Inside.Core.Formula.Definition.DefinitionAC, Inside.Core.Formula",_x000D_
        "ID": 361,_x000D_
        "Results": [_x000D_
          [_x000D_
            31_x000D_
          ]_x000D_
        ],_x000D_
        "Statistics": {_x000D_
          "CreationDate": "2022-11-15T10:02:33.3858338+01:00",_x000D_
          "LastRefreshDate": "2020-11-09T16:10:39.0979355+01:00",_x000D_
          "TotalRefreshCount": 4,_x000D_
          "CustomInfo": {}_x000D_
        }_x000D_
      },_x000D_
      "362": {_x000D_
        "$type": "Inside.Core.Formula.Definition.DefinitionAC, Inside.Core.Formula",_x000D_
        "ID": 362,_x000D_
        "Results": [_x000D_
          [_x000D_
            "Catégorie 3"_x000D_
          ]_x000D_
        ],_x000D_
        "Statistics": {_x000D_
          "CreationDate": "2022-11-15T10:02:33.3858338+01:00",_x000D_
          "LastRefreshDate": "2020-11-09T16:10:35.8458876+01:00",_x000D_
          "TotalRefreshCount": 3,_x000D_
          "CustomInfo": {}_x000D_
        }_x000D_
      },_x000D_
      "363": {_x000D_
        "$type": "Inside.Core.Formula.Definition.DefinitionAC, Inside.Core.Formula",_x000D_
        "ID": 363,_x000D_
        "Results": [_x000D_
          [_x000D_
            "100"_x000D_
          ]_x000D_
        ],_x000D_
        "Statistics": {_x000D_
          "CreationDate": "2022-11-15T10:02:33.3858338+01:00",_x000D_
          "LastRefreshDate": "2020-11-09T16:10:43.1773454+01:00",_x000D_
          "TotalRefreshCount": 4,_x000D_
          "CustomInfo": {}_x000D_
        }_x000D_
      },_x000D_
      "364": {_x000D_
        "$type": "Inside.Core.Formula.Definition.DefinitionAC, Inside.Core.Formula",_x000D_
        "ID": 364,_x000D_
        "Results": [_x000D_
          [_x000D_
            31_x000D_
          ]_x000D_
        ],_x000D_
        "Statistics": {_x000D_
          "CreationDate": "2022-11-15T10:02:33.3858338+01:00",_x000D_
          "LastRefreshDate": "2020-11-09T16:10:39.5106983+01:00",_x000D_
          "TotalRefreshCount": 4,_x000D_
          "CustomInfo": {}_x000D_
        }_x000D_
      },_x000D_
      "365": {_x000D_
        "$type": "Inside.Core.Formula.Definition.DefinitionAC, Inside.Core.Formula",_x000D_
        "ID": 365,_x000D_
        "Results": [_x000D_
          [_x000D_
            "Employé"_x000D_
          ]_x000D_
        ],_x000D_
        "Statistics": {_x000D_
          "CreationDate": "2022-11-15T10:02:33.3858338+01:00",_x000D_
          "LastRefreshDate": "2020-11-09T16:10:39.8596341+01:00",_x000D_
          "TotalRefreshCount": 4,_x000D_
          "CustomInfo": {}_x000D_
        }_x000D_
      },_x000D_
      "366": {_x000D_
        "$type": "Inside.Core.Formula.Definition.DefinitionAC, Inside.Core.Formula",_x000D_
        "ID": 366,_x000D_
        "Results": [_x000D_
          [_x000D_
            "1"_x000D_
          ]_x000D_
        ],_x000D_
        "Statistics": {_x000D_
          "CreationDate": "2022-11-15T10:02:33.3858338+01:00",_x000D_
          "LastRefreshDate": "2020-11-09T16:10:42.4556619+01:00",_x000D_
          "TotalRefreshCount": 4,_x000D_
          "CustomInfo": {}_x000D_
        }_x000D_
      },_x000D_
      "367": {_x000D_
        "$type": "Inside.Core.Formula.Definition.DefinitionAC, Inside.Core.Formula",_x000D_
        "ID": 367,_x000D_
        "Results": [_x000D_
          [_x000D_
            "Catégorie 4"_x000D_
          ]_x000D_
        ],_x000D_
        "Statistics": {_x000D_
          "CreationDate": "2022-11-15T10:02:33.3858338+01:00",_x000D_
          "LastRefreshDate": "2020-11-09T16:10:17.368215+01:00",_x000D_
          "TotalRefreshCount": 2,_x000D_
          "CustomInfo": {}_x000D_
        }_x000D_
      },_x000D_
      "368": {_x000D_
        "$type": "Inside.Core.Formula.Definition.DefinitionAC, Inside.Core.Formula",_x000D_
        "ID": 368,_x000D_
        "Results": [_x000D_
          [_x000D_
            31_x000D_
          ]_x000D_
        ],_x000D_
        "Statistics": {_x000D_
          "CreationDate": "2022-11-15T10:02:33.3858338+01:00",_x000D_
          "LastRefreshDate": "2020-11-09T16:10:39.5087467+01:00",_x000D_
          "TotalRefreshCount": 4,_x000D_
          "CustomInfo": {}_x000D_
        }_x000D_
      },_x000D_
      "369": {_x000D_
        "$type": "Inside.Core.Formula.Definition.DefinitionAC, Inside.Core.Formula",_x000D_
        "ID": 369,_x000D_
        "Results": [_x000D_
          [_x000D_
            "Ingénieur et cadre"_x000D_
          ]_x000D_
        ],_x000D_
        "Statistics": {_x000D_
          "CreationDate": "2022-11-15T10:02:33.3858338+01:00",_x000D_
          "LastRefreshDate": "2020-11-09T16:10:40.5530525+01:00",_x000D_
          "TotalRefreshCount": 4,_x000D_
          "CustomInfo": {}_x000D_
        }_x000D_
      },_x000D_
      "370": {_x000D_
        "$type": "Inside.Core.Formula.Definition.DefinitionAC, Inside.Core.Formula",_x000D_
        "ID": 370,_x000D_
        "Results": [_x000D_
          [_x000D_
            "3"_x000D_
          ]_x000D_
        ],_x000D_
        "Statistics": {_x000D_
          "CreationDate": "2022-11-15T10:02:33.3858338+01:00",_x000D_
          "LastRefreshDate": "2020-11-09T16:10:41.6428174+01:00",_x000D_
          "TotalRefreshCount": 4,_x000D_
          "CustomInfo": {}_x000D_
        }_x000D_
      },_x000D_
      "371": {_x000D_
        "$type": "Inside.Core.Formula.Definition.DefinitionAC, Inside.Core.Formula",_x000D_
        "ID": 371,_x000D_
        "Results": [_x000D_
          [_x000D_
            ""_x000D_
          ]_x000D_
        ],_x000D_
        "Statistics": {_x000D_
          "CreationDate": "2022-11-15T10:02:33.3858338+01:00",_x000D_
          "LastRefreshDate": "2020-11-09T16:10:17.3661881+01:00",_x000D_
          "TotalRefreshCount": 2,_x000D_
          "CustomInfo": {}_x000D_
        }_x000D_
      },_x000D_
      "372": {_x000D_
        "$type": "Inside.Core.Formula.Definition.DefinitionAC, Inside.Core.Formula",_x000D_
        "ID": 372,_x000D_
        "Results": [_x000D_
          [_x000D_
            "Ingénieur et cadre"_x000D_
          ]_x000D_
        ],_x000D_
        "Statistics": {_x000D_
          "CreationDate": "2022-11-15T10:02:33.3858338+01:00",_x000D_
          "LastRefreshDate": "2020-11-09T16:10:39.1976753+01:00",_x000D_
          "TotalRefreshCount": 4,_x000D_
          "CustomInfo": {}_x000D_
        }_x000D_
      },_x000D_
      "373": {_x000D_
        "$type": "Inside.Core.Formula.Definition.DefinitionAC, Inside.Core.Formula",_x000D_
        "ID": 373,_x000D_
        "Results": [_x000D_
          [_x000D_
            "2"_x000D_
          ]_x000D_
        ],_x000D_
        "Statistics": {_x000D_
          "CreationDate": "2022-11-15T10:02:33.3858338+01:00",_x000D_
          "LastRefreshDate": "2020-11-09T16:10:40.1648509+01:00",_x000D_
          "TotalRefreshCount": 4,_x000D_
          "CustomInfo": {}_x000D_
        }_x000D_
      },_x000D_
      "374": {_x000D_
        "$type": "Inside.Core.Formula.Definition.DefinitionAC, Inside.Core.Formula",_x000D_
        "ID": 374,_x000D_
        "Results": [_x000D_
          [_x000D_
            31_x000D_
          ]_x000D_
        ],_x000D_
        "Statistics": {_x000D_
          "CreationDate": "2022-11-15T10:02:33.3858338+01:00",_x000D_
          "LastRefreshDate": "2020-11-09T16:10:39.0959402+01:00",_x000D_
          "TotalRefreshCount": 4,_x000D_
          "CustomInfo": {}_x000D_
        }_x000D_
      },_x000D_
      "375": {_x000D_
        "$type": "Inside.Core.Formula.Definition.DefinitionAC, Inside.Core.Formula",_x000D_
        "ID": 375,_x000D_
        "Results": [_x000D_
          [_x000D_
            "Catégorie 1"_x000D_
          ]_x000D_
        ],_x000D_
        "Statistics": {_x000D_
          "CreationDate": "2022-11-15T10:02:33.3858338+01:00",_x000D_
          "LastRefreshDate": "2020-11-09T16:10:35.8438814+01:00",_x000D_
          "TotalRefreshCount": 3,_x000D_
          "CustomInfo": {}_x000D_
        }_x000D_
      },_x000D_
      "376": {_x000D_
        "$type": "Inside.Core.Formula.Definition.DefinitionAC, Inside.Core.Formula",_x000D_
        "ID": 376,_x000D_
        "Results": [_x000D_
          [_x000D_
            "Employé"_x000D_
          ]_x000D_
        ],_x000D_
        "Statistics": {_x000D_
          "CreationDate": "2022-11-15T10:02:33.3858338+01:00",_x000D_
          "LastRefreshDate": "2020-11-09T16:10:39.1966777+01:00",_x000D_
          "TotalRefreshCount": 4,_x000D_
          "CustomInfo": {}_x000D_
        }_x000D_
      },_x000D_
      "377": {_x000D_
        "$type": "Inside.Core.Formula.Definition.DefinitionAC, Inside.Core.Formula",_x000D_
        "ID": 377,_x000D_
        "Results": [_x000D_
          [_x000D_
            "2"_x000D_
          ]_x000D_
        ],_x000D_
        "Statistics": {_x000D_
          "CreationDate": "2022-11-15T10:02:33.3858338+01:00",_x000D_
          "LastRefreshDate": "2020-11-09T16:10:40.1638522+01:00",_x000D_
          "TotalRefreshCount": 4,_x000D_
          "CustomInfo": {}_x000D_
        }_x000D_
      },_x000D_
      "378": {_x000D_
        "$type": "Inside.Core.Formula.Definition.DefinitionAC, Inside.Core.Formula",_x000D_
        "ID": 378,_x000D_
        "Results": [_x000D_
          [_x000D_
            31_x000D_
          ]_x000D_
        ],_x000D_
        "Statistics": {_x000D_
          "CreationDate": "2022-11-15T10:02:33.3858338+01:00",_x000D_
          "LastRefreshDate": "2020-11-09T16:10:39.0949431+01:00",_x000D_
          "TotalRefreshCount": 4,_x000D_
          "CustomInfo": {}_x000D_
        }_x000D_
      },_x000D_
      "379": {_x000D_
        "$type": "Inside.Core.Formula.Definition.DefinitionAC, Inside.Core.Formula",_x000D_
        "ID": 379,_x000D_
        "Results": [_x000D_
          [_x000D_
            "Catégorie 1"_x000D_
          ]_x000D_
        ],_x000D_
        "Statistics": {_x000D_
          "CreationDate": "2022-11-15T10:02:33.3858338+01:00",_x000D_
          "LastRefreshDate": "2020-11-09T16:10:35.8408352+01:00",_x000D_
          "TotalRefreshCount": 3,_x000D_
          "CustomInfo": {}_x000D_
        }_x000D_
      },_x000D_
      "380": {_x000D_
        "$type": "Inside.Core.Formula.Definition.DefinitionAC, Inside.Core.Formula",_x000D_
        "ID": 380,_x000D_
        "Results": [_x000D_
          [_x000D_
            "Employé"_x000D_
          ]_x000D_
        ],_x000D_
        "Statistics": {_x000D_
          "CreationDate": "2022-11-15T10:02:33.3858338+01:00",_x000D_
          "LastRefreshDate": "2020-11-09T16:10:39.393727+01:00",_x000D_
          "TotalRefreshCount": 4,_x000D_
          "CustomInfo": {}_x000D_
        }_x000D_
      },_x000D_
      "381": {_x000D_
        "$type": "Inside.Core.Formula.Definition.DefinitionAC, Inside.Core.Formula",_x000D_
        "ID": 381,_x000D_
        "Results": [_x000D_
          [_x000D_
            "100"_x000D_
          ]_x000D_
        ],_x000D_
        "Statistics": {_x000D_
          "CreationDate": "2022-11-15T10:02:33.3858338+01:00",_x000D_
          "LastRefreshDate": "2020-11-09T16:10:43.0320453+01:00",_x000D_
          "TotalRefreshCount": 4,_x000D_
          "CustomInfo": {}_x000D_
        }_x000D_
      },_x000D_
      "382": {_x000D_
        "$type": "Inside.Core.Formula.Definition.DefinitionAC, Inside.Core.Formula",_x000D_
        "ID": 382,_x000D_
        "Results": [_x000D_
          [_x000D_
            "1"_x000D_
          ]_x000D_
        ],_x000D_
        "Statistics": {_x000D_
          "CreationDate": "2022-11-15T10:02:33.3858338+01:00",_x000D_
          "LastRefreshDate": "2020-11-09T16:10:39.9479192+01:00",_x000D_
          "TotalRefreshCount": 4,_x000D_
          "CustomInfo": {}_x000D_
        }_x000D_
      },_x000D_
      "383": {_x000D_
        "$type": "Inside.Core.Formula.Definition.DefinitionAC, Inside.Core.Formula",_x000D_
        "ID": 383,_x000D_
        "Results": [_x000D_
          [_x000D_
            31_x000D_
          ]_x000D_
        ],_x000D_
        "Statistics": {_x000D_
          "CreationDate": "2022-11-15T10:02:33.3858338+01:00",_x000D_
          "LastRefreshDate": "2020-11-09T16:10:39.0929513+01:00",_x000D_
          "TotalRefreshCount": 4,_x000D_
          "CustomInfo": {}_x000D_
        }_x000D_
      },_x000D_
      "384": {_x000D_
        "$type": "Inside.Core.Formula.Definition.DefinitionAC, Inside.Core.Formula",_x000D_
        "ID": 384,_x000D_
        "Results": [_x000D_
          [_x000D_
            ""_x000D_
          ]_x000D_
        ],_x000D_
        "Statistics": {_x000D_
          "CreationDate": "2022-11-15T10:02:33.3858338+01:00",_x000D_
          "LastRefreshDate": "2020-11-09T16:10:35.8398384+01:00",_x000D_
          "TotalRefreshCount": 3,_x000D_
          "CustomInfo": {}_x000D_
        }_x000D_
      },_x000D_
      "385": {_x000D_
        "$type": "Inside.Core.Formula.Definition.DefinitionAC, Inside.Core.Formula",_x000D_
        "ID": 385,_x000D_
        "Results": [_x000D_
          [_x000D_
            "Ingénieur et cadre"_x000D_
          ]_x000D_
        ],_x000D_
        "Statistics": {_x000D_
          "CreationDate": "2022-11-15T10:02:33.3858338+01:00",_x000D_
          "LastRefreshDate": "2020-11-09T16:10:39.3916526+01:00",_x000D_
          "TotalRefreshCount": 4,_x000D_
          "CustomInfo": {}_x000D_
        }_x000D_
      },_x000D_
      "386": {_x000D_
        "$type": "Inside.Core.Formula.Definition.DefinitionAC, Inside.Core.Formula",_x000D_
        "ID": 386,_x000D_
        "Results": [_x000D_
          [_x000D_
            "300"_x000D_
          ]_x000D_
        ],_x000D_
        "Statistics": {_x000D_
          "CreationDate": "2022-11-15T10:02:33.3858338+01:00",_x000D_
          "LastRefreshDate": "2020-11-09T16:10:43.0300507+01:00",_x000D_
          "TotalRefreshCount": 4,_x000D_
          "CustomInfo": {}_x000D_
        }_x000D_
      },_x000D_
      "387": {_x000D_
        "$type": "Inside.Core.Formula.Definition.DefinitionAC, Inside.Core.Formula",_x000D_
        "ID": 387,_x000D_
        "Results": [_x000D_
          [_x000D_
            "2"_x000D_
          ]_x000D_
        ],_x000D_
        "Statistics": {_x000D_
          "CreationDate": "2022-11-15T10:02:33.3858338+01:00",_x000D_
          "LastRefreshDate": "2020-11-09T16:10:39.9469216+01:00",_x000D_
          "TotalRefreshCount": 4,_x000D_
          "CustomInfo": {}_x000D_
        }_x000D_
      },_x000D_
      "388": {_x000D_
        "$type": "Inside.Core.Formula.Definition.DefinitionAC, Inside.Core.Formula",_x000D_
        "ID": 388,_x000D_
        "Results": [_x000D_
          [_x000D_
            31_x000D_
          ]_x000D_
        ],_x000D_
        "Statistics": {_x000D_
          "CreationDate": "2022-11-15T10:02:33.3858338+01:00",_x000D_
          "LastRefreshDate": "2020-11-09T16:10:39.0914215+01:00",_x000D_
          "TotalRefreshCount": 4,_x000D_
          "CustomInfo": {}_x000D_
        }_x000D_
      },_x000D_
      "389": {_x000D_
        "$type": "Inside.Core.Formula.Definition.DefinitionAC, Inside.Core.Formula",_x000D_
        "ID": 389,_x000D_
        "Results": [_x000D_
          [_x000D_
            "Catégorie 2"_x000D_
          ]_x000D_
        ],_x000D_
        "Statistics": {_x000D_
          "CreationDate": "2022-11-15T10:02:33.3858338+01:00",_x000D_
          "LastRefreshDate": "2020-11-09T16:10:35.8378518+01:00",_x000D_
          "TotalRefreshCount": 3,_x000D_
          "CustomInfo": {}_x000D_
        }_x000D_
      },_x000D_
      "390": {_x000D_
        "$type": "Inside.Core.Formula.Definition.DefinitionAC, Inside.Core.Formula",_x000D_
        "ID": 390,_x000D_
        "Results": [_x000D_
          [_x000D_
            "Ingénieur et cadre"_x000D_
          ]_x000D_
        ],_x000D_
        "Statistics": {_x000D_
          "CreationDate": "2022-11-15T10:02:33.3858338+01:00",_x000D_
          "LastRefreshDate": "2020-11-09T16:10:39.3906547+01:00",_x000D_
          "TotalRefreshCount": 4,_x000D_
          "CustomInfo": {}_x000D_
        }_x000D_
      },_x000D_
      "391": {_x000D_
        "$type": "Inside.Core.Formula.Definition.DefinitionAC, Inside.Core.Formula",_x000D_
        "ID": 391,_x000D_
        "Results": [_x000D_
          [_x000D_
            "300"_x000D_
          ]_x000D_
        ],_x000D_
        "Statistics": {_x000D_
          "CreationDate": "2022-11-15T10:02:33.3858338+01:00",_x000D_
          "LastRefreshDate": "2020-11-09T16:10:42.5791027+01:00",_x000D_
          "TotalRefreshCount": 4,_x000D_
          "CustomInfo": {}_x000D_
        }_x000D_
      },_x000D_
      "392": {_x000D_
        "$type": "Inside.Core.Formula.Definition.DefinitionAC, Inside.Core.Formula",_x000D_
        "ID": 392,_x000D_
        "Results": [_x000D_
          [_x000D_
            "3"_x000D_
          ]_x000D_
        ],_x000D_
        "Statistics": {_x000D_
          "CreationDate": "2022-11-15T10:02:33.3858338+01:00",_x000D_
          "LastRefreshDate": "2020-11-09T16:10:39.9449605+01:00",_x000D_
          "TotalRefreshCount": 4,_x000D_
          "CustomInfo": {}_x000D_
        }_x000D_
      },_x000D_
      "393": {_x000D_
        "$type": "Inside.Core.Formula.Definition.DefinitionAC, Inside.Core.Formula",_x000D_
        "ID": 393,_x000D_
        "Results": [_x000D_
          [_x000D_
            31_x000D_
          ]_x000D_
        ],_x000D_
        "Statistics": {_x000D_
          "CreationDate": "2022-11-15T10:02:33.3858338+01:00",_x000D_
          "LastRefreshDate": "2020-11-09T16:10:39.0894268+01:00",_x000D_
          "TotalRefreshCount": 4,_x000D_
          "CustomInfo": {}_x000D_
        }_x000D_
      },_x000D_
      "394": {_x000D_
        "$type": "Inside.Core.Formula.Definition.DefinitionAC, Inside.Core.Formula",_x000D_
        "ID": 394,_x000D_
        "Results": [_x000D_
          [_x000D_
            "Catégorie 1"_x000D_
          ]_x000D_
        ],_x000D_
        "Statistics": {_x000D_
          "CreationDate": "2022-11-15T10:02:33.3858338+01:00",_x000D_
          "LastRefreshDate": "2020-11-09T16:10:35.8358579+01:00",_x000D_
          "TotalRefreshCount": 3,_x000D_
          "CustomInfo": {}_x000D_
        }_x000D_
      },_x000D_
      "395": {_x000D_
        "$type": "Inside.Core.Formula.Definition.DefinitionAC, Inside.Core.Formula",_x000D_
        "ID": 395,_x000D_
        "Results": [_x000D_
          [_x000D_
            "Employé"_x000D_
          ]_x000D_
        ],_x000D_
        "Statistics": {_x000D_
          "CreationDate": "2022-11-15T10:02:33.3858338+01:00",_x000D_
          "LastRefreshDate": "2020-11-09T16:10:39.388656+01:00",_x000D_
          "TotalRefreshCount": 4,_x000D_
          "CustomInfo": {}_x000D_
        }_x000D_
      },_x000D_
      "396": {_x000D_
        "$type": "Inside.Core.Formula.Definition.DefinitionAC, Inside.Core.Formula",_x000D_
        "ID": 396,_x000D_
        "Results": [_x000D_
          [_x000D_
            "200"_x000D_
          ]_x000D_
        ],_x000D_
        "Statistics": {_x000D_
          "CreationDate": "2022-11-15T10:02:33.3858338+01:00",_x000D_
          "LastRefreshDate": "2020-11-09T16:10:43.1653758+01:00",_x000D_
          "TotalRefreshCount": 4,_x000D_
          "CustomInfo": {}_x000D_
        }_x000D_
      },_x000D_
      "397": {_x000D_
        "$type": "Inside.Core.Formula.Definition.DefinitionAC, Inside.Core.Formula",_x000D_
        "ID": 397,_x000D_
        "Results": [_x000D_
          [_x000D_
            "2"_x000D_
          ]_x000D_
        ],_x000D_
        "Statistics": {_x000D_
          "CreationDate": "2022-11-15T10:02:33.3858338+01:00",_x000D_
          "LastRefreshDate": "2020-11-09T16:10:39.9429324+01:00",_x000D_
          "TotalRefreshCount": 4,_x000D_
          "CustomInfo": {}_x000D_
        }_x000D_
      },_x000D_
      "398": {_x000D_
        "$type": "Inside.Core.Formula.Definition.DefinitionAC, Inside.Core.Formula",_x000D_
        "ID": 398,_x000D_
        "Results": [_x000D_
          [_x000D_
            31_x000D_
          ]_x000D_
        ],_x000D_
        "Statistics": {_x000D_
          "CreationDate": "2022-11-15T10:02:33.3858338+01:00",_x000D_
          "LastRefreshDate": "2020-11-09T16:10:39.0874321+01:00",_x000D_
          "TotalRefreshCount": 4,_x000D_
          "CustomInfo": {}_x000D_
        }_x000D_
      },_x000D_
      "399": {_x000D_
        "$type": "Inside.Core.Formula.Definition.DefinitionAC, Inside.Core.Formula",_x000D_
        "ID": 399,_x000D_
        "Results": [_x000D_
          [_x000D_
            ""_x000D_
          ]_x000D_
        ],_x000D_
        "Statistics": {_x000D_
          "CreationDate": "2022-11-15T10:02:33.3858338+01:00",_x000D_
          "LastRefreshDate": "2020-11-09T16:10:35.8328681+01:00",_x000D_
          "TotalRefreshCount": 3,_x000D_
          "CustomInfo": {}_x000D_
        }_x000D_
      },_x000D_
      "400": {_x000D_
        "$type": "Inside.Core.Formula.Definition.DefinitionAC, Inside.Core.Formula",_x000D_
        "ID": 400,_x000D_
        "Results": [_x000D_
          [_x000D_
            "Ingénieur et cadre"_x000D_
          ]_x000D_
        ],_x000D_
        "Statistics": {_x000D_
          "CreationDate": "2022-11-15T10:02:33.3858338+01:00",_x000D_
          "LastRefreshDate": "2020-11-09T16:10:39.3876577+01:00",_x000D_
          "TotalRefreshCount": 4,_x000D_
          "CustomInfo": {}_x000D_
        }_x000D_
      },_x000D_
      "401": {_x000D_
        "$type": "Inside.Core.Formula.Definition.DefinitionAC, Inside.Core.Formula",_x000D_
        "ID": 401,_x000D_
        "Results": [_x000D_
          [_x000D_
            "150"_x000D_
          ]_x000D_
        ],_x000D_
        "Statistics": {_x000D_
          "CreationDate": "2022-11-15T10:02:33.3858338+01:00",_x000D_
          "LastRefreshDate": "2020-11-09T16:10:42.3961696+01:00",_x000D_
          "TotalRefreshCount": 4,_x000D_
          "CustomInfo": {}_x000D_
        }_x000D_
      },_x000D_
      "402": {_x000D_
        "$type": "Inside.Core.Formula.Definition.DefinitionAC, Inside.Core.Formula",_x000D_
        "ID": 402,_x000D_
        "Results": [_x000D_
          [_x000D_
            "1"_x000D_
          ]_x000D_
        ],_x000D_
        "Statistics": {_x000D_
          "CreationDate": "2022-11-15T10:02:33.3858338+01:00",_x000D_
          "LastRefreshDate": "2020-11-09T16:10:39.9409376+01:00",_x000D_
          "TotalRefreshCount": 4,_x000D_
          "CustomInfo": {}_x000D_
        }_x000D_
      },_x000D_
      "403": {_x000D_
        "$type": "Inside.Core.Formula.Definition.DefinitionAC, Inside.Core.Formula",_x000D_
        "ID": 403,_x000D_
        "Results": [_x000D_
          [_x000D_
            31_x000D_
          ]_x000D_
        ],_x000D_
        "Statistics": {_x000D_
          "CreationDate": "2022-11-15T10:02:33.3858338+01:00",_x000D_
          "LastRefreshDate": "2020-11-09T16:10:39.0864345+01:00",_x000D_
          "TotalRefreshCount": 4,_x000D_
          "CustomInfo": {}_x000D_
        }_x000D_
      },_x000D_
      "404": {_x000D_
        "$type": "Inside.Core.Formula.Definition.DefinitionAC, Inside.Core.Formula",_x000D_
        "ID": 404,_x000D_
        "Results": [_x000D_
          [_x000D_
            ""_x000D_
          ]_x000D_
        ],_x000D_
        "Statistics": {_x000D_
          "CreationDate": "2022-11-15T10:02:33.3858338+01:00",_x000D_
          "LastRefreshDate": "2020-11-09T16:10:35.8318723+01:00",_x000D_
          "TotalRefreshCount": 3,_x000D_
          "CustomInfo": {}_x000D_
        }_x000D_
      },_x000D_
      "405": {_x000D_
        "$type": "Inside.Core.Formula.Definition.DefinitionAC, Inside.Core.Formula",_x000D_
        "ID": 405,_x000D_
        "Results": [_x000D_
          [_x000D_
            31_x000D_
          ]_x000D_
        ],_x000D_
        "Statistics": {_x000D_
          "CreationDate": "2022-11-15T10:02:33.3858338+01:00",_x000D_
          "LastRefreshDate": "2020-11-09T16:10:39.7563049+01:00",_x000D_
          "TotalRefreshCount": 4,_x000D_
          "CustomInfo": {}_x000D_
        }_x000D_
      },_x000D_
      "406": {_x000D_
        "$type": "Inside.Core.Formula.Definition.DefinitionAC, Inside.Core.Formula",_x000D_
        "ID": 406,_x000D_
        "Results": [_x000D_
          [_x000D_
            31_x000D_
          ]_x000D_
        ],_x000D_
        "Statistics": {_x000D_
          "CreationDate": "2022-11-15T10:02:33.3858338+01:00",_x000D_
          "LastRefreshDate": "2020-11-09T16:10:40.2313667+01:00",_x000D_
          "TotalRefreshCount": 4,_x000D_
          "CustomInfo": {}_x000D_
        }_x000D_
      },_x000D_
      "407": {_x000D_
        "$type": "Inside.Core.Formula.Definition.DefinitionAC, Inside.Core.Formula",_x000D_
        "ID": 407,_x000D_
        "Results": [_x000D_
          [_x000D_
            31_x000D_
          ]_x000D_
        ],_x000D_
        "Statistics": {_x000D_
          "CreationDate": "2022-11-15T10:02:33.3858338+01:00",_x000D_
          "LastRefreshDate": "2020-11-09T16:10:39.2967713+01:00",_x000D_
          "TotalRefreshCount": 4,_x000D_
          "CustomInfo": {}_x000D_
        }_x000D_
      },_x000D_
      "408": {_x000D_
        "$type": "Inside.Core.Formula.Definition.DefinitionAC, Inside.Core.Formula",_x000D_
        "ID": 408,_x000D_
        "Results": [_x000D_
          [_x000D_
            "3"_x000D_
          ]_x000D_
        ],_x000D_
        "Statistics": {_x000D_
          "CreationDate": "2022-11-15T10:02:33.3858338+01:00",_x000D_
          "LastRefreshDate": "2020-11-09T16:10:42.0858577+01:00",_x000D_
          "TotalRefreshCount": 4,_x000D_
          "CustomInfo": {}_x000D_
        }_x000D_
      },_x000D_
      "409": {_x000D_
        "$type": "Inside.Core.Formula.Definition.DefinitionAC, Inside.Core.Formula",_x000D_
        "ID": 409,_x000D_
        "Results": [_x000D_
          [_x000D_
            "300"_x000D_
          ]_x000D_
        ],_x000D_
        "Statistics": {_x000D_
          "CreationDate": "2022-11-15T10:02:33.3858338+01:00",_x000D_
          "LastRefreshDate": "2020-11-09T16:10:42.9292058+01:00",_x000D_
          "TotalRefreshCount": 4,_x000D_
          "CustomInfo": {}_x000D_
        }_x000D_
      },_x000D_
      "410": {_x000D_
        "$type": "Inside.Core.Formula.Definition.DefinitionAC, Inside.Core.Formula",_x000D_
        "ID": 410,_x000D_
        "Results": [_x000D_
          [_x000D_
            31_x000D_
          ]_x000D_
        ],_x000D_
        "Statistics": {_x000D_
          "CreationDate": "2022-11-15T10:02:33.3858338+01:00",_x000D_
          "LastRefreshDate": "2020-11-09T16:10:42.8862907+01:00",_x000D_
          "TotalRefreshCount": 4,_x000D_
          "CustomInfo": {}_x000D_
        }_x000D_
      },_x000D_
      "411": {_x000D_
        "$type": "Inside.Core.Formula.Definition.DefinitionAC, Inside.Core.Formula",_x000D_
        "ID": 411,_x000D_
        "Results": [_x000D_
          [_x000D_
            31_x000D_
          ]_x000D_
        ],_x000D_
        "Statistics": {_x000D_
          "CreationDate": "2022-11-15T10:02:33.3858338+01:00",_x000D_
          "LastRefreshDate": "2020-11-09T16:10:39.2947365+01:00",_x000D_
          "TotalRefreshCount": 4,_x000D_
          "CustomInfo": {}_x000D_
        }_x000D_
      },_x000D_
      "412": {_x000D_
        "$type": "Inside.Core.Formula.Definition.DefinitionAC, Inside.Core.Formula",_x000D_
        "ID": 412,_x000D_
        "Results": [_x000D_
          [_x000D_
            "1"_x000D_
          ]_x000D_
        ],_x000D_
        "Statistics": {_x000D_
          "CreationDate": "2022-11-15T10:02:33.3858338+01:00",_x000D_
          "LastRefreshDate": "2020-11-09T16:10:41.4033794+01:00",_x000D_
          "TotalRefreshCount": 4,_x000D_
          "CustomInfo": {}_x000D_
        }_x000D_
      },_x000D_
      "413": {_x000D_
        "$type": "Inside.Core.Formula.Definition.DefinitionAC, Inside.Core.Formula",_x000D_
        "ID": 413,_x000D_
        "Results": [_x000D_
          [_x000D_
            "300"_x000D_
          ]_x000D_
        ],_x000D_
        "Statistics": {_x000D_
          "CreationDate": "2022-11-15T10:02:33.3858338+01:00",_x000D_
          "LastRefreshDate": "2020-11-09T16:10:42.4001493+01:00",_x000D_
          "TotalRefreshCount": 4,_x000D_
          "CustomInfo": {}_x000D_
        }_x000D_
      },_x000D_
      "414": {_x000D_
        "$type": "Inside.Core.Formula.Definition.DefinitionAC, Inside.Core.Formula",_x000D_
        "ID": 414,_x000D_
        "Results": [_x000D_
          [_x000D_
            "Ingénieur et cadre"_x000D_
          ]_x000D_
        ],_x000D_
        "Statistics": {_x000D_
          "CreationDate": "2022-11-15T10:02:33.3858338+01:00",_x000D_
          "LastRefreshDate": "2020-11-09T16:10:41.8742451+01:00",_x000D_
          "TotalRefreshCount": 4,_x000D_
          "CustomInfo": {}_x000D_
        }_x000D_
      },_x000D_
      "415": {_x000D_
        "$type": "Inside.Core.Formula.Definition.DefinitionAC, Inside.Core.Formula",_x000D_
        "ID": 415,_x000D_
        "Results": [_x000D_
          [_x000D_
            "250"_x000D_
          ]_x000D_
        ],_x000D_
        "Statistics": {_x000D_
          "CreationDate": "2022-11-15T10:02:33.3858338+01:00",_x000D_
          "LastRefreshDate": "2020-11-09T16:10:42.6791084+01:00",_x000D_
          "TotalRefreshCount": 4,_x000D_
          "CustomInfo": {}_x000D_
        }_x000D_
      },_x000D_
      "416": {_x000D_
        "$type": "Inside.Core.Formula.Definition.DefinitionAC, Inside.Core.Formula",_x000D_
        "ID": 416,_x000D_
        "Results": [_x000D_
          [_x000D_
            "2"_x000D_
          ]_x000D_
        ],_x000D_
        "Statistics": {_x000D_
          "CreationDate": "2022-11-15T10:02:33.3858338+01:00",_x000D_
          "LastRefreshDate": "2020-11-09T16:10:40.8458523+01:00",_x000D_
          "TotalRefreshCount": 4,_x000D_
          "CustomInfo": {}_x000D_
        }_x000D_
      },_x000D_
      "417": {_x000D_
        "$type": "Inside.Core.Formula.Definition.DefinitionAC, Inside.Core.Formula",_x000D_
        "ID": 417,_x000D_
        "Results": [_x000D_
          [_x000D_
            "200"_x000D_
          ]_x000D_
        ],_x000D_
        "Statistics": {_x000D_
          "CreationDate": "2022-11-15T10:02:33.3858338+01:00",_x000D_
          "LastRefreshDate": "2020-11-09T16:10:43.1723581+01:00",_x000D_
          "TotalRefreshCount": 4,_x000D_
          "CustomInfo": {}_x000D_
        }_x000D_
      },_x000D_
      "418": {_x000D_
        "$type": "Inside.Core.Formula.Definition.DefinitionAC, Inside.Core.Formula",_x000D_
        "ID": 418,_x000D_
        "Results": [_x000D_
          [_x000D_
            "Employé"_x000D_
          ]_x000D_
        ],_x000D_
        "Statistics": {_x000D_
          "CreationDate": "2022-11-15T10:02:33.3858338+01:00",_x000D_
          "LastRefreshDate": "2020-11-09T16:10:40.3102635+01:00",_x000D_
          "TotalRefreshCount": 4,_x000D_
          "CustomInfo": {}_x000D_
        }_x000D_
      },_x000D_
      "419": {_x000D_
        "$type": "Inside.Core.Formula.Definition.DefinitionAC, Inside.Core.Formula",_x000D_
        "ID": 419,_x000D_
        "Results": [_x000D_
          [_x000D_
            "200"_x000D_
          ]_x000D_
        ],_x000D_
        "Statistics": {_x000D_
          "CreationDate": "2022-11-15T10:02:33.3858338+01:00",_x000D_
          "LastRefreshDate": "2020-11-09T16:10:42.6771553+01:00",_x000D_
          "TotalRefreshCount": 4,_x000D_
          "CustomInfo": {}_x000D_
        }_x000D_
      },_x000D_
      "420": {_x000D_
        "$type": "Inside.Core.Formula.Definition.DefinitionAC, Inside.Core.Formula",_x000D_
        "ID": 420,_x000D_
        "Results": [_x000D_
          [_x000D_
            "1"_x000D_
          ]_x000D_
        ],_x000D_
        "Statistics": {_x000D_
          "CreationDate": "2022-11-15T10:02:33.3858338+01:00",_x000D_
          "LastRefreshDate": "2020-11-09T16:10:40.843819+01:00",_x000D_
          "TotalRefreshCount": 4,_x000D_
          "CustomInfo": {}_x000D_
        }_x000D_
      },_x000D_
      "421": {_x000D_
        "$type": "Inside.Core.Formula.Definition.DefinitionAC, Inside.Core.Formula",_x000D_
        "ID": 421,_x000D_
        "Results": [_x000D_
          [_x000D_
            31_x000D_
          ]_x000D_
        ],_x000D_
        "Statistics": {_x000D_
          "CreationDate": "2022-11-15T10:02:33.3858338+01:00",_x000D_
          "LastRefreshDate": "2020-11-09T16:10:41.3539065+01:00",_x000D_
          "TotalRefreshCount": 4,_x000D_
          "CustomInfo": {}_x000D_
        }_x000D_
      },_x000D_
      "422": {_x000D_
        "$type": "Inside.Core.Formula.Definition.DefinitionAC, Inside.Core.Formula",_x000D_
        "ID": 422,_x000D_
        "Results": [_x000D_
          [_x000D_
            "Catégorie 1"_x000D_
          ]_x000D_
        ],_x000D_
        "Statistics": {_x000D_
          "CreationDate": "2022-11-15T10:02:33.3858338+01:00",_x000D_
          "LastRefreshDate": "2020-11-09T16:10:32.9958017+01:00",_x000D_
          "TotalRefreshCount": 3,_x000D_
          "CustomInfo": {}_x000D_
        }_x000D_
      },_x000D_
      "423": {_x000D_
        "$type": "Inside.Core.Formula.Definition.DefinitionAC, Inside.Core.Formula",_x000D_
        "ID": 423,_x000D_
        "Results": [_x000D_
          [_x000D_
            "Employé"_x000D_
          ]_x000D_
        ],_x000D_
        "Statistics": {_x000D_
          "CreationDate": "2022-11-15T10:02:33.3858338+01:00",_x000D_
          "LastRefreshDate": "2020-11-09T16:10:43.1014785+01:00",_x000D_
          "TotalRefreshCount": 4,_x000D_
          "CustomInfo": {}_x000D_
        }_x000D_
      },_x000D_
      "424": {_x000D_
        "$type": "Inside.Core.Formula.Definition.DefinitionAC, Inside.Core.Formula",_x000D_
        "ID": 424,_x000D_
        "Results": [_x000D_
          [_x000D_
            "100"_x000D_
          ]_x000D_
        ],_x000D_
        "Statistics": {_x000D_
          "CreationDate": "2022-11-15T10:02:33.3858338+01:00",_x000D_
          "LastRefreshDate": "2020-11-09T16:10:42.5273536+01:00",_x000D_
          "TotalRefreshCount": 4,_x000D_
          "CustomInfo": {}_x000D_
        }_x000D_
      },_x000D_
      "425": {_x000D_
        "$type": "Inside.Core.Formula.Definition.DefinitionAC, Inside.Core.Formula",_x000D_
        "ID": 425,_x000D_
        "Results": [_x000D_
          [_x000D_
            "2"_x000D_
          ]_x000D_
        ],_x000D_
        "Statistics": {_x000D_
          "CreationDate": "2022-11-15T10:02:33.3858338+01:00",_x000D_
          "LastRefreshDate": "2020-11-09T16:10:40.842656+01:00",_x000D_
          "TotalRefreshCount": 4,_x000D_
          "CustomInfo": {}_x000D_
        }_x000D_
      },_x000D_
      "426": {_x000D_
        "$type": "Inside.Core.Formula.Definition.DefinitionAC, Inside.Core.Formula",_x000D_
        "ID": 426,_x000D_
        "Results": [_x000D_
          [_x000D_
            54_x000D_
          ]_x000D_
        ],_x000D_
        "Statistics": {_x000D_
          "CreationDate": "2022-11-15T10:02:33.3858338+01:00",_x000D_
          "LastRefreshDate": "2020-11-09T16:10:39.8021759+01:00",_x000D_
          "TotalRefreshCount": 4,_x000D_
          "CustomInfo": {}_x000D_
        }_x000D_
      },_x000D_
      "427": {_x000D_
        "$type": "Inside.Core.Formula.Definition.DefinitionAC, Inside.Core.Formula",_x000D_
        "ID": 427,_x000D_
        "Results": [_x000D_
          [_x000D_
            "Catégorie 2"_x000D_
          ]_x000D_
        ],_x000D_
        "Statistics": {_x000D_
          "CreationDate": "2022-11-15T10:02:33.3858338+01:00",_x000D_
          "LastRefreshDate": "2020-11-09T16:10:32.9928169+01:00",_x000D_
          "TotalRefreshCount": 3,_x000D_
          "CustomInfo": {}_x000D_
        }_x000D_
      },_x000D_
      "428": {_x000D_
        "$type": "Inside.Core.Formula.Definition.DefinitionAC, Inside.Core.Formula",_x000D_
        "ID": 428,_x000D_
        "Results": [_x000D_
          [_x000D_
            "Employé"_x000D_
          ]_x000D_
        ],_x000D_
        "Statistics": {_x000D_
          "CreationDate": "2022-11-15T10:02:33.3858338+01:00",_x000D_
          "LastRefreshDate": "2020-11-09T16:10:42.3380185+01:00",_x000D_
          "TotalRefreshCount": 4,_x000D_
          "CustomInfo": {}_x000D_
        }_x000D_
      },_x000D_
      "429": {_x000D_
        "$type": "Inside.Core.Formula.Definition.DefinitionAC, Inside.Core.Formula",_x000D_
        "ID": 429,_x000D_
        "Results": [_x000D_
          [</t>
  </si>
  <si>
    <t>_x000D_
            "200"_x000D_
          ]_x000D_
        ],_x000D_
        "Statistics": {_x000D_
          "CreationDate": "2022-11-15T10:02:33.3858338+01:00",_x000D_
          "LastRefreshDate": "2020-11-09T16:10:42.5253573+01:00",_x000D_
          "TotalRefreshCount": 4,_x000D_
          "CustomInfo": {}_x000D_
        }_x000D_
      },_x000D_
      "430": {_x000D_
        "$type": "Inside.Core.Formula.Definition.DefinitionAC, Inside.Core.Formula",_x000D_
        "ID": 430,_x000D_
        "Results": [_x000D_
          [_x000D_
            "4"_x000D_
          ]_x000D_
        ],_x000D_
        "Statistics": {_x000D_
          "CreationDate": "2022-11-15T10:02:33.3858338+01:00",_x000D_
          "LastRefreshDate": "2020-11-09T16:10:40.8406304+01:00",_x000D_
          "TotalRefreshCount": 4,_x000D_
          "CustomInfo": {}_x000D_
        }_x000D_
      },_x000D_
      "431": {_x000D_
        "$type": "Inside.Core.Formula.Definition.DefinitionAC, Inside.Core.Formula",_x000D_
        "ID": 431,_x000D_
        "Results": [_x000D_
          [_x000D_
            31_x000D_
          ]_x000D_
        ],_x000D_
        "Statistics": {_x000D_
          "CreationDate": "2022-11-15T10:02:33.3858338+01:00",_x000D_
          "LastRefreshDate": "2020-11-09T16:10:43.0964918+01:00",_x000D_
          "TotalRefreshCount": 4,_x000D_
          "CustomInfo": {}_x000D_
        }_x000D_
      },_x000D_
      "432": {_x000D_
        "$type": "Inside.Core.Formula.Definition.DefinitionAC, Inside.Core.Formula",_x000D_
        "ID": 432,_x000D_
        "Results": [_x000D_
          [_x000D_
            "Catégorie 3"_x000D_
          ]_x000D_
        ],_x000D_
        "Statistics": {_x000D_
          "CreationDate": "2022-11-15T10:02:33.3858338+01:00",_x000D_
          "LastRefreshDate": "2020-11-09T16:10:32.990231+01:00",_x000D_
          "TotalRefreshCount": 3,_x000D_
          "CustomInfo": {}_x000D_
        }_x000D_
      },_x000D_
      "433": {_x000D_
        "$type": "Inside.Core.Formula.Definition.DefinitionAC, Inside.Core.Formula",_x000D_
        "ID": 433,_x000D_
        "Results": [_x000D_
          [_x000D_
            "Ingénieur et cadre"_x000D_
          ]_x000D_
        ],_x000D_
        "Statistics": {_x000D_
          "CreationDate": "2022-11-15T10:02:33.3858338+01:00",_x000D_
          "LastRefreshDate": "2020-11-09T16:10:40.3042681+01:00",_x000D_
          "TotalRefreshCount": 4,_x000D_
          "CustomInfo": {}_x000D_
        }_x000D_
      },_x000D_
      "434": {_x000D_
        "$type": "Inside.Core.Formula.Definition.DefinitionAC, Inside.Core.Formula",_x000D_
        "ID": 434,_x000D_
        "Results": [_x000D_
          [_x000D_
            "250"_x000D_
          ]_x000D_
        ],_x000D_
        "Statistics": {_x000D_
          "CreationDate": "2022-11-15T10:02:33.3858338+01:00",_x000D_
          "LastRefreshDate": "2020-11-09T16:10:42.672164+01:00",_x000D_
          "TotalRefreshCount": 4,_x000D_
          "CustomInfo": {}_x000D_
        }_x000D_
      },_x000D_
      "435": {_x000D_
        "$type": "Inside.Core.Formula.Definition.DefinitionAC, Inside.Core.Formula",_x000D_
        "ID": 435,_x000D_
        "Results": [_x000D_
          [_x000D_
            "2"_x000D_
          ]_x000D_
        ],_x000D_
        "Statistics": {_x000D_
          "CreationDate": "2022-11-15T10:02:33.3858338+01:00",_x000D_
          "LastRefreshDate": "2020-11-09T16:10:40.8386655+01:00",_x000D_
          "TotalRefreshCount": 4,_x000D_
          "CustomInfo": {}_x000D_
        }_x000D_
      },_x000D_
      "436": {_x000D_
        "$type": "Inside.Core.Formula.Definition.DefinitionAC, Inside.Core.Formula",_x000D_
        "ID": 436,_x000D_
        "Results": [_x000D_
          [_x000D_
            31_x000D_
          ]_x000D_
        ],_x000D_
        "Statistics": {_x000D_
          "CreationDate": "2022-11-15T10:02:33.3858338+01:00",_x000D_
          "LastRefreshDate": "2020-11-09T16:10:39.800184+01:00",_x000D_
          "TotalRefreshCount": 4,_x000D_
          "CustomInfo": {}_x000D_
        }_x000D_
      },_x000D_
      "437": {_x000D_
        "$type": "Inside.Core.Formula.Definition.DefinitionAC, Inside.Core.Formula",_x000D_
        "ID": 437,_x000D_
        "Results": [_x000D_
          [_x000D_
            "Catégorie 1"_x000D_
          ]_x000D_
        ],_x000D_
        "Statistics": {_x000D_
          "CreationDate": "2022-11-15T10:02:33.3858338+01:00",_x000D_
          "LastRefreshDate": "2020-11-09T16:10:32.9882192+01:00",_x000D_
          "TotalRefreshCount": 3,_x000D_
          "CustomInfo": {}_x000D_
        }_x000D_
      },_x000D_
      "438": {_x000D_
        "$type": "Inside.Core.Formula.Definition.DefinitionAC, Inside.Core.Formula",_x000D_
        "ID": 438,_x000D_
        "Results": [_x000D_
          [_x000D_
            "Employé"_x000D_
          ]_x000D_
        ],_x000D_
        "Statistics": {_x000D_
          "CreationDate": "2022-11-15T10:02:33.3858338+01:00",_x000D_
          "LastRefreshDate": "2020-11-09T16:10:40.7668175+01:00",_x000D_
          "TotalRefreshCount": 4,_x000D_
          "CustomInfo": {}_x000D_
        }_x000D_
      },_x000D_
      "439": {_x000D_
        "$type": "Inside.Core.Formula.Definition.DefinitionAC, Inside.Core.Formula",_x000D_
        "ID": 439,_x000D_
        "Results": [_x000D_
          [_x000D_
            "200"_x000D_
          ]_x000D_
        ],_x000D_
        "Statistics": {_x000D_
          "CreationDate": "2022-11-15T10:02:33.3858338+01:00",_x000D_
          "LastRefreshDate": "2020-11-09T16:10:42.8126675+01:00",_x000D_
          "TotalRefreshCount": 4,_x000D_
          "CustomInfo": {}_x000D_
        }_x000D_
      },_x000D_
      "440": {_x000D_
        "$type": "Inside.Core.Formula.Definition.DefinitionAC, Inside.Core.Formula",_x000D_
        "ID": 440,_x000D_
        "Results": [_x000D_
          [_x000D_
            "2"_x000D_
          ]_x000D_
        ],_x000D_
        "Statistics": {_x000D_
          "CreationDate": "2022-11-15T10:02:33.3858338+01:00",_x000D_
          "LastRefreshDate": "2020-11-09T16:10:40.8376705+01:00",_x000D_
          "TotalRefreshCount": 4,_x000D_
          "CustomInfo": {}_x000D_
        }_x000D_
      },_x000D_
      "441": {_x000D_
        "$type": "Inside.Core.Formula.Definition.DefinitionAC, Inside.Core.Formula",_x000D_
        "ID": 441,_x000D_
        "Results": [_x000D_
          [_x000D_
            31_x000D_
          ]_x000D_
        ],_x000D_
        "Statistics": {_x000D_
          "CreationDate": "2022-11-15T10:02:33.3858338+01:00",_x000D_
          "LastRefreshDate": "2020-11-09T16:10:41.8493532+01:00",_x000D_
          "TotalRefreshCount": 4,_x000D_
          "CustomInfo": {}_x000D_
        }_x000D_
      },_x000D_
      "442": {_x000D_
        "$type": "Inside.Core.Formula.Definition.DefinitionAC, Inside.Core.Formula",_x000D_
        "ID": 442,_x000D_
        "Results": [_x000D_
          [_x000D_
            "Catégorie 1"_x000D_
          ]_x000D_
        ],_x000D_
        "Statistics": {_x000D_
          "CreationDate": "2022-11-15T10:02:33.3858338+01:00",_x000D_
          "LastRefreshDate": "2020-11-09T16:10:32.9862258+01:00",_x000D_
          "TotalRefreshCount": 3,_x000D_
          "CustomInfo": {}_x000D_
        }_x000D_
      },_x000D_
      "443": {_x000D_
        "$type": "Inside.Core.Formula.Definition.DefinitionAC, Inside.Core.Formula",_x000D_
        "ID": 443,_x000D_
        "Results": [_x000D_
          [_x000D_
            "Employé"_x000D_
          ]_x000D_
        ],_x000D_
        "Statistics": {_x000D_
          "CreationDate": "2022-11-15T10:02:33.3858338+01:00",_x000D_
          "LastRefreshDate": "2020-11-09T16:10:39.8501019+01:00",_x000D_
          "TotalRefreshCount": 4,_x000D_
          "CustomInfo": {}_x000D_
        }_x000D_
      },_x000D_
      "444": {_x000D_
        "$type": "Inside.Core.Formula.Definition.DefinitionAC, Inside.Core.Formula",_x000D_
        "ID": 444,_x000D_
        "Results": [_x000D_
          [_x000D_
            "100"_x000D_
          ]_x000D_
        ],_x000D_
        "Statistics": {_x000D_
          "CreationDate": "2022-11-15T10:02:33.3858338+01:00",_x000D_
          "LastRefreshDate": "2020-11-09T16:10:43.0250633+01:00",_x000D_
          "TotalRefreshCount": 4,_x000D_
          "CustomInfo": {}_x000D_
        }_x000D_
      },_x000D_
      "445": {_x000D_
        "$type": "Inside.Core.Formula.Definition.DefinitionAC, Inside.Core.Formula",_x000D_
        "ID": 445,_x000D_
        "Results": [_x000D_
          [_x000D_
            "1"_x000D_
          ]_x000D_
        ],_x000D_
        "Statistics": {_x000D_
          "CreationDate": "2022-11-15T10:02:33.3858338+01:00",_x000D_
          "LastRefreshDate": "2020-11-09T16:10:40.8356731+01:00",_x000D_
          "TotalRefreshCount": 4,_x000D_
          "CustomInfo": {}_x000D_
        }_x000D_
      },_x000D_
      "446": {_x000D_
        "$type": "Inside.Core.Formula.Definition.DefinitionAC, Inside.Core.Formula",_x000D_
        "ID": 446,_x000D_
        "Results": [_x000D_
          [_x000D_
            31_x000D_
          ]_x000D_
        ],_x000D_
        "Statistics": {_x000D_
          "CreationDate": "2022-11-15T10:02:33.3858338+01:00",_x000D_
          "LastRefreshDate": "2020-11-09T16:10:39.7981899+01:00",_x000D_
          "TotalRefreshCount": 4,_x000D_
          "CustomInfo": {}_x000D_
        }_x000D_
      },_x000D_
      "447": {_x000D_
        "$type": "Inside.Core.Formula.Definition.DefinitionAC, Inside.Core.Formula",_x000D_
        "ID": 447,_x000D_
        "Results": [_x000D_
          [_x000D_
            ""_x000D_
          ]_x000D_
        ],_x000D_
        "Statistics": {_x000D_
          "CreationDate": "2022-11-15T10:02:33.3858338+01:00",_x000D_
          "LastRefreshDate": "2020-11-09T16:10:32.984193+01:00",_x000D_
          "TotalRefreshCount": 3,_x000D_
          "CustomInfo": {}_x000D_
        }_x000D_
      },_x000D_
      "448": {_x000D_
        "$type": "Inside.Core.Formula.Definition.DefinitionAC, Inside.Core.Formula",_x000D_
        "ID": 448,_x000D_
        "Results": [_x000D_
          [_x000D_
            "Ingénieur et cadre"_x000D_
          ]_x000D_
        ],_x000D_
        "Statistics": {_x000D_
          "CreationDate": "2022-11-15T10:02:33.3858338+01:00",_x000D_
          "LastRefreshDate": "2020-11-09T16:10:40.5450668+01:00",_x000D_
          "TotalRefreshCount": 4,_x000D_
          "CustomInfo": {}_x000D_
        }_x000D_
      },_x000D_
      "449": {_x000D_
        "$type": "Inside.Core.Formula.Definition.DefinitionAC, Inside.Core.Formula",_x000D_
        "ID": 449,_x000D_
        "Results": [_x000D_
          [_x000D_
            "300"_x000D_
          ]_x000D_
        ],_x000D_
        "Statistics": {_x000D_
          "CreationDate": "2022-11-15T10:02:33.3858338+01:00",_x000D_
          "LastRefreshDate": "2020-11-09T16:10:43.1623838+01:00",_x000D_
          "TotalRefreshCount": 4,_x000D_
          "CustomInfo": {}_x000D_
        }_x000D_
      },_x000D_
      "450": {_x000D_
        "$type": "Inside.Core.Formula.Definition.DefinitionAC, Inside.Core.Formula",_x000D_
        "ID": 450,_x000D_
        "Results": [_x000D_
          [_x000D_
            "2"_x000D_
          ]_x000D_
        ],_x000D_
        "Statistics": {_x000D_
          "CreationDate": "2022-11-15T10:02:33.3858338+01:00",_x000D_
          "LastRefreshDate": "2020-11-09T16:10:40.8336888+01:00",_x000D_
          "TotalRefreshCount": 4,_x000D_
          "CustomInfo": {}_x000D_
        }_x000D_
      },_x000D_
      "451": {_x000D_
        "$type": "Inside.Core.Formula.Definition.DefinitionAC, Inside.Core.Formula",_x000D_
        "ID": 451,_x000D_
        "Results": [_x000D_
          [_x000D_
            31_x000D_
          ]_x000D_
        ],_x000D_
        "Statistics": {_x000D_
          "CreationDate": "2022-11-15T10:02:33.3858338+01:00",_x000D_
          "LastRefreshDate": "2020-11-09T16:10:41.1189147+01:00",_x000D_
          "TotalRefreshCount": 4,_x000D_
          "CustomInfo": {}_x000D_
        }_x000D_
      },_x000D_
      "452": {_x000D_
        "$type": "Inside.Core.Formula.Definition.DefinitionAC, Inside.Core.Formula",_x000D_
        "ID": 452,_x000D_
        "Results": [_x000D_
          [_x000D_
            "Catégorie 2"_x000D_
          ]_x000D_
        ],_x000D_
        "Statistics": {_x000D_
          "CreationDate": "2022-11-15T10:02:33.3858338+01:00",_x000D_
          "LastRefreshDate": "2020-11-09T16:10:32.9822343+01:00",_x000D_
          "TotalRefreshCount": 3,_x000D_
          "CustomInfo": {}_x000D_
        }_x000D_
      },_x000D_
      "453": {_x000D_
        "$type": "Inside.Core.Formula.Definition.DefinitionAC, Inside.Core.Formula",_x000D_
        "ID": 453,_x000D_
        "Results": [_x000D_
          [_x000D_
            "Ingénieur et cadre"_x000D_
          ]_x000D_
        ],_x000D_
        "Statistics": {_x000D_
          "CreationDate": "2022-11-15T10:02:33.3858338+01:00",_x000D_
          "LastRefreshDate": "2020-11-09T16:10:41.8712877+01:00",_x000D_
          "TotalRefreshCount": 4,_x000D_
          "CustomInfo": {}_x000D_
        }_x000D_
      },_x000D_
      "454": {_x000D_
        "$type": "Inside.Core.Formula.Definition.DefinitionAC, Inside.Core.Formula",_x000D_
        "ID": 454,_x000D_
        "Results": [_x000D_
          [_x000D_
            "300"_x000D_
          ]_x000D_
        ],_x000D_
        "Statistics": {_x000D_
          "CreationDate": "2022-11-15T10:02:33.3858338+01:00",_x000D_
          "LastRefreshDate": "2020-11-09T16:10:42.3021141+01:00",_x000D_
          "TotalRefreshCount": 4,_x000D_
          "CustomInfo": {}_x000D_
        }_x000D_
      },_x000D_
      "455": {_x000D_
        "$type": "Inside.Core.Formula.Definition.DefinitionAC, Inside.Core.Formula",_x000D_
        "ID": 455,_x000D_
        "Results": [_x000D_
          [_x000D_
            "3"_x000D_
          ]_x000D_
        ],_x000D_
        "Statistics": {_x000D_
          "CreationDate": "2022-11-15T10:02:33.3858338+01:00",_x000D_
          "LastRefreshDate": "2020-11-09T16:10:40.8326925+01:00",_x000D_
          "TotalRefreshCount": 4,_x000D_
          "CustomInfo": {}_x000D_
        }_x000D_
      },_x000D_
      "456": {_x000D_
        "$type": "Inside.Core.Formula.Definition.DefinitionAC, Inside.Core.Formula",_x000D_
        "ID": 456,_x000D_
        "Results": [_x000D_
          [_x000D_
            31_x000D_
          ]_x000D_
        ],_x000D_
        "Statistics": {_x000D_
          "CreationDate": "2022-11-15T10:02:33.3858338+01:00",_x000D_
          "LastRefreshDate": "2020-11-09T16:10:39.7971914+01:00",_x000D_
          "TotalRefreshCount": 4,_x000D_
          "CustomInfo": {}_x000D_
        }_x000D_
      },_x000D_
      "457": {_x000D_
        "$type": "Inside.Core.Formula.Definition.DefinitionAC, Inside.Core.Formula",_x000D_
        "ID": 457,_x000D_
        "Results": [_x000D_
          [_x000D_
            "Catégorie 1"_x000D_
          ]_x000D_
        ],_x000D_
        "Statistics": {_x000D_
          "CreationDate": "2022-11-15T10:02:33.3858338+01:00",_x000D_
          "LastRefreshDate": "2020-11-09T16:10:32.9802037+01:00",_x000D_
          "TotalRefreshCount": 3,_x000D_
          "CustomInfo": {}_x000D_
        }_x000D_
      },_x000D_
      "458": {_x000D_
        "$type": "Inside.Core.Formula.Definition.DefinitionAC, Inside.Core.Formula",_x000D_
        "ID": 458,_x000D_
        "Results": [_x000D_
          [_x000D_
            "Employé"_x000D_
          ]_x000D_
        ],_x000D_
        "Statistics": {_x000D_
          "CreationDate": "2022-11-15T10:02:33.3858338+01:00",_x000D_
          "LastRefreshDate": "2020-11-09T16:10:40.0640958+01:00",_x000D_
          "TotalRefreshCount": 4,_x000D_
          "CustomInfo": {}_x000D_
        }_x000D_
      },_x000D_
      "459": {_x000D_
        "$type": "Inside.Core.Formula.Definition.DefinitionAC, Inside.Core.Formula",_x000D_
        "ID": 459,_x000D_
        "Results": [_x000D_
          [_x000D_
            "200"_x000D_
          ]_x000D_
        ],_x000D_
        "Statistics": {_x000D_
          "CreationDate": "2022-11-15T10:02:33.3858338+01:00",_x000D_
          "LastRefreshDate": "2020-11-09T16:10:42.6651833+01:00",_x000D_
          "TotalRefreshCount": 4,_x000D_
          "CustomInfo": {}_x000D_
        }_x000D_
      },_x000D_
      "460": {_x000D_
        "$type": "Inside.Core.Formula.Definition.DefinitionAC, Inside.Core.Formula",_x000D_
        "ID": 460,_x000D_
        "Results": [_x000D_
          [_x000D_
            "2"_x000D_
          ]_x000D_
        ],_x000D_
        "Statistics": {_x000D_
          "CreationDate": "2022-11-15T10:02:33.3858338+01:00",_x000D_
          "LastRefreshDate": "2020-11-09T16:10:40.8306988+01:00",_x000D_
          "TotalRefreshCount": 4,_x000D_
          "CustomInfo": {}_x000D_
        }_x000D_
      },_x000D_
      "461": {_x000D_
        "$type": "Inside.Core.Formula.Definition.DefinitionAC, Inside.Core.Formula",_x000D_
        "ID": 461,_x000D_
        "Results": [_x000D_
          [_x000D_
            31_x000D_
          ]_x000D_
        ],_x000D_
        "Statistics": {_x000D_
          "CreationDate": "2022-11-15T10:02:33.3858338+01:00",_x000D_
          "LastRefreshDate": "2020-11-09T16:10:42.7200039+01:00",_x000D_
          "TotalRefreshCount": 4,_x000D_
          "CustomInfo": {}_x000D_
        }_x000D_
      },_x000D_
      "462": {_x000D_
        "$type": "Inside.Core.Formula.Definition.DefinitionAC, Inside.Core.Formula",_x000D_
        "ID": 462,_x000D_
        "Results": [_x000D_
          [_x000D_
            ""_x000D_
          ]_x000D_
        ],_x000D_
        "Statistics": {_x000D_
          "CreationDate": "2022-11-15T10:02:33.3858338+01:00",_x000D_
          "LastRefreshDate": "2020-11-09T16:10:32.9772121+01:00",_x000D_
          "TotalRefreshCount": 3,_x000D_
          "CustomInfo": {}_x000D_
        }_x000D_
      },_x000D_
      "463": {_x000D_
        "$type": "Inside.Core.Formula.Definition.DefinitionAC, Inside.Core.Formula",_x000D_
        "ID": 463,_x000D_
        "Results": [_x000D_
          [_x000D_
            "Ingénieur et cadre"_x000D_
          ]_x000D_
        ],_x000D_
        "Statistics": {_x000D_
          "CreationDate": "2022-11-15T10:02:33.3858338+01:00",_x000D_
          "LastRefreshDate": "2020-11-09T16:10:40.8948677+01:00",_x000D_
          "TotalRefreshCount": 4,_x000D_
          "CustomInfo": {}_x000D_
        }_x000D_
      },_x000D_
      "464": {_x000D_
        "$type": "Inside.Core.Formula.Definition.DefinitionAC, Inside.Core.Formula",_x000D_
        "ID": 464,_x000D_
        "Results": [_x000D_
          [_x000D_
            "150"_x000D_
          ]_x000D_
        ],_x000D_
        "Statistics": {_x000D_
          "CreationDate": "2022-11-15T10:02:33.3858338+01:00",_x000D_
          "LastRefreshDate": "2020-11-09T16:10:43.0190795+01:00",_x000D_
          "TotalRefreshCount": 4,_x000D_
          "CustomInfo": {}_x000D_
        }_x000D_
      },_x000D_
      "465": {_x000D_
        "$type": "Inside.Core.Formula.Definition.DefinitionAC, Inside.Core.Formula",_x000D_
        "ID": 465,_x000D_
        "Results": [_x000D_
          [_x000D_
            "1"_x000D_
          ]_x000D_
        ],_x000D_
        "Statistics": {_x000D_
          "CreationDate": "2022-11-15T10:02:33.3858338+01:00",_x000D_
          "LastRefreshDate": "2020-11-09T16:10:40.8287022+01:00",_x000D_
          "TotalRefreshCount": 4,_x000D_
          "CustomInfo": {}_x000D_
        }_x000D_
      },_x000D_
      "466": {_x000D_
        "$type": "Inside.Core.Formula.Definition.DefinitionAC, Inside.Core.Formula",_x000D_
        "ID": 466,_x000D_
        "Results": [_x000D_
          [_x000D_
            31_x000D_
          ]_x000D_
        ],_x000D_
        "Statistics": {_x000D_
          "CreationDate": "2022-11-15T10:02:33.3858338+01:00",_x000D_
          "LastRefreshDate": "2020-11-09T16:10:39.7951726+01:00",_x000D_
          "TotalRefreshCount": 4,_x000D_
          "CustomInfo": {}_x000D_
        }_x000D_
      },_x000D_
      "467": {_x000D_
        "$type": "Inside.Core.Formula.Definition.DefinitionAC, Inside.Core.Formula",_x000D_
        "ID": 467,_x000D_
        "Results": [_x000D_
          [_x000D_
            ""_x000D_
          ]_x000D_
        ],_x000D_
        "Statistics": {_x000D_
          "CreationDate": "2022-11-15T10:02:33.3858338+01:00",_x000D_
          "LastRefreshDate": "2020-11-09T16:10:32.9752171+01:00",_x000D_
          "TotalRefreshCount": 3,_x000D_
          "CustomInfo": {}_x000D_
        }_x000D_
      },_x000D_
      "468": {_x000D_
        "$type": "Inside.Core.Formula.Definition.DefinitionAC, Inside.Core.Formula",_x000D_
        "ID": 468,_x000D_
        "Results": [_x000D_
          [_x000D_
            ""_x000D_
          ]_x000D_
        ],_x000D_
        "Statistics": {_x000D_
          "CreationDate": "2022-11-15T10:02:33.3858338+01:00",_x000D_
          "LastRefreshDate": "2020-11-09T16:10:17.8523236+01:00",_x000D_
          "TotalRefreshCount": 2,_x000D_
          "CustomInfo": {}_x000D_
        }_x000D_
      },_x000D_
      "469": {_x000D_
        "$type": "Inside.Core.Formula.Definition.DefinitionAC, Inside.Core.Formula",_x000D_
        "ID": 469,_x000D_
        "Results": [_x000D_
          [_x000D_
            "Employé"_x000D_
          ]_x000D_
        ],_x000D_
        "Statistics": {_x000D_
          "CreationDate": "2022-11-15T10:02:33.3858338+01:00",_x000D_
          "LastRefreshDate": "2020-11-09T16:10:39.8691582+01:00",_x000D_
          "TotalRefreshCount": 4,_x000D_
          "CustomInfo": {}_x000D_
        }_x000D_
      },_x000D_
      "470": {_x000D_
        "$type": "Inside.Core.Formula.Definition.DefinitionAC, Inside.Core.Formula",_x000D_
        "ID": 470,_x000D_
        "Results": [_x000D_
          [_x000D_
            "Catégorie 1"_x000D_
          ]_x000D_
        ],_x000D_
        "Statistics": {_x000D_
          "CreationDate": "2022-11-15T10:02:33.3858338+01:00",_x000D_
          "LastRefreshDate": "2020-11-09T16:10:17.8493325+01:00",_x000D_
          "TotalRefreshCount": 2,_x000D_
          "CustomInfo": {}_x000D_
        }_x000D_
      },_x000D_
      "471": {_x000D_
        "$type": "Inside.Core.Formula.Definition.DefinitionAC, Inside.Core.Formula",_x000D_
        "ID": 471,_x000D_
        "Results": [_x000D_
          [_x000D_
            "Employé"_x000D_
          ]_x000D_
        ],_x000D_
        "Statistics": {_x000D_
          "CreationDate": "2022-11-15T10:02:33.3858338+01:00",_x000D_
          "LastRefreshDate": "2020-11-09T16:10:40.5638312+01:00",_x000D_
          "TotalRefreshCount": 4,_x000D_
          "CustomInfo": {}_x000D_
        }_x000D_
      },_x000D_
      "472": {_x000D_
        "$type": "Inside.Core.Formula.Definition.DefinitionAC, Inside.Core.Formula",_x000D_
        "ID": 472,_x000D_
        "Results": [_x000D_
          [_x000D_
            ""_x000D_
          ]_x000D_
        ],_x000D_
        "Statistics": {_x000D_
          "CreationDate": "2022-11-15T10:02:33.3858338+01:00",_x000D_
          "LastRefreshDate": "2020-11-09T16:10:17.847337+01:00",_x000D_
          "TotalRefreshCount": 2,_x000D_
          "CustomInfo": {}_x000D_
        }_x000D_
      },_x000D_
      "473": {_x000D_
        "$type": "Inside.Core.Formula.Definition.DefinitionAC, Inside.Core.Formula",_x000D_
        "ID": 473,_x000D_
        "Results": [_x000D_
          [_x000D_
            "Ingénieur et cadre"_x000D_
          ]_x000D_
        ],_x000D_
        "Statistics": {_x000D_
          "CreationDate": "2022-11-15T10:02:33.3858338+01:00",_x000D_
          "LastRefreshDate": "2020-11-09T16:10:42.059932+01:00",_x000D_
          "TotalRefreshCount": 4,_x000D_
          "CustomInfo": {}_x000D_
        }_x000D_
      },_x000D_
      "474": {_x000D_
        "$type": "Inside.Core.Formula.Definition.DefinitionAC, Inside.Core.Formula",_x000D_
        "ID": 474,_x000D_
        "Results": [_x000D_
          [_x000D_
            "Catégorie 3"_x000D_
          ]_x000D_
        ],_x000D_
        "Statistics": {_x000D_
          "CreationDate": "2022-11-15T10:02:33.3858338+01:00",_x000D_
          "LastRefreshDate": "2020-11-09T16:10:17.8453786+01:00",_x000D_
          "TotalRefreshCount": 2,_x000D_
          "CustomInfo": {}_x000D_
        }_x000D_
      },_x000D_
      "475": {_x000D_
        "$type": "Inside.Core.Formula.Definition.DefinitionAC, Inside.Core.Formula",_x000D_
        "ID": 475,_x000D_
        "Results": [_x000D_
          [_x000D_
            "Employé"_x000D_
          ]_x000D_
        ],_x000D_
        "Statistics": {_x000D_
          "CreationDate": "2022-11-15T10:02:33.3858338+01:00",_x000D_
          "LastRefreshDate": "2020-11-09T16:10:40.0890576+01:00",_x000D_
          "TotalRefreshCount": 4,_x000D_
          "CustomInfo": {}_x000D_
        }_x000D_
      },_x000D_
      "476": {_x000D_
        "$type": "Inside.Core.Formula.Definition.DefinitionAC, Inside.Core.Formula",_x000D_
        "ID": 476,_x000D_
        "Results": [_x000D_
          [_x000D_
            ""_x000D_
          ]_x000D_
        ],_x000D_
        "Statistics": {_x000D_
          "CreationDate": "2022-11-15T10:02:33.4014621+01:00",_x000D_
          "LastRefreshDate": "2020-11-09T16:10:17.8423502+01:00",_x000D_
          "TotalRefreshCount": 2,_x000D_
          "CustomInfo": {}_x000D_
        }_x000D_
      },_x000D_
      "477": {_x000D_
        "$type": "Inside.Core.Formula.Definition.DefinitionAC, Inside.Core.Formula",_x000D_
        "ID": 477,_x000D_
        "Results": [_x000D_
          [_x000D_
            "Ingénieur et cadre"_x000D_
          ]_x000D_
        ],_x000D_
        "Statistics": {_x000D_
          "CreationDate": "2022-11-15T10:02:33.4014621+01:00",_x000D_
          "LastRefreshDate": "2020-11-09T16:10:41.1428399+01:00",_x000D_
          "TotalRefreshCount": 4,_x000D_
          "CustomInfo": {}_x000D_
        }_x000D_
      },_x000D_
      "478": {_x000D_
        "$type": "Inside.Core.Formula.Definition.DefinitionAC, Inside.Core.Formula",_x000D_
        "ID": 478,_x000D_
        "Results": [_x000D_
          [_x000D_
            "Catégorie 1"_x000D_
          ]_x000D_
        ],_x000D_
        "Statistics": {_x000D_
          "CreationDate": "2022-11-15T10:02:33.4014621+01:00",_x000D_
          "LastRefreshDate": "2020-11-09T16:10:17.8393577+01:00",_x000D_
          "TotalRefreshCount": 2,_x000D_
          "CustomInfo": {}_x000D_
        }_x000D_
      },_x000D_
      "479": {_x000D_
        "$type": "Inside.Core.Formula.Definition.DefinitionAC, Inside.Core.Formula",_x000D_
        "ID": 479,_x000D_
        "Results": [_x000D_
          [_x000D_
            "Employé"_x000D_
          ]_x000D_
        ],_x000D_
        "Statistics": {_x000D_
          "CreationDate": "2022-11-15T10:02:33.4014621+01:00",_x000D_
          "LastRefreshDate": "2020-11-09T16:10:40.9009159+01:00",_x000D_
          "TotalRefreshCount": 4,_x000D_
          "CustomInfo": {}_x000D_
        }_x000D_
      },_x000D_
      "480": {_x000D_
        "$type": "Inside.Core.Formula.Definition.DefinitionAC, Inside.Core.Formula",_x000D_
        "ID": 480,_x000D_
        "Results": [_x000D_
          [_x000D_
            "Catégorie 2"_x000D_
          ]_x000D_
        ],_x000D_
        "Statistics": {_x000D_
          "CreationDate": "2022-11-15T10:02:33.4014621+01:00",_x000D_
          "LastRefreshDate": "2020-11-09T16:10:17.8353701+01:00",_x000D_
          "TotalRefreshCount": 2,_x000D_
          "CustomInfo": {}_x000D_
        }_x000D_
      },_x000D_
      "481": {_x000D_
        "$type": "Inside.Core.Formula.Definition.DefinitionAC, Inside.Core.Formula",_x000D_
        "ID": 481,_x000D_
        "Results": [_x000D_
          [_x000D_
            "Employé"_x000D_
          ]_x000D_
        ],_x000D_
        "Statistics": {_x000D_
          "CreationDate": "2022-11-15T10:02:33.4014621+01:00",_x000D_
          "LastRefreshDate": "2020-11-09T16:10:40.3182321+01:00",_x000D_
          "TotalRefreshCount": 4,_x000D_
          "CustomInfo": {}_x000D_
        }_x000D_
      },_x000D_
      "482": {_x000D_
        "$type": "Inside.Core.Formula.Definition.DefinitionAC, Inside.Core.Formula",_x000D_
        "ID": 482,_x000D_
        "Results": [_x000D_
          [_x000D_
            "Catégorie 3"_x000D_
          ]_x000D_
        ],_x000D_
        "Statistics": {_x000D_
          "CreationDate": "2022-11-15T10:02:33.4014621+01:00",_x000D_
          "LastRefreshDate": "2020-11-09T16:10:17.8333757+01:00",_x000D_
          "TotalRefreshCount": 2,_x000D_
          "CustomInfo": {}_x000D_
        }_x000D_
      },_x000D_
      "483": {_x000D_
        "$type": "Inside.Core.Formula.Definition.DefinitionAC, Inside.Core.Formula",_x000D_
        "ID": 483,_x000D_
        "Results": [_x000D_
          [_x000D_
            "Ingénieur et cadre"_x000D_
          ]_x000D_
        ],_x000D_
        "Statistics": {_x000D_
          "CreationDate": "2022-11-15T10:02:33.4014621+01:00",_x000D_
          "LastRefreshDate": "2020-11-09T16:10:40.7767867+01:00",_x000D_
          "TotalRefreshCount": 4,_x000D_
          "CustomInfo": {}_x000D_
        }_x000D_
      },_x000D_
      "484": {_x000D_
        "$type": "Inside.Core.Formula.Definition.DefinitionAC, Inside.Core.Formula",_x000D_
        "ID": 484,_x000D_
        "Results": [_x000D_
          [_x000D_
            "Catégorie 1"_x000D_
          ]_x000D_
        ],_x000D_
        "Statistics": {_x000D_
          "CreationDate": "2022-11-15T10:02:33.4014621+01:00",_x000D_
          "LastRefreshDate": "2020-11-09T16:10:17.8303837+01:00",_x000D_
          "TotalRefreshCount": 2,_x000D_
          "CustomInfo": {}_x000D_
        }_x000D_
      },_x000D_
      "485": {_x000D_
        "$type": "Inside.Core.Formula.Definition.DefinitionAC, Inside.Core.Formula",_x000D_
        "ID": 485,_x000D_
        "Results": [_x000D_
          [_x000D_
            "Employé"_x000D_
          ]_x000D_
        ],_x000D_
        "Statistics": {_x000D_
          "CreationDate": "2022-11-15T10:02:33.4014621+01:00",_x000D_
          "LastRefreshDate": "2020-11-09T16:10:39.8611375+01:00",_x000D_
          "TotalRefreshCount": 4,_x000D_
          "CustomInfo": {}_x000D_
        }_x000D_
      },_x000D_
      "486": {_x000D_
        "$type": "Inside.Core.Formula.Definition.DefinitionAC, Inside.Core.Formula",_x000D_
        "ID": 486,_x000D_
        "Results": [_x000D_
          [_x000D_
            "Ingénieur et cadre"_x000D_
          ]_x000D_
        ],_x000D_
        "Statistics": {_x000D_
          "CreationDate": "2022-11-15T10:02:33.4014621+01:00",_x000D_
          "LastRefreshDate": "2020-11-09T16:10:42.8892811+01:00",_x000D_
          "TotalRefreshCount": 4,_x000D_
          "CustomInfo": {}_x000D_
        }_x000D_
      },_x000D_
      "487": {_x000D_
        "$type": "Inside.Core.Formula.Definition.DefinitionAC, Inside.Core.Formula",_x000D_
        "ID": 487,_x000D_
        "Results": [_x000D_
          [_x000D_
            "3"_x000D_
          ]_x000D_
        ],_x000D_
        "Statistics": {_x000D_
          "CreationDate": "2022-11-15T10:02:33.4014621+01:00",_x000D_
          "LastRefreshDate": "2020-11-09T16:10:40.8488326+01:00",_x000D_
          "TotalRefreshCount": 4,_x000D_
          "CustomInfo": {}_x000D_
        }_x000D_
      },_x000D_
      "488": {_x000D_
        "$type": "Inside.Core.Formula.Definition.DefinitionAC, Inside.Core.Formula",_x000D_
        "ID": 488,_x000D_
        "Results": [_x000D_
          [_x000D_
            "300"_x000D_
          ]_x000D_
        ],_x000D_
        "Statistics": {_x000D_
          "CreationDate": "2022-11-15T10:02:33.4014621+01:00",_x000D_
          "LastRefreshDate": "2020-11-09T16:10:43.1753505+01:00",_x000D_
          "TotalRefreshCount": 4,_x000D_
          "CustomInfo": {}_x000D_
        }_x000D_
      },_x000D_
      "489": {_x000D_
        "$type": "Inside.Core.Formula.Definition.DefinitionAC, Inside.Core.Formula",_x000D_
        "ID": 489,_x000D_
        "Results": [_x000D_
          [_x000D_
            "250"_x000D_
          ]_x000D_
        ],_x000D_
        "Statistics": {_x000D_
          "CreationDate": "2022-11-15T10:02:33.4014621+01:00",_x000D_
          "LastRefreshDate": "2020-11-09T16:10:42.5810971+01:00",_x000D_
          "TotalRefreshCount": 4,_x000D_
          "CustomInfo": {}_x000D_
        }_x000D_
      },_x000D_
      "490": {_x000D_
        "$type": "Inside.Core.Formula.Definition.DefinitionAC, Inside.Core.Formula",_x000D_
        "ID": 490,_x000D_
        "Results": [_x000D_
          [_x000D_
            "Ingénieur et cadre"_x000D_
          ]_x000D_
        ],_x000D_
        "Statistics": {_x000D_
          "CreationDate": "2022-11-15T10:02:33.4014621+01:00",_x000D_
          "LastRefreshDate": "2020-11-09T16:10:40.0740744+01:00",_x000D_
          "TotalRefreshCount": 4,_x000D_
          "CustomInfo": {}_x000D_
        }_x000D_
      },_x000D_
      "491": {_x000D_
        "$type": "Inside.Core.Formula.Definition.DefinitionAC, Inside.Core.Formula",_x000D_
        "ID": 491,_x000D_
        "Results": [_x000D_
          [_x000D_
            "3"_x000D_
          ]_x000D_
        ],_x000D_
        "Statistics": {_x000D_
          "CreationDate": "2022-11-15T10:02:33.4014621+01:00",_x000D_
          "LastRefreshDate": "2020-11-09T16:10:40.8468407+01:00",_x000D_
          "TotalRefreshCount": 4,_x000D_
          "CustomInfo": {}_x000D_
        }_x000D_
      },_x000D_
      "492": {_x000D_
        "$type": "Inside.Core.Formula.Definition.DefinitionAC, Inside.Core.Formula",_x000D_
        "ID": 492,_x000D_
        "Results": [_x000D_
          [_x000D_
            "100"_x000D_
          ]_x000D_
        ],_x000D_
        "Statistics": {_x000D_
          "CreationDate": "2022-11-15T10:02:33.4014621+01:00",_x000D_
          "LastRefreshDate": "2020-11-09T16:10:43.1743545+01:00",_x000D_
          "TotalRefreshCount": 4,_x000D_
          "CustomInfo": {}_x000D_
        }_x000D_
      },_x000D_
      "493": {_x000D_
        "$type": "Inside.Core.Formula.Definition.DefinitionAC, Inside.Core.Formula",_x000D_
        "ID": 493,_x000D_
        "Results": [_x000D_
          [_x000D_
            "300"_x000D_
          ]_x000D_
        ],_x000D_
        "Statistics": {_x000D_
          "CreationDate": "2022-11-15T10:02:33.4014621+01:00",_x000D_
          "LastRefreshDate": "2020-11-09T16:10:42.3546484+01:00",_x000D_
          "TotalRefreshCount": 4,_x000D_
          "CustomInfo": {}_x000D_
        }_x000D_
      },_x000D_
      "494": {_x000D_
        "$type": "Inside.Core.Formula.Definition.DefinitionAC, Inside.Core.Formula",_x000D_
        "ID": 494,_x000D_
        "Results": [_x000D_
          [_x000D_
            31_x000D_
          ]_x000D_
        ],_x000D_
        "Statistics": {_x000D_
          "CreationDate": "2022-11-15T10:02:33.4014621+01:00",_x000D_
          "LastRefreshDate": "2020-11-09T16:10:39.4957673+01:00",_x000D_
          "TotalRefreshCount": 4,_x000D_
          "CustomInfo": {}_x000D_
        }_x000D_
      },_x000D_
      "495": {_x000D_
        "$type": "Inside.Core.Formula.Definition.DefinitionAC, Inside.Core.Formula",_x000D_
        "ID": 495,_x000D_
        "Results": [_x000D_
          [_x000D_
            "Catégorie 1"_x000D_
          ]_x000D_
        ],_x000D_
        "Statistics": {_x000D_
          "CreationDate": "2022-11-15T10:02:33.4014621+01:00",_x000D_
          "LastRefreshDate": "2020-11-09T16:10:17.821404+01:00",_x000D_
          "TotalRefreshCount": 2,_x000D_
          "CustomInfo": {}_x000D_
        }_x000D_
      },_x000D_
      "496": {_x000D_
        "$type": "Inside.Core.Formula.Definition.DefinitionAC, Inside.Core.Formula",_x000D_
        "ID": 496,_x000D_
        "Results": [_x000D_
          [_x000D_
            "Employé"_x000D_
          ]_x000D_
        ],_x000D_
        "Statistics": {_x000D_
          "CreationDate": "2022-11-15T10:02:33.4014621+01:00",_x000D_
          "LastRefreshDate": "2020-11-09T16:10:39.597878+01:00",_x000D_
          "TotalRefreshCount": 4,_x000D_
          "CustomInfo": {}_x000D_
        }_x000D_
      },_x000D_
      "497": {_x000D_
        "$type": "Inside.Core.Formula.Definition.DefinitionAC, Inside.Core.Formula",_x000D_
        "ID": 497,_x000D_
        "Results": [_x000D_
          [_x000D_
            ""_x000D_
          ]_x000D_
        ],_x000D_
        "Statistics": {_x000D_
          "CreationDate": "2022-11-15T10:02:33.4014621+01:00",_x000D_
          "LastRefreshDate": "2020-11-09T16:10:35.6176156+01:00",_x000D_
          "TotalRefreshCount": 3,_x000D_
          "CustomInfo": {}_x000D_
        }_x000D_
      },_x000D_
      "498": {_x000D_
        "$type": "Inside.Core.Formula.Definition.DefinitionAC, Inside.Core.Formula",_x000D_
        "ID": 498,_x000D_
        "Results": [_x000D_
          [_x000D_
            "250"_x000D_
          ]_x000D_
        ],_x000D_
        "Statistics": {_x000D_
          "CreationDate": "2022-11-15T10:02:33.4014621+01:00",_x000D_
          "LastRefreshDate": "2020-11-09T16:10:42.8813042+01:00",_x000D_
          "TotalRefreshCount": 4,_x000D_
          "CustomInfo": {}_x000D_
        }_x000D_
      },_x000D_
      "499": {_x000D_
        "$type": "Inside.Core.Formula.Definition.DefinitionAC, Inside.Core.Formula",_x000D_
        "ID": 499,_x000D_
        "Results": [_x000D_
          [_x000D_
            31_x000D_
          ]_x000D_
        ],_x000D_
        "Statistics": {_x000D_
          "CreationDate": "2022-11-15T10:02:33.4014621+01:00",_x000D_
          "LastRefreshDate": "2020-11-09T16:10:39.4947392+01:00",_x000D_
          "TotalRefreshCount": 4,_x000D_
          "CustomInfo": {}_x000D_
        }_x000D_
      },_x000D_
      "500": {_x000D_
        "$type": "Inside.Core.Formula.Definition.DefinitionAC, Inside.Core.Formula",_x000D_
        "ID": 500,_x000D_
        "Results": [_x000D_
          [_x000D_
            ""_x000D_
          ]_x000D_
        ],_x000D_
        "Statistics": {_x000D_
          "CreationDate": "2022-11-15T10:02:33.4014621+01:00",_x000D_
          "LastRefreshDate": "2020-11-09T16:10:17.819409+01:00",_x000D_
          "TotalRefreshCount": 2,_x000D_
          "CustomInfo": {}_x000D_
        }_x000D_
      },_x000D_
      "501": {_x000D_
        "$type": "Inside.Core.Formula.Definition.DefinitionAC, Inside.Core.Formula",_x000D_
        "ID": 501,_x000D_
        "Results": [_x000D_
          [_x000D_
            "Employé"_x000D_
          ]_x000D_
        ],_x000D_
        "Statistics": {_x000D_
          "CreationDate": "2022-11-15T10:02:33.4014621+01:00",_x000D_
          "LastRefreshDate": "2020-11-09T16:10:39.59574+01:00",_x000D_
          "TotalRefreshCount": 4,_x000D_
          "CustomInfo": {}_x000D_
        }_x000D_
      },_x000D_
      "502": {_x000D_
        "$type": "Inside.Core.Formula.Definition.DefinitionAC, Inside.Core.Formula",_x000D_
        "ID": 502,_x000D_
        "Results": [_x000D_
          [_x000D_
            "150"_x000D_
          ]_x000D_
        ],_x000D_
        "Statistics": {_x000D_
          "CreationDate": "2022-11-15T10:02:33.4014621+01:00",_x000D_
          "LastRefreshDate": "2020-11-09T16:10:43.1703621+01:00",_x000D_
          "TotalRefreshCount": 4,_x000D_
          "CustomInfo": {}_x000D_
        }_x000D_
      },_x000D_
      "503": {_x000D_
        "$type": "Inside.Core.Formula.Definition.DefinitionAC, Inside.Core.Formula</t>
  </si>
  <si>
    <t xml:space="preserve">",_x000D_
        "ID": 503,_x000D_
        "Results": [_x000D_
          [_x000D_
            "1"_x000D_
          ]_x000D_
        ],_x000D_
        "Statistics": {_x000D_
          "CreationDate": "2022-11-15T10:02:33.4014621+01:00",_x000D_
          "LastRefreshDate": "2020-11-09T16:10:40.3841004+01:00",_x000D_
          "TotalRefreshCount": 4,_x000D_
          "CustomInfo": {}_x000D_
        }_x000D_
      },_x000D_
      "504": {_x000D_
        "$type": "Inside.Core.Formula.Definition.DefinitionAC, Inside.Core.Formula",_x000D_
        "ID": 504,_x000D_
        "Results": [_x000D_
          [_x000D_
            31_x000D_
          ]_x000D_
        ],_x000D_
        "Statistics": {_x000D_
          "CreationDate": "2022-11-15T10:02:33.4014621+01:00",_x000D_
          "LastRefreshDate": "2020-11-09T16:10:40.2283735+01:00",_x000D_
          "TotalRefreshCount": 4,_x000D_
          "CustomInfo": {}_x000D_
        }_x000D_
      },_x000D_
      "505": {_x000D_
        "$type": "Inside.Core.Formula.Definition.DefinitionAC, Inside.Core.Formula",_x000D_
        "ID": 505,_x000D_
        "Results": [_x000D_
          [_x000D_
            ""_x000D_
          ]_x000D_
        ],_x000D_
        "Statistics": {_x000D_
          "CreationDate": "2022-11-15T10:02:33.4014621+01:00",_x000D_
          "LastRefreshDate": "2020-11-09T16:10:17.5206506+01:00",_x000D_
          "TotalRefreshCount": 2,_x000D_
          "CustomInfo": {}_x000D_
        }_x000D_
      },_x000D_
      "506": {_x000D_
        "$type": "Inside.Core.Formula.Definition.DefinitionAC, Inside.Core.Formula",_x000D_
        "ID": 506,_x000D_
        "Results": [_x000D_
          [_x000D_
            "Employé"_x000D_
          ]_x000D_
        ],_x000D_
        "Statistics": {_x000D_
          "CreationDate": "2022-11-15T10:02:33.4014621+01:00",_x000D_
          "LastRefreshDate": "2020-11-09T16:10:39.5926383+01:00",_x000D_
          "TotalRefreshCount": 4,_x000D_
          "CustomInfo": {}_x000D_
        }_x000D_
      },_x000D_
      "507": {_x000D_
        "$type": "Inside.Core.Formula.Definition.DefinitionAC, Inside.Core.Formula",_x000D_
        "ID": 507,_x000D_
        "Results": [_x000D_
          [_x000D_
            "100"_x000D_
          ]_x000D_
        ],_x000D_
        "Statistics": {_x000D_
          "CreationDate": "2022-11-15T10:02:33.4014621+01:00",_x000D_
          "LastRefreshDate": "2020-11-09T16:10:43.1693669+01:00",_x000D_
          "TotalRefreshCount": 4,_x000D_
          "CustomInfo": {}_x000D_
        }_x000D_
      },_x000D_
      "508": {_x000D_
        "$type": "Inside.Core.Formula.Definition.DefinitionAC, Inside.Core.Formula",_x000D_
        "ID": 508,_x000D_
        "Results": [_x000D_
          [_x000D_
            "3"_x000D_
          ]_x000D_
        ],_x000D_
        "Statistics": {_x000D_
          "CreationDate": "2022-11-15T10:02:33.4014621+01:00",_x000D_
          "LastRefreshDate": "2020-11-09T16:10:40.3821041+01:00",_x000D_
          "TotalRefreshCount": 4,_x000D_
          "CustomInfo": {}_x000D_
        }_x000D_
      },_x000D_
      "509": {_x000D_
        "$type": "Inside.Core.Formula.Definition.DefinitionAC, Inside.Core.Formula",_x000D_
        "ID": 509,_x000D_
        "Results": [_x000D_
          [_x000D_
            31_x000D_
          ]_x000D_
        ],_x000D_
        "Statistics": {_x000D_
          "CreationDate": "2022-11-15T10:02:33.4014621+01:00",_x000D_
          "LastRefreshDate": "2020-11-09T16:10:40.8777846+01:00",_x000D_
          "TotalRefreshCount": 4,_x000D_
          "CustomInfo": {}_x000D_
        }_x000D_
      },_x000D_
      "510": {_x000D_
        "$type": "Inside.Core.Formula.Definition.DefinitionAC, Inside.Core.Formula",_x000D_
        "ID": 510,_x000D_
        "Results": [_x000D_
          [_x000D_
            ""_x000D_
          ]_x000D_
        ],_x000D_
        "Statistics": {_x000D_
          "CreationDate": "2022-11-15T10:02:33.4014621+01:00",_x000D_
          "LastRefreshDate": "2020-11-09T16:10:17.5186561+01:00",_x000D_
          "TotalRefreshCount": 2,_x000D_
          "CustomInfo": {}_x000D_
        }_x000D_
      },_x000D_
      "511": {_x000D_
        "$type": "Inside.Core.Formula.Definition.DefinitionAC, Inside.Core.Formula",_x000D_
        "ID": 511,_x000D_
        "Results": [_x000D_
          [_x000D_
            "Ingénieur et cadre"_x000D_
          ]_x000D_
        ],_x000D_
        "Statistics": {_x000D_
          "CreationDate": "2022-11-15T10:02:33.4014621+01:00",_x000D_
          "LastRefreshDate": "2020-11-09T16:10:39.5916387+01:00",_x000D_
          "TotalRefreshCount": 4,_x000D_
          "CustomInfo": {}_x000D_
        }_x000D_
      },_x000D_
      "512": {_x000D_
        "$type": "Inside.Core.Formula.Definition.DefinitionAC, Inside.Core.Formula",_x000D_
        "ID": 512,_x000D_
        "Results": [_x000D_
          [_x000D_
            "300"_x000D_
          ]_x000D_
        ],_x000D_
        "Statistics": {_x000D_
          "CreationDate": "2022-11-15T10:02:33.4014621+01:00",_x000D_
          "LastRefreshDate": "2020-11-09T16:10:43.1673771+01:00",_x000D_
          "TotalRefreshCount": 4,_x000D_
          "CustomInfo": {}_x000D_
        }_x000D_
      },_x000D_
      "513": {_x000D_
        "$type": "Inside.Core.Formula.Definition.DefinitionAC, Inside.Core.Formula",_x000D_
        "ID": 513,_x000D_
        "Results": [_x000D_
          [_x000D_
            "3"_x000D_
          ]_x000D_
        ],_x000D_
        "Statistics": {_x000D_
          "CreationDate": "2022-11-15T10:02:33.4014621+01:00",_x000D_
          "LastRefreshDate": "2020-11-09T16:10:40.3801169+01:00",_x000D_
          "TotalRefreshCount": 4,_x000D_
          "CustomInfo": {}_x000D_
        }_x000D_
      },_x000D_
      "514": {_x000D_
        "$type": "Inside.Core.Formula.Definition.DefinitionAC, Inside.Core.Formula",_x000D_
        "ID": 514,_x000D_
        "Results": [_x000D_
          [_x000D_
            54_x000D_
          ]_x000D_
        ],_x000D_
        "Statistics": {_x000D_
          "CreationDate": "2022-11-15T10:02:33.4014621+01:00",_x000D_
          "LastRefreshDate": "2020-11-09T16:10:40.225425+01:00",_x000D_
          "TotalRefreshCount": 4,_x000D_
          "CustomInfo": {}_x000D_
        }_x000D_
      },_x000D_
      "515": {_x000D_
        "$type": "Inside.Core.Formula.Definition.DefinitionAC, Inside.Core.Formula",_x000D_
        "ID": 515,_x000D_
        "Results": [_x000D_
          [_x000D_
            "Catégorie 3"_x000D_
          ]_x000D_
        ],_x000D_
        "Statistics": {_x000D_
          "CreationDate": "2022-11-15T10:02:33.4014621+01:00",_x000D_
          "LastRefreshDate": "2020-11-09T16:10:17.5166323+01:00",_x000D_
          "TotalRefreshCount": 2,_x000D_
          "CustomInfo": {}_x000D_
        }_x000D_
      },_x000D_
      "516": {_x000D_
        "$type": "Inside.Core.Formula.Definition.DefinitionAC, Inside.Core.Formula",_x000D_
        "ID": 516,_x000D_
        "Results": [_x000D_
          [_x000D_
            "Ingénieur et cadre"_x000D_
          ]_x000D_
        ],_x000D_
        "Statistics": {_x000D_
          "CreationDate": "2022-11-15T10:02:33.4014621+01:00",_x000D_
          "LastRefreshDate": "2020-11-09T16:10:39.5896339+01:00",_x000D_
          "TotalRefreshCount": 4,_x000D_
          "CustomInfo": {}_x000D_
        }_x000D_
      },_x000D_
      "517": {_x000D_
        "$type": "Inside.Core.Formula.Definition.DefinitionAC, Inside.Core.Formula",_x000D_
        "ID": 517,_x000D_
        "Results": [_x000D_
          [_x000D_
            "250"_x000D_
          ]_x000D_
        ],_x000D_
        "Statistics": {_x000D_
          "CreationDate": "2022-11-15T10:02:33.4014621+01:00",_x000D_
          "LastRefreshDate": "2020-11-09T16:10:42.924206+01:00",_x000D_
          "TotalRefreshCount": 4,_x000D_
          "CustomInfo": {}_x000D_
        }_x000D_
      },_x000D_
      "518": {_x000D_
        "$type": "Inside.Core.Formula.Definition.DefinitionAC, Inside.Core.Formula",_x000D_
        "ID": 518,_x000D_
        "Results": [_x000D_
          [_x000D_
            "2"_x000D_
          ]_x000D_
        ],_x000D_
        "Statistics": {_x000D_
          "CreationDate": "2022-11-15T10:02:33.4024748+01:00",_x000D_
          "LastRefreshDate": "2020-11-09T16:10:40.37811+01:00",_x000D_
          "TotalRefreshCount": 4,_x000D_
          "CustomInfo": {}_x000D_
        }_x000D_
      },_x000D_
      "519": {_x000D_
        "$type": "Inside.Core.Formula.Definition.DefinitionAC, Inside.Core.Formula",_x000D_
        "ID": 519,_x000D_
        "Results": [_x000D_
          [_x000D_
            31_x000D_
          ]_x000D_
        ],_x000D_
        "Statistics": {_x000D_
          "CreationDate": "2022-11-15T10:02:33.4024748+01:00",_x000D_
          "LastRefreshDate": "2020-11-09T16:10:42.0348717+01:00",_x000D_
          "TotalRefreshCount": 4,_x000D_
          "CustomInfo": {}_x000D_
        }_x000D_
      },_x000D_
      "520": {_x000D_
        "$type": "Inside.Core.Formula.Definition.DefinitionAC, Inside.Core.Formula",_x000D_
        "ID": 520,_x000D_
        "Results": [_x000D_
          [_x000D_
            ""_x000D_
          ]_x000D_
        ],_x000D_
        "Statistics": {_x000D_
          "CreationDate": "2022-11-15T10:02:33.4024748+01:00",_x000D_
          "LastRefreshDate": "2020-11-09T16:10:17.5146671+01:00",_x000D_
          "TotalRefreshCount": 2,_x000D_
          "CustomInfo": {}_x000D_
        }_x000D_
      },_x000D_
      "521": {_x000D_
        "$type": "Inside.Core.Formula.Definition.DefinitionAC, Inside.Core.Formula",_x000D_
        "ID": 521,_x000D_
        "Results": [_x000D_
          [_x000D_
            "Employé"_x000D_
          ]_x000D_
        ],_x000D_
        "Statistics": {_x000D_
          "CreationDate": "2022-11-15T10:02:33.4024748+01:00",_x000D_
          "LastRefreshDate": "2020-11-09T16:10:39.5886361+01:00",_x000D_
          "TotalRefreshCount": 4,_x000D_
          "CustomInfo": {}_x000D_
        }_x000D_
      },_x000D_
      "522": {_x000D_
        "$type": "Inside.Core.Formula.Definition.DefinitionAC, Inside.Core.Formula",_x000D_
        "ID": 522,_x000D_
        "Results": [_x000D_
          [_x000D_
            "100"_x000D_
          ]_x000D_
        ],_x000D_
        "Statistics": {_x000D_
          "CreationDate": "2022-11-15T10:02:33.4024748+01:00",_x000D_
          "LastRefreshDate": "2020-11-09T16:10:42.3051063+01:00",_x000D_
          "TotalRefreshCount": 4,_x000D_
          "CustomInfo": {}_x000D_
        }_x000D_
      },_x000D_
      "523": {_x000D_
        "$type": "Inside.Core.Formula.Definition.DefinitionAC, Inside.Core.Formula",_x000D_
        "ID": 523,_x000D_
        "Results": [_x000D_
          [_x000D_
            "1"_x000D_
          ]_x000D_
        ],_x000D_
        "Statistics": {_x000D_
          "CreationDate": "2022-11-15T10:02:33.4024748+01:00",_x000D_
          "LastRefreshDate": "2020-11-09T16:10:40.3761245+01:00",_x000D_
          "TotalRefreshCount": 4,_x000D_
          "CustomInfo": {}_x000D_
        }_x000D_
      },_x000D_
      "524": {_x000D_
        "$type": "Inside.Core.Formula.Definition.DefinitionAC, Inside.Core.Formula",_x000D_
        "ID": 524,_x000D_
        "Results": [_x000D_
          [_x000D_
            31_x000D_
          ]_x000D_
        ],_x000D_
        "Statistics": {_x000D_
          "CreationDate": "2022-11-15T10:02:33.4024748+01:00",_x000D_
          "LastRefreshDate": "2020-11-09T16:10:40.2244251+01:00",_x000D_
          "TotalRefreshCount": 4,_x000D_
          "CustomInfo": {}_x000D_
        }_x000D_
      },_x000D_
      "525": {_x000D_
        "$type": "Inside.Core.Formula.Definition.DefinitionAC, Inside.Core.Formula",_x000D_
        "ID": 525,_x000D_
        "Results": [_x000D_
          [_x000D_
            "Catégorie 1"_x000D_
          ]_x000D_
        ],_x000D_
        "Statistics": {_x000D_
          "CreationDate": "2022-11-15T10:02:33.4024748+01:00",_x000D_
          "LastRefreshDate": "2020-11-09T16:10:17.5126729+01:00",_x000D_
          "TotalRefreshCount": 2,_x000D_
          "CustomInfo": {}_x000D_
        }_x000D_
      },_x000D_
      "526": {_x000D_
        "$type": "Inside.Core.Formula.Definition.DefinitionAC, Inside.Core.Formula",_x000D_
        "ID": 526,_x000D_
        "Results": [_x000D_
          [_x000D_
            "150"_x000D_
          ]_x000D_
        ],_x000D_
        "Statistics": {_x000D_
          "CreationDate": "2022-11-15T10:02:33.4024748+01:00",_x000D_
          "LastRefreshDate": "2020-11-09T16:10:42.6840954+01:00",_x000D_
          "TotalRefreshCount": 4,_x000D_
          "CustomInfo": {}_x000D_
        }_x000D_
      },_x000D_
      "527": {_x000D_
        "$type": "Inside.Core.Formula.Definition.DefinitionAC, Inside.Core.Formula",_x000D_
        "ID": 527,_x000D_
        "Results": [_x000D_
          [_x000D_
            "100"_x000D_
          ]_x000D_
        ],_x000D_
        "Statistics": {_x000D_
          "CreationDate": "2022-11-15T10:02:33.4024748+01:00",_x000D_
          "LastRefreshDate": "2020-11-09T16:10:42.415768+01:00",_x000D_
          "TotalRefreshCount": 4,_x000D_
          "CustomInfo": {}_x000D_
        }_x000D_
      },_x000D_
      "528": {_x000D_
        "$type": "Inside.Core.Formula.Definition.DefinitionAC, Inside.Core.Formula",_x000D_
        "ID": 528,_x000D_
        "Results": [_x000D_
          [_x000D_
            "Ingénieur et cadre"_x000D_
          ]_x000D_
        ],_x000D_
        "Statistics": {_x000D_
          "CreationDate": "2022-11-15T10:02:33.4024748+01:00",_x000D_
          "LastRefreshDate": "2020-11-09T16:10:39.6047889+01:00",_x000D_
          "TotalRefreshCount": 4,_x000D_
          "CustomInfo": {}_x000D_
        }_x000D_
      },_x000D_
      "529": {_x000D_
        "$type": "Inside.Core.Formula.Definition.DefinitionAC, Inside.Core.Formula",_x000D_
        "ID": 529,_x000D_
        "Results": [_x000D_
          [_x000D_
            "Catégorie 2"_x000D_
          ]_x000D_
        ],_x000D_
        "Statistics": {_x000D_
          "CreationDate": "2022-11-15T10:02:33.4024748+01:00",_x000D_
          "LastRefreshDate": "2020-11-09T16:10:35.6216026+01:00",_x000D_
          "TotalRefreshCount": 3,_x000D_
          "CustomInfo": {}_x000D_
        }_x000D_
      },_x000D_
      "530": {_x000D_
        "$type": "Inside.Core.Formula.Definition.DefinitionAC, Inside.Core.Formula",_x000D_
        "ID": 530,_x000D_
        "Results": [_x000D_
          [_x000D_
            ""_x000D_
          ]_x000D_
        ],_x000D_
        "Statistics": {_x000D_
          "CreationDate": "2022-11-15T10:02:33.4024748+01:00",_x000D_
          "LastRefreshDate": "2020-11-09T16:10:33.2992342+01:00",_x000D_
          "TotalRefreshCount": 3,_x000D_
          "CustomInfo": {}_x000D_
        }_x000D_
      },_x000D_
      "531": {_x000D_
        "$type": "Inside.Core.Formula.Definition.DefinitionAC, Inside.Core.Formula",_x000D_
        "ID": 531,_x000D_
        "Results": [_x000D_
          [_x000D_
            "Ingénieur et cadre"_x000D_
          ]_x000D_
        ],_x000D_
        "Statistics": {_x000D_
          "CreationDate": "2022-11-15T10:02:33.4024748+01:00",_x000D_
          "LastRefreshDate": "2020-11-09T16:10:39.6013594+01:00",_x000D_
          "TotalRefreshCount": 4,_x000D_
          "CustomInfo": {}_x000D_
        }_x000D_
      },_x000D_
      "532": {_x000D_
        "$type": "Inside.Core.Formula.Definition.DefinitionAC, Inside.Core.Formula",_x000D_
        "ID": 532,_x000D_
        "Results": [_x000D_
          [_x000D_
            "Catégorie 1"_x000D_
          ]_x000D_
        ],_x000D_
        "Statistics": {_x000D_
          "CreationDate": "2022-11-15T10:02:33.4024748+01:00",_x000D_
          "LastRefreshDate": "2020-11-09T16:10:35.6196067+01:00",_x000D_
          "TotalRefreshCount": 3,_x000D_
          "CustomInfo": {}_x000D_
        }_x000D_
      },_x000D_
      "533": {_x000D_
        "$type": "Inside.Core.Formula.Definition.DefinitionAC, Inside.Core.Formula",_x000D_
        "ID": 533,_x000D_
        "Results": [_x000D_
          [_x000D_
            "Catégorie 5"_x000D_
          ]_x000D_
        ],_x000D_
        "Statistics": {_x000D_
          "CreationDate": "2022-11-15T10:02:33.4024748+01:00",_x000D_
          "LastRefreshDate": "2020-11-09T16:10:33.2952453+01:00",_x000D_
          "TotalRefreshCount": 3,_x000D_
          "CustomInfo": {}_x000D_
        }_x000D_
      },_x000D_
      "534": {_x000D_
        "$type": "Inside.Core.Formula.Definition.DefinitionAC, Inside.Core.Formula",_x000D_
        "ID": 534,_x000D_
        "Results": [_x000D_
          [_x000D_
            "2"_x000D_
          ]_x000D_
        ],_x000D_
        "Statistics": {_x000D_
          "CreationDate": "2022-11-15T10:02:33.4024748+01:00",_x000D_
          "LastRefreshDate": "2020-11-09T16:10:39.9519089+01:00",_x000D_
          "TotalRefreshCount": 4,_x000D_
          "CustomInfo": {}_x000D_
        }_x000D_
      },_x000D_
      "535": {_x000D_
        "$type": "Inside.Core.Formula.Definition.DefinitionAC, Inside.Core.Formula",_x000D_
        "ID": 535,_x000D_
        "Results": [_x000D_
          [_x000D_
            "250"_x000D_
          ]_x000D_
        ],_x000D_
        "Statistics": {_x000D_
          "CreationDate": "2022-11-15T10:02:33.4024748+01:00",_x000D_
          "LastRefreshDate": "2020-11-09T16:10:42.5313414+01:00",_x000D_
          "TotalRefreshCount": 4,_x000D_
          "CustomInfo": {}_x000D_
        }_x000D_
      },_x000D_
      "536": {_x000D_
        "$type": "Inside.Core.Formula.Definition.DefinitionAC, Inside.Core.Formula",_x000D_
        "ID": 536,_x000D_
        "Results": [_x000D_
          [_x000D_
            31_x000D_
          ]_x000D_
        ],_x000D_
        "Statistics": {_x000D_
          "CreationDate": "2022-11-15T10:02:33.4024748+01:00",_x000D_
          "LastRefreshDate": "2020-11-09T16:10:40.0181829+01:00",_x000D_
          "TotalRefreshCount": 4,_x000D_
          "CustomInfo": {}_x000D_
        }_x000D_
      },_x000D_
      "537": {_x000D_
        "$type": "Inside.Core.Formula.Definition.DefinitionAC, Inside.Core.Formula",_x000D_
        "ID": 537,_x000D_
        "Results": [_x000D_
          [_x000D_
            "Employé"_x000D_
          ]_x000D_
        ],_x000D_
        "Statistics": {_x000D_
          "CreationDate": "2022-11-15T10:02:33.4024748+01:00",_x000D_
          "LastRefreshDate": "2020-11-09T16:10:40.5510565+01:00",_x000D_
          "TotalRefreshCount": 4,_x000D_
          "CustomInfo": {}_x000D_
        }_x000D_
      },_x000D_
      "538": {_x000D_
        "$type": "Inside.Core.Formula.Definition.DefinitionAC, Inside.Core.Formula",_x000D_
        "ID": 538,_x000D_
        "Results": [_x000D_
          [_x000D_
            ""_x000D_
          ]_x000D_
        ],_x000D_
        "Statistics": {_x000D_
          "CreationDate": "2022-11-15T10:02:33.4024748+01:00",_x000D_
          "LastRefreshDate": "2020-11-09T16:10:33.2912377+01:00",_x000D_
          "TotalRefreshCount": 3,_x000D_
          "CustomInfo": {}_x000D_
        }_x000D_
      },_x000D_
      "539": {_x000D_
        "$type": "Inside.Core.Formula.Definition.DefinitionAC, Inside.Core.Formula",_x000D_
        "ID": 539,_x000D_
        "Results": [_x000D_
          [_x000D_
            "2"_x000D_
          ]_x000D_
        ],_x000D_
        "Statistics": {_x000D_
          "CreationDate": "2022-11-15T10:02:33.4024748+01:00",_x000D_
          "LastRefreshDate": "2020-11-09T16:10:39.9499139+01:00",_x000D_
          "TotalRefreshCount": 4,_x000D_
          "CustomInfo": {}_x000D_
        }_x000D_
      },_x000D_
      "540": {_x000D_
        "$type": "Inside.Core.Formula.Definition.DefinitionAC, Inside.Core.Formula",_x000D_
        "ID": 540,_x000D_
        "Results": [_x000D_
          [_x000D_
            "100"_x000D_
          ]_x000D_
        ],_x000D_
        "Statistics": {_x000D_
          "CreationDate": "2022-11-15T10:02:33.4024748+01:00",_x000D_
          "LastRefreshDate": "2020-11-09T16:10:42.5293484+01:00",_x000D_
          "TotalRefreshCount": 4,_x000D_
          "CustomInfo": {}_x000D_
        }_x000D_
      },_x000D_
      "541": {_x000D_
        "$type": "Inside.Core.Formula.Definition.DefinitionAC, Inside.Core.Formula",_x000D_
        "ID": 541,_x000D_
        "Results": [_x000D_
          [_x000D_
            31_x000D_
          ]_x000D_
        ],_x000D_
        "Statistics": {_x000D_
          "CreationDate": "2022-11-15T10:02:33.4024748+01:00",_x000D_
          "LastRefreshDate": "2020-11-09T16:10:40.7177952+01:00",_x000D_
          "TotalRefreshCount": 4,_x000D_
          "CustomInfo": {}_x000D_
        }_x000D_
      },_x000D_
      "542": {_x000D_
        "$type": "Inside.Core.Formula.Definition.DefinitionAC, Inside.Core.Formula",_x000D_
        "ID": 542,_x000D_
        "Results": [_x000D_
          [_x000D_
            ""_x000D_
          ]_x000D_
        ],_x000D_
        "Statistics": {_x000D_
          "CreationDate": "2022-11-15T10:02:33.4024748+01:00",_x000D_
          "LastRefreshDate": "2020-11-09T16:10:35.6156194+01:00",_x000D_
          "TotalRefreshCount": 3,_x000D_
          "CustomInfo": {}_x000D_
        }_x000D_
      },_x000D_
      "543": {_x000D_
        "$type": "Inside.Core.Formula.Definition.DefinitionAC, Inside.Core.Formula",_x000D_
        "ID": 543,_x000D_
        "Results": [_x000D_
          [_x000D_
            "Employé"_x000D_
          ]_x000D_
        ],_x000D_
        "Statistics": {_x000D_
          "CreationDate": "2022-11-15T10:02:33.4024748+01:00",_x000D_
          "LastRefreshDate": "2020-11-09T16:10:39.1946832+01:00",_x000D_
          "TotalRefreshCount": 4,_x000D_
          "CustomInfo": {}_x000D_
        }_x000D_
      },_x000D_
      "544": {_x000D_
        "$type": "Inside.Core.Formula.Definition.DefinitionAC, Inside.Core.Formula",_x000D_
        "ID": 544,_x000D_
        "Results": [_x000D_
          [_x000D_
            "100"_x000D_
          ]_x000D_
        ],_x000D_
        "Statistics": {_x000D_
          "CreationDate": "2022-11-15T10:02:33.4024748+01:00",_x000D_
          "LastRefreshDate": "2020-11-09T16:10:42.8186838+01:00",_x000D_
          "TotalRefreshCount": 4,_x000D_
          "CustomInfo": {}_x000D_
        }_x000D_
      },_x000D_
      "545": {_x000D_
        "$type": "Inside.Core.Formula.Definition.DefinitionAC, Inside.Core.Formula",_x000D_
        "ID": 545,_x000D_
        "Results": [_x000D_
          [_x000D_
            "1"_x000D_
          ]_x000D_
        ],_x000D_
        "Statistics": {_x000D_
          "CreationDate": "2022-11-15T10:02:33.4024748+01:00",_x000D_
          "LastRefreshDate": "2020-11-09T16:10:41.4014197+01:00",_x000D_
          "TotalRefreshCount": 4,_x000D_
          "CustomInfo": {}_x000D_
        }_x000D_
      },_x000D_
      "546": {_x000D_
        "$type": "Inside.Core.Formula.Definition.DefinitionAC, Inside.Core.Formula",_x000D_
        "ID": 546,_x000D_
        "Results": [_x000D_
          [_x000D_
            31_x000D_
          ]_x000D_
        ],_x000D_
        "Statistics": {_x000D_
          "CreationDate": "2022-11-15T10:02:33.4024748+01:00",_x000D_
          "LastRefreshDate": "2020-11-09T16:10:40.0171829+01:00",_x000D_
          "TotalRefreshCount": 4,_x000D_
          "CustomInfo": {}_x000D_
        }_x000D_
      },_x000D_
      "547": {_x000D_
        "$type": "Inside.Core.Formula.Definition.DefinitionAC, Inside.Core.Formula",_x000D_
        "ID": 547,_x000D_
        "Results": [_x000D_
          [_x000D_
            ""_x000D_
          ]_x000D_
        ],_x000D_
        "Statistics": {_x000D_
          "CreationDate": "2022-11-15T10:02:33.4024748+01:00",_x000D_
          "LastRefreshDate": "2020-11-09T16:10:35.6146299+01:00",_x000D_
          "TotalRefreshCount": 3,_x000D_
          "CustomInfo": {}_x000D_
        }_x000D_
      },_x000D_
      "548": {_x000D_
        "$type": "Inside.Core.Formula.Definition.DefinitionAC, Inside.Core.Formula",_x000D_
        "ID": 548,_x000D_
        "Results": [_x000D_
          [_x000D_
            "Ingénieur et cadre"_x000D_
          ]_x000D_
        ],_x000D_
        "Statistics": {_x000D_
          "CreationDate": "2022-11-15T10:02:33.4024748+01:00",_x000D_
          "LastRefreshDate": "2020-11-09T16:10:39.192688+01:00",_x000D_
          "TotalRefreshCount": 4,_x000D_
          "CustomInfo": {}_x000D_
        }_x000D_
      },_x000D_
      "549": {_x000D_
        "$type": "Inside.Core.Formula.Definition.DefinitionAC, Inside.Core.Formula",_x000D_
        "ID": 549,_x000D_
        "Results": [_x000D_
          [_x000D_
            "300"_x000D_
          ]_x000D_
        ],_x000D_
        "Statistics": {_x000D_
          "CreationDate": "2022-11-15T10:02:33.4024748+01:00",_x000D_
          "LastRefreshDate": "2020-11-09T16:10:42.8166574+01:00",_x000D_
          "TotalRefreshCount": 4,_x000D_
          "CustomInfo": {}_x000D_
        }_x000D_
      },_x000D_
      "550": {_x000D_
        "$type": "Inside.Core.Formula.Definition.DefinitionAC, Inside.Core.Formula",_x000D_
        "ID": 550,_x000D_
        "Results": [_x000D_
          [_x000D_
            "2"_x000D_
          ]_x000D_
        ],_x000D_
        "Statistics": {_x000D_
          "CreationDate": "2022-11-15T10:02:33.4024748+01:00",_x000D_
          "LastRefreshDate": "2020-11-09T16:10:43.1074935+01:00",_x000D_
          "TotalRefreshCount": 4,_x000D_
          "CustomInfo": {}_x000D_
        }_x000D_
      },_x000D_
      "551": {_x000D_
        "$type": "Inside.Core.Formula.Definition.DefinitionAC, Inside.Core.Formula",_x000D_
        "ID": 551,_x000D_
        "Results": [_x000D_
          [_x000D_
            31_x000D_
          ]_x000D_
        ],_x000D_
        "Statistics": {_x000D_
          "CreationDate": "2022-11-15T10:02:33.4024748+01:00",_x000D_
          "LastRefreshDate": "2020-11-09T16:10:40.7158201+01:00",_x000D_
          "TotalRefreshCount": 4,_x000D_
          "CustomInfo": {}_x000D_
        }_x000D_
      },_x000D_
      "552": {_x000D_
        "$type": "Inside.Core.Formula.Definition.DefinitionAC, Inside.Core.Formula",_x000D_
        "ID": 552,_x000D_
        "Results": [_x000D_
          [_x000D_
            "Catégorie 3"_x000D_
          ]_x000D_
        ],_x000D_
        "Statistics": {_x000D_
          "CreationDate": "2022-11-15T10:02:33.4024748+01:00",_x000D_
          "LastRefreshDate": "2020-11-09T16:10:35.6126259+01:00",_x000D_
          "TotalRefreshCount": 3,_x000D_
          "CustomInfo": {}_x000D_
        }_x000D_
      },_x000D_
      "553": {_x000D_
        "$type": "Inside.Core.Formula.Definition.DefinitionAC, Inside.Core.Formula",_x000D_
        "ID": 553,_x000D_
        "Results": [_x000D_
          [_x000D_
            "Ingénieur et cadre"_x000D_
          ]_x000D_
        ],_x000D_
        "Statistics": {_x000D_
          "CreationDate": "2022-11-15T10:02:33.4024748+01:00",_x000D_
          "LastRefreshDate": "2020-11-09T16:10:39.1916907+01:00",_x000D_
          "TotalRefreshCount": 4,_x000D_
          "CustomInfo": {}_x000D_
        }_x000D_
      },_x000D_
      "554": {_x000D_
        "$type": "Inside.Core.Formula.Definition.DefinitionAC, Inside.Core.Formula",_x000D_
        "ID": 554,_x000D_
        "Results": [_x000D_
          [_x000D_
            "100"_x000D_
          ]_x000D_
        ],_x000D_
        "Statistics": {_x000D_
          "CreationDate": "2022-11-15T10:02:33.4024748+01:00",_x000D_
          "LastRefreshDate": "2020-11-09T16:10:43.0290528+01:00",_x000D_
          "TotalRefreshCount": 4,_x000D_
          "CustomInfo": {}_x000D_
        }_x000D_
      },_x000D_
      "555": {_x000D_
        "$type": "Inside.Core.Formula.Definition.DefinitionAC, Inside.Core.Formula",_x000D_
        "ID": 555,_x000D_
        "Results": [_x000D_
          [_x000D_
            "2"_x000D_
          ]_x000D_
        ],_x000D_
        "Statistics": {_x000D_
          "CreationDate": "2022-11-15T10:02:33.4024748+01:00",_x000D_
          "LastRefreshDate": "2020-11-09T16:10:41.9002698+01:00",_x000D_
          "TotalRefreshCount": 4,_x000D_
          "CustomInfo": {}_x000D_
        }_x000D_
      },_x000D_
      "556": {_x000D_
        "$type": "Inside.Core.Formula.Definition.DefinitionAC, Inside.Core.Formula",_x000D_
        "ID": 556,_x000D_
        "Results": [_x000D_
          [_x000D_
            31_x000D_
          ]_x000D_
        ],_x000D_
        "Statistics": {_x000D_
          "CreationDate": "2022-11-15T10:02:33.4024748+01:00",_x000D_
          "LastRefreshDate": "2020-11-09T16:10:40.015191+01:00",_x000D_
          "TotalRefreshCount": 4,_x000D_
          "CustomInfo": {}_x000D_
        }_x000D_
      },_x000D_
      "557": {_x000D_
        "$type": "Inside.Core.Formula.Definition.DefinitionAC, Inside.Core.Formula",_x000D_
        "ID": 557,_x000D_
        "Results": [_x000D_
          [_x000D_
            "Catégorie 1"_x000D_
          ]_x000D_
        ],_x000D_
        "Statistics": {_x000D_
          "CreationDate": "2022-11-15T10:02:33.4024748+01:00",_x000D_
          "LastRefreshDate": "2020-11-09T16:10:35.609634+01:00",_x000D_
          "TotalRefreshCount": 3,_x000D_
          "CustomInfo": {}_x000D_
        }_x000D_
      },_x000D_
      "558": {_x000D_
        "$type": "Inside.Core.Formula.Definition.DefinitionAC, Inside.Core.Formula",_x000D_
        "ID": 558,_x000D_
        "Results": [_x000D_
          [_x000D_
            "Employé"_x000D_
          ]_x000D_
        ],_x000D_
        "Statistics": {_x000D_
          "CreationDate": "2022-11-15T10:02:33.4024748+01:00",_x000D_
          "LastRefreshDate": "2020-11-09T16:10:39.1896957+01:00",_x000D_
          "TotalRefreshCount": 4,_x000D_
          "CustomInfo": {}_x000D_
        }_x000D_
      },_x000D_
      "559": {_x000D_
        "$type": "Inside.Core.Formula.Definition.DefinitionAC, Inside.Core.Formula",_x000D_
        "ID": 559,_x000D_
        "Results": [_x000D_
          [_x000D_
            "200"_x000D_
          ]_x000D_
        ],_x000D_
        "Statistics": {_x000D_
          "CreationDate": "2022-11-15T10:02:33.4024748+01:00",_x000D_
          "LastRefreshDate": "2020-11-09T16:10:42.3526489+01:00",_x000D_
          "TotalRefreshCount": 4,_x000D_
          "CustomInfo": {}_x000D_
        }_x000D_
      },_x000D_
      "560": {_x000D_
        "$type": "Inside.Core.Formula.Definition.DefinitionAC, Inside.Core.Formula",_x000D_
        "ID": 560,_x000D_
        "Results": [_x000D_
          [_x000D_
            "2"_x000D_
          ]_x000D_
        ],_x000D_
        "Statistics": {_x000D_
          "CreationDate": "2022-11-15T10:02:33.4024748+01:00",_x000D_
          "LastRefreshDate": "2020-11-09T16:10:41.1648925+01:00",_x000D_
          "TotalRefreshCount": 4,_x000D_
          "CustomInfo": {}_x000D_
        }_x000D_
      },_x000D_
      "561": {_x000D_
        "$type": "Inside.Core.Formula.Definition.DefinitionAC, Inside.Core.Formula",_x000D_
        "ID": 561,_x000D_
        "Results": [_x000D_
          [_x000D_
            31_x000D_
          ]_x000D_
        ],_x000D_
        "Statistics": {_x000D_
          "CreationDate": "2022-11-15T10:02:33.4024748+01:00",_x000D_
          "LastRefreshDate": "2020-11-09T16:10:40.7138129+01:00",_x000D_
          "TotalRefreshCount": 4,_x000D_
          "CustomInfo": {}_x000D_
        }_x000D_
      },_x000D_
      "562": {_x000D_
        "$type": "Inside.Core.Formula.Definition.DefinitionAC, Inside.Core.Formula",_x000D_
        "ID": 562,_x000D_
        "Results": [_x000D_
          [_x000D_
            ""_x000D_
          ]_x000D_
        ],_x000D_
        "Statistics": {_x000D_
          "CreationDate": "2022-11-15T10:02:33.4024748+01:00",_x000D_
          "LastRefreshDate": "2020-11-09T16:10:35.6086467+01:00",_x000D_
          "TotalRefreshCount": 3,_x000D_
          "CustomInfo": {}_x000D_
        }_x000D_
      },_x000D_
      "563": {_x000D_
        "$type": "Inside.Core.Formula.Definition.DefinitionAC, Inside.Core.Formula",_x000D_
        "ID": 563,_x000D_
        "Results": [_x000D_
          [_x000D_
            "Employé"_x000D_
          ]_x000D_
        ],_x000D_
        "Statistics": {_x000D_
          "CreationDate": "2022-11-15T10:02:33.4024748+01:00",_x000D_
          "LastRefreshDate": "2020-11-09T16:10:39.1877012+01:00",_x000D_
          "TotalRefreshCount": 4,_x000D_
          "CustomInfo": {}_x000D_
        }_x000D_
      },_x000D_
      "564": {_x000D_
        "$type": "Inside.Core.Formula.Definition.DefinitionAC, Inside.Core.Formula",_x000D_
        "ID": 564,_x000D_
        "Results": [_x000D_
          [_x000D_
            "150"_x000D_
          ]_x000D_
        ],_x000D_
        "Statistics": {_x000D_
          "CreationDate": "2022-11-15T10:02:33.4024748+01:00",_x000D_
          "LastRefreshDate": "2020-11-09T16:10:43.1643796+01:00",_x000D_
          "TotalRefreshCount": 4,_x000D_
          "CustomInfo": {}_x000D_
        }_x000D_
      },_x000D_
      "565": {_x000D_
        "$type": "Inside.Core.Formula.Definition.DefinitionAC, Inside.Core.Formula",_x000D_
        "ID": 565,_x000D_
        "Results": [_x000D_
          [_x000D_
            "1"_x000D_
          ]_x000D_
        ],_x000D_
        "Statistics": {_x000D_
          "CreationDate": "2022-11-15T10:02:33.4024748+01:00",_x000D_
          "LastRefreshDate": "2020-11-09T16:10:42.7355855+01:00",_x000D_
          "TotalRefreshCount": 4,_x000D_
          "CustomInfo": {}_x000D_
        }_x000D_
      },_x000D_
      "566": {_x000D_
        "$type": "Inside.Core.Formula.Definition.DefinitionAC, Inside.Core.Formula",_x000D_
        "ID": 566,_x000D_
        "Results": [_x000D_
          [_x000D_
            31_x000D_
          ]_x000D_
        ],_x000D_
        "Statistics": {_x000D_
          "CreationDate": "2022-11-15T10:02:33.4024748+01:00",_x000D_
          "LastRefreshDate": "2020-11-09T16:10:40.0131928+01:00",_x000D_
          "TotalRefreshCount": 4,_x000D_
          "CustomInfo": {}_x000D_
        }_x000D_
      },_x000D_
      "567": {_x000D_
        "$type": "Inside.Core.Formula.Definition.DefinitionAC, Inside.Core.Formula",_x000D_
        "ID": 567,_x000D_
        "Results": [_x000D_
          [_x000D_
            ""_x000D_
          ]_x000D_
        ],_x000D_
        "Statistics": {_x000D_
          "CreationDate": "2022-11-15T10:02:33.4024748+01:00",_x000D_
          "LastRefreshDate": "2020-11-09T16:10:35.6066445+01:00",_x000D_
          "TotalRefreshCount": 3,_x000D_
          "CustomInfo": {}_x000D_
        }_x000D_
      },_x000D_
      "568": {_x000D_
        "$type": "Inside.Core.Formula.Definition.DefinitionAC, Inside.Core.Formula",_x000D_
        "ID": 568,_x000D_
        "Results": [_x000D_
          [_x000D_
            "Employé"_x000D_
          ]_x000D_
        ],_x000D_
        "Statistics": {_x000D_
          "CreationDate": "2022-11-15T10:02:33.4024748+01:00",_x000D_
          "LastRefreshDate": "2020-11-09T16:10:39.1867038+01:00",_x000D_
          "TotalRefreshCount": 4,_x000D_
          "CustomInfo": {}_x000D_
        }_x000D_
      },_x000D_
      "569": {_x000D_
        "$type": "Inside.Core.Formula.Definition.DefinitionAC, Inside.Core.Formula",_x000D_
        "ID": 569,_x000D_
        "Results": [_x000D_
          [_x000D_
            "100"_x000D_
          ]_x000D_
        ],_x000D_
        "Statistics": {_x000D_
          "CreationDate": "2022-11-15T10:02:33.4024748+01:00",_x000D_
          "LastRefreshDate": "2020-11-09T16:10:42.3031119+01:00",_x000D_
          "TotalRefreshCount": 4,_x000D_
          "CustomInfo": {}_x000D_
        }_x000D_
      },_x000D_
      "570": {_x000D_
        "$type": "Inside.Core.Formula.Definition.DefinitionAC, Inside.Core.Formula",_x000D_
        "ID": 570,_x000D_
        "Results": [_x000D_
          [_x000D_
            "3"_x000D_
          ]_x000D_
        ],_x000D_
        "Statistics": {_x000D_
          "CreationDate": "2022-11-15T10:02:33.4024748+01:00",_x000D_
          "LastRefreshDate": "2020-11-09T16:10:41.6388196+01:00",_x000D_
          "TotalRefreshCount": 4,_x000D_
          "CustomInfo": {}_x000D_
        }_x000D_
      },_x000D_
      "571": {_x000D_
        "$type": "Inside.Core.Formula.Definition.DefinitionAC, Inside.Core.Formula",_x000D_
        "ID": 571,_x000D_
        "Results": [_x000D_
          [_x000D_
            31_x000D_
          ]_x000D_
        ],_x000D_
        "Statistics": {_x000D_
          "CreationDate": "2022-11-15T10:02:33.4024748+01:00",_x000D_
          "LastRefreshDate": "2020-11-09T16:10:40.7117779+01:00",_x000D_
          "TotalRefreshCount": 4,_x000D_
          "CustomInfo": {}_x000D_
        }_x000D_
      },_x000D_
      "572": {_x000D_
        "$type": "Inside.Core.Formula.Definition.DefinitionAC, Inside.Core.Formula",_x000D_
        "ID": 572,_x000D_
        "Results": [_x000D_
          [_x000D_
            ""_x000D_
          ]_x000D_
        ],_x000D_
        "Statistics": {_x000D_
          "CreationDate": "2022-11-15T10:02:33.4024748+01:00",_x000D_
          "LastRefreshDate": "2020-11-09T16:10:35.6046466+01:00",_x000D_
          "TotalRefreshCount": 3,_x000D_
          "CustomInfo": {}_x000D_
        }_x000D_
      },_x000D_
      "573": {_x000D_
        "$type": "Inside.Core.Formula.Definition.DefinitionAC, Inside.Core.Formula",_x000D_
        "ID": 573,_x000D_
        "Results": [_x000D_
          [_x000D_
            "Ingénieur et cadre"_x000D_
          ]_x000D_
        ],_x000D_
        "Statistics": {_x000D_
          "CreationDate": "2022-11-15T10:02:33.4024748+01:00",_x000D_
          "LastRefreshDate": "2020-11-09T16:10:39.1837114+01:00",_x000D_
          "TotalRefreshCount": 4,_x000D_
          "CustomInfo": {}_x000D_
        }_x000D_
      },_x000D_
      "574": {_x000D_
        "$type": "Inside.Core.Formula.Definition.DefinitionAC, Inside.Core.Formula",_x000D_
        "ID": 574,_x000D_
        "Results": [_x000D_
          [_x000D_
            "300"_x000D_
          ]_x000D_
        ],_x000D_
        "Statistics": {_x000D_
          "CreationDate": "2022-11-15T10:02:33.4024748+01:00",_x000D_
          "LastRefreshDate": "2020-11-09T16:10:42.6671773+01:00",_x000D_
          "TotalRefreshCount": 4,_x000D_
          "CustomInfo": {}_x000D_
        }_x000D_
      },_x000D_
      "575": {_x000D_
        "$type": "Inside.Core.Formula.Definition.DefinitionAC, Inside.Core.Formula",_x000D_
        "ID": 575,_x000D_
        "Results": [_x000D_
          [_x000D_
            "3"_x000D_
          ]_x000D_
        ],_x000D_
        "Statistics": {_x000D_
          "CreationDate": "2022-11-15T10:02:33.4024748+01:00",_x000D_
          "LastRefreshDate": "2020-11-09T16:10:40.9208446+01:00",_x000D_
          "TotalRefreshCount": 4,_x000D_
          "CustomInfo": {}_x000D_
        }_x000D_
      },_x000D_
      "576": {_x000D_
        "$type": "Inside.Core.Formula.Definition.DefinitionAC, Inside.Core.Formula",_x000D_
        "ID": 576,_x000D_
        "Results": [_x000D_
          [_x000D_
            54_x000D_
          ]_x000D_
        ],_x000D_
        "Statistics": {_x000D_
          "CreationDate": "2022-11-15T10:02:33.4024748+01:00",_x000D_
          "LastRefreshDate": "2020-11-09T16:10:40.0121599+01:00",_x000D_
          "TotalRefreshCount": 4,_x000D_
          "CustomInfo": {}_x000D_
        }_x000D_
      },_x000D_
      "577": {_x000D_
        "$type": "Inside.Core.Formula.Definition.DefinitionAC, Inside.Core.Formula",_x000D_
        "ID": 577,_x000D_
        "Results": [_x000D_
      </t>
  </si>
  <si>
    <t xml:space="preserve">    [_x000D_
            "Catégorie 3"_x000D_
          ]_x000D_
        ],_x000D_
        "Statistics": {_x000D_
          "CreationDate": "2022-11-15T10:02:33.4024748+01:00",_x000D_
          "LastRefreshDate": "2020-11-09T16:10:35.6026543+01:00",_x000D_
          "TotalRefreshCount": 3,_x000D_
          "CustomInfo": {}_x000D_
        }_x000D_
      },_x000D_
      "578": {_x000D_
        "$type": "Inside.Core.Formula.Definition.DefinitionAC, Inside.Core.Formula",_x000D_
        "ID": 578,_x000D_
        "Results": [_x000D_
          [_x000D_
            "Ingénieur et cadre"_x000D_
          ]_x000D_
        ],_x000D_
        "Statistics": {_x000D_
          "CreationDate": "2022-11-15T10:02:33.4024748+01:00",_x000D_
          "LastRefreshDate": "2020-11-09T16:10:39.1827142+01:00",_x000D_
          "TotalRefreshCount": 4,_x000D_
          "CustomInfo": {}_x000D_
        }_x000D_
      },_x000D_
      "579": {_x000D_
        "$type": "Inside.Core.Formula.Definition.DefinitionAC, Inside.Core.Formula",_x000D_
        "ID": 579,_x000D_
        "Results": [_x000D_
          [_x000D_
            "250"_x000D_
          ]_x000D_
        ],_x000D_
        "Statistics": {_x000D_
          "CreationDate": "2022-11-15T10:02:33.4024748+01:00",_x000D_
          "LastRefreshDate": "2020-11-09T16:10:43.0210747+01:00",_x000D_
          "TotalRefreshCount": 4,_x000D_
          "CustomInfo": {}_x000D_
        }_x000D_
      },_x000D_
      "580": {_x000D_
        "$type": "Inside.Core.Formula.Definition.DefinitionAC, Inside.Core.Formula",_x000D_
        "ID": 580,_x000D_
        "Results": [_x000D_
          [_x000D_
            "2"_x000D_
          ]_x000D_
        ],_x000D_
        "Statistics": {_x000D_
          "CreationDate": "2022-11-15T10:02:33.4024748+01:00",_x000D_
          "LastRefreshDate": "2020-11-09T16:10:42.0788769+01:00",_x000D_
          "TotalRefreshCount": 4,_x000D_
          "CustomInfo": {}_x000D_
        }_x000D_
      },_x000D_
      "581": {_x000D_
        "$type": "Inside.Core.Formula.Definition.DefinitionAC, Inside.Core.Formula",_x000D_
        "ID": 581,_x000D_
        "Results": [_x000D_
          [_x000D_
            31_x000D_
          ]_x000D_
        ],_x000D_
        "Statistics": {_x000D_
          "CreationDate": "2022-11-15T10:02:33.4024748+01:00",_x000D_
          "LastRefreshDate": "2020-11-09T16:10:40.709832+01:00",_x000D_
          "TotalRefreshCount": 4,_x000D_
          "CustomInfo": {}_x000D_
        }_x000D_
      },_x000D_
      "582": {_x000D_
        "$type": "Inside.Core.Formula.Definition.DefinitionAC, Inside.Core.Formula",_x000D_
        "ID": 582,_x000D_
        "Results": [_x000D_
          [_x000D_
            ""_x000D_
          ]_x000D_
        ],_x000D_
        "Statistics": {_x000D_
          "CreationDate": "2022-11-15T10:02:33.4024748+01:00",_x000D_
          "LastRefreshDate": "2020-11-09T16:10:35.6006581+01:00",_x000D_
          "TotalRefreshCount": 3,_x000D_
          "CustomInfo": {}_x000D_
        }_x000D_
      },_x000D_
      "583": {_x000D_
        "$type": "Inside.Core.Formula.Definition.DefinitionAC, Inside.Core.Formula",_x000D_
        "ID": 583,_x000D_
        "Results": [_x000D_
          [_x000D_
            "Employé"_x000D_
          ]_x000D_
        ],_x000D_
        "Statistics": {_x000D_
          "CreationDate": "2022-11-15T10:02:33.4024748+01:00",_x000D_
          "LastRefreshDate": "2020-11-09T16:10:39.1807193+01:00",_x000D_
          "TotalRefreshCount": 4,_x000D_
          "CustomInfo": {}_x000D_
        }_x000D_
      },_x000D_
      "584": {_x000D_
        "$type": "Inside.Core.Formula.Definition.DefinitionAC, Inside.Core.Formula",_x000D_
        "ID": 584,_x000D_
        "Results": [_x000D_
          [_x000D_
            "100"_x000D_
          ]_x000D_
        ],_x000D_
        "Statistics": {_x000D_
          "CreationDate": "2022-11-15T10:02:33.4024748+01:00",_x000D_
          "LastRefreshDate": "2020-11-09T16:10:43.1593918+01:00",_x000D_
          "TotalRefreshCount": 4,_x000D_
          "CustomInfo": {}_x000D_
        }_x000D_
      },_x000D_
      "585": {_x000D_
        "$type": "Inside.Core.Formula.Definition.DefinitionAC, Inside.Core.Formula",_x000D_
        "ID": 585,_x000D_
        "Results": [_x000D_
          [_x000D_
            "1"_x000D_
          ]_x000D_
        ],_x000D_
        "Statistics": {_x000D_
          "CreationDate": "2022-11-15T10:02:33.4024748+01:00",_x000D_
          "LastRefreshDate": "2020-11-09T16:10:41.3964376+01:00",_x000D_
          "TotalRefreshCount": 4,_x000D_
          "CustomInfo": {}_x000D_
        }_x000D_
      },_x000D_
      "586": {_x000D_
        "$type": "Inside.Core.Formula.Definition.DefinitionAC, Inside.Core.Formula",_x000D_
        "ID": 586,_x000D_
        "Results": [_x000D_
          [_x000D_
            31_x000D_
          ]_x000D_
        ],_x000D_
        "Statistics": {_x000D_
          "CreationDate": "2022-11-15T10:02:33.4024748+01:00",_x000D_
          "LastRefreshDate": "2020-11-09T16:10:40.0101645+01:00",_x000D_
          "TotalRefreshCount": 4,_x000D_
          "CustomInfo": {}_x000D_
        }_x000D_
      },_x000D_
      "587": {_x000D_
        "$type": "Inside.Core.Formula.Definition.DefinitionAC, Inside.Core.Formula",_x000D_
        "ID": 587,_x000D_
        "Results": [_x000D_
          [_x000D_
            ""_x000D_
          ]_x000D_
        ],_x000D_
        "Statistics": {_x000D_
          "CreationDate": "2022-11-15T10:02:33.4024748+01:00",_x000D_
          "LastRefreshDate": "2020-11-09T16:10:35.5986264+01:00",_x000D_
          "TotalRefreshCount": 3,_x000D_
          "CustomInfo": {}_x000D_
        }_x000D_
      },_x000D_
      "588": {_x000D_
        "$type": "Inside.Core.Formula.Definition.DefinitionAC, Inside.Core.Formula",_x000D_
        "ID": 588,_x000D_
        "Results": [_x000D_
          [_x000D_
            "Employé"_x000D_
          ]_x000D_
        ],_x000D_
        "Statistics": {_x000D_
          "CreationDate": "2022-11-15T10:02:33.4024748+01:00",_x000D_
          "LastRefreshDate": "2020-11-09T16:10:39.1787251+01:00",_x000D_
          "TotalRefreshCount": 4,_x000D_
          "CustomInfo": {}_x000D_
        }_x000D_
      },_x000D_
      "589": {_x000D_
        "$type": "Inside.Core.Formula.Definition.DefinitionAC, Inside.Core.Formula",_x000D_
        "ID": 589,_x000D_
        "Results": [_x000D_
          [_x000D_
            "100"_x000D_
          ]_x000D_
        ],_x000D_
        "Statistics": {_x000D_
          "CreationDate": "2022-11-15T10:02:33.4024748+01:00",_x000D_
          "LastRefreshDate": "2020-11-09T16:10:42.5143861+01:00",_x000D_
          "TotalRefreshCount": 4,_x000D_
          "CustomInfo": {}_x000D_
        }_x000D_
      },_x000D_
      "590": {_x000D_
        "$type": "Inside.Core.Formula.Definition.DefinitionAC, Inside.Core.Formula",_x000D_
        "ID": 590,_x000D_
        "Results": [_x000D_
          [_x000D_
            "Catégorie 1"_x000D_
          ]_x000D_
        ],_x000D_
        "Statistics": {_x000D_
          "CreationDate": "2022-11-15T10:02:33.4024748+01:00",_x000D_
          "LastRefreshDate": "2020-11-09T16:10:17.8283858+01:00",_x000D_
          "TotalRefreshCount": 2,_x000D_
          "CustomInfo": {}_x000D_
        }_x000D_
      },_x000D_
      "591": {_x000D_
        "$type": "Inside.Core.Formula.Definition.DefinitionAC, Inside.Core.Formula",_x000D_
        "ID": 591,_x000D_
        "Results": [_x000D_
          [_x000D_
            "Employé"_x000D_
          ]_x000D_
        ],_x000D_
        "Statistics": {_x000D_
          "CreationDate": "2022-11-15T10:02:33.4024748+01:00",_x000D_
          "LastRefreshDate": "2020-11-09T16:10:39.6087798+01:00",_x000D_
          "TotalRefreshCount": 4,_x000D_
          "CustomInfo": {}_x000D_
        }_x000D_
      },_x000D_
      "592": {_x000D_
        "$type": "Inside.Core.Formula.Definition.DefinitionAC, Inside.Core.Formula",_x000D_
        "ID": 592,_x000D_
        "Results": [_x000D_
          [_x000D_
            31_x000D_
          ]_x000D_
        ],_x000D_
        "Statistics": {_x000D_
          "CreationDate": "2022-11-15T10:02:33.4024748+01:00",_x000D_
          "LastRefreshDate": "2020-11-09T16:10:40.020165+01:00",_x000D_
          "TotalRefreshCount": 4,_x000D_
          "CustomInfo": {}_x000D_
        }_x000D_
      },_x000D_
      "593": {_x000D_
        "$type": "Inside.Core.Formula.Definition.DefinitionAC, Inside.Core.Formula",_x000D_
        "ID": 593,_x000D_
        "Results": [_x000D_
          [_x000D_
            "Ingénieur et cadre"_x000D_
          ]_x000D_
        ],_x000D_
        "Statistics": {_x000D_
          "CreationDate": "2022-11-15T10:02:33.4024748+01:00",_x000D_
          "LastRefreshDate": "2020-11-09T16:10:40.7727983+01:00",_x000D_
          "TotalRefreshCount": 4,_x000D_
          "CustomInfo": {}_x000D_
        }_x000D_
      },_x000D_
      "594": {_x000D_
        "$type": "Inside.Core.Formula.Definition.DefinitionAC, Inside.Core.Formula",_x000D_
        "ID": 594,_x000D_
        "Results": [_x000D_
          [_x000D_
            "2"_x000D_
          ]_x000D_
        ],_x000D_
        "Statistics": {_x000D_
          "CreationDate": "2022-11-15T10:02:33.4024748+01:00",_x000D_
          "LastRefreshDate": "2020-11-09T16:10:40.629677+01:00",_x000D_
          "TotalRefreshCount": 4,_x000D_
          "CustomInfo": {}_x000D_
        }_x000D_
      },_x000D_
      "595": {_x000D_
        "$type": "Inside.Core.Formula.Definition.DefinitionAC, Inside.Core.Formula",_x000D_
        "ID": 595,_x000D_
        "Results": [_x000D_
          [_x000D_
            ""_x000D_
          ]_x000D_
        ],_x000D_
        "Statistics": {_x000D_
          "CreationDate": "2022-11-15T10:02:33.4024748+01:00",_x000D_
          "LastRefreshDate": "2020-11-09T16:10:33.0017868+01:00",_x000D_
          "TotalRefreshCount": 3,_x000D_
          "CustomInfo": {}_x000D_
        }_x000D_
      },_x000D_
      "596": {_x000D_
        "$type": "Inside.Core.Formula.Definition.DefinitionAC, Inside.Core.Formula",_x000D_
        "ID": 596,_x000D_
        "Results": [_x000D_
          [_x000D_
            31_x000D_
          ]_x000D_
        ],_x000D_
        "Statistics": {_x000D_
          "CreationDate": "2022-11-15T10:02:33.4024748+01:00",_x000D_
          "LastRefreshDate": "2020-11-09T16:10:40.7188315+01:00",_x000D_
          "TotalRefreshCount": 4,_x000D_
          "CustomInfo": {}_x000D_
        }_x000D_
      },_x000D_
      "597": {_x000D_
        "$type": "Inside.Core.Formula.Definition.DefinitionAC, Inside.Core.Formula",_x000D_
        "ID": 597,_x000D_
        "Results": [_x000D_
          [_x000D_
            "Employé"_x000D_
          ]_x000D_
        ],_x000D_
        "Statistics": {_x000D_
          "CreationDate": "2022-11-15T10:02:33.4024748+01:00",_x000D_
          "LastRefreshDate": "2020-11-09T16:10:39.8570877+01:00",_x000D_
          "TotalRefreshCount": 4,_x000D_
          "CustomInfo": {}_x000D_
        }_x000D_
      },_x000D_
      "598": {_x000D_
        "$type": "Inside.Core.Formula.Definition.DefinitionAC, Inside.Core.Formula",_x000D_
        "ID": 598,_x000D_
        "Results": [_x000D_
          [_x000D_
            "3"_x000D_
          ]_x000D_
        ],_x000D_
        "Statistics": {_x000D_
          "CreationDate": "2022-11-15T10:02:33.4024748+01:00",_x000D_
          "LastRefreshDate": "2020-11-09T16:10:40.6277174+01:00",_x000D_
          "TotalRefreshCount": 4,_x000D_
          "CustomInfo": {}_x000D_
        }_x000D_
      },_x000D_
      "599": {_x000D_
        "$type": "Inside.Core.Formula.Definition.DefinitionAC, Inside.Core.Formula",_x000D_
        "ID": 599,_x000D_
        "Results": [_x000D_
          [_x000D_
            "Ingénieur et cadre"_x000D_
          ]_x000D_
        ],_x000D_
        "Statistics": {_x000D_
          "CreationDate": "2022-11-15T10:02:33.4024748+01:00",_x000D_
          "LastRefreshDate": "2020-11-09T16:10:41.6019001+01:00",_x000D_
          "TotalRefreshCount": 4,_x000D_
          "CustomInfo": {}_x000D_
        }_x000D_
      },_x000D_
      "600": {_x000D_
        "$type": "Inside.Core.Formula.Definition.DefinitionAC, Inside.Core.Formula",_x000D_
        "ID": 600,_x000D_
        "Results": [_x000D_
          [_x000D_
            "Catégorie 1"_x000D_
          ]_x000D_
        ],_x000D_
        "Statistics": {_x000D_
          "CreationDate": "2022-11-15T10:02:33.4024748+01:00",_x000D_
          "LastRefreshDate": "2020-11-09T16:10:17.5276056+01:00",_x000D_
          "TotalRefreshCount": 2,_x000D_
          "CustomInfo": {}_x000D_
        }_x000D_
      },_x000D_
      "601": {_x000D_
        "$type": "Inside.Core.Formula.Definition.DefinitionAC, Inside.Core.Formula",_x000D_
        "ID": 601,_x000D_
        "Results": [_x000D_
          [_x000D_
            31_x000D_
          ]_x000D_
        ],_x000D_
        "Statistics": {_x000D_
          "CreationDate": "2022-11-15T10:02:33.4024748+01:00",_x000D_
          "LastRefreshDate": "2020-11-09T16:10:39.7513137+01:00",_x000D_
          "TotalRefreshCount": 4,_x000D_
          "CustomInfo": {}_x000D_
        }_x000D_
      },_x000D_
      "602": {_x000D_
        "$type": "Inside.Core.Formula.Definition.DefinitionAC, Inside.Core.Formula",_x000D_
        "ID": 602,_x000D_
        "Results": [_x000D_
          [_x000D_
            "2"_x000D_
          ]_x000D_
        ],_x000D_
        "Statistics": {_x000D_
          "CreationDate": "2022-11-15T10:02:33.4024748+01:00",_x000D_
          "LastRefreshDate": "2020-11-09T16:10:40.6257306+01:00",_x000D_
          "TotalRefreshCount": 4,_x000D_
          "CustomInfo": {}_x000D_
        }_x000D_
      },_x000D_
      "603": {_x000D_
        "$type": "Inside.Core.Formula.Definition.DefinitionAC, Inside.Core.Formula",_x000D_
        "ID": 603,_x000D_
        "Results": [_x000D_
          [_x000D_
            "Employé"_x000D_
          ]_x000D_
        ],_x000D_
        "Statistics": {_x000D_
          "CreationDate": "2022-11-15T10:02:33.4024748+01:00",_x000D_
          "LastRefreshDate": "2020-11-09T16:10:40.0720743+01:00",_x000D_
          "TotalRefreshCount": 4,_x000D_
          "CustomInfo": {}_x000D_
        }_x000D_
      },_x000D_
      "604": {_x000D_
        "$type": "Inside.Core.Formula.Definition.DefinitionAC, Inside.Core.Formula",_x000D_
        "ID": 604,_x000D_
        "Results": [_x000D_
          [_x000D_
            ""_x000D_
          ]_x000D_
        ],_x000D_
        "Statistics": {_x000D_
          "CreationDate": "2022-11-15T10:02:33.4024748+01:00",_x000D_
          "LastRefreshDate": "2020-11-09T16:10:17.5246527+01:00",_x000D_
          "TotalRefreshCount": 2,_x000D_
          "CustomInfo": {}_x000D_
        }_x000D_
      },_x000D_
      "605": {_x000D_
        "$type": "Inside.Core.Formula.Definition.DefinitionAC, Inside.Core.Formula",_x000D_
        "ID": 605,_x000D_
        "Results": [_x000D_
          [_x000D_
            "1"_x000D_
          ]_x000D_
        ],_x000D_
        "Statistics": {_x000D_
          "CreationDate": "2022-11-15T10:02:33.4024748+01:00",_x000D_
          "LastRefreshDate": "2020-11-09T16:10:41.6418148+01:00",_x000D_
          "TotalRefreshCount": 4,_x000D_
          "CustomInfo": {}_x000D_
        }_x000D_
      },_x000D_
      "606": {_x000D_
        "$type": "Inside.Core.Formula.Definition.DefinitionAC, Inside.Core.Formula",_x000D_
        "ID": 606,_x000D_
        "Results": [_x000D_
          [_x000D_
            31_x000D_
          ]_x000D_
        ],_x000D_
        "Statistics": {_x000D_
          "CreationDate": "2022-11-15T10:02:33.4024748+01:00",_x000D_
          "LastRefreshDate": "2020-11-09T16:10:40.4930829+01:00",_x000D_
          "TotalRefreshCount": 4,_x000D_
          "CustomInfo": {}_x000D_
        }_x000D_
      },_x000D_
      "607": {_x000D_
        "$type": "Inside.Core.Formula.Definition.DefinitionAC, Inside.Core.Formula",_x000D_
        "ID": 607,_x000D_
        "Results": [_x000D_
          [_x000D_
            ""_x000D_
          ]_x000D_
        ],_x000D_
        "Statistics": {_x000D_
          "CreationDate": "2022-11-15T10:02:33.4024748+01:00",_x000D_
          "LastRefreshDate": "2020-11-09T16:10:18.2594773+01:00",_x000D_
          "TotalRefreshCount": 2,_x000D_
          "CustomInfo": {}_x000D_
        }_x000D_
      },_x000D_
      "608": {_x000D_
        "$type": "Inside.Core.Formula.Definition.DefinitionAC, Inside.Core.Formula",_x000D_
        "ID": 608,_x000D_
        "Results": [_x000D_
          [_x000D_
            "Employé"_x000D_
          ]_x000D_
        ],_x000D_
        "Statistics": {_x000D_
          "CreationDate": "2022-11-15T10:02:33.4024748+01:00",_x000D_
          "LastRefreshDate": "2020-11-09T16:10:40.5500619+01:00",_x000D_
          "TotalRefreshCount": 4,_x000D_
          "CustomInfo": {}_x000D_
        }_x000D_
      },_x000D_
      "609": {_x000D_
        "$type": "Inside.Core.Formula.Definition.DefinitionAC, Inside.Core.Formula",_x000D_
        "ID": 609,_x000D_
        "Results": [_x000D_
          [_x000D_
            "100"_x000D_
          ]_x000D_
        ],_x000D_
        "Statistics": {_x000D_
          "CreationDate": "2022-11-15T10:02:33.4024748+01:00",_x000D_
          "LastRefreshDate": "2020-11-09T16:10:42.3110915+01:00",_x000D_
          "TotalRefreshCount": 4,_x000D_
          "CustomInfo": {}_x000D_
        }_x000D_
      },_x000D_
      "610": {_x000D_
        "$type": "Inside.Core.Formula.Definition.DefinitionAC, Inside.Core.Formula",_x000D_
        "ID": 610,_x000D_
        "Results": [_x000D_
          [_x000D_
            "1"_x000D_
          ]_x000D_
        ],_x000D_
        "Statistics": {_x000D_
          "CreationDate": "2022-11-15T10:02:33.4024748+01:00",_x000D_
          "LastRefreshDate": "2020-11-09T16:10:40.9248455+01:00",_x000D_
          "TotalRefreshCount": 4,_x000D_
          "CustomInfo": {}_x000D_
        }_x000D_
      },_x000D_
      "611": {_x000D_
        "$type": "Inside.Core.Formula.Definition.DefinitionAC, Inside.Core.Formula",_x000D_
        "ID": 611,_x000D_
        "Results": [_x000D_
          [_x000D_
            31_x000D_
          ]_x000D_
        ],_x000D_
        "Statistics": {_x000D_
          "CreationDate": "2022-11-15T10:02:33.4024748+01:00",_x000D_
          "LastRefreshDate": "2020-11-09T16:10:41.1208957+01:00",_x000D_
          "TotalRefreshCount": 4,_x000D_
          "CustomInfo": {}_x000D_
        }_x000D_
      },_x000D_
      "612": {_x000D_
        "$type": "Inside.Core.Formula.Definition.DefinitionAC, Inside.Core.Formula",_x000D_
        "ID": 612,_x000D_
        "Results": [_x000D_
          [_x000D_
            "Catégorie 2"_x000D_
          ]_x000D_
        ],_x000D_
        "Statistics": {_x000D_
          "CreationDate": "2022-11-15T10:02:33.4024748+01:00",_x000D_
          "LastRefreshDate": "2020-11-09T16:10:18.2240984+01:00",_x000D_
          "TotalRefreshCount": 2,_x000D_
          "CustomInfo": {}_x000D_
        }_x000D_
      },_x000D_
      "613": {_x000D_
        "$type": "Inside.Core.Formula.Definition.DefinitionAC, Inside.Core.Formula",_x000D_
        "ID": 613,_x000D_
        "Results": [_x000D_
          [_x000D_
            "Employé"_x000D_
          ]_x000D_
        ],_x000D_
        "Statistics": {_x000D_
          "CreationDate": "2022-11-15T10:02:33.4024748+01:00",_x000D_
          "LastRefreshDate": "2020-11-09T16:10:42.0549454+01:00",_x000D_
          "TotalRefreshCount": 4,_x000D_
          "CustomInfo": {}_x000D_
        }_x000D_
      },_x000D_
      "614": {_x000D_
        "$type": "Inside.Core.Formula.Definition.DefinitionAC, Inside.Core.Formula",_x000D_
        "ID": 614,_x000D_
        "Results": [_x000D_
          [_x000D_
            "200"_x000D_
          ]_x000D_
        ],_x000D_
        "Statistics": {_x000D_
          "CreationDate": "2022-11-15T10:02:33.4024748+01:00",_x000D_
          "LastRefreshDate": "2020-11-09T16:10:42.3090964+01:00",_x000D_
          "TotalRefreshCount": 4,_x000D_
          "CustomInfo": {}_x000D_
        }_x000D_
      },_x000D_
      "615": {_x000D_
        "$type": "Inside.Core.Formula.Definition.DefinitionAC, Inside.Core.Formula",_x000D_
        "ID": 615,_x000D_
        "Results": [_x000D_
          [_x000D_
            "3"_x000D_
          ]_x000D_
        ],_x000D_
        "Statistics": {_x000D_
          "CreationDate": "2022-11-15T10:02:33.4024748+01:00",_x000D_
          "LastRefreshDate": "2020-11-09T16:10:42.0818754+01:00",_x000D_
          "TotalRefreshCount": 4,_x000D_
          "CustomInfo": {}_x000D_
        }_x000D_
      },_x000D_
      "616": {_x000D_
        "$type": "Inside.Core.Formula.Definition.DefinitionAC, Inside.Core.Formula",_x000D_
        "ID": 616,_x000D_
        "Results": [_x000D_
          [_x000D_
            31_x000D_
          ]_x000D_
        ],_x000D_
        "Statistics": {_x000D_
          "CreationDate": "2022-11-15T10:02:33.4024748+01:00",_x000D_
          "LastRefreshDate": "2020-11-09T16:10:40.4890843+01:00",_x000D_
          "TotalRefreshCount": 4,_x000D_
          "CustomInfo": {}_x000D_
        }_x000D_
      },_x000D_
      "617": {_x000D_
        "$type": "Inside.Core.Formula.Definition.DefinitionAC, Inside.Core.Formula",_x000D_
        "ID": 617,_x000D_
        "Results": [_x000D_
          [_x000D_
            "Catégorie 1"_x000D_
          ]_x000D_
        ],_x000D_
        "Statistics": {_x000D_
          "CreationDate": "2022-11-15T10:02:33.4024748+01:00",_x000D_
          "LastRefreshDate": "2020-11-09T16:10:18.1796078+01:00",_x000D_
          "TotalRefreshCount": 2,_x000D_
          "CustomInfo": {}_x000D_
        }_x000D_
      },_x000D_
      "618": {_x000D_
        "$type": "Inside.Core.Formula.Definition.DefinitionAC, Inside.Core.Formula",_x000D_
        "ID": 618,_x000D_
        "Results": [_x000D_
          [_x000D_
            "Ingénieur et cadre"_x000D_
          ]_x000D_
        ],_x000D_
        "Statistics": {_x000D_
          "CreationDate": "2022-11-15T10:02:33.4024748+01:00",_x000D_
          "LastRefreshDate": "2020-11-09T16:10:40.0690819+01:00",_x000D_
          "TotalRefreshCount": 4,_x000D_
          "CustomInfo": {}_x000D_
        }_x000D_
      },_x000D_
      "619": {_x000D_
        "$type": "Inside.Core.Formula.Definition.DefinitionAC, Inside.Core.Formula",_x000D_
        "ID": 619,_x000D_
        "Results": [_x000D_
          [_x000D_
            "250"_x000D_
          ]_x000D_
        ],_x000D_
        "Statistics": {_x000D_
          "CreationDate": "2022-11-15T10:02:33.4024748+01:00",_x000D_
          "LastRefreshDate": "2020-11-09T16:10:42.5233621+01:00",_x000D_
          "TotalRefreshCount": 4,_x000D_
          "CustomInfo": {}_x000D_
        }_x000D_
      },_x000D_
      "620": {_x000D_
        "$type": "Inside.Core.Formula.Definition.DefinitionAC, Inside.Core.Formula",_x000D_
        "ID": 620,_x000D_
        "Results": [_x000D_
          [_x000D_
            "2"_x000D_
          ]_x000D_
        ],_x000D_
        "Statistics": {_x000D_
          "CreationDate": "2022-11-15T10:02:33.4024748+01:00",_x000D_
          "LastRefreshDate": "2020-11-09T16:10:41.3994256+01:00",_x000D_
          "TotalRefreshCount": 4,_x000D_
          "CustomInfo": {}_x000D_
        }_x000D_
      },_x000D_
      "621": {_x000D_
        "$type": "Inside.Core.Formula.Definition.DefinitionAC, Inside.Core.Formula",_x000D_
        "ID": 621,_x000D_
        "Results": [_x000D_
          [_x000D_
            31_x000D_
          ]_x000D_
        ],_x000D_
        "Statistics": {_x000D_
          "CreationDate": "2022-11-15T10:02:33.4024748+01:00",_x000D_
          "LastRefreshDate": "2020-11-09T16:10:42.8633495+01:00",_x000D_
          "TotalRefreshCount": 4,_x000D_
          "CustomInfo": {}_x000D_
        }_x000D_
      },_x000D_
      "622": {_x000D_
        "$type": "Inside.Core.Formula.Definition.DefinitionAC, Inside.Core.Formula",_x000D_
        "ID": 622,_x000D_
        "Results": [_x000D_
          [_x000D_
            ""_x000D_
          ]_x000D_
        ],_x000D_
        "Statistics": {_x000D_
          "CreationDate": "2022-11-15T10:02:33.4024748+01:00",_x000D_
          "LastRefreshDate": "2020-11-09T16:10:18.1237387+01:00",_x000D_
          "TotalRefreshCount": 2,_x000D_
          "CustomInfo": {}_x000D_
        }_x000D_
      },_x000D_
      "623": {_x000D_
        "$type": "Inside.Core.Formula.Definition.DefinitionAC, Inside.Core.Formula",_x000D_
        "ID": 623,_x000D_
        "Results": [_x000D_
          [_x000D_
            "Employé"_x000D_
          ]_x000D_
        ],_x000D_
        "Statistics": {_x000D_
          "CreationDate": "2022-11-15T10:02:33.4024748+01:00",_x000D_
          "LastRefreshDate": "2020-11-09T16:10:41.1388451+01:00",_x000D_
          "TotalRefreshCount": 4,_x000D_
          "CustomInfo": {}_x000D_
        }_x000D_
      },_x000D_
      "624": {_x000D_
        "$type": "Inside.Core.Formula.Definition.DefinitionAC, Inside.Core.Formula",_x000D_
        "ID": 624,_x000D_
        "Results": [_x000D_
          [_x000D_
            "200"_x000D_
          ]_x000D_
        ],_x000D_
        "Statistics": {_x000D_
          "CreationDate": "2022-11-15T10:02:33.4024748+01:00",_x000D_
          "LastRefreshDate": "2020-11-09T16:10:42.6701699+01:00",_x000D_
          "TotalRefreshCount": 4,_x000D_
          "CustomInfo": {}_x000D_
        }_x000D_
      },_x000D_
      "625": {_x000D_
        "$type": "Inside.Core.Formula.Definition.DefinitionAC, Inside.Core.Formula",_x000D_
        "ID": 625,_x000D_
        "Results": [_x000D_
          [_x000D_
            "1"_x000D_
          ]_x000D_
        ],_x000D_
        "Statistics": {_x000D_
          "CreationDate": "2022-11-15T10:02:33.4024748+01:00",_x000D_
          "LastRefreshDate": "2020-11-09T16:10:42.9583794+01:00",_x000D_
          "TotalRefreshCount": 4,_x000D_
          "CustomInfo": {}_x000D_
        }_x000D_
      },_x000D_
      "626": {_x000D_
        "$type": "Inside.Core.Formula.Definition.DefinitionAC, Inside.Core.Formula",_x000D_
        "ID": 626,_x000D_
        "Results": [_x000D_
          [_x000D_
            31_x000D_
          ]_x000D_
        ],_x000D_
        "Statistics": {_x000D_
          "CreationDate": "2022-11-15T10:02:33.4024748+01:00",_x000D_
          "LastRefreshDate": "2020-11-09T16:10:40.4860772+01:00",_x000D_
          "TotalRefreshCount": 4,_x000D_
          "CustomInfo": {}_x000D_
        }_x000D_
      },_x000D_
      "627": {_x000D_
        "$type": "Inside.Core.Formula.Definition.DefinitionAC, Inside.Core.Formula",_x000D_
        "ID": 627,_x000D_
        "Results": [_x000D_
          [_x000D_
            ""_x000D_
          ]_x000D_
        ],_x000D_
        "Statistics": {_x000D_
          "CreationDate": "2022-11-15T10:02:33.4024748+01:00",_x000D_
          "LastRefreshDate": "2020-11-09T16:10:18.0768491+01:00",_x000D_
          "TotalRefreshCount": 2,_x000D_
          "CustomInfo": {}_x000D_
        }_x000D_
      },_x000D_
      "628": {_x000D_
        "$type": "Inside.Core.Formula.Definition.DefinitionAC, Inside.Core.Formula",_x000D_
        "ID": 628,_x000D_
        "Results": [_x000D_
          [_x000D_
            "Employé"_x000D_
          ]_x000D_
        ],_x000D_
        "Statistics": {_x000D_
          "CreationDate": "2022-11-15T10:02:33.4024748+01:00",_x000D_
          "LastRefreshDate": "2020-11-09T16:10:40.8959363+01:00",_x000D_
          "TotalRefreshCount": 4,_x000D_
          "CustomInfo": {}_x000D_
        }_x000D_
      },_x000D_
      "629": {_x000D_
        "$type": "Inside.Core.Formula.Definition.DefinitionAC, Inside.Core.Formula",_x000D_
        "ID": 629,_x000D_
        "Results": [_x000D_
          [_x000D_
            "100"_x000D_
          ]_x000D_
        ],_x000D_
        "Statistics": {_x000D_
          "CreationDate": "2022-11-15T10:02:33.4024748+01:00",_x000D_
          "LastRefreshDate": "2020-11-09T16:10:42.8097144+01:00",_x000D_
          "TotalRefreshCount": 4,_x000D_
          "CustomInfo": {}_x000D_
        }_x000D_
      },_x000D_
      "630": {_x000D_
        "$type": "Inside.Core.Formula.Definition.DefinitionAC, Inside.Core.Formula",_x000D_
        "ID": 630,_x000D_
        "Results": [_x000D_
          [_x000D_
            "1"_x000D_
          ]_x000D_
        ],_x000D_
        "Statistics": {_x000D_
          "CreationDate": "2022-11-15T10:02:33.4024748+01:00",_x000D_
          "LastRefreshDate": "2020-11-09T16:10:41.8982894+01:00",_x000D_
          "TotalRefreshCount": 4,_x000D_
          "CustomInfo": {}_x000D_
        }_x000D_
      },_x000D_
      "631": {_x000D_
        "$type": "Inside.Core.Formula.Definition.DefinitionAC, Inside.Core.Formula",_x000D_
        "ID": 631,_x000D_
        "Results": [_x000D_
          [_x000D_
            31_x000D_
          ]_x000D_
        ],_x000D_
        "Statistics": {_x000D_
          "CreationDate": "2022-11-15T10:02:33.4024748+01:00",_x000D_
          "LastRefreshDate": "2020-11-09T16:10:41.5808864+01:00",_x000D_
          "TotalRefreshCount": 4,_x000D_
          "CustomInfo": {}_x000D_
        }_x000D_
      },_x000D_
      "632": {_x000D_
        "$type": "Inside.Core.Formula.Definition.DefinitionAC, Inside.Core.Formula",_x000D_
        "ID": 632,_x000D_
        "Results": [_x000D_
          [_x000D_
            ""_x000D_
          ]_x000D_
        ],_x000D_
        "Statistics": {_x000D_
          "CreationDate": "2022-11-15T10:02:33.4024748+01:00",_x000D_
          "LastRefreshDate": "2020-11-09T16:10:18.0738873+01:00",_x000D_
          "TotalRefreshCount": 2,_x000D_
          "CustomInfo": {}_x000D_
        }_x000D_
      },_x000D_
      "633": {_x000D_
        "$type": "Inside.Core.Formula.Definition.DefinitionAC, Inside.Core.Formula",_x000D_
        "ID": 633,_x000D_
        "Results": [_x000D_
          [_x000D_
            "Ingénieur et cadre"_x000D_
          ]_x000D_
        ],_x000D_
        "Statistics": {_x000D_
          "CreationDate": "2022-11-15T10:02:33.4024748+01:00",_x000D_
          "LastRefreshDate": "2020-11-09T16:10:40.2983006+01:00",_x000D_
          "TotalRefreshCount": 4,_x000D_
          "CustomInfo": {}_x000D_
        }_x000D_
      },_x000D_
      "634": {_x000D_
        "$type": "Inside.Core.Formula.Definition.DefinitionAC, Inside.Core.Formula",_x000D_
        "ID": 634,_x000D_
        "Results": [_x000D_
          [_x000D_
            "300"_x000D_
          ]_x000D_
        ],_x000D_
        "Statistics": {_x000D_
          "CreationDate": "2022-11-15T10:02:33.4024748+01:00",_x000D_
          "LastRefreshDate": "2020-11-09T16:10:43.086903+01:00",_x000D_
          "TotalRefreshCount": 4,_x000D_
          "CustomInfo": {}_x000D_
        }_x000D_
      },_x000D_
      "635": {_x000D_
        "$type": "Inside.Core.Formula.Definition.DefinitionAC, Inside.Core.Formula",_x000D_
        "ID": 635,_x000D_
        "Results": [_x000D_
          [_x000D_
            "2"_x000D_
          ]_x000D_
        ],_x000D_
        "Statistics": {_x000D_
          "CreationDate": "2022-11-15T10:02:33.4024748+01:00",_x000D_
          "LastRefreshDate": "2020-11-09T16:10:41.1628962+01:00",_x000D_
          "TotalRefreshCount": 4,_x000D_
          "CustomInfo": {}_x000D_
        }_x000D_
      },_x000D_
      "636": {_x000D_
        "$type": "Inside.Core.Formula.Definition.DefinitionAC, Inside.Core.Formula",_x000D_
        "ID": 636,_x000D_
        "Results": [_x000D_
          [_x000D_
            31_x000D_
          ]_x000D_
        ],_x000D_
        "Statistics": {_x000D_
          "CreationDate": "2022-11-15T10:02:33.4024748+01:00",_x000D_
          "LastRefreshDate": "2020-11-09T16:10:40.4801053+01:00",_x000D_
          "TotalRefreshCount": 4,_x000D_
          "CustomInfo": {}_x000D_
        }_x000D_
      },_x000D_
      "637": {_x000D_
        "$type": "Inside.Core.Formula.Definition.DefinitionAC, Inside.Core.Formula",_x000D_
        "ID": 637,_x000D_
        "Results": [_x000D_
          [_x000D_
            "Catégorie 3"_x000D_
          ]_x000D_
        ],_x000D_
        "Statistics": {_x000D_
          "CreationDate": "2022-11-15T10:02:33.4024748+01:00",_x000D_
          "LastRefreshDate": "2020-11-09T16:10:18.0718469+01:00",_x000D_
          "TotalRefreshCount": 2,_x000D_
          "CustomInfo": {}_x000D_
        }_x000D_
      },_x000D_
      "638": {_x000D_
        "$type": "Inside.Core.Formula.Definition.DefinitionAC, Inside.Core.Formula",_x000D_
        "ID": 638,_x000D_
        "Results": [_x000D_
          [_x000D_
            "Ingénieur et cadre"_x000D_
          ]_x000D_
        ],_x000D_
        "Statistics": {_x000D_
          "CreationDate": "2022-11-15T10:02:33.4024748+01:00",_x000D_
          "LastRefreshDate": "2020-11-09T16:10:40.7638216+01:00",_x000D_
          "TotalRefreshCount": 4,_x000D_
          "CustomInfo": {}_x000D_
        }_x000D_
      },_x000D_
      "639": {_x000D_
        "$type": "Inside.Core.Formula.Definition.DefinitionAC, Inside.Core.Formula",_x000D_
        "ID": 639,_x000D_
        "Results": [_x000D_
          [_x000D_
            "100"_x000D_
          ]_x000D_
        ],_x000D_
        "Statistics": {_x000D_
          "CreationDate": "2022-11-15T10:02:33.4024748+01:00",_x000D_
          "LastRefreshDate": "2020-11-09T16:10:42.3941183+01:00",_x000D_
          "TotalRefreshCount": 4,_x000D_
          "CustomInfo": {}_x000D_
        }_x000D_
      },_x000D_
      "640": {_x000D_
        "$type": "Inside.Core.Formula.Definition.DefinitionAC, Inside.Core.Formula",_x000D_
        "ID": 640,_x000D_
        "Results": [_x000D_
          [_x000D_
            "2"_x000D_
          ]_x000D_
        ],_x000D_
        "Statistics": {_x000D_
          "CreationDate": "2022-11-15T10:02:33.4024748+01:00",_x000D_
          "LastRefreshDate": "2020-11-09T16:10:42.4536681+01:00",_x000D_
          "TotalRefreshCount": 4,_x000D_
          "CustomInfo": {}_x000D_
        }_x000D_
      },_x000D_
      "641": {_x000D_
        "$type": "Inside.Core.Formula.Definition.DefinitionAC, Inside.Core.Formula",_x000D_
        "ID": 641,_x000D_
        "Results": [_x000D_
          [_x000D_
            31_x000D_
          ]_x000D_
        ],_x000D_
        "Statistics": {_x000D_
          "CreationDate": "2022-11-15T10:02:33.4024748+01:00",_x000D_
          "LastRefreshDate": "2020-11-09T16:10:40.8758215+01:00",_x000D_
          "TotalRefreshCount": 4,_x000D_
          "CustomInfo": {}_x000D_
        }_x000D_
      },_x000D_
      "642": {_x000D_
        "$type": "Inside.Core.Formula.Definition.DefinitionAC, Inside.Core.Formula",_x000D_
        "ID": 642,_x000D_
        "Results": [_x000D_
          [_x000D_
            "Catégorie 1"_x000D_
          ]_x000D_
        ],_x000D_
        "Statistics": {_x000D_
          "CreationDate": "2022-11-15T10:02:33.4024748+01:00",_x000D_
          "LastRefreshDate": "2020-11-09T16:10:18.0689181+01:00",_x000D_
          "TotalRefreshCount": 2,_x000D_
          "CustomInfo": {}_x000D_
        }_x000D_
      },_x000D_
      "643": {_x000D_
        "$type": "Inside.Core.Formula.Definition.DefinitionAC, Inside.Core.Formula",_x000D_
        "ID": 643,_x000D_
        "Results": [_x000D_
          [_x000D_
            "Employé"_x000D_
          ]_x000D_
        ],_x000D_
        "Statistics": {_x000D_
          "CreationDate": "2022-11-15T10:02:33.4024748+01:00",_x000D_
          "LastRefreshDate": "2020-11-09T16:10:39.84711+01:00",_x000D_
          "TotalRefreshCount": 4,_x000D_
          "CustomInfo": {}_x000D_
        }_x000D_
      },_x000D_
      "644": {_x000D_
        "$type": "Inside.Core.Formula.Definition.DefinitionAC, Inside.Core.Formula",_x000D_
        "ID": 644,_x000D_
        "Results": [_x000D_
          [_x000D_
            "200"_x000D_
          ]_x000D_
        ],_x000D_
        "Statistics": {_x000D_
          "CreationDate": "2022-11-15T10:02:33.4024748+01:00",_x000D_
          "LastRefreshDate": "2020-11-09T16:10:42.51638+01:00",_x000D_
          "TotalRefreshCount": 4,_x000D_
          "CustomInfo": {}_x000D_
        }_x000D_
      },_x000D_
      "645": {_x000D_
        "$type": "Inside.Core.Formula.Definition.DefinitionAC, Inside.Core.Formula",_x000D_
        "ID": 645,_x000D_
        "Results": [_x000D_
          [_x000D_
            "2"_x000D_
          ]_x000D_
        ],_x000D_
        "Statistics": {_x000D_
          "CreationDate": "2022-11-15T10:02:33.4024748+01:00",_x000D_
          "LastRefreshDate": "2020-11-09T16:10:41.6368237+01:00",_x000D_
          "TotalRefreshCount": 4,_x000D_
          "CustomInfo": {}_x000D_
        }_x000D_
      },_x000D_
      "646": {_x000D_
        "$type": "Inside.Core.Formula.Definition.DefinitionAC, Inside.Core.Formula",_x000D_
        "ID": 646,_x000D_
        "Results": [_x000D_
          [_x000D_
            31_x000D_
          ]_x000D_
        ],_x000D_
        "Statistics": {_x000D_
          "CreationDate": "2022-11-15T10:02:33.4024748+01:00",_x000D_
          "LastRefreshDate": "2020-11-09T16:10:40.4700795+01:00",_x000D_
          "TotalRefreshCount": 4,_x000D_
          "CustomInfo": {}_x000D_
        }_x000D_
      },_x000D_
      "647": {_x000D_
        "$type": "Inside.Core.Formula.Definition.DefinitionAC, Inside.Core.Formula",_x000D_
        "ID": 647,_x000D_
        "Results": [_x000D_
          [_x000D_
            ""_x000D_
          ]_x000D_
        ],_x000D_
        "Statistics": {_x000D_
          "CreationDate": "2022-11-15T10:02:33.4024748+01:00",_x000D_
          "LastRefreshDate": "2020-11-09T16:10:18.0588913+01:00",_x000D_
          "TotalRefreshCount": 2,_x000D_
          "CustomInfo": {}_x000D_
        }_x000D_
      },_x000D_
      "648": {_x000D_
        "$type": "Inside.Core.Formula.Definition.DefinitionAC, Inside.Core.Formula",_x000D_
        "ID": 648,_x000D_
        "Results": [_x000D_
          [_x000D_
            "Employé"_x000D_
          ]_x000D_
        ],_x000D_
        "Statistics": {_x000D_
          "CreationDate": "2022-11-15T10:02:33.4024748+01:00",_x000D_
          "LastRefreshDate": "2020-11-09T16:10:40.5410406+01:00",_x000D_
          "TotalRefreshCount": 4,_x000D_
          "CustomInfo": {}_x000D_
        }_x000D_
      },_x000D_
      "649": {_x000D_
        "$type": "Inside.Core.Formula.Definition.DefinitionAC, Inside.Core.Formula",_x000D_
        "ID": 649,_x000D_
        "Results": [_x000D_
          [_x000D_
            "150"_x000D_
          ]_x000D_
        ],_x000D_
        "Statistics": {_x000D_
          "CreationDate": "2022-11-15T10:02:33.4024748+01:00",_x000D_
          "LastRefreshDate": "2020-11-09T16:10:42.8046889+01:00",_x000D_
          "TotalRefreshCount": 4,_x000D_
          "CustomInfo": {}_x000D_
        }_x000D_
      },_x000D_
      "650": {_x000D_
        "$type": "Inside.Core.Formula.Definition.DefinitionAC, Inside.Core.Formula",_x000D_
        "ID": 650,_x000D_
        "Results": [_x000D_
          [_x000D_
            "1"_x000D_
          ]_x000D_
        ],_x000D_
        "Statistics": {_x000D_
          "CreationDate": "2022-11-15T10:02:33.4024748+01:00",_x000D_
          "LastRefreshDate": "2020-11-09T16:10:40.9198341+01:00",_x000D_
          "TotalRefreshCount": 4,_x000D_
          "CustomInfo": {}_x000D_
        }_x000D_
      },_x000D_
      "651": {_x000D_
        "$type": "Inside.Core.Formula.Definition.DefinitionAC, Inside.Core.Formula",_x000D_
        "ID": 651,_x000D_
        "Results": [_x000D_
          [_x000D_
            31_x000D_
          ]_x000D_
        ],_x000D_
  </t>
  </si>
  <si>
    <t xml:space="preserve">      "Statistics": {_x000D_
          "CreationDate": "2022-11-15T10:02:33.4024748+01:00",_x000D_
          "LastRefreshDate": "2020-11-09T16:10:42.0328776+01:00",_x000D_
          "TotalRefreshCount": 4,_x000D_
          "CustomInfo": {}_x000D_
        }_x000D_
      },_x000D_
      "652": {_x000D_
        "$type": "Inside.Core.Formula.Definition.DefinitionAC, Inside.Core.Formula",_x000D_
        "ID": 652,_x000D_
        "Results": [_x000D_
          [_x000D_
            ""_x000D_
          ]_x000D_
        ],_x000D_
        "Statistics": {_x000D_
          "CreationDate": "2022-11-15T10:02:33.4024748+01:00",_x000D_
          "LastRefreshDate": "2020-11-09T16:10:18.0563242+01:00",_x000D_
          "TotalRefreshCount": 2,_x000D_
          "CustomInfo": {}_x000D_
        }_x000D_
      },_x000D_
      "653": {_x000D_
        "$type": "Inside.Core.Formula.Definition.DefinitionAC, Inside.Core.Formula",_x000D_
        "ID": 653,_x000D_
        "Results": [_x000D_
          [_x000D_
            "1"_x000D_
          ]_x000D_
        ],_x000D_
        "Statistics": {_x000D_
          "CreationDate": "2022-11-15T10:02:33.4024748+01:00",_x000D_
          "LastRefreshDate": "2020-11-09T16:10:40.9283772+01:00",_x000D_
          "TotalRefreshCount": 4,_x000D_
          "CustomInfo": {}_x000D_
        }_x000D_
      },_x000D_
      "654": {_x000D_
        "$type": "Inside.Core.Formula.Definition.DefinitionAC, Inside.Core.Formula",_x000D_
        "ID": 654,_x000D_
        "Results": [_x000D_
          [_x000D_
            ""_x000D_
          ]_x000D_
        ],_x000D_
        "Statistics": {_x000D_
          "CreationDate": "2022-11-15T10:02:33.4024748+01:00",_x000D_
          "LastRefreshDate": "2020-11-09T16:10:33.0038215+01:00",_x000D_
          "TotalRefreshCount": 3,_x000D_
          "CustomInfo": {}_x000D_
        }_x000D_
      },_x000D_
      "655": {_x000D_
        "$type": "Inside.Core.Formula.Definition.DefinitionAC, Inside.Core.Formula",_x000D_
        "ID": 655,_x000D_
        "Results": [_x000D_
          [_x000D_
            "100"_x000D_
          ]_x000D_
        ],_x000D_
        "Statistics": {_x000D_
          "CreationDate": "2022-11-15T10:02:33.4024748+01:00",_x000D_
          "LastRefreshDate": "2020-11-09T16:10:42.8256335+01:00",_x000D_
          "TotalRefreshCount": 4,_x000D_
          "CustomInfo": {}_x000D_
        }_x000D_
      },_x000D_
      "656": {_x000D_
        "$type": "Inside.Core.Formula.Definition.DefinitionAC, Inside.Core.Formula",_x000D_
        "ID": 656,_x000D_
        "Results": [_x000D_
          [_x000D_
            31_x000D_
          ]_x000D_
        ],_x000D_
        "Statistics": {_x000D_
          "CreationDate": "2022-11-15T10:02:33.4024748+01:00",_x000D_
          "LastRefreshDate": "2020-11-09T16:10:39.754265+01:00",_x000D_
          "TotalRefreshCount": 4,_x000D_
          "CustomInfo": {}_x000D_
        }_x000D_
      },_x000D_
      "657": {_x000D_
        "$type": "Inside.Core.Formula.Definition.DefinitionAC, Inside.Core.Formula",_x000D_
        "ID": 657,_x000D_
        "Results": [_x000D_
          [_x000D_
            31_x000D_
          ]_x000D_
        ],_x000D_
        "Statistics": {_x000D_
          "CreationDate": "2022-11-15T10:02:33.4024748+01:00",_x000D_
          "LastRefreshDate": "2020-11-09T16:10:39.8051794+01:00",_x000D_
          "TotalRefreshCount": 4,_x000D_
          "CustomInfo": {}_x000D_
        }_x000D_
      },_x000D_
      "658": {_x000D_
        "$type": "Inside.Core.Formula.Definition.DefinitionAC, Inside.Core.Formula",_x000D_
        "ID": 658,_x000D_
        "Results": [_x000D_
          [_x000D_
            "2"_x000D_
          ]_x000D_
        ],_x000D_
        "Statistics": {_x000D_
          "CreationDate": "2022-11-15T10:02:33.4024748+01:00",_x000D_
          "LastRefreshDate": "2020-11-09T16:10:40.3890866+01:00",_x000D_
          "TotalRefreshCount": 4,_x000D_
          "CustomInfo": {}_x000D_
        }_x000D_
      },_x000D_
      "659": {_x000D_
        "$type": "Inside.Core.Formula.Definition.DefinitionAC, Inside.Core.Formula",_x000D_
        "ID": 659,_x000D_
        "Results": [_x000D_
          [_x000D_
            "200"_x000D_
          ]_x000D_
        ],_x000D_
        "Statistics": {_x000D_
          "CreationDate": "2022-11-15T10:02:33.4024748+01:00",_x000D_
          "LastRefreshDate": "2020-11-09T16:10:42.8246367+01:00",_x000D_
          "TotalRefreshCount": 4,_x000D_
          "CustomInfo": {}_x000D_
        }_x000D_
      },_x000D_
      "660": {_x000D_
        "$type": "Inside.Core.Formula.Definition.DefinitionAC, Inside.Core.Formula",_x000D_
        "ID": 660,_x000D_
        "Results": [_x000D_
          [_x000D_
            31_x000D_
          ]_x000D_
        ],_x000D_
        "Statistics": {_x000D_
          "CreationDate": "2022-11-15T10:02:33.4024748+01:00",_x000D_
          "LastRefreshDate": "2020-11-09T16:10:39.7523097+01:00",_x000D_
          "TotalRefreshCount": 4,_x000D_
          "CustomInfo": {}_x000D_
        }_x000D_
      },_x000D_
      "661": {_x000D_
        "$type": "Inside.Core.Formula.Definition.DefinitionAC, Inside.Core.Formula",_x000D_
        "ID": 661,_x000D_
        "Results": [_x000D_
          [_x000D_
            "Ingénieur et cadre"_x000D_
          ]_x000D_
        ],_x000D_
        "Statistics": {_x000D_
          "CreationDate": "2022-11-15T10:02:33.4024748+01:00",_x000D_
          "LastRefreshDate": "2020-11-09T16:10:39.3977537+01:00",_x000D_
          "TotalRefreshCount": 4,_x000D_
          "CustomInfo": {}_x000D_
        }_x000D_
      },_x000D_
      "662": {_x000D_
        "$type": "Inside.Core.Formula.Definition.DefinitionAC, Inside.Core.Formula",_x000D_
        "ID": 662,_x000D_
        "Results": [_x000D_
          [_x000D_
            "250"_x000D_
          ]_x000D_
        ],_x000D_
        "Statistics": {_x000D_
          "CreationDate": "2022-11-15T10:02:33.4024748+01:00",_x000D_
          "LastRefreshDate": "2020-11-09T16:10:43.0360348+01:00",_x000D_
          "TotalRefreshCount": 4,_x000D_
          "CustomInfo": {}_x000D_
        }_x000D_
      },_x000D_
      "663": {_x000D_
        "$type": "Inside.Core.Formula.Definition.DefinitionAC, Inside.Core.Formula",_x000D_
        "ID": 663,_x000D_
        "Results": [_x000D_
          [_x000D_
            31_x000D_
          ]_x000D_
        ],_x000D_
        "Statistics": {_x000D_
          "CreationDate": "2022-11-15T10:02:33.4024748+01:00",_x000D_
          "LastRefreshDate": "2020-11-09T16:10:40.2303693+01:00",_x000D_
          "TotalRefreshCount": 4,_x000D_
          "CustomInfo": {}_x000D_
        }_x000D_
      },_x000D_
      "664": {_x000D_
        "$type": "Inside.Core.Formula.Definition.DefinitionAC, Inside.Core.Formula",_x000D_
        "ID": 664,_x000D_
        "Results": [_x000D_
          [_x000D_
            "2"_x000D_
          ]_x000D_
        ],_x000D_
        "Statistics": {_x000D_
          "CreationDate": "2022-11-15T10:02:33.4024748+01:00",_x000D_
          "LastRefreshDate": "2020-11-09T16:10:40.9263861+01:00",_x000D_
          "TotalRefreshCount": 4,_x000D_
          "CustomInfo": {}_x000D_
        }_x000D_
      },_x000D_
      "665": {_x000D_
        "$type": "Inside.Core.Formula.Definition.DefinitionAC, Inside.Core.Formula",_x000D_
        "ID": 665,_x000D_
        "Results": [_x000D_
          [_x000D_
            "Catégorie 1"_x000D_
          ]_x000D_
        ],_x000D_
        "Statistics": {_x000D_
          "CreationDate": "2022-11-15T10:02:33.4024748+01:00",_x000D_
          "LastRefreshDate": "2020-11-09T16:10:17.3642173+01:00",_x000D_
          "TotalRefreshCount": 2,_x000D_
          "CustomInfo": {}_x000D_
        }_x000D_
      },_x000D_
      "666": {_x000D_
        "$type": "Inside.Core.Formula.Definition.DefinitionAC, Inside.Core.Formula",_x000D_
        "ID": 666,_x000D_
        "Results": [_x000D_
          [_x000D_
            "Employé"_x000D_
          ]_x000D_
        ],_x000D_
        "Statistics": {_x000D_
          "CreationDate": "2022-11-15T10:02:33.4024748+01:00",_x000D_
          "LastRefreshDate": "2020-11-09T16:10:39.3957487+01:00",_x000D_
          "TotalRefreshCount": 4,_x000D_
          "CustomInfo": {}_x000D_
        }_x000D_
      },_x000D_
      "667": {_x000D_
        "$type": "Inside.Core.Formula.Definition.DefinitionAC, Inside.Core.Formula",_x000D_
        "ID": 667,_x000D_
        "Results": [_x000D_
          [_x000D_
            "200"_x000D_
          ]_x000D_
        ],_x000D_
        "Statistics": {_x000D_
          "CreationDate": "2022-11-15T10:02:33.4024748+01:00",_x000D_
          "LastRefreshDate": "2020-11-09T16:10:43.03404+01:00",_x000D_
          "TotalRefreshCount": 4,_x000D_
          "CustomInfo": {}_x000D_
        }_x000D_
      },_x000D_
      "668": {_x000D_
        "$type": "Inside.Core.Formula.Definition.DefinitionAC, Inside.Core.Formula",_x000D_
        "ID": 668,_x000D_
        "Results": [_x000D_
          [_x000D_
            31_x000D_
          ]_x000D_
        ],_x000D_
        "Statistics": {_x000D_
          "CreationDate": "2022-11-15T10:02:33.4024748+01:00",_x000D_
          "LastRefreshDate": "2020-11-09T16:10:41.5818844+01:00",_x000D_
          "TotalRefreshCount": 4,_x000D_
          "CustomInfo": {}_x000D_
        }_x000D_
      },_x000D_
      "669": {_x000D_
        "$type": "Inside.Core.Formula.Definition.DefinitionAC, Inside.Core.Formula",_x000D_
        "ID": 669,_x000D_
        "Results": [_x000D_
          [_x000D_
            "1"_x000D_
          ]_x000D_
        ],_x000D_
        "Statistics": {_x000D_
          "CreationDate": "2022-11-15T10:02:33.4024748+01:00",_x000D_
          "LastRefreshDate": "2020-11-09T16:10:42.0838247+01:00",_x000D_
          "TotalRefreshCount": 4,_x000D_
          "CustomInfo": {}_x000D_
        }_x000D_
      },_x000D_
      "670": {_x000D_
        "$type": "Inside.Core.Formula.Definition.DefinitionAC, Inside.Core.Formula",_x000D_
        "ID": 670,_x000D_
        "Results": [_x000D_
          [_x000D_
            ""_x000D_
          ]_x000D_
        ],_x000D_
        "Statistics": {_x000D_
          "CreationDate": "2022-11-15T10:02:33.4024748+01:00",_x000D_
          "LastRefreshDate": "2020-11-09T16:10:17.362227+01:00",_x000D_
          "TotalRefreshCount": 2,_x000D_
          "CustomInfo": {}_x000D_
        }_x000D_
      },_x000D_
      "671": {_x000D_
        "$type": "Inside.Core.Formula.Definition.DefinitionAC, Inside.Core.Formula",_x000D_
        "ID": 671,_x000D_
        "Results": [_x000D_
          [_x000D_
            "Employé"_x000D_
          ]_x000D_
        ],_x000D_
        "Statistics": {_x000D_
          "CreationDate": "2022-11-15T10:02:33.4024748+01:00",_x000D_
          "LastRefreshDate": "2020-11-09T16:10:40.897917+01:00",_x000D_
          "TotalRefreshCount": 4,_x000D_
          "CustomInfo": {}_x000D_
        }_x000D_
      },_x000D_
      "672": {_x000D_
        "$type": "Inside.Core.Formula.Definition.DefinitionAC, Inside.Core.Formula",_x000D_
        "ID": 672,_x000D_
        "Results": [_x000D_
          [_x000D_
            "150"_x000D_
          ]_x000D_
        ],_x000D_
        "Statistics": {_x000D_
          "CreationDate": "2022-11-15T10:02:33.4024748+01:00",_x000D_
          "LastRefreshDate": "2020-11-09T16:10:43.0888978+01:00",_x000D_
          "TotalRefreshCount": 4,_x000D_
          "CustomInfo": {}_x000D_
        }_x000D_
      },_x000D_
      "673": {_x000D_
        "$type": "Inside.Core.Formula.Definition.DefinitionAC, Inside.Core.Formula",_x000D_
        "ID": 673,_x000D_
        "Results": [_x000D_
          [_x000D_
            "1"_x000D_
          ]_x000D_
        ],_x000D_
        "Statistics": {_x000D_
          "CreationDate": "2022-11-15T10:02:33.4024748+01:00",_x000D_
          "LastRefreshDate": "2020-11-09T16:10:40.1618587+01:00",_x000D_
          "TotalRefreshCount": 4,_x000D_
          "CustomInfo": {}_x000D_
        }_x000D_
      },_x000D_
      "674": {_x000D_
        "$type": "Inside.Core.Formula.Definition.DefinitionAC, Inside.Core.Formula",_x000D_
        "ID": 674,_x000D_
        "Results": [_x000D_
          [_x000D_
            31_x000D_
          ]_x000D_
        ],_x000D_
        "Statistics": {_x000D_
          "CreationDate": "2022-11-15T10:02:33.4024748+01:00",_x000D_
          "LastRefreshDate": "2020-11-09T16:10:39.2904736+01:00",_x000D_
          "TotalRefreshCount": 4,_x000D_
          "CustomInfo": {}_x000D_
        }_x000D_
      },_x000D_
      "675": {_x000D_
        "$type": "Inside.Core.Formula.Definition.DefinitionAC, Inside.Core.Formula",_x000D_
        "ID": 675,_x000D_
        "Results": [_x000D_
          [_x000D_
            "Catégorie 1"_x000D_
          ]_x000D_
        ],_x000D_
        "Statistics": {_x000D_
          "CreationDate": "2022-11-15T10:02:33.4024748+01:00",_x000D_
          "LastRefreshDate": "2020-11-09T16:10:17.3592075+01:00",_x000D_
          "TotalRefreshCount": 2,_x000D_
          "CustomInfo": {}_x000D_
        }_x000D_
      },_x000D_
      "676": {_x000D_
        "$type": "Inside.Core.Formula.Definition.DefinitionAC, Inside.Core.Formula",_x000D_
        "ID": 676,_x000D_
        "Results": [_x000D_
          [_x000D_
            "Employé"_x000D_
          ]_x000D_
        ],_x000D_
        "Statistics": {_x000D_
          "CreationDate": "2022-11-15T10:02:33.4024748+01:00",_x000D_
          "LastRefreshDate": "2020-11-09T16:10:40.0700803+01:00",_x000D_
          "TotalRefreshCount": 4,_x000D_
          "CustomInfo": {}_x000D_
        }_x000D_
      },_x000D_
      "677": {_x000D_
        "$type": "Inside.Core.Formula.Definition.DefinitionAC, Inside.Core.Formula",_x000D_
        "ID": 677,_x000D_
        "Results": [_x000D_
          [_x000D_
            "300"_x000D_
          ]_x000D_
        ],_x000D_
        "Statistics": {_x000D_
          "CreationDate": "2022-11-15T10:02:33.4024748+01:00",_x000D_
          "LastRefreshDate": "2020-11-09T16:10:42.7130221+01:00",_x000D_
          "TotalRefreshCount": 4,_x000D_
          "CustomInfo": {}_x000D_
        }_x000D_
      },_x000D_
      "678": {_x000D_
        "$type": "Inside.Core.Formula.Definition.DefinitionAC, Inside.Core.Formula",_x000D_
        "ID": 678,_x000D_
        "Results": [_x000D_
          [_x000D_
            "3"_x000D_
          ]_x000D_
        ],_x000D_
        "Statistics": {_x000D_
          "CreationDate": "2022-11-15T10:02:33.4024748+01:00",_x000D_
          "LastRefreshDate": "2020-11-09T16:10:40.1608185+01:00",_x000D_
          "TotalRefreshCount": 4,_x000D_
          "CustomInfo": {}_x000D_
        }_x000D_
      },_x000D_
      "679": {_x000D_
        "$type": "Inside.Core.Formula.Definition.DefinitionAC, Inside.Core.Formula",_x000D_
        "ID": 679,_x000D_
        "Results": [_x000D_
          [_x000D_
            31_x000D_
          ]_x000D_
        ],_x000D_
        "Statistics": {_x000D_
          "CreationDate": "2022-11-15T10:02:33.4024748+01:00",_x000D_
          "LastRefreshDate": "2020-11-09T16:10:39.2884727+01:00",_x000D_
          "TotalRefreshCount": 4,_x000D_
          "CustomInfo": {}_x000D_
        }_x000D_
      },_x000D_
      "680": {_x000D_
        "$type": "Inside.Core.Formula.Definition.DefinitionAC, Inside.Core.Formula",_x000D_
        "ID": 680,_x000D_
        "Results": [_x000D_
          [_x000D_
            ""_x000D_
          ]_x000D_
        ],_x000D_
        "Statistics": {_x000D_
          "CreationDate": "2022-11-15T10:02:33.4024748+01:00",_x000D_
          "LastRefreshDate": "2020-11-09T16:10:17.3572178+01:00",_x000D_
          "TotalRefreshCount": 2,_x000D_
          "CustomInfo": {}_x000D_
        }_x000D_
      },_x000D_
      "681": {_x000D_
        "$type": "Inside.Core.Formula.Definition.DefinitionAC, Inside.Core.Formula",_x000D_
        "ID": 681,_x000D_
        "Results": [_x000D_
          [_x000D_
            "Ingénieur et cadre"_x000D_
          ]_x000D_
        ],_x000D_
        "Statistics": {_x000D_
          "CreationDate": "2022-11-15T10:02:33.4024748+01:00",_x000D_
          "LastRefreshDate": "2020-11-09T16:10:41.8722495+01:00",_x000D_
          "TotalRefreshCount": 4,_x000D_
          "CustomInfo": {}_x000D_
        }_x000D_
      },_x000D_
      "682": {_x000D_
        "$type": "Inside.Core.Formula.Definition.DefinitionAC, Inside.Core.Formula",_x000D_
        "ID": 682,_x000D_
        "Results": [_x000D_
          [_x000D_
            "100"_x000D_
          ]_x000D_
        ],_x000D_
        "Statistics": {_x000D_
          "CreationDate": "2022-11-15T10:02:33.4024748+01:00",_x000D_
          "LastRefreshDate": "2020-11-09T16:10:41.3404004+01:00",_x000D_
          "TotalRefreshCount": 4,_x000D_
          "CustomInfo": {}_x000D_
        }_x000D_
      },_x000D_
      "683": {_x000D_
        "$type": "Inside.Core.Formula.Definition.DefinitionAC, Inside.Core.Formula",_x000D_
        "ID": 683,_x000D_
        "Results": [_x000D_
          [_x000D_
            "1"_x000D_
          ]_x000D_
        ],_x000D_
        "Statistics": {_x000D_
          "CreationDate": "2022-11-15T10:02:33.4024748+01:00",_x000D_
          "LastRefreshDate": "2020-11-09T16:10:40.1588661+01:00",_x000D_
          "TotalRefreshCount": 4,_x000D_
          "CustomInfo": {}_x000D_
        }_x000D_
      },_x000D_
      "684": {_x000D_
        "$type": "Inside.Core.Formula.Definition.DefinitionAC, Inside.Core.Formula",_x000D_
        "ID": 684,_x000D_
        "Results": [_x000D_
          [_x000D_
            31_x000D_
          ]_x000D_
        ],_x000D_
        "Statistics": {_x000D_
          "CreationDate": "2022-11-15T10:02:33.4024748+01:00",_x000D_
          "LastRefreshDate": "2020-11-09T16:10:39.2864455+01:00",_x000D_
          "TotalRefreshCount": 4,_x000D_
          "CustomInfo": {}_x000D_
        }_x000D_
      },_x000D_
      "685": {_x000D_
        "$type": "Inside.Core.Formula.Definition.DefinitionAC, Inside.Core.Formula",_x000D_
        "ID": 685,_x000D_
        "Results": [_x000D_
          [_x000D_
            "Catégorie 3"_x000D_
          ]_x000D_
        ],_x000D_
        "Statistics": {_x000D_
          "CreationDate": "2022-11-15T10:02:33.4024748+01:00",_x000D_
          "LastRefreshDate": "2020-11-09T16:10:17.3552168+01:00",_x000D_
          "TotalRefreshCount": 2,_x000D_
          "CustomInfo": {}_x000D_
        }_x000D_
      },_x000D_
      "686": {_x000D_
        "$type": "Inside.Core.Formula.Definition.DefinitionAC, Inside.Core.Formula",_x000D_
        "ID": 686,_x000D_
        "Results": [_x000D_
          [_x000D_
            "Employé"_x000D_
          ]_x000D_
        ],_x000D_
        "Statistics": {_x000D_
          "CreationDate": "2022-11-15T10:02:33.4024748+01:00",_x000D_
          "LastRefreshDate": "2020-11-09T16:10:41.600904+01:00",_x000D_
          "TotalRefreshCount": 4,_x000D_
          "CustomInfo": {}_x000D_
        }_x000D_
      },_x000D_
      "687": {_x000D_
        "$type": "Inside.Core.Formula.Definition.DefinitionAC, Inside.Core.Formula",_x000D_
        "ID": 687,_x000D_
        "Results": [_x000D_
          [_x000D_
            "200"_x000D_
          ]_x000D_
        ],_x000D_
        "Statistics": {_x000D_
          "CreationDate": "2022-11-15T10:02:33.4024748+01:00",_x000D_
          "LastRefreshDate": "2020-11-09T16:10:41.3394019+01:00",_x000D_
          "TotalRefreshCount": 4,_x000D_
          "CustomInfo": {}_x000D_
        }_x000D_
      },_x000D_
      "688": {_x000D_
        "$type": "Inside.Core.Formula.Definition.DefinitionAC, Inside.Core.Formula",_x000D_
        "ID": 688,_x000D_
        "Results": [_x000D_
          [_x000D_
            "2"_x000D_
          ]_x000D_
        ],_x000D_
        "Statistics": {_x000D_
          "CreationDate": "2022-11-15T10:02:33.4024748+01:00",_x000D_
          "LastRefreshDate": "2020-11-09T16:10:40.1568701+01:00",_x000D_
          "TotalRefreshCount": 4,_x000D_
          "CustomInfo": {}_x000D_
        }_x000D_
      },_x000D_
      "689": {_x000D_
        "$type": "Inside.Core.Formula.Definition.DefinitionAC, Inside.Core.Formula",_x000D_
        "ID": 689,_x000D_
        "Results": [_x000D_
          [_x000D_
            31_x000D_
          ]_x000D_
        ],_x000D_
        "Statistics": {_x000D_
          "CreationDate": "2022-11-15T10:02:33.4024748+01:00",_x000D_
          "LastRefreshDate": "2020-11-09T16:10:39.2844507+01:00",_x000D_
          "TotalRefreshCount": 4,_x000D_
          "CustomInfo": {}_x000D_
        }_x000D_
      },_x000D_
      "690": {_x000D_
        "$type": "Inside.Core.Formula.Definition.DefinitionAC, Inside.Core.Formula",_x000D_
        "ID": 690,_x000D_
        "Results": [_x000D_
          [_x000D_
            ""_x000D_
          ]_x000D_
        ],_x000D_
        "Statistics": {_x000D_
          "CreationDate": "2022-11-15T10:02:33.4024748+01:00",_x000D_
          "LastRefreshDate": "2020-11-09T16:10:17.3532599+01:00",_x000D_
          "TotalRefreshCount": 2,_x000D_
          "CustomInfo": {}_x000D_
        }_x000D_
      },_x000D_
      "691": {_x000D_
        "$type": "Inside.Core.Formula.Definition.DefinitionAC, Inside.Core.Formula",_x000D_
        "ID": 691,_x000D_
        "Results": [_x000D_
          [_x000D_
            "Ingénieur et cadre"_x000D_
          ]_x000D_
        ],_x000D_
        "Statistics": {_x000D_
          "CreationDate": "2022-11-15T10:02:33.4024748+01:00",_x000D_
          "LastRefreshDate": "2020-11-09T16:10:40.3022769+01:00",_x000D_
          "TotalRefreshCount": 4,_x000D_
          "CustomInfo": {}_x000D_
        }_x000D_
      },_x000D_
      "692": {_x000D_
        "$type": "Inside.Core.Formula.Definition.DefinitionAC, Inside.Core.Formula",_x000D_
        "ID": 692,_x000D_
        "Results": [_x000D_
          [_x000D_
            "100"_x000D_
          ]_x000D_
        ],_x000D_
        "Statistics": {_x000D_
          "CreationDate": "2022-11-15T10:02:33.4024748+01:00",_x000D_
          "LastRefreshDate": "2020-11-09T16:10:41.3374012+01:00",_x000D_
          "TotalRefreshCount": 4,_x000D_
          "CustomInfo": {}_x000D_
        }_x000D_
      },_x000D_
      "693": {_x000D_
        "$type": "Inside.Core.Formula.Definition.DefinitionAC, Inside.Core.Formula",_x000D_
        "ID": 693,_x000D_
        "Results": [_x000D_
          [_x000D_
            "1"_x000D_
          ]_x000D_
        ],_x000D_
        "Statistics": {_x000D_
          "CreationDate": "2022-11-15T10:02:33.4024748+01:00",_x000D_
          "LastRefreshDate": "2020-11-09T16:10:40.1558722+01:00",_x000D_
          "TotalRefreshCount": 4,_x000D_
          "CustomInfo": {}_x000D_
        }_x000D_
      },_x000D_
      "694": {_x000D_
        "$type": "Inside.Core.Formula.Definition.DefinitionAC, Inside.Core.Formula",_x000D_
        "ID": 694,_x000D_
        "Results": [_x000D_
          [_x000D_
            31_x000D_
          ]_x000D_
        ],_x000D_
        "Statistics": {_x000D_
          "CreationDate": "2022-11-15T10:02:33.4024748+01:00",_x000D_
          "LastRefreshDate": "2020-11-09T16:10:39.2824812+01:00",_x000D_
          "TotalRefreshCount": 4,_x000D_
          "CustomInfo": {}_x000D_
        }_x000D_
      },_x000D_
      "695": {_x000D_
        "$type": "Inside.Core.Formula.Definition.DefinitionAC, Inside.Core.Formula",_x000D_
        "ID": 695,_x000D_
        "Results": [_x000D_
          [_x000D_
            ""_x000D_
          ]_x000D_
        ],_x000D_
        "Statistics": {_x000D_
          "CreationDate": "2022-11-15T10:02:33.4024748+01:00",_x000D_
          "LastRefreshDate": "2020-11-09T16:10:17.3512273+01:00",_x000D_
          "TotalRefreshCount": 2,_x000D_
          "CustomInfo": {}_x000D_
        }_x000D_
      },_x000D_
      "696": {_x000D_
        "$type": "Inside.Core.Formula.Definition.DefinitionAC, Inside.Core.Formula",_x000D_
        "ID": 696,_x000D_
        "Results": [_x000D_
          [_x000D_
            "Employé"_x000D_
          ]_x000D_
        ],_x000D_
        "Statistics": {_x000D_
          "CreationDate": "2022-11-15T10:02:33.4024748+01:00",_x000D_
          "LastRefreshDate": "2020-11-09T16:10:40.7648196+01:00",_x000D_
          "TotalRefreshCount": 4,_x000D_
          "CustomInfo": {}_x000D_
        }_x000D_
      },_x000D_
      "697": {_x000D_
        "$type": "Inside.Core.Formula.Definition.DefinitionAC, Inside.Core.Formula",_x000D_
        "ID": 697,_x000D_
        "Results": [_x000D_
          [_x000D_
            "100"_x000D_
          ]_x000D_
        ],_x000D_
        "Statistics": {_x000D_
          "CreationDate": "2022-11-15T10:02:33.4024748+01:00",_x000D_
          "LastRefreshDate": "2020-11-09T16:10:41.3364051+01:00",_x000D_
          "TotalRefreshCount": 4,_x000D_
          "CustomInfo": {}_x000D_
        }_x000D_
      },_x000D_
      "698": {_x000D_
        "$type": "Inside.Core.Formula.Definition.DefinitionAC, Inside.Core.Formula",_x000D_
        "ID": 698,_x000D_
        "Results": [_x000D_
          [_x000D_
            "1"_x000D_
          ]_x000D_
        ],_x000D_
        "Statistics": {_x000D_
          "CreationDate": "2022-11-15T10:02:33.4024748+01:00",_x000D_
          "LastRefreshDate": "2020-11-09T16:10:40.1538757+01:00",_x000D_
          "TotalRefreshCount": 4,_x000D_
          "CustomInfo": {}_x000D_
        }_x000D_
      },_x000D_
      "699": {_x000D_
        "$type": "Inside.Core.Formula.Definition.DefinitionAC, Inside.Core.Formula",_x000D_
        "ID": 699,_x000D_
        "Results": [_x000D_
          [_x000D_
            31_x000D_
          ]_x000D_
        ],_x000D_
        "Statistics": {_x000D_
          "CreationDate": "2022-11-15T10:02:33.4024748+01:00",_x000D_
          "LastRefreshDate": "2020-11-09T16:10:39.2814858+01:00",_x000D_
          "TotalRefreshCount": 4,_x000D_
          "CustomInfo": {}_x000D_
        }_x000D_
      },_x000D_
      "700": {_x000D_
        "$type": "Inside.Core.Formula.Definition.DefinitionAC, Inside.Core.Formula",_x000D_
        "ID": 700,_x000D_
        "Results": [_x000D_
          [_x000D_
            "Catégorie 2"_x000D_
          ]_x000D_
        ],_x000D_
        "Statistics": {_x000D_
          "CreationDate": "2022-11-15T10:02:33.4024748+01:00",_x000D_
          "LastRefreshDate": "2020-11-09T16:10:17.3492743+01:00",_x000D_
          "TotalRefreshCount": 2,_x000D_
          "CustomInfo": {}_x000D_
        }_x000D_
      },_x000D_
      "701": {_x000D_
        "$type": "Inside.Core.Formula.Definition.DefinitionAC, Inside.Core.Formula",_x000D_
        "ID": 701,_x000D_
        "Results": [_x000D_
          [_x000D_
            "Employé"_x000D_
          ]_x000D_
        ],_x000D_
        "Statistics": {_x000D_
          "CreationDate": "2022-11-15T10:02:33.4024748+01:00",_x000D_
          "LastRefreshDate": "2020-11-09T16:10:39.8491047+01:00",_x000D_
          "TotalRefreshCount": 4,_x000D_
          "CustomInfo": {}_x000D_
        }_x000D_
      },_x000D_
      "702": {_x000D_
        "$type": "Inside.Core.Formula.Definition.DefinitionAC, Inside.Core.Formula",_x000D_
        "ID": 702,_x000D_
        "Results": [_x000D_
          [_x000D_
            "200"_x000D_
          ]_x000D_
        ],_x000D_
        "Statistics": {_x000D_
          "CreationDate": "2022-11-15T10:02:33.4024748+01:00",_x000D_
          "LastRefreshDate": "2020-11-09T16:10:41.3344092+01:00",_x000D_
          "TotalRefreshCount": 4,_x000D_
          "CustomInfo": {}_x000D_
        }_x000D_
      },_x000D_
      "703": {_x000D_
        "$type": "Inside.Core.Formula.Definition.DefinitionAC, Inside.Core.Formula",_x000D_
        "ID": 703,_x000D_
        "Results": [_x000D_
          [_x000D_
            "3"_x000D_
          ]_x000D_
        ],_x000D_
        "Statistics": {_x000D_
          "CreationDate": "2022-11-15T10:02:33.4024748+01:00",_x000D_
          "LastRefreshDate": "2020-11-09T16:10:40.1528797+01:00",_x000D_
          "TotalRefreshCount": 4,_x000D_
          "CustomInfo": {}_x000D_
        }_x000D_
      },_x000D_
      "704": {_x000D_
        "$type": "Inside.Core.Formula.Definition.DefinitionAC, Inside.Core.Formula",_x000D_
        "ID": 704,_x000D_
        "Results": [_x000D_
          [_x000D_
            31_x000D_
          ]_x000D_
        ],_x000D_
        "Statistics": {_x000D_
          "CreationDate": "2022-11-15T10:02:33.4024748+01:00",_x000D_
          "LastRefreshDate": "2020-11-09T16:10:39.2794641+01:00",_x000D_
          "TotalRefreshCount": 4,_x000D_
          "CustomInfo": {}_x000D_
        }_x000D_
      },_x000D_
      "705": {_x000D_
        "$type": "Inside.Core.Formula.Definition.DefinitionAC, Inside.Core.Formula",_x000D_
        "ID": 705,_x000D_
        "Results": [_x000D_
          [_x000D_
            "Catégorie 1"_x000D_
          ]_x000D_
        ],_x000D_
        "Statistics": {_x000D_
          "CreationDate": "2022-11-15T10:02:33.4024748+01:00",_x000D_
          "LastRefreshDate": "2020-11-09T16:10:17.3472732+01:00",_x000D_
          "TotalRefreshCount": 2,_x000D_
          "CustomInfo": {}_x000D_
        }_x000D_
      },_x000D_
      "706": {_x000D_
        "$type": "Inside.Core.Formula.Definition.DefinitionAC, Inside.Core.Formula",_x000D_
        "ID": 706,_x000D_
        "Results": [_x000D_
          [_x000D_
            "Ingénieur et cadre"_x000D_
          ]_x000D_
        ],_x000D_
        "Statistics": {_x000D_
          "CreationDate": "2022-11-15T10:02:33.4024748+01:00",_x000D_
          "LastRefreshDate": "2020-11-09T16:10:40.5430874+01:00",_x000D_
          "TotalRefreshCount": 4,_x000D_
          "CustomInfo": {}_x000D_
        }_x000D_
      },_x000D_
      "707": {_x000D_
        "$type": "Inside.Core.Formula.Definition.DefinitionAC, Inside.Core.Formula",_x000D_
        "ID": 707,_x000D_
        "Results": [_x000D_
          [_x000D_
            "250"_x000D_
          ]_x000D_
        ],_x000D_
        "Statistics": {_x000D_
          "CreationDate": "2022-11-15T10:02:33.4024748+01:00",_x000D_
          "LastRefreshDate": "2020-11-09T16:10:41.3324144+01:00",_x000D_
          "TotalRefreshCount": 4,_x000D_
          "CustomInfo": {}_x000D_
        }_x000D_
      },_x000D_
      "708": {_x000D_
        "$type": "Inside.Core.Formula.Definition.DefinitionAC, Inside.Core.Formula",_x000D_
        "ID": 708,_x000D_
        "Results": [_x000D_
          [_x000D_
            "2"_x000D_
          ]_x000D_
        ],_x000D_
        "Statistics": {_x000D_
          "CreationDate": "2022-11-15T10:02:33.4024748+01:00",_x000D_
          "LastRefreshDate": "2020-11-09T16:10:40.1508871+01:00",_x000D_
          "TotalRefreshCount": 4,_x000D_
          "CustomInfo": {}_x000D_
        }_x000D_
      },_x000D_
      "709": {_x000D_
        "$type": "Inside.Core.Formula.Definition.DefinitionAC, Inside.Core.Formula",_x000D_
        "ID": 709,_x000D_
        "Results": [_x000D_
          [_x000D_
            31_x000D_
          ]_x000D_
        ],_x000D_
        "Statistics": {_x000D_
          "CreationDate": "2022-11-15T10:02:33.4024748+01:00",_x000D_
          "LastRefreshDate": "2020-11-09T16:10:39.27647+01:00",_x000D_
          "TotalRefreshCount": 4,_x000D_
          "CustomInfo": {}_x000D_
        }_x000D_
      },_x000D_
      "710": {_x000D_
        "$type": "Inside.Core.Formula.Definition.DefinitionAC, Inside.Core.Formula",_x000D_
        "ID": 710,_x000D_
        "Results": [_x000D_
          [_x000D_
            ""_x000D_
          ]_x000D_
        ],_x000D_
        "Statistics": {_x000D_
          "CreationDate": "2022-11-15T10:02:33.4024748+01:00",_x000D_
          "LastRefreshDate": "2020-11-09T16:10:17.3452437+01:00",_x000D_
          "TotalRefreshCount": 2,_x000D_
          "CustomInfo": {}_x000D_
        }_x000D_
      },_x000D_
      "711": {_x000D_
        "$type": "Inside.Core.Formula.Definition.DefinitionAC, Inside.Core.Formula",_x000D_
        "ID": 711,_x000D_
        "Results": [_x000D_
          [_x000D_
            "Employé"_x000D_
          ]_x000D_
        ],_x000D_
        "Statistics": {_x000D_
          "CreationDate": "2022-11-15T10:02:33.4024748+01:00",_x000D_
          "LastRefreshDate": "2020-11-09T16:10:41.1368535+01:00",_x000D_
          "TotalRefreshCount": 4,_x000D_
          "CustomInfo": {}_x000D_
        }_x000D_
      },_x000D_
      "712": {_x000D_
        "$type": "Inside.Core.Formula.Definition.DefinitionAC, Inside.Core.Formula",_x000D_
        "ID": 712,_x000D_
        "Results": [_x000D_
          [_x000D_
            "200"_x000D_
          ]_x000D_
        ],_x000D_
        "Statistics": {_x000D_
          "CreationDate": "2022-11-15T10:02:33.4024748+01:00",_x000D_
          "LastRefreshDate": "2020-11-09T16:10:41.3314223+01:00",_x000D_
          "TotalRefreshCount": 4,_x000D_
          "CustomInfo": {}_x000D_
        }_x000D_
      },_x000D_
      "713": {_x000D_
        "$type": "Inside.Core.Formula.Definition.DefinitionAC, Inside.Core.Formula",_x000D_
        "ID": 713,_x000D_
        "Results": [_x000D_
          [_x000D_
            "1"_x000D_
          ]_x000D_
        ],_x000D_
        "Statistics": {_x000D_
          "CreationDate": "2022-11-15T10:02:33.4024748+01:00",_x000D_
          "LastRefreshDate": "2020-11-09T16:10:40.1488844+01:00",_x000D_
          "TotalRefreshCount": 4,_x000D_
          "CustomInfo": {}_x000D_
        }_x000D_
      },_x000D_
      "714": {_x000D_
        "$type": "Inside.Core.Formula.Definition.DefinitionAC, Inside.Core.Formula",_x000D_
        "ID": 714,_x000D_
        "Results": [_x000D_
          [_x000D_
            31_x000D_
          ]_x000D_
        ],_x000D_
        "Statistics": {_x000D_
          "CreationDate": "2022-11-15T10:02:33.4024748+01:00",_x000D_
          "LastRefreshDate": "2020-11-09T16:10:39.2744752+01:00",_x000D_
          "TotalRefreshCount": 4,_x000D_
          "CustomInfo": {}_x000D_
        }_x000D_
      },_x000D_
      "715": {_x000D_
        "$type": "Inside.Core.Formula.Definition.DefinitionAC, Inside.Core.Formula",_x000D_
        "ID": 715,_x000D_
        "Results": [_x000D_
          [_x000D_
            "Catégorie 1"_x000D_
          ]_x000D_
        ],_x000D_
        "Statistics": {_x000D_
          "CreationDate": "2022-11-15T10:02:33.4024748+01:00",_x000D_
          "LastRefreshDate": "2020-11-09T16:10:17.3432492+01:00",_x000D_
          "TotalRefreshCount": 2,_x000D_
          "CustomInfo": {}_x000D_
        }_x000D_
      },_x000D_
      "716": {_x000D_
        "$type": "Inside.Core.Formula.Definition.DefinitionAC, Inside.Core.Formula",_x000D_
        "ID": 716,_x000D_
        "Results": [_x000D_
          [_x000D_
            "Employé"_x000D_
          ]_x000D_
        ],_x000D_
        "Statistics": {_x000D_
          "CreationDate": "2022-11-15T10:02:33.4024748+01:00",_x000D_
          "LastRefreshDate": "2020-11-09T16:10:40.062075+01:00",_x000D_
          "TotalRefreshCount": 4,_x000D_
          "CustomInfo": {}_x000D_
        }_x000D_
      },_x000D_
      "717": {_x000D_
        "$type": "Inside.Core.Formula.Definition.DefinitionAC, Inside.Core.Formula",_x000D_
        "ID": 717,_x000D_
        "Results": [_x000D_
          [_x000D_
            "100"_x000D_
          ]_x000D_
        ],_x000D_
        "Statistics": {_x000D_
          "CreationDate": "2022-11-15T10:02:33.4024748+01:00",_x000D_
          "LastRefreshDate": "2020-11-09T16:10:41.3294174+01:00",_x000D_
          "TotalRefreshCount": 4,_x000D_
          "CustomInfo": {}_x000D_
        }_x000D_
      },_x000D_
      "718": {_x000D_
        "$type": "Inside.Core.Formula.Definition.DefinitionAC, Inside.Core.Formula",_x000D_
        "ID": 718,_x000D_
        "Results": [_x000D_
          [_x000D_
            "1"_x000D_
          ]_x000D_
        ],_x000D_
        "Statistics": {_x000D_
          "CreationDate": "2022-11-15T10:02:33.4024748+01:00",_x000D_
          "LastRefreshDate": "2020-11-09T16:10:40.1468929+01:00",_x000D_
          "TotalRefreshCount": 4,_x000D_
          "CustomInfo": {}_x000D_
        }_x000D_
      },_x000D_
      "719": {_x000D_
        "$type": "Inside.Core.Formula.Definition.DefinitionAC, Inside.Core.Formula",_x000D_
        "ID": 719,_x000D_
        "Results": [_x000D_
          [_x000D_
            31_x000D_
          ]_x000D_
        ],_x000D_
        "Statistics": {_x000D_
          "CreationDate": "2022-11-15T10:02:33.4024748+01:00",_x000D_
          "LastRefreshDate": "2020-11-09T16:10:39.2724803+01:00",_x000D_
          "TotalRefreshCount": 4,_x000D_
          "CustomInfo": {}_x000D_
        }_x000D_
      },_x000D_
      "720": {_x000D_
        "$type": "Inside.Core.Formula.Definition.DefinitionAC, Inside.Core.Formula",_x000D_
        "ID": 720,_x000D_
        "Results": [_x000D_
          [_x000D_
            ""_x000D_
          ]_x000D_
        ],_x000D_
        "Statistics": {_x000D_
          "CreationDate": "2022-11-15T10:02:33.4024748+01:00",_x000D_
          "LastRefreshDate": "2020-11-09T16:10:17.3408952+01:00",_x000D_
          "TotalRefreshCount": 2,_x000D_
          "CustomInfo": {}_x000D_
        }_x000D_
      },_x000D_
      "721": {_x000D_
        "$type": "Inside.Core.Formula.Definition.DefinitionAC, Inside.Core.Formula",_x000D_
        "ID": 721,_x000D_
        "Results": [_x000D_
          [_x000D_
            "Ingénieur et cadre"_x000D_
          ]_x000D_
        ],_x000D_
        "Statistics": {_x000D_
          "CreationDate": "2022-11-15T10:02:33.4024748+01:00",_x000D_
          "LastRefreshDate": "2020-11-09T16:10:42.051951+01:00",_x000D_
          "TotalRefreshCount": 4,_x000D_
          "CustomInfo": {}_x000D_
        }_x000D_
      },_x000D_
      "722": {_x000D_
        "$type": "Inside.Core.Formula.Definition.DefinitionAC, Inside.Core.Formula",_x000D_
        "ID": 722,_x000D_
        "Results": [_x000D_
          [_x000D_
            "300"_x000D_
          ]_x000D_
        ],_x000D_
        "Statistics": {_x000D_
          "CreationDate": "2022-11-15T10:02:33.4024748+01:00",_x000D_
          "LastRefreshDate": "2020-11-09T16:10:41.3284361+01:00",_x000D_
          "TotalRefreshCount": 4,_x000D_
          "CustomInfo": {}_x000D_
        }_x000D_
      },_x000D_
      "723": {_x000D_
        "$type": "Inside.Core.Formula.Definition.DefinitionAC, Inside.Core.Formula",_x000D_
        "ID": 723,_x000D_
        "Results": [_x000D_
          [_x000D_
            "2"_x000D_
          ]_x000D_
        ],_x000D_
        "Statistics": {_x000D_
          "CreationDate": "2022-11-15T10:02:33.4024748+01:00",_x000D_
          "LastRefreshDate": "2020-11-09T16:10:40.145897+01:00",_x000D_
          "TotalRefreshCount": 4,_x000D_
          "CustomInfo": {}_x000D_
        }_x000D_
      },_x000D_
      "724": {_x000D_
        "$type": "Inside.Core.Formula.Definition.DefinitionAC, Inside.Core.Formula",_x000D_
        "ID": 724,_x000D_
        "Results": [_x000D_
          [_x000D_
            "150"_x000D_
          ]_x000D_
        ],_x000D_
        "Statistics": {_x000D_
          "CreationDate": "2022-11-15T10:02:33.4024748+01:00",_x000D_
          "LastRefreshDate": "2020-11-09T16:10:42.9401638+01:00",_x000D_
          "TotalRefreshCount": 4,_x000D_
          "CustomInfo": {}_x000D_
        }_x000D_
      },_x000D_
      "725": {_x000D_
        "$type": "Inside.Core.Formula.Definition.DefinitionAC, Inside.Core.Formula",_x000D_
        "ID": 725,_x000D_
        "Results": [_x000D_
          [_x000D_
            "1"_x000D_
          ]_x000D_
        ],_x000D_
        "Statistics": {_x000D_
          "CreationDate": "2022-11-15T10:02:33.4024748+01:00",_x000D_
   </t>
  </si>
  <si>
    <t xml:space="preserve">       "LastRefreshDate": "2020-11-09T16:10:40.6482007+01:00",_x000D_
          "TotalRefreshCount": 4,_x000D_
          "CustomInfo": {}_x000D_
        }_x000D_
      },_x000D_
      "726": {_x000D_
        "$type": "Inside.Core.Formula.Definition.DefinitionAC, Inside.Core.Formula",_x000D_
        "ID": 726,_x000D_
        "Results": [_x000D_
          [_x000D_
            31_x000D_
          ]_x000D_
        ],_x000D_
        "Statistics": {_x000D_
          "CreationDate": "2022-11-15T10:02:33.4024748+01:00",_x000D_
          "LastRefreshDate": "2020-11-09T16:10:39.5257008+01:00",_x000D_
          "TotalRefreshCount": 4,_x000D_
          "CustomInfo": {}_x000D_
        }_x000D_
      },_x000D_
      "727": {_x000D_
        "$type": "Inside.Core.Formula.Definition.DefinitionAC, Inside.Core.Formula",_x000D_
        "ID": 727,_x000D_
        "Results": [_x000D_
          [_x000D_
            "300"_x000D_
          ]_x000D_
        ],_x000D_
        "Statistics": {_x000D_
          "CreationDate": "2022-11-15T10:02:33.4024748+01:00",_x000D_
          "LastRefreshDate": "2020-11-09T16:10:42.4297302+01:00",_x000D_
          "TotalRefreshCount": 4,_x000D_
          "CustomInfo": {}_x000D_
        }_x000D_
      },_x000D_
      "728": {_x000D_
        "$type": "Inside.Core.Formula.Definition.DefinitionAC, Inside.Core.Formula",_x000D_
        "ID": 728,_x000D_
        "Results": [_x000D_
          [_x000D_
            "3"_x000D_
          ]_x000D_
        ],_x000D_
        "Statistics": {_x000D_
          "CreationDate": "2022-11-15T10:02:33.4024748+01:00",_x000D_
          "LastRefreshDate": "2020-11-09T16:10:40.6461814+01:00",_x000D_
          "TotalRefreshCount": 4,_x000D_
          "CustomInfo": {}_x000D_
        }_x000D_
      },_x000D_
      "729": {_x000D_
        "$type": "Inside.Core.Formula.Definition.DefinitionAC, Inside.Core.Formula",_x000D_
        "ID": 729,_x000D_
        "Results": [_x000D_
          [_x000D_
            31_x000D_
          ]_x000D_
        ],_x000D_
        "Statistics": {_x000D_
          "CreationDate": "2022-11-15T10:02:33.4024748+01:00",_x000D_
          "LastRefreshDate": "2020-11-09T16:10:39.5246615+01:00",_x000D_
          "TotalRefreshCount": 4,_x000D_
          "CustomInfo": {}_x000D_
        }_x000D_
      },_x000D_
      "730": {_x000D_
        "$type": "Inside.Core.Formula.Definition.DefinitionAC, Inside.Core.Formula",_x000D_
        "ID": 730,_x000D_
        "Results": [_x000D_
          [_x000D_
            "100"_x000D_
          ]_x000D_
        ],_x000D_
        "Statistics": {_x000D_
          "CreationDate": "2022-11-15T10:02:33.4024748+01:00",_x000D_
          "LastRefreshDate": "2020-11-09T16:10:42.9382114+01:00",_x000D_
          "TotalRefreshCount": 4,_x000D_
          "CustomInfo": {}_x000D_
        }_x000D_
      },_x000D_
      "731": {_x000D_
        "$type": "Inside.Core.Formula.Definition.DefinitionAC, Inside.Core.Formula",_x000D_
        "ID": 731,_x000D_
        "Results": [_x000D_
          [_x000D_
            "1"_x000D_
          ]_x000D_
        ],_x000D_
        "Statistics": {_x000D_
          "CreationDate": "2022-11-15T10:02:33.4024748+01:00",_x000D_
          "LastRefreshDate": "2020-11-09T16:10:40.644186+01:00",_x000D_
          "TotalRefreshCount": 4,_x000D_
          "CustomInfo": {}_x000D_
        }_x000D_
      },_x000D_
      "732": {_x000D_
        "$type": "Inside.Core.Formula.Definition.DefinitionAC, Inside.Core.Formula",_x000D_
        "ID": 732,_x000D_
        "Results": [_x000D_
          [_x000D_
            31_x000D_
          ]_x000D_
        ],_x000D_
        "Statistics": {_x000D_
          "CreationDate": "2022-11-15T10:02:33.4024748+01:00",_x000D_
          "LastRefreshDate": "2020-11-09T16:10:39.5227065+01:00",_x000D_
          "TotalRefreshCount": 4,_x000D_
          "CustomInfo": {}_x000D_
        }_x000D_
      },_x000D_
      "733": {_x000D_
        "$type": "Inside.Core.Formula.Definition.DefinitionAC, Inside.Core.Formula",_x000D_
        "ID": 733,_x000D_
        "Results": [_x000D_
          [_x000D_
            "200"_x000D_
          ]_x000D_
        ],_x000D_
        "Statistics": {_x000D_
          "CreationDate": "2022-11-15T10:02:33.4024748+01:00",_x000D_
          "LastRefreshDate": "2020-11-09T16:10:42.4257408+01:00",_x000D_
          "TotalRefreshCount": 4,_x000D_
          "CustomInfo": {}_x000D_
        }_x000D_
      },_x000D_
      "734": {_x000D_
        "$type": "Inside.Core.Formula.Definition.DefinitionAC, Inside.Core.Formula",_x000D_
        "ID": 734,_x000D_
        "Results": [_x000D_
          [_x000D_
            "2"_x000D_
          ]_x000D_
        ],_x000D_
        "Statistics": {_x000D_
          "CreationDate": "2022-11-15T10:02:33.4024748+01:00",_x000D_
          "LastRefreshDate": "2020-11-09T16:10:40.642637+01:00",_x000D_
          "TotalRefreshCount": 4,_x000D_
          "CustomInfo": {}_x000D_
        }_x000D_
      },_x000D_
      "735": {_x000D_
        "$type": "Inside.Core.Formula.Definition.DefinitionAC, Inside.Core.Formula",_x000D_
        "ID": 735,_x000D_
        "Results": [_x000D_
          [_x000D_
            31_x000D_
          ]_x000D_
        ],_x000D_
        "Statistics": {_x000D_
          "CreationDate": "2022-11-15T10:02:33.4024748+01:00",_x000D_
          "LastRefreshDate": "2020-11-09T16:10:39.5207101+01:00",_x000D_
          "TotalRefreshCount": 4,_x000D_
          "CustomInfo": {}_x000D_
        }_x000D_
      },_x000D_
      "736": {_x000D_
        "$type": "Inside.Core.Formula.Definition.DefinitionAC, Inside.Core.Formula",_x000D_
        "ID": 736,_x000D_
        "Results": [_x000D_
          [_x000D_
            "200"_x000D_
          ]_x000D_
        ],_x000D_
        "Statistics": {_x000D_
          "CreationDate": "2022-11-15T10:02:33.4024748+01:00",_x000D_
          "LastRefreshDate": "2020-11-09T16:10:42.9361738+01:00",_x000D_
          "TotalRefreshCount": 4,_x000D_
          "CustomInfo": {}_x000D_
        }_x000D_
      },_x000D_
      "737": {_x000D_
        "$type": "Inside.Core.Formula.Definition.DefinitionAC, Inside.Core.Formula",_x000D_
        "ID": 737,_x000D_
        "Results": [_x000D_
          [_x000D_
            "1"_x000D_
          ]_x000D_
        ],_x000D_
        "Statistics": {_x000D_
          "CreationDate": "2022-11-15T10:02:33.4024748+01:00",_x000D_
          "LastRefreshDate": "2020-11-09T16:10:40.6399754+01:00",_x000D_
          "TotalRefreshCount": 4,_x000D_
          "CustomInfo": {}_x000D_
        }_x000D_
      },_x000D_
      "738": {_x000D_
        "$type": "Inside.Core.Formula.Definition.DefinitionAC, Inside.Core.Formula",_x000D_
        "ID": 738,_x000D_
        "Results": [_x000D_
          [_x000D_
            31_x000D_
          ]_x000D_
        ],_x000D_
        "Statistics": {_x000D_
          "CreationDate": "2022-11-15T10:02:33.4024748+01:00",_x000D_
          "LastRefreshDate": "2020-11-09T16:10:39.5197156+01:00",_x000D_
          "TotalRefreshCount": 4,_x000D_
          "CustomInfo": {}_x000D_
        }_x000D_
      },_x000D_
      "739": {_x000D_
        "$type": "Inside.Core.Formula.Definition.DefinitionAC, Inside.Core.Formula",_x000D_
        "ID": 739,_x000D_
        "Results": [_x000D_
          [_x000D_
            "100"_x000D_
          ]_x000D_
        ],_x000D_
        "Statistics": {_x000D_
          "CreationDate": "2022-11-15T10:02:33.4024748+01:00",_x000D_
          "LastRefreshDate": "2020-11-09T16:10:42.4227486+01:00",_x000D_
          "TotalRefreshCount": 4,_x000D_
          "CustomInfo": {}_x000D_
        }_x000D_
      },_x000D_
      "740": {_x000D_
        "$type": "Inside.Core.Formula.Definition.DefinitionAC, Inside.Core.Formula",_x000D_
        "ID": 740,_x000D_
        "Results": [_x000D_
          [_x000D_
            "2"_x000D_
          ]_x000D_
        ],_x000D_
        "Statistics": {_x000D_
          "CreationDate": "2022-11-15T10:02:33.4024748+01:00",_x000D_
          "LastRefreshDate": "2020-11-09T16:10:40.6379727+01:00",_x000D_
          "TotalRefreshCount": 4,_x000D_
          "CustomInfo": {}_x000D_
        }_x000D_
      },_x000D_
      "741": {_x000D_
        "$type": "Inside.Core.Formula.Definition.DefinitionAC, Inside.Core.Formula",_x000D_
        "ID": 741,_x000D_
        "Results": [_x000D_
          [_x000D_
            54_x000D_
          ]_x000D_
        ],_x000D_
        "Statistics": {_x000D_
          "CreationDate": "2022-11-15T10:02:33.4024748+01:00",_x000D_
          "LastRefreshDate": "2020-11-09T16:10:39.5177152+01:00",_x000D_
          "TotalRefreshCount": 4,_x000D_
          "CustomInfo": {}_x000D_
        }_x000D_
      },_x000D_
      "742": {_x000D_
        "$type": "Inside.Core.Formula.Definition.DefinitionAC, Inside.Core.Formula",_x000D_
        "ID": 742,_x000D_
        "Results": [_x000D_
          [_x000D_
            "200"_x000D_
          ]_x000D_
        ],_x000D_
        "Statistics": {_x000D_
          "CreationDate": "2022-11-15T10:02:33.4024748+01:00",_x000D_
          "LastRefreshDate": "2020-11-09T16:10:42.9342222+01:00",_x000D_
          "TotalRefreshCount": 4,_x000D_
          "CustomInfo": {}_x000D_
        }_x000D_
      },_x000D_
      "743": {_x000D_
        "$type": "Inside.Core.Formula.Definition.DefinitionAC, Inside.Core.Formula",_x000D_
        "ID": 743,_x000D_
        "Results": [_x000D_
          [_x000D_
            "4"_x000D_
          ]_x000D_
        ],_x000D_
        "Statistics": {_x000D_
          "CreationDate": "2022-11-15T10:02:33.4024748+01:00",_x000D_
          "LastRefreshDate": "2020-11-09T16:10:40.6369421+01:00",_x000D_
          "TotalRefreshCount": 4,_x000D_
          "CustomInfo": {}_x000D_
        }_x000D_
      },_x000D_
      "744": {_x000D_
        "$type": "Inside.Core.Formula.Definition.DefinitionAC, Inside.Core.Formula",_x000D_
        "ID": 744,_x000D_
        "Results": [_x000D_
          [_x000D_
            31_x000D_
          ]_x000D_
        ],_x000D_
        "Statistics": {_x000D_
          "CreationDate": "2022-11-15T10:02:33.4024748+01:00",_x000D_
          "LastRefreshDate": "2020-11-09T16:10:39.5157192+01:00",_x000D_
          "TotalRefreshCount": 4,_x000D_
          "CustomInfo": {}_x000D_
        }_x000D_
      },_x000D_
      "745": {_x000D_
        "$type": "Inside.Core.Formula.Definition.DefinitionAC, Inside.Core.Formula",_x000D_
        "ID": 745,_x000D_
        "Results": [_x000D_
          [_x000D_
            "250"_x000D_
          ]_x000D_
        ],_x000D_
        "Statistics": {_x000D_
          "CreationDate": "2022-11-15T10:02:33.4024748+01:00",_x000D_
          "LastRefreshDate": "2020-11-09T16:10:42.419757+01:00",_x000D_
          "TotalRefreshCount": 4,_x000D_
          "CustomInfo": {}_x000D_
        }_x000D_
      },_x000D_
      "746": {_x000D_
        "$type": "Inside.Core.Formula.Definition.DefinitionAC, Inside.Core.Formula",_x000D_
        "ID": 746,_x000D_
        "Results": [_x000D_
          [_x000D_
            "2"_x000D_
          ]_x000D_
        ],_x000D_
        "Statistics": {_x000D_
          "CreationDate": "2022-11-15T10:02:33.4024748+01:00",_x000D_
          "LastRefreshDate": "2020-11-09T16:10:40.6343728+01:00",_x000D_
          "TotalRefreshCount": 4,_x000D_
          "CustomInfo": {}_x000D_
        }_x000D_
      },_x000D_
      "747": {_x000D_
        "$type": "Inside.Core.Formula.Definition.DefinitionAC, Inside.Core.Formula",_x000D_
        "ID": 747,_x000D_
        "Results": [_x000D_
          [_x000D_
            31_x000D_
          ]_x000D_
        ],_x000D_
        "Statistics": {_x000D_
          "CreationDate": "2022-11-15T10:02:33.4024748+01:00",_x000D_
          "LastRefreshDate": "2020-11-09T16:10:39.5147189+01:00",_x000D_
          "TotalRefreshCount": 4,_x000D_
          "CustomInfo": {}_x000D_
        }_x000D_
      },_x000D_
      "748": {_x000D_
        "$type": "Inside.Core.Formula.Definition.DefinitionAC, Inside.Core.Formula",_x000D_
        "ID": 748,_x000D_
        "Results": [_x000D_
          [_x000D_
            "200"_x000D_
          ]_x000D_
        ],_x000D_
        "Statistics": {_x000D_
          "CreationDate": "2022-11-15T10:02:33.4024748+01:00",_x000D_
          "LastRefreshDate": "2020-11-09T16:10:42.9332195+01:00",_x000D_
          "TotalRefreshCount": 4,_x000D_
          "CustomInfo": {}_x000D_
        }_x000D_
      },_x000D_
      "749": {_x000D_
        "$type": "Inside.Core.Formula.Definition.DefinitionAC, Inside.Core.Formula",_x000D_
        "ID": 749,_x000D_
        "Results": [_x000D_
          [_x000D_
            "2"_x000D_
          ]_x000D_
        ],_x000D_
        "Statistics": {_x000D_
          "CreationDate": "2022-11-15T10:02:33.4024748+01:00",_x000D_
          "LastRefreshDate": "2020-11-09T16:10:40.6332754+01:00",_x000D_
          "TotalRefreshCount": 4,_x000D_
          "CustomInfo": {}_x000D_
        }_x000D_
      },_x000D_
      "750": {_x000D_
        "$type": "Inside.Core.Formula.Definition.DefinitionAC, Inside.Core.Formula",_x000D_
        "ID": 750,_x000D_
        "Results": [_x000D_
          [_x000D_
            "Ingénieur et cadre"_x000D_
          ]_x000D_
        ],_x000D_
        "Statistics": {_x000D_
          "CreationDate": "2022-11-15T10:02:33.4024748+01:00",_x000D_
          "LastRefreshDate": "2020-11-09T16:10:41.1418414+01:00",_x000D_
          "TotalRefreshCount": 4,_x000D_
          "CustomInfo": {}_x000D_
        }_x000D_
      },_x000D_
      "751": {_x000D_
        "$type": "Inside.Core.Formula.Definition.DefinitionAC, Inside.Core.Formula",_x000D_
        "ID": 751,_x000D_
        "Results": [_x000D_
          [_x000D_
            "Employé"_x000D_
          ]_x000D_
        ],_x000D_
        "Statistics": {_x000D_
          "CreationDate": "2022-11-15T10:02:33.4024748+01:00",_x000D_
          "LastRefreshDate": "2020-11-09T16:10:40.5550474+01:00",_x000D_
          "TotalRefreshCount": 4,_x000D_
          "CustomInfo": {}_x000D_
        }_x000D_
      },_x000D_
      "752": {_x000D_
        "$type": "Inside.Core.Formula.Definition.DefinitionAC, Inside.Core.Formula",_x000D_
        "ID": 752,_x000D_
        "Results": [_x000D_
          [_x000D_
            ""_x000D_
          ]_x000D_
        ],_x000D_
        "Statistics": {_x000D_
          "CreationDate": "2022-11-15T10:02:33.4024748+01:00",_x000D_
          "LastRefreshDate": "2020-11-09T16:10:33.3042212+01:00",_x000D_
          "TotalRefreshCount": 3,_x000D_
          "CustomInfo": {}_x000D_
        }_x000D_
      },_x000D_
      "753": {_x000D_
        "$type": "Inside.Core.Formula.Definition.DefinitionAC, Inside.Core.Formula",_x000D_
        "ID": 753,_x000D_
        "Results": [_x000D_
          [_x000D_
            "1"_x000D_
          ]_x000D_
        ],_x000D_
        "Statistics": {_x000D_
          "CreationDate": "2022-11-15T10:02:33.4024748+01:00",_x000D_
          "LastRefreshDate": "2020-11-09T16:10:40.3910877+01:00",_x000D_
          "TotalRefreshCount": 4,_x000D_
          "CustomInfo": {}_x000D_
        }_x000D_
      },_x000D_
      "754": {_x000D_
        "$type": "Inside.Core.Formula.Definition.DefinitionAC, Inside.Core.Formula",_x000D_
        "ID": 754,_x000D_
        "Results": [_x000D_
          [_x000D_
            "1"_x000D_
          ]_x000D_
        ],_x000D_
        "Statistics": {_x000D_
          "CreationDate": "2022-11-15T10:02:33.4024748+01:00",_x000D_
          "LastRefreshDate": "2020-11-09T16:10:40.1688369+01:00",_x000D_
          "TotalRefreshCount": 4,_x000D_
          "CustomInfo": {}_x000D_
        }_x000D_
      },_x000D_
      "755": {_x000D_
        "$type": "Inside.Core.Formula.Definition.DefinitionAC, Inside.Core.Formula",_x000D_
        "ID": 755,_x000D_
        "Results": [_x000D_
          [_x000D_
            "250"_x000D_
          ]_x000D_
        ],_x000D_
        "Statistics": {_x000D_
          "CreationDate": "2022-11-15T10:02:33.4024748+01:00",_x000D_
          "LastRefreshDate": "2020-11-09T16:10:42.6821414+01:00",_x000D_
          "TotalRefreshCount": 4,_x000D_
          "CustomInfo": {}_x000D_
        }_x000D_
      },_x000D_
      "756": {_x000D_
        "$type": "Inside.Core.Formula.Definition.DefinitionAC, Inside.Core.Formula",_x000D_
        "ID": 756,_x000D_
        "Results": [_x000D_
          [_x000D_
            "100"_x000D_
          ]_x000D_
        ],_x000D_
        "Statistics": {_x000D_
          "CreationDate": "2022-11-15T10:02:33.4024748+01:00",_x000D_
          "LastRefreshDate": "2020-11-09T16:10:42.5363274+01:00",_x000D_
          "TotalRefreshCount": 4,_x000D_
          "CustomInfo": {}_x000D_
        }_x000D_
      },_x000D_
      "757": {_x000D_
        "$type": "Inside.Core.Formula.Definition.DefinitionAC, Inside.Core.Formula",_x000D_
        "ID": 757,_x000D_
        "Results": [_x000D_
          [_x000D_
            "Employé"_x000D_
          ]_x000D_
        ],_x000D_
        "Statistics": {_x000D_
          "CreationDate": "2022-11-15T10:02:33.4024748+01:00",_x000D_
          "LastRefreshDate": "2020-11-09T16:10:39.19967+01:00",_x000D_
          "TotalRefreshCount": 4,_x000D_
          "CustomInfo": {}_x000D_
        }_x000D_
      },_x000D_
      "758": {_x000D_
        "$type": "Inside.Core.Formula.Definition.DefinitionAC, Inside.Core.Formula",_x000D_
        "ID": 758,_x000D_
        "Results": [_x000D_
          [_x000D_
            "2"_x000D_
          ]_x000D_
        ],_x000D_
        "Statistics": {_x000D_
          "CreationDate": "2022-11-15T10:02:33.4024748+01:00",_x000D_
          "LastRefreshDate": "2020-11-09T16:10:40.1668464+01:00",_x000D_
          "TotalRefreshCount": 4,_x000D_
          "CustomInfo": {}_x000D_
        }_x000D_
      },_x000D_
      "759": {_x000D_
        "$type": "Inside.Core.Formula.Definition.DefinitionAC, Inside.Core.Formula",_x000D_
        "ID": 759,_x000D_
        "Results": [_x000D_
          [_x000D_
            "400"_x000D_
          ]_x000D_
        ],_x000D_
        "Statistics": {_x000D_
          "CreationDate": "2022-11-15T10:02:33.4024748+01:00",_x000D_
          "LastRefreshDate": "2020-11-09T16:10:42.6811432+01:00",_x000D_
          "TotalRefreshCount": 4,_x000D_
          "CustomInfo": {}_x000D_
        }_x000D_
      },_x000D_
      "760": {_x000D_
        "$type": "Inside.Core.Formula.Definition.DefinitionAC, Inside.Core.Formula",_x000D_
        "ID": 760,_x000D_
        "Results": [_x000D_
          [_x000D_
            "300"_x000D_
          ]_x000D_
        ],_x000D_
        "Statistics": {_x000D_
          "CreationDate": "2022-11-15T10:02:33.4024748+01:00",_x000D_
          "LastRefreshDate": "2020-11-09T16:10:42.5333366+01:00",_x000D_
          "TotalRefreshCount": 4,_x000D_
          "CustomInfo": {}_x000D_
        }_x000D_
      },_x000D_
      "761": {_x000D_
        "$type": "Inside.Core.Formula.Definition.DefinitionAC, Inside.Core.Formula",_x000D_
        "ID": 761,_x000D_
        "Results": [_x000D_
          [_x000D_
            54_x000D_
          ]_x000D_
        ],_x000D_
        "Statistics": {_x000D_
          "CreationDate": "2022-11-15T10:02:33.4024748+01:00",_x000D_
          "LastRefreshDate": "2020-11-09T16:10:42.0358742+01:00",_x000D_
          "TotalRefreshCount": 4,_x000D_
          "CustomInfo": {}_x000D_
        }_x000D_
      },_x000D_
      "762": {_x000D_
        "$type": "Inside.Core.Formula.Definition.DefinitionAC, Inside.Core.Formula",_x000D_
        "ID": 762,_x000D_
        "Results": [_x000D_
          [_x000D_
            "Catégorie 3"_x000D_
          ]_x000D_
        ],_x000D_
        "Statistics": {_x000D_
          "CreationDate": "2022-11-15T10:02:33.4024748+01:00",_x000D_
          "LastRefreshDate": "2020-11-09T16:10:32.9998239+01:00",_x000D_
          "TotalRefreshCount": 3,_x000D_
          "CustomInfo": {}_x000D_
        }_x000D_
      },_x000D_
      "763": {_x000D_
        "$type": "Inside.Core.Formula.Definition.DefinitionAC, Inside.Core.Formula",_x000D_
        "ID": 763,_x000D_
        "Results": [_x000D_
          [_x000D_
            31_x000D_
          ]_x000D_
        ],_x000D_
        "Statistics": {_x000D_
          "CreationDate": "2022-11-15T10:02:33.4024748+01:00",_x000D_
          "LastRefreshDate": "2020-11-09T16:10:39.2937424+01:00",_x000D_
          "TotalRefreshCount": 4,_x000D_
          "CustomInfo": {}_x000D_
        }_x000D_
      },_x000D_
      "764": {_x000D_
        "$type": "Inside.Core.Formula.Definition.DefinitionAC, Inside.Core.Formula",_x000D_
        "ID": 764,_x000D_
        "Results": [_x000D_
          [_x000D_
            "2"_x000D_
          ]_x000D_
        ],_x000D_
        "Statistics": {_x000D_
          "CreationDate": "2022-11-15T10:02:33.4024748+01:00",_x000D_
          "LastRefreshDate": "2020-11-09T16:10:42.2246399+01:00",_x000D_
          "TotalRefreshCount": 4,_x000D_
          "CustomInfo": {}_x000D_
        }_x000D_
      },_x000D_
      "765": {_x000D_
        "$type": "Inside.Core.Formula.Definition.DefinitionAC, Inside.Core.Formula",_x000D_
        "ID": 765,_x000D_
        "Results": [_x000D_
          [_x000D_
            31_x000D_
          ]_x000D_
        ],_x000D_
        "Statistics": {_x000D_
          "CreationDate": "2022-11-15T10:02:33.4024748+01:00",_x000D_
          "LastRefreshDate": "2020-11-09T16:10:39.8031746+01:00",_x000D_
          "TotalRefreshCount": 4,_x000D_
          "CustomInfo": {}_x000D_
        }_x000D_
      },_x000D_
      "766": {_x000D_
        "$type": "Inside.Core.Formula.Definition.DefinitionAC, Inside.Core.Formula",_x000D_
        "ID": 766,_x000D_
        "Results": [_x000D_
          [_x000D_
            ""_x000D_
          ]_x000D_
        ],_x000D_
        "Statistics": {_x000D_
          "CreationDate": "2022-11-15T10:02:33.4024748+01:00",_x000D_
          "LastRefreshDate": "2020-11-09T16:10:32.997797+01:00",_x000D_
          "TotalRefreshCount": 3,_x000D_
          "CustomInfo": {}_x000D_
        }_x000D_
      },_x000D_
      "767": {_x000D_
        "$type": "Inside.Core.Formula.Definition.DefinitionAC, Inside.Core.Formula",_x000D_
        "ID": 767,_x000D_
        "Results": [_x000D_
          [_x000D_
            31_x000D_
          ]_x000D_
        ],_x000D_
        "Statistics": {_x000D_
          "CreationDate": "2022-11-15T10:02:33.4024748+01:00",_x000D_
          "LastRefreshDate": "2020-11-09T16:10:39.2914847+01:00",_x000D_
          "TotalRefreshCount": 4,_x000D_
          "CustomInfo": {}_x000D_
        }_x000D_
      },_x000D_
      "768": {_x000D_
        "$type": "Inside.Core.Formula.Definition.DefinitionAC, Inside.Core.Formula",_x000D_
        "ID": 768,_x000D_
        "Results": [_x000D_
          [_x000D_
            "1"_x000D_
          ]_x000D_
        ],_x000D_
        "Statistics": {_x000D_
          "CreationDate": "2022-11-15T10:02:33.4024748+01:00",_x000D_
          "LastRefreshDate": "2020-11-09T16:10:41.9012551+01:00",_x000D_
          "TotalRefreshCount": 4,_x000D_
          "CustomInfo": {}_x000D_
        }_x000D_
      },_x000D_
      "769": {_x000D_
        "$type": "Inside.Core.Formula.Definition.DefinitionAC, Inside.Core.Formula",_x000D_
        "ID": 769,_x000D_
        "Results": [_x000D_
          [_x000D_
            31_x000D_
          ]_x000D_
        ],_x000D_
        "Statistics": {_x000D_
          "CreationDate": "2022-11-15T10:02:33.4024748+01:00",_x000D_
          "LastRefreshDate": "2020-11-09T16:10:39.7493208+01:00",_x000D_
          "TotalRefreshCount": 4,_x000D_
          "CustomInfo": {}_x000D_
        }_x000D_
      },_x000D_
      "770": {_x000D_
        "$type": "Inside.Core.Formula.Definition.DefinitionAC, Inside.Core.Formula",_x000D_
        "ID": 770,_x000D_
        "Results": [_x000D_
          [_x000D_
            ""_x000D_
          ]_x000D_
        ],_x000D_
        "Statistics": {_x000D_
          "CreationDate": "2022-11-15T10:02:33.4024748+01:00",_x000D_
          "LastRefreshDate": "2020-11-09T16:10:33.2872483+01:00",_x000D_
          "TotalRefreshCount": 3,_x000D_
          "CustomInfo": {}_x000D_
        }_x000D_
      },_x000D_
      "771": {_x000D_
        "$type": "Inside.Core.Formula.Definition.DefinitionAC, Inside.Core.Formula",_x000D_
        "ID": 771,_x000D_
        "Results": [_x000D_
          [_x000D_
            "Employé"_x000D_
          ]_x000D_
        ],_x000D_
        "Statistics": {_x000D_
          "CreationDate": "2022-11-15T10:02:33.4024748+01:00",_x000D_
          "LastRefreshDate": "2020-11-09T16:10:40.7698092+01:00",_x000D_
          "TotalRefreshCount": 4,_x000D_
          "CustomInfo": {}_x000D_
        }_x000D_
      },_x000D_
      "772": {_x000D_
        "$type": "Inside.Core.Formula.Definition.DefinitionAC, Inside.Core.Formula",_x000D_
        "ID": 772,_x000D_
        "Results": [_x000D_
          [_x000D_
            "100"_x000D_
          ]_x000D_
        ],_x000D_
        "Statistics": {_x000D_
          "CreationDate": "2022-11-15T10:02:33.4024748+01:00",_x000D_
          "LastRefreshDate": "2020-11-09T16:10:42.675159+01:00",_x000D_
          "TotalRefreshCount": 4,_x000D_
          "CustomInfo": {}_x000D_
        }_x000D_
      },_x000D_
      "773": {_x000D_
        "$type": "Inside.Core.Formula.Definition.DefinitionAC, Inside.Core.Formula",_x000D_
        "ID": 773,_x000D_
        "Results": [_x000D_
          [_x000D_
            "1"_x000D_
          ]_x000D_
        ],_x000D_
        "Statistics": {_x000D_
          "CreationDate": "2022-11-15T10:02:33.4024748+01:00",_x000D_
          "LastRefreshDate": "2020-11-09T16:10:41.1668866+01:00",_x000D_
          "TotalRefreshCount": 4,_x000D_
          "CustomInfo": {}_x000D_
        }_x000D_
      },_x000D_
      "774": {_x000D_
        "$type": "Inside.Core.Formula.Definition.DefinitionAC, Inside.Core.Formula",_x000D_
        "ID": 774,_x000D_
        "Results": [_x000D_
          [_x000D_
            31_x000D_
          ]_x000D_
        ],_x000D_
        "Statistics": {_x000D_
          "CreationDate": "2022-11-15T10:02:33.4024748+01:00",_x000D_
          "LastRefreshDate": "2020-11-09T16:10:39.7473321+01:00",_x000D_
          "TotalRefreshCount": 4,_x000D_
          "CustomInfo": {}_x000D_
        }_x000D_
      },_x000D_
      "775": {_x000D_
        "$type": "Inside.Core.Formula.Definition.DefinitionAC, Inside.Core.Formula",_x000D_
        "ID": 775,_x000D_
        "Results": [_x000D_
          [_x000D_
            "Catégorie 4"_x000D_
          ]_x000D_
        ],_x000D_
        "Statistics": {_x000D_
          "CreationDate": "2022-11-15T10:02:33.4024748+01:00",_x000D_
          "LastRefreshDate": "2020-11-09T16:10:33.283259+01:00",_x000D_
          "TotalRefreshCount": 3,_x000D_
          "CustomInfo": {}_x000D_
        }_x000D_
      },_x000D_
      "776": {_x000D_
        "$type": "Inside.Core.Formula.Definition.DefinitionAC, Inside.Core.Formula",_x000D_
        "ID": 776,_x000D_
        "Results": [_x000D_
          [_x000D_
            "Ingénieur et cadre"_x000D_
          ]_x000D_
        ],_x000D_
        "Statistics": {_x000D_
          "CreationDate": "2022-11-15T10:02:33.4024748+01:00",_x000D_
          "LastRefreshDate": "2020-11-09T16:10:39.8530962+01:00",_x000D_
          "TotalRefreshCount": 4,_x000D_
          "CustomInfo": {}_x000D_
        }_x000D_
      },_x000D_
      "777": {_x000D_
        "$type": "Inside.Core.Formula.Definition.DefinitionAC, Inside.Core.Formula",_x000D_
        "ID": 777,_x000D_
        "Results": [_x000D_
          [_x000D_
            "250"_x000D_
          ]_x000D_
        ],_x000D_
        "Statistics": {_x000D_
          "CreationDate": "2022-11-15T10:02:33.4024748+01:00",_x000D_
          "LastRefreshDate": "2020-11-09T16:10:42.6741615+01:00",_x000D_
          "TotalRefreshCount": 4,_x000D_
          "CustomInfo": {}_x000D_
        }_x000D_
      },_x000D_
      "778": {_x000D_
        "$type": "Inside.Core.Formula.Definition.DefinitionAC, Inside.Core.Formula",_x000D_
        "ID": 778,_x000D_
        "Results": [_x000D_
          [_x000D_
            "2"_x000D_
          ]_x000D_
        ],_x000D_
        "Statistics": {_x000D_
          "CreationDate": "2022-11-15T10:02:33.4024748+01:00",_x000D_
          "LastRefreshDate": "2020-11-09T16:10:42.5601514+01:00",_x000D_
          "TotalRefreshCount": 4,_x000D_
          "CustomInfo": {}_x000D_
        }_x000D_
      },_x000D_
      "779": {_x000D_
        "$type": "Inside.Core.Formula.Definition.DefinitionAC, Inside.Core.Formula",_x000D_
        "ID": 779,_x000D_
        "Results": [_x000D_
          [_x000D_
            31_x000D_
          ]_x000D_
        ],_x000D_
        "Statistics": {_x000D_
          "CreationDate": "2022-11-15T10:02:33.4024748+01:00",_x000D_
          "LastRefreshDate": "2020-11-09T16:10:39.7453144+01:00",_x000D_
          "TotalRefreshCount": 4,_x000D_
          "CustomInfo": {}_x000D_
        }_x000D_
      },_x000D_
      "780": {_x000D_
        "$type": "Inside.Core.Formula.Definition.DefinitionAC, Inside.Core.Formula",_x000D_
        "ID": 780,_x000D_
        "Results": [_x000D_
          [_x000D_
            ""_x000D_
          ]_x000D_
        ],_x000D_
        "Statistics": {_x000D_
          "CreationDate": "2022-11-15T10:02:33.4024748+01:00",_x000D_
          "LastRefreshDate": "2020-11-09T16:10:33.2782719+01:00",_x000D_
          "TotalRefreshCount": 3,_x000D_
          "CustomInfo": {}_x000D_
        }_x000D_
      },_x000D_
      "781": {_x000D_
        "$type": "Inside.Core.Formula.Definition.DefinitionAC, Inside.Core.Formula",_x000D_
        "ID": 781,_x000D_
        "Results": [_x000D_
          [_x000D_
            "Employé"_x000D_
          ]_x000D_
        ],_x000D_
        "Statistics": {_x000D_
          "CreationDate": "2022-11-15T10:02:33.4024748+01:00",_x000D_
          "LastRefreshDate": "2020-11-09T16:10:40.5480663+01:00",_x000D_
          "TotalRefreshCount": 4,_x000D_
          "CustomInfo": {}_x000D_
        }_x000D_
      },_x000D_
      "782": {_x000D_
        "$type": "Inside.Core.Formula.Definition.DefinitionAC, Inside.Core.Formula",_x000D_
        "ID": 782,_x000D_
        "Results": [_x000D_
          [_x000D_
            "300"_x000D_
          ]_x000D_
        ],_x000D_
        "Statistics": {_x000D_
          "CreationDate": "2022-11-15T10:02:33.4024748+01:00",_x000D_
          "LastRefreshDate": "2020-11-09T16:10:42.8146932+01:00",_x000D_
          "TotalRefreshCount": 4,_x000D_
          "CustomInfo": {}_x000D_
        }_x000D_
      },_x000D_
      "783": {_x000D_
        "$type": "Inside.Core.Formula.Definition.DefinitionAC, Inside.Core.Formula",_x000D_
        "ID": 783,_x000D_
        "Results": [_x000D_
          [_x000D_
            "2"_x000D_
          ]_x000D_
        ],_x000D_
        "Statistics": {_x000D_
          "CreationDate": "2022-11-15T10:02:33.4024748+01:00",_x000D_
          "LastRefreshDate": "2020-11-09T16:10:41.6398206+01:00",_x000D_
          "TotalRefreshCount": 4,_x000D_
          "CustomInfo": {}_x000D_
        }_x000D_
      },_x000D_
      "784": {_x000D_
        "$type": "Inside.Core.Formula.Definition.DefinitionAC, Inside.Core.Formula",_x000D_
        "ID": 784,_x000D_
        "Results": [_x000D_
          [_x000D_
            31_x000D_
          ]_x000D_
        ],_x000D_
        "Statistics": {_x000D_
          "CreationDate": "2022-11-15T10:02:33.4024748+01:00",_x000D_
          "LastRefreshDate": "2020-11-09T16:10:39.7432981+01:00",_x000D_
          "TotalRefreshCount": 4,_x000D_
          "CustomInfo": {}_x000D_
        }_x000D_
      },_x000D_
      "785": {_x000D_
        "$type": "Inside.Core.Formula.Definition.DefinitionAC, Inside.Core.Formula",_x000D_
        "ID": 785,_x000D_
        "Results": [_x000D_
          [_x000D_
            "Catégorie 1"_x000D_
          ]_x000D_
        ],_x000D_
        "Statistics": {_x000D_
          "CreationDate": "2022-11-15T10:02:33.4024748+01:00",_x000D_
          "LastRefreshDate": "2020-11-09T16:10:33.2742835+01:00",_x000D_
          "TotalRefreshCount": 3,_x000D_
          "CustomInfo": {}_x000D_
        }_x000D_
      },_x000D_
      "786": {_x000D_
        "$type": "Inside.Core.Formula.Definition.DefinitionAC, Inside.Core.Formula",_x000D_
        "ID": 786,_x000D_
        "Results": [_x000D_
          [_x000D_
            "Employé"_x000D_
          ]_x000D_
        ],_x000D_
        "Statistics": {_x000D_
          "CreationDate": "2022-11-15T10:02:33.4024748+01:00",_x000D_
          "LastRefreshDate": "2020-11-09T16:10:41.3728833+01:00",_x000D_
          "TotalRefreshCount": 4,_x000D_
          "CustomInfo": {}_x000D_
        }_x000D_
      },_x000D_
      "787": {_x000D_
        "$type": "Inside.Core.Formula.Definition.DefinitionAC, Inside.Core.Formula",_x000D_
        "ID": 787,_x000D_
        "Results": [_x000D_
          [_x000D_
            "250"_x000D_
          ]_x000D_
        ],_x000D_
        "Statistics": {_x000D_
          "CreationDate": "2022-11-15T10:02:33.4024748+01:00",_x000D_
          "LastRefreshDate": "2020-11-09T16:10:43.0270581+01:00",_x000D_
          "TotalRefreshCount": 4,_x000D_
          "CustomInfo": {}_x000D_
        }_x000D_
      },_x000D_
      "788": {_x000D_
        "$type": "Inside.Core.Formula.Definition.DefinitionAC, Inside.Core.Formula",_x000D_
        "ID": 788,_x000D_
        "Results": [_x000D_
          [_x000D_
            "2"_x000D_
          ]_x000D_
        ],_x000D_
        "Statistics": {_x000D_
          "CreationDate": "2022-11-15T10:02:33.4024748+01:00",_x000D_
          "LastRefreshDate": "2020-11-09T16:10:40.9228385+01:00",_x000D_
          "TotalRefreshCount": 4,_x000D_
          "CustomInfo": {}_x000D_
        }_x000D_
      },_x000D_
      "789": {_x000D_
        "$type": "Inside.Core.Formula.Definition.DefinitionAC, Inside.Core.Formula",_x000D_
        "ID": 789,_x000D_
        "Results": [_x000D_
          [_x000D_
            31_x000D_
          ]_x000D_
        ],_x000D_
        "Statistics": {_x000D_
          "CreationDate": "2022-11-15T10:02:33.4024748+01:00",_x000D_
          "LastRefreshDate": "2020-11-09T16:10:39.7416783+01:00",_x000D_
          "TotalRefreshCount": 4,_x000D_
          "CustomInfo": {}_x000D_
        }_x000D_
      },_x000D_
      "790": {_x000D_
        "$type": "Inside.Core.Formula.Definition.DefinitionAC, Inside.Core.Formula",_x000D_
        "ID": 790,_x000D_
        "Results": [_x000D_
          [_x000D_
            ""_x000D_
          ]_x000D_
        ],_x000D_
        "Statistics": {_x000D_
          "CreationDate": "2022-11-15T10:02:33.4024748+01:00",_x000D_
          "LastRefreshDate": "2020-11-09T16:10:33.2682976+01:00",_x000D_
          "TotalRefreshCount": 3,_x000D_
          "CustomInfo": {}_x000D_
        }_x000D_
      },_x000D_
      "791": {_x000D_
        "$type": "Inside.Core.Formula.Definition.DefinitionAC, Inside.Core.Formula",_x000D_
        "ID": 791,_x000D_
        "Results": [_x000D_
          [_x000D_
            "Employé"_x000D_
          ]_x000D_
        ],_x000D_
        "Statistics": {_x000D_
          "CreationDate": "2022-11-15T10:02:33.4024748+01:00",_x000D_
          "LastRefreshDate": "2020-11-09T16:10:42.0569273+01:00",_x000D_
          "TotalRefreshCount": 4,_x000D_
          "CustomInfo": {}_x000D_
        }_x000D_
      },_x000D_
      "792": {_x000D_
        "$type": "Inside.Core.Formula.Definition.DefinitionAC, Inside.Core.Formula",_x000D_
        "ID": 792,_x000D_
        "Results": [_x000D_
          [_x000D_
            "Catégorie 3"_x000D_
          ]_x000D_
        ],_x000D_
        "Statistics": {_x000D_
          "CreationDate": "2022-11-15T10:02:33.4024748+01:00",_x000D_
          "LastRefreshDate": "2020-11-09T16:10:17.5296+01:00",_x000D_
          "TotalRefreshCount": 2,_x000D_
          "CustomInfo": {}_x000D_
        }_x000D_
      },_x000D_
      "793": {_x000D_
        "$type": "Inside.Core.Formula.Definition.DefinitionAC, Inside.Core.Formula",_x000D_
        "ID": 793,_x000D_
        "Results": [_x000D_
          [_x000D_
            "2"_x000D_
          ]_x000D_
        ],_x000D_
        "Statistics": {_x000D_
          "CreationDate": "2022-11-15T10:02:33.4024748+01:00",_x000D_
          "LastRefreshDate": "2020-11-09T16:10:40.3851023+01:00",_x000D_
          "TotalRefreshCount": 4,_x000D_
          "CustomInfo": {}_x000D_
        }_x000D_
      },_x000D_
      "794": {_x000D_
        "$type": "Inside.Core.Formula.Definition.DefinitionAC, Inside.Core.Formula",_x000D_
        "ID": 794,_x000D_
        "Results": [_x000D_
          [_x000D_
            "150"_x000D_
          ]_x000D_
        ],_x000D_
        "Statistics": {_x000D_
          "CreationDate": "2022-11-15T10:02:33.4024748+01:00",_x000D_
          "LastRefreshDate": "2020-11-09T16:10:42.8793033+01:00",_x000D_
          "TotalRefreshCount": 4,_x000D_
          "CustomInfo": {}_x000D_
        }_x000D_
      },_x000D_
      "795": {_x000D_
        "$type": "Inside.Core.Formula.Definition.DefinitionAC, Inside.Core.Formula",_x000D_
        "ID": 795,_x000D_
        "Results": [_x000D_
          [_x000D_
            "100"_x000D_
          ]_x000D_
        ],_x000D_
        "Statistics": {_x000D_
          "CreationDate": "2022-11-15T10:02:33.4024748+01:00",_x000D_
          "LastRefreshDate": "2020-11-09T16:10:41.8383297+01:00",_x000D_
          "TotalRefreshCount": 4,_x000D_
          "CustomInfo": {}_x000D_
        }_x000D_
      },_x000D_
      "796": {_x000D_
        "$type": "Inside.Core.Formula.Definition.DefinitionAC, Inside.Core.Formula",_x000D_
        "ID": 796,_x000D_
        "Results": [_x000D_
          [_x000D_
            "300"_x000D_
          ]_x000D_
        ],_x000D_
        "Statistics": {_x000D_
          "CreationDate": "2022-11-15T10:02:33.4024748+01:00",_x000D_
          "LastRefreshDate": "2020-11-09T16:10:42.9222111+01:00",_x000D_
          "TotalRefreshCount": 4,_x000D_
          "CustomInfo": {}_x000D_
        }_x000D_
      },_x000D_
      "797": {_x000D_
        "$type": "Inside.Core.Formula.Definition.DefinitionAC, Inside.Core.Formula",_x000D_
        "ID": 797,_x000D_
        "Results": [_x000D_
          [_x000D_
            "Catégorie 2"_x000D_
          ]_x000D_
        ],_x000D_
        "Statistics": {_x000D_
          "CreationDate": "2022-11-15T10:02:33.4024748+01:00",_x000D_
          "LastRefreshDate": "2020-11-09T16:10:17.5096518+01:00",_x000D_
          "TotalRefreshCount": 2,_x000D_
          "CustomInfo": {}_x000D_
        }_x000D_
      },_x000D_
      "798": {_x000D_
        "$type": "Inside.Core.Formula.Definition.DefinitionAC, Inside.Core.Formula",_x000D_
        "ID": 798,_x000D_
        "Results": [_x000D_
          [_x000D_
            31_x000D_
          ]_x000D_
        ],_x000D_
        "Statistics": {_x000D_
          "CreationDate": "2022-11-15T10:02:33.4024748+01:00",_x000D_
          "LastRefreshDate": "2020-11-09T16:10:39.0844397+01:00",_x000D_
          "TotalRefreshCount": 4,_x000D_
          "CustomInfo": {}_x000D_
        }_x000D_
      },_x000D_
      "799": {_x000D_
        "$type": "Inside.Core.Formula.Definition.DefinitionAC, Inside.Core.Formula",_x000D_
        "ID": 799,_x000D_
        "Results": [_x000D_
          [_x000D_
            "Employé"_x000D_
          ]_x000D_
        ],_x000D_
        "Statistics": {_x000D_
          "CreationDate": "2022-11-15T10:02:33.4024748+01:00",_x000D_
          "LastRefreshDate": "2020-11-09T16:10:39.5846467+01:00",_x000D_
          "TotalRefreshCount": 4,_x000D_
          "CustomInfo": {}_x000D_
        }_x000D_
      },_x000D_
   </t>
  </si>
  <si>
    <t xml:space="preserve">   "800": {_x000D_
        "$type": "Inside.Core.Formula.Definition.DefinitionAC, Inside.Core.Formula",_x000D_
        "ID": 800,_x000D_
        "Results": [_x000D_
          [_x000D_
            "100"_x000D_
          ]_x000D_
        ],_x000D_
        "Statistics": {_x000D_
          "CreationDate": "2022-11-15T10:02:33.4024748+01:00",_x000D_
          "LastRefreshDate": "2020-11-09T16:10:42.5173776+01:00",_x000D_
          "TotalRefreshCount": 4,_x000D_
          "CustomInfo": {}_x000D_
        }_x000D_
      },_x000D_
      "801": {_x000D_
        "$type": "Inside.Core.Formula.Definition.DefinitionAC, Inside.Core.Formula",_x000D_
        "ID": 801,_x000D_
        "Results": [_x000D_
          [_x000D_
            "Catégorie 3"_x000D_
          ]_x000D_
        ],_x000D_
        "Statistics": {_x000D_
          "CreationDate": "2022-11-15T10:02:33.4024748+01:00",_x000D_
          "LastRefreshDate": "2020-11-09T16:10:17.5076568+01:00",_x000D_
          "TotalRefreshCount": 2,_x000D_
          "CustomInfo": {}_x000D_
        }_x000D_
      },_x000D_
      "802": {_x000D_
        "$type": "Inside.Core.Formula.Definition.DefinitionAC, Inside.Core.Formula",_x000D_
        "ID": 802,_x000D_
        "Results": [_x000D_
          [_x000D_
            31_x000D_
          ]_x000D_
        ],_x000D_
        "Statistics": {_x000D_
          "CreationDate": "2022-11-15T10:02:33.4024748+01:00",_x000D_
          "LastRefreshDate": "2020-11-09T16:10:39.0824448+01:00",_x000D_
          "TotalRefreshCount": 4,_x000D_
          "CustomInfo": {}_x000D_
        }_x000D_
      },_x000D_
      "803": {_x000D_
        "$type": "Inside.Core.Formula.Definition.DefinitionAC, Inside.Core.Formula",_x000D_
        "ID": 803,_x000D_
        "Results": [_x000D_
          [_x000D_
            "Ingénieur et cadre"_x000D_
          ]_x000D_
        ],_x000D_
        "Statistics": {_x000D_
          "CreationDate": "2022-11-15T10:02:33.4024748+01:00",_x000D_
          "LastRefreshDate": "2020-11-09T16:10:39.5836499+01:00",_x000D_
          "TotalRefreshCount": 4,_x000D_
          "CustomInfo": {}_x000D_
        }_x000D_
      },_x000D_
      "804": {_x000D_
        "$type": "Inside.Core.Formula.Definition.DefinitionAC, Inside.Core.Formula",_x000D_
        "ID": 804,_x000D_
        "Results": [_x000D_
          [_x000D_
            "200"_x000D_
          ]_x000D_
        ],_x000D_
        "Statistics": {_x000D_
          "CreationDate": "2022-11-15T10:02:33.4024748+01:00",_x000D_
          "LastRefreshDate": "2020-11-09T16:10:42.8066835+01:00",_x000D_
          "TotalRefreshCount": 4,_x000D_
          "CustomInfo": {}_x000D_
        }_x000D_
      },_x000D_
      "805": {_x000D_
        "$type": "Inside.Core.Formula.Definition.DefinitionAC, Inside.Core.Formula",_x000D_
        "ID": 805,_x000D_
        "Results": [_x000D_
          [_x000D_
            "Catégorie 1"_x000D_
          ]_x000D_
        ],_x000D_
        "Statistics": {_x000D_
          "CreationDate": "2022-11-15T10:02:33.4024748+01:00",_x000D_
          "LastRefreshDate": "2020-11-09T16:10:17.5047046+01:00",_x000D_
          "TotalRefreshCount": 2,_x000D_
          "CustomInfo": {}_x000D_
        }_x000D_
      },_x000D_
      "806": {_x000D_
        "$type": "Inside.Core.Formula.Definition.DefinitionAC, Inside.Core.Formula",_x000D_
        "ID": 806,_x000D_
        "Results": [_x000D_
          [_x000D_
            31_x000D_
          ]_x000D_
        ],_x000D_
        "Statistics": {_x000D_
          "CreationDate": "2022-11-15T10:02:33.4024748+01:00",_x000D_
          "LastRefreshDate": "2020-11-09T16:10:39.0814475+01:00",_x000D_
          "TotalRefreshCount": 4,_x000D_
          "CustomInfo": {}_x000D_
        }_x000D_
      },_x000D_
      "807": {_x000D_
        "$type": "Inside.Core.Formula.Definition.DefinitionAC, Inside.Core.Formula",_x000D_
        "ID": 807,_x000D_
        "Results": [_x000D_
          [_x000D_
            "Employé"_x000D_
          ]_x000D_
        ],_x000D_
        "Statistics": {_x000D_
          "CreationDate": "2022-11-15T10:02:33.4024748+01:00",_x000D_
          "LastRefreshDate": "2020-11-09T16:10:39.5816563+01:00",_x000D_
          "TotalRefreshCount": 4,_x000D_
          "CustomInfo": {}_x000D_
        }_x000D_
      },_x000D_
      "808": {_x000D_
        "$type": "Inside.Core.Formula.Definition.DefinitionAC, Inside.Core.Formula",_x000D_
        "ID": 808,_x000D_
        "Results": [_x000D_
          [_x000D_
            "100"_x000D_
          ]_x000D_
        ],_x000D_
        "Statistics": {_x000D_
          "CreationDate": "2022-11-15T10:02:33.4024748+01:00",_x000D_
          "LastRefreshDate": "2020-11-09T16:10:42.5781054+01:00",_x000D_
          "TotalRefreshCount": 4,_x000D_
          "CustomInfo": {}_x000D_
        }_x000D_
      },_x000D_
      "809": {_x000D_
        "$type": "Inside.Core.Formula.Definition.DefinitionAC, Inside.Core.Formula",_x000D_
        "ID": 809,_x000D_
        "Results": [_x000D_
          [_x000D_
            ""_x000D_
          ]_x000D_
        ],_x000D_
        "Statistics": {_x000D_
          "CreationDate": "2022-11-15T10:02:33.4024748+01:00",_x000D_
          "LastRefreshDate": "2020-11-09T16:10:17.5026698+01:00",_x000D_
          "TotalRefreshCount": 2,_x000D_
          "CustomInfo": {}_x000D_
        }_x000D_
      },_x000D_
      "810": {_x000D_
        "$type": "Inside.Core.Formula.Definition.DefinitionAC, Inside.Core.Formula",_x000D_
        "ID": 810,_x000D_
        "Results": [_x000D_
          [_x000D_
            31_x000D_
          ]_x000D_
        ],_x000D_
        "Statistics": {_x000D_
          "CreationDate": "2022-11-15T10:02:33.4024748+01:00",_x000D_
          "LastRefreshDate": "2020-11-09T16:10:39.0794531+01:00",_x000D_
          "TotalRefreshCount": 4,_x000D_
          "CustomInfo": {}_x000D_
        }_x000D_
      },_x000D_
      "811": {_x000D_
        "$type": "Inside.Core.Formula.Definition.DefinitionAC, Inside.Core.Formula",_x000D_
        "ID": 811,_x000D_
        "Results": [_x000D_
          [_x000D_
            "Employé"_x000D_
          ]_x000D_
        ],_x000D_
        "Statistics": {_x000D_
          "CreationDate": "2022-11-15T10:02:33.4024748+01:00",_x000D_
          "LastRefreshDate": "2020-11-09T16:10:39.5796721+01:00",_x000D_
          "TotalRefreshCount": 4,_x000D_
          "CustomInfo": {}_x000D_
        }_x000D_
      },_x000D_
      "812": {_x000D_
        "$type": "Inside.Core.Formula.Definition.DefinitionAC, Inside.Core.Formula",_x000D_
        "ID": 812,_x000D_
        "Results": [_x000D_
          [_x000D_
            "100"_x000D_
          ]_x000D_
        ],_x000D_
        "Statistics": {_x000D_
          "CreationDate": "2022-11-15T10:02:33.4024748+01:00",_x000D_
          "LastRefreshDate": "2020-11-09T16:10:42.298123+01:00",_x000D_
          "TotalRefreshCount": 4,_x000D_
          "CustomInfo": {}_x000D_
        }_x000D_
      },_x000D_
      "813": {_x000D_
        "$type": "Inside.Core.Formula.Definition.DefinitionAC, Inside.Core.Formula",_x000D_
        "ID": 813,_x000D_
        "Results": [_x000D_
          [_x000D_
            "Employé"_x000D_
          ]_x000D_
        ],_x000D_
        "Statistics": {_x000D_
          "CreationDate": "2022-11-15T10:02:33.4024748+01:00",_x000D_
          "LastRefreshDate": "2020-11-09T16:10:39.5786719+01:00",_x000D_
          "TotalRefreshCount": 4,_x000D_
          "CustomInfo": {}_x000D_
        }_x000D_
      },_x000D_
      "814": {_x000D_
        "$type": "Inside.Core.Formula.Definition.DefinitionAC, Inside.Core.Formula",_x000D_
        "ID": 814,_x000D_
        "Results": [_x000D_
          [_x000D_
            "Catégorie 4"_x000D_
          ]_x000D_
        ],_x000D_
        "Statistics": {_x000D_
          "CreationDate": "2022-11-15T10:02:33.4024748+01:00",_x000D_
          "LastRefreshDate": "2020-11-09T16:10:35.5966703+01:00",_x000D_
          "TotalRefreshCount": 3,_x000D_
          "CustomInfo": {}_x000D_
        }_x000D_
      },_x000D_
      "815": {_x000D_
        "$type": "Inside.Core.Formula.Definition.DefinitionAC, Inside.Core.Formula",_x000D_
        "ID": 815,_x000D_
        "Results": [_x000D_
          [_x000D_
            31_x000D_
          ]_x000D_
        ],_x000D_
        "Statistics": {_x000D_
          "CreationDate": "2022-11-15T10:02:33.4024748+01:00",_x000D_
          "LastRefreshDate": "2020-11-09T16:10:39.4746947+01:00",_x000D_
          "TotalRefreshCount": 4,_x000D_
          "CustomInfo": {}_x000D_
        }_x000D_
      },_x000D_
      "816": {_x000D_
        "$type": "Inside.Core.Formula.Definition.DefinitionAC, Inside.Core.Formula",_x000D_
        "ID": 816,_x000D_
        "Results": [_x000D_
          [_x000D_
            "2"_x000D_
          ]_x000D_
        ],_x000D_
        "Statistics": {_x000D_
          "CreationDate": "2022-11-15T10:02:33.4024748+01:00",_x000D_
          "LastRefreshDate": "2020-11-09T16:10:39.9299659+01:00",_x000D_
          "TotalRefreshCount": 4,_x000D_
          "CustomInfo": {}_x000D_
        }_x000D_
      },_x000D_
      "817": {_x000D_
        "$type": "Inside.Core.Formula.Definition.DefinitionAC, Inside.Core.Formula",_x000D_
        "ID": 817,_x000D_
        "Results": [_x000D_
          [_x000D_
            31_x000D_
          ]_x000D_
        ],_x000D_
        "Statistics": {_x000D_
          "CreationDate": "2022-11-15T10:02:33.4024748+01:00",_x000D_
          "LastRefreshDate": "2020-11-09T16:10:39.0754631+01:00",_x000D_
          "TotalRefreshCount": 4,_x000D_
          "CustomInfo": {}_x000D_
        }_x000D_
      },_x000D_
      "818": {_x000D_
        "$type": "Inside.Core.Formula.Definition.DefinitionAC, Inside.Core.Formula",_x000D_
        "ID": 818,_x000D_
        "Results": [_x000D_
          [_x000D_
            "Catégorie 3"_x000D_
          ]_x000D_
        ],_x000D_
        "Statistics": {_x000D_
          "CreationDate": "2022-11-15T10:02:33.4024748+01:00",_x000D_
          "LastRefreshDate": "2020-11-09T16:10:35.8188597+01:00",_x000D_
          "TotalRefreshCount": 3,_x000D_
          "CustomInfo": {}_x000D_
        }_x000D_
      },_x000D_
      "819": {_x000D_
        "$type": "Inside.Core.Formula.Definition.DefinitionAC, Inside.Core.Formula",_x000D_
        "ID": 819,_x000D_
        "Results": [_x000D_
          [_x000D_
            "Ingénieur et cadre"_x000D_
          ]_x000D_
        ],_x000D_
        "Statistics": {_x000D_
          "CreationDate": "2022-11-15T10:02:33.4024748+01:00",_x000D_
          "LastRefreshDate": "2020-11-09T16:10:39.3736961+01:00",_x000D_
          "TotalRefreshCount": 4,_x000D_
          "CustomInfo": {}_x000D_
        }_x000D_
      },_x000D_
      "820": {_x000D_
        "$type": "Inside.Core.Formula.Definition.DefinitionAC, Inside.Core.Formula",_x000D_
        "ID": 820,_x000D_
        "Results": [_x000D_
          [_x000D_
            "100"_x000D_
          ]_x000D_
        ],_x000D_
        "Statistics": {_x000D_
          "CreationDate": "2022-11-15T10:02:33.4024748+01:00",_x000D_
          "LastRefreshDate": "2020-11-09T16:10:41.1039423+01:00",_x000D_
          "TotalRefreshCount": 4,_x000D_
          "CustomInfo": {}_x000D_
        }_x000D_
      },_x000D_
      "821": {_x000D_
        "$type": "Inside.Core.Formula.Definition.DefinitionAC, Inside.Core.Formula",_x000D_
        "ID": 821,_x000D_
        "Results": [_x000D_
          [_x000D_
            "2"_x000D_
          ]_x000D_
        ],_x000D_
        "Statistics": {_x000D_
          "CreationDate": "2022-11-15T10:02:33.4024748+01:00",_x000D_
          "LastRefreshDate": "2020-11-09T16:10:39.9279709+01:00",_x000D_
          "TotalRefreshCount": 4,_x000D_
          "CustomInfo": {}_x000D_
        }_x000D_
      },_x000D_
      "822": {_x000D_
        "$type": "Inside.Core.Formula.Definition.DefinitionAC, Inside.Core.Formula",_x000D_
        "ID": 822,_x000D_
        "Results": [_x000D_
          [_x000D_
            31_x000D_
          ]_x000D_
        ],_x000D_
        "Statistics": {_x000D_
          "CreationDate": "2022-11-15T10:02:33.4024748+01:00",_x000D_
          "LastRefreshDate": "2020-11-09T16:10:39.0744655+01:00",_x000D_
          "TotalRefreshCount": 4,_x000D_
          "CustomInfo": {}_x000D_
        }_x000D_
      },_x000D_
      "823": {_x000D_
        "$type": "Inside.Core.Formula.Definition.DefinitionAC, Inside.Core.Formula",_x000D_
        "ID": 823,_x000D_
        "Results": [_x000D_
          [_x000D_
            "Catégorie 1"_x000D_
          ]_x000D_
        ],_x000D_
        "Statistics": {_x000D_
          "CreationDate": "2022-11-15T10:02:33.4024748+01:00",_x000D_
          "LastRefreshDate": "2020-11-09T16:10:35.8168653+01:00",_x000D_
          "TotalRefreshCount": 3,_x000D_
          "CustomInfo": {}_x000D_
        }_x000D_
      },_x000D_
      "824": {_x000D_
        "$type": "Inside.Core.Formula.Definition.DefinitionAC, Inside.Core.Formula",_x000D_
        "ID": 824,_x000D_
        "Results": [_x000D_
          [_x000D_
            "Employé"_x000D_
          ]_x000D_
        ],_x000D_
        "Statistics": {_x000D_
          "CreationDate": "2022-11-15T10:02:33.4024748+01:00",_x000D_
          "LastRefreshDate": "2020-11-09T16:10:39.3726969+01:00",_x000D_
          "TotalRefreshCount": 4,_x000D_
          "CustomInfo": {}_x000D_
        }_x000D_
      },_x000D_
      "825": {_x000D_
        "$type": "Inside.Core.Formula.Definition.DefinitionAC, Inside.Core.Formula",_x000D_
        "ID": 825,_x000D_
        "Results": [_x000D_
          [_x000D_
            "200"_x000D_
          ]_x000D_
        ],_x000D_
        "Statistics": {_x000D_
          "CreationDate": "2022-11-15T10:02:33.4024748+01:00",_x000D_
          "LastRefreshDate": "2020-11-09T16:10:41.102942+01:00",_x000D_
          "TotalRefreshCount": 4,_x000D_
          "CustomInfo": {}_x000D_
        }_x000D_
      },_x000D_
      "826": {_x000D_
        "$type": "Inside.Core.Formula.Definition.DefinitionAC, Inside.Core.Formula",_x000D_
        "ID": 826,_x000D_
        "Results": [_x000D_
          [_x000D_
            "2"_x000D_
          ]_x000D_
        ],_x000D_
        "Statistics": {_x000D_
          "CreationDate": "2022-11-15T10:02:33.4024748+01:00",_x000D_
          "LastRefreshDate": "2020-11-09T16:10:39.9259759+01:00",_x000D_
          "TotalRefreshCount": 4,_x000D_
          "CustomInfo": {}_x000D_
        }_x000D_
      },_x000D_
      "827": {_x000D_
        "$type": "Inside.Core.Formula.Definition.DefinitionAC, Inside.Core.Formula",_x000D_
        "ID": 827,_x000D_
        "Results": [_x000D_
          [_x000D_
            31_x000D_
          ]_x000D_
        ],_x000D_
        "Statistics": {_x000D_
          "CreationDate": "2022-11-15T10:02:33.4024748+01:00",_x000D_
          "LastRefreshDate": "2020-11-09T16:10:39.0724711+01:00",_x000D_
          "TotalRefreshCount": 4,_x000D_
          "CustomInfo": {}_x000D_
        }_x000D_
      },_x000D_
      "828": {_x000D_
        "$type": "Inside.Core.Formula.Definition.DefinitionAC, Inside.Core.Formula",_x000D_
        "ID": 828,_x000D_
        "Results": [_x000D_
          [_x000D_
            ""_x000D_
          ]_x000D_
        ],_x000D_
        "Statistics": {_x000D_
          "CreationDate": "2022-11-15T10:02:33.4024748+01:00",_x000D_
          "LastRefreshDate": "2020-11-09T16:10:35.8158687+01:00",_x000D_
          "TotalRefreshCount": 3,_x000D_
          "CustomInfo": {}_x000D_
        }_x000D_
      },_x000D_
      "829": {_x000D_
        "$type": "Inside.Core.Formula.Definition.DefinitionAC, Inside.Core.Formula",_x000D_
        "ID": 829,_x000D_
        "Results": [_x000D_
          [_x000D_
            "Ingénieur et cadre"_x000D_
          ]_x000D_
        ],_x000D_
        "Statistics": {_x000D_
          "CreationDate": "2022-11-15T10:02:33.4024748+01:00",_x000D_
          "LastRefreshDate": "2020-11-09T16:10:39.3707052+01:00",_x000D_
          "TotalRefreshCount": 4,_x000D_
          "CustomInfo": {}_x000D_
        }_x000D_
      },_x000D_
      "830": {_x000D_
        "$type": "Inside.Core.Formula.Definition.DefinitionAC, Inside.Core.Formula",_x000D_
        "ID": 830,_x000D_
        "Results": [_x000D_
          [_x000D_
            "150"_x000D_
          ]_x000D_
        ],_x000D_
        "Statistics": {_x000D_
          "CreationDate": "2022-11-15T10:02:33.4024748+01:00",_x000D_
          "LastRefreshDate": "2020-11-09T16:10:41.1009501+01:00",_x000D_
          "TotalRefreshCount": 4,_x000D_
          "CustomInfo": {}_x000D_
        }_x000D_
      },_x000D_
      "831": {_x000D_
        "$type": "Inside.Core.Formula.Definition.DefinitionAC, Inside.Core.Formula",_x000D_
        "ID": 831,_x000D_
        "Results": [_x000D_
          [_x000D_
            "1"_x000D_
          ]_x000D_
        ],_x000D_
        "Statistics": {_x000D_
          "CreationDate": "2022-11-15T10:02:33.4024748+01:00",_x000D_
          "LastRefreshDate": "2020-11-09T16:10:39.923981+01:00",_x000D_
          "TotalRefreshCount": 4,_x000D_
          "CustomInfo": {}_x000D_
        }_x000D_
      },_x000D_
      "832": {_x000D_
        "$type": "Inside.Core.Formula.Definition.DefinitionAC, Inside.Core.Formula",_x000D_
        "ID": 832,_x000D_
        "Results": [_x000D_
          [_x000D_
            31_x000D_
          ]_x000D_
        ],_x000D_
        "Statistics": {_x000D_
          "CreationDate": "2022-11-15T10:02:33.4024748+01:00",_x000D_
          "LastRefreshDate": "2020-11-09T16:10:39.0704758+01:00",_x000D_
          "TotalRefreshCount": 4,_x000D_
          "CustomInfo": {}_x000D_
        }_x000D_
      },_x000D_
      "833": {_x000D_
        "$type": "Inside.Core.Formula.Definition.DefinitionAC, Inside.Core.Formula",_x000D_
        "ID": 833,_x000D_
        "Results": [_x000D_
          [_x000D_
            ""_x000D_
          ]_x000D_
        ],_x000D_
        "Statistics": {_x000D_
          "CreationDate": "2022-11-15T10:02:33.4059842+01:00",_x000D_
          "LastRefreshDate": "2020-11-09T16:10:35.8138724+01:00",_x000D_
          "TotalRefreshCount": 3,_x000D_
          "CustomInfo": {}_x000D_
        }_x000D_
      },_x000D_
      "834": {_x000D_
        "$type": "Inside.Core.Formula.Definition.DefinitionAC, Inside.Core.Formula",_x000D_
        "ID": 834,_x000D_
        "Results": [_x000D_
          [_x000D_
            "Employé"_x000D_
          ]_x000D_
        ],_x000D_
        "Statistics": {_x000D_
          "CreationDate": "2022-11-15T10:02:33.4059842+01:00",_x000D_
          "LastRefreshDate": "2020-11-09T16:10:39.3687437+01:00",_x000D_
          "TotalRefreshCount": 4,_x000D_
          "CustomInfo": {}_x000D_
        }_x000D_
      },_x000D_
      "835": {_x000D_
        "$type": "Inside.Core.Formula.Definition.DefinitionAC, Inside.Core.Formula",_x000D_
        "ID": 835,_x000D_
        "Results": [_x000D_
          [_x000D_
            "100"_x000D_
          ]_x000D_
        ],_x000D_
        "Statistics": {_x000D_
          "CreationDate": "2022-11-15T10:02:33.4059842+01:00",_x000D_
          "LastRefreshDate": "2020-11-09T16:10:41.0989516+01:00",_x000D_
          "TotalRefreshCount": 4,_x000D_
          "CustomInfo": {}_x000D_
        }_x000D_
      },_x000D_
      "836": {_x000D_
        "$type": "Inside.Core.Formula.Definition.DefinitionAC, Inside.Core.Formula",_x000D_
        "ID": 836,_x000D_
        "Results": [_x000D_
          [_x000D_
            "1"_x000D_
          ]_x000D_
        ],_x000D_
        "Statistics": {_x000D_
          "CreationDate": "2022-11-15T10:02:33.4059842+01:00",_x000D_
          "LastRefreshDate": "2020-11-09T16:10:39.9220203+01:00",_x000D_
          "TotalRefreshCount": 4,_x000D_
          "CustomInfo": {}_x000D_
        }_x000D_
      },_x000D_
      "837": {_x000D_
        "$type": "Inside.Core.Formula.Definition.DefinitionAC, Inside.Core.Formula",_x000D_
        "ID": 837,_x000D_
        "Results": [_x000D_
          [_x000D_
            31_x000D_
          ]_x000D_
        ],_x000D_
        "Statistics": {_x000D_
          "CreationDate": "2022-11-15T10:02:33.4059842+01:00",_x000D_
          "LastRefreshDate": "2020-11-09T16:10:39.0694787+01:00",_x000D_
          "TotalRefreshCount": 4,_x000D_
          "CustomInfo": {}_x000D_
        }_x000D_
      },_x000D_
      "838": {_x000D_
        "$type": "Inside.Core.Formula.Definition.DefinitionAC, Inside.Core.Formula",_x000D_
        "ID": 838,_x000D_
        "Results": [_x000D_
          [_x000D_
            "Catégorie 2"_x000D_
          ]_x000D_
        ],_x000D_
        "Statistics": {_x000D_
          "CreationDate": "2022-11-15T10:02:33.4059842+01:00",_x000D_
          "LastRefreshDate": "2020-11-09T16:10:35.8118432+01:00",_x000D_
          "TotalRefreshCount": 3,_x000D_
          "CustomInfo": {}_x000D_
        }_x000D_
      },_x000D_
      "839": {_x000D_
        "$type": "Inside.Core.Formula.Definition.DefinitionAC, Inside.Core.Formula",_x000D_
        "ID": 839,_x000D_
        "Results": [_x000D_
          [_x000D_
            "Employé"_x000D_
          ]_x000D_
        ],_x000D_
        "Statistics": {_x000D_
          "CreationDate": "2022-11-15T10:02:33.4059842+01:00",_x000D_
          "LastRefreshDate": "2020-11-09T16:10:39.3667145+01:00",_x000D_
          "TotalRefreshCount": 4,_x000D_
          "CustomInfo": {}_x000D_
        }_x000D_
      },_x000D_
      "840": {_x000D_
        "$type": "Inside.Core.Formula.Definition.DefinitionAC, Inside.Core.Formula",_x000D_
        "ID": 840,_x000D_
        "Results": [_x000D_
          [_x000D_
            "200"_x000D_
          ]_x000D_
        ],_x000D_
        "Statistics": {_x000D_
          "CreationDate": "2022-11-15T10:02:33.4059842+01:00",_x000D_
          "LastRefreshDate": "2020-11-09T16:10:41.0979558+01:00",_x000D_
          "TotalRefreshCount": 4,_x000D_
          "CustomInfo": {}_x000D_
        }_x000D_
      },_x000D_
      "841": {_x000D_
        "$type": "Inside.Core.Formula.Definition.DefinitionAC, Inside.Core.Formula",_x000D_
        "ID": 841,_x000D_
        "Results": [_x000D_
          [_x000D_
            "3"_x000D_
          ]_x000D_
        ],_x000D_
        "Statistics": {_x000D_
          "CreationDate": "2022-11-15T10:02:33.4059842+01:00",_x000D_
          "LastRefreshDate": "2020-11-09T16:10:39.9200263+01:00",_x000D_
          "TotalRefreshCount": 4,_x000D_
          "CustomInfo": {}_x000D_
        }_x000D_
      },_x000D_
      "842": {_x000D_
        "$type": "Inside.Core.Formula.Definition.DefinitionAC, Inside.Core.Formula",_x000D_
        "ID": 842,_x000D_
        "Results": [_x000D_
          [_x000D_
            31_x000D_
          ]_x000D_
        ],_x000D_
        "Statistics": {_x000D_
          "CreationDate": "2022-11-15T10:02:33.4059842+01:00",_x000D_
          "LastRefreshDate": "2020-11-09T16:10:39.0674841+01:00",_x000D_
          "TotalRefreshCount": 4,_x000D_
          "CustomInfo": {}_x000D_
        }_x000D_
      },_x000D_
      "843": {_x000D_
        "$type": "Inside.Core.Formula.Definition.DefinitionAC, Inside.Core.Formula",_x000D_
        "ID": 843,_x000D_
        "Results": [_x000D_
          [_x000D_
            "Catégorie 1"_x000D_
          ]_x000D_
        ],_x000D_
        "Statistics": {_x000D_
          "CreationDate": "2022-11-15T10:02:33.4059842+01:00",_x000D_
          "LastRefreshDate": "2020-11-09T16:10:35.8098476+01:00",_x000D_
          "TotalRefreshCount": 3,_x000D_
          "CustomInfo": {}_x000D_
        }_x000D_
      },_x000D_
      "844": {_x000D_
        "$type": "Inside.Core.Formula.Definition.DefinitionAC, Inside.Core.Formula",_x000D_
        "ID": 844,_x000D_
        "Results": [_x000D_
          [_x000D_
            "Ingénieur et cadre"_x000D_
          ]_x000D_
        ],_x000D_
        "Statistics": {_x000D_
          "CreationDate": "2022-11-15T10:02:33.4059842+01:00",_x000D_
          "LastRefreshDate": "2020-11-09T16:10:39.3657159+01:00",_x000D_
          "TotalRefreshCount": 4,_x000D_
          "CustomInfo": {}_x000D_
        }_x000D_
      },_x000D_
      "845": {_x000D_
        "$type": "Inside.Core.Formula.Definition.DefinitionAC, Inside.Core.Formula",_x000D_
        "ID": 845,_x000D_
        "Results": [_x000D_
          [_x000D_
            "250"_x000D_
          ]_x000D_
        ],_x000D_
        "Statistics": {_x000D_
          "CreationDate": "2022-11-15T10:02:33.4059842+01:00",_x000D_
          "LastRefreshDate": "2020-11-09T16:10:41.0959447+01:00",_x000D_
          "TotalRefreshCount": 4,_x000D_
          "CustomInfo": {}_x000D_
        }_x000D_
      },_x000D_
      "846": {_x000D_
        "$type": "Inside.Core.Formula.Definition.DefinitionAC, Inside.Core.Formula",_x000D_
        "ID": 846,_x000D_
        "Results": [_x000D_
          [_x000D_
            "2"_x000D_
          ]_x000D_
        ],_x000D_
        "Statistics": {_x000D_
          "CreationDate": "2022-11-15T10:02:33.4059842+01:00",_x000D_
          "LastRefreshDate": "2020-11-09T16:10:39.9180322+01:00",_x000D_
          "TotalRefreshCount": 4,_x000D_
          "CustomInfo": {}_x000D_
        }_x000D_
      },_x000D_
      "847": {_x000D_
        "$type": "Inside.Core.Formula.Definition.DefinitionAC, Inside.Core.Formula",_x000D_
        "ID": 847,_x000D_
        "Results": [_x000D_
          [_x000D_
            31_x000D_
          ]_x000D_
        ],_x000D_
        "Statistics": {_x000D_
          "CreationDate": "2022-11-15T10:02:33.4059842+01:00",_x000D_
          "LastRefreshDate": "2020-11-09T16:10:39.0664864+01:00",_x000D_
          "TotalRefreshCount": 4,_x000D_
          "CustomInfo": {}_x000D_
        }_x000D_
      },_x000D_
      "848": {_x000D_
        "$type": "Inside.Core.Formula.Definition.DefinitionAC, Inside.Core.Formula",_x000D_
        "ID": 848,_x000D_
        "Results": [_x000D_
          [_x000D_
            ""_x000D_
          ]_x000D_
        ],_x000D_
        "Statistics": {_x000D_
          "CreationDate": "2022-11-15T10:02:33.4059842+01:00",_x000D_
          "LastRefreshDate": "2020-11-09T16:10:35.8078636+01:00",_x000D_
          "TotalRefreshCount": 3,_x000D_
          "CustomInfo": {}_x000D_
        }_x000D_
      },_x000D_
      "849": {_x000D_
        "$type": "Inside.Core.Formula.Definition.DefinitionAC, Inside.Core.Formula",_x000D_
        "ID": 849,_x000D_
        "Results": [_x000D_
          [_x000D_
            "Employé"_x000D_
          ]_x000D_
        ],_x000D_
        "Statistics": {_x000D_
          "CreationDate": "2022-11-15T10:02:33.4059842+01:00",_x000D_
          "LastRefreshDate": "2020-11-09T16:10:39.3637223+01:00",_x000D_
          "TotalRefreshCount": 4,_x000D_
          "CustomInfo": {}_x000D_
        }_x000D_
      },_x000D_
      "850": {_x000D_
        "$type": "Inside.Core.Formula.Definition.DefinitionAC, Inside.Core.Formula",_x000D_
        "ID": 850,_x000D_
        "Results": [_x000D_
          [_x000D_
            "200"_x000D_
          ]_x000D_
        ],_x000D_
        "Statistics": {_x000D_
          "CreationDate": "2022-11-15T10:02:33.4059842+01:00",_x000D_
          "LastRefreshDate": "2020-11-09T16:10:41.0949636+01:00",_x000D_
          "TotalRefreshCount": 4,_x000D_
          "CustomInfo": {}_x000D_
        }_x000D_
      },_x000D_
      "851": {_x000D_
        "$type": "Inside.Core.Formula.Definition.DefinitionAC, Inside.Core.Formula",_x000D_
        "ID": 851,_x000D_
        "Results": [_x000D_
          [_x000D_
            "1"_x000D_
          ]_x000D_
        ],_x000D_
        "Statistics": {_x000D_
          "CreationDate": "2022-11-15T10:02:33.4059842+01:00",_x000D_
          "LastRefreshDate": "2020-11-09T16:10:40.1339253+01:00",_x000D_
          "TotalRefreshCount": 4,_x000D_
          "CustomInfo": {}_x000D_
        }_x000D_
      },_x000D_
      "852": {_x000D_
        "$type": "Inside.Core.Formula.Definition.DefinitionAC, Inside.Core.Formula",_x000D_
        "ID": 852,_x000D_
        "Results": [_x000D_
          [_x000D_
            31_x000D_
          ]_x000D_
        ],_x000D_
        "Statistics": {_x000D_
          "CreationDate": "2022-11-15T10:02:33.4059842+01:00",_x000D_
          "LastRefreshDate": "2020-11-09T16:10:39.0644915+01:00",_x000D_
          "TotalRefreshCount": 4,_x000D_
          "CustomInfo": {}_x000D_
        }_x000D_
      },_x000D_
      "853": {_x000D_
        "$type": "Inside.Core.Formula.Definition.DefinitionAC, Inside.Core.Formula",_x000D_
        "ID": 853,_x000D_
        "Results": [_x000D_
          [_x000D_
            ""_x000D_
          ]_x000D_
        ],_x000D_
        "Statistics": {_x000D_
          "CreationDate": "2022-11-15T10:02:33.4059842+01:00",_x000D_
          "LastRefreshDate": "2020-11-09T16:10:35.8058654+01:00",_x000D_
          "TotalRefreshCount": 3,_x000D_
          "CustomInfo": {}_x000D_
        }_x000D_
      },_x000D_
      "854": {_x000D_
        "$type": "Inside.Core.Formula.Definition.DefinitionAC, Inside.Core.Formula",_x000D_
        "ID": 854,_x000D_
        "Results": [_x000D_
          [_x000D_
            "Employé"_x000D_
          ]_x000D_
        ],_x000D_
        "Statistics": {_x000D_
          "CreationDate": "2022-11-15T10:02:33.4059842+01:00",_x000D_
          "LastRefreshDate": "2020-11-09T16:10:41.3748966+01:00",_x000D_
          "TotalRefreshCount": 4,_x000D_
          "CustomInfo": {}_x000D_
        }_x000D_
      },_x000D_
      "855": {_x000D_
        "$type": "Inside.Core.Formula.Definition.DefinitionAC, Inside.Core.Formula",_x000D_
        "ID": 855,_x000D_
        "Results": [_x000D_
          [_x000D_
            ""_x000D_
          ]_x000D_
        ],_x000D_
        "Statistics": {_x000D_
          "CreationDate": "2022-11-15T10:02:33.4059842+01:00",_x000D_
          "LastRefreshDate": "2020-11-09T16:10:17.8084379+01:00",_x000D_
          "TotalRefreshCount": 2,_x000D_
          "CustomInfo": {}_x000D_
        }_x000D_
      },_x000D_
      "856": {_x000D_
        "$type": "Inside.Core.Formula.Definition.DefinitionAC, Inside.Core.Formula",_x000D_
        "ID": 856,_x000D_
        "Results": [_x000D_
          [_x000D_
            "Employé"_x000D_
          ]_x000D_
        ],_x000D_
        "Statistics": {_x000D_
          "CreationDate": "2022-11-15T10:02:33.4059842+01:00",_x000D_
          "LastRefreshDate": "2020-11-09T16:10:39.5866436+01:00",_x000D_
          "TotalRefreshCount": 4,_x000D_
          "CustomInfo": {}_x000D_
        }_x000D_
      },_x000D_
      "857": {_x000D_
        "$type": "Inside.Core.Formula.Definition.DefinitionAC, Inside.Core.Formula",_x000D_
        "ID": 857,_x000D_
        "Results": [_x000D_
          [_x000D_
            "Catégorie 4"_x000D_
          ]_x000D_
        ],_x000D_
        "Statistics": {_x000D_
          "CreationDate": "2022-11-15T10:02:33.4059842+01:00",_x000D_
          "LastRefreshDate": "2020-11-09T16:10:17.8034508+01:00",_x000D_
          "TotalRefreshCount": 2,_x000D_
          "CustomInfo": {}_x000D_
        }_x000D_
      },_x000D_
      "858": {_x000D_
        "$type": "Inside.Core.Formula.Definition.DefinitionAC, Inside.Core.Formula",_x000D_
        "ID": 858,_x000D_
        "Results": [_x000D_
          [_x000D_
            ""_x000D_
          ]_x000D_
        ],_x000D_
        "Statistics": {_x000D_
          "CreationDate": "2022-11-15T10:02:33.4059842+01:00",_x000D_
          "LastRefreshDate": "2020-11-09T16:10:17.7994605+01:00",_x000D_
          "TotalRefreshCount": 2,_x000D_
          "CustomInfo": {}_x000D_
        }_x000D_
      },_x000D_
      "859": {_x000D_
        "$type": "Inside.Core.Formula.Definition.DefinitionAC, Inside.Core.Formula",_x000D_
        "ID": 859,_x000D_
        "Results": [_x000D_
          [_x000D_
            "Catégorie 1"_x000D_
          ]_x000D_
        ],_x000D_
        "Statistics": {_x000D_
          "CreationDate": "2022-11-15T10:02:33.4059842+01:00",_x000D_
          "LastRefreshDate": "2020-11-09T16:10:17.795514+01:00",_x000D_
          "TotalRefreshCount": 2,_x000D_
          "CustomInfo": {}_x000D_
        }_x000D_
      },_x000D_
      "860": {_x000D_
        "$type": "Inside.Core.Formula.Definition.DefinitionAC, Inside.Core.Formula",_x000D_
        "ID": 860,_x000D_
        "Results": [_x000D_
          [_x000D_
            ""_x000D_
          ]_x000D_
        ],_x000D_
        "Statistics": {_x000D_
          "CreationDate": "2022-11-15T10:02:33.4059842+01:00",_x000D_
          "LastRefreshDate": "2020-11-09T16:10:17.7914821+01:00",_x000D_
          "TotalRefreshCount": 2,_x000D_
          "CustomInfo": {}_x000D_
        }_x000D_
      },_x000D_
      "861": {_x000D_
        "$type": "Inside.Core.Formula.Definition.DefinitionAC, Inside.Core.Formula",_x000D_
        "ID": 861,_x000D_
        "Results": [_x000D_
          [_x000D_
            ""_x000D_
          ]_x000D_
        ],_x000D_
        "Statistics": {_x000D_
          "CreationDate": "2022-11-15T10:02:33.4059842+01:00",_x000D_
          "LastRefreshDate": "2020-11-09T16:10:17.788489+01:00",_x000D_
          "TotalRefreshCount": 2,_x000D_
          "CustomInfo": {}_x000D_
        }_x000D_
      },_x000D_
      "862": {_x000D_
        "$type": "Inside.Core.Formula.Definition.DefinitionAC, Inside.Core.Formula",_x000D_
        "ID": 862,_x000D_
        "Results": [_x000D_
          [_x000D_
            "100"_x000D_
          ]_x000D_
        ],_x000D_
        "Statistics": {_x000D_
          "CreationDate": "2022-11-15T10:02:33.4059842+01:00",_x000D_
          "LastRefreshDate": "2020-11-09T16:10:42.3925823+01:00",_x000D_
          "TotalRefreshCount": 4,_x000D_
          "CustomInfo": {}_x000D_
        }_x000D_
      },_x000D_
      "863": {_x000D_
        "$type": "Inside.Core.Formula.Definition.DefinitionAC, Inside.Core.Formula",_x000D_
        "ID": 863,_x000D_
        "Results": [_x000D_
          [_x000D_
            31_x000D_
          ]_x000D_
        ],_x000D_
        "Statistics": {_x000D_
          "CreationDate": "2022-11-15T10:02:33.4059842+01:00",_x000D_
          "LastRefreshDate": "2020-11-09T16:10:40.7078356+01:00",_x000D_
          "TotalRefreshCount": 4,_x000D_
          "CustomInfo": {}_x000D_
        }_x000D_
      },_x000D_
      "864": {_x000D_
        "$type": "Inside.Core.Formula.Definition.DefinitionAC, Inside.Core.Formula",_x000D_
        "ID": 864,_x000D_
        "Results": [_x000D_
          [_x000D_
            "3"_x000D_
          ]_x000D_
        ],_x000D_
        "Statistics": {_x000D_
          "CreationDate": "2022-11-15T10:02:33.4059842+01:00",_x000D_
          "LastRefreshDate": "2020-11-09T16:10:42.0768848+01:00",_x000D_
          "TotalRefreshCount": 4,_x000D_
          "CustomInfo": {}_x000D_
        }_x000D_
      },_x000D_
      "865": {_x000D_
        "$type": "Inside.Core.Formula.Definition.DefinitionAC, Inside.Core.Formula",_x000D_
        "ID": 865,_x000D_
        "Results": [_x000D_
          [_x000D_
            "Catégorie 2"_x000D_
          ]_x000D_
        ],_x000D_
        "Statistics": {_x000D_
          "CreationDate": "2022-11-15T10:02:33.4059842+01:00",_x000D_
          "LastRefreshDate": "2020-11-09T16:10:33.2523398+01:00",_x000D_
          "TotalRefreshCount": 3,_x000D_
          "CustomInfo": {}_x000D_
        }_x000D_
      },_x000D_
      "866": {_x000D_
        "$type": "Inside.Core.Formula.Definition.DefinitionAC, Inside.Core.Formula",_x000D_
        "ID": 866,_x000D_
        "Results": [_x000D_
          [_x000D_
            "Employé"_x000D_
          ]_x000D_
        ],_x000D_
        "Statistics": {_x000D_
          "CreationDate": "2022-11-15T10:02:33.4059842+01:00",_x000D_
          "LastRefreshDate": "2020-11-09T16:10:40.2732722+01:00",_x000D_
          "TotalRefreshCount": 4,_x000D_
          "CustomInfo": {}_x000D_
        }_x000D_
      },_x000D_
      "867": {_x000D_
        "$type": "Inside.Core.Formula.Definition.DefinitionAC, Inside.Core.Formula",_x000D_
        "ID": 867,_x000D_
        "Results": [_x000D_
          [_x000D_
            "200"_x000D_
          ]_x000D_
        ],_x000D_
        "Statistics": {_x000D_
          "CreationDate": "2022-11-15T10:02:33.4059842+01:00",_x000D_
          "LastRefreshDate": "2020-11-09T16:10:42.6621843+01:00",_x000D_
          "TotalRefreshCount": 4,_x000D_
          "CustomInfo": {}_x000D_
        }_x000D_
      },_x000D_
      "868": {_x000D_
        "$type": "Inside.Core.Formula.Definition.DefinitionAC, Inside.Core.Formula",_x000D_
        "ID": 868,_x000D_
        "Results": [_x000D_
          [_x000D_
            "3"_x000D_
          ]_x000D_
        ],_x000D_
        "Statistics": {_x000D_
          "CreationDate": "2022-11-15T10:02:33.4059842+01:00",_x000D_
          "LastRefreshDate": "2020-11-09T16:10:40.8257107+01:00",_x000D_
          "TotalRefreshCount": 4,_x000D_
          "CustomInfo": {}_x000D_
        }_x000D_
      },_x000D_
      "869": {_x000D_
        "$type": "Inside.Core.Formula.Definition.DefinitionAC, Inside.Core.Formula",_x000D_
        "ID": 869,_x000D_
        "Results": [_x000D_
          [_x000D_
            31_x000D_
          ]_x000D_
        ],_x000D_
        "Statistics": {_x000D_
          "CreationDate": "2022-11-15T10:02:33.4059842+01:00",_x000D_
          "LastRefreshDate": "2020-11-09T16:10:39.7931629+01:00",_x000D_
          "TotalRefreshCount": 4,_x000D_
          "CustomInfo": {}_x000D_
        }_x000D_
      },_x000D_
      "870": {_x000D_
        "$type": "Inside.Core.Formula.Definition.DefinitionAC, Inside.Core.Formula",_x000D_
        "ID": 870,_x000D_
        "Results": [_x000D_
          [_x000D_
            "Catégorie 1"_x000D_
          ]_x000D_
        ],_x000D_
        "Statistics": {_x000D_
          "CreationDate": "2022-11-15T10:02:33.4059842+01:00",_x000D_
          "LastRefreshDate": "2020-11-09T16:10:32.9712639+01:00",_x000D_
          "TotalRefreshCount": 3,_x000D_
          "CustomInfo": {}_x000D_
        }_x000D_
      },_x000D_
      "871": {_x000D_
        "$type": "Inside.Core.Formula.Definition.DefinitionAC, Inside.Core.Formula",_x000D_
        "ID": 871,_x000D_
        "Results": [_x000D_
          [_x000D_
            "Ingénieur et cadre"_x000D_
          ]_x000D_
        ],_x000D_
        "Statistics": {_x000D_
          "CreationDate": "2022-11-15T10:02:33.4059842+01:00",_x000D_
          "LastRefreshDate": "2020-11-09T16:10:40.7588307+01:00",_x000D_
          "TotalRefreshCount": 4,_x000D_
          "CustomInfo": {}_x000D_
        }_x000D_
      },_x000D_
      "872": {_x000D_
        "$type": "Inside.Core.Formula.Definition.DefinitionAC, Inside.Core.Formula",_x000D_
        "ID": 872,_x000D_
        "Results": [_x000D_
          [_x000D_
            "250"_x000D_
          ]_x000D_
        ],_x000D_
        "Statistics": {_x000D_
          "CreationDate": "2022-11-15T10:02:33.4059842+01:00",_x000D_
          "LastRefreshDate": "2020-11-09T16:10:43.1563995+01:00",_x000D_
          "TotalRefreshCount": 4,_x000D_
          "CustomInfo": {}_x000D_
        }_x000D_
      },_x000D_
      "873": {_x000D_
        "$type": "Inside.Core.Formula.Definition.DefinitionAC, Inside.Core.Formula",_x000D_
        "ID": 873,_x000D_
        "Results": [_x000D_
          [_x000D_
            "2"_x000D_
          ]_x000D_
        ],_x000D_
        "Statistics": {_x000D_
          "CreationDate": "2022-11-15T10:02:33.4059842+01:00",_x000D_
          "LastRefreshDate": "2020-11-09T16:10:40.8236779+01:00",_x000D_
          "TotalRefreshCount": 4,_x000D_
          "CustomInfo": {}_x000D_
        }_x000D_
      },_x000D_
      "874": {_x000D_
        "$typ</t>
  </si>
  <si>
    <t xml:space="preserve">e": "Inside.Core.Formula.Definition.DefinitionAC, Inside.Core.Formula",_x000D_
        "ID": 874,_x000D_
        "Results": [_x000D_
          [_x000D_
            31_x000D_
          ]_x000D_
        ],_x000D_
        "Statistics": {_x000D_
          "CreationDate": "2022-11-15T10:02:33.4059842+01:00",_x000D_
          "LastRefreshDate": "2020-11-09T16:10:40.8738307+01:00",_x000D_
          "TotalRefreshCount": 4,_x000D_
          "CustomInfo": {}_x000D_
        }_x000D_
      },_x000D_
      "875": {_x000D_
        "$type": "Inside.Core.Formula.Definition.DefinitionAC, Inside.Core.Formula",_x000D_
        "ID": 875,_x000D_
        "Results": [_x000D_
          [_x000D_
            ""_x000D_
          ]_x000D_
        ],_x000D_
        "Statistics": {_x000D_
          "CreationDate": "2022-11-15T10:02:33.4059842+01:00",_x000D_
          "LastRefreshDate": "2020-11-09T16:10:32.9692633+01:00",_x000D_
          "TotalRefreshCount": 3,_x000D_
          "CustomInfo": {}_x000D_
        }_x000D_
      },_x000D_
      "876": {_x000D_
        "$type": "Inside.Core.Formula.Definition.DefinitionAC, Inside.Core.Formula",_x000D_
        "ID": 876,_x000D_
        "Results": [_x000D_
          [_x000D_
            "Employé"_x000D_
          ]_x000D_
        ],_x000D_
        "Statistics": {_x000D_
          "CreationDate": "2022-11-15T10:02:33.4059842+01:00",_x000D_
          "LastRefreshDate": "2020-11-09T16:10:39.8420801+01:00",_x000D_
          "TotalRefreshCount": 4,_x000D_
          "CustomInfo": {}_x000D_
        }_x000D_
      },_x000D_
      "877": {_x000D_
        "$type": "Inside.Core.Formula.Definition.DefinitionAC, Inside.Core.Formula",_x000D_
        "ID": 877,_x000D_
        "Results": [_x000D_
          [_x000D_
            "200"_x000D_
          ]_x000D_
        ],_x000D_
        "Statistics": {_x000D_
          "CreationDate": "2022-11-15T10:02:33.4059842+01:00",_x000D_
          "LastRefreshDate": "2020-11-09T16:10:42.6602062+01:00",_x000D_
          "TotalRefreshCount": 4,_x000D_
          "CustomInfo": {}_x000D_
        }_x000D_
      },_x000D_
      "878": {_x000D_
        "$type": "Inside.Core.Formula.Definition.DefinitionAC, Inside.Core.Formula",_x000D_
        "ID": 878,_x000D_
        "Results": [_x000D_
          [_x000D_
            "1"_x000D_
          ]_x000D_
        ],_x000D_
        "Statistics": {_x000D_
          "CreationDate": "2022-11-15T10:02:33.4059842+01:00",_x000D_
          "LastRefreshDate": "2020-11-09T16:10:40.8227195+01:00",_x000D_
          "TotalRefreshCount": 4,_x000D_
          "CustomInfo": {}_x000D_
        }_x000D_
      },_x000D_
      "879": {_x000D_
        "$type": "Inside.Core.Formula.Definition.DefinitionAC, Inside.Core.Formula",_x000D_
        "ID": 879,_x000D_
        "Results": [_x000D_
          [_x000D_
            31_x000D_
          ]_x000D_
        ],_x000D_
        "Statistics": {_x000D_
          "CreationDate": "2022-11-15T10:02:33.4059842+01:00",_x000D_
          "LastRefreshDate": "2020-11-09T16:10:39.7911746+01:00",_x000D_
          "TotalRefreshCount": 4,_x000D_
          "CustomInfo": {}_x000D_
        }_x000D_
      },_x000D_
      "880": {_x000D_
        "$type": "Inside.Core.Formula.Definition.DefinitionAC, Inside.Core.Formula",_x000D_
        "ID": 880,_x000D_
        "Results": [_x000D_
          [_x000D_
            ""_x000D_
          ]_x000D_
        ],_x000D_
        "Statistics": {_x000D_
          "CreationDate": "2022-11-15T10:02:33.4059842+01:00",_x000D_
          "LastRefreshDate": "2020-11-09T16:10:32.9672695+01:00",_x000D_
          "TotalRefreshCount": 3,_x000D_
          "CustomInfo": {}_x000D_
        }_x000D_
      },_x000D_
      "881": {_x000D_
        "$type": "Inside.Core.Formula.Definition.DefinitionAC, Inside.Core.Formula",_x000D_
        "ID": 881,_x000D_
        "Results": [_x000D_
          [_x000D_
            "Employé"_x000D_
          ]_x000D_
        ],_x000D_
        "Statistics": {_x000D_
          "CreationDate": "2022-11-15T10:02:33.4059842+01:00",_x000D_
          "LastRefreshDate": "2020-11-09T16:10:40.5360477+01:00",_x000D_
          "TotalRefreshCount": 4,_x000D_
          "CustomInfo": {}_x000D_
        }_x000D_
      },_x000D_
      "882": {_x000D_
        "$type": "Inside.Core.Formula.Definition.DefinitionAC, Inside.Core.Formula",_x000D_
        "ID": 882,_x000D_
        "Results": [_x000D_
          [_x000D_
            "150"_x000D_
          ]_x000D_
        ],_x000D_
        "Statistics": {_x000D_
          "CreationDate": "2022-11-15T10:02:33.4059842+01:00",_x000D_
          "LastRefreshDate": "2020-11-09T16:10:43.154411+01:00",_x000D_
          "TotalRefreshCount": 4,_x000D_
          "CustomInfo": {}_x000D_
        }_x000D_
      },_x000D_
      "883": {_x000D_
        "$type": "Inside.Core.Formula.Definition.DefinitionAC, Inside.Core.Formula",_x000D_
        "ID": 883,_x000D_
        "Results": [_x000D_
          [_x000D_
            "1"_x000D_
          ]_x000D_
        ],_x000D_
        "Statistics": {_x000D_
          "CreationDate": "2022-11-15T10:02:33.4059842+01:00",_x000D_
          "LastRefreshDate": "2020-11-09T16:10:40.8207187+01:00",_x000D_
          "TotalRefreshCount": 4,_x000D_
          "CustomInfo": {}_x000D_
        }_x000D_
      },_x000D_
      "884": {_x000D_
        "$type": "Inside.Core.Formula.Definition.DefinitionAC, Inside.Core.Formula",_x000D_
        "ID": 884,_x000D_
        "Results": [_x000D_
          [_x000D_
            31_x000D_
          ]_x000D_
        ],_x000D_
        "Statistics": {_x000D_
          "CreationDate": "2022-11-15T10:02:33.4059842+01:00",_x000D_
          "LastRefreshDate": "2020-11-09T16:10:42.030848+01:00",_x000D_
          "TotalRefreshCount": 4,_x000D_
          "CustomInfo": {}_x000D_
        }_x000D_
      },_x000D_
      "885": {_x000D_
        "$type": "Inside.Core.Formula.Definition.DefinitionAC, Inside.Core.Formula",_x000D_
        "ID": 885,_x000D_
        "Results": [_x000D_
          [_x000D_
            "Catégorie 1"_x000D_
          ]_x000D_
        ],_x000D_
        "Statistics": {_x000D_
          "CreationDate": "2022-11-15T10:02:33.4059842+01:00",_x000D_
          "LastRefreshDate": "2020-11-09T16:10:32.9652848+01:00",_x000D_
          "TotalRefreshCount": 3,_x000D_
          "CustomInfo": {}_x000D_
        }_x000D_
      },_x000D_
      "886": {_x000D_
        "$type": "Inside.Core.Formula.Definition.DefinitionAC, Inside.Core.Formula",_x000D_
        "ID": 886,_x000D_
        "Results": [_x000D_
          [_x000D_
            "Employé"_x000D_
          ]_x000D_
        ],_x000D_
        "Statistics": {_x000D_
          "CreationDate": "2022-11-15T10:02:33.4059842+01:00",_x000D_
          "LastRefreshDate": "2020-11-09T16:10:42.0499589+01:00",_x000D_
          "TotalRefreshCount": 4,_x000D_
          "CustomInfo": {}_x000D_
        }_x000D_
      },_x000D_
      "887": {_x000D_
        "$type": "Inside.Core.Formula.Definition.DefinitionAC, Inside.Core.Formula",_x000D_
        "ID": 887,_x000D_
        "Results": [_x000D_
          [_x000D_
            "300"_x000D_
          ]_x000D_
        ],_x000D_
        "Statistics": {_x000D_
          "CreationDate": "2022-11-15T10:02:33.4059842+01:00",_x000D_
          "LastRefreshDate": "2020-11-09T16:10:42.6581742+01:00",_x000D_
          "TotalRefreshCount": 4,_x000D_
          "CustomInfo": {}_x000D_
        }_x000D_
      },_x000D_
      "888": {_x000D_
        "$type": "Inside.Core.Formula.Definition.DefinitionAC, Inside.Core.Formula",_x000D_
        "ID": 888,_x000D_
        "Results": [_x000D_
          [_x000D_
            "3"_x000D_
          ]_x000D_
        ],_x000D_
        "Statistics": {_x000D_
          "CreationDate": "2022-11-15T10:02:33.4059842+01:00",_x000D_
          "LastRefreshDate": "2020-11-09T16:10:40.8187245+01:00",_x000D_
          "TotalRefreshCount": 4,_x000D_
          "CustomInfo": {}_x000D_
        }_x000D_
      },_x000D_
      "889": {_x000D_
        "$type": "Inside.Core.Formula.Definition.DefinitionAC, Inside.Core.Formula",_x000D_
        "ID": 889,_x000D_
        "Results": [_x000D_
          [_x000D_
            31_x000D_
          ]_x000D_
        ],_x000D_
        "Statistics": {_x000D_
          "CreationDate": "2022-11-15T10:02:33.4059842+01:00",_x000D_
          "LastRefreshDate": "2020-11-09T16:10:39.7891733+01:00",_x000D_
          "TotalRefreshCount": 4,_x000D_
          "CustomInfo": {}_x000D_
        }_x000D_
      },_x000D_
      "890": {_x000D_
        "$type": "Inside.Core.Formula.Definition.DefinitionAC, Inside.Core.Formula",_x000D_
        "ID": 890,_x000D_
        "Results": [_x000D_
          [_x000D_
            ""_x000D_
          ]_x000D_
        ],_x000D_
        "Statistics": {_x000D_
          "CreationDate": "2022-11-15T10:02:33.4059842+01:00",_x000D_
          "LastRefreshDate": "2020-11-09T16:10:32.963285+01:00",_x000D_
          "TotalRefreshCount": 3,_x000D_
          "CustomInfo": {}_x000D_
        }_x000D_
      },_x000D_
      "891": {_x000D_
        "$type": "Inside.Core.Formula.Definition.DefinitionAC, Inside.Core.Formula",_x000D_
        "ID": 891,_x000D_
        "Results": [_x000D_
          [_x000D_
            "Ingénieur et cadre"_x000D_
          ]_x000D_
        ],_x000D_
        "Statistics": {_x000D_
          "CreationDate": "2022-11-15T10:02:33.4059842+01:00",_x000D_
          "LastRefreshDate": "2020-11-09T16:10:40.055164+01:00",_x000D_
          "TotalRefreshCount": 4,_x000D_
          "CustomInfo": {}_x000D_
        }_x000D_
      },_x000D_
      "892": {_x000D_
        "$type": "Inside.Core.Formula.Definition.DefinitionAC, Inside.Core.Formula",_x000D_
        "ID": 892,_x000D_
        "Results": [_x000D_
          [_x000D_
            "100"_x000D_
          ]_x000D_
        ],_x000D_
        "Statistics": {_x000D_
          "CreationDate": "2022-11-15T10:02:33.4059842+01:00",_x000D_
          "LastRefreshDate": "2020-11-09T16:10:43.1524107+01:00",_x000D_
          "TotalRefreshCount": 4,_x000D_
          "CustomInfo": {}_x000D_
        }_x000D_
      },_x000D_
      "893": {_x000D_
        "$type": "Inside.Core.Formula.Definition.DefinitionAC, Inside.Core.Formula",_x000D_
        "ID": 893,_x000D_
        "Results": [_x000D_
          [_x000D_
            "1"_x000D_
          ]_x000D_
        ],_x000D_
        "Statistics": {_x000D_
          "CreationDate": "2022-11-15T10:02:33.4059842+01:00",_x000D_
          "LastRefreshDate": "2020-11-09T16:10:40.8177284+01:00",_x000D_
          "TotalRefreshCount": 4,_x000D_
          "CustomInfo": {}_x000D_
        }_x000D_
      },_x000D_
      "894": {_x000D_
        "$type": "Inside.Core.Formula.Definition.DefinitionAC, Inside.Core.Formula",_x000D_
        "ID": 894,_x000D_
        "Results": [_x000D_
          [_x000D_
            31_x000D_
          ]_x000D_
        ],_x000D_
        "Statistics": {_x000D_
          "CreationDate": "2022-11-15T10:02:33.4059842+01:00",_x000D_
          "LastRefreshDate": "2020-11-09T16:10:41.3493817+01:00",_x000D_
          "TotalRefreshCount": 4,_x000D_
          "CustomInfo": {}_x000D_
        }_x000D_
      },_x000D_
      "895": {_x000D_
        "$type": "Inside.Core.Formula.Definition.DefinitionAC, Inside.Core.Formula",_x000D_
        "ID": 895,_x000D_
        "Results": [_x000D_
          [_x000D_
            "Catégorie 3"_x000D_
          ]_x000D_
        ],_x000D_
        "Statistics": {_x000D_
          "CreationDate": "2022-11-15T10:02:33.4059842+01:00",_x000D_
          "LastRefreshDate": "2020-11-09T16:10:32.9612539+01:00",_x000D_
          "TotalRefreshCount": 3,_x000D_
          "CustomInfo": {}_x000D_
        }_x000D_
      },_x000D_
      "896": {_x000D_
        "$type": "Inside.Core.Formula.Definition.DefinitionAC, Inside.Core.Formula",_x000D_
        "ID": 896,_x000D_
        "Results": [_x000D_
          [_x000D_
            "Employé"_x000D_
          ]_x000D_
        ],_x000D_
        "Statistics": {_x000D_
          "CreationDate": "2022-11-15T10:02:33.4059842+01:00",_x000D_
          "LastRefreshDate": "2020-11-09T16:10:41.1338386+01:00",_x000D_
          "TotalRefreshCount": 4,_x000D_
          "CustomInfo": {}_x000D_
        }_x000D_
      },_x000D_
      "897": {_x000D_
        "$type": "Inside.Core.Formula.Definition.DefinitionAC, Inside.Core.Formula",_x000D_
        "ID": 897,_x000D_
        "Results": [_x000D_
          [_x000D_
            "200"_x000D_
          ]_x000D_
        ],_x000D_
        "Statistics": {_x000D_
          "CreationDate": "2022-11-15T10:02:33.4059842+01:00",_x000D_
          "LastRefreshDate": "2020-11-09T16:10:42.6562125+01:00",_x000D_
          "TotalRefreshCount": 4,_x000D_
          "CustomInfo": {}_x000D_
        }_x000D_
      },_x000D_
      "898": {_x000D_
        "$type": "Inside.Core.Formula.Definition.DefinitionAC, Inside.Core.Formula",_x000D_
        "ID": 898,_x000D_
        "Results": [_x000D_
          [_x000D_
            "2"_x000D_
          ]_x000D_
        ],_x000D_
        "Statistics": {_x000D_
          "CreationDate": "2022-11-15T10:02:33.4059842+01:00",_x000D_
          "LastRefreshDate": "2020-11-09T16:10:40.8157368+01:00",_x000D_
          "TotalRefreshCount": 4,_x000D_
          "CustomInfo": {}_x000D_
        }_x000D_
      },_x000D_
      "899": {_x000D_
        "$type": "Inside.Core.Formula.Definition.DefinitionAC, Inside.Core.Formula",_x000D_
        "ID": 899,_x000D_
        "Results": [_x000D_
          [_x000D_
            31_x000D_
          ]_x000D_
        ],_x000D_
        "Statistics": {_x000D_
          "CreationDate": "2022-11-15T10:02:33.4059842+01:00",_x000D_
          "LastRefreshDate": "2020-11-09T16:10:39.7882124+01:00",_x000D_
          "TotalRefreshCount": 4,_x000D_
          "CustomInfo": {}_x000D_
        }_x000D_
      },_x000D_
      "900": {_x000D_
        "$type": "Inside.Core.Formula.Definition.DefinitionAC, Inside.Core.Formula",_x000D_
        "ID": 900,_x000D_
        "Results": [_x000D_
          [_x000D_
            ""_x000D_
          ]_x000D_
        ],_x000D_
        "Statistics": {_x000D_
          "CreationDate": "2022-11-15T10:02:33.4059842+01:00",_x000D_
          "LastRefreshDate": "2020-11-09T16:10:32.9583083+01:00",_x000D_
          "TotalRefreshCount": 3,_x000D_
          "CustomInfo": {}_x000D_
        }_x000D_
      },_x000D_
      "901": {_x000D_
        "$type": "Inside.Core.Formula.Definition.DefinitionAC, Inside.Core.Formula",_x000D_
        "ID": 901,_x000D_
        "Results": [_x000D_
          [_x000D_
            "Ingénieur et cadre"_x000D_
          ]_x000D_
        ],_x000D_
        "Statistics": {_x000D_
          "CreationDate": "2022-11-15T10:02:33.4059842+01:00",_x000D_
          "LastRefreshDate": "2020-11-09T16:10:40.8907875+01:00",_x000D_
          "TotalRefreshCount": 4,_x000D_
          "CustomInfo": {}_x000D_
        }_x000D_
      },_x000D_
      "902": {_x000D_
        "$type": "Inside.Core.Formula.Definition.DefinitionAC, Inside.Core.Formula",_x000D_
        "ID": 902,_x000D_
        "Results": [_x000D_
          [_x000D_
            "200"_x000D_
          ]_x000D_
        ],_x000D_
        "Statistics": {_x000D_
          "CreationDate": "2022-11-15T10:02:33.4059842+01:00",_x000D_
          "LastRefreshDate": "2020-11-09T16:10:43.1514129+01:00",_x000D_
          "TotalRefreshCount": 4,_x000D_
          "CustomInfo": {}_x000D_
        }_x000D_
      },_x000D_
      "903": {_x000D_
        "$type": "Inside.Core.Formula.Definition.DefinitionAC, Inside.Core.Formula",_x000D_
        "ID": 903,_x000D_
        "Results": [_x000D_
          [_x000D_
            "1"_x000D_
          ]_x000D_
        ],_x000D_
        "Statistics": {_x000D_
          "CreationDate": "2022-11-15T10:02:33.4059842+01:00",_x000D_
          "LastRefreshDate": "2020-11-09T16:10:42.4507177+01:00",_x000D_
          "TotalRefreshCount": 4,_x000D_
          "CustomInfo": {}_x000D_
        }_x000D_
      },_x000D_
      "904": {_x000D_
        "$type": "Inside.Core.Formula.Definition.DefinitionAC, Inside.Core.Formula",_x000D_
        "ID": 904,_x000D_
        "Results": [_x000D_
          [_x000D_
            31_x000D_
          ]_x000D_
        ],_x000D_
        "Statistics": {_x000D_
          "CreationDate": "2022-11-15T10:02:33.4059842+01:00",_x000D_
          "LastRefreshDate": "2020-11-09T16:10:42.2036934+01:00",_x000D_
          "TotalRefreshCount": 4,_x000D_
          "CustomInfo": {}_x000D_
        }_x000D_
      },_x000D_
      "905": {_x000D_
        "$type": "Inside.Core.Formula.Definition.DefinitionAC, Inside.Core.Formula",_x000D_
        "ID": 905,_x000D_
        "Results": [_x000D_
          [_x000D_
            ""_x000D_
          ]_x000D_
        ],_x000D_
        "Statistics": {_x000D_
          "CreationDate": "2022-11-15T10:02:33.4059842+01:00",_x000D_
          "LastRefreshDate": "2020-11-09T16:10:32.956312+01:00",_x000D_
          "TotalRefreshCount": 3,_x000D_
          "CustomInfo": {}_x000D_
        }_x000D_
      },_x000D_
      "906": {_x000D_
        "$type": "Inside.Core.Formula.Definition.DefinitionAC, Inside.Core.Formula",_x000D_
        "ID": 906,_x000D_
        "Results": [_x000D_
          [_x000D_
            "Employé"_x000D_
          ]_x000D_
        ],_x000D_
        "Statistics": {_x000D_
          "CreationDate": "2022-11-15T10:02:33.4059842+01:00",_x000D_
          "LastRefreshDate": "2020-11-09T16:10:40.2642937+01:00",_x000D_
          "TotalRefreshCount": 4,_x000D_
          "CustomInfo": {}_x000D_
        }_x000D_
      },_x000D_
      "907": {_x000D_
        "$type": "Inside.Core.Formula.Definition.DefinitionAC, Inside.Core.Formula",_x000D_
        "ID": 907,_x000D_
        "Results": [_x000D_
          [_x000D_
            "250"_x000D_
          ]_x000D_
        ],_x000D_
        "Statistics": {_x000D_
          "CreationDate": "2022-11-15T10:02:33.4059842+01:00",_x000D_
          "LastRefreshDate": "2020-11-09T16:10:42.6542137+01:00",_x000D_
          "TotalRefreshCount": 4,_x000D_
          "CustomInfo": {}_x000D_
        }_x000D_
      },_x000D_
      "908": {_x000D_
        "$type": "Inside.Core.Formula.Definition.DefinitionAC, Inside.Core.Formula",_x000D_
        "ID": 908,_x000D_
        "Results": [_x000D_
          [_x000D_
            "1"_x000D_
          ]_x000D_
        ],_x000D_
        "Statistics": {_x000D_
          "CreationDate": "2022-11-15T10:02:33.4059842+01:00",_x000D_
          "LastRefreshDate": "2020-11-09T16:10:40.6317117+01:00",_x000D_
          "TotalRefreshCount": 4,_x000D_
          "CustomInfo": {}_x000D_
        }_x000D_
      },_x000D_
      "909": {_x000D_
        "$type": "Inside.Core.Formula.Definition.DefinitionAC, Inside.Core.Formula",_x000D_
        "ID": 909,_x000D_
        "Results": [_x000D_
          [_x000D_
            "Employé"_x000D_
          ]_x000D_
        ],_x000D_
        "Statistics": {_x000D_
          "CreationDate": "2022-11-15T10:02:33.4059842+01:00",_x000D_
          "LastRefreshDate": "2020-11-09T16:10:40.0750734+01:00",_x000D_
          "TotalRefreshCount": 4,_x000D_
          "CustomInfo": {}_x000D_
        }_x000D_
      },_x000D_
      "910": {_x000D_
        "$type": "Inside.Core.Formula.Definition.DefinitionAC, Inside.Core.Formula",_x000D_
        "ID": 910,_x000D_
        "Results": [_x000D_
          [_x000D_
            ""_x000D_
          ]_x000D_
        ],_x000D_
        "Statistics": {_x000D_
          "CreationDate": "2022-11-15T10:02:33.4059842+01:00",_x000D_
          "LastRefreshDate": "2020-11-09T16:10:17.5315957+01:00",_x000D_
          "TotalRefreshCount": 2,_x000D_
          "CustomInfo": {}_x000D_
        }_x000D_
      },_x000D_
      "911": {_x000D_
        "$type": "Inside.Core.Formula.Definition.DefinitionAC, Inside.Core.Formula",_x000D_
        "ID": 911,_x000D_
        "Results": [_x000D_
          [_x000D_
            "2"_x000D_
          ]_x000D_
        ],_x000D_
        "Statistics": {_x000D_
          "CreationDate": "2022-11-15T10:02:33.4059842+01:00",_x000D_
          "LastRefreshDate": "2020-11-09T16:10:40.3870948+01:00",_x000D_
          "TotalRefreshCount": 4,_x000D_
          "CustomInfo": {}_x000D_
        }_x000D_
      },_x000D_
      "912": {_x000D_
        "$type": "Inside.Core.Formula.Definition.DefinitionAC, Inside.Core.Formula",_x000D_
        "ID": 912,_x000D_
        "Results": [_x000D_
          [_x000D_
            "1"_x000D_
          ]_x000D_
        ],_x000D_
        "Statistics": {_x000D_
          "CreationDate": "2022-11-15T10:02:33.4059842+01:00",_x000D_
          "LastRefreshDate": "2020-11-09T16:10:42.080878+01:00",_x000D_
          "TotalRefreshCount": 4,_x000D_
          "CustomInfo": {}_x000D_
        }_x000D_
      },_x000D_
      "913": {_x000D_
        "$type": "Inside.Core.Formula.Definition.DefinitionAC, Inside.Core.Formula",_x000D_
        "ID": 913,_x000D_
        "Results": [_x000D_
          [_x000D_
            "Employé"_x000D_
          ]_x000D_
        ],_x000D_
        "Statistics": {_x000D_
          "CreationDate": "2022-11-15T10:02:33.4059842+01:00",_x000D_
          "LastRefreshDate": "2020-11-09T16:10:42.7249908+01:00",_x000D_
          "TotalRefreshCount": 4,_x000D_
          "CustomInfo": {}_x000D_
        }_x000D_
      },_x000D_
      "914": {_x000D_
        "$type": "Inside.Core.Formula.Definition.DefinitionAC, Inside.Core.Formula",_x000D_
        "ID": 914,_x000D_
        "Results": [_x000D_
          [_x000D_
            "3"_x000D_
          ]_x000D_
        ],_x000D_
        "Statistics": {_x000D_
          "CreationDate": "2022-11-15T10:02:33.4059842+01:00",_x000D_
          "LastRefreshDate": "2020-11-09T16:10:39.9389427+01:00",_x000D_
          "TotalRefreshCount": 4,_x000D_
          "CustomInfo": {}_x000D_
        }_x000D_
      },_x000D_
      "915": {_x000D_
        "$type": "Inside.Core.Formula.Definition.DefinitionAC, Inside.Core.Formula",_x000D_
        "ID": 915,_x000D_
        "Results": [_x000D_
          [_x000D_
            "Ingénieur et cadre"_x000D_
          ]_x000D_
        ],_x000D_
        "Statistics": {_x000D_
          "CreationDate": "2022-11-15T10:02:33.4059842+01:00",_x000D_
          "LastRefreshDate": "2020-11-09T16:10:42.0529514+01:00",_x000D_
          "TotalRefreshCount": 4,_x000D_
          "CustomInfo": {}_x000D_
        }_x000D_
      },_x000D_
      "916": {_x000D_
        "$type": "Inside.Core.Formula.Definition.DefinitionAC, Inside.Core.Formula",_x000D_
        "ID": 916,_x000D_
        "Results": [_x000D_
          [_x000D_
            "1"_x000D_
          ]_x000D_
        ],_x000D_
        "Statistics": {_x000D_
          "CreationDate": "2022-11-15T10:02:33.4059842+01:00",_x000D_
          "LastRefreshDate": "2020-11-09T16:10:39.936948+01:00",_x000D_
          "TotalRefreshCount": 4,_x000D_
          "CustomInfo": {}_x000D_
        }_x000D_
      },_x000D_
      "917": {_x000D_
        "$type": "Inside.Core.Formula.Definition.DefinitionAC, Inside.Core.Formula",_x000D_
        "ID": 917,_x000D_
        "Results": [_x000D_
          [_x000D_
            "Employé"_x000D_
          ]_x000D_
        ],_x000D_
        "Statistics": {_x000D_
          "CreationDate": "2022-11-15T10:02:33.4059842+01:00",_x000D_
          "LastRefreshDate": "2020-11-09T16:10:40.2932734+01:00",_x000D_
          "TotalRefreshCount": 4,_x000D_
          "CustomInfo": {}_x000D_
        }_x000D_
      },_x000D_
      "918": {_x000D_
        "$type": "Inside.Core.Formula.Definition.DefinitionAC, Inside.Core.Formula",_x000D_
        "ID": 918,_x000D_
        "Results": [_x000D_
          [_x000D_
            "2"_x000D_
          ]_x000D_
        ],_x000D_
        "Statistics": {_x000D_
          "CreationDate": "2022-11-15T10:02:33.4059842+01:00",_x000D_
          "LastRefreshDate": "2020-11-09T16:10:39.935986+01:00",_x000D_
          "TotalRefreshCount": 4,_x000D_
          "CustomInfo": {}_x000D_
        }_x000D_
      },_x000D_
      "919": {_x000D_
        "$type": "Inside.Core.Formula.Definition.DefinitionAC, Inside.Core.Formula",_x000D_
        "ID": 919,_x000D_
        "Results": [_x000D_
          [_x000D_
            "Ingénieur et cadre"_x000D_
          ]_x000D_
        ],_x000D_
        "Statistics": {_x000D_
          "CreationDate": "2022-11-15T10:02:33.4059842+01:00",_x000D_
          "LastRefreshDate": "2020-11-09T16:10:40.7617848+01:00",_x000D_
          "TotalRefreshCount": 4,_x000D_
          "CustomInfo": {}_x000D_
        }_x000D_
      },_x000D_
      "920": {_x000D_
        "$type": "Inside.Core.Formula.Definition.DefinitionAC, Inside.Core.Formula",_x000D_
        "ID": 920,_x000D_
        "Results": [_x000D_
          [_x000D_
            "1"_x000D_
          ]_x000D_
        ],_x000D_
        "Statistics": {_x000D_
          "CreationDate": "2022-11-15T10:02:33.4059842+01:00",_x000D_
          "LastRefreshDate": "2020-11-09T16:10:39.9339906+01:00",_x000D_
          "TotalRefreshCount": 4,_x000D_
          "CustomInfo": {}_x000D_
        }_x000D_
      },_x000D_
      "921": {_x000D_
        "$type": "Inside.Core.Formula.Definition.DefinitionAC, Inside.Core.Formula",_x000D_
        "ID": 921,_x000D_
        "Results": [_x000D_
          [_x000D_
            "Employé"_x000D_
          ]_x000D_
        ],_x000D_
        "Statistics": {_x000D_
          "CreationDate": "2022-11-15T10:02:33.4059842+01:00",_x000D_
          "LastRefreshDate": "2020-11-09T16:10:39.8451078+01:00",_x000D_
          "TotalRefreshCount": 4,_x000D_
          "CustomInfo": {}_x000D_
        }_x000D_
      },_x000D_
      "922": {_x000D_
        "$type": "Inside.Core.Formula.Definition.DefinitionAC, Inside.Core.Formula",_x000D_
        "ID": 922,_x000D_
        "Results": [_x000D_
          [_x000D_
            "1"_x000D_
          ]_x000D_
        ],_x000D_
        "Statistics": {_x000D_
          "CreationDate": "2022-11-15T10:02:33.4059842+01:00",_x000D_
          "LastRefreshDate": "2020-11-09T16:10:39.9319954+01:00",_x000D_
          "TotalRefreshCount": 4,_x000D_
          "CustomInfo": {}_x000D_
        }_x000D_
      },_x000D_
      "923": {_x000D_
        "$type": "Inside.Core.Formula.Definition.DefinitionAC, Inside.Core.Formula",_x000D_
        "ID": 923,_x000D_
        "Results": [_x000D_
          [_x000D_
            "Catégorie 1"_x000D_
          ]_x000D_
        ],_x000D_
        "Statistics": {_x000D_
          "CreationDate": "2022-11-15T10:02:33.4059842+01:00",_x000D_
          "LastRefreshDate": "2020-11-09T16:10:17.5007133+01:00",_x000D_
          "TotalRefreshCount": 2,_x000D_
          "CustomInfo": {}_x000D_
        }_x000D_
      },_x000D_
      "924": {_x000D_
        "$type": "Inside.Core.Formula.Definition.DefinitionAC, Inside.Core.Formula",_x000D_
        "ID": 924,_x000D_
        "Results": [_x000D_
          [_x000D_
            54_x000D_
          ]_x000D_
        ],_x000D_
        "Statistics": {_x000D_
          "CreationDate": "2022-11-15T10:02:33.4059842+01:00",_x000D_
          "LastRefreshDate": "2020-11-09T16:10:39.7317007+01:00",_x000D_
          "TotalRefreshCount": 4,_x000D_
          "CustomInfo": {}_x000D_
        }_x000D_
      },_x000D_
      "925": {_x000D_
        "$type": "Inside.Core.Formula.Definition.DefinitionAC, Inside.Core.Formula",_x000D_
        "ID": 925,_x000D_
        "Results": [_x000D_
          [_x000D_
            "3"_x000D_
          ]_x000D_
        ],_x000D_
        "Statistics": {_x000D_
          "CreationDate": "2022-11-15T10:02:33.4059842+01:00",_x000D_
          "LastRefreshDate": "2020-11-09T16:10:40.6076792+01:00",_x000D_
          "TotalRefreshCount": 4,_x000D_
          "CustomInfo": {}_x000D_
        }_x000D_
      },_x000D_
      "926": {_x000D_
        "$type": "Inside.Core.Formula.Definition.DefinitionAC, Inside.Core.Formula",_x000D_
        "ID": 926,_x000D_
        "Results": [_x000D_
          [_x000D_
            31_x000D_
          ]_x000D_
        ],_x000D_
        "Statistics": {_x000D_
          "CreationDate": "2022-11-15T10:02:33.4059842+01:00",_x000D_
          "LastRefreshDate": "2020-11-09T16:10:40.219395+01:00",_x000D_
          "TotalRefreshCount": 4,_x000D_
          "CustomInfo": {}_x000D_
        }_x000D_
      },_x000D_
      "927": {_x000D_
        "$type": "Inside.Core.Formula.Definition.DefinitionAC, Inside.Core.Formula",_x000D_
        "ID": 927,_x000D_
        "Results": [_x000D_
          [_x000D_
            ""_x000D_
          ]_x000D_
        ],_x000D_
        "Statistics": {_x000D_
          "CreationDate": "2022-11-15T10:02:33.4059842+01:00",_x000D_
          "LastRefreshDate": "2020-11-09T16:10:17.4987081+01:00",_x000D_
          "TotalRefreshCount": 2,_x000D_
          "CustomInfo": {}_x000D_
        }_x000D_
      },_x000D_
      "928": {_x000D_
        "$type": "Inside.Core.Formula.Definition.DefinitionAC, Inside.Core.Formula",_x000D_
        "ID": 928,_x000D_
        "Results": [_x000D_
          [_x000D_
            "Ingénieur et cadre"_x000D_
          ]_x000D_
        ],_x000D_
        "Statistics": {_x000D_
          "CreationDate": "2022-11-15T10:02:33.4059842+01:00",_x000D_
          "LastRefreshDate": "2020-11-09T16:10:39.5756813+01:00",_x000D_
          "TotalRefreshCount": 4,_x000D_
          "CustomInfo": {}_x000D_
        }_x000D_
      },_x000D_
      "929": {_x000D_
        "$type": "Inside.Core.Formula.Definition.DefinitionAC, Inside.Core.Formula",_x000D_
        "ID": 929,_x000D_
        "Results": [_x000D_
          [_x000D_
            "100"_x000D_
          ]_x000D_
        ],_x000D_
        "Statistics": {_x000D_
          "CreationDate": "2022-11-15T10:02:33.4059842+01:00",_x000D_
          "LastRefreshDate": "2020-11-09T16:10:41.5679164+01:00",_x000D_
          "TotalRefreshCount": 4,_x000D_
          "CustomInfo": {}_x000D_
        }_x000D_
      },_x000D_
      "930": {_x000D_
        "$type": "Inside.Core.Formula.Definition.DefinitionAC, Inside.Core.Formula",_x000D_
        "ID": 930,_x000D_
        "Results": [_x000D_
          [_x000D_
            "1"_x000D_
          ]_x000D_
        ],_x000D_
        "Statistics": {_x000D_
          "CreationDate": "2022-11-15T10:02:33.4059842+01:00",_x000D_
          "LastRefreshDate": "2020-11-09T16:10:40.3651539+01:00",_x000D_
          "TotalRefreshCount": 4,_x000D_
          "CustomInfo": {}_x000D_
        }_x000D_
      },_x000D_
      "931": {_x000D_
        "$type": "Inside.Core.Formula.Definition.DefinitionAC, Inside.Core.Formula",_x000D_
        "ID": 931,_x000D_
        "Results": [_x000D_
          [_x000D_
            31_x000D_
          ]_x000D_
        ],_x000D_
        "Statistics": {_x000D_
          "CreationDate": "2022-11-15T10:02:33.4059842+01:00",_x000D_
          "LastRefreshDate": "2020-11-09T16:10:41.1169055+01:00",_x000D_
          "TotalRefreshCount": 4,_x000D_
          "CustomInfo": {}_x000D_
        }_x000D_
      },_x000D_
      "932": {_x000D_
        "$type": "Inside.Core.Formula.Definition.DefinitionAC, Inside.Core.Formula",_x000D_
        "ID": 932,_x000D_
        "Results": [_x000D_
          [_x000D_
            "Catégorie 3"_x000D_
          ]_x000D_
        ],_x000D_
        "Statistics": {_x000D_
          "CreationDate": "2022-11-15T10:02:33.4059842+01:00",_x000D_
          "LastRefreshDate": "2020-11-09T16:10:17.4966846+01:00",_x000D_
          "TotalRefreshCount": 2,_x000D_
          "CustomInfo": {}_x000D_
        }_x000D_
      },_x000D_
      "933": {_x000D_
        "$type": "Inside.Core.Formula.Definition.DefinitionAC, Inside.Core.Formula",_x000D_
        "ID": 933,_x000D_
        "Results": [_x000D_
          [_x000D_
            "Employé"_x000D_
          ]_x000D_
        ],_x000D_
        "Statistics": {_x000D_
          "CreationDate": "2022-11-15T10:02:33.4059842+01:00",_x000D_
          "LastRefreshDate": "2020-11-09T16:10:39.5746874+01:00",_x000D_
          "TotalRefreshCount": 4,_x000D_
          "CustomInfo": {}_x000D_
        }_x000D_
      },_x000D_
      "934": {_x000D_
        "$type": "Inside.Core.Formula.Definition.DefinitionAC, Inside.Core.Formula",_x000D_
        "ID": 934,_x000D_
        "Results": [_x000D_
          [_x000D_
            "200"_x000D_
          ]_x000D_
        ],_x000D_
        "Statistics": {_x000D_
          "CreationDate": "2022-11-15T10:02:33.4059842+01:00",_x000D_
          "LastRefreshDate": "2020-11-09T16:10:41.5669224+01:00",_x000D_
          "TotalRefreshCount": 4,_x000D_
          "CustomInfo": {}_x000D_
        }_x000D_
      },_x000D_
      "935": {_x000D_
        "$type": "Inside.Core.Formula.Definition.DefinitionAC, Inside.Core.Formula",_x000D_
        "ID": 935,_x000D_
        "Results": [_x000D_
          [_x000D_
            "2"_x000D_
          ]_x000D_
        ],_x000D_
        "Statistics": {_x000D_
          "CreationDate": "2022-11-15T10:02:33.4059842+01:00",_x000D_
          "LastRefreshDate": "2020-11-09T16:10:40.3631581+01:00",_x000D_
          "TotalRefreshCount": 4,_x000D_
          "CustomInfo": {}_x000D_
        }_x000D_
      },_x000D_
      "936": {_x000D_
        "$type": "Inside.Core.Formula.Definition.DefinitionAC, Inside.Core.Formula",_x000D_
        "ID": 936,_x000D_
        "Results": [_x000D_
          [_x000D_
            31_x000D_
          ]_x000D_
        ],_x000D_
        "Statistics": {_x000D_
          "CreationDate": "2022-11-15T10:02:33.4059842+01:00",_x000D_
          "LastRefreshDate": "2020-11-09T16:10:40.2173987+01:00",_x000D_
          "TotalRefreshCount": 4,_x000D_
          "CustomInfo": {}_x000D_
        }_x000D_
      },_x000D_
      "937": {_x000D_
        "$type": "Inside.Core.Formula.Definition.DefinitionAC, Inside.Core.Formula",_x000D_
        "ID": 937,_x000D_
        "Results": [_x000D_
          [_x000D_
            ""_x000D_
          ]_x000D_
        ],_x000D_
        "Statistics": {_x000D_
          "CreationDate": "2022-11-15T10:02:33.4059842+01:00",_x000D_
          "LastRefreshDate": "2020-11-09T16:10:17.4936921+01:00",_x000D_
          "TotalRefreshCount": 2,_x000D_
          "CustomInfo": {}_x000D_
        }_x000D_
      },_x000D_
      "938": {_x000D_
        "$type": "Inside.Core.Formula.Definition.DefinitionAC, Inside.Core.Formula",_x000D_
        "ID": 938,_x000D_
        "Results": [_x000D_
          [_x000D_
            "Ingénieur et cadre"_x000D_
          ]_x000D_
        ],_x000D_
        "Statistics": {_x000D_
          "CreationDate": "2022-11-15T10:02:33.4059842+01:00",_x000D_
          "LastRefreshDate": "2020-11-09T16:10:39.5726889+01:00",_x000D_
          "TotalRefreshCount": 4,_x000D_
          "CustomInfo": {}_x000D_
        }_x000D_
      },_x000D_
      "939": {_x000D_
        "$type": "Inside.Core.Formula.Definition.DefinitionAC, Inside.Core.Formula",_x000D_
        "ID": 939,_x000D_
        "Results": [_x000D_
          [_x000D_
            "200"_x000D_
          ]_x000D_
        ],_x000D_
        "Statistics": {_x000D_
          "CreationDate": "2022-11-15T10:02:33.4059842+01:00",_x000D_
          "LastRefreshDate": "2020-11-09T16:10:41.5649241+01:00",_x000D_
          "TotalRefreshCount": 4,_x000D_
          "CustomInfo": {}_x000D_
        }_x000D_
      },_x000D_
      "940": {_x000D_
        "$type": "Inside.Core.Formula.Definition.DefinitionAC, Inside.Core.Formula",_x000D_
        "ID": 940,_x000D_
        "Results": [_x000D_
          [_x000D_
            "1"_x000D_
          ]_x000D_
        ],_x000D_
        "Statistics": {_x000D_
          "CreationDate": "2022-11-15T10:02:33.4059842+01:00",_x000D_
          "LastRefreshDate": "2020-11-09T16:10:40.3621226+01:00",_x000D_
          "TotalRefreshCount": 4,_x000D_
          "CustomInfo": {}_x000D_
        }_x000D_
      },_x000D_
      "941": {_x000D_
        "$type": "Inside.Core.Formula.Definition.DefinitionAC, Inside.Core.Formula",_x000D_
        "ID": 941,_x000D_
        "Results": [_x000D_
          [_x000D_
            31_x000D_
          ]_x000D_
        ],_x000D_
        "Statistics": {_x000D_
          "CreationDate": "2022-11-15T10:02:33.4059842+01:00",_x000D_
          "LastRefreshDate": "2020-11-09T16:10:42.4347173+01:00",_x000D_
          "TotalRefreshCount": 4,_x000D_
          "CustomInfo": {}_x000D_
        }_x000D_
      },_x000D_
      "942": {_x000D_
        "$type": "Inside.Core.Formula.Definition.DefinitionAC, Inside.Core.Formula",_x000D_
        "ID": 942,_x000D_
        "Results": [_x000D_
          [_x000D_
            ""_x000D_
          ]_x000D_
        ],_x000D_
        "Statistics": {_x000D_
          "CreationDate": "2022-11-15T10:02:33.4059842+01:00",_x000D_
          "LastRefreshDate": "2020-11-09T16:10:17.4911365+01:00",_x000D_
          "TotalRefreshCount": 2,_x000D_
          "CustomInfo": {}_x000D_
        }_x000D_
      },_x000D_
      "943": {_x000D_
        "$type": "Inside.Core.Formula.Definition.DefinitionAC, Inside.Core.Formula",_x000D_
        "ID": 943,_x000D_
        "Results": [_x000D_
          [_x000D_
            "Employé"_x000D_
          ]_x000D_
        ],_x000D_
        "Statistics": {_x000D_
          "CreationDate": "2022-11-15T10:02:33.4059842+01:00",_x000D_
          "LastRefreshDate": "2020-11-09T16:10:39.570688+01:00",_x000D_
          "TotalRefreshCount": 4,_x000D_
          "CustomInfo": {}_x000D_
        }_x000D_
      },_x000D_
      "944": {_x000D_
        "$type": "Inside.Core.Formula.Definition.DefinitionAC, Inside.Core.Formula",_x000D_
        "ID": 944,_x000D_
        "Results": [_x000D_
          [_x000D_
            "100"_x000D_
          ]_x000D_
        ],_x000D_
        "Statistics": {_x000D_
          "CreationDate": "2022-11-15T10:02:33.4059842+01:00",_x000D_
          "LastRefreshDate": "2020-11-09T16:10:41.5639342+01:00",_x000D_
          "TotalRefreshCount": 4,_x000D_
          "CustomInfo": {}_x000D_
        }_x000D_
      },_x000D_
      "945": {_x000D_
        "$type": "Inside.Core.Formula.Definition.DefinitionAC, Inside.Core.Formula",_x000D_
        "ID": 945,_x000D_
        "Results": [_x000D_
          [_x000D_
            "1"_x000D_
          ]_x000D_
        ],_x000D_
        "Statistics": {_x000D_
          "CreationDate": "2022-11-15T10:02:33.4059842+01:00",_x000D_
          "LastRefreshDate": "2020-11-09T16:10:40.3601718+01:00",_x000D_
          "TotalRefreshCount": 4,_x000D_
          "CustomInfo": {}_x000D_
        }_x000D_
      },_x000D_
      "946": {_x000D_
        "$type": "Inside.Core.Formula.Definition.DefinitionAC, Inside.Core.Formula",_x000D_
        "ID": 946,_x000D_
        "Results": [_x000D_
          [_x000D_
            31_x000D_
          ]_x000D_
        ],_x000D_
        "Statistics": {_x000D_
          "CreationDate": "2022-11-15T10:02:33.4059842+01:00",_x000D_
          "LastRefreshDate": "2020-11-09T16:10:40.2164026+01:00",_x000D_
          "TotalRefreshCount": 4,_x000D_
          "CustomInfo": {}_x000D_
        }_x000D_
      },_x000D_
      "947": {_x000D_
        "$type": "Inside.Core.Formula.Definition.DefinitionAC, Inside.Core.Formula",_x000D_
        "ID": 947,_x000D_
        "Results": [_x000D_
          [_x000D_
            "Catégorie 4"_x000D_
          ]_x000D_
        ],_x000D_
        "Statistics": {_x000D_
          "CreationDate": "2022-11-15T10:02:33.4059842+01:00",_x000D_
          "LastRefreshDate": "2020-11-09T16:10:17.4891424+01:00",_x000D_
          "TotalRefreshCount": 2,_x000D_
          "CustomInfo": {}_x000D_
        }_x000D_
      },_x000D_
      "948": {_x000D_
        "$type": "Inside.Core.Formula.Definition.DefinitionAC, Inside.Core.Formula",_x000D_
</t>
  </si>
  <si>
    <t xml:space="preserve">        "ID": 948,_x000D_
        "Results": [_x000D_
          [_x000D_
            "Ingénieur et cadre"_x000D_
          ]_x000D_
        ],_x000D_
        "Statistics": {_x000D_
          "CreationDate": "2022-11-15T10:02:33.4059842+01:00",_x000D_
          "LastRefreshDate": "2020-11-09T16:10:39.5696805+01:00",_x000D_
          "TotalRefreshCount": 4,_x000D_
          "CustomInfo": {}_x000D_
        }_x000D_
      },_x000D_
      "949": {_x000D_
        "$type": "Inside.Core.Formula.Definition.DefinitionAC, Inside.Core.Formula",_x000D_
        "ID": 949,_x000D_
        "Results": [_x000D_
          [_x000D_
            "250"_x000D_
          ]_x000D_
        ],_x000D_
        "Statistics": {_x000D_
          "CreationDate": "2022-11-15T10:02:33.4059842+01:00",_x000D_
          "LastRefreshDate": "2020-11-09T16:10:41.5619126+01:00",_x000D_
          "TotalRefreshCount": 4,_x000D_
          "CustomInfo": {}_x000D_
        }_x000D_
      },_x000D_
      "950": {_x000D_
        "$type": "Inside.Core.Formula.Definition.DefinitionAC, Inside.Core.Formula",_x000D_
        "ID": 950,_x000D_
        "Results": [_x000D_
          [_x000D_
            "2"_x000D_
          ]_x000D_
        ],_x000D_
        "Statistics": {_x000D_
          "CreationDate": "2022-11-15T10:02:33.4059842+01:00",_x000D_
          "LastRefreshDate": "2020-11-09T16:10:40.3581782+01:00",_x000D_
          "TotalRefreshCount": 4,_x000D_
          "CustomInfo": {}_x000D_
        }_x000D_
      },_x000D_
      "951": {_x000D_
        "$type": "Inside.Core.Formula.Definition.DefinitionAC, Inside.Core.Formula",_x000D_
        "ID": 951,_x000D_
        "Results": [_x000D_
          [_x000D_
            31_x000D_
          ]_x000D_
        ],_x000D_
        "Statistics": {_x000D_
          "CreationDate": "2022-11-15T10:02:33.4059842+01:00",_x000D_
          "LastRefreshDate": "2020-11-09T16:10:41.5768978+01:00",_x000D_
          "TotalRefreshCount": 4,_x000D_
          "CustomInfo": {}_x000D_
        }_x000D_
      },_x000D_
      "952": {_x000D_
        "$type": "Inside.Core.Formula.Definition.DefinitionAC, Inside.Core.Formula",_x000D_
        "ID": 952,_x000D_
        "Results": [_x000D_
          [_x000D_
            ""_x000D_
          ]_x000D_
        ],_x000D_
        "Statistics": {_x000D_
          "CreationDate": "2022-11-15T10:02:33.4059842+01:00",_x000D_
          "LastRefreshDate": "2020-11-09T16:10:17.4861481+01:00",_x000D_
          "TotalRefreshCount": 2,_x000D_
          "CustomInfo": {}_x000D_
        }_x000D_
      },_x000D_
      "953": {_x000D_
        "$type": "Inside.Core.Formula.Definition.DefinitionAC, Inside.Core.Formula",_x000D_
        "ID": 953,_x000D_
        "Results": [_x000D_
          [_x000D_
            "Employé"_x000D_
          ]_x000D_
        ],_x000D_
        "Statistics": {_x000D_
          "CreationDate": "2022-11-15T10:02:33.4059842+01:00",_x000D_
          "LastRefreshDate": "2020-11-09T16:10:39.5676855+01:00",_x000D_
          "TotalRefreshCount": 4,_x000D_
          "CustomInfo": {}_x000D_
        }_x000D_
      },_x000D_
      "954": {_x000D_
        "$type": "Inside.Core.Formula.Definition.DefinitionAC, Inside.Core.Formula",_x000D_
        "ID": 954,_x000D_
        "Results": [_x000D_
          [_x000D_
            "300"_x000D_
          ]_x000D_
        ],_x000D_
        "Statistics": {_x000D_
          "CreationDate": "2022-11-15T10:02:33.4059842+01:00",_x000D_
          "LastRefreshDate": "2020-11-09T16:10:41.5599418+01:00",_x000D_
          "TotalRefreshCount": 4,_x000D_
          "CustomInfo": {}_x000D_
        }_x000D_
      },_x000D_
      "955": {_x000D_
        "$type": "Inside.Core.Formula.Definition.DefinitionAC, Inside.Core.Formula",_x000D_
        "ID": 955,_x000D_
        "Results": [_x000D_
          [_x000D_
            "2"_x000D_
          ]_x000D_
        ],_x000D_
        "Statistics": {_x000D_
          "CreationDate": "2022-11-15T10:02:33.4059842+01:00",_x000D_
          "LastRefreshDate": "2020-11-09T16:10:40.3571774+01:00",_x000D_
          "TotalRefreshCount": 4,_x000D_
          "CustomInfo": {}_x000D_
        }_x000D_
      },_x000D_
      "956": {_x000D_
        "$type": "Inside.Core.Formula.Definition.DefinitionAC, Inside.Core.Formula",_x000D_
        "ID": 956,_x000D_
        "Results": [_x000D_
          [_x000D_
            31_x000D_
          ]_x000D_
        ],_x000D_
        "Statistics": {_x000D_
          "CreationDate": "2022-11-15T10:02:33.4059842+01:00",_x000D_
          "LastRefreshDate": "2020-11-09T16:10:40.2143971+01:00",_x000D_
          "TotalRefreshCount": 4,_x000D_
          "CustomInfo": {}_x000D_
        }_x000D_
      },_x000D_
      "957": {_x000D_
        "$type": "Inside.Core.Formula.Definition.DefinitionAC, Inside.Core.Formula",_x000D_
        "ID": 957,_x000D_
        "Results": [_x000D_
          [_x000D_
            "Catégorie 1"_x000D_
          ]_x000D_
        ],_x000D_
        "Statistics": {_x000D_
          "CreationDate": "2022-11-15T10:02:33.4059842+01:00",_x000D_
          "LastRefreshDate": "2020-11-09T16:10:17.484191+01:00",_x000D_
          "TotalRefreshCount": 2,_x000D_
          "CustomInfo": {}_x000D_
        }_x000D_
      },_x000D_
      "958": {_x000D_
        "$type": "Inside.Core.Formula.Definition.DefinitionAC, Inside.Core.Formula",_x000D_
        "ID": 958,_x000D_
        "Results": [_x000D_
          [_x000D_
            "Employé"_x000D_
          ]_x000D_
        ],_x000D_
        "Statistics": {_x000D_
          "CreationDate": "2022-11-15T10:02:33.4059842+01:00",_x000D_
          "LastRefreshDate": "2020-11-09T16:10:39.5666882+01:00",_x000D_
          "TotalRefreshCount": 4,_x000D_
          "CustomInfo": {}_x000D_
        }_x000D_
      },_x000D_
      "959": {_x000D_
        "$type": "Inside.Core.Formula.Definition.DefinitionAC, Inside.Core.Formula",_x000D_
        "ID": 959,_x000D_
        "Results": [_x000D_
          [_x000D_
            "250"_x000D_
          ]_x000D_
        ],_x000D_
        "Statistics": {_x000D_
          "CreationDate": "2022-11-15T10:02:33.4059842+01:00",_x000D_
          "LastRefreshDate": "2020-11-09T16:10:41.5579497+01:00",_x000D_
          "TotalRefreshCount": 4,_x000D_
          "CustomInfo": {}_x000D_
        }_x000D_
      },_x000D_
      "960": {_x000D_
        "$type": "Inside.Core.Formula.Definition.DefinitionAC, Inside.Core.Formula",_x000D_
        "ID": 960,_x000D_
        "Results": [_x000D_
          [_x000D_
            "2"_x000D_
          ]_x000D_
        ],_x000D_
        "Statistics": {_x000D_
          "CreationDate": "2022-11-15T10:02:33.4059842+01:00",_x000D_
          "LastRefreshDate": "2020-11-09T16:10:40.3551879+01:00",_x000D_
          "TotalRefreshCount": 4,_x000D_
          "CustomInfo": {}_x000D_
        }_x000D_
      },_x000D_
      "961": {_x000D_
        "$type": "Inside.Core.Formula.Definition.DefinitionAC, Inside.Core.Formula",_x000D_
        "ID": 961,_x000D_
        "Results": [_x000D_
          [_x000D_
            31_x000D_
          ]_x000D_
        ],_x000D_
        "Statistics": {_x000D_
          "CreationDate": "2022-11-15T10:02:33.4059842+01:00",_x000D_
          "LastRefreshDate": "2020-11-09T16:10:40.8728272+01:00",_x000D_
          "TotalRefreshCount": 4,_x000D_
          "CustomInfo": {}_x000D_
        }_x000D_
      },_x000D_
      "962": {_x000D_
        "$type": "Inside.Core.Formula.Definition.DefinitionAC, Inside.Core.Formula",_x000D_
        "ID": 962,_x000D_
        "Results": [_x000D_
          [_x000D_
            ""_x000D_
          ]_x000D_
        ],_x000D_
        "Statistics": {_x000D_
          "CreationDate": "2022-11-15T10:02:33.4059842+01:00",_x000D_
          "LastRefreshDate": "2020-11-09T16:10:17.4821802+01:00",_x000D_
          "TotalRefreshCount": 2,_x000D_
          "CustomInfo": {}_x000D_
        }_x000D_
      },_x000D_
      "963": {_x000D_
        "$type": "Inside.Core.Formula.Definition.DefinitionAC, Inside.Core.Formula",_x000D_
        "ID": 963,_x000D_
        "Results": [_x000D_
          [_x000D_
            "Employé"_x000D_
          ]_x000D_
        ],_x000D_
        "Statistics": {_x000D_
          "CreationDate": "2022-11-15T10:02:33.4059842+01:00",_x000D_
          "LastRefreshDate": "2020-11-09T16:10:39.5646935+01:00",_x000D_
          "TotalRefreshCount": 4,_x000D_
          "CustomInfo": {}_x000D_
        }_x000D_
      },_x000D_
      "964": {_x000D_
        "$type": "Inside.Core.Formula.Definition.DefinitionAC, Inside.Core.Formula",_x000D_
        "ID": 964,_x000D_
        "Results": [_x000D_
          [_x000D_
            "150"_x000D_
          ]_x000D_
        ],_x000D_
        "Statistics": {_x000D_
          "CreationDate": "2022-11-15T10:02:33.4059842+01:00",_x000D_
          "LastRefreshDate": "2020-11-09T16:10:41.5569496+01:00",_x000D_
          "TotalRefreshCount": 4,_x000D_
          "CustomInfo": {}_x000D_
        }_x000D_
      },_x000D_
      "965": {_x000D_
        "$type": "Inside.Core.Formula.Definition.DefinitionAC, Inside.Core.Formula",_x000D_
        "ID": 965,_x000D_
        "Results": [_x000D_
          [_x000D_
            "1"_x000D_
          ]_x000D_
        ],_x000D_
        "Statistics": {_x000D_
          "CreationDate": "2022-11-15T10:02:33.4059842+01:00",_x000D_
          "LastRefreshDate": "2020-11-09T16:10:40.5946249+01:00",_x000D_
          "TotalRefreshCount": 4,_x000D_
          "CustomInfo": {}_x000D_
        }_x000D_
      },_x000D_
      "966": {_x000D_
        "$type": "Inside.Core.Formula.Definition.DefinitionAC, Inside.Core.Formula",_x000D_
        "ID": 966,_x000D_
        "Results": [_x000D_
          [_x000D_
            31_x000D_
          ]_x000D_
        ],_x000D_
        "Statistics": {_x000D_
          "CreationDate": "2022-11-15T10:02:33.4059842+01:00",_x000D_
          "LastRefreshDate": "2020-11-09T16:10:40.212426+01:00",_x000D_
          "TotalRefreshCount": 4,_x000D_
          "CustomInfo": {}_x000D_
        }_x000D_
      },_x000D_
      "967": {_x000D_
        "$type": "Inside.Core.Formula.Definition.DefinitionAC, Inside.Core.Formula",_x000D_
        "ID": 967,_x000D_
        "Results": [_x000D_
          [_x000D_
            ""_x000D_
          ]_x000D_
        ],_x000D_
        "Statistics": {_x000D_
          "CreationDate": "2022-11-15T10:02:33.4059842+01:00",_x000D_
          "LastRefreshDate": "2020-11-09T16:10:17.4801983+01:00",_x000D_
          "TotalRefreshCount": 2,_x000D_
          "CustomInfo": {}_x000D_
        }_x000D_
      },_x000D_
      "968": {_x000D_
        "$type": "Inside.Core.Formula.Definition.DefinitionAC, Inside.Core.Formula",_x000D_
        "ID": 968,_x000D_
        "Results": [_x000D_
          [_x000D_
            "Ingénieur et cadre"_x000D_
          ]_x000D_
        ],_x000D_
        "Statistics": {_x000D_
          "CreationDate": "2022-11-15T10:02:33.4059842+01:00",_x000D_
          "LastRefreshDate": "2020-11-09T16:10:39.5626735+01:00",_x000D_
          "TotalRefreshCount": 4,_x000D_
          "CustomInfo": {}_x000D_
        }_x000D_
      },_x000D_
      "969": {_x000D_
        "$type": "Inside.Core.Formula.Definition.DefinitionAC, Inside.Core.Formula",_x000D_
        "ID": 969,_x000D_
        "Results": [_x000D_
          [_x000D_
            "300"_x000D_
          ]_x000D_
        ],_x000D_
        "Statistics": {_x000D_
          "CreationDate": "2022-11-15T10:02:33.4059842+01:00",_x000D_
          "LastRefreshDate": "2020-11-09T16:10:41.5549533+01:00",_x000D_
          "TotalRefreshCount": 4,_x000D_
          "CustomInfo": {}_x000D_
        }_x000D_
      },_x000D_
      "970": {_x000D_
        "$type": "Inside.Core.Formula.Definition.DefinitionAC, Inside.Core.Formula",_x000D_
        "ID": 970,_x000D_
        "Results": [_x000D_
          [_x000D_
            "2"_x000D_
          ]_x000D_
        ],_x000D_
        "Statistics": {_x000D_
          "CreationDate": "2022-11-15T10:02:33.4059842+01:00",_x000D_
          "LastRefreshDate": "2020-11-09T16:10:41.3896637+01:00",_x000D_
          "TotalRefreshCount": 4,_x000D_
          "CustomInfo": {}_x000D_
        }_x000D_
      },_x000D_
      "971": {_x000D_
        "$type": "Inside.Core.Formula.Definition.DefinitionAC, Inside.Core.Formula",_x000D_
        "ID": 971,_x000D_
        "Results": [_x000D_
          [_x000D_
            31_x000D_
          ]_x000D_
        ],_x000D_
        "Statistics": {_x000D_
          "CreationDate": "2022-11-15T10:02:33.4059842+01:00",_x000D_
          "LastRefreshDate": "2020-11-09T16:10:42.0298748+01:00",_x000D_
          "TotalRefreshCount": 4,_x000D_
          "CustomInfo": {}_x000D_
        }_x000D_
      },_x000D_
      "972": {_x000D_
        "$type": "Inside.Core.Formula.Definition.DefinitionAC, Inside.Core.Formula",_x000D_
        "ID": 972,_x000D_
        "Results": [_x000D_
          [_x000D_
            "Catégorie 2"_x000D_
          ]_x000D_
        ],_x000D_
        "Statistics": {_x000D_
          "CreationDate": "2022-11-15T10:02:33.4059842+01:00",_x000D_
          "LastRefreshDate": "2020-11-09T16:10:17.4781679+01:00",_x000D_
          "TotalRefreshCount": 2,_x000D_
          "CustomInfo": {}_x000D_
        }_x000D_
      },_x000D_
      "973": {_x000D_
        "$type": "Inside.Core.Formula.Definition.DefinitionAC, Inside.Core.Formula",_x000D_
        "ID": 973,_x000D_
        "Results": [_x000D_
          [_x000D_
            "150"_x000D_
          ]_x000D_
        ],_x000D_
        "Statistics": {_x000D_
          "CreationDate": "2022-11-15T10:02:33.4059842+01:00",_x000D_
          "LastRefreshDate": "2020-11-09T16:10:42.399151+01:00",_x000D_
          "TotalRefreshCount": 4,_x000D_
          "CustomInfo": {}_x000D_
        }_x000D_
      },_x000D_
      "974": {_x000D_
        "$type": "Inside.Core.Formula.Definition.DefinitionAC, Inside.Core.Formula",_x000D_
        "ID": 974,_x000D_
        "Results": [_x000D_
          [_x000D_
            "1"_x000D_
          ]_x000D_
        ],_x000D_
        "Statistics": {_x000D_
          "CreationDate": "2022-11-15T10:02:33.4059842+01:00",_x000D_
          "LastRefreshDate": "2020-11-09T16:10:40.6247348+01:00",_x000D_
          "TotalRefreshCount": 4,_x000D_
          "CustomInfo": {}_x000D_
        }_x000D_
      },_x000D_
      "975": {_x000D_
        "$type": "Inside.Core.Formula.Definition.DefinitionAC, Inside.Core.Formula",_x000D_
        "ID": 975,_x000D_
        "Results": [_x000D_
          [_x000D_
            31_x000D_
          ]_x000D_
        ],_x000D_
        "Statistics": {_x000D_
          "CreationDate": "2022-11-15T10:02:33.4059842+01:00",_x000D_
          "LastRefreshDate": "2020-11-09T16:10:39.4926501+01:00",_x000D_
          "TotalRefreshCount": 4,_x000D_
          "CustomInfo": {}_x000D_
        }_x000D_
      },_x000D_
      "976": {_x000D_
        "$type": "Inside.Core.Formula.Definition.DefinitionAC, Inside.Core.Formula",_x000D_
        "ID": 976,_x000D_
        "Results": [_x000D_
          [_x000D_
            "250"_x000D_
          ]_x000D_
        ],_x000D_
        "Statistics": {_x000D_
          "CreationDate": "2022-11-15T10:02:33.4059842+01:00",_x000D_
          "LastRefreshDate": "2020-11-09T16:10:42.9252033+01:00",_x000D_
          "TotalRefreshCount": 4,_x000D_
          "CustomInfo": {}_x000D_
        }_x000D_
      },_x000D_
      "977": {_x000D_
        "$type": "Inside.Core.Formula.Definition.DefinitionAC, Inside.Core.Formula",_x000D_
        "ID": 977,_x000D_
        "Results": [_x000D_
          [_x000D_
            "3"_x000D_
          ]_x000D_
        ],_x000D_
        "Statistics": {_x000D_
          "CreationDate": "2022-11-15T10:02:33.4059842+01:00",_x000D_
          "LastRefreshDate": "2020-11-09T16:10:40.6227043+01:00",_x000D_
          "TotalRefreshCount": 4,_x000D_
          "CustomInfo": {}_x000D_
        }_x000D_
      },_x000D_
      "978": {_x000D_
        "$type": "Inside.Core.Formula.Definition.DefinitionAC, Inside.Core.Formula",_x000D_
        "ID": 978,_x000D_
        "Results": [_x000D_
          [_x000D_
            31_x000D_
          ]_x000D_
        ],_x000D_
        "Statistics": {_x000D_
          "CreationDate": "2022-11-15T10:02:33.4059842+01:00",_x000D_
          "LastRefreshDate": "2020-11-09T16:10:39.4906574+01:00",_x000D_
          "TotalRefreshCount": 4,_x000D_
          "CustomInfo": {}_x000D_
        }_x000D_
      },_x000D_
      "979": {_x000D_
        "$type": "Inside.Core.Formula.Definition.DefinitionAC, Inside.Core.Formula",_x000D_
        "ID": 979,_x000D_
        "Results": [_x000D_
          [_x000D_
            "400"_x000D_
          ]_x000D_
        ],_x000D_
        "Statistics": {_x000D_
          "CreationDate": "2022-11-15T10:02:33.4059842+01:00",_x000D_
          "LastRefreshDate": "2020-11-09T16:10:42.3971547+01:00",_x000D_
          "TotalRefreshCount": 4,_x000D_
          "CustomInfo": {}_x000D_
        }_x000D_
      },_x000D_
      "980": {_x000D_
        "$type": "Inside.Core.Formula.Definition.DefinitionAC, Inside.Core.Formula",_x000D_
        "ID": 980,_x000D_
        "Results": [_x000D_
          [_x000D_
            "1"_x000D_
          ]_x000D_
        ],_x000D_
        "Statistics": {_x000D_
          "CreationDate": "2022-11-15T10:02:33.4059842+01:00",_x000D_
          "LastRefreshDate": "2020-11-09T16:10:40.620695+01:00",_x000D_
          "TotalRefreshCount": 4,_x000D_
          "CustomInfo": {}_x000D_
        }_x000D_
      },_x000D_
      "981": {_x000D_
        "$type": "Inside.Core.Formula.Definition.DefinitionAC, Inside.Core.Formula",_x000D_
        "ID": 981,_x000D_
        "Results": [_x000D_
          [_x000D_
            31_x000D_
          ]_x000D_
        ],_x000D_
        "Statistics": {_x000D_
          "CreationDate": "2022-11-15T10:02:33.4059842+01:00",_x000D_
          "LastRefreshDate": "2020-11-09T16:10:39.4886594+01:00",_x000D_
          "TotalRefreshCount": 4,_x000D_
          "CustomInfo": {}_x000D_
        }_x000D_
      },_x000D_
      "982": {_x000D_
        "$type": "Inside.Core.Formula.Definition.DefinitionAC, Inside.Core.Formula",_x000D_
        "ID": 982,_x000D_
        "Results": [_x000D_
          [_x000D_
            "250"_x000D_
          ]_x000D_
        ],_x000D_
        "Statistics": {_x000D_
          "CreationDate": "2022-11-15T10:02:33.4059842+01:00",_x000D_
          "LastRefreshDate": "2020-11-09T16:10:42.3071013+01:00",_x000D_
          "TotalRefreshCount": 4,_x000D_
          "CustomInfo": {}_x000D_
        }_x000D_
      },_x000D_
      "983": {_x000D_
        "$type": "Inside.Core.Formula.Definition.DefinitionAC, Inside.Core.Formula",_x000D_
        "ID": 983,_x000D_
        "Results": [_x000D_
          [_x000D_
            "2"_x000D_
          ]_x000D_
        ],_x000D_
        "Statistics": {_x000D_
          "CreationDate": "2022-11-15T10:02:33.4059842+01:00",_x000D_
          "LastRefreshDate": "2020-11-09T16:10:40.6186936+01:00",_x000D_
          "TotalRefreshCount": 4,_x000D_
          "CustomInfo": {}_x000D_
        }_x000D_
      },_x000D_
      "984": {_x000D_
        "$type": "Inside.Core.Formula.Definition.DefinitionAC, Inside.Core.Formula",_x000D_
        "ID": 984,_x000D_
        "Results": [_x000D_
          [_x000D_
            31_x000D_
          ]_x000D_
        ],_x000D_
        "Statistics": {_x000D_
          "CreationDate": "2022-11-15T10:02:33.4059842+01:00",_x000D_
          "LastRefreshDate": "2020-11-09T16:10:39.4866609+01:00",_x000D_
          "TotalRefreshCount": 4,_x000D_
          "CustomInfo": {}_x000D_
        }_x000D_
      },_x000D_
      "985": {_x000D_
        "$type": "Inside.Core.Formula.Definition.DefinitionAC, Inside.Core.Formula",_x000D_
        "ID": 985,_x000D_
        "Results": [_x000D_
          [_x000D_
            "200"_x000D_
          ]_x000D_
        ],_x000D_
        "Statistics": {_x000D_
          "CreationDate": "2022-11-15T10:02:33.4059842+01:00",_x000D_
          "LastRefreshDate": "2020-11-09T16:10:42.5213671+01:00",_x000D_
          "TotalRefreshCount": 4,_x000D_
          "CustomInfo": {}_x000D_
        }_x000D_
      },_x000D_
      "986": {_x000D_
        "$type": "Inside.Core.Formula.Definition.DefinitionAC, Inside.Core.Formula",_x000D_
        "ID": 986,_x000D_
        "Results": [_x000D_
          [_x000D_
            "1"_x000D_
          ]_x000D_
        ],_x000D_
        "Statistics": {_x000D_
          "CreationDate": "2022-11-15T10:02:33.4059842+01:00",_x000D_
          "LastRefreshDate": "2020-11-09T16:10:40.6176959+01:00",_x000D_
          "TotalRefreshCount": 4,_x000D_
          "CustomInfo": {}_x000D_
        }_x000D_
      },_x000D_
      "987": {_x000D_
        "$type": "Inside.Core.Formula.Definition.DefinitionAC, Inside.Core.Formula",_x000D_
        "ID": 987,_x000D_
        "Results": [_x000D_
          [_x000D_
            "Employé"_x000D_
          ]_x000D_
        ],_x000D_
        "Statistics": {_x000D_
          "CreationDate": "2022-11-15T10:02:33.4059842+01:00",_x000D_
          "LastRefreshDate": "2020-11-09T16:10:40.0670872+01:00",_x000D_
          "TotalRefreshCount": 4,_x000D_
          "CustomInfo": {}_x000D_
        }_x000D_
      },_x000D_
      "988": {_x000D_
        "$type": "Inside.Core.Formula.Definition.DefinitionAC, Inside.Core.Formula",_x000D_
        "ID": 988,_x000D_
        "Results": [_x000D_
          [_x000D_
            "Employé"_x000D_
          ]_x000D_
        ],_x000D_
        "Statistics": {_x000D_
          "CreationDate": "2022-11-15T10:02:33.4059842+01:00",_x000D_
          "LastRefreshDate": "2020-11-09T16:10:42.9504024+01:00",_x000D_
          "TotalRefreshCount": 4,_x000D_
          "CustomInfo": {}_x000D_
        }_x000D_
      },_x000D_
      "989": {_x000D_
        "$type": "Inside.Core.Formula.Definition.DefinitionAC, Inside.Core.Formula",_x000D_
        "ID": 989,_x000D_
        "Results": [_x000D_
          [_x000D_
            "Catégorie 1"_x000D_
          ]_x000D_
        ],_x000D_
        "Statistics": {_x000D_
          "CreationDate": "2022-11-15T10:02:33.4059842+01:00",_x000D_
          "LastRefreshDate": "2020-11-09T16:10:33.2663025+01:00",_x000D_
          "TotalRefreshCount": 3,_x000D_
          "CustomInfo": {}_x000D_
        }_x000D_
      },_x000D_
      "990": {_x000D_
        "$type": "Inside.Core.Formula.Definition.DefinitionAC, Inside.Core.Formula",_x000D_
        "ID": 990,_x000D_
        "Results": [_x000D_
          [_x000D_
            "250"_x000D_
          ]_x000D_
        ],_x000D_
        "Statistics": {_x000D_
          "CreationDate": "2022-11-15T10:02:33.4059842+01:00",_x000D_
          "LastRefreshDate": "2020-11-09T16:10:42.5193725+01:00",_x000D_
          "TotalRefreshCount": 4,_x000D_
          "CustomInfo": {}_x000D_
        }_x000D_
      },_x000D_
      "991": {_x000D_
        "$type": "Inside.Core.Formula.Definition.DefinitionAC, Inside.Core.Formula",_x000D_
        "ID": 991,_x000D_
        "Results": [_x000D_
          [_x000D_
            31_x000D_
          ]_x000D_
        ],_x000D_
        "Statistics": {_x000D_
          "CreationDate": "2022-11-15T10:02:33.4059842+01:00",_x000D_
          "LastRefreshDate": "2020-11-09T16:10:39.4836315+01:00",_x000D_
          "TotalRefreshCount": 4,_x000D_
          "CustomInfo": {}_x000D_
        }_x000D_
      },_x000D_
      "992": {_x000D_
        "$type": "Inside.Core.Formula.Definition.DefinitionAC, Inside.Core.Formula",_x000D_
        "ID": 992,_x000D_
        "Results": [_x000D_
          [_x000D_
            54_x000D_
          ]_x000D_
        ],_x000D_
        "Statistics": {_x000D_
          "CreationDate": "2022-11-15T10:02:33.4059842+01:00",_x000D_
          "LastRefreshDate": "2020-11-09T16:10:41.3523783+01:00",_x000D_
          "TotalRefreshCount": 4,_x000D_
          "CustomInfo": {}_x000D_
        }_x000D_
      },_x000D_
      "993": {_x000D_
        "$type": "Inside.Core.Formula.Definition.DefinitionAC, Inside.Core.Formula",_x000D_
        "ID": 993,_x000D_
        "Results": [_x000D_
          [_x000D_
            ""_x000D_
          ]_x000D_
        ],_x000D_
        "Statistics": {_x000D_
          "CreationDate": "2022-11-15T10:02:33.4059842+01:00",_x000D_
          "LastRefreshDate": "2020-11-09T16:10:33.2623167+01:00",_x000D_
          "TotalRefreshCount": 3,_x000D_
          "CustomInfo": {}_x000D_
        }_x000D_
      },_x000D_
      "994": {_x000D_
        "$type": "Inside.Core.Formula.Definition.DefinitionAC, Inside.Core.Formula",_x000D_
        "ID": 994,_x000D_
        "Results": [_x000D_
          [_x000D_
            "400"_x000D_
          ]_x000D_
        ],_x000D_
        "Statistics": {_x000D_
          "CreationDate": "2022-11-15T10:02:33.4059842+01:00",_x000D_
          "LastRefreshDate": "2020-11-09T16:10:42.8087006+01:00",_x000D_
          "TotalRefreshCount": 4,_x000D_
          "CustomInfo": {}_x000D_
        }_x000D_
      },_x000D_
      "995": {_x000D_
        "$type": "Inside.Core.Formula.Definition.DefinitionAC, Inside.Core.Formula",_x000D_
        "ID": 995,_x000D_
        "Results": [_x000D_
          [_x000D_
            31_x000D_
          ]_x000D_
        ],_x000D_
        "Statistics": {_x000D_
          "CreationDate": "2022-11-15T10:02:33.4059842+01:00",_x000D_
          "LastRefreshDate": "2020-11-09T16:10:39.4816748+01:00",_x000D_
          "TotalRefreshCount": 4,_x000D_
          "CustomInfo": {}_x000D_
        }_x000D_
      },_x000D_
      "996": {_x000D_
        "$type": "Inside.Core.Formula.Definition.DefinitionAC, Inside.Core.Formula",_x000D_
        "ID": 996,_x000D_
        "Results": [_x000D_
          [_x000D_
            31_x000D_
          ]_x000D_
        ],_x000D_
        "Statistics": {_x000D_
          "CreationDate": "2022-11-15T10:02:33.4059842+01:00",_x000D_
          "LastRefreshDate": "2020-11-09T16:10:40.2223943+01:00",_x000D_
          "TotalRefreshCount": 4,_x000D_
          "CustomInfo": {}_x000D_
        }_x000D_
      },_x000D_
      "997": {_x000D_
        "$type": "Inside.Core.Formula.Definition.DefinitionAC, Inside.Core.Formula",_x000D_
        "ID": 997,_x000D_
        "Results": [_x000D_
          [_x000D_
            "Catégorie 3"_x000D_
          ]_x000D_
        ],_x000D_
        "Statistics": {_x000D_
          "CreationDate": "2022-11-15T10:02:33.4059842+01:00",_x000D_
          "LastRefreshDate": "2020-11-09T16:10:33.2593206+01:00",_x000D_
          "TotalRefreshCount": 3,_x000D_
          "CustomInfo": {}_x000D_
        }_x000D_
      },_x000D_
      "998": {_x000D_
        "$type": "Inside.Core.Formula.Definition.DefinitionAC, Inside.Core.Formula",_x000D_
        "ID": 998,_x000D_
        "Results": [_x000D_
          [_x000D_
            "250"_x000D_
          ]_x000D_
        ],_x000D_
        "Statistics": {_x000D_
          "CreationDate": "2022-11-15T10:02:33.4059842+01:00",_x000D_
          "LastRefreshDate": "2020-11-09T16:10:42.7100302+01:00",_x000D_
          "TotalRefreshCount": 4,_x000D_
          "CustomInfo": {}_x000D_
        }_x000D_
      },_x000D_
      "999": {_x000D_
        "$type": "Inside.Core.Formula.Definition.DefinitionAC, Inside.Core.Formula",_x000D_
        "ID": 999,_x000D_
        "Results": [_x000D_
          [_x000D_
            31_x000D_
          ]_x000D_
        ],_x000D_
        "Statistics": {_x000D_
          "CreationDate": "2022-11-15T10:02:33.4059842+01:00",_x000D_
          "LastRefreshDate": "2020-11-09T16:10:39.4806766+01:00",_x000D_
          "TotalRefreshCount": 4,_x000D_
          "CustomInfo": {}_x000D_
        }_x000D_
      },_x000D_
      "1000": {_x000D_
        "$type": "Inside.Core.Formula.Definition.DefinitionAC, Inside.Core.Formula",_x000D_
        "ID": 1000,_x000D_
        "Results": [_x000D_
          [_x000D_
            31_x000D_
          ]_x000D_
        ],_x000D_
        "Statistics": {_x000D_
          "CreationDate": "2022-11-15T10:02:33.4059842+01:00",_x000D_
          "LastRefreshDate": "2020-11-09T16:10:42.9433991+01:00",_x000D_
          "TotalRefreshCount": 4,_x000D_
          "CustomInfo": {}_x000D_
        }_x000D_
      },_x000D_
      "1001": {_x000D_
        "$type": "Inside.Core.Formula.Definition.DefinitionAC, Inside.Core.Formula",_x000D_
        "ID": 1001,_x000D_
        "Results": [_x000D_
          [_x000D_
            ""_x000D_
          ]_x000D_
        ],_x000D_
        "Statistics": {_x000D_
          "CreationDate": "2022-11-15T10:02:33.4059842+01:00",_x000D_
          "LastRefreshDate": "2020-11-09T16:10:33.2563289+01:00",_x000D_
          "TotalRefreshCount": 3,_x000D_
          "CustomInfo": {}_x000D_
        }_x000D_
      },_x000D_
      "1002": {_x000D_
        "$type": "Inside.Core.Formula.Definition.DefinitionAC, Inside.Core.Formula",_x000D_
        "ID": 1002,_x000D_
        "Results": [_x000D_
          [_x000D_
            "200"_x000D_
          ]_x000D_
        ],_x000D_
        "Statistics": {_x000D_
          "CreationDate": "2022-11-15T10:02:33.4059842+01:00",_x000D_
          "LastRefreshDate": "2020-11-09T16:10:42.9202165+01:00",_x000D_
          "TotalRefreshCount": 4,_x000D_
          "CustomInfo": {}_x000D_
        }_x000D_
      },_x000D_
      "1003": {_x000D_
        "$type": "Inside.Core.Formula.Definition.DefinitionAC, Inside.Core.Formula",_x000D_
        "ID": 1003,_x000D_
        "Results": [_x000D_
          [_x000D_
            31_x000D_
          ]_x000D_
        ],_x000D_
        "Statistics": {_x000D_
          "CreationDate": "2022-11-15T10:02:33.4059842+01:00",_x000D_
          "LastRefreshDate": "2020-11-09T16:10:39.4776476+01:00",_x000D_
          "TotalRefreshCount": 4,_x000D_
          "CustomInfo": {}_x000D_
        }_x000D_
      },_x000D_
      "1004": {_x000D_
        "$type": "Inside.Core.Formula.Definition.DefinitionAC, Inside.Core.Formula",_x000D_
        "ID": 1004,_x000D_
        "Results": [_x000D_
          [_x000D_
            31_x000D_
          ]_x000D_
        ],_x000D_
        "Statistics": {_x000D_
          "CreationDate": "2022-11-15T10:02:33.4059842+01:00",_x000D_
          "LastRefreshDate": "2020-11-09T16:10:40.2203903+01:00",_x000D_
          "TotalRefreshCount": 4,_x000D_
          "CustomInfo": {}_x000D_
        }_x000D_
      },_x000D_
      "1005": {_x000D_
        "$type": "Inside.Core.Formula.Definition.DefinitionAC, Inside.Core.Formula",_x000D_
        "ID": 1005,_x000D_
        "Results": [_x000D_
          [_x000D_
            "Catégorie 1"_x000D_
          ]_x000D_
        ],_x000D_
        "Statistics": {_x000D_
          "CreationDate": "2022-11-15T10:02:33.4059842+01:00",_x000D_
          "LastRefreshDate": "2020-11-09T16:10:33.2543341+01:00",_x000D_
          "TotalRefreshCount": 3,_x000D_
          "CustomInfo": {}_x000D_
        }_x000D_
      },_x000D_
      "1006": {_x000D_
        "$type": "Inside.Core.Formula.Definition.DefinitionAC, Inside.Core.Formula",_x000D_
        "ID": 1006,_x000D_
        "Results": [_x000D_
          [_x000D_
            "100"_x000D_
          ]_x000D_
        ],_x000D_
        "Statistics": {_x000D_
          "CreationDate": "2022-11-15T10:02:33.4059842+01:00",_x000D_
          "LastRefreshDate": "2020-11-09T16:10:41.1069325+01:00",_x000D_
          "TotalRefreshCount": 4,_x000D_
          "CustomInfo": {}_x000D_
        }_x000D_
      },_x000D_
      "1007": {_x000D_
        "$type": "Inside.Core.Formula.Definition.DefinitionAC, Inside.Core.Formula",_x000D_
        "ID": 1007,_x000D_
        "Results": [_x000D_
          [_x000D_
            31_x000D_
          ]_x000D_
        ],_x000D_
        "Statistics": {_x000D_
          "CreationDate": "2022-11-15T10:02:33.4059842+01:00",_x000D_
          "LastRefreshDate": "2020-11-09T16:10:39.475693+01:00",_x000D_
          "TotalRefreshCount": 4,_x000D_
          "CustomInfo": {}_x000D_
        }_x000D_
      },_x000D_
      "1008": {_x000D_
        "$type": "Inside.Core.Formula.Definition.DefinitionAC, Inside.Core.Formula",_x000D_
        "ID": 1008,_x000D_
        "Results": [_x000D_
          [_x000D_
            "Employé"_x000D_
          ]_x000D_
        ],_x000D_
        "Statistics": {_x000D_
          "CreationDate": "2022-11-15T10:02:33.4059842+01:00",_x000D_
          "LastRefreshDate": "2020-11-09T16:10:42.5947172+01:00",_x000D_
          "TotalRefreshCount": 4,_x000D_
          "CustomInfo": {}_x000D_
        }_x000D_
      },_x000D_
      "1009": {_x000D_
        "$type": "Inside.Core.Formula.Definition.DefinitionAC, Inside.Core.Formula",_x000D_
        "ID": 1009,_x000D_
        "Results": [_x000D_
          [_x000D_
            "1"_x000D_
          ]_x000D_
        ],_x000D_
        "Statistics": {_x000D_
          "CreationDate": "2022-11-15T10:02:33.4059842+01:00",_x000D_
          "LastRefreshDate": "2020-11-09T16:10:42.221683+01:00",_x000D_
          "TotalRefreshCount": 4,_x000D_
          "CustomInfo": {}_x000D_
        }_x000D_
      },_x000D_
      "1010": {_x000D_
        "$type": "Inside.Core.Formula.Definition.DefinitionAC, Inside.Core.Formula",_x000D_
        "ID": 1010,_x000D_
        "Results": [_x000D_
          [_x000D_
            "250"_x000D_
          ]_x000D_
        ],_x000D_
        "Statistics": {_x000D_
          "CreationDate": "2022-11-15T10:02:33.4059842+01:00",_x000D_
          "LastRefreshDate": "2020-11-09T16:10:43.1573962+01:00",_x000D_
          "TotalRefreshCount": 4,_x000D_
          "CustomInfo": {}_x000D_
        }_x000D_
      },_x000D_
      "1011": {_x000D_
        "$type": "Inside.Core.Formula.Definition.DefinitionAC, Inside.Core.Formula",_x000D_
        "ID": 1011,_x000D_
        "Results": [_x000D_
          [_x000D_
            "Ingénieur et cadre"_x000D_
          ]_x000D_
        ],_x000D_
        "Statistics": {_x000D_
          "CreationDate": "2022-11-15T10:02:33.4059842+01:00",_x000D_
          "LastRefreshDate": "2020-11-09T16:10:39.3756893+01:00",_x000D_
          "TotalRefreshCount": 4,_x000D_
          "CustomInfo": {}_x000D_
        }_x000D_
      },_x000D_
      "1012": {_x000D_
        "$type": "Inside.Core.Formula.Definition.DefinitionAC, Inside.Core.Formula",_x000D_
        "ID": 1012,_x000D_
        "Results": [_x000D_
          [_x000D_
            "300"_x000D_
          ]_x000D_
        ],_x000D_
        "Statistics": {_x000D_
          "CreationDate": "2022-11-15T10:02:33.4059842+01:00",_x000D_
          "LastRefreshDate": "2020-11-09T16:10:41.1059343+01:00",_x000D_
          "TotalRefreshCount": 4,_x000D_
          "CustomInfo": {}_x000D_
        }_x000D_
      },_x000D_
      "1013": {_x000D_
        "$type": "Inside.Core.Formula.Definition.DefinitionAC, Inside.Core.Formula",_x000D_
        "ID": 1013,_x000D_
        "Results": [_x000D_
          [_x000D_
            "2"_x000D_
          ]_x000D_
        ],_x000D_
        "Statistics": {_x000D_
          "CreationDate": "2022-11-15T10:02:33.4059842+01:00",_x000D_
          "LastRefreshDate": "2020-11-09T16:10:41.8942407+01:00",_x000D_
          "TotalRefreshCount": 4,_x000D_
          "CustomInfo": {}_x000D_
        }_x000D_
      },_x000D_
      "1014": {_x000D_
        "$type": "Inside.Core.Formula.Definition.DefinitionAC, Inside.Core.Formula",_x000D_
        "ID": 1014,_x000D_
        "Results": [_x000D_
          [_x000D_
            31_x000D_
          ]_x000D_
        ],_x000D_
        "Statistics": {_x000D_
          "CreationDate": "2022-11-15T10:02:33.4059842+01:00",_x000D_
          "LastRefreshDate": "2020-11-09T16:10:40.0081697+01:00",_x000D_
          "TotalRefreshCount": 4,_x000D_
          "CustomInfo": {}_x000D_
        }_x000D_
      },_x000D_
      "1015": {_x000D_
        "$type": "Inside.Core.Formula.Definition.DefinitionAC, Inside.Core.Formula",_x000D_
        "ID": 1015,_x000D_
        "Results": [_x000D_
          [_x000D_
            ""_x000D_
          ]_x000D_
        ],_x000D_
        "Statistics": {_x000D_
          "CreationDate": "2022-11-15T10:02:33.4059842+01:00",_x000D_
          "LastRefreshDate": "2020-11-09T16:10:35.5946673+01:00",_x000D_
          "TotalRefreshCount": 3,_x000D_
          "CustomInfo": {}_x000D_
        }_x000D_
      },_x000D_
      "1016": {_x000D_
        "$type": "Inside.Core.Formula.Definition.DefinitionAC, Inside.Core.Formula",_x000D_
        "ID": 1016,_x000D_
        "Results": [_x000D_
          [_x000D_
            "Employé"_x000D_
          ]_x000D_
        ],_x000D_
        "Statistics": {_x000D_
          "CreationDate": "2022-11-15T10:02:33.4059842+01:00",_x000D_
          "LastRefreshDate": "2020-11-09T16:10:39.175793+01:00",_x000D_
          "TotalRefreshCount": 4,_x000D_
          "CustomInfo": {}_x000D_
        }_x000D_
      },_x000D_
      "1017": {_x000D_
        "$type": "Inside.Core.Formula.Definition.DefinitionAC, Inside.Core.Formula",_x000D_
        "ID": 1017,_x000D_
        "Results": [_x000D_
          [_x000D_
            "300"_x000D_
          ]_x000D_
        ],_x000D_
        "Statistics": {_x000D_
          "CreationDate": "2022-11-15T10:02:33.4059842+01:00",_x000D_
          "LastRefreshDate": "2020-11-09T16:10:42.2961282+01:00",_x000D_
          "TotalRefreshCount": 4,_x000D_
          "CustomInfo": {}_x000D_
        }_x000D_
      },_x000D_
      "1018": {_x000D_
        "$type": "Inside.Core.Formula.Definition.DefinitionAC, Inside.Core.Formula",_x000D_
        "ID": 1018,_x000D_
        "Results": [_x000D_
          [_x000D_
            "2"_x000D_
          ]_x000D_
        ],_x000D_
        "Statistics": {_x000D_
          "CreationDate": "2022-11-15T10:02:33.4059842+01:00",_x000D_
          "LastRefreshDate": "2020-11-09T16:10:41.1599059+01:00",_x000D_
          "TotalRefreshCount": 4,_x000D_
          "CustomInfo": {}_x000D_
        }_x000D_
      },_x000D_
      "1019": {_x000D_
        "$type": "Inside.Core.Formula.Definition.DefinitionAC, Inside.Core.Formula",_x000D_
        "ID": 1019,_x000D_
        "Results": [_x000D_
          [_x000D_
            31_x000D_
          ]_x000D_
        ],_x000D_
        "Statistics": {_x000D_
          "CreationDate": "2022-11-15T10:02:33.4059842+01:00",_x000D_
          "LastRefreshDate": "2020-11-09T16:10:40.7058358+01:00",_x000D_
          "TotalRefreshCount": 4,_x000D_
          "CustomInfo": {}_x000D_
        }_x000D_
      },_x000D_
      "1020": {_x000D_
        "$type": "Inside.Core.Formula.Definition.DefinitionAC, Inside.Core.Formula",_x000D_
        "ID": 1020,_x000D_
        "Results": [_x000D_
          [_x000D_
            "Catégorie 1"_x000D_
          ]_x000D_
        ],_x000D_
        "Statistics": {_x000D_
          "CreationDate": "2022-11-15T10:02:33.4059842+01:00",_x000D_
          "LastRefreshDate": "2020-11-09T16:10:35.5926781+01:00",_x000D_
          "TotalRefreshCount": 3,_x000D_
          "CustomInfo": {}_x000D_
        }_x000D_
      },_x000D_
      "1021": {_x000D_
        "$type": "Inside.Core.Formula.Definition.DefinitionAC, Inside.Core.Formula",_x000D_
        "ID": 1021,_x000D_
        "Results": [_x000D_
          [_x000D_
            "Employé"_x000D_
          ]_x000D_
        ],_x000D_
        "Statistics": {_x000D_
          "CreationDate": "2022-11-15T10:02:33.4059842+01:00",_x000D_
          "LastRefreshDate": "2020-11-09T16:10:39.1738008+01:00",_x000D_
          "TotalRefreshCount": 4,_x000D_
          "CustomInfo": {}_x000D_
        }_x000D_
      },_x000D_
      "1022": {_x000D_
        "$type": "Inside.Core.Formula.Definition.DefinitionAC, Inside.Core.Formula",_x000D_
        "ID": 1022,_x000D_
        "Results": [_x000D_
          [_x000D_
            "250"_x000D_</t>
  </si>
  <si>
    <t xml:space="preserve">
          ]_x000D_
        ],_x000D_
        "Statistics": {_x000D_
          "CreationDate": "2022-11-15T10:02:33.4059842+01:00",_x000D_
          "LastRefreshDate": "2020-11-09T16:10:43.0160877+01:00",_x000D_
          "TotalRefreshCount": 4,_x000D_
          "CustomInfo": {}_x000D_
        }_x000D_
      },_x000D_
      "1023": {_x000D_
        "$type": "Inside.Core.Formula.Definition.DefinitionAC, Inside.Core.Formula",_x000D_
        "ID": 1023,_x000D_
        "Results": [_x000D_
          [_x000D_
            "2"_x000D_
          ]_x000D_
        ],_x000D_
        "Statistics": {_x000D_
          "CreationDate": "2022-11-15T10:02:33.4059842+01:00",_x000D_
          "LastRefreshDate": "2020-11-09T16:10:42.7020508+01:00",_x000D_
          "TotalRefreshCount": 4,_x000D_
          "CustomInfo": {}_x000D_
        }_x000D_
      },_x000D_
      "1024": {_x000D_
        "$type": "Inside.Core.Formula.Definition.DefinitionAC, Inside.Core.Formula",_x000D_
        "ID": 1024,_x000D_
        "Results": [_x000D_
          [_x000D_
            31_x000D_
          ]_x000D_
        ],_x000D_
        "Statistics": {_x000D_
          "CreationDate": "2022-11-15T10:02:33.4059842+01:00",_x000D_
          "LastRefreshDate": "2020-11-09T16:10:40.0071722+01:00",_x000D_
          "TotalRefreshCount": 4,_x000D_
          "CustomInfo": {}_x000D_
        }_x000D_
      },_x000D_
      "1025": {_x000D_
        "$type": "Inside.Core.Formula.Definition.DefinitionAC, Inside.Core.Formula",_x000D_
        "ID": 1025,_x000D_
        "Results": [_x000D_
          [_x000D_
            ""_x000D_
          ]_x000D_
        ],_x000D_
        "Statistics": {_x000D_
          "CreationDate": "2022-11-15T10:02:33.4059842+01:00",_x000D_
          "LastRefreshDate": "2020-11-09T16:10:35.5906862+01:00",_x000D_
          "TotalRefreshCount": 3,_x000D_
          "CustomInfo": {}_x000D_
        }_x000D_
      },_x000D_
      "1026": {_x000D_
        "$type": "Inside.Core.Formula.Definition.DefinitionAC, Inside.Core.Formula",_x000D_
        "ID": 1026,_x000D_
        "Results": [_x000D_
          [_x000D_
            "Employé"_x000D_
          ]_x000D_
        ],_x000D_
        "Statistics": {_x000D_
          "CreationDate": "2022-11-15T10:02:33.4059842+01:00",_x000D_
          "LastRefreshDate": "2020-11-09T16:10:39.1718025+01:00",_x000D_
          "TotalRefreshCount": 4,_x000D_
          "CustomInfo": {}_x000D_
        }_x000D_
      },_x000D_
      "1027": {_x000D_
        "$type": "Inside.Core.Formula.Definition.DefinitionAC, Inside.Core.Formula",_x000D_
        "ID": 1027,_x000D_
        "Results": [_x000D_
          [_x000D_
            "150"_x000D_
          ]_x000D_
        ],_x000D_
        "Statistics": {_x000D_
          "CreationDate": "2022-11-15T10:02:33.4059842+01:00",_x000D_
          "LastRefreshDate": "2020-11-09T16:10:42.2941346+01:00",_x000D_
          "TotalRefreshCount": 4,_x000D_
          "CustomInfo": {}_x000D_
        }_x000D_
      },_x000D_
      "1028": {_x000D_
        "$type": "Inside.Core.Formula.Definition.DefinitionAC, Inside.Core.Formula",_x000D_
        "ID": 1028,_x000D_
        "Results": [_x000D_
          [_x000D_
            "1"_x000D_
          ]_x000D_
        ],_x000D_
        "Statistics": {_x000D_
          "CreationDate": "2022-11-15T10:02:33.4059842+01:00",_x000D_
          "LastRefreshDate": "2020-11-09T16:10:41.6337788+01:00",_x000D_
          "TotalRefreshCount": 4,_x000D_
          "CustomInfo": {}_x000D_
        }_x000D_
      },_x000D_
      "1029": {_x000D_
        "$type": "Inside.Core.Formula.Definition.DefinitionAC, Inside.Core.Formula",_x000D_
        "ID": 1029,_x000D_
        "Results": [_x000D_
          [_x000D_
            31_x000D_
          ]_x000D_
        ],_x000D_
        "Statistics": {_x000D_
          "CreationDate": "2022-11-15T10:02:33.4059842+01:00",_x000D_
          "LastRefreshDate": "2020-11-09T16:10:40.7038437+01:00",_x000D_
          "TotalRefreshCount": 4,_x000D_
          "CustomInfo": {}_x000D_
        }_x000D_
      },_x000D_
      "1030": {_x000D_
        "$type": "Inside.Core.Formula.Definition.DefinitionAC, Inside.Core.Formula",_x000D_
        "ID": 1030,_x000D_
        "Results": [_x000D_
          [_x000D_
            ""_x000D_
          ]_x000D_
        ],_x000D_
        "Statistics": {_x000D_
          "CreationDate": "2022-11-15T10:02:33.4059842+01:00",_x000D_
          "LastRefreshDate": "2020-11-09T16:10:35.588688+01:00",_x000D_
          "TotalRefreshCount": 3,_x000D_
          "CustomInfo": {}_x000D_
        }_x000D_
      },_x000D_
      "1031": {_x000D_
        "$type": "Inside.Core.Formula.Definition.DefinitionAC, Inside.Core.Formula",_x000D_
        "ID": 1031,_x000D_
        "Results": [_x000D_
          [_x000D_
            "Employé"_x000D_
          ]_x000D_
        ],_x000D_
        "Statistics": {_x000D_
          "CreationDate": "2022-11-15T10:02:33.4059842+01:00",_x000D_
          "LastRefreshDate": "2020-11-09T16:10:39.1708057+01:00",_x000D_
          "TotalRefreshCount": 4,_x000D_
          "CustomInfo": {}_x000D_
        }_x000D_
      },_x000D_
      "1032": {_x000D_
        "$type": "Inside.Core.Formula.Definition.DefinitionAC, Inside.Core.Formula",_x000D_
        "ID": 1032,_x000D_
        "Results": [_x000D_
          [_x000D_
            "250"_x000D_
          ]_x000D_
        ],_x000D_
        "Statistics": {_x000D_
          "CreationDate": "2022-11-15T10:02:33.4059842+01:00",_x000D_
          "LastRefreshDate": "2020-11-09T16:10:43.0141211+01:00",_x000D_
          "TotalRefreshCount": 4,_x000D_
          "CustomInfo": {}_x000D_
        }_x000D_
      },_x000D_
      "1033": {_x000D_
        "$type": "Inside.Core.Formula.Definition.DefinitionAC, Inside.Core.Formula",_x000D_
        "ID": 1033,_x000D_
        "Results": [_x000D_
          [_x000D_
            "3"_x000D_
          ]_x000D_
        ],_x000D_
        "Statistics": {_x000D_
          "CreationDate": "2022-11-15T10:02:33.4059842+01:00",_x000D_
          "LastRefreshDate": "2020-11-09T16:10:40.9158376+01:00",_x000D_
          "TotalRefreshCount": 4,_x000D_
          "CustomInfo": {}_x000D_
        }_x000D_
      },_x000D_
      "1034": {_x000D_
        "$type": "Inside.Core.Formula.Definition.DefinitionAC, Inside.Core.Formula",_x000D_
        "ID": 1034,_x000D_
        "Results": [_x000D_
          [_x000D_
            31_x000D_
          ]_x000D_
        ],_x000D_
        "Statistics": {_x000D_
          "CreationDate": "2022-11-15T10:02:33.4059842+01:00",_x000D_
          "LastRefreshDate": "2020-11-09T16:10:40.0051773+01:00",_x000D_
          "TotalRefreshCount": 4,_x000D_
          "CustomInfo": {}_x000D_
        }_x000D_
      },_x000D_
      "1035": {_x000D_
        "$type": "Inside.Core.Formula.Definition.DefinitionAC, Inside.Core.Formula",_x000D_
        "ID": 1035,_x000D_
        "Results": [_x000D_
          [_x000D_
            ""_x000D_
          ]_x000D_
        ],_x000D_
        "Statistics": {_x000D_
          "CreationDate": "2022-11-15T10:02:33.4059842+01:00",_x000D_
          "LastRefreshDate": "2020-11-09T16:10:35.5866943+01:00",_x000D_
          "TotalRefreshCount": 3,_x000D_
          "CustomInfo": {}_x000D_
        }_x000D_
      },_x000D_
      "1036": {_x000D_
        "$type": "Inside.Core.Formula.Definition.DefinitionAC, Inside.Core.Formula",_x000D_
        "ID": 1036,_x000D_
        "Results": [_x000D_
          [_x000D_
            "Employé"_x000D_
          ]_x000D_
        ],_x000D_
        "Statistics": {_x000D_
          "CreationDate": "2022-11-15T10:02:33.4059842+01:00",_x000D_
          "LastRefreshDate": "2020-11-09T16:10:39.168783+01:00",_x000D_
          "TotalRefreshCount": 4,_x000D_
          "CustomInfo": {}_x000D_
        }_x000D_
      },_x000D_
      "1037": {_x000D_
        "$type": "Inside.Core.Formula.Definition.DefinitionAC, Inside.Core.Formula",_x000D_
        "ID": 1037,_x000D_
        "Results": [_x000D_
          [_x000D_
            "400"_x000D_
          ]_x000D_
        ],_x000D_
        "Statistics": {_x000D_
          "CreationDate": "2022-11-15T10:02:33.4059842+01:00",_x000D_
          "LastRefreshDate": "2020-11-09T16:10:42.2921411+01:00",_x000D_
          "TotalRefreshCount": 4,_x000D_
          "CustomInfo": {}_x000D_
        }_x000D_
      },_x000D_
      "1038": {_x000D_
        "$type": "Inside.Core.Formula.Definition.DefinitionAC, Inside.Core.Formula",_x000D_
        "ID": 1038,_x000D_
        "Results": [_x000D_
          [_x000D_
            "1"_x000D_
          ]_x000D_
        ],_x000D_
        "Statistics": {_x000D_
          "CreationDate": "2022-11-15T10:02:33.4059842+01:00",_x000D_
          "LastRefreshDate": "2020-11-09T16:10:42.0738923+01:00",_x000D_
          "TotalRefreshCount": 4,_x000D_
          "CustomInfo": {}_x000D_
        }_x000D_
      },_x000D_
      "1039": {_x000D_
        "$type": "Inside.Core.Formula.Definition.DefinitionAC, Inside.Core.Formula",_x000D_
        "ID": 1039,_x000D_
        "Results": [_x000D_
          [_x000D_
            31_x000D_
          ]_x000D_
        ],_x000D_
        "Statistics": {_x000D_
          "CreationDate": "2022-11-15T10:02:33.4059842+01:00",_x000D_
          "LastRefreshDate": "2020-11-09T16:10:40.7018496+01:00",_x000D_
          "TotalRefreshCount": 4,_x000D_
          "CustomInfo": {}_x000D_
        }_x000D_
      },_x000D_
      "1040": {_x000D_
        "$type": "Inside.Core.Formula.Definition.DefinitionAC, Inside.Core.Formula",_x000D_
        "ID": 1040,_x000D_
        "Results": [_x000D_
          [_x000D_
            "Catégorie 5"_x000D_
          ]_x000D_
        ],_x000D_
        "Statistics": {_x000D_
          "CreationDate": "2022-11-15T10:02:33.4059842+01:00",_x000D_
          "LastRefreshDate": "2020-11-09T16:10:35.5853163+01:00",_x000D_
          "TotalRefreshCount": 3,_x000D_
          "CustomInfo": {}_x000D_
        }_x000D_
      },_x000D_
      "1041": {_x000D_
        "$type": "Inside.Core.Formula.Definition.DefinitionAC, Inside.Core.Formula",_x000D_
        "ID": 1041,_x000D_
        "Results": [_x000D_
          [_x000D_
            "Ingénieur et cadre"_x000D_
          ]_x000D_
        ],_x000D_
        "Statistics": {_x000D_
          "CreationDate": "2022-11-15T10:02:33.4059842+01:00",_x000D_
          "LastRefreshDate": "2020-11-09T16:10:39.166812+01:00",_x000D_
          "TotalRefreshCount": 4,_x000D_
          "CustomInfo": {}_x000D_
        }_x000D_
      },_x000D_
      "1042": {_x000D_
        "$type": "Inside.Core.Formula.Definition.DefinitionAC, Inside.Core.Formula",_x000D_
        "ID": 1042,_x000D_
        "Results": [_x000D_
          [_x000D_
            "250"_x000D_
          ]_x000D_
        ],_x000D_
        "Statistics": {_x000D_
          "CreationDate": "2022-11-15T10:02:33.4059842+01:00",_x000D_
          "LastRefreshDate": "2020-11-09T16:10:43.0120999+01:00",_x000D_
          "TotalRefreshCount": 4,_x000D_
          "CustomInfo": {}_x000D_
        }_x000D_
      },_x000D_
      "1043": {_x000D_
        "$type": "Inside.Core.Formula.Definition.DefinitionAC, Inside.Core.Formula",_x000D_
        "ID": 1043,_x000D_
        "Results": [_x000D_
          [_x000D_
            "2"_x000D_
          ]_x000D_
        ],_x000D_
        "Statistics": {_x000D_
          "CreationDate": "2022-11-15T10:02:33.4059842+01:00",_x000D_
          "LastRefreshDate": "2020-11-09T16:10:41.391695+01:00",_x000D_
          "TotalRefreshCount": 4,_x000D_
          "CustomInfo": {}_x000D_
        }_x000D_
      },_x000D_
      "1044": {_x000D_
        "$type": "Inside.Core.Formula.Definition.DefinitionAC, Inside.Core.Formula",_x000D_
        "ID": 1044,_x000D_
        "Results": [_x000D_
          [_x000D_
            31_x000D_
          ]_x000D_
        ],_x000D_
        "Statistics": {_x000D_
          "CreationDate": "2022-11-15T10:02:33.4059842+01:00",_x000D_
          "LastRefreshDate": "2020-11-09T16:10:40.0031865+01:00",_x000D_
          "TotalRefreshCount": 4,_x000D_
          "CustomInfo": {}_x000D_
        }_x000D_
      },_x000D_
      "1045": {_x000D_
        "$type": "Inside.Core.Formula.Definition.DefinitionAC, Inside.Core.Formula",_x000D_
        "ID": 1045,_x000D_
        "Results": [_x000D_
          [_x000D_
            ""_x000D_
          ]_x000D_
        ],_x000D_
        "Statistics": {_x000D_
          "CreationDate": "2022-11-15T10:02:33.4059842+01:00",_x000D_
          "LastRefreshDate": "2020-11-09T16:10:35.5827071+01:00",_x000D_
          "TotalRefreshCount": 3,_x000D_
          "CustomInfo": {}_x000D_
        }_x000D_
      },_x000D_
      "1046": {_x000D_
        "$type": "Inside.Core.Formula.Definition.DefinitionAC, Inside.Core.Formula",_x000D_
        "ID": 1046,_x000D_
        "Results": [_x000D_
          [_x000D_
            "Employé"_x000D_
          ]_x000D_
        ],_x000D_
        "Statistics": {_x000D_
          "CreationDate": "2022-11-15T10:02:33.4059842+01:00",_x000D_
          "LastRefreshDate": "2020-11-09T16:10:39.1648182+01:00",_x000D_
          "TotalRefreshCount": 4,_x000D_
          "CustomInfo": {}_x000D_
        }_x000D_
      },_x000D_
      "1047": {_x000D_
        "$type": "Inside.Core.Formula.Definition.DefinitionAC, Inside.Core.Formula",_x000D_
        "ID": 1047,_x000D_
        "Results": [_x000D_
          [_x000D_
            "200"_x000D_
          ]_x000D_
        ],_x000D_
        "Statistics": {_x000D_
          "CreationDate": "2022-11-15T10:02:33.4059842+01:00",_x000D_
          "LastRefreshDate": "2020-11-09T16:10:42.2911412+01:00",_x000D_
          "TotalRefreshCount": 4,_x000D_
          "CustomInfo": {}_x000D_
        }_x000D_
      },_x000D_
      "1048": {_x000D_
        "$type": "Inside.Core.Formula.Definition.DefinitionAC, Inside.Core.Formula",_x000D_
        "ID": 1048,_x000D_
        "Results": [_x000D_
          [_x000D_
            "2"_x000D_
          ]_x000D_
        ],_x000D_
        "Statistics": {_x000D_
          "CreationDate": "2022-11-15T10:02:33.4059842+01:00",_x000D_
          "LastRefreshDate": "2020-11-09T16:10:39.9160392+01:00",_x000D_
          "TotalRefreshCount": 4,_x000D_
          "CustomInfo": {}_x000D_
        }_x000D_
      },_x000D_
      "1049": {_x000D_
        "$type": "Inside.Core.Formula.Definition.DefinitionAC, Inside.Core.Formula",_x000D_
        "ID": 1049,_x000D_
        "Results": [_x000D_
          [_x000D_
            31_x000D_
          ]_x000D_
        ],_x000D_
        "Statistics": {_x000D_
          "CreationDate": "2022-11-15T10:02:33.4059842+01:00",_x000D_
          "LastRefreshDate": "2020-11-09T16:10:40.6998504+01:00",_x000D_
          "TotalRefreshCount": 4,_x000D_
          "CustomInfo": {}_x000D_
        }_x000D_
      },_x000D_
      "1050": {_x000D_
        "$type": "Inside.Core.Formula.Definition.DefinitionAC, Inside.Core.Formula",_x000D_
        "ID": 1050,_x000D_
        "Results": [_x000D_
          [_x000D_
            "Catégorie 1"_x000D_
          ]_x000D_
        ],_x000D_
        "Statistics": {_x000D_
          "CreationDate": "2022-11-15T10:02:33.4059842+01:00",_x000D_
          "LastRefreshDate": "2020-11-09T16:10:35.5807299+01:00",_x000D_
          "TotalRefreshCount": 3,_x000D_
          "CustomInfo": {}_x000D_
        }_x000D_
      },_x000D_
      "1051": {_x000D_
        "$type": "Inside.Core.Formula.Definition.DefinitionAC, Inside.Core.Formula",_x000D_
        "ID": 1051,_x000D_
        "Results": [_x000D_
          [_x000D_
            "Employé"_x000D_
          ]_x000D_
        ],_x000D_
        "Statistics": {_x000D_
          "CreationDate": "2022-11-15T10:02:33.4059842+01:00",_x000D_
          "LastRefreshDate": "2020-11-09T16:10:39.1638224+01:00",_x000D_
          "TotalRefreshCount": 4,_x000D_
          "CustomInfo": {}_x000D_
        }_x000D_
      },_x000D_
      "1052": {_x000D_
        "$type": "Inside.Core.Formula.Definition.DefinitionAC, Inside.Core.Formula",_x000D_
        "ID": 1052,_x000D_
        "Results": [_x000D_
          [_x000D_
            "100"_x000D_
          ]_x000D_
        ],_x000D_
        "Statistics": {_x000D_
          "CreationDate": "2022-11-15T10:02:33.4059842+01:00",_x000D_
          "LastRefreshDate": "2020-11-09T16:10:43.0101045+01:00",_x000D_
          "TotalRefreshCount": 4,_x000D_
          "CustomInfo": {}_x000D_
        }_x000D_
      },_x000D_
      "1053": {_x000D_
        "$type": "Inside.Core.Formula.Definition.DefinitionAC, Inside.Core.Formula",_x000D_
        "ID": 1053,_x000D_
        "Results": [_x000D_
          [_x000D_
            "2"_x000D_
          ]_x000D_
        ],_x000D_
        "Statistics": {_x000D_
          "CreationDate": "2022-11-15T10:02:33.4059842+01:00",_x000D_
          "LastRefreshDate": "2020-11-09T16:10:40.131929+01:00",_x000D_
          "TotalRefreshCount": 4,_x000D_
          "CustomInfo": {}_x000D_
        }_x000D_
      },_x000D_
      "1054": {_x000D_
        "$type": "Inside.Core.Formula.Definition.DefinitionAC, Inside.Core.Formula",_x000D_
        "ID": 1054,_x000D_
        "Results": [_x000D_
          [_x000D_
            54_x000D_
          ]_x000D_
        ],_x000D_
        "Statistics": {_x000D_
          "CreationDate": "2022-11-15T10:02:33.4059842+01:00",_x000D_
          "LastRefreshDate": "2020-11-09T16:10:40.0011848+01:00",_x000D_
          "TotalRefreshCount": 4,_x000D_
          "CustomInfo": {}_x000D_
        }_x000D_
      },_x000D_
      "1055": {_x000D_
        "$type": "Inside.Core.Formula.Definition.DefinitionAC, Inside.Core.Formula",_x000D_
        "ID": 1055,_x000D_
        "Results": [_x000D_
          [_x000D_
            "Catégorie 2"_x000D_
          ]_x000D_
        ],_x000D_
        "Statistics": {_x000D_
          "CreationDate": "2022-11-15T10:02:33.4059842+01:00",_x000D_
          "LastRefreshDate": "2020-11-09T16:10:35.5787216+01:00",_x000D_
          "TotalRefreshCount": 3,_x000D_
          "CustomInfo": {}_x000D_
        }_x000D_
      },_x000D_
      "1056": {_x000D_
        "$type": "Inside.Core.Formula.Definition.DefinitionAC, Inside.Core.Formula",_x000D_
        "ID": 1056,_x000D_
        "Results": [_x000D_
          [_x000D_
            "Catégorie 2"_x000D_
          ]_x000D_
        ],_x000D_
        "Statistics": {_x000D_
          "CreationDate": "2022-11-15T10:02:33.4059842+01:00",_x000D_
          "LastRefreshDate": "2020-11-09T16:10:17.8233983+01:00",_x000D_
          "TotalRefreshCount": 2,_x000D_
          "CustomInfo": {}_x000D_
        }_x000D_
      },_x000D_
      "1057": {_x000D_
        "$type": "Inside.Core.Formula.Definition.DefinitionAC, Inside.Core.Formula",_x000D_
        "ID": 1057,_x000D_
        "Results": [_x000D_
          [_x000D_
            "200"_x000D_
          ]_x000D_
        ],_x000D_
        "Statistics": {_x000D_
          "CreationDate": "2022-11-15T10:02:33.4059842+01:00",_x000D_
          "LastRefreshDate": "2020-11-09T16:10:42.8196794+01:00",_x000D_
          "TotalRefreshCount": 4,_x000D_
          "CustomInfo": {}_x000D_
        }_x000D_
      },_x000D_
      "1058": {_x000D_
        "$type": "Inside.Core.Formula.Definition.DefinitionAC, Inside.Core.Formula",_x000D_
        "ID": 1058,_x000D_
        "Results": [_x000D_
          [_x000D_
            31_x000D_
          ]_x000D_
        ],_x000D_
        "Statistics": {_x000D_
          "CreationDate": "2022-11-15T10:02:33.4059842+01:00",_x000D_
          "LastRefreshDate": "2020-11-09T16:10:39.4856694+01:00",_x000D_
          "TotalRefreshCount": 4,_x000D_
          "CustomInfo": {}_x000D_
        }_x000D_
      },_x000D_
      "1059": {_x000D_
        "$type": "Inside.Core.Formula.Definition.DefinitionAC, Inside.Core.Formula",_x000D_
        "ID": 1059,_x000D_
        "Results": [_x000D_
          [_x000D_
            "1"_x000D_
          ]_x000D_
        ],_x000D_
        "Statistics": {_x000D_
          "CreationDate": "2022-11-15T10:02:33.4059842+01:00",_x000D_
          "LastRefreshDate": "2020-11-09T16:10:40.6157013+01:00",_x000D_
          "TotalRefreshCount": 4,_x000D_
          "CustomInfo": {}_x000D_
        }_x000D_
      },_x000D_
      "1060": {_x000D_
        "$type": "Inside.Core.Formula.Definition.DefinitionAC, Inside.Core.Formula",_x000D_
        "ID": 1060,_x000D_
        "Results": [_x000D_
          [_x000D_
            "2"_x000D_
          ]_x000D_
        ],_x000D_
        "Statistics": {_x000D_
          "CreationDate": "2022-11-15T10:02:33.4059842+01:00",_x000D_
          "LastRefreshDate": "2020-11-09T16:10:40.3751265+01:00",_x000D_
          "TotalRefreshCount": 4,_x000D_
          "CustomInfo": {}_x000D_
        }_x000D_
      },_x000D_
      "1061": {_x000D_
        "$type": "Inside.Core.Formula.Definition.DefinitionAC, Inside.Core.Formula",_x000D_
        "ID": 1061,_x000D_
        "Results": [_x000D_
          [_x000D_
            "200"_x000D_
          ]_x000D_
        ],_x000D_
        "Statistics": {_x000D_
          "CreationDate": "2022-11-15T10:02:33.4059842+01:00",_x000D_
          "LastRefreshDate": "2020-11-09T16:10:43.0230686+01:00",_x000D_
          "TotalRefreshCount": 4,_x000D_
          "CustomInfo": {}_x000D_
        }_x000D_
      },_x000D_
      "1062": {_x000D_
        "$type": "Inside.Core.Formula.Definition.DefinitionAC, Inside.Core.Formula",_x000D_
        "ID": 1062,_x000D_
        "Results": [_x000D_
          [_x000D_
            "2"_x000D_
          ]_x000D_
        ],_x000D_
        "Statistics": {_x000D_
          "CreationDate": "2022-11-15T10:02:33.4059842+01:00",_x000D_
          "LastRefreshDate": "2020-11-09T16:10:40.6147056+01:00",_x000D_
          "TotalRefreshCount": 4,_x000D_
          "CustomInfo": {}_x000D_
        }_x000D_
      },_x000D_
      "1063": {_x000D_
        "$type": "Inside.Core.Formula.Definition.DefinitionAC, Inside.Core.Formula",_x000D_
        "ID": 1063,_x000D_
        "Results": [_x000D_
          [_x000D_
            "4"_x000D_
          ]_x000D_
        ],_x000D_
        "Statistics": {_x000D_
          "CreationDate": "2022-11-15T10:02:33.4059842+01:00",_x000D_
          "LastRefreshDate": "2020-11-09T16:10:40.373133+01:00",_x000D_
          "TotalRefreshCount": 4,_x000D_
          "CustomInfo": {}_x000D_
        }_x000D_
      },_x000D_
      "1064": {_x000D_
        "$type": "Inside.Core.Formula.Definition.DefinitionAC, Inside.Core.Formula",_x000D_
        "ID": 1064,_x000D_
        "Results": [_x000D_
          [_x000D_
            "250"_x000D_
          ]_x000D_
        ],_x000D_
        "Statistics": {_x000D_
          "CreationDate": "2022-11-15T10:02:33.4059842+01:00",_x000D_
          "LastRefreshDate": "2020-11-09T16:10:43.1603888+01:00",_x000D_
          "TotalRefreshCount": 4,_x000D_
          "CustomInfo": {}_x000D_
        }_x000D_
      },_x000D_
      "1065": {_x000D_
        "$type": "Inside.Core.Formula.Definition.DefinitionAC, Inside.Core.Formula",_x000D_
        "ID": 1065,_x000D_
        "Results": [_x000D_
          [_x000D_
            "2"_x000D_
          ]_x000D_
        ],_x000D_
        "Statistics": {_x000D_
          "CreationDate": "2022-11-15T10:02:33.4059842+01:00",_x000D_
          "LastRefreshDate": "2020-11-09T16:10:40.6126978+01:00",_x000D_
          "TotalRefreshCount": 4,_x000D_
          "CustomInfo": {}_x000D_
        }_x000D_
      },_x000D_
      "1066": {_x000D_
        "$type": "Inside.Core.Formula.Definition.DefinitionAC, Inside.Core.Formula",_x000D_
        "ID": 1066,_x000D_
        "Results": [_x000D_
          [_x000D_
            "2"_x000D_
          ]_x000D_
        ],_x000D_
        "Statistics": {_x000D_
          "CreationDate": "2022-11-15T10:02:33.4059842+01:00",_x000D_
          "LastRefreshDate": "2020-11-09T16:10:40.3721389+01:00",_x000D_
          "TotalRefreshCount": 4,_x000D_
          "CustomInfo": {}_x000D_
        }_x000D_
      },_x000D_
      "1067": {_x000D_
        "$type": "Inside.Core.Formula.Definition.DefinitionAC, Inside.Core.Formula",_x000D_
        "ID": 1067,_x000D_
        "Results": [_x000D_
          [_x000D_
            "200"_x000D_
          ]_x000D_
        ],_x000D_
        "Statistics": {_x000D_
          "CreationDate": "2022-11-15T10:02:33.4059842+01:00",_x000D_
          "LastRefreshDate": "2020-11-09T16:10:42.3001189+01:00",_x000D_
          "TotalRefreshCount": 4,_x000D_
          "CustomInfo": {}_x000D_
        }_x000D_
      },_x000D_
      "1068": {_x000D_
        "$type": "Inside.Core.Formula.Definition.DefinitionAC, Inside.Core.Formula",_x000D_
        "ID": 1068,_x000D_
        "Results": [_x000D_
          [_x000D_
            "2"_x000D_
          ]_x000D_
        ],_x000D_
        "Statistics": {_x000D_
          "CreationDate": "2022-11-15T10:02:33.4059842+01:00",_x000D_
          "LastRefreshDate": "2020-11-09T16:10:40.6106278+01:00",_x000D_
          "TotalRefreshCount": 4,_x000D_
          "CustomInfo": {}_x000D_
        }_x000D_
      },_x000D_
      "1069": {_x000D_
        "$type": "Inside.Core.Formula.Definition.DefinitionAC, Inside.Core.Formula",_x000D_
        "ID": 1069,_x000D_
        "Results": [_x000D_
          [_x000D_
            "2"_x000D_
          ]_x000D_
        ],_x000D_
        "Statistics": {_x000D_
          "CreationDate": "2022-11-15T10:02:33.4059842+01:00",_x000D_
          "LastRefreshDate": "2020-11-09T16:10:40.3701428+01:00",_x000D_
          "TotalRefreshCount": 4,_x000D_
          "CustomInfo": {}_x000D_
        }_x000D_
      },_x000D_
      "1070": {_x000D_
        "$type": "Inside.Core.Formula.Definition.DefinitionAC, Inside.Core.Formula",_x000D_
        "ID": 1070,_x000D_
        "Results": [_x000D_
          [_x000D_
            "150"_x000D_
          ]_x000D_
        ],_x000D_
        "Statistics": {_x000D_
          "CreationDate": "2022-11-15T10:02:33.4059842+01:00",_x000D_
          "LastRefreshDate": "2020-11-09T16:10:42.6641482+01:00",_x000D_
          "TotalRefreshCount": 4,_x000D_
          "CustomInfo": {}_x000D_
        }_x000D_
      },_x000D_
      "1071": {_x000D_
        "$type": "Inside.Core.Formula.Definition.DefinitionAC, Inside.Core.Formula",_x000D_
        "ID": 1071,_x000D_
        "Results": [_x000D_
          [_x000D_
            "1"_x000D_
          ]_x000D_
        ],_x000D_
        "Statistics": {_x000D_
          "CreationDate": "2022-11-15T10:02:33.4059842+01:00",_x000D_
          "LastRefreshDate": "2020-11-09T16:10:40.6086752+01:00",_x000D_
          "TotalRefreshCount": 4,_x000D_
          "CustomInfo": {}_x000D_
        }_x000D_
      },_x000D_
      "1072": {_x000D_
        "$type": "Inside.Core.Formula.Definition.DefinitionAC, Inside.Core.Formula",_x000D_
        "ID": 1072,_x000D_
        "Results": [_x000D_
          [_x000D_
            "1"_x000D_
          ]_x000D_
        ],_x000D_
        "Statistics": {_x000D_
          "CreationDate": "2022-11-15T10:02:33.4059842+01:00",_x000D_
          "LastRefreshDate": "2020-11-09T16:10:40.3681464+01:00",_x000D_
          "TotalRefreshCount": 4,_x000D_
          "CustomInfo": {}_x000D_
        }_x000D_
      },_x000D_
      "1073": {_x000D_
        "$type": "Inside.Core.Formula.Definition.DefinitionAC, Inside.Core.Formula",_x000D_
        "ID": 1073,_x000D_
        "Results": [_x000D_
          [_x000D_
            31_x000D_
          ]_x000D_
        ],_x000D_
        "Statistics": {_x000D_
          "CreationDate": "2022-11-15T10:02:33.4059842+01:00",_x000D_
          "LastRefreshDate": "2020-11-09T16:10:41.848355+01:00",_x000D_
          "TotalRefreshCount": 4,_x000D_
          "CustomInfo": {}_x000D_
        }_x000D_
      },_x000D_
      "1074": {_x000D_
        "$type": "Inside.Core.Formula.Definition.DefinitionAC, Inside.Core.Formula",_x000D_
        "ID": 1074,_x000D_
        "Results": [_x000D_
          [_x000D_
            "Employé"_x000D_
          ]_x000D_
        ],_x000D_
        "Statistics": {_x000D_
          "CreationDate": "2022-11-15T10:02:33.4059842+01:00",_x000D_
          "LastRefreshDate": "2020-11-09T16:10:42.4416986+01:00",_x000D_
          "TotalRefreshCount": 4,_x000D_
          "CustomInfo": {}_x000D_
        }_x000D_
      },_x000D_
      "1075": {_x000D_
        "$type": "Inside.Core.Formula.Definition.DefinitionAC, Inside.Core.Formula",_x000D_
        "ID": 1075,_x000D_
        "Results": [_x000D_
          [_x000D_
            "2"_x000D_
          ]_x000D_
        ],_x000D_
        "Statistics": {_x000D_
          "CreationDate": "2022-11-15T10:02:33.4059842+01:00",_x000D_
          "LastRefreshDate": "2020-11-09T16:10:42.3647288+01:00",_x000D_
          "TotalRefreshCount": 4,_x000D_
          "CustomInfo": {}_x000D_
        }_x000D_
      },_x000D_
      "1076": {_x000D_
        "$type": "Inside.Core.Formula.Definition.DefinitionAC, Inside.Core.Formula",_x000D_
        "ID": 1076,_x000D_
        "Results": [_x000D_
          [_x000D_
            31_x000D_
          ]_x000D_
        ],_x000D_
        "Statistics": {_x000D_
          "CreationDate": "2022-11-15T10:02:33.4059842+01:00",_x000D_
          "LastRefreshDate": "2020-11-09T16:10:41.5788944+01:00",_x000D_
          "TotalRefreshCount": 4,_x000D_
          "CustomInfo": {}_x000D_
        }_x000D_
      },_x000D_
      "1077": {_x000D_
        "$type": "Inside.Core.Formula.Definition.DefinitionAC, Inside.Core.Formula",_x000D_
        "ID": 1077,_x000D_
        "Results": [_x000D_
          [_x000D_
            "Catégorie 2"_x000D_
          ]_x000D_
        ],_x000D_
        "Statistics": {_x000D_
          "CreationDate": "2022-11-15T10:02:33.4059842+01:00",_x000D_
          "LastRefreshDate": "2020-11-09T16:10:32.9732641+01:00",_x000D_
          "TotalRefreshCount": 3,_x000D_
          "CustomInfo": {}_x000D_
        }_x000D_
      },_x000D_
      "1078": {_x000D_
        "$type": "Inside.Core.Formula.Definition.DefinitionAC, Inside.Core.Formula",_x000D_
        "ID": 1078,_x000D_
        "Results": [_x000D_
          [_x000D_
            "Employé"_x000D_
          ]_x000D_
        ],_x000D_
        "Statistics": {_x000D_
          "CreationDate": "2022-11-15T10:02:33.4059842+01:00",_x000D_
          "LastRefreshDate": "2020-11-09T16:10:40.0601117+01:00",_x000D_
          "TotalRefreshCount": 4,_x000D_
          "CustomInfo": {}_x000D_
        }_x000D_
      },_x000D_
      "1079": {_x000D_
        "$type": "Inside.Core.Formula.Definition.DefinitionAC, Inside.Core.Formula",_x000D_
        "ID": 1079,_x000D_
        "Results": [_x000D_
          [_x000D_
            "400"_x000D_
          ]_x000D_
        ],_x000D_
        "Statistics": {_x000D_
          "CreationDate": "2022-11-15T10:02:33.4059842+01:00",_x000D_
          "LastRefreshDate": "2020-11-09T16:10:42.5123909+01:00",_x000D_
          "TotalRefreshCount": 4,_x000D_
          "CustomInfo": {}_x000D_
        }_x000D_
      },_x000D_
      "1080": {_x000D_
        "$type": "Inside.Core.Formula.Definition.DefinitionAC, Inside.Core.Formula",_x000D_
        "ID": 1080,_x000D_
        "Results": [_x000D_
          [_x000D_
            "1"_x000D_
          ]_x000D_
        ],_x000D_
        "Statistics": {_x000D_
          "CreationDate": "2022-11-15T10:02:33.4059842+01:00",_x000D_
          "LastRefreshDate": "2020-11-09T16:10:41.3944035+01:00",_x000D_
          "TotalRefreshCount": 4,_x000D_
          "CustomInfo": {}_x000D_
        }_x000D_
      },_x000D_
      "1081": {_x000D_
        "$type": "Inside.Core.Formula.Definition.DefinitionAC, Inside.Core.Formula",_x000D_
        "ID": 1081,_x000D_
        "Results": [_x000D_
          [_x000D_
            31_x000D_
          ]_x000D_
        ],_x000D_
        "Statistics": {_x000D_
          "CreationDate": "2022-11-15T10:02:33.4059842+01:00",_x000D_
          "LastRefreshDate": "2020-11-09T16:10:41.35038+01:00",_x000D_
          "TotalRefreshCount": 4,_x000D_
          "CustomInfo": {}_x000D_
        }_x000D_
      },_x000D_
      "1082": {_x000D_
        "$type": "Inside.Core.Formula.Definition.DefinitionAC, Inside.Core.Formula",_x000D_
        "ID": 1082,_x000D_
        "Results": [_x000D_
          [_x000D_
            "Catégorie 5"_x000D_
          ]_x000D_
        ],_x000D_
        "Statistics": {_x000D_
          "CreationDate": "2022-11-15T10:02:33.4059842+01:00",_x000D_
          "LastRefreshDate": "2020-11-09T16:10:18.0523325+01:00",_x000D_
          "TotalRefreshCount": 2,_x000D_
          "CustomInfo": {}_x000D_
        }_x000D_
      },_x000D_
      "1083": {_x000D_
        "$type": "Inside.Core.Formula.Definition.DefinitionAC, Inside.Core.Formula",_x000D_
        "ID": 1083,_x000D_
        "Results": [_x000D_
          [_x000D_
            "Ingénieur et cadre"_x000D_
          ]_x000D_
        ],_x000D_
        "Statistics": {_x000D_
          "CreationDate": "2022-11-15T10:02:33.4059842+01:00",_x000D_
          "LastRefreshDate": "2020-11-09T16:10:41.369888+01:00",_x000D_
          "TotalRefreshCount": 4,_x000D_
          "CustomInfo": {}_x000D_
        }_x000D_
      },_x000D_
      "1084": {_x000D_
        "$type": "Inside.Core.Formula.Definition.DefinitionAC, Inside.Core.Formula",_x000D_
        "ID": 1084,_x000D_
        "Results": [_x000D_
          [_x000D_
            "250"_x000D_
          ]_x000D_
        ],_x000D_
        "Statistics": {_x000D_
          "CreationDate": "2022-11-15T10:02:33.4059842+01:00",_x000D_
          "LastRefreshDate": "2020-11-09T16:10:42.3516592+01:00",_x000D_
          "TotalRefreshCount": 4,_x000D_
          "CustomInfo": {}_x000D_
        }_x000D_
      },_x000D_
      "1085": {_x000D_
        "$type": "Inside.Core.Formula.Definition.DefinitionAC, Inside.Core.Formula",_x000D_
        "ID": 1085,_x000D_
        "Results": [_x000D_
          [_x000D_
            "2"_x000D_
          ]_x000D_
        ],_x000D_
        "Statistics": {_x000D_
          "CreationDate": "2022-11-15T10:02:33.4059842+01:00",_x000D_
          "LastRefreshDate": "2020-11-09T16:10:43.1064942+01:00",_x000D_
          "TotalRefreshCount": 4,_x000D_
          "CustomInfo": {}_x000D_
        }_x000D_
      },_x000D_
      "1086": {_x000D_
        "$type": "Inside.Core.Formula.Definition.DefinitionAC, Inside.Core.Formula",_x000D_
        "ID": 1086,_x000D_
        "Results": [_x000D_
          [_x000D_
            31_x000D_
          ]_x000D_
        ],_x000D_
        "Statistics": {_x000D_
          "CreationDate": "2022-11-15T10:02:33.4059842+01:00",_x000D_
          "LastRefreshDate": "2020-11-09T16:10:40.4670871+01:00",_x000D_
          "TotalRefreshCount": 4,_x000D_
          "CustomInfo": {}_x000D_
        }_x000D_
      },_x000D_
      "1087": {_x000D_
        "$type": "Inside.Core.Formula.Definition.DefinitionAC, Inside.Core.Formula",_x000D_
        "ID": 1087,_x000D_
        "Results": [_x000D_
          [_x000D_
            ""_x000D_
          ]_x000D_
        ],_x000D_
        "Statistics": {_x000D_
          "CreationDate": "2022-11-15T10:02:33.4059842+01:00",_x000D_
          "LastRefreshDate": "2020-11-09T16:10:18.0503399+01:00",_x000D_
          "TotalRefreshCount": 2,_x000D_
          "CustomInfo": {}_x000D_
        }_x000D_
      },_x000D_
      "1088": {_x000D_
        "$type": "Inside.Core.Formula.Definition.DefinitionAC, Inside.Core.Formula",_x000D_
        "ID": 1088,_x000D_
        "Results": [_x000D_
          [_x000D_
            "Employé"_x000D_
          ]_x000D_
        ],_x000D_
        "Statistics": {_x000D_
          "CreationDate": "2022-11-15T10:02:33.4059842+01:00",_x000D_
          "LastRefreshDate": "2020-11-09T16:10:41.1348569+01:00",_x000D_
          "TotalRefreshCount": 4,_x000D_
          "CustomInfo": {}_x000D_
        }_x000D_
      },_x000D_
      "1089": {_x000D_
        "$type": "Inside.Core.Formula.Definition.DefinitionAC, Inside.Core.Formula",_x000D_
        "ID": 1089,_x000D_
        "Results": [_x000D_
          [_x000D_
            "200"_x000D_
          ]_x000D_
        ],_x000D_
        "Statistics": {_x000D_
          "CreationDate": "2022-11-15T10:02:33.4059842+01:00",_x000D_
          "LastRefreshDate": "2020-11-09T16:10:42.5103959+01:00",_x000D_
          "TotalRefreshCount": 4,_x000D_
          "CustomInfo": {}_x000D_
        }_x000D_
      },_x000D_
      "1090": {_x000D_
        "$type": "Inside.Core.Formula.Definition.DefinitionAC, Inside.Core.Formula",_x000D_
        "ID": 1090,_x000D_
        "Results": [_x000D_
          [_x000D_
            "2"_x000D_
          ]_x000D_
        ],_x000D_
        "Statistics": {_x000D_
          "CreationDate": "2022-11-15T10:02:33.4059842+01:00",_x000D_
          "LastRefreshDate": "2020-11-09T16:10:41.892241+01:00",_x000D_
          "TotalRefreshCount": 4,_x000D_
          "CustomInfo": {}_x000D_
        }_x000D_
      },_x000D_
      "1091": {_x000D_
        "$type": "Inside.Core.Formula.Definition.DefinitionAC, Inside.Core.Formula",_x000D_
        "ID": 1091,_x000D_
        "Results": [_x000D_
          [_x000D_
            31_x000D_
          ]_x000D_
        ],_x000D_
        "Statistics": {_x000D_
          "CreationDate": "2022-11-15T10:02:33.4059842+01:00",_x000D_
          "LastRefreshDate": "2020-11-09T16:10:42.5880786+01:00",_x000D_
          "TotalRefreshCount": 4,_x000D_
          "CustomInfo": {}_x000D_
        }_x000D_
      },_x000D_
      "1092": {_x000D_
        "$type": "Inside.Core.Formula.Definition.DefinitionAC, Inside.Core.Formula",_x000D_
        "ID": 1092,_x000D_
        "Results": [_x000D_
          [_x000D_
            "Catégorie 1"_x000D_
          ]_x000D_
        ],_x000D_
        "Statistics": {_x000D_
          "CreationDate": "2022-11-15T10:02:33.4059842+01:00",_x000D_
          "LastRefreshDate": "2020-11-09T16:10:18.0483582+01:00",_x000D_
          "TotalRefreshCount": 2,_x000D_
          "CustomInfo": {}_x000D_
        }_x000D_
      },_x000D_
      "1093": {_x000D_
        "$type": "Inside.Core.Formula.Definition.DefinitionAC, Inside.Core.Formula",_x000D_
        "ID": 1093,_x000D_
        "Results": [_x000D_
          [_x000D_
            "Employé"_x000D_
          ]_x000D_
        ],_x000D_
        "Statistics": {_x000D_
          "CreationDate": "2022-11-15T10:02:33.4059842+01:00",_x000D_
          "LastRefreshDate": "2020-11-09T16:10:40.2692774+01:00",_x000D_
          "TotalRefreshCount": 4,_x000D_
          "CustomInfo": {}_x000D_
        }_x000D_
      },_x000D_
      "1094": {_x000D_
        "$type": "Inside.Core.Formula.Definition.DefinitionAC, Inside.Core.Formula",_x000D_
        "ID": 1094,_x000D_
        "Results": [_x000D_
          [_x000D_
            "100"_x000D_
          ]_x000D_
        ],_x000D_
        "Statistics": {_x000D_
          "CreationDate": "2022-11-15T10:02:33.4059842+01:00",_x000D_
          "LastRefreshDate": "2020-11-09T16:10:43.0849082+01:00",_x000D_
          "TotalRefreshCount": 4,_x000D_
          "CustomInfo": {}_x000D_
        }_x000D_
      },_x000D_
      "1095": {_x000D_
        "$type": "Inside.Core.Formula.Definition.DefinitionAC, Inside.Core.Formula",_x000D_
        "ID": 1095,_x000D_
        "Results": [_x000D_
          [_x000D_
            "1"_x000D_
          ]_x000D_
        ],_x000D_
        "Statistics": {_x000D_
          "CreationDate": "2022-11-15T10:02:33.4059842+01:00",_x000D_
          "LastRefreshDate": "2020-11-09T16:10:41.1579096+01:00",_x000D_
          "TotalRefreshCount": 4,_x000D_
          "CustomInfo": {}_x000D_
        }_x000D_
      },_x000D_
      "1096": {_x000D_
        "$type": "Inside.Core.Formula.Definition.DefinitionAC, Inside.Core.Formula",_x000D_
        "ID": 1096,_x000D_
        "Results": [_x000D_
   </t>
  </si>
  <si>
    <t xml:space="preserve">       [_x000D_
            31_x000D_
          ]_x000D_
        ],_x000D_
        "Statistics": {_x000D_
          "CreationDate": "2022-11-15T10:02:33.4059842+01:00",_x000D_
          "LastRefreshDate": "2020-11-09T16:10:40.4650923+01:00",_x000D_
          "TotalRefreshCount": 4,_x000D_
          "CustomInfo": {}_x000D_
        }_x000D_
      },_x000D_
      "1097": {_x000D_
        "$type": "Inside.Core.Formula.Definition.DefinitionAC, Inside.Core.Formula",_x000D_
        "ID": 1097,_x000D_
        "Results": [_x000D_
          [_x000D_
            ""_x000D_
          ]_x000D_
        ],_x000D_
        "Statistics": {_x000D_
          "CreationDate": "2022-11-15T10:02:33.4059842+01:00",_x000D_
          "LastRefreshDate": "2020-11-09T16:10:18.0473516+01:00",_x000D_
          "TotalRefreshCount": 2,_x000D_
          "CustomInfo": {}_x000D_
        }_x000D_
      },_x000D_
      "1098": {_x000D_
        "$type": "Inside.Core.Formula.Definition.DefinitionAC, Inside.Core.Formula",_x000D_
        "ID": 1098,_x000D_
        "Results": [_x000D_
          [_x000D_
            "Ingénieur et cadre"_x000D_
          ]_x000D_
        ],_x000D_
        "Statistics": {_x000D_
          "CreationDate": "2022-11-15T10:02:33.4059842+01:00",_x000D_
          "LastRefreshDate": "2020-11-09T16:10:40.7548427+01:00",_x000D_
          "TotalRefreshCount": 4,_x000D_
          "CustomInfo": {}_x000D_
        }_x000D_
      },_x000D_
      "1099": {_x000D_
        "$type": "Inside.Core.Formula.Definition.DefinitionAC, Inside.Core.Formula",_x000D_
        "ID": 1099,_x000D_
        "Results": [_x000D_
          [_x000D_
            "300"_x000D_
          ]_x000D_
        ],_x000D_
        "Statistics": {_x000D_
          "CreationDate": "2022-11-15T10:02:33.4059842+01:00",_x000D_
          "LastRefreshDate": "2020-11-09T16:10:42.508401+01:00",_x000D_
          "TotalRefreshCount": 4,_x000D_
          "CustomInfo": {}_x000D_
        }_x000D_
      },_x000D_
      "1100": {_x000D_
        "$type": "Inside.Core.Formula.Definition.DefinitionAC, Inside.Core.Formula",_x000D_
        "ID": 1100,_x000D_
        "Results": [_x000D_
          [_x000D_
            "2"_x000D_
          ]_x000D_
        ],_x000D_
        "Statistics": {_x000D_
          "CreationDate": "2022-11-15T10:02:33.4059842+01:00",_x000D_
          "LastRefreshDate": "2020-11-09T16:10:42.7335985+01:00",_x000D_
          "TotalRefreshCount": 4,_x000D_
          "CustomInfo": {}_x000D_
        }_x000D_
      },_x000D_
      "1101": {_x000D_
        "$type": "Inside.Core.Formula.Definition.DefinitionAC, Inside.Core.Formula",_x000D_
        "ID": 1101,_x000D_
        "Results": [_x000D_
          [_x000D_
            31_x000D_
          ]_x000D_
        ],_x000D_
        "Statistics": {_x000D_
          "CreationDate": "2022-11-15T10:02:33.4059842+01:00",_x000D_
          "LastRefreshDate": "2020-11-09T16:10:41.8463604+01:00",_x000D_
          "TotalRefreshCount": 4,_x000D_
          "CustomInfo": {}_x000D_
        }_x000D_
      },_x000D_
      "1102": {_x000D_
        "$type": "Inside.Core.Formula.Definition.DefinitionAC, Inside.Core.Formula",_x000D_
        "ID": 1102,_x000D_
        "Results": [_x000D_
          [_x000D_
            "Catégorie 2"_x000D_
          ]_x000D_
        ],_x000D_
        "Statistics": {_x000D_
          "CreationDate": "2022-11-15T10:02:33.4059842+01:00",_x000D_
          "LastRefreshDate": "2020-11-09T16:10:18.0453553+01:00",_x000D_
          "TotalRefreshCount": 2,_x000D_
          "CustomInfo": {}_x000D_
        }_x000D_
      },_x000D_
      "1103": {_x000D_
        "$type": "Inside.Core.Formula.Definition.DefinitionAC, Inside.Core.Formula",_x000D_
        "ID": 1103,_x000D_
        "Results": [_x000D_
          [_x000D_
            "Ingénieur et cadre"_x000D_
          ]_x000D_
        ],_x000D_
        "Statistics": {_x000D_
          "CreationDate": "2022-11-15T10:02:33.4059842+01:00",_x000D_
          "LastRefreshDate": "2020-11-09T16:10:39.838086+01:00",_x000D_
          "TotalRefreshCount": 4,_x000D_
          "CustomInfo": {}_x000D_
        }_x000D_
      },_x000D_
      "1104": {_x000D_
        "$type": "Inside.Core.Formula.Definition.DefinitionAC, Inside.Core.Formula",_x000D_
        "ID": 1104,_x000D_
        "Results": [_x000D_
          [_x000D_
            "300"_x000D_
          ]_x000D_
        ],_x000D_
        "Statistics": {_x000D_
          "CreationDate": "2022-11-15T10:02:33.4059842+01:00",_x000D_
          "LastRefreshDate": "2020-11-09T16:10:42.57611+01:00",_x000D_
          "TotalRefreshCount": 4,_x000D_
          "CustomInfo": {}_x000D_
        }_x000D_
      },_x000D_
      "1105": {_x000D_
        "$type": "Inside.Core.Formula.Definition.DefinitionAC, Inside.Core.Formula",_x000D_
        "ID": 1105,_x000D_
        "Results": [_x000D_
          [_x000D_
            "3"_x000D_
          ]_x000D_
        ],_x000D_
        "Statistics": {_x000D_
          "CreationDate": "2022-11-15T10:02:33.4059842+01:00",_x000D_
          "LastRefreshDate": "2020-11-09T16:10:41.6318368+01:00",_x000D_
          "TotalRefreshCount": 4,_x000D_
          "CustomInfo": {}_x000D_
        }_x000D_
      },_x000D_
      "1106": {_x000D_
        "$type": "Inside.Core.Formula.Definition.DefinitionAC, Inside.Core.Formula",_x000D_
        "ID": 1106,_x000D_
        "Results": [_x000D_
          [_x000D_
            31_x000D_
          ]_x000D_
        ],_x000D_
        "Statistics": {_x000D_
          "CreationDate": "2022-11-15T10:02:33.4059842+01:00",_x000D_
          "LastRefreshDate": "2020-11-09T16:10:40.4640951+01:00",_x000D_
          "TotalRefreshCount": 4,_x000D_
          "CustomInfo": {}_x000D_
        }_x000D_
      },_x000D_
      "1107": {_x000D_
        "$type": "Inside.Core.Formula.Definition.DefinitionAC, Inside.Core.Formula",_x000D_
        "ID": 1107,_x000D_
        "Results": [_x000D_
          [_x000D_
            "Catégorie 1"_x000D_
          ]_x000D_
        ],_x000D_
        "Statistics": {_x000D_
          "CreationDate": "2022-11-15T10:02:33.4059842+01:00",_x000D_
          "LastRefreshDate": "2020-11-09T16:10:18.0433565+01:00",_x000D_
          "TotalRefreshCount": 2,_x000D_
          "CustomInfo": {}_x000D_
        }_x000D_
      },_x000D_
      "1108": {_x000D_
        "$type": "Inside.Core.Formula.Definition.DefinitionAC, Inside.Core.Formula",_x000D_
        "ID": 1108,_x000D_
        "Results": [_x000D_
          [_x000D_
            "Employé"_x000D_
          ]_x000D_
        ],_x000D_
        "Statistics": {_x000D_
          "CreationDate": "2022-11-15T10:02:33.4059842+01:00",_x000D_
          "LastRefreshDate": "2020-11-09T16:10:40.5330383+01:00",_x000D_
          "TotalRefreshCount": 4,_x000D_
          "CustomInfo": {}_x000D_
        }_x000D_
      },_x000D_
      "1109": {_x000D_
        "$type": "Inside.Core.Formula.Definition.DefinitionAC, Inside.Core.Formula",_x000D_
        "ID": 1109,_x000D_
        "Results": [_x000D_
          [_x000D_
            "200"_x000D_
          ]_x000D_
        ],_x000D_
        "Statistics": {_x000D_
          "CreationDate": "2022-11-15T10:02:33.4059842+01:00",_x000D_
          "LastRefreshDate": "2020-11-09T16:10:42.5064063+01:00",_x000D_
          "TotalRefreshCount": 4,_x000D_
          "CustomInfo": {}_x000D_
        }_x000D_
      },_x000D_
      "1110": {_x000D_
        "$type": "Inside.Core.Formula.Definition.DefinitionAC, Inside.Core.Formula",_x000D_
        "ID": 1110,_x000D_
        "Results": [_x000D_
          [_x000D_
            "2"_x000D_
          ]_x000D_
        ],_x000D_
        "Statistics": {_x000D_
          "CreationDate": "2022-11-15T10:02:33.4059842+01:00",_x000D_
          "LastRefreshDate": "2020-11-09T16:10:40.9148156+01:00",_x000D_
          "TotalRefreshCount": 4,_x000D_
          "CustomInfo": {}_x000D_
        }_x000D_
      },_x000D_
      "1111": {_x000D_
        "$type": "Inside.Core.Formula.Definition.DefinitionAC, Inside.Core.Formula",_x000D_
        "ID": 1111,_x000D_
        "Results": [_x000D_
          [_x000D_
            31_x000D_
          ]_x000D_
        ],_x000D_
        "Statistics": {_x000D_
          "CreationDate": "2022-11-15T10:02:33.4059842+01:00",_x000D_
          "LastRefreshDate": "2020-11-09T16:10:41.1149113+01:00",_x000D_
          "TotalRefreshCount": 4,_x000D_
          "CustomInfo": {}_x000D_
        }_x000D_
      },_x000D_
      "1112": {_x000D_
        "$type": "Inside.Core.Formula.Definition.DefinitionAC, Inside.Core.Formula",_x000D_
        "ID": 1112,_x000D_
        "Results": [_x000D_
          [_x000D_
            ""_x000D_
          ]_x000D_
        ],_x000D_
        "Statistics": {_x000D_
          "CreationDate": "2022-11-15T10:02:33.4059842+01:00",_x000D_
          "LastRefreshDate": "2020-11-09T16:10:18.0403663+01:00",_x000D_
          "TotalRefreshCount": 2,_x000D_
          "CustomInfo": {}_x000D_
        }_x000D_
      },_x000D_
      "1113": {_x000D_
        "$type": "Inside.Core.Formula.Definition.DefinitionAC, Inside.Core.Formula",_x000D_
        "ID": 1113,_x000D_
        "Results": [_x000D_
          [_x000D_
            "Employé"_x000D_
          ]_x000D_
        ],_x000D_
        "Statistics": {_x000D_
          "CreationDate": "2022-11-15T10:02:33.4059842+01:00",_x000D_
          "LastRefreshDate": "2020-11-09T16:10:43.0994836+01:00",_x000D_
          "TotalRefreshCount": 4,_x000D_
          "CustomInfo": {}_x000D_
        }_x000D_
      },_x000D_
      "1114": {_x000D_
        "$type": "Inside.Core.Formula.Definition.DefinitionAC, Inside.Core.Formula",_x000D_
        "ID": 1114,_x000D_
        "Results": [_x000D_
          [_x000D_
            "100"_x000D_
          ]_x000D_
        ],_x000D_
        "Statistics": {_x000D_
          "CreationDate": "2022-11-15T10:02:33.4059842+01:00",_x000D_
          "LastRefreshDate": "2020-11-09T16:10:42.7080353+01:00",_x000D_
          "TotalRefreshCount": 4,_x000D_
          "CustomInfo": {}_x000D_
        }_x000D_
      },_x000D_
      "1115": {_x000D_
        "$type": "Inside.Core.Formula.Definition.DefinitionAC, Inside.Core.Formula",_x000D_
        "ID": 1115,_x000D_
        "Results": [_x000D_
          [_x000D_
            "1"_x000D_
          ]_x000D_
        ],_x000D_
        "Statistics": {_x000D_
          "CreationDate": "2022-11-15T10:02:33.4059842+01:00",_x000D_
          "LastRefreshDate": "2020-11-09T16:10:40.8136999+01:00",_x000D_
          "TotalRefreshCount": 4,_x000D_
          "CustomInfo": {}_x000D_
        }_x000D_
      },_x000D_
      "1116": {_x000D_
        "$type": "Inside.Core.Formula.Definition.DefinitionAC, Inside.Core.Formula",_x000D_
        "ID": 1116,_x000D_
        "Results": [_x000D_
          [_x000D_
            31_x000D_
          ]_x000D_
        ],_x000D_
        "Statistics": {_x000D_
          "CreationDate": "2022-11-15T10:02:33.4059842+01:00",_x000D_
          "LastRefreshDate": "2020-11-09T16:10:40.4621001+01:00",_x000D_
          "TotalRefreshCount": 4,_x000D_
          "CustomInfo": {}_x000D_
        }_x000D_
      },_x000D_
      "1117": {_x000D_
        "$type": "Inside.Core.Formula.Definition.DefinitionAC, Inside.Core.Formula",_x000D_
        "ID": 1117,_x000D_
        "Results": [_x000D_
          [_x000D_
            "Catégorie 1"_x000D_
          ]_x000D_
        ],_x000D_
        "Statistics": {_x000D_
          "CreationDate": "2022-11-15T10:02:33.4059842+01:00",_x000D_
          "LastRefreshDate": "2020-11-09T16:10:18.0383669+01:00",_x000D_
          "TotalRefreshCount": 2,_x000D_
          "CustomInfo": {}_x000D_
        }_x000D_
      },_x000D_
      "1118": {_x000D_
        "$type": "Inside.Core.Formula.Definition.DefinitionAC, Inside.Core.Formula",_x000D_
        "ID": 1118,_x000D_
        "Results": [_x000D_
          [_x000D_
            "200"_x000D_
          ]_x000D_
        ],_x000D_
        "Statistics": {_x000D_
          "CreationDate": "2022-11-15T10:02:33.4059842+01:00",_x000D_
          "LastRefreshDate": "2020-11-09T16:10:42.927198+01:00",_x000D_
          "TotalRefreshCount": 4,_x000D_
          "CustomInfo": {}_x000D_
        }_x000D_
      },_x000D_
      "1119": {_x000D_
        "$type": "Inside.Core.Formula.Definition.DefinitionAC, Inside.Core.Formula",_x000D_
        "ID": 1119,_x000D_
        "Results": [_x000D_
          [_x000D_
            "100"_x000D_
          ]_x000D_
        ],_x000D_
        "Statistics": {_x000D_
          "CreationDate": "2022-11-15T10:02:33.4059842+01:00",_x000D_
          "LastRefreshDate": "2020-11-09T16:10:42.6691739+01:00",_x000D_
          "TotalRefreshCount": 4,_x000D_
          "CustomInfo": {}_x000D_
        }_x000D_
      },_x000D_
      "1120": {_x000D_
        "$type": "Inside.Core.Formula.Definition.DefinitionAC, Inside.Core.Formula",_x000D_
        "ID": 1120,_x000D_
        "Results": [_x000D_
          [_x000D_
            "Employé"_x000D_
          ]_x000D_
        ],_x000D_
        "Statistics": {_x000D_
          "CreationDate": "2022-11-15T10:02:33.4059842+01:00",_x000D_
          "LastRefreshDate": "2020-11-09T16:10:39.3856511+01:00",_x000D_
          "TotalRefreshCount": 4,_x000D_
          "CustomInfo": {}_x000D_
        }_x000D_
      },_x000D_
      "1121": {_x000D_
        "$type": "Inside.Core.Formula.Definition.DefinitionAC, Inside.Core.Formula",_x000D_
        "ID": 1121,_x000D_
        "Results": [_x000D_
          [_x000D_
            31_x000D_
          ]_x000D_
        ],_x000D_
        "Statistics": {_x000D_
          "CreationDate": "2022-11-15T10:02:33.4059842+01:00",_x000D_
          "LastRefreshDate": "2020-11-09T16:10:39.7376895+01:00",_x000D_
          "TotalRefreshCount": 4,_x000D_
          "CustomInfo": {}_x000D_
        }_x000D_
      },_x000D_
      "1122": {_x000D_
        "$type": "Inside.Core.Formula.Definition.DefinitionAC, Inside.Core.Formula",_x000D_
        "ID": 1122,_x000D_
        "Results": [_x000D_
          [_x000D_
            "Employé"_x000D_
          ]_x000D_
        ],_x000D_
        "Statistics": {_x000D_
          "CreationDate": "2022-11-15T10:02:33.4059842+01:00",_x000D_
          "LastRefreshDate": "2020-11-09T16:10:39.3836697+01:00",_x000D_
          "TotalRefreshCount": 4,_x000D_
          "CustomInfo": {}_x000D_
        }_x000D_
      },_x000D_
      "1123": {_x000D_
        "$type": "Inside.Core.Formula.Definition.DefinitionAC, Inside.Core.Formula",_x000D_
        "ID": 1123,_x000D_
        "Results": [_x000D_
          [_x000D_
            31_x000D_
          ]_x000D_
        ],_x000D_
        "Statistics": {_x000D_
          "CreationDate": "2022-11-15T10:02:33.4059842+01:00",_x000D_
          "LastRefreshDate": "2020-11-09T16:10:39.7366906+01:00",_x000D_
          "TotalRefreshCount": 4,_x000D_
          "CustomInfo": {}_x000D_
        }_x000D_
      },_x000D_
      "1124": {_x000D_
        "$type": "Inside.Core.Formula.Definition.DefinitionAC, Inside.Core.Formula",_x000D_
        "ID": 1124,_x000D_
        "Results": [_x000D_
          [_x000D_
            "Ingénieur et cadre"_x000D_
          ]_x000D_
        ],_x000D_
        "Statistics": {_x000D_
          "CreationDate": "2022-11-15T10:02:33.4059842+01:00",_x000D_
          "LastRefreshDate": "2020-11-09T16:10:39.381679+01:00",_x000D_
          "TotalRefreshCount": 4,_x000D_
          "CustomInfo": {}_x000D_
        }_x000D_
      },_x000D_
      "1125": {_x000D_
        "$type": "Inside.Core.Formula.Definition.DefinitionAC, Inside.Core.Formula",_x000D_
        "ID": 1125,_x000D_
        "Results": [_x000D_
          [_x000D_
            31_x000D_
          ]_x000D_
        ],_x000D_
        "Statistics": {_x000D_
          "CreationDate": "2022-11-15T10:02:33.4059842+01:00",_x000D_
          "LastRefreshDate": "2020-11-09T16:10:39.7346799+01:00",_x000D_
          "TotalRefreshCount": 4,_x000D_
          "CustomInfo": {}_x000D_
        }_x000D_
      },_x000D_
      "1126": {_x000D_
        "$type": "Inside.Core.Formula.Definition.DefinitionAC, Inside.Core.Formula",_x000D_
        "ID": 1126,_x000D_
        "Results": [_x000D_
          [_x000D_
            "Employé"_x000D_
          ]_x000D_
        ],_x000D_
        "Statistics": {_x000D_
          "CreationDate": "2022-11-15T10:02:33.4059842+01:00",_x000D_
          "LastRefreshDate": "2020-11-09T16:10:39.3796478+01:00",_x000D_
          "TotalRefreshCount": 4,_x000D_
          "CustomInfo": {}_x000D_
        }_x000D_
      },_x000D_
      "1127": {_x000D_
        "$type": "Inside.Core.Formula.Definition.DefinitionAC, Inside.Core.Formula",_x000D_
        "ID": 1127,_x000D_
        "Results": [_x000D_
          [_x000D_
            31_x000D_
          ]_x000D_
        ],_x000D_
        "Statistics": {_x000D_
          "CreationDate": "2022-11-15T10:02:33.4059842+01:00",_x000D_
          "LastRefreshDate": "2020-11-09T16:10:39.7336987+01:00",_x000D_
          "TotalRefreshCount": 4,_x000D_
          "CustomInfo": {}_x000D_
        }_x000D_
      },_x000D_
      "1128": {_x000D_
        "$type": "Inside.Core.Formula.Definition.DefinitionAC, Inside.Core.Formula",_x000D_
        "ID": 1128,_x000D_
        "Results": [_x000D_
          [_x000D_
            "Employé"_x000D_
          ]_x000D_
        ],_x000D_
        "Statistics": {_x000D_
          "CreationDate": "2022-11-15T10:02:33.4059842+01:00",_x000D_
          "LastRefreshDate": "2020-11-09T16:10:39.3786446+01:00",_x000D_
          "TotalRefreshCount": 4,_x000D_
          "CustomInfo": {}_x000D_
        }_x000D_
      },_x000D_
      "1129": {_x000D_
        "$type": "Inside.Core.Formula.Definition.DefinitionAC, Inside.Core.Formula",_x000D_
        "ID": 1129,_x000D_
        "Results": [_x000D_
          [_x000D_
            "Employé"_x000D_
          ]_x000D_
        ],_x000D_
        "Statistics": {_x000D_
          "CreationDate": "2022-11-15T10:02:33.4059842+01:00",_x000D_
          "LastRefreshDate": "2020-11-09T16:10:40.7598354+01:00",_x000D_
          "TotalRefreshCount": 4,_x000D_
          "CustomInfo": {}_x000D_
        }_x000D_
      },_x000D_
      "1130": {_x000D_
        "$type": "Inside.Core.Formula.Definition.DefinitionAC, Inside.Core.Formula",_x000D_
        "ID": 1130,_x000D_
        "Results": [_x000D_
          [_x000D_
            "100"_x000D_
          ]_x000D_
        ],_x000D_
        "Statistics": {_x000D_
          "CreationDate": "2022-11-15T10:02:33.4059842+01:00",_x000D_
          "LastRefreshDate": "2020-11-09T16:10:41.8303506+01:00",_x000D_
          "TotalRefreshCount": 4,_x000D_
          "CustomInfo": {}_x000D_
        }_x000D_
      },_x000D_
      "1131": {_x000D_
        "$type": "Inside.Core.Formula.Definition.DefinitionAC, Inside.Core.Formula",_x000D_
        "ID": 1131,_x000D_
        "Results": [_x000D_
          [_x000D_
            "3"_x000D_
          ]_x000D_
        ],_x000D_
        "Statistics": {_x000D_
          "CreationDate": "2022-11-15T10:02:33.4059842+01:00",_x000D_
          "LastRefreshDate": "2020-11-09T16:10:40.3661518+01:00",_x000D_
          "TotalRefreshCount": 4,_x000D_
          "CustomInfo": {}_x000D_
        }_x000D_
      },_x000D_
      "1132": {_x000D_
        "$type": "Inside.Core.Formula.Definition.DefinitionAC, Inside.Core.Formula",_x000D_
        "ID": 1132,_x000D_
        "Results": [_x000D_
          [_x000D_
            "250"_x000D_
          ]_x000D_
        ],_x000D_
        "Statistics": {_x000D_
          "CreationDate": "2022-11-15T10:02:33.4059842+01:00",_x000D_
          "LastRefreshDate": "2020-11-09T16:10:43.0171073+01:00",_x000D_
          "TotalRefreshCount": 4,_x000D_
          "CustomInfo": {}_x000D_
        }_x000D_
      },_x000D_
      "1133": {_x000D_
        "$type": "Inside.Core.Formula.Definition.DefinitionAC, Inside.Core.Formula",_x000D_
        "ID": 1133,_x000D_
        "Results": [_x000D_
          [_x000D_
            31_x000D_
          ]_x000D_
        ],_x000D_
        "Statistics": {_x000D_
          "CreationDate": "2022-11-15T10:02:33.4059842+01:00",_x000D_
          "LastRefreshDate": "2020-11-09T16:10:39.2714831+01:00",_x000D_
          "TotalRefreshCount": 4,_x000D_
          "CustomInfo": {}_x000D_
        }_x000D_
      },_x000D_
      "1134": {_x000D_
        "$type": "Inside.Core.Formula.Definition.DefinitionAC, Inside.Core.Formula",_x000D_
        "ID": 1134,_x000D_
        "Results": [_x000D_
          [_x000D_
            "Catégorie 2"_x000D_
          ]_x000D_
        ],_x000D_
        "Statistics": {_x000D_
          "CreationDate": "2022-11-15T10:02:33.4059842+01:00",_x000D_
          "LastRefreshDate": "2020-11-09T16:10:17.3388591+01:00",_x000D_
          "TotalRefreshCount": 2,_x000D_
          "CustomInfo": {}_x000D_
        }_x000D_
      },_x000D_
      "1135": {_x000D_
        "$type": "Inside.Core.Formula.Definition.DefinitionAC, Inside.Core.Formula",_x000D_
        "ID": 1135,_x000D_
        "Results": [_x000D_
          [_x000D_
            "Ingénieur et cadre"_x000D_
          ]_x000D_
        ],_x000D_
        "Statistics": {_x000D_
          "CreationDate": "2022-11-15T10:02:33.4059842+01:00",_x000D_
          "LastRefreshDate": "2020-11-09T16:10:41.8662899+01:00",_x000D_
          "TotalRefreshCount": 4,_x000D_
          "CustomInfo": {}_x000D_
        }_x000D_
      },_x000D_
      "1136": {_x000D_
        "$type": "Inside.Core.Formula.Definition.DefinitionAC, Inside.Core.Formula",_x000D_
        "ID": 1136,_x000D_
        "Results": [_x000D_
          [_x000D_
            "300"_x000D_
          ]_x000D_
        ],_x000D_
        "Statistics": {_x000D_
          "CreationDate": "2022-11-15T10:02:33.4059842+01:00",_x000D_
          "LastRefreshDate": "2020-11-09T16:10:41.3264306+01:00",_x000D_
          "TotalRefreshCount": 4,_x000D_
          "CustomInfo": {}_x000D_
        }_x000D_
      },_x000D_
      "1137": {_x000D_
        "$type": "Inside.Core.Formula.Definition.DefinitionAC, Inside.Core.Formula",_x000D_
        "ID": 1137,_x000D_
        "Results": [_x000D_
          [_x000D_
            "3"_x000D_
          ]_x000D_
        ],_x000D_
        "Statistics": {_x000D_
          "CreationDate": "2022-11-15T10:02:33.4059842+01:00",_x000D_
          "LastRefreshDate": "2020-11-09T16:10:40.1438622+01:00",_x000D_
          "TotalRefreshCount": 4,_x000D_
          "CustomInfo": {}_x000D_
        }_x000D_
      },_x000D_
      "1138": {_x000D_
        "$type": "Inside.Core.Formula.Definition.DefinitionAC, Inside.Core.Formula",_x000D_
        "ID": 1138,_x000D_
        "Results": [_x000D_
          [_x000D_
            31_x000D_
          ]_x000D_
        ],_x000D_
        "Statistics": {_x000D_
          "CreationDate": "2022-11-15T10:02:33.4059842+01:00",_x000D_
          "LastRefreshDate": "2020-11-09T16:10:39.2694879+01:00",_x000D_
          "TotalRefreshCount": 4,_x000D_
          "CustomInfo": {}_x000D_
        }_x000D_
      },_x000D_
      "1139": {_x000D_
        "$type": "Inside.Core.Formula.Definition.DefinitionAC, Inside.Core.Formula",_x000D_
        "ID": 1139,_x000D_
        "Results": [_x000D_
          [_x000D_
            "Catégorie 1"_x000D_
          ]_x000D_
        ],_x000D_
        "Statistics": {_x000D_
          "CreationDate": "2022-11-15T10:02:33.4059842+01:00",_x000D_
          "LastRefreshDate": "2020-11-09T16:10:17.3369027+01:00",_x000D_
          "TotalRefreshCount": 2,_x000D_
          "CustomInfo": {}_x000D_
        }_x000D_
      },_x000D_
      "1140": {_x000D_
        "$type": "Inside.Core.Formula.Definition.DefinitionAC, Inside.Core.Formula",_x000D_
        "ID": 1140,_x000D_
        "Results": [_x000D_
          [_x000D_
            "Employé"_x000D_
          ]_x000D_
        ],_x000D_
        "Statistics": {_x000D_
          "CreationDate": "2022-11-15T10:02:33.4059842+01:00",_x000D_
          "LastRefreshDate": "2020-11-09T16:10:40.2712802+01:00",_x000D_
          "TotalRefreshCount": 4,_x000D_
          "CustomInfo": {}_x000D_
        }_x000D_
      },_x000D_
      "1141": {_x000D_
        "$type": "Inside.Core.Formula.Definition.DefinitionAC, Inside.Core.Formula",_x000D_
        "ID": 1141,_x000D_
        "Results": [_x000D_
          [_x000D_
            "200"_x000D_
          ]_x000D_
        ],_x000D_
        "Statistics": {_x000D_
          "CreationDate": "2022-11-15T10:02:33.4059842+01:00",_x000D_
          "LastRefreshDate": "2020-11-09T16:10:41.324434+01:00",_x000D_
          "TotalRefreshCount": 4,_x000D_
          "CustomInfo": {}_x000D_
        }_x000D_
      },_x000D_
      "1142": {_x000D_
        "$type": "Inside.Core.Formula.Definition.DefinitionAC, Inside.Core.Formula",_x000D_
        "ID": 1142,_x000D_
        "Results": [_x000D_
          [_x000D_
            "2"_x000D_
          ]_x000D_
        ],_x000D_
        "Statistics": {_x000D_
          "CreationDate": "2022-11-15T10:02:33.4059842+01:00",_x000D_
          "LastRefreshDate": "2020-11-09T16:10:40.1419065+01:00",_x000D_
          "TotalRefreshCount": 4,_x000D_
          "CustomInfo": {}_x000D_
        }_x000D_
      },_x000D_
      "1143": {_x000D_
        "$type": "Inside.Core.Formula.Definition.DefinitionAC, Inside.Core.Formula",_x000D_
        "ID": 1143,_x000D_
        "Results": [_x000D_
          [_x000D_
            31_x000D_
          ]_x000D_
        ],_x000D_
        "Statistics": {_x000D_
          "CreationDate": "2022-11-15T10:02:33.4059842+01:00",_x000D_
          "LastRefreshDate": "2020-11-09T16:10:39.2684907+01:00",_x000D_
          "TotalRefreshCount": 4,_x000D_
          "CustomInfo": {}_x000D_
        }_x000D_
      },_x000D_
      "1144": {_x000D_
        "$type": "Inside.Core.Formula.Definition.DefinitionAC, Inside.Core.Formula",_x000D_
        "ID": 1144,_x000D_
        "Results": [_x000D_
          [_x000D_
            ""_x000D_
          ]_x000D_
        ],_x000D_
        "Statistics": {_x000D_
          "CreationDate": "2022-11-15T10:02:33.4059842+01:00",_x000D_
          "LastRefreshDate": "2020-11-09T16:10:17.3349157+01:00",_x000D_
          "TotalRefreshCount": 2,_x000D_
          "CustomInfo": {}_x000D_
        }_x000D_
      },_x000D_
      "1145": {_x000D_
        "$type": "Inside.Core.Formula.Definition.DefinitionAC, Inside.Core.Formula",_x000D_
        "ID": 1145,_x000D_
        "Results": [_x000D_
          [_x000D_
            "Employé"_x000D_
          ]_x000D_
        ],_x000D_
        "Statistics": {_x000D_
          "CreationDate": "2022-11-15T10:02:33.4059842+01:00",_x000D_
          "LastRefreshDate": "2020-11-09T16:10:40.7568347+01:00",_x000D_
          "TotalRefreshCount": 4,_x000D_
          "CustomInfo": {}_x000D_
        }_x000D_
      },_x000D_
      "1146": {_x000D_
        "$type": "Inside.Core.Formula.Definition.DefinitionAC, Inside.Core.Formula",_x000D_
        "ID": 1146,_x000D_
        "Results": [_x000D_
          [_x000D_
            "100"_x000D_
          ]_x000D_
        ],_x000D_
        "Statistics": {_x000D_
          "CreationDate": "2022-11-15T10:02:33.4059842+01:00",_x000D_
          "LastRefreshDate": "2020-11-09T16:10:41.322442+01:00",_x000D_
          "TotalRefreshCount": 4,_x000D_
          "CustomInfo": {}_x000D_
        }_x000D_
      },_x000D_
      "1147": {_x000D_
        "$type": "Inside.Core.Formula.Definition.DefinitionAC, Inside.Core.Formula",_x000D_
        "ID": 1147,_x000D_
        "Results": [_x000D_
          [_x000D_
            "1"_x000D_
          ]_x000D_
        ],_x000D_
        "Statistics": {_x000D_
          "CreationDate": "2022-11-15T10:02:33.4059842+01:00",_x000D_
          "LastRefreshDate": "2020-11-09T16:10:40.1409127+01:00",_x000D_
          "TotalRefreshCount": 4,_x000D_
          "CustomInfo": {}_x000D_
        }_x000D_
      },_x000D_
      "1148": {_x000D_
        "$type": "Inside.Core.Formula.Definition.DefinitionAC, Inside.Core.Formula",_x000D_
        "ID": 1148,_x000D_
        "Results": [_x000D_
          [_x000D_
            31_x000D_
          ]_x000D_
        ],_x000D_
        "Statistics": {_x000D_
          "CreationDate": "2022-11-15T10:02:33.4059842+01:00",_x000D_
          "LastRefreshDate": "2020-11-09T16:10:39.2664961+01:00",_x000D_
          "TotalRefreshCount": 4,_x000D_
          "CustomInfo": {}_x000D_
        }_x000D_
      },_x000D_
      "1149": {_x000D_
        "$type": "Inside.Core.Formula.Definition.DefinitionAC, Inside.Core.Formula",_x000D_
        "ID": 1149,_x000D_
        "Results": [_x000D_
          [_x000D_
            "Catégorie 1"_x000D_
          ]_x000D_
        ],_x000D_
        "Statistics": {_x000D_
          "CreationDate": "2022-11-15T10:02:33.4059842+01:00",_x000D_
          "LastRefreshDate": "2020-11-09T16:10:17.3328738+01:00",_x000D_
          "TotalRefreshCount": 2,_x000D_
          "CustomInfo": {}_x000D_
        }_x000D_
      },_x000D_
      "1150": {_x000D_
        "$type": "Inside.Core.Formula.Definition.DefinitionAC, Inside.Core.Formula",_x000D_
        "ID": 1150,_x000D_
        "Results": [_x000D_
          [_x000D_
            "Employé"_x000D_
          ]_x000D_
        ],_x000D_
        "Statistics": {_x000D_
          "CreationDate": "2022-11-15T10:02:33.4059842+01:00",_x000D_
          "LastRefreshDate": "2020-11-09T16:10:39.8400798+01:00",_x000D_
          "TotalRefreshCount": 4,_x000D_
          "CustomInfo": {}_x000D_
        }_x000D_
      },_x000D_
      "1151": {_x000D_
        "$type": "Inside.Core.Formula.Definition.DefinitionAC, Inside.Core.Formula",_x000D_
        "ID": 1151,_x000D_
        "Results": [_x000D_
          [_x000D_
            "100"_x000D_
          ]_x000D_
        ],_x000D_
        "Statistics": {_x000D_
          "CreationDate": "2022-11-15T10:02:33.4059842+01:00",_x000D_
          "LastRefreshDate": "2020-11-09T16:10:41.3214433+01:00",_x000D_
          "TotalRefreshCount": 4,_x000D_
          "CustomInfo": {}_x000D_
        }_x000D_
      },_x000D_
      "1152": {_x000D_
        "$type": "Inside.Core.Formula.Definition.DefinitionAC, Inside.Core.Formula",_x000D_
        "ID": 1152,_x000D_
        "Results": [_x000D_
          [_x000D_
            "2"_x000D_
          ]_x000D_
        ],_x000D_
        "Statistics": {_x000D_
          "CreationDate": "2022-11-15T10:02:33.4059842+01:00",_x000D_
          "LastRefreshDate": "2020-11-09T16:10:40.138914+01:00",_x000D_
          "TotalRefreshCount": 4,_x000D_
          "CustomInfo": {}_x000D_
        }_x000D_
      },_x000D_
      "1153": {_x000D_
        "$type": "Inside.Core.Formula.Definition.DefinitionAC, Inside.Core.Formula",_x000D_
        "ID": 1153,_x000D_
        "Results": [_x000D_
          [_x000D_
            54_x000D_
          ]_x000D_
        ],_x000D_
        "Statistics": {_x000D_
          "CreationDate": "2022-11-15T10:02:33.4059842+01:00",_x000D_
          "LastRefreshDate": "2020-11-09T16:10:39.2645012+01:00",_x000D_
          "TotalRefreshCount": 4,_x000D_
          "CustomInfo": {}_x000D_
        }_x000D_
      },_x000D_
      "1154": {_x000D_
        "$type": "Inside.Core.Formula.Definition.DefinitionAC, Inside.Core.Formula",_x000D_
        "ID": 1154,_x000D_
        "Results": [_x000D_
          [_x000D_
            "Catégorie 2"_x000D_
          ]_x000D_
        ],_x000D_
        "Statistics": {_x000D_
          "CreationDate": "2022-11-15T10:02:33.4059842+01:00",_x000D_
          "LastRefreshDate": "2020-11-09T16:10:17.3309174+01:00",_x000D_
          "TotalRefreshCount": 2,_x000D_
          "CustomInfo": {}_x000D_
        }_x000D_
      },_x000D_
      "1155": {_x000D_
        "$type": "Inside.Core.Formula.Definition.DefinitionAC, Inside.Core.Formula",_x000D_
        "ID": 1155,_x000D_
        "Results": [_x000D_
          [_x000D_
            "Employé"_x000D_
          ]_x000D_
        ],_x000D_
        "Statistics": {_x000D_
          "CreationDate": "2022-11-15T10:02:33.4059842+01:00",_x000D_
          "LastRefreshDate": "2020-11-09T16:10:40.5350496+01:00",_x000D_
          "TotalRefreshCount": 4,_x000D_
          "CustomInfo": {}_x000D_
        }_x000D_
      },_x000D_
      "1156": {_x000D_
        "$type": "Inside.Core.Formula.Definition.DefinitionAC, Inside.Core.Formula",_x000D_
        "ID": 1156,_x000D_
        "Results": [_x000D_
          [_x000D_
            "200"_x000D_
          ]_x000D_
        ],_x000D_
        "Statistics": {_x000D_
          "CreationDate": "2022-11-15T10:02:33.4059842+01:00",_x000D_
          "LastRefreshDate": "2020-11-09T16:10:41.3194515+01:00",_x000D_
          "TotalRefreshCount": 4,_x000D_
          "CustomInfo": {}_x000D_
        }_x000D_
      },_x000D_
      "1157": {_x000D_
        "$type": "Inside.Core.Formula.Definition.DefinitionAC, Inside.Core.Formula",_x000D_
        "ID": 1157,_x000D_
        "Results": [_x000D_
          [_x000D_
            "Ingénieur et cadre"_x000D_
          ]_x000D_
        ],_x000D_
        "Statistics": {_x000D_
          "CreationDate": "2022-11-15T10:02:33.4059842+01:00",_x000D_
          "LastRefreshDate": "2020-11-09T16:10:40.06609+01:00",_x000D_
          "TotalRefreshCount": 4,_x000D_
          "CustomInfo": {}_x000D_
        }_x000D_
      },_x000D_
      "1158": {_x000D_
        "$type": "Inside.Core.Formula.Definition.DefinitionAC, Inside.Core.Formula",_x000D_
        "ID": 1158,_x000D_
        "Results": [_x000D_
          [_x000D_
            "Employé"_x000D_
          ]_x000D_
        ],_x000D_
        "Statistics": {_x000D_
          "CreationDate": "2022-11-15T10:02:33.4059842+01:00",_x000D_
          "LastRefreshDate": "2020-11-09T16:10:41.5989077+01:00",_x000D_
          "TotalRefreshCount": 4,_x000D_
          "CustomInfo": {}_x000D_
        }_x000D_
      },_x000D_
      "1159": {_x000D_
        "$type": "Inside.Core.Formula.Definition.DefinitionAC, Inside.Core.Formula",_x000D_
        "ID": 1159,_x000D_
        "Results": [_x000D_
          [_x000D_
            "Employé"_x000D_
          ]_x000D_
        ],_x000D_
        "Statistics": {_x000D_
          "CreationDate": "2022-11-15T10:02:33.4059842+01:00",_x000D_
          "LastRefreshDate": "2020-11-09T16:10:41.3708866+01:00",_x000D_
          "TotalRefreshCount": 4,_x000D_
          "CustomInfo": {}_x000D_
        }_x000D_
      },_x000D_
      "1160": {_x000D_
        "$type": "Inside.Core.Formula.Definition.DefinitionAC, Inside.Core.Formula",_x000D_
        "ID": 1160,_x000D_
        "Results": [_x000D_
          [_x000D_
            "Employé"_x000D_
          ]_x000D_
        ],_x000D_
        "Statistics": {_x000D_
          "CreationDate": "2022-11-15T10:02:33.4059842+01:00",_x000D_
          "LastRefreshDate": "2020-11-09T16:10:40.2753058+01:00",_x000D_
          "TotalRefreshCount": 4,_x000D_
          "CustomInfo": {}_x000D_
        }_x000D_
      },_x000D_
      "1161": {_x000D_
        "$type": "Inside.Core.Formula.Definition.DefinitionAC, Inside.Core.Formula",_x000D_
        "ID": 1161,_x000D_
        "Results": [_x000D_
          [_x000D_
            "Employé"_x000D_
          ]_x000D_
        ],_x000D_
        "Statistics": {_x000D_
          "CreationDate": "2022-11-15T10:02:33.4059842+01:00",_x000D_
          "LastRefreshDate": "2020-11-09T16:10:40.5400446+01:00",_x000D_
          "TotalRefreshCount": 4,_x000D_
          "CustomInfo": {}_x000D_
        }_x000D_
      },_x000D_
      "1162": {_x000D_
        "$type": "Inside.Core.Formula.Definition.DefinitionAC, Inside.Core.Formula",_x000D_
        "ID": 1162,_x000D_
        "Results": [_x000D_
          [_x000D_
            31_x000D_
          ]_x000D_
        ],_x000D_
        "Statistics": {_x000D_
          "CreationDate": "2022-11-15T10:02:33.4059842+01:00",_x000D_
          "LastRefreshDate": "2020-11-09T16:10:39.7296656+01:00",_x000D_
          "TotalRefreshCount": 4,_x000D_
          "CustomInfo": {}_x000D_
        }_x000D_
      },_x000D_
      "1163": {_x000D_
        "$type": "Inside.Core.Formula.Definition.DefinitionAC, Inside.Core.Formula",_x000D_
        "ID": 1163,_x000D_
        "Results": [_x000D_
          [_x000D_
            54_x000D_
          ]_x000D_
        ],_x000D_
        "Statistics": {_x000D_
          "CreationDate": "2022-11-15T10:02:33.4059842+01:00",_x000D_
          "LastRefreshDate": "2020-11-09T16:10:39.4727007+01:00",_x000D_
          "TotalRefreshCount": 4,_x000D_
          "CustomInfo": {}_x000D_
        }_x000D_
      },_x000D_
      "1164": {_x000D_
        "$type": "Inside.Core.Formula.Definition.DefinitionAC, Inside.Core.Formula",_x000D_
        "ID": 1164,_x000D_
        "Results": [_x000D_
          [_x000D_
            31_x000D_
          ]_x000D_
        ],_x000D_
        "Statistics": {_x000D_
          "CreationDate": "2022-11-15T10:02:33.4059842+01:00",_x000D_
          "LastRefreshDate": "2020-11-09T16:10:39.7286678+01:00",_x000D_
          "TotalRefreshCount": 4,_x000D_
          "CustomInfo": {}_x000D_
        }_x000D_
      },_x000D_
      "1165": {_x000D_
        "$type": "Inside.Core.Formula.Definition.DefinitionAC, Inside.Core.Formula",_x000D_
        "ID": 1165,_x000D_
        "Results": [_x000D_
          [_x000D_
            31_x000D_
          ]_x000D_
        ],_x000D_
        "Statistics": {_x000D_
          "CreationDate": "2022-11-15T10:02:33.4059842+01:00",_x000D_
          "LastRefreshDate": "2020-11-09T16:10:39.4707039+01:00",_x000D_
          "TotalRefreshCount": 4,_x000D_
          "CustomInfo": {}_x000D_
        }_x000D_
      },_x000D_
      "1166": {_x000D_
        "$type": "Inside.Core.Formula.Definition.DefinitionAC, Inside.Core.Formula",_x000D_
        "ID": 1166,_x000D_
        "Results": [_x000D_
          [_x000D_
            31_x000D_
          ]_x000D_
        ],_x000D_
        "Statistics": {_x000D_
          "CreationDate": "2022-11-15T10:02:33.4059842+01:00",_x000D_
          "LastRefreshDate": "2020-11-09T16:10:39.7257248+01:00",_x000D_
          "TotalRefreshCount": 4,_x000D_
          "CustomInfo": {}_x000D_
        }_x000D_
      },_x000D_
      "1167": {_x000D_
        "$type": "Inside.Core.Formula.Definition.DefinitionAC, Inside.Core.Formula",_x000D_
        "ID": 1167,_x000D_
        "Results": [_x000D_
          [_x000D_
            31_x000D_
          ]_x000D_
        ],_x000D_
        "Statistics": {_x000D_
          "CreationDate": "2022-11-15T10:02:33.4059842+01:00",_x000D_
          "LastRefreshDate": "2020-11-09T16:10:39.4697077+01:00",_x000D_
          "TotalRefreshCount": 4,_x000D_
          "CustomInfo": {}_x000D_
        }_x000D_
      },_x000D_
      "1168": {_x000D_
        "$type": "Inside.Core.Formula.Definition.DefinitionAC, Inside.Core.Formula",_x000D_
        "ID": 1168,_x000D_
        "Results": [_x000D_
          [_x000D_
            31_x000D_
          ]_x000D_
        ],_x000D_
        "Statistics": {_x000D_
          "CreationDate": "2022-11-15T10:02:33.4059842+01:00",_x000D_
          "LastRefreshDate": "2020-11-09T16:10:39.7247224+01:00",_x000D_
          "TotalRefreshCount": 4,_x000D_
          "CustomInfo": {}_x000D_
        }_x000D_
      },_x000D_
      "1169": {_x000D_
        "$type": "Inside.Core.Formula.Definition.DefinitionAC, Inside.Core.Formula",_x000D_
        "ID": 1169,_x000D_
        "Results": [_x000D_
          [_x000D_
            "Employé"_x000D_
          ]_x000D_
        ],_x000D_
        "Statistics": {_x000D_
          "CreationDate": "2022-11-15T10:02:33.4059842+01:00",_x000D_
          "LastRefreshDate": "2020-11-09T16:10:42.361639+01:00",_x000D_
          "TotalRefreshCount": 4,_x000D_
          "CustomInfo": {}_x000D_
        }_x000D_
      },_x000D_
      "1170": {_x000D_
        "$type": "Inside</t>
  </si>
  <si>
    <t>.Core.Formula.Definition.DefinitionAC, Inside.Core.Formula",_x000D_
        "ID": 1170,_x000D_
        "Results": [_x000D_
          [_x000D_
            "Ingénieur et cadre"_x000D_
          ]_x000D_
        ],_x000D_
        "Statistics": {_x000D_
          "CreationDate": "2022-11-15T10:02:33.4059842+01:00",_x000D_
          "LastRefreshDate": "2020-11-09T16:10:41.8652925+01:00",_x000D_
          "TotalRefreshCount": 4,_x000D_
          "CustomInfo": {}_x000D_
        }_x000D_
      },_x000D_
      "1171": {_x000D_
        "$type": "Inside.Core.Formula.Definition.DefinitionAC, Inside.Core.Formula",_x000D_
        "ID": 1171,_x000D_
        "Results": [_x000D_
          [_x000D_
            "300"_x000D_
          ]_x000D_
        ],_x000D_
        "Statistics": {_x000D_
          "CreationDate": "2022-11-15T10:02:33.4059842+01:00",_x000D_
          "LastRefreshDate": "2020-11-09T16:10:42.9162249+01:00",_x000D_
          "TotalRefreshCount": 4,_x000D_
          "CustomInfo": {}_x000D_
        }_x000D_
      },_x000D_
      "1172": {_x000D_
        "$type": "Inside.Core.Formula.Definition.DefinitionAC, Inside.Core.Formula",_x000D_
        "ID": 1172,_x000D_
        "Results": [_x000D_
          [_x000D_
            54_x000D_
          ]_x000D_
        ],_x000D_
        "Statistics": {_x000D_
          "CreationDate": "2022-11-15T10:02:33.4059842+01:00",_x000D_
          "LastRefreshDate": "2020-11-09T16:10:39.7217322+01:00",_x000D_
          "TotalRefreshCount": 4,_x000D_
          "CustomInfo": {}_x000D_
        }_x000D_
      },_x000D_
      "1173": {_x000D_
        "$type": "Inside.Core.Formula.Definition.DefinitionAC, Inside.Core.Formula",_x000D_
        "ID": 1173,_x000D_
        "Results": [_x000D_
          [_x000D_
            "250"_x000D_
          ]_x000D_
        ],_x000D_
        "Statistics": {_x000D_
          "CreationDate": "2022-11-15T10:02:33.4059842+01:00",_x000D_
          "LastRefreshDate": "2020-11-09T16:10:42.7977073+01:00",_x000D_
          "TotalRefreshCount": 4,_x000D_
          "CustomInfo": {}_x000D_
        }_x000D_
      },_x000D_
      "1174": {_x000D_
        "$type": "Inside.Core.Formula.Definition.DefinitionAC, Inside.Core.Formula",_x000D_
        "ID": 1174,_x000D_
        "Results": [_x000D_
          [_x000D_
            31_x000D_
          ]_x000D_
        ],_x000D_
        "Statistics": {_x000D_
          "CreationDate": "2022-11-15T10:02:33.4059842+01:00",_x000D_
          "LastRefreshDate": "2020-11-09T16:10:39.7197314+01:00",_x000D_
          "TotalRefreshCount": 4,_x000D_
          "CustomInfo": {}_x000D_
        }_x000D_
      },_x000D_
      "1175": {_x000D_
        "$type": "Inside.Core.Formula.Definition.DefinitionAC, Inside.Core.Formula",_x000D_
        "ID": 1175,_x000D_
        "Results": [_x000D_
          [_x000D_
            "100"_x000D_
          ]_x000D_
        ],_x000D_
        "Statistics": {_x000D_
          "CreationDate": "2022-11-15T10:02:33.4059842+01:00",_x000D_
          "LastRefreshDate": "2020-11-09T16:10:42.3883196+01:00",_x000D_
          "TotalRefreshCount": 4,_x000D_
          "CustomInfo": {}_x000D_
        }_x000D_
      },_x000D_
      "1176": {_x000D_
        "$type": "Inside.Core.Formula.Definition.DefinitionAC, Inside.Core.Formula",_x000D_
        "ID": 1176,_x000D_
        "Results": [_x000D_
          [_x000D_
            31_x000D_
          ]_x000D_
        ],_x000D_
        "Statistics": {_x000D_
          "CreationDate": "2022-11-15T10:02:33.4059842+01:00",_x000D_
          "LastRefreshDate": "2020-11-09T16:10:39.7177216+01:00",_x000D_
          "TotalRefreshCount": 4,_x000D_
          "CustomInfo": {}_x000D_
        }_x000D_
      },_x000D_
      "1177": {_x000D_
        "$type": "Inside.Core.Formula.Definition.DefinitionAC, Inside.Core.Formula",_x000D_
        "ID": 1177,_x000D_
        "Results": [_x000D_
          [_x000D_
            "Employé"_x000D_
          ]_x000D_
        ],_x000D_
        "Statistics": {_x000D_
          "CreationDate": "2022-11-15T10:02:33.4059842+01:00",_x000D_
          "LastRefreshDate": "2020-11-09T16:10:39.3627286+01:00",_x000D_
          "TotalRefreshCount": 4,_x000D_
          "CustomInfo": {}_x000D_
        }_x000D_
      },_x000D_
      "1178": {_x000D_
        "$type": "Inside.Core.Formula.Definition.DefinitionAC, Inside.Core.Formula",_x000D_
        "ID": 1178,_x000D_
        "Results": [_x000D_
          [_x000D_
            31_x000D_
          ]_x000D_
        ],_x000D_
        "Statistics": {_x000D_
          "CreationDate": "2022-11-15T10:02:33.4059842+01:00",_x000D_
          "LastRefreshDate": "2020-11-09T16:10:39.7852245+01:00",_x000D_
          "TotalRefreshCount": 4,_x000D_
          "CustomInfo": {}_x000D_
        }_x000D_
      },_x000D_
      "1179": {_x000D_
        "$type": "Inside.Core.Formula.Definition.DefinitionAC, Inside.Core.Formula",_x000D_
        "ID": 1179,_x000D_
        "Results": [_x000D_
          [_x000D_
            "Employé"_x000D_
          ]_x000D_
        ],_x000D_
        "Statistics": {_x000D_
          "CreationDate": "2022-11-15T10:02:33.4059842+01:00",_x000D_
          "LastRefreshDate": "2020-11-09T16:10:39.1618001+01:00",_x000D_
          "TotalRefreshCount": 4,_x000D_
          "CustomInfo": {}_x000D_
        }_x000D_
      },_x000D_
      "1180": {_x000D_
        "$type": "Inside.Core.Formula.Definition.DefinitionAC, Inside.Core.Formula",_x000D_
        "ID": 1180,_x000D_
        "Results": [_x000D_
          [_x000D_
            ""_x000D_
          ]_x000D_
        ],_x000D_
        "Statistics": {_x000D_
          "CreationDate": "2022-11-15T10:02:33.4059842+01:00",_x000D_
          "LastRefreshDate": "2020-11-09T16:10:18.0363723+01:00",_x000D_
          "TotalRefreshCount": 2,_x000D_
          "CustomInfo": {}_x000D_
        }_x000D_
      },_x000D_
      "1181": {_x000D_
        "$type": "Inside.Core.Formula.Definition.DefinitionAC, Inside.Core.Formula",_x000D_
        "ID": 1181,_x000D_
        "Results": [_x000D_
          [_x000D_
            "3"_x000D_
          ]_x000D_
        ],_x000D_
        "Statistics": {_x000D_
          "CreationDate": "2022-11-15T10:02:33.4059842+01:00",_x000D_
          "LastRefreshDate": "2020-11-09T16:10:40.1309307+01:00",_x000D_
          "TotalRefreshCount": 4,_x000D_
          "CustomInfo": {}_x000D_
        }_x000D_
      },_x000D_
      "1182": {_x000D_
        "$type": "Inside.Core.Formula.Definition.DefinitionAC, Inside.Core.Formula",_x000D_
        "ID": 1182,_x000D_
        "Results": [_x000D_
          [_x000D_
            "100"_x000D_
          ]_x000D_
        ],_x000D_
        "Statistics": {_x000D_
          "CreationDate": "2022-11-15T10:02:33.4059842+01:00",_x000D_
          "LastRefreshDate": "2020-11-09T16:10:41.7993858+01:00",_x000D_
          "TotalRefreshCount": 4,_x000D_
          "CustomInfo": {}_x000D_
        }_x000D_
      },_x000D_
      "1183": {_x000D_
        "$type": "Inside.Core.Formula.Definition.DefinitionAC, Inside.Core.Formula",_x000D_
        "ID": 1183,_x000D_
        "Results": [_x000D_
          [_x000D_
            "1"_x000D_
          ]_x000D_
        ],_x000D_
        "Statistics": {_x000D_
          "CreationDate": "2022-11-15T10:02:33.4059842+01:00",_x000D_
          "LastRefreshDate": "2020-11-09T16:10:40.9128806+01:00",_x000D_
          "TotalRefreshCount": 4,_x000D_
          "CustomInfo": {}_x000D_
        }_x000D_
      },_x000D_
      "1184": {_x000D_
        "$type": "Inside.Core.Formula.Definition.DefinitionAC, Inside.Core.Formula",_x000D_
        "ID": 1184,_x000D_
        "Results": [_x000D_
          [_x000D_
            31_x000D_
          ]_x000D_
        ],_x000D_
        "Statistics": {_x000D_
          "CreationDate": "2022-11-15T10:02:33.4059842+01:00",_x000D_
          "LastRefreshDate": "2020-11-09T16:10:39.4567474+01:00",_x000D_
          "TotalRefreshCount": 4,_x000D_
          "CustomInfo": {}_x000D_
        }_x000D_
      },_x000D_
      "1185": {_x000D_
        "$type": "Inside.Core.Formula.Definition.DefinitionAC, Inside.Core.Formula",_x000D_
        "ID": 1185,_x000D_
        "Results": [_x000D_
          [_x000D_
            "Catégorie 3"_x000D_
          ]_x000D_
        ],_x000D_
        "Statistics": {_x000D_
          "CreationDate": "2022-11-15T10:02:33.4059842+01:00",_x000D_
          "LastRefreshDate": "2020-11-09T16:10:17.7566937+01:00",_x000D_
          "TotalRefreshCount": 2,_x000D_
          "CustomInfo": {}_x000D_
        }_x000D_
      },_x000D_
      "1186": {_x000D_
        "$type": "Inside.Core.Formula.Definition.DefinitionAC, Inside.Core.Formula",_x000D_
        "ID": 1186,_x000D_
        "Results": [_x000D_
          [_x000D_
            "Employé"_x000D_
          ]_x000D_
        ],_x000D_
        "Statistics": {_x000D_
          "CreationDate": "2022-11-15T10:02:33.4059842+01:00",_x000D_
          "LastRefreshDate": "2020-11-09T16:10:41.1318623+01:00",_x000D_
          "TotalRefreshCount": 4,_x000D_
          "CustomInfo": {}_x000D_
        }_x000D_
      },_x000D_
      "1187": {_x000D_
        "$type": "Inside.Core.Formula.Definition.DefinitionAC, Inside.Core.Formula",_x000D_
        "ID": 1187,_x000D_
        "Results": [_x000D_
          [_x000D_
            "200"_x000D_
          ]_x000D_
        ],_x000D_
        "Statistics": {_x000D_
          "CreationDate": "2022-11-15T10:02:33.4059842+01:00",_x000D_
          "LastRefreshDate": "2020-11-09T16:10:41.7973888+01:00",_x000D_
          "TotalRefreshCount": 4,_x000D_
          "CustomInfo": {}_x000D_
        }_x000D_
      },_x000D_
      "1188": {_x000D_
        "$type": "Inside.Core.Formula.Definition.DefinitionAC, Inside.Core.Formula",_x000D_
        "ID": 1188,_x000D_
        "Results": [_x000D_
          [_x000D_
            "2"_x000D_
          ]_x000D_
        ],_x000D_
        "Statistics": {_x000D_
          "CreationDate": "2022-11-15T10:02:33.4059842+01:00",_x000D_
          "LastRefreshDate": "2020-11-09T16:10:42.8912837+01:00",_x000D_
          "TotalRefreshCount": 4,_x000D_
          "CustomInfo": {}_x000D_
        }_x000D_
      },_x000D_
      "1189": {_x000D_
        "$type": "Inside.Core.Formula.Definition.DefinitionAC, Inside.Core.Formula",_x000D_
        "ID": 1189,_x000D_
        "Results": [_x000D_
          [_x000D_
            31_x000D_
          ]_x000D_
        ],_x000D_
        "Statistics": {_x000D_
          "CreationDate": "2022-11-15T10:02:33.4059842+01:00",_x000D_
          "LastRefreshDate": "2020-11-09T16:10:39.4547509+01:00",_x000D_
          "TotalRefreshCount": 4,_x000D_
          "CustomInfo": {}_x000D_
        }_x000D_
      },_x000D_
      "1190": {_x000D_
        "$type": "Inside.Core.Formula.Definition.DefinitionAC, Inside.Core.Formula",_x000D_
        "ID": 1190,_x000D_
        "Results": [_x000D_
          [_x000D_
            ""_x000D_
          ]_x000D_
        ],_x000D_
        "Statistics": {_x000D_
          "CreationDate": "2022-11-15T10:02:33.4059842+01:00",_x000D_
          "LastRefreshDate": "2020-11-09T16:10:18.0323838+01:00",_x000D_
          "TotalRefreshCount": 2,_x000D_
          "CustomInfo": {}_x000D_
        }_x000D_
      },_x000D_
      "1191": {_x000D_
        "$type": "Inside.Core.Formula.Definition.DefinitionAC, Inside.Core.Formula",_x000D_
        "ID": 1191,_x000D_
        "Results": [_x000D_
          [_x000D_
            "Ingénieur et cadre"_x000D_
          ]_x000D_
        ],_x000D_
        "Statistics": {_x000D_
          "CreationDate": "2022-11-15T10:02:33.4059842+01:00",_x000D_
          "LastRefreshDate": "2020-11-09T16:10:40.049134+01:00",_x000D_
          "TotalRefreshCount": 4,_x000D_
          "CustomInfo": {}_x000D_
        }_x000D_
      },_x000D_
      "1192": {_x000D_
        "$type": "Inside.Core.Formula.Definition.DefinitionAC, Inside.Core.Formula",_x000D_
        "ID": 1192,_x000D_
        "Results": [_x000D_
          [_x000D_
            "200"_x000D_
          ]_x000D_
        ],_x000D_
        "Statistics": {_x000D_
          "CreationDate": "2022-11-15T10:02:33.4059842+01:00",_x000D_
          "LastRefreshDate": "2020-11-09T16:10:41.795448+01:00",_x000D_
          "TotalRefreshCount": 4,_x000D_
          "CustomInfo": {}_x000D_
        }_x000D_
      },_x000D_
      "1193": {_x000D_
        "$type": "Inside.Core.Formula.Definition.DefinitionAC, Inside.Core.Formula",_x000D_
        "ID": 1193,_x000D_
        "Results": [_x000D_
          [_x000D_
            "1"_x000D_
          ]_x000D_
        ],_x000D_
        "Statistics": {_x000D_
          "CreationDate": "2022-11-15T10:02:33.4059842+01:00",_x000D_
          "LastRefreshDate": "2020-11-09T16:10:39.9090601+01:00",_x000D_
          "TotalRefreshCount": 4,_x000D_
          "CustomInfo": {}_x000D_
        }_x000D_
      },_x000D_
      "1194": {_x000D_
        "$type": "Inside.Core.Formula.Definition.DefinitionAC, Inside.Core.Formula",_x000D_
        "ID": 1194,_x000D_
        "Results": [_x000D_
          [_x000D_
            31_x000D_
          ]_x000D_
        ],_x000D_
        "Statistics": {_x000D_
          "CreationDate": "2022-11-15T10:02:33.4059842+01:00",_x000D_
          "LastRefreshDate": "2020-11-09T16:10:39.4537551+01:00",_x000D_
          "TotalRefreshCount": 4,_x000D_
          "CustomInfo": {}_x000D_
        }_x000D_
      },_x000D_
      "1195": {_x000D_
        "$type": "Inside.Core.Formula.Definition.DefinitionAC, Inside.Core.Formula",_x000D_
        "ID": 1195,_x000D_
        "Results": [_x000D_
          [_x000D_
            ""_x000D_
          ]_x000D_
        ],_x000D_
        "Statistics": {_x000D_
          "CreationDate": "2022-11-15T10:02:33.4059842+01:00",_x000D_
          "LastRefreshDate": "2020-11-09T16:10:32.9493132+01:00",_x000D_
          "TotalRefreshCount": 3,_x000D_
          "CustomInfo": {}_x000D_
        }_x000D_
      },_x000D_
      "1196": {_x000D_
        "$type": "Inside.Core.Formula.Definition.DefinitionAC, Inside.Core.Formula",_x000D_
        "ID": 1196,_x000D_
        "Results": [_x000D_
          [_x000D_
            "Employé"_x000D_
          ]_x000D_
        ],_x000D_
        "Statistics": {_x000D_
          "CreationDate": "2022-11-15T10:02:33.4059842+01:00",_x000D_
          "LastRefreshDate": "2020-11-09T16:10:42.0469644+01:00",_x000D_
          "TotalRefreshCount": 4,_x000D_
          "CustomInfo": {}_x000D_
        }_x000D_
      },_x000D_
      "1197": {_x000D_
        "$type": "Inside.Core.Formula.Definition.DefinitionAC, Inside.Core.Formula",_x000D_
        "ID": 1197,_x000D_
        "Results": [_x000D_
          [_x000D_
            "250"_x000D_
          ]_x000D_
        ],_x000D_
        "Statistics": {_x000D_
          "CreationDate": "2022-11-15T10:02:33.4059842+01:00",_x000D_
          "LastRefreshDate": "2020-11-09T16:10:41.7933659+01:00",_x000D_
          "TotalRefreshCount": 4,_x000D_
          "CustomInfo": {}_x000D_
        }_x000D_
      },_x000D_
      "1198": {_x000D_
        "$type": "Inside.Core.Formula.Definition.DefinitionAC, Inside.Core.Formula",_x000D_
        "ID": 1198,_x000D_
        "Results": [_x000D_
          [_x000D_
            "3"_x000D_
          ]_x000D_
        ],_x000D_
        "Statistics": {_x000D_
          "CreationDate": "2022-11-15T10:02:33.4059842+01:00",_x000D_
          "LastRefreshDate": "2020-11-09T16:10:40.1259488+01:00",_x000D_
          "TotalRefreshCount": 4,_x000D_
          "CustomInfo": {}_x000D_
        }_x000D_
      },_x000D_
      "1199": {_x000D_
        "$type": "Inside.Core.Formula.Definition.DefinitionAC, Inside.Core.Formula",_x000D_
        "ID": 1199,_x000D_
        "Results": [_x000D_
          [_x000D_
            31_x000D_
          ]_x000D_
        ],_x000D_
        "Statistics": {_x000D_
          "CreationDate": "2022-11-15T10:02:33.4059842+01:00",_x000D_
          "LastRefreshDate": "2020-11-09T16:10:39.4517565+01:00",_x000D_
          "TotalRefreshCount": 4,_x000D_
          "CustomInfo": {}_x000D_
        }_x000D_
      },_x000D_
      "1200": {_x000D_
        "$type": "Inside.Core.Formula.Definition.DefinitionAC, Inside.Core.Formula",_x000D_
        "ID": 1200,_x000D_
        "Results": [_x000D_
          [_x000D_
            ""_x000D_
          ]_x000D_
        ],_x000D_
        "Statistics": {_x000D_
          "CreationDate": "2022-11-15T10:02:33.4059842+01:00",_x000D_
          "LastRefreshDate": "2020-11-09T16:10:33.2144384+01:00",_x000D_
          "TotalRefreshCount": 3,_x000D_
          "CustomInfo": {}_x000D_
        }_x000D_
      },_x000D_
      "1201": {_x000D_
        "$type": "Inside.Core.Formula.Definition.DefinitionAC, Inside.Core.Formula",_x000D_
        "ID": 1201,_x000D_
        "Results": [_x000D_
          [_x000D_
            "Employé"_x000D_
          ]_x000D_
        ],_x000D_
        "Statistics": {_x000D_
          "CreationDate": "2022-11-15T10:02:33.4059842+01:00",_x000D_
          "LastRefreshDate": "2020-11-09T16:10:41.8612774+01:00",_x000D_
          "TotalRefreshCount": 4,_x000D_
          "CustomInfo": {}_x000D_
        }_x000D_
      },_x000D_
      "1202": {_x000D_
        "$type": "Inside.Core.Formula.Definition.DefinitionAC, Inside.Core.Formula",_x000D_
        "ID": 1202,_x000D_
        "Results": [_x000D_
          [_x000D_
            "400"_x000D_
          ]_x000D_
        ],_x000D_
        "Statistics": {_x000D_
          "CreationDate": "2022-11-15T10:02:33.4059842+01:00",_x000D_
          "LastRefreshDate": "2020-11-09T16:10:41.7903243+01:00",_x000D_
          "TotalRefreshCount": 4,_x000D_
          "CustomInfo": {}_x000D_
        }_x000D_
      },_x000D_
      "1203": {_x000D_
        "$type": "Inside.Core.Formula.Definition.DefinitionAC, Inside.Core.Formula",_x000D_
        "ID": 1203,_x000D_
        "Results": [_x000D_
          [_x000D_
            "1"_x000D_
          ]_x000D_
        ],_x000D_
        "Statistics": {_x000D_
          "CreationDate": "2022-11-15T10:02:33.4059842+01:00",_x000D_
          "LastRefreshDate": "2020-11-09T16:10:40.3462066+01:00",_x000D_
          "TotalRefreshCount": 4,_x000D_
          "CustomInfo": {}_x000D_
        }_x000D_
      },_x000D_
      "1204": {_x000D_
        "$type": "Inside.Core.Formula.Definition.DefinitionAC, Inside.Core.Formula",_x000D_
        "ID": 1204,_x000D_
        "Results": [_x000D_
          [_x000D_
            31_x000D_
          ]_x000D_
        ],_x000D_
        "Statistics": {_x000D_
          "CreationDate": "2022-11-15T10:02:33.4059842+01:00",_x000D_
          "LastRefreshDate": "2020-11-09T16:10:39.4497626+01:00",_x000D_
          "TotalRefreshCount": 4,_x000D_
          "CustomInfo": {}_x000D_
        }_x000D_
      },_x000D_
      "1205": {_x000D_
        "$type": "Inside.Core.Formula.Definition.DefinitionAC, Inside.Core.Formula",_x000D_
        "ID": 1205,_x000D_
        "Results": [_x000D_
          [_x000D_
            "Catégorie 5"_x000D_
          ]_x000D_
        ],_x000D_
        "Statistics": {_x000D_
          "CreationDate": "2022-11-15T10:02:33.4059842+01:00",_x000D_
          "LastRefreshDate": "2020-11-09T16:10:35.567739+01:00",_x000D_
          "TotalRefreshCount": 3,_x000D_
          "CustomInfo": {}_x000D_
        }_x000D_
      },_x000D_
      "1206": {_x000D_
        "$type": "Inside.Core.Formula.Definition.DefinitionAC, Inside.Core.Formula",_x000D_
        "ID": 1206,_x000D_
        "Results": [_x000D_
          [_x000D_
            "Ingénieur et cadre"_x000D_
          ]_x000D_
        ],_x000D_
        "Statistics": {_x000D_
          "CreationDate": "2022-11-15T10:02:33.4059842+01:00",_x000D_
          "LastRefreshDate": "2020-11-09T16:10:40.2563463+01:00",_x000D_
          "TotalRefreshCount": 4,_x000D_
          "CustomInfo": {}_x000D_
        }_x000D_
      },_x000D_
      "1207": {_x000D_
        "$type": "Inside.Core.Formula.Definition.DefinitionAC, Inside.Core.Formula",_x000D_
        "ID": 1207,_x000D_
        "Results": [_x000D_
          [_x000D_
            "250"_x000D_
          ]_x000D_
        ],_x000D_
        "Statistics": {_x000D_
          "CreationDate": "2022-11-15T10:02:33.4059842+01:00",_x000D_
          "LastRefreshDate": "2020-11-09T16:10:41.7883172+01:00",_x000D_
          "TotalRefreshCount": 4,_x000D_
          "CustomInfo": {}_x000D_
        }_x000D_
      },_x000D_
      "1208": {_x000D_
        "$type": "Inside.Core.Formula.Definition.DefinitionAC, Inside.Core.Formula",_x000D_
        "ID": 1208,_x000D_
        "Results": [_x000D_
          [_x000D_
            "2"_x000D_
          ]_x000D_
        ],_x000D_
        "Statistics": {_x000D_
          "CreationDate": "2022-11-15T10:02:33.4059842+01:00",_x000D_
          "LastRefreshDate": "2020-11-09T16:10:40.5835351+01:00",_x000D_
          "TotalRefreshCount": 4,_x000D_
          "CustomInfo": {}_x000D_
        }_x000D_
      },_x000D_
      "1209": {_x000D_
        "$type": "Inside.Core.Formula.Definition.DefinitionAC, Inside.Core.Formula",_x000D_
        "ID": 1209,_x000D_
        "Results": [_x000D_
          [_x000D_
            31_x000D_
          ]_x000D_
        ],_x000D_
        "Statistics": {_x000D_
          "CreationDate": "2022-11-15T10:02:33.4059842+01:00",_x000D_
          "LastRefreshDate": "2020-11-09T16:10:39.4487622+01:00",_x000D_
          "TotalRefreshCount": 4,_x000D_
          "CustomInfo": {}_x000D_
        }_x000D_
      },_x000D_
      "1210": {_x000D_
        "$type": "Inside.Core.Formula.Definition.DefinitionAC, Inside.Core.Formula",_x000D_
        "ID": 1210,_x000D_
        "Results": [_x000D_
          [_x000D_
            ""_x000D_
          ]_x000D_
        ],_x000D_
        "Statistics": {_x000D_
          "CreationDate": "2022-11-15T10:02:33.4059842+01:00",_x000D_
          "LastRefreshDate": "2020-11-09T16:10:35.7908506+01:00",_x000D_
          "TotalRefreshCount": 3,_x000D_
          "CustomInfo": {}_x000D_
        }_x000D_
      },_x000D_
      "1211": {_x000D_
        "$type": "Inside.Core.Formula.Definition.DefinitionAC, Inside.Core.Formula",_x000D_
        "ID": 1211,_x000D_
        "Results": [_x000D_
          [_x000D_
            "Employé"_x000D_
          ]_x000D_
        ],_x000D_
        "Statistics": {_x000D_
          "CreationDate": "2022-11-15T10:02:33.4059842+01:00",_x000D_
          "LastRefreshDate": "2020-11-09T16:10:40.7438355+01:00",_x000D_
          "TotalRefreshCount": 4,_x000D_
          "CustomInfo": {}_x000D_
        }_x000D_
      },_x000D_
      "1212": {_x000D_
        "$type": "Inside.Core.Formula.Definition.DefinitionAC, Inside.Core.Formula",_x000D_
        "ID": 1212,_x000D_
        "Results": [_x000D_
          [_x000D_
            "200"_x000D_
          ]_x000D_
        ],_x000D_
        "Statistics": {_x000D_
          "CreationDate": "2022-11-15T10:02:33.4059842+01:00",_x000D_
          "LastRefreshDate": "2020-11-09T16:10:41.7863244+01:00",_x000D_
          "TotalRefreshCount": 4,_x000D_
          "CustomInfo": {}_x000D_
        }_x000D_
      },_x000D_
      "1213": {_x000D_
        "$type": "Inside.Core.Formula.Definition.DefinitionAC, Inside.Core.Formula",_x000D_
        "ID": 1213,_x000D_
        "Results": [_x000D_
          [_x000D_
            "2"_x000D_
          ]_x000D_
        ],_x000D_
        "Statistics": {_x000D_
          "CreationDate": "2022-11-15T10:02:33.4059842+01:00",_x000D_
          "LastRefreshDate": "2020-11-09T16:10:40.908888+01:00",_x000D_
          "TotalRefreshCount": 4,_x000D_
          "CustomInfo": {}_x000D_
        }_x000D_
      },_x000D_
      "1214": {_x000D_
        "$type": "Inside.Core.Formula.Definition.DefinitionAC, Inside.Core.Formula",_x000D_
        "ID": 1214,_x000D_
        "Results": [_x000D_
          [_x000D_
            31_x000D_
          ]_x000D_
        ],_x000D_
        "Statistics": {_x000D_
          "CreationDate": "2022-11-15T10:02:33.4059842+01:00",_x000D_
          "LastRefreshDate": "2020-11-09T16:10:39.4467789+01:00",_x000D_
          "TotalRefreshCount": 4,_x000D_
          "CustomInfo": {}_x000D_
        }_x000D_
      },_x000D_
      "1215": {_x000D_
        "$type": "Inside.Core.Formula.Definition.DefinitionAC, Inside.Core.Formula",_x000D_
        "ID": 1215,_x000D_
        "Results": [_x000D_
          [_x000D_
            "Catégorie 1"_x000D_
          ]_x000D_
        ],_x000D_
        "Statistics": {_x000D_
          "CreationDate": "2022-11-15T10:02:33.4059842+01:00",_x000D_
          "LastRefreshDate": "2020-11-09T16:10:17.4662247+01:00",_x000D_
          "TotalRefreshCount": 2,_x000D_
          "CustomInfo": {}_x000D_
        }_x000D_
      },_x000D_
      "1216": {_x000D_
        "$type": "Inside.Core.Formula.Definition.DefinitionAC, Inside.Core.Formula",_x000D_
        "ID": 1216,_x000D_
        "Results": [_x000D_
          [_x000D_
            "Employé"_x000D_
          ]_x000D_
        ],_x000D_
        "Statistics": {_x000D_
          "CreationDate": "2022-11-15T10:02:33.4059842+01:00",_x000D_
          "LastRefreshDate": "2020-11-09T16:10:39.8271131+01:00",_x000D_
          "TotalRefreshCount": 4,_x000D_
          "CustomInfo": {}_x000D_
        }_x000D_
      },_x000D_
      "1217": {_x000D_
        "$type": "Inside.Core.Formula.Definition.DefinitionAC, Inside.Core.Formula",_x000D_
        "ID": 1217,_x000D_
        "Results": [_x000D_
          [_x000D_
            "100"_x000D_
          ]_x000D_
        ],_x000D_
        "Statistics": {_x000D_
          "CreationDate": "2022-11-15T10:02:33.4059842+01:00",_x000D_
          "LastRefreshDate": "2020-11-09T16:10:41.7853244+01:00",_x000D_
          "TotalRefreshCount": 4,_x000D_
          "CustomInfo": {}_x000D_
        }_x000D_
      },_x000D_
      "1218": {_x000D_
        "$type": "Inside.Core.Formula.Definition.DefinitionAC, Inside.Core.Formula",_x000D_
        "ID": 1218,_x000D_
        "Results": [_x000D_
          [_x000D_
            "2"_x000D_
          ]_x000D_
        ],_x000D_
        "Statistics": {_x000D_
          "CreationDate": "2022-11-15T10:02:33.4059842+01:00",_x000D_
          "LastRefreshDate": "2020-11-09T16:10:40.8007665+01:00",_x000D_
          "TotalRefreshCount": 4,_x000D_
          "CustomInfo": {}_x000D_
        }_x000D_
      },_x000D_
      "1219": {_x000D_
        "$type": "Inside.Core.Formula.Definition.DefinitionAC, Inside.Core.Formula",_x000D_
        "ID": 1219,_x000D_
        "Results": [_x000D_
          [_x000D_
            54_x000D_
          ]_x000D_
        ],_x000D_
        "Statistics": {_x000D_
          "CreationDate": "2022-11-15T10:02:33.4059842+01:00",_x000D_
          "LastRefreshDate": "2020-11-09T16:10:39.4447342+01:00",_x000D_
          "TotalRefreshCount": 4,_x000D_
          "CustomInfo": {}_x000D_
        }_x000D_
      },_x000D_
      "1220": {_x000D_
        "$type": "Inside.Core.Formula.Definition.DefinitionAC, Inside.Core.Formula",_x000D_
        "ID": 1220,_x000D_
        "Results": [_x000D_
          [_x000D_
            "Catégorie 2"_x000D_
          ]_x000D_
        ],_x000D_
        "Statistics": {_x000D_
          "CreationDate": "2022-11-15T10:02:33.4059842+01:00",_x000D_
          "LastRefreshDate": "2020-11-09T16:10:18.0223733+01:00",_x000D_
          "TotalRefreshCount": 2,_x000D_
          "CustomInfo": {}_x000D_
        }_x000D_
      },_x000D_
      "1221": {_x000D_
        "$type": "Inside.Core.Formula.Definition.DefinitionAC, Inside.Core.Formula",_x000D_
        "ID": 1221,_x000D_
        "Results": [_x000D_
          [_x000D_
            "Employé"_x000D_
          ]_x000D_
        ],_x000D_
        "Statistics": {_x000D_
          "CreationDate": "2022-11-15T10:02:33.4059842+01:00",_x000D_
          "LastRefreshDate": "2020-11-09T16:10:40.5200103+01:00",_x000D_
          "TotalRefreshCount": 4,_x000D_
          "CustomInfo": {}_x000D_
        }_x000D_
      },_x000D_
      "1222": {_x000D_
        "$type": "Inside.Core.Formula.Definition.DefinitionAC, Inside.Core.Formula",_x000D_
        "ID": 1222,_x000D_
        "Results": [_x000D_
          [_x000D_
            "200"_x000D_
          ]_x000D_
        ],_x000D_
        "Statistics": {_x000D_
          "CreationDate": "2022-11-15T10:02:33.4059842+01:00",_x000D_
          "LastRefreshDate": "2020-11-09T16:10:41.7833308+01:00",_x000D_
          "TotalRefreshCount": 4,_x000D_
          "CustomInfo": {}_x000D_
        }_x000D_
      },_x000D_
      "1223": {_x000D_
        "$type": "Inside.Core.Formula.Definition.DefinitionAC, Inside.Core.Formula",_x000D_
        "ID": 1223,_x000D_
        "Results": [_x000D_
          [_x000D_
            "4"_x000D_
          ]_x000D_
        ],_x000D_
        "Statistics": {_x000D_
          "CreationDate": "2022-11-15T10:02:33.4059842+01:00",_x000D_
          "LastRefreshDate": "2020-11-09T16:10:41.6248365+01:00",_x000D_
          "TotalRefreshCount": 4,_x000D_
          "CustomInfo": {}_x000D_
        }_x000D_
      },_x000D_
      "1224": {_x000D_
        "$type": "Inside.Core.Formula.Definition.DefinitionAC, Inside.Core.Formula",_x000D_
        "ID": 1224,_x000D_
        "Results": [_x000D_
          [_x000D_
            31_x000D_
          ]_x000D_
        ],_x000D_
        "Statistics": {_x000D_
          "CreationDate": "2022-11-15T10:02:33.4059842+01:00",_x000D_
          "LastRefreshDate": "2020-11-09T16:10:39.4426351+01:00",_x000D_
          "TotalRefreshCount": 4,_x000D_
          "CustomInfo": {}_x000D_
        }_x000D_
      },_x000D_
      "1225": {_x000D_
        "$type": "Inside.Core.Formula.Definition.DefinitionAC, Inside.Core.Formula",_x000D_
        "ID": 1225,_x000D_
        "Results": [_x000D_
          [_x000D_
            "Catégorie 3"_x000D_
          ]_x000D_
        ],_x000D_
        "Statistics": {_x000D_
          "CreationDate": "2022-11-15T10:02:33.4059842+01:00",_x000D_
          "LastRefreshDate": "2020-11-09T16:10:33.2042654+01:00",_x000D_
          "TotalRefreshCount": 3,_x000D_
          "CustomInfo": {}_x000D_
        }_x000D_
      },_x000D_
      "1226": {_x000D_
        "$type": "Inside.Core.Formula.Definition.DefinitionAC, Inside.Core.Formula",_x000D_
        "ID": 1226,_x000D_
        "Results": [_x000D_
          [_x000D_
            "Ingénieur et cadre"_x000D_
          ]_x000D_
        ],_x000D_
        "Statistics": {_x000D_
          "CreationDate": "2022-11-15T10:02:33.4059842+01:00",_x000D_
          "LastRefreshDate": "2020-11-09T16:10:41.3629291+01:00",_x000D_
          "TotalRefreshCount": 4,_x000D_
          "CustomInfo": {}_x000D_
        }_x000D_
      },_x000D_
      "1227": {_x000D_
        "$type": "Inside.Core.Formula.Definition.DefinitionAC, Inside.Core.Formula",_x000D_
        "ID": 1227,_x000D_
        "Results": [_x000D_
          [_x000D_
            "250"_x000D_
          ]_x000D_
        ],_x000D_
        "Statistics": {_x000D_
          "CreationDate": "2022-11-15T10:02:33.4059842+01:00",_x000D_
          "LastRefreshDate": "2020-11-09T16:10:41.781337+01:00",_x000D_
          "TotalRefreshCount": 4,_x000D_
          "CustomInfo": {}_x000D_
        }_x000D_
      },_x000D_
      "1228": {_x000D_
        "$type": "Inside.Core.Formula.Definition.DefinitionAC, Inside.Core.Formula",_x000D_
        "ID": 1228,_x000D_
        "Results": [_x000D_
          [_x000D_
            "2"_x000D_
          ]_x000D_
        ],_x000D_
        "Statistics": {_x000D_
          "CreationDate": "2022-11-15T10:02:33.4059842+01:00",_x000D_
          "LastRefreshDate": "2020-11-09T16:10:41.1499312+01:00",_x000D_
          "TotalRefreshCount": 4,_x000D_
          "CustomInfo": {}_x000D_
        }_x000D_
      },_x000D_
      "1229": {_x000D_
        "$type": "Inside.Core.Formula.Definition.DefinitionAC, Inside.Core.Formula",_x000D_
        "ID": 1229,_x000D_
        "Results": [_x000D_
          [_x000D_
            31_x000D_
          ]_x000D_
        ],_x000D_
        "Statistics": {_x000D_
          "CreationDate": "2022-11-15T10:02:33.4059842+01:00",_x000D_
          "LastRefreshDate": "2020-11-09T16:10:39.4406432+01:00",_x000D_
          "TotalRefreshCount": 4,_x000D_
          "CustomInfo": {}_x000D_
        }_x000D_
      },_x000D_
      "1230": {_x000D_
        "$type": "Inside.Core.Formula.Definition.DefinitionAC, Inside.Core.Formula",_x000D_
        "ID": 1230,_x000D_
        "Results": [_x000D_
          [_x000D_
            "Catégorie 1"_x000D_
          ]_x000D_
        ],_x000D_
        "Statistics": {_x000D_
          "CreationDate": "2022-11-15T10:02:33.4059842+01:00",_x000D_
          "LastRefreshDate": "2020-11-09T16:10:17.2949725+01:00",_x000D_
          "TotalRefreshCount": 2,_x000D_
          "CustomInfo": {}_x000D_
        }_x000D_
      },_x000D_
      "1231": {_x000D_
        "$type": "Inside.Core.Formula.Definition.DefinitionAC, Inside.Core.Formula",_x000D_
        "ID": 1231,_x000D_
        "Results": [_x000D_
          [_x000D_
            "Employé"_x000D_
          ]_x000D_
        ],_x000D_
        "Statistics": {_x000D_
          "CreationDate": "2022-11-15T10:02:33.4059842+01:00",_x000D_
          "LastRefreshDate": "2020-11-09T16:10:40.0401711+01:00",_x000D_
          "TotalRefreshCount": 4,_x000D_
          "CustomInfo": {}_x000D_
        }_x000D_
      },_x000D_
      "1232": {_x000D_
        "$type": "Inside.Core.Formula.Definition.DefinitionAC, Inside.Core.Formula",_x000D_
        "ID": 1232,_x000D_
        "Results": [_x000D_
          [_x000D_
            "200"_x000D_
          ]_x000D_
        ],_x000D_
        "Statistics": {_x000D_
          "CreationDate": "2022-11-15T10:02:33.4059842+01:00",_x000D_
          "LastRefreshDate": "2020-11-09T16:10:41.7793022+01:00",_x000D_
          "TotalRefreshCount": 4,_x000D_
          "CustomInfo": {}_x000D_
        }_x000D_
      },_x000D_
      "1233": {_x000D_
        "$type": "Inside.Core.Formula.Definition.DefinitionAC, Inside.Core.Formula",_x000D_
        "ID": 1233,_x000D_
        "Results": [_x000D_
          [_x000D_
            31_x000D_
          ]_x000D_
        ],_x000D_
        "Statistics": {_x000D_
          "CreationDate": "2022-11-15T10:02:33.4059842+01:00",_x000D_
          "LastRefreshDate": "2020-11-09T16:10:39.7396949+01:00",_x000D_
          "TotalRefreshCount": 4,_x000D_
          "CustomInfo": {}_x000D_
        }_x000D_
      },_x000D_
      "1234": {_x000D_
        "$type": "Inside.Core.Formula.Definition.DefinitionAC, Inside.Core.Formula",_x000D_
        "ID": 1234,_x000D_
        "Results": [_x000D_
          [_x000D_
            31_x000D_
          ]_x000D_
        ],_x000D_
        "Statistics": {_x000D_
          "CreationDate": "2022-11-15T10:02:33.4059842+01:00",_x000D_
          "LastRefreshDate": "2020-11-09T16:10:39.4677114+01:00",_x000D_
          "TotalRefreshCount": 4,_x000D_
          "CustomInfo": {}_x000D_
        }_x000D_
      },_x000D_
      "1235": {_x000D_
        "$type": "Inside.Core.Formula.Definition.DefinitionAC, Inside.Core.Formula",_x000D_
        "ID": 1235,_x000D_
        "Results": [_x000D_
          [_x000D_
            31_x000D_
          ]_x000D_
        ],_x000D_
        "Statistics": {_x000D_
          "CreationDate": "2022-11-15T10:02:33.4059842+01:00",_x000D_
          "LastRefreshDate": "2020-11-09T16:10:39.7227237+01:00",_x000D_
          "TotalRefreshCount": 4,_x000D_
          "CustomInfo": {}_x000D_
        }_x000D_
      },_x000D_
      "1236": {_x000D_
        "$type": "Inside.Core.Formula.Definition.DefinitionAC, Inside.Core.Formula",_x000D_
        "ID": 1236,_x000D_
        "Results": [_x000D_
          [_x000D_
            "4"_x000D_
          ]_x000D_
        ],_x000D_
        "Statistics": {_x000D_
          "CreationDate": "2022-11-15T10:02:33.4059842+01:00",_x000D_
          "LastRefreshDate": "2020-11-09T16:10:40.1369154+01:00",_x000D_
          "TotalRefreshCount": 4,_x000D_
          "CustomInfo": {}_x000D_
        }_x000D_
      },_x000D_
      "1237": {_x000D_
        "$type": "Inside.Core.Formula.Definition.DefinitionAC, Inside.Core.Formula",_x000D_
        "ID": 1237,_x000D_
        "Results": [_x000D_
          [_x000D_
            "Catégorie 3"_x000D_
          ]_x000D_
        ],_x000D_
        "Statistics": {_x000D_
          "CreationDate": "2022-11-15T10:02:33.4059842+01:00",_x000D_
          "LastRefreshDate": "2020-11-09T16:10:17.7685432+01:00",_x000D_
          "TotalRefreshCount": 2,_x000D_
          "CustomInfo": {}_x000D_
        }_x000D_
      },_x000D_
      "1238": {_x000D_
        "$type": "Inside.Core.Formula.Definition.DefinitionAC, Inside.Core.Formula",_x000D_
        "ID": 1238,_x000D_
        "Results": [_x000D_
          [_x000D_
            "2"_x000D_
          ]_x000D_
        ],_x000D_
        "Statistics": {_x000D_
          "CreationDate": "2022-11-15T10:02:33.4059842+01:00",_x000D_
          "LastRefreshDate": "2020-11-09T16:10:40.1359194+01:00",_x000D_
          "TotalRefreshCount": 4,_x000D_
          "CustomInfo": {}_x000D_
        }_x000D_
      },_x000D_
      "1239": {_x000D_
        "$type": "Inside.Core.Formula.Definition.DefinitionAC, Inside.Core.Formula",_x000D_
        "ID": 1239,_x000D_
        "Results": [_x000D_
          [_x000D_
            "Catégorie 1"_x000D_
          ]_x000D_
        ],_x000D_
        "Statistics": {_x000D_
          "CreationDate": "2022-11-15T10:02:33.4059842+01:00",_x000D_
          "LastRefreshDate": "2020-11-09T16:10:17.7665486+01:00",_x000D_
          "TotalRefreshCount": 2,_x000D_
          "CustomInfo": {}_x000D_
        }_x000D_
      },_x000D_
      "1240": {_x000D_
        "$type": "Inside.Core.Formula.Definition.DefinitionAC, Inside.Core.Formula",_x000D_
        "ID": 1240,_x000D_
        "Results": [_x000D_
          [_x000D_
            "2"_x000D_
          ]_x000D_
        ],_x000D_
        "Statistics": {_x000D_
          "CreationDate": "2022-11-15T10:02:33.4059842+01:00",_x000D_
          "LastRefreshDate": "2020-11-09T16:10:39.6735913+01:00",_x000D_
          "TotalRefreshCount": 4,_x000D_
          "CustomInfo": {}_x000D_
        }_x000D_
      },_x000D_
      "1241": {_x000D_
        "$type": "Inside.Core.Formula.Definition.DefinitionAC, Inside.Core.Formula",_x000D_
        "ID": 1241,_x000D_
        "Results": [_x000D_
          [_x000D_
            ""_x000D_
          ]_x000D_
        ],_x000D_
        "Statistics": {_x000D_
          "CreationDate": "2022-11-15T10:02:33.4059842+01:00",_x000D_
          "LastRefreshDate": "2020-11-09T16:10:17.7645543+01:00",_x000D_
          "TotalRefreshCount": 2,_x000D_
          "CustomInfo": {}_x000D_
        }_x000D_
      },_x000D_
      "1242": {_x000D_
        "$type": "Inside.Core.Formula.Definition.DefinitionAC, Inside.Core.Formula",_x000D_
        "ID": 1242,_x000D_
        "Results": [_x000D_
          [_x000D_
            "100"_x000D_
          ]_x000D_
        ],_x000D_
        "Statistics": {_x000D_
          "CreationDate": "2022-11-15T10:02:33.4059842+01:00",_x000D_
          "LastRefreshDate": "2020-11-09T16:10:42.5044116+01:00",_x000D_
          "TotalRefreshCount": 4,_x000D_
          "CustomInfo": {}_x000D_
        }_x000D_
      },_x000D_
      "1243": {_x000D_
        "$type": "Inside.Core.Formula.Definition.DefinitionAC, Inside.Core.Formula",_x000D_
        "ID": 1243,_x000D_
        "Results": [_x000D_
          [_x000D_
            31_x000D_
          ]_x000D_
        ],_x000D_
        "Statistics": {_x000D_
          "CreationDate": "2022-11-15T10:02:33.4059842+01:00",_x000D_
          "LastRefreshDate": "2020-11-09T16:10:42.3596329+01:00",_x000D_
          "TotalRefreshCount": 4,_x000D_
          "CustomInf</t>
  </si>
  <si>
    <t>o": {}_x000D_
        }_x000D_
      },_x000D_
      "1244": {_x000D_
        "$type": "Inside.Core.Formula.Definition.DefinitionAC, Inside.Core.Formula",_x000D_
        "ID": 1244,_x000D_
        "Results": [_x000D_
          [_x000D_
            "2"_x000D_
          ]_x000D_
        ],_x000D_
        "Statistics": {_x000D_
          "CreationDate": "2022-11-15T10:02:33.4059842+01:00",_x000D_
          "LastRefreshDate": "2020-11-09T16:10:39.6696437+01:00",_x000D_
          "TotalRefreshCount": 4,_x000D_
          "CustomInfo": {}_x000D_
        }_x000D_
      },_x000D_
      "1245": {_x000D_
        "$type": "Inside.Core.Formula.Definition.DefinitionAC, Inside.Core.Formula",_x000D_
        "ID": 1245,_x000D_
        "Results": [_x000D_
          [_x000D_
            "Ingénieur et cadre"_x000D_
          ]_x000D_
        ],_x000D_
        "Statistics": {_x000D_
          "CreationDate": "2022-11-15T10:02:33.4059842+01:00",_x000D_
          "LastRefreshDate": "2020-11-09T16:10:40.5289925+01:00",_x000D_
          "TotalRefreshCount": 4,_x000D_
          "CustomInfo": {}_x000D_
        }_x000D_
      },_x000D_
      "1246": {_x000D_
        "$type": "Inside.Core.Formula.Definition.DefinitionAC, Inside.Core.Formula",_x000D_
        "ID": 1246,_x000D_
        "Results": [_x000D_
          [_x000D_
            ""_x000D_
          ]_x000D_
        ],_x000D_
        "Statistics": {_x000D_
          "CreationDate": "2022-11-15T10:02:33.4059842+01:00",_x000D_
          "LastRefreshDate": "2020-11-09T16:10:35.8018732+01:00",_x000D_
          "TotalRefreshCount": 3,_x000D_
          "CustomInfo": {}_x000D_
        }_x000D_
      },_x000D_
      "1247": {_x000D_
        "$type": "Inside.Core.Formula.Definition.DefinitionAC, Inside.Core.Formula",_x000D_
        "ID": 1247,_x000D_
        "Results": [_x000D_
          [_x000D_
            "Employé"_x000D_
          ]_x000D_
        ],_x000D_
        "Statistics": {_x000D_
          "CreationDate": "2022-11-15T10:02:33.4059842+01:00",_x000D_
          "LastRefreshDate": "2020-11-09T16:10:39.3587381+01:00",_x000D_
          "TotalRefreshCount": 4,_x000D_
          "CustomInfo": {}_x000D_
        }_x000D_
      },_x000D_
      "1248": {_x000D_
        "$type": "Inside.Core.Formula.Definition.DefinitionAC, Inside.Core.Formula",_x000D_
        "ID": 1248,_x000D_
        "Results": [_x000D_
          [_x000D_
            "300"_x000D_
          ]_x000D_
        ],_x000D_
        "Statistics": {_x000D_
          "CreationDate": "2022-11-15T10:02:33.4059842+01:00",_x000D_
          "LastRefreshDate": "2020-11-09T16:10:41.0899948+01:00",_x000D_
          "TotalRefreshCount": 4,_x000D_
          "CustomInfo": {}_x000D_
        }_x000D_
      },_x000D_
      "1249": {_x000D_
        "$type": "Inside.Core.Formula.Definition.DefinitionAC, Inside.Core.Formula",_x000D_
        "ID": 1249,_x000D_
        "Results": [_x000D_
          [_x000D_
            "Employé"_x000D_
          ]_x000D_
        ],_x000D_
        "Statistics": {_x000D_
          "CreationDate": "2022-11-15T10:02:33.4059842+01:00",_x000D_
          "LastRefreshDate": "2020-11-09T16:10:40.3072602+01:00",_x000D_
          "TotalRefreshCount": 4,_x000D_
          "CustomInfo": {}_x000D_
        }_x000D_
      },_x000D_
      "1250": {_x000D_
        "$type": "Inside.Core.Formula.Definition.DefinitionAC, Inside.Core.Formula",_x000D_
        "ID": 1250,_x000D_
        "Results": [_x000D_
          [_x000D_
            "Ingénieur et cadre"_x000D_
          ]_x000D_
        ],_x000D_
        "Statistics": {_x000D_
          "CreationDate": "2022-11-15T10:02:33.4059842+01:00",_x000D_
          "LastRefreshDate": "2020-11-09T16:10:39.8520988+01:00",_x000D_
          "TotalRefreshCount": 4,_x000D_
          "CustomInfo": {}_x000D_
        }_x000D_
      },_x000D_
      "1251": {_x000D_
        "$type": "Inside.Core.Formula.Definition.DefinitionAC, Inside.Core.Formula",_x000D_
        "ID": 1251,_x000D_
        "Results": [_x000D_
          [_x000D_
            "300"_x000D_
          ]_x000D_
        ],_x000D_
        "Statistics": {_x000D_
          "CreationDate": "2022-11-15T10:02:33.4059842+01:00",_x000D_
          "LastRefreshDate": "2020-11-09T16:10:42.8773244+01:00",_x000D_
          "TotalRefreshCount": 4,_x000D_
          "CustomInfo": {}_x000D_
        }_x000D_
      },_x000D_
      "1252": {_x000D_
        "$type": "Inside.Core.Formula.Definition.DefinitionAC, Inside.Core.Formula",_x000D_
        "ID": 1252,_x000D_
        "Results": [_x000D_
          [_x000D_
            "Ingénieur et cadre"_x000D_
          ]_x000D_
        ],_x000D_
        "Statistics": {_x000D_
          "CreationDate": "2022-11-15T10:02:33.4059842+01:00",_x000D_
          "LastRefreshDate": "2020-11-09T16:10:39.1767888+01:00",_x000D_
          "TotalRefreshCount": 4,_x000D_
          "CustomInfo": {}_x000D_
        }_x000D_
      },_x000D_
      "1253": {_x000D_
        "$type": "Inside.Core.Formula.Definition.DefinitionAC, Inside.Core.Formula",_x000D_
        "ID": 1253,_x000D_
        "Results": [_x000D_
          [_x000D_
            "Ingénieur et cadre"_x000D_
          ]_x000D_
        ],_x000D_
        "Statistics": {_x000D_
          "CreationDate": "2022-11-15T10:02:33.4059842+01:00",_x000D_
          "LastRefreshDate": "2020-11-09T16:10:40.2682813+01:00",_x000D_
          "TotalRefreshCount": 4,_x000D_
          "CustomInfo": {}_x000D_
        }_x000D_
      },_x000D_
      "1254": {_x000D_
        "$type": "Inside.Core.Formula.Definition.DefinitionAC, Inside.Core.Formula",_x000D_
        "ID": 1254,_x000D_
        "Results": [_x000D_
          [_x000D_
            "100"_x000D_
          ]_x000D_
        ],_x000D_
        "Statistics": {_x000D_
          "CreationDate": "2022-11-15T10:02:33.4059842+01:00",_x000D_
          "LastRefreshDate": "2020-11-09T16:10:41.8053699+01:00",_x000D_
          "TotalRefreshCount": 4,_x000D_
          "CustomInfo": {}_x000D_
        }_x000D_
      },_x000D_
      "1255": {_x000D_
        "$type": "Inside.Core.Formula.Definition.DefinitionAC, Inside.Core.Formula",_x000D_
        "ID": 1255,_x000D_
        "Results": [_x000D_
          [_x000D_
            "Ingénieur et cadre"_x000D_
          ]_x000D_
        ],_x000D_
        "Statistics": {_x000D_
          "CreationDate": "2022-11-15T10:02:33.4059842+01:00",_x000D_
          "LastRefreshDate": "2020-11-09T16:10:40.7538423+01:00",_x000D_
          "TotalRefreshCount": 4,_x000D_
          "CustomInfo": {}_x000D_
        }_x000D_
      },_x000D_
      "1256": {_x000D_
        "$type": "Inside.Core.Formula.Definition.DefinitionAC, Inside.Core.Formula",_x000D_
        "ID": 1256,_x000D_
        "Results": [_x000D_
          [_x000D_
            "200"_x000D_
          ]_x000D_
        ],_x000D_
        "Statistics": {_x000D_
          "CreationDate": "2022-11-15T10:02:33.4059842+01:00",_x000D_
          "LastRefreshDate": "2020-11-09T16:10:41.8033563+01:00",_x000D_
          "TotalRefreshCount": 4,_x000D_
          "CustomInfo": {}_x000D_
        }_x000D_
      },_x000D_
      "1257": {_x000D_
        "$type": "Inside.Core.Formula.Definition.DefinitionAC, Inside.Core.Formula",_x000D_
        "ID": 1257,_x000D_
        "Results": [_x000D_
          [_x000D_
            ""_x000D_
          ]_x000D_
        ],_x000D_
        "Statistics": {_x000D_
          "CreationDate": "2022-11-15T10:02:33.4059842+01:00",_x000D_
          "LastRefreshDate": "2020-11-09T16:10:17.8174138+01:00",_x000D_
          "TotalRefreshCount": 2,_x000D_
          "CustomInfo": {}_x000D_
        }_x000D_
      },_x000D_
      "1258": {_x000D_
        "$type": "Inside.Core.Formula.Definition.DefinitionAC, Inside.Core.Formula",_x000D_
        "ID": 1258,_x000D_
        "Results": [_x000D_
          [_x000D_
            "Catégorie 5"_x000D_
          ]_x000D_
        ],_x000D_
        "Statistics": {_x000D_
          "CreationDate": "2022-11-15T10:02:33.4059842+01:00",_x000D_
          "LastRefreshDate": "2020-11-09T16:10:17.8124267+01:00",_x000D_
          "TotalRefreshCount": 2,_x000D_
          "CustomInfo": {}_x000D_
        }_x000D_
      },_x000D_
      "1259": {_x000D_
        "$type": "Inside.Core.Formula.Definition.DefinitionAC, Inside.Core.Formula",_x000D_
        "ID": 1259,_x000D_
        "Results": [_x000D_
          [_x000D_
            31_x000D_
          ]_x000D_
        ],_x000D_
        "Statistics": {_x000D_
          "CreationDate": "2022-11-15T10:02:33.4059842+01:00",_x000D_
          "LastRefreshDate": "2020-11-09T16:10:40.4690821+01:00",_x000D_
          "TotalRefreshCount": 4,_x000D_
          "CustomInfo": {}_x000D_
        }_x000D_
      },_x000D_
      "1260": {_x000D_
        "$type": "Inside.Core.Formula.Definition.DefinitionAC, Inside.Core.Formula",_x000D_
        "ID": 1260,_x000D_
        "Results": [_x000D_
          [_x000D_
            31_x000D_
          ]_x000D_
        ],_x000D_
        "Statistics": {_x000D_
          "CreationDate": "2022-11-15T10:02:33.4059842+01:00",_x000D_
          "LastRefreshDate": "2020-11-09T16:10:39.465715+01:00",_x000D_
          "TotalRefreshCount": 4,_x000D_
          "CustomInfo": {}_x000D_
        }_x000D_
      },_x000D_
      "1261": {_x000D_
        "$type": "Inside.Core.Formula.Definition.DefinitionAC, Inside.Core.Formula",_x000D_
        "ID": 1261,_x000D_
        "Results": [_x000D_
          [_x000D_
            "Catégorie 3"_x000D_
          ]_x000D_
        ],_x000D_
        "Statistics": {_x000D_
          "CreationDate": "2022-11-15T10:02:33.4059842+01:00",_x000D_
          "LastRefreshDate": "2020-11-09T16:10:17.3288851+01:00",_x000D_
          "TotalRefreshCount": 2,_x000D_
          "CustomInfo": {}_x000D_
        }_x000D_
      },_x000D_
      "1262": {_x000D_
        "$type": "Inside.Core.Formula.Definition.DefinitionAC, Inside.Core.Formula",_x000D_
        "ID": 1262,_x000D_
        "Results": [_x000D_
          [_x000D_
            31_x000D_
          ]_x000D_
        ],_x000D_
        "Statistics": {_x000D_
          "CreationDate": "2022-11-15T10:02:33.4059842+01:00",_x000D_
          "LastRefreshDate": "2020-11-09T16:10:39.4647193+01:00",_x000D_
          "TotalRefreshCount": 4,_x000D_
          "CustomInfo": {}_x000D_
        }_x000D_
      },_x000D_
      "1263": {_x000D_
        "$type": "Inside.Core.Formula.Definition.DefinitionAC, Inside.Core.Formula",_x000D_
        "ID": 1263,_x000D_
        "Results": [_x000D_
          [_x000D_
            "Catégorie 1"_x000D_
          ]_x000D_
        ],_x000D_
        "Statistics": {_x000D_
          "CreationDate": "2022-11-15T10:02:33.4059842+01:00",_x000D_
          "LastRefreshDate": "2020-11-09T16:10:17.3258937+01:00",_x000D_
          "TotalRefreshCount": 2,_x000D_
          "CustomInfo": {}_x000D_
        }_x000D_
      },_x000D_
      "1264": {_x000D_
        "$type": "Inside.Core.Formula.Definition.DefinitionAC, Inside.Core.Formula",_x000D_
        "ID": 1264,_x000D_
        "Results": [_x000D_
          [_x000D_
            31_x000D_
          ]_x000D_
        ],_x000D_
        "Statistics": {_x000D_
          "CreationDate": "2022-11-15T10:02:33.4059842+01:00",_x000D_
          "LastRefreshDate": "2020-11-09T16:10:39.4626863+01:00",_x000D_
          "TotalRefreshCount": 4,_x000D_
          "CustomInfo": {}_x000D_
        }_x000D_
      },_x000D_
      "1265": {_x000D_
        "$type": "Inside.Core.Formula.Definition.DefinitionAC, Inside.Core.Formula",_x000D_
        "ID": 1265,_x000D_
        "Results": [_x000D_
          [_x000D_
            ""_x000D_
          ]_x000D_
        ],_x000D_
        "Statistics": {_x000D_
          "CreationDate": "2022-11-15T10:02:33.4059842+01:00",_x000D_
          "LastRefreshDate": "2020-11-09T16:10:17.3229474+01:00",_x000D_
          "TotalRefreshCount": 2,_x000D_
          "CustomInfo": {}_x000D_
        }_x000D_
      },_x000D_
      "1266": {_x000D_
        "$type": "Inside.Core.Formula.Definition.DefinitionAC, Inside.Core.Formula",_x000D_
        "ID": 1266,_x000D_
        "Results": [_x000D_
          [_x000D_
            "1"_x000D_
          ]_x000D_
        ],_x000D_
        "Statistics": {_x000D_
          "CreationDate": "2022-11-15T10:02:33.4059842+01:00",_x000D_
          "LastRefreshDate": "2020-11-09T16:10:39.6716397+01:00",_x000D_
          "TotalRefreshCount": 4,_x000D_
          "CustomInfo": {}_x000D_
        }_x000D_
      },_x000D_
      "1267": {_x000D_
        "$type": "Inside.Core.Formula.Definition.DefinitionAC, Inside.Core.Formula",_x000D_
        "ID": 1267,_x000D_
        "Results": [_x000D_
          [_x000D_
            "100"_x000D_
          ]_x000D_
        ],_x000D_
        "Statistics": {_x000D_
          "CreationDate": "2022-11-15T10:02:33.4059842+01:00",_x000D_
          "LastRefreshDate": "2020-11-09T16:10:42.7957118+01:00",_x000D_
          "TotalRefreshCount": 4,_x000D_
          "CustomInfo": {}_x000D_
        }_x000D_
      },_x000D_
      "1268": {_x000D_
        "$type": "Inside.Core.Formula.Definition.DefinitionAC, Inside.Core.Formula",_x000D_
        "ID": 1268,_x000D_
        "Results": [_x000D_
          [_x000D_
            31_x000D_
          ]_x000D_
        ],_x000D_
        "Statistics": {_x000D_
          "CreationDate": "2022-11-15T10:02:33.4059842+01:00",_x000D_
          "LastRefreshDate": "2020-11-09T16:10:39.2585168+01:00",_x000D_
          "TotalRefreshCount": 4,_x000D_
          "CustomInfo": {}_x000D_
        }_x000D_
      },_x000D_
      "1269": {_x000D_
        "$type": "Inside.Core.Formula.Definition.DefinitionAC, Inside.Core.Formula",_x000D_
        "ID": 1269,_x000D_
        "Results": [_x000D_
          [_x000D_
            "1"_x000D_
          ]_x000D_
        ],_x000D_
        "Statistics": {_x000D_
          "CreationDate": "2022-11-15T10:02:33.4059842+01:00",_x000D_
          "LastRefreshDate": "2020-11-09T16:10:39.9140428+01:00",_x000D_
          "TotalRefreshCount": 4,_x000D_
          "CustomInfo": {}_x000D_
        }_x000D_
      },_x000D_
      "1270": {_x000D_
        "$type": "Inside.Core.Formula.Definition.DefinitionAC, Inside.Core.Formula",_x000D_
        "ID": 1270,_x000D_
        "Results": [_x000D_
          [_x000D_
            "Catégorie 4"_x000D_
          ]_x000D_
        ],_x000D_
        "Statistics": {_x000D_
          "CreationDate": "2022-11-15T10:02:33.4059842+01:00",_x000D_
          "LastRefreshDate": "2020-11-09T16:10:35.8038709+01:00",_x000D_
          "TotalRefreshCount": 3,_x000D_
          "CustomInfo": {}_x000D_
        }_x000D_
      },_x000D_
      "1271": {_x000D_
        "$type": "Inside.Core.Formula.Definition.DefinitionAC, Inside.Core.Formula",_x000D_
        "ID": 1271,_x000D_
        "Results": [_x000D_
          [_x000D_
            "3"_x000D_
          ]_x000D_
        ],_x000D_
        "Statistics": {_x000D_
          "CreationDate": "2022-11-15T10:02:33.4059842+01:00",_x000D_
          "LastRefreshDate": "2020-11-09T16:10:41.6308405+01:00",_x000D_
          "TotalRefreshCount": 4,_x000D_
          "CustomInfo": {}_x000D_
        }_x000D_
      },_x000D_
      "1272": {_x000D_
        "$type": "Inside.Core.Formula.Definition.DefinitionAC, Inside.Core.Formula",_x000D_
        "ID": 1272,_x000D_
        "Results": [_x000D_
          [_x000D_
            31_x000D_
          ]_x000D_
        ],_x000D_
        "Statistics": {_x000D_
          "CreationDate": "2022-11-15T10:02:33.4059842+01:00",_x000D_
          "LastRefreshDate": "2020-11-09T16:10:39.4587407+01:00",_x000D_
          "TotalRefreshCount": 4,_x000D_
          "CustomInfo": {}_x000D_
        }_x000D_
      },_x000D_
      "1273": {_x000D_
        "$type": "Inside.Core.Formula.Definition.DefinitionAC, Inside.Core.Formula",_x000D_
        "ID": 1273,_x000D_
        "Results": [_x000D_
          [_x000D_
            ""_x000D_
          ]_x000D_
        ],_x000D_
        "Statistics": {_x000D_
          "CreationDate": "2022-11-15T10:02:33.4059842+01:00",_x000D_
          "LastRefreshDate": "2020-11-09T16:10:17.7595655+01:00",_x000D_
          "TotalRefreshCount": 2,_x000D_
          "CustomInfo": {}_x000D_
        }_x000D_
      },_x000D_
      "1274": {_x000D_
        "$type": "Inside.Core.Formula.Definition.DefinitionAC, Inside.Core.Formula",_x000D_
        "ID": 1274,_x000D_
        "Results": [_x000D_
          [_x000D_
            "Ingénieur et cadre"_x000D_
          ]_x000D_
        ],_x000D_
        "Statistics": {_x000D_
          "CreationDate": "2022-11-15T10:02:33.4059842+01:00",_x000D_
          "LastRefreshDate": "2020-11-09T16:10:39.5597218+01:00",_x000D_
          "TotalRefreshCount": 4,_x000D_
          "CustomInfo": {}_x000D_
        }_x000D_
      },_x000D_
      "1275": {_x000D_
        "$type": "Inside.Core.Formula.Definition.DefinitionAC, Inside.Core.Formula",_x000D_
        "ID": 1275,_x000D_
        "Results": [_x000D_
          [_x000D_
            "300"_x000D_
          ]_x000D_
        ],_x000D_
        "Statistics": {_x000D_
          "CreationDate": "2022-11-15T10:02:33.4059842+01:00",_x000D_
          "LastRefreshDate": "2020-11-09T16:10:41.5529588+01:00",_x000D_
          "TotalRefreshCount": 4,_x000D_
          "CustomInfo": {}_x000D_
        }_x000D_
      },_x000D_
      "1276": {_x000D_
        "$type": "Inside.Core.Formula.Definition.DefinitionAC, Inside.Core.Formula",_x000D_
        "ID": 1276,_x000D_
        "Results": [_x000D_
          [_x000D_
            "3"_x000D_
          ]_x000D_
        ],_x000D_
        "Statistics": {_x000D_
          "CreationDate": "2022-11-15T10:02:33.4059842+01:00",_x000D_
          "LastRefreshDate": "2020-11-09T16:10:40.8107202+01:00",_x000D_
          "TotalRefreshCount": 4,_x000D_
          "CustomInfo": {}_x000D_
        }_x000D_
      },_x000D_
      "1277": {_x000D_
        "$type": "Inside.Core.Formula.Definition.DefinitionAC, Inside.Core.Formula",_x000D_
        "ID": 1277,_x000D_
        "Results": [_x000D_
          [_x000D_
            31_x000D_
          ]_x000D_
        ],_x000D_
        "Statistics": {_x000D_
          "CreationDate": "2022-11-15T10:02:33.4059842+01:00",_x000D_
          "LastRefreshDate": "2020-11-09T16:10:40.2103781+01:00",_x000D_
          "TotalRefreshCount": 4,_x000D_
          "CustomInfo": {}_x000D_
        }_x000D_
      },_x000D_
      "1278": {_x000D_
        "$type": "Inside.Core.Formula.Definition.DefinitionAC, Inside.Core.Formula",_x000D_
        "ID": 1278,_x000D_
        "Results": [_x000D_
          [_x000D_
            "Catégorie 1"_x000D_
          ]_x000D_
        ],_x000D_
        "Statistics": {_x000D_
          "CreationDate": "2022-11-15T10:02:33.4059842+01:00",_x000D_
          "LastRefreshDate": "2020-11-09T16:10:17.476173+01:00",_x000D_
          "TotalRefreshCount": 2,_x000D_
          "CustomInfo": {}_x000D_
        }_x000D_
      },_x000D_
      "1279": {_x000D_
        "$type": "Inside.Core.Formula.Definition.DefinitionAC, Inside.Core.Formula",_x000D_
        "ID": 1279,_x000D_
        "Results": [_x000D_
          [_x000D_
            "Employé"_x000D_
          ]_x000D_
        ],_x000D_
        "Statistics": {_x000D_
          "CreationDate": "2022-11-15T10:02:33.4059842+01:00",_x000D_
          "LastRefreshDate": "2020-11-09T16:10:39.5587238+01:00",_x000D_
          "TotalRefreshCount": 4,_x000D_
          "CustomInfo": {}_x000D_
        }_x000D_
      },_x000D_
      "1280": {_x000D_
        "$type": "Inside.Core.Formula.Definition.DefinitionAC, Inside.Core.Formula",_x000D_
        "ID": 1280,_x000D_
        "Results": [_x000D_
          [_x000D_
            "200"_x000D_
          ]_x000D_
        ],_x000D_
        "Statistics": {_x000D_
          "CreationDate": "2022-11-15T10:02:33.4059842+01:00",_x000D_
          "LastRefreshDate": "2020-11-09T16:10:41.551963+01:00",_x000D_
          "TotalRefreshCount": 4,_x000D_
          "CustomInfo": {}_x000D_
        }_x000D_
      },_x000D_
      "1281": {_x000D_
        "$type": "Inside.Core.Formula.Definition.DefinitionAC, Inside.Core.Formula",_x000D_
        "ID": 1281,_x000D_
        "Results": [_x000D_
          [_x000D_
            "2"_x000D_
          ]_x000D_
        ],_x000D_
        "Statistics": {_x000D_
          "CreationDate": "2022-11-15T10:02:33.4059842+01:00",_x000D_
          "LastRefreshDate": "2020-11-09T16:10:42.0699009+01:00",_x000D_
          "TotalRefreshCount": 4,_x000D_
          "CustomInfo": {}_x000D_
        }_x000D_
      },_x000D_
      "1282": {_x000D_
        "$type": "Inside.Core.Formula.Definition.DefinitionAC, Inside.Core.Formula",_x000D_
        "ID": 1282,_x000D_
        "Results": [_x000D_
          [_x000D_
            31_x000D_
          ]_x000D_
        ],_x000D_
        "Statistics": {_x000D_
          "CreationDate": "2022-11-15T10:02:33.4059842+01:00",_x000D_
          "LastRefreshDate": "2020-11-09T16:10:41.3473766+01:00",_x000D_
          "TotalRefreshCount": 4,_x000D_
          "CustomInfo": {}_x000D_
        }_x000D_
      },_x000D_
      "1283": {_x000D_
        "$type": "Inside.Core.Formula.Definition.DefinitionAC, Inside.Core.Formula",_x000D_
        "ID": 1283,_x000D_
        "Results": [_x000D_
          [_x000D_
            ""_x000D_
          ]_x000D_
        ],_x000D_
        "Statistics": {_x000D_
          "CreationDate": "2022-11-15T10:02:33.4059842+01:00",_x000D_
          "LastRefreshDate": "2020-11-09T16:10:17.7547+01:00",_x000D_
          "TotalRefreshCount": 2,_x000D_
          "CustomInfo": {}_x000D_
        }_x000D_
      },_x000D_
      "1284": {_x000D_
        "$type": "Inside.Core.Formula.Definition.DefinitionAC, Inside.Core.Formula",_x000D_
        "ID": 1284,_x000D_
        "Results": [_x000D_
          [_x000D_
            "Employé"_x000D_
          ]_x000D_
        ],_x000D_
        "Statistics": {_x000D_
          "CreationDate": "2022-11-15T10:02:33.4059842+01:00",_x000D_
          "LastRefreshDate": "2020-11-09T16:10:39.5567295+01:00",_x000D_
          "TotalRefreshCount": 4,_x000D_
          "CustomInfo": {}_x000D_
        }_x000D_
      },_x000D_
      "1285": {_x000D_
        "$type": "Inside.Core.Formula.Definition.DefinitionAC, Inside.Core.Formula",_x000D_
        "ID": 1285,_x000D_
        "Results": [_x000D_
          [_x000D_
            "100"_x000D_
          ]_x000D_
        ],_x000D_
        "Statistics": {_x000D_
          "CreationDate": "2022-11-15T10:02:33.4059842+01:00",_x000D_
          "LastRefreshDate": "2020-11-09T16:10:41.5499688+01:00",_x000D_
          "TotalRefreshCount": 4,_x000D_
          "CustomInfo": {}_x000D_
        }_x000D_
      },_x000D_
      "1286": {_x000D_
        "$type": "Inside.Core.Formula.Definition.DefinitionAC, Inside.Core.Formula",_x000D_
        "ID": 1286,_x000D_
        "Results": [_x000D_
          [_x000D_
            "1"_x000D_
          ]_x000D_
        ],_x000D_
        "Statistics": {_x000D_
          "CreationDate": "2022-11-15T10:02:33.4059842+01:00",_x000D_
          "LastRefreshDate": "2020-11-09T16:10:41.6287928+01:00",_x000D_
          "TotalRefreshCount": 4,_x000D_
          "CustomInfo": {}_x000D_
        }_x000D_
      },_x000D_
      "1287": {_x000D_
        "$type": "Inside.Core.Formula.Definition.DefinitionAC, Inside.Core.Formula",_x000D_
        "ID": 1287,_x000D_
        "Results": [_x000D_
          [_x000D_
            31_x000D_
          ]_x000D_
        ],_x000D_
        "Statistics": {_x000D_
          "CreationDate": "2022-11-15T10:02:33.4059842+01:00",_x000D_
          "LastRefreshDate": "2020-11-09T16:10:40.2093767+01:00",_x000D_
          "TotalRefreshCount": 4,_x000D_
          "CustomInfo": {}_x000D_
        }_x000D_
      },_x000D_
      "1288": {_x000D_
        "$type": "Inside.Core.Formula.Definition.DefinitionAC, Inside.Core.Formula",_x000D_
        "ID": 1288,_x000D_
        "Results": [_x000D_
          [_x000D_
            "Catégorie 1"_x000D_
          ]_x000D_
        ],_x000D_
        "Statistics": {_x000D_
          "CreationDate": "2022-11-15T10:02:33.4059842+01:00",_x000D_
          "LastRefreshDate": "2020-11-09T16:10:18.0303909+01:00",_x000D_
          "TotalRefreshCount": 2,_x000D_
          "CustomInfo": {}_x000D_
        }_x000D_
      },_x000D_
      "1289": {_x000D_
        "$type": "Inside.Core.Formula.Definition.DefinitionAC, Inside.Core.Formula",_x000D_
        "ID": 1289,_x000D_
        "Results": [_x000D_
          [_x000D_
            "Employé"_x000D_
          ]_x000D_
        ],_x000D_
        "Statistics": {_x000D_
          "CreationDate": "2022-11-15T10:02:33.4059842+01:00",_x000D_
          "LastRefreshDate": "2020-11-09T16:10:39.5547358+01:00",_x000D_
          "TotalRefreshCount": 4,_x000D_
          "CustomInfo": {}_x000D_
        }_x000D_
      },_x000D_
      "1290": {_x000D_
        "$type": "Inside.Core.Formula.Definition.DefinitionAC, Inside.Core.Formula",_x000D_
        "ID": 1290,_x000D_
        "Results": [_x000D_
          [_x000D_
            "100"_x000D_
          ]_x000D_
        ],_x000D_
        "Statistics": {_x000D_
          "CreationDate": "2022-11-15T10:02:33.4059842+01:00",_x000D_
          "LastRefreshDate": "2020-11-09T16:10:41.547977+01:00",_x000D_
          "TotalRefreshCount": 4,_x000D_
          "CustomInfo": {}_x000D_
        }_x000D_
      },_x000D_
      "1291": {_x000D_
        "$type": "Inside.Core.Formula.Definition.DefinitionAC, Inside.Core.Formula",_x000D_
        "ID": 1291,_x000D_
        "Results": [_x000D_
          [_x000D_
            "3"_x000D_
          ]_x000D_
        ],_x000D_
        "Statistics": {_x000D_
          "CreationDate": "2022-11-15T10:02:33.4059842+01:00",_x000D_
          "LastRefreshDate": "2020-11-09T16:10:39.9070661+01:00",_x000D_
          "TotalRefreshCount": 4,_x000D_
          "CustomInfo": {}_x000D_
        }_x000D_
      },_x000D_
      "1292": {_x000D_
        "$type": "Inside.Core.Formula.Definition.DefinitionAC, Inside.Core.Formula",_x000D_
        "ID": 1292,_x000D_
        "Results": [_x000D_
          [_x000D_
            31_x000D_
          ]_x000D_
        ],_x000D_
        "Statistics": {_x000D_
          "CreationDate": "2022-11-15T10:02:33.4059842+01:00",_x000D_
          "LastRefreshDate": "2020-11-09T16:10:43.0944965+01:00",_x000D_
          "TotalRefreshCount": 4,_x000D_
          "CustomInfo": {}_x000D_
        }_x000D_
      },_x000D_
      "1293": {_x000D_
        "$type": "Inside.Core.Formula.Definition.DefinitionAC, Inside.Core.Formula",_x000D_
        "ID": 1293,_x000D_
        "Results": [_x000D_
          [_x000D_
            ""_x000D_
          ]_x000D_
        ],_x000D_
        "Statistics": {_x000D_
          "CreationDate": "2022-11-15T10:02:33.4059842+01:00",_x000D_
          "LastRefreshDate": "2020-11-09T16:10:32.9472892+01:00",_x000D_
          "TotalRefreshCount": 3,_x000D_
          "CustomInfo": {}_x000D_
        }_x000D_
      },_x000D_
      "1294": {_x000D_
        "$type": "Inside.Core.Formula.Definition.DefinitionAC, Inside.Core.Formula",_x000D_
        "ID": 1294,_x000D_
        "Results": [_x000D_
          [_x000D_
            "Ingénieur et cadre"_x000D_
          ]_x000D_
        ],_x000D_
        "Statistics": {_x000D_
          "CreationDate": "2022-11-15T10:02:33.4059842+01:00",_x000D_
          "LastRefreshDate": "2020-11-09T16:10:39.5537375+01:00",_x000D_
          "TotalRefreshCount": 4,_x000D_
          "CustomInfo": {}_x000D_
        }_x000D_
      },_x000D_
      "1295": {_x000D_
        "$type": "Inside.Core.Formula.Definition.DefinitionAC, Inside.Core.Formula",_x000D_
        "ID": 1295,_x000D_
        "Results": [_x000D_
          [_x000D_
            "300"_x000D_
          ]_x000D_
        ],_x000D_
        "Statistics": {_x000D_
          "CreationDate": "2022-11-15T10:02:33.4059842+01:00",_x000D_
          "LastRefreshDate": "2020-11-09T16:10:41.546983+01:00",_x000D_
          "TotalRefreshCount": 4,_x000D_
          "CustomInfo": {}_x000D_
        }_x000D_
      },_x000D_
      "1296": {_x000D_
        "$type": "Inside.Core.Formula.Definition.DefinitionAC, Inside.Core.Formula",_x000D_
        "ID": 1296,_x000D_
        "Results": [_x000D_
          [_x000D_
            "3"_x000D_
          ]_x000D_
        ],_x000D_
        "Statistics": {_x000D_
          "CreationDate": "2022-11-15T10:02:33.4059842+01:00",_x000D_
          "LastRefreshDate": "2020-11-09T16:10:40.1239525+01:00",_x000D_
          "TotalRefreshCount": 4,_x000D_
          "CustomInfo": {}_x000D_
        }_x000D_
      },_x000D_
      "1297": {_x000D_
        "$type": "Inside.Core.Formula.Definition.DefinitionAC, Inside.Core.Formula",_x000D_
        "ID": 1297,_x000D_
        "Results": [_x000D_
          [_x000D_
            54_x000D_
          ]_x000D_
        ],_x000D_
        "Statistics": {_x000D_
          "CreationDate": "2022-11-15T10:02:33.4059842+01:00",_x000D_
          "LastRefreshDate": "2020-11-09T16:10:40.2073812+01:00",_x000D_
          "TotalRefreshCount": 4,_x000D_
          "CustomInfo": {}_x000D_
        }_x000D_
      },_x000D_
      "1298": {_x000D_
        "$type": "Inside.Core.Formula.Definition.DefinitionAC, Inside.Core.Formula",_x000D_
        "ID": 1298,_x000D_
        "Results": [_x000D_
          [_x000D_
            "Catégorie 3"_x000D_
          ]_x000D_
        ],_x000D_
        "Statistics": {_x000D_
          "CreationDate": "2022-11-15T10:02:33.4059842+01:00",_x000D_
          "LastRefreshDate": "2020-11-09T16:10:33.2124443+01:00",_x000D_
          "TotalRefreshCount": 3,_x000D_
          "CustomInfo": {}_x000D_
        }_x000D_
      },_x000D_
      "1299": {_x000D_
        "$type": "Inside.Core.Formula.Definition.DefinitionAC, Inside.Core.Formula",_x000D_
        "ID": 1299,_x000D_
        "Results": [_x000D_
          [_x000D_
            "Ingénieur et cadre"_x000D_
          ]_x000D_
        ],_x000D_
        "Statistics": {_x000D_
          "CreationDate": "2022-11-15T10:02:33.4059842+01:00",_x000D_
          "LastRefreshDate": "2020-11-09T16:10:39.5517434+01:00",_x000D_
          "TotalRefreshCount": 4,_x000D_
          "CustomInfo": {}_x000D_
        }_x000D_
      },_x000D_
      "1300": {_x000D_
        "$type": "Inside.Core.Formula.Definition.DefinitionAC, Inside.Core.Formula",_x000D_
        "ID": 1300,_x000D_
        "Results": [_x000D_
          [_x000D_
            "250"_x000D_
          ]_x000D_
        ],_x000D_
        "Statistics": {_x000D_
          "CreationDate": "2022-11-15T10:02:33.4059842+01:00",_x000D_
          "LastRefreshDate": "2020-11-09T16:10:41.5449229+01:00",_x000D_
          "TotalRefreshCount": 4,_x000D_
          "CustomInfo": {}_x000D_
        }_x000D_
      },_x000D_
      "1301": {_x000D_
        "$type": "Inside.Core.Formula.Definition.DefinitionAC, Inside.Core.Formula",_x000D_
        "ID": 1301,_x000D_
        "Results": [_x000D_
          [_x000D_
            "2"_x000D_
          ]_x000D_
        ],_x000D_
        "Statistics": {_x000D_
          "CreationDate": "2022-11-15T10:02:33.4059842+01:00",_x000D_
          "LastRefreshDate": "2020-11-09T16:10:40.3441696+01:00",_x000D_
          "TotalRefreshCount": 4,_x000D_
          "CustomInfo": {}_x000D_
        }_x000D_
      },_x000D_
      "1302": {_x000D_
        "$type": "Inside.Core.Formula.Definition.DefinitionAC, Inside.Core.Formula",_x000D_
        "ID": 1302,_x000D_
        "Results": [_x000D_
          [_x000D_
            31_x000D_
          ]_x000D_
        ],_x000D_
        "Statistics": {_x000D_
          "CreationDate": "2022-11-15T10:02:33.4059842+01:00",_x000D_
          "LastRefreshDate": "2020-11-09T16:10:41.8433293+01:00",_x000D_
          "TotalRefreshCount": 4,_x000D_
          "CustomInfo": {}_x000D_
        }_x000D_
      },_x000D_
      "1303": {_x000D_
        "$type": "Inside.Core.Formula.Definition.DefinitionAC, Inside.Core.Formula",_x000D_
        "ID": 1303,_x000D_
        "Results": [_x000D_
          [_x000D_
            ""_x000D_
          ]_x000D_
        ],_x000D_
        "Statistics": {_x000D_
          "CreationDate": "2022-11-15T10:02:33.4059842+01:00",_x000D_
          "LastRefreshDate": "2020-11-09T16:10:35.5657439+01:00",_x000D_
          "TotalRefreshCount": 3,_x000D_
          "CustomInfo": {}_x000D_
        }_x000D_
      },_x000D_
      "1304": {_x000D_
        "$type": "Inside.Core.Formula.Definition.DefinitionAC, Inside.Core.Formula",_x000D_
        "ID": 1304,_x000D_
        "Results": [_x000D_
          [_x000D_
            "Employé"_x000D_
          ]_x000D_
        ],_x000D_
        "Statistics": {_x000D_
          "CreationDate": "2022-11-15T10:02:33.4059842+01:00",_x000D_
          "LastRefreshDate": "2020-11-09T16:10:39.5497374+01:00",_x000D_
          "TotalRefreshCount": 4,_x000D_
          "CustomInfo": {}_x000D_
        }_x000D_
      },_x000D_
      "1305": {_x000D_
        "$type": "Inside.Core.Formula.Definition.DefinitionAC, Inside.Core.Formula",_x000D_
        "ID": 1305,_x000D_
        "Results": [_x000D_
          [_x000D_
            "100"_x000D_
          ]_x000D_
        ],_x000D_
        "Statistics": {_x000D_
          "CreationDate": "2022-11-15T10:02:33.4059842+01:00",_x000D_
          "LastRefreshDate": "2020-11-09T16:10:41.5426531+01:00",_x000D_
          "TotalRefreshCount": 4,_x000D_
          "CustomInfo": {}_x000D_
        }_x000D_
      },_x000D_
      "1306": {_x000D_
        "$type": "Inside.Core.Formula.Definition.DefinitionAC, Inside.Core.Formula",_x000D_
        "ID": 1306,_x000D_
        "Results": [_x000D_
          [_x000D_
            "1"_x000D_
          ]_x000D_
        ],_x000D_
        "Statistics": {_x000D_
          "CreationDate": "2022-11-15T10:02:33.4059842+01:00",_x000D_
          "LastRefreshDate": "2020-11-09T16:10:40.5825445+01:00",_x000D_
          "TotalRefreshCount": 4,_x000D_
          "CustomInfo": {}_x000D_
        }_x000D_
      },_x000D_
      "1307": {_x000D_
        "$type": "Inside.Core.Formula.Definition.DefinitionAC, Inside.Core.Formula",_x000D_
        "ID": 1307,_x000D_
        "Results": [_x000D_
          [_x000D_
            31_x000D_
          ]_x000D_
        ],_x000D_
        "Statistics": {_x000D_
          "CreationDate": "2022-11-15T10:02:33.4059842+01:00",_x000D_
          "LastRefreshDate": "2020-11-09T16:10:40.2053884+01:00",_x000D_
          "TotalRefreshCount": 4,_x000D_
          "CustomInfo": {}_x000D_
        }_x000D_
      },_x000D_
      "1308": {_x000D_
        "$type": "Inside.Core.Formula.Definition.DefinitionAC, Inside.Core.Formula",_x000D_
        "ID": 1308,_x000D_
        "Results": [_x000D_
          [_x000D_
            ""_x000D_
          ]_x000D_
        ],_x000D_
        "Statistics": {_x000D_
          "CreationDate": "2022-11-15T10:02:33.4059842+01:00",_x000D_
          "LastRefreshDate": "2020-11-09T16:10:17.2990002+01:00",_x000D_
          "TotalRefreshCount": 2,_x000D_
          "CustomInfo": {}_x000D_
        }_x000D_
      },_x000D_
      "1309": {_x000D_
        "$type": "Inside.Core.Formula.Definition.DefinitionAC, Inside.Core.Formula",_x000D_
        "ID": 1309,_x000D_
        "Results": [_x000D_
          [_x000D_
            "Employé"_x000D_
          ]_x000D_
        ],_x000D_
        "Statistics": {_x000D_
          "CreationDate": "2022-11-15T10:02:33.4059842+01:00",_x000D_
          "LastRefreshDate": "2020-11-09T16:10:39.5487406+01:00",_x000D_
          "TotalRefreshCount": 4,_x000D_
          "CustomInfo": {}_x000D_
        }_x000D_
      },_x000D_
      "1310": {_x000D_
        "$type": "Inside.Core.Formula.Definition.DefinitionAC, Inside.Core.Formula",_x000D_
        "ID": 1310,_x000D_
        "Results": [_x000D_
          [_x000D_
            "100"_x000D_
          ]_x000D_
        ],_x000D_
        "Statistics": {_x000D_
          "CreationDate": "2022-11-15T10:02:33.4059842+01:00",_x000D_
          "LastRefreshDate": "2020-11-09T16:10:41.5416562+01:00",_x000D_
          "TotalRefreshCount": 4,_x000D_
          "CustomInfo": {}_x000D_
        }_x000D_
      },_x000D_
      "1311": {_x000D_
        "$type": "Inside.Core.Formula.Definition.DefinitionAC, Inside.Core.Formula",_x000D_
        "ID": 1311,_x000D_
        "Results": [_x000D_
          [_x000D_
            "1"_x000D_
          ]_x000D_
        ],_x000D_
        "Statistics": {_x000D_
          "CreationDate": "2022-11-15T10:02:33.4059842+01:00",_x000D_
          "LastRefreshDate": "2020-11-09T16:10:42.0669105+01:00",_x000D_
          "TotalRefreshCount": 4,_x000D_
          "CustomInfo": {}_x000D_
        }_x000D_
      },_x000D_
      "1312": {_x000D_
        "$type": "Inside.Core.Formula.Definition.DefinitionAC, Inside.Core.Formula",_x000D_
        "ID": 1312,_x000D_
        "Results": [_x000D_
          [_x000D_
            31_x000D_
          ]_x000D_
        ],_x000D_
        "Statistics": {_x000D_
          "CreationDate": "2022-11-15T10:02:33.4059842+01:00",_x000D_
          "LastRefreshDate": "2020-11-09T16:10:41.1119213+01:00",_x000D_
          "TotalRefreshCount": 4,_x000D_
          "CustomInfo": {}_x000D_
        }_x000D_
      },_x000D_
      "1313": {_x000D_
        "$type": "Inside.Core.Formula.Definition.DefinitionAC, Inside.Core.Formula",_x000D_
        "ID": 1313,_x000D_
        "Results": [_x000D_
          [_x000D_
            "Catégorie 2"_x000D_
          ]_x000D_
        ],_x000D_
        "Statistics": {_x000D_
          "CreationDate": "2022-11-15T10:02:33.4059842+01:00",_x000D_
          "LastRefreshDate": "2020-11-09T16:10:17.7447641+01:00",_x000D_
          "TotalRefreshCount": 2,_x000D_
          "CustomInfo": {}_x000D_
        }_x000D_
      },_x000D_
      "1314": {_x000D_
        "$type": "Inside.Core.Formula.Definition.DefinitionAC, Inside.Core.Formula",_x000D_
        "ID": 1314,_x000D_
        "Results": [_x000D_
          [_x000D_
            "Employé"_x000D_
          ]_x000D_
        ],_x000D_
        "Statistics": {_x000D_
          "CreationDate": "2022-11-15T10:02:33.4059842+01:00",_x000D_
          "LastRefreshDate": "2020-11-09T16:10:39.5467484+01:00",_x000D_
          "TotalRefreshCount": 4,_x000D_
          "CustomInfo": {}_x000D_
        }_x000D_
      },_x000D_
      "1315": {_x000D_
        "$type": "Inside.Core.Formula.Definition.DefinitionAC, Inside.Core.Formula",_x000D_
        "ID": 1315,_x000D_
        "Results": [_x000D_
          [_x000D_
            "200"_x000D_
          ]_x000D_
        ],_x000D_
        "Statistics": {_x000D_
          "CreationDate": "2022-11-15T10:02:33.4059842+01:00",_x000D_
          "LastRefreshDate": "2020-11-09T16:10:41.5406728+01:00",_x000D_
          "TotalRefreshCount": 4,_x000D_
          "CustomInfo": {}_x000D_
        }_x000D_
      },_x000D_
      "1316": {_x000D_
        "$type": "Inside.Core.Formula.Definition.DefinitionAC, Inside.Core.Formula",_x000D_
        "ID": 1316,_x000D_
        "Results": [_x000D_
          [_x000D_
            "3"_x000D_
          ]_x000D_
        ],_x000D_
        "Statistics": {_x000D_
          "CreationDate": "2022-11-15T10:02:33.4059842+01:00",_x000D_
          "LastRefreshDate": "2020-11-09T16:10:40.7987769+01:00",_x000D_
          "TotalRefreshCount": 4,_x000D_
          "CustomInfo": {}_x000D_
        }_x000D_
      },_x000D_
      "1317": {_x000D_
        "$type": "Inside.Core.Formula.Definition.DefinitionAC, Inside.Core.Formula",_x000D_
        "ID": 1317,_x000D_
        "Results": [_x000D_
          [_x000D_
            31_x000D_
          ]_x000D_
        ],_x000D_
        "Statistics": {_x000D_
          "CreationDate": "2022-11-15T10:02:33.4059842+01:</t>
  </si>
  <si>
    <t xml:space="preserve">00",_x000D_
          "LastRefreshDate": "2020-11-09T16:10:40.2043931+01:00",_x000D_
          "TotalRefreshCount": 4,_x000D_
          "CustomInfo": {}_x000D_
        }_x000D_
      },_x000D_
      "1318": {_x000D_
        "$type": "Inside.Core.Formula.Definition.DefinitionAC, Inside.Core.Formula",_x000D_
        "ID": 1318,_x000D_
        "Results": [_x000D_
          [_x000D_
            "Catégorie 1"_x000D_
          ]_x000D_
        ],_x000D_
        "Statistics": {_x000D_
          "CreationDate": "2022-11-15T10:02:33.4059842+01:00",_x000D_
          "LastRefreshDate": "2020-11-09T16:10:32.9383689+01:00",_x000D_
          "TotalRefreshCount": 3,_x000D_
          "CustomInfo": {}_x000D_
        }_x000D_
      },_x000D_
      "1319": {_x000D_
        "$type": "Inside.Core.Formula.Definition.DefinitionAC, Inside.Core.Formula",_x000D_
        "ID": 1319,_x000D_
        "Results": [_x000D_
          [_x000D_
            ""_x000D_
          ]_x000D_
        ],_x000D_
        "Statistics": {_x000D_
          "CreationDate": "2022-11-15T10:02:33.4059842+01:00",_x000D_
          "LastRefreshDate": "2020-11-09T16:10:17.8253936+01:00",_x000D_
          "TotalRefreshCount": 2,_x000D_
          "CustomInfo": {}_x000D_
        }_x000D_
      },_x000D_
      "1320": {_x000D_
        "$type": "Inside.Core.Formula.Definition.DefinitionAC, Inside.Core.Formula",_x000D_
        "ID": 1320,_x000D_
        "Results": [_x000D_
          [_x000D_
            "250"_x000D_
          ]_x000D_
        ],_x000D_
        "Statistics": {_x000D_
          "CreationDate": "2022-11-15T10:02:33.4059842+01:00",_x000D_
          "LastRefreshDate": "2020-11-09T16:10:42.8216446+01:00",_x000D_
          "TotalRefreshCount": 4,_x000D_
          "CustomInfo": {}_x000D_
        }_x000D_
      },_x000D_
      "1321": {_x000D_
        "$type": "Inside.Core.Formula.Definition.DefinitionAC, Inside.Core.Formula",_x000D_
        "ID": 1321,_x000D_
        "Results": [_x000D_
          [_x000D_
            "250"_x000D_
          ]_x000D_
        ],_x000D_
        "Statistics": {_x000D_
          "CreationDate": "2022-11-15T10:02:33.4059842+01:00",_x000D_
          "LastRefreshDate": "2020-11-09T16:10:41.8363376+01:00",_x000D_
          "TotalRefreshCount": 4,_x000D_
          "CustomInfo": {}_x000D_
        }_x000D_
      },_x000D_
      "1322": {_x000D_
        "$type": "Inside.Core.Formula.Definition.DefinitionAC, Inside.Core.Formula",_x000D_
        "ID": 1322,_x000D_
        "Results": [_x000D_
          [_x000D_
            "300"_x000D_
          ]_x000D_
        ],_x000D_
        "Statistics": {_x000D_
          "CreationDate": "2022-11-15T10:02:33.4059842+01:00",_x000D_
          "LastRefreshDate": "2020-11-09T16:10:41.8353396+01:00",_x000D_
          "TotalRefreshCount": 4,_x000D_
          "CustomInfo": {}_x000D_
        }_x000D_
      },_x000D_
      "1323": {_x000D_
        "$type": "Inside.Core.Formula.Definition.DefinitionAC, Inside.Core.Formula",_x000D_
        "ID": 1323,_x000D_
        "Results": [_x000D_
          [_x000D_
            "250"_x000D_
          ]_x000D_
        ],_x000D_
        "Statistics": {_x000D_
          "CreationDate": "2022-11-15T10:02:33.4059842+01:00",_x000D_
          "LastRefreshDate": "2020-11-09T16:10:41.8333455+01:00",_x000D_
          "TotalRefreshCount": 4,_x000D_
          "CustomInfo": {}_x000D_
        }_x000D_
      },_x000D_
      "1324": {_x000D_
        "$type": "Inside.Core.Formula.Definition.DefinitionAC, Inside.Core.Formula",_x000D_
        "ID": 1324,_x000D_
        "Results": [_x000D_
          [_x000D_
            "150"_x000D_
          ]_x000D_
        ],_x000D_
        "Statistics": {_x000D_
          "CreationDate": "2022-11-15T10:02:33.4059842+01:00",_x000D_
          "LastRefreshDate": "2020-11-09T16:10:41.8313082+01:00",_x000D_
          "TotalRefreshCount": 4,_x000D_
          "CustomInfo": {}_x000D_
        }_x000D_
      },_x000D_
      "1325": {_x000D_
        "$type": "Inside.Core.Formula.Definition.DefinitionAC, Inside.Core.Formula",_x000D_
        "ID": 1325,_x000D_
        "Results": [_x000D_
          [_x000D_
            ""_x000D_
          ]_x000D_
        ],_x000D_
        "Statistics": {_x000D_
          "CreationDate": "2022-11-15T10:02:33.4059842+01:00",_x000D_
          "LastRefreshDate": "2020-11-09T16:10:35.8208546+01:00",_x000D_
          "TotalRefreshCount": 3,_x000D_
          "CustomInfo": {}_x000D_
        }_x000D_
      },_x000D_
      "1326": {_x000D_
        "$type": "Inside.Core.Formula.Definition.DefinitionAC, Inside.Core.Formula",_x000D_
        "ID": 1326,_x000D_
        "Results": [_x000D_
          [_x000D_
            "200"_x000D_
          ]_x000D_
        ],_x000D_
        "Statistics": {_x000D_
          "CreationDate": "2022-11-15T10:02:33.4059842+01:00",_x000D_
          "LastRefreshDate": "2020-11-09T16:10:42.8027325+01:00",_x000D_
          "TotalRefreshCount": 4,_x000D_
          "CustomInfo": {}_x000D_
        }_x000D_
      },_x000D_
      "1327": {_x000D_
        "$type": "Inside.Core.Formula.Definition.DefinitionAC, Inside.Core.Formula",_x000D_
        "ID": 1327,_x000D_
        "Results": [_x000D_
          [_x000D_
            "300"_x000D_
          ]_x000D_
        ],_x000D_
        "Statistics": {_x000D_
          "CreationDate": "2022-11-15T10:02:33.4059842+01:00",_x000D_
          "LastRefreshDate": "2020-11-09T16:10:41.8283157+01:00",_x000D_
          "TotalRefreshCount": 4,_x000D_
          "CustomInfo": {}_x000D_
        }_x000D_
      },_x000D_
      "1328": {_x000D_
        "$type": "Inside.Core.Formula.Definition.DefinitionAC, Inside.Core.Formula",_x000D_
        "ID": 1328,_x000D_
        "Results": [_x000D_
          [_x000D_
            "250"_x000D_
          ]_x000D_
        ],_x000D_
        "Statistics": {_x000D_
          "CreationDate": "2022-11-15T10:02:33.4059842+01:00",_x000D_
          "LastRefreshDate": "2020-11-09T16:10:42.9182216+01:00",_x000D_
          "TotalRefreshCount": 4,_x000D_
          "CustomInfo": {}_x000D_
        }_x000D_
      },_x000D_
      "1329": {_x000D_
        "$type": "Inside.Core.Formula.Definition.DefinitionAC, Inside.Core.Formula",_x000D_
        "ID": 1329,_x000D_
        "Results": [_x000D_
          [_x000D_
            "250"_x000D_
          ]_x000D_
        ],_x000D_
        "Statistics": {_x000D_
          "CreationDate": "2022-11-15T10:02:33.4059842+01:00",_x000D_
          "LastRefreshDate": "2020-11-09T16:10:41.8263323+01:00",_x000D_
          "TotalRefreshCount": 4,_x000D_
          "CustomInfo": {}_x000D_
        }_x000D_
      },_x000D_
      "1330": {_x000D_
        "$type": "Inside.Core.Formula.Definition.DefinitionAC, Inside.Core.Formula",_x000D_
        "ID": 1330,_x000D_
        "Results": [_x000D_
          [_x000D_
            "200"_x000D_
          ]_x000D_
        ],_x000D_
        "Statistics": {_x000D_
          "CreationDate": "2022-11-15T10:02:33.4059842+01:00",_x000D_
          "LastRefreshDate": "2020-11-09T16:10:42.8017001+01:00",_x000D_
          "TotalRefreshCount": 4,_x000D_
          "CustomInfo": {}_x000D_
        }_x000D_
      },_x000D_
      "1331": {_x000D_
        "$type": "Inside.Core.Formula.Definition.DefinitionAC, Inside.Core.Formula",_x000D_
        "ID": 1331,_x000D_
        "Results": [_x000D_
          [_x000D_
            "100"_x000D_
          ]_x000D_
        ],_x000D_
        "Statistics": {_x000D_
          "CreationDate": "2022-11-15T10:02:33.4059842+01:00",_x000D_
          "LastRefreshDate": "2020-11-09T16:10:41.8243269+01:00",_x000D_
          "TotalRefreshCount": 4,_x000D_
          "CustomInfo": {}_x000D_
        }_x000D_
      },_x000D_
      "1332": {_x000D_
        "$type": "Inside.Core.Formula.Definition.DefinitionAC, Inside.Core.Formula",_x000D_
        "ID": 1332,_x000D_
        "Results": [_x000D_
          [_x000D_
            "150"_x000D_
          ]_x000D_
        ],_x000D_
        "Statistics": {_x000D_
          "CreationDate": "2022-11-15T10:02:33.4059842+01:00",_x000D_
          "LastRefreshDate": "2020-11-09T16:10:42.3904817+01:00",_x000D_
          "TotalRefreshCount": 4,_x000D_
          "CustomInfo": {}_x000D_
        }_x000D_
      },_x000D_
      "1333": {_x000D_
        "$type": "Inside.Core.Formula.Definition.DefinitionAC, Inside.Core.Formula",_x000D_
        "ID": 1333,_x000D_
        "Results": [_x000D_
          [_x000D_
            "100"_x000D_
          ]_x000D_
        ],_x000D_
        "Statistics": {_x000D_
          "CreationDate": "2022-11-15T10:02:33.4059842+01:00",_x000D_
          "LastRefreshDate": "2020-11-09T16:10:41.8233292+01:00",_x000D_
          "TotalRefreshCount": 4,_x000D_
          "CustomInfo": {}_x000D_
        }_x000D_
      },_x000D_
      "1334": {_x000D_
        "$type": "Inside.Core.Formula.Definition.DefinitionAC, Inside.Core.Formula",_x000D_
        "ID": 1334,_x000D_
        "Results": [_x000D_
          [_x000D_
            "3"_x000D_
          ]_x000D_
        ],_x000D_
        "Statistics": {_x000D_
          "CreationDate": "2022-11-15T10:02:33.4059842+01:00",_x000D_
          "LastRefreshDate": "2020-11-09T16:10:41.8912451+01:00",_x000D_
          "TotalRefreshCount": 4,_x000D_
          "CustomInfo": {}_x000D_
        }_x000D_
      },_x000D_
      "1335": {_x000D_
        "$type": "Inside.Core.Formula.Definition.DefinitionAC, Inside.Core.Formula",_x000D_
        "ID": 1335,_x000D_
        "Results": [_x000D_
          [_x000D_
            "2"_x000D_
          ]_x000D_
        ],_x000D_
        "Statistics": {_x000D_
          "CreationDate": "2022-11-15T10:02:33.4059842+01:00",_x000D_
          "LastRefreshDate": "2020-11-09T16:10:41.1569117+01:00",_x000D_
          "TotalRefreshCount": 4,_x000D_
          "CustomInfo": {}_x000D_
        }_x000D_
      },_x000D_
      "1336": {_x000D_
        "$type": "Inside.Core.Formula.Definition.DefinitionAC, Inside.Core.Formula",_x000D_
        "ID": 1336,_x000D_
        "Results": [_x000D_
          [_x000D_
            "1"_x000D_
          ]_x000D_
        ],_x000D_
        "Statistics": {_x000D_
          "CreationDate": "2022-11-15T10:02:33.4059842+01:00",_x000D_
          "LastRefreshDate": "2020-11-09T16:10:42.6007029+01:00",_x000D_
          "TotalRefreshCount": 4,_x000D_
          "CustomInfo": {}_x000D_
        }_x000D_
      },_x000D_
      "1337": {_x000D_
        "$type": "Inside.Core.Formula.Definition.DefinitionAC, Inside.Core.Formula",_x000D_
        "ID": 1337,_x000D_
        "Results": [_x000D_
          [_x000D_
            "Employé"_x000D_
          ]_x000D_
        ],_x000D_
        "Statistics": {_x000D_
          "CreationDate": "2022-11-15T10:02:33.4059842+01:00",_x000D_
          "LastRefreshDate": "2020-11-09T16:10:40.5319817+01:00",_x000D_
          "TotalRefreshCount": 4,_x000D_
          "CustomInfo": {}_x000D_
        }_x000D_
      },_x000D_
      "1338": {_x000D_
        "$type": "Inside.Core.Formula.Definition.DefinitionAC, Inside.Core.Formula",_x000D_
        "ID": 1338,_x000D_
        "Results": [_x000D_
          [_x000D_
            "Catégorie 1"_x000D_
          ]_x000D_
        ],_x000D_
        "Statistics": {_x000D_
          "CreationDate": "2022-11-15T10:02:33.4059842+01:00",_x000D_
          "LastRefreshDate": "2020-11-09T16:10:17.7625589+01:00",_x000D_
          "TotalRefreshCount": 2,_x000D_
          "CustomInfo": {}_x000D_
        }_x000D_
      },_x000D_
      "1339": {_x000D_
        "$type": "Inside.Core.Formula.Definition.DefinitionAC, Inside.Core.Formula",_x000D_
        "ID": 1339,_x000D_
        "Results": [_x000D_
          [_x000D_
            "Employé"_x000D_
          ]_x000D_
        ],_x000D_
        "Statistics": {_x000D_
          "CreationDate": "2022-11-15T10:02:33.4059842+01:00",_x000D_
          "LastRefreshDate": "2020-11-09T16:10:39.8351004+01:00",_x000D_
          "TotalRefreshCount": 4,_x000D_
          "CustomInfo": {}_x000D_
        }_x000D_
      },_x000D_
      "1340": {_x000D_
        "$type": "Inside.Core.Formula.Definition.DefinitionAC, Inside.Core.Formula",_x000D_
        "ID": 1340,_x000D_
        "Results": [_x000D_
          [_x000D_
            "3"_x000D_
          ]_x000D_
        ],_x000D_
        "Statistics": {_x000D_
          "CreationDate": "2022-11-15T10:02:33.4059842+01:00",_x000D_
          "LastRefreshDate": "2020-11-09T16:10:41.8892436+01:00",_x000D_
          "TotalRefreshCount": 4,_x000D_
          "CustomInfo": {}_x000D_
        }_x000D_
      },_x000D_
      "1341": {_x000D_
        "$type": "Inside.Core.Formula.Definition.DefinitionAC, Inside.Core.Formula",_x000D_
        "ID": 1341,_x000D_
        "Results": [_x000D_
          [_x000D_
            "Ingénieur et cadre"_x000D_
          ]_x000D_
        ],_x000D_
        "Statistics": {_x000D_
          "CreationDate": "2022-11-15T10:02:33.4059842+01:00",_x000D_
          "LastRefreshDate": "2020-11-09T16:10:42.0489609+01:00",_x000D_
          "TotalRefreshCount": 4,_x000D_
          "CustomInfo": {}_x000D_
        }_x000D_
      },_x000D_
      "1342": {_x000D_
        "$type": "Inside.Core.Formula.Definition.DefinitionAC, Inside.Core.Formula",_x000D_
        "ID": 1342,_x000D_
        "Results": [_x000D_
          [_x000D_
            "300"_x000D_
          ]_x000D_
        ],_x000D_
        "Statistics": {_x000D_
          "CreationDate": "2022-11-15T10:02:33.4059842+01:00",_x000D_
          "LastRefreshDate": "2020-11-09T16:10:41.3134116+01:00",_x000D_
          "TotalRefreshCount": 4,_x000D_
          "CustomInfo": {}_x000D_
        }_x000D_
      },_x000D_
      "1343": {_x000D_
        "$type": "Inside.Core.Formula.Definition.DefinitionAC, Inside.Core.Formula",_x000D_
        "ID": 1343,_x000D_
        "Results": [_x000D_
          [_x000D_
            "2"_x000D_
          ]_x000D_
        ],_x000D_
        "Statistics": {_x000D_
          "CreationDate": "2022-11-15T10:02:33.4059842+01:00",_x000D_
          "LastRefreshDate": "2020-11-09T16:10:40.5925629+01:00",_x000D_
          "TotalRefreshCount": 4,_x000D_
          "CustomInfo": {}_x000D_
        }_x000D_
      },_x000D_
      "1344": {_x000D_
        "$type": "Inside.Core.Formula.Definition.DefinitionAC, Inside.Core.Formula",_x000D_
        "ID": 1344,_x000D_
        "Results": [_x000D_
          [_x000D_
            "400"_x000D_
          ]_x000D_
        ],_x000D_
        "Statistics": {_x000D_
          "CreationDate": "2022-11-15T10:02:33.4059842+01:00",_x000D_
          "LastRefreshDate": "2020-11-09T16:10:43.1494179+01:00",_x000D_
          "TotalRefreshCount": 4,_x000D_
          "CustomInfo": {}_x000D_
        }_x000D_
      },_x000D_
      "1345": {_x000D_
        "$type": "Inside.Core.Formula.Definition.DefinitionAC, Inside.Core.Formula",_x000D_
        "ID": 1345,_x000D_
        "Results": [_x000D_
          [_x000D_
            31_x000D_
          ]_x000D_
        ],_x000D_
        "Statistics": {_x000D_
          "CreationDate": "2022-11-15T10:02:33.4059842+01:00",_x000D_
          "LastRefreshDate": "2020-11-09T16:10:40.6978562+01:00",_x000D_
          "TotalRefreshCount": 4,_x000D_
          "CustomInfo": {}_x000D_
        }_x000D_
      },_x000D_
      "1346": {_x000D_
        "$type": "Inside.Core.Formula.Definition.DefinitionAC, Inside.Core.Formula",_x000D_
        "ID": 1346,_x000D_
        "Results": [_x000D_
          [_x000D_
            "Catégorie 3"_x000D_
          ]_x000D_
        ],_x000D_
        "Statistics": {_x000D_
          "CreationDate": "2022-11-15T10:02:33.4059842+01:00",_x000D_
          "LastRefreshDate": "2020-11-09T16:10:35.5767387+01:00",_x000D_
          "TotalRefreshCount": 3,_x000D_
          "CustomInfo": {}_x000D_
        }_x000D_
      },_x000D_
      "1347": {_x000D_
        "$type": "Inside.Core.Formula.Definition.DefinitionAC, Inside.Core.Formula",_x000D_
        "ID": 1347,_x000D_
        "Results": [_x000D_
          [_x000D_
            "Ingénieur et cadre"_x000D_
          ]_x000D_
        ],_x000D_
        "Statistics": {_x000D_
          "CreationDate": "2022-11-15T10:02:33.4059842+01:00",_x000D_
          "LastRefreshDate": "2020-11-09T16:10:39.1598344+01:00",_x000D_
          "TotalRefreshCount": 4,_x000D_
          "CustomInfo": {}_x000D_
        }_x000D_
      },_x000D_
      "1348": {_x000D_
        "$type": "Inside.Core.Formula.Definition.DefinitionAC, Inside.Core.Formula",_x000D_
        "ID": 1348,_x000D_
        "Results": [_x000D_
          [_x000D_
            "250"_x000D_
          ]_x000D_
        ],_x000D_
        "Statistics": {_x000D_
          "CreationDate": "2022-11-15T10:02:33.4059842+01:00",_x000D_
          "LastRefreshDate": "2020-11-09T16:10:43.0081086+01:00",_x000D_
          "TotalRefreshCount": 4,_x000D_
          "CustomInfo": {}_x000D_
        }_x000D_
      },_x000D_
      "1349": {_x000D_
        "$type": "Inside.Core.Formula.Definition.DefinitionAC, Inside.Core.Formula",_x000D_
        "ID": 1349,_x000D_
        "Results": [_x000D_
          [_x000D_
            "2"_x000D_
          ]_x000D_
        ],_x000D_
        "Statistics": {_x000D_
          "CreationDate": "2022-11-15T10:02:33.4059842+01:00",_x000D_
          "LastRefreshDate": "2020-11-09T16:10:40.5905677+01:00",_x000D_
          "TotalRefreshCount": 4,_x000D_
          "CustomInfo": {}_x000D_
        }_x000D_
      },_x000D_
      "1350": {_x000D_
        "$type": "Inside.Core.Formula.Definition.DefinitionAC, Inside.Core.Formula",_x000D_
        "ID": 1350,_x000D_
        "Results": [_x000D_
          [_x000D_
            31_x000D_
          ]_x000D_
        ],_x000D_
        "Statistics": {_x000D_
          "CreationDate": "2022-11-15T10:02:33.4059842+01:00",_x000D_
          "LastRefreshDate": "2020-11-09T16:10:39.9992369+01:00",_x000D_
          "TotalRefreshCount": 4,_x000D_
          "CustomInfo": {}_x000D_
        }_x000D_
      },_x000D_
      "1351": {_x000D_
        "$type": "Inside.Core.Formula.Definition.DefinitionAC, Inside.Core.Formula",_x000D_
        "ID": 1351,_x000D_
        "Results": [_x000D_
          [_x000D_
            "Catégorie 1"_x000D_
          ]_x000D_
        ],_x000D_
        "Statistics": {_x000D_
          "CreationDate": "2022-11-15T10:02:33.4059842+01:00",_x000D_
          "LastRefreshDate": "2020-11-09T16:10:32.3147957+01:00",_x000D_
          "TotalRefreshCount": 3,_x000D_
          "CustomInfo": {}_x000D_
        }_x000D_
      },_x000D_
      "1352": {_x000D_
        "$type": "Inside.Core.Formula.Definition.DefinitionAC, Inside.Core.Formula",_x000D_
        "ID": 1352,_x000D_
        "Results": [_x000D_
          [_x000D_
            "Employé"_x000D_
          ]_x000D_
        ],_x000D_
        "Statistics": {_x000D_
          "CreationDate": "2022-11-15T10:02:33.4059842+01:00",_x000D_
          "LastRefreshDate": "2020-11-09T16:10:39.1588338+01:00",_x000D_
          "TotalRefreshCount": 4,_x000D_
          "CustomInfo": {}_x000D_
        }_x000D_
      },_x000D_
      "1353": {_x000D_
        "$type": "Inside.Core.Formula.Definition.DefinitionAC, Inside.Core.Formula",_x000D_
        "ID": 1353,_x000D_
        "Results": [_x000D_
          [_x000D_
            "200"_x000D_
          ]_x000D_
        ],_x000D_
        "Statistics": {_x000D_
          "CreationDate": "2022-11-15T10:02:33.4059842+01:00",_x000D_
          "LastRefreshDate": "2020-11-09T16:10:42.2871515+01:00",_x000D_
          "TotalRefreshCount": 4,_x000D_
          "CustomInfo": {}_x000D_
        }_x000D_
      },_x000D_
      "1354": {_x000D_
        "$type": "Inside.Core.Formula.Definition.DefinitionAC, Inside.Core.Formula",_x000D_
        "ID": 1354,_x000D_
        "Results": [_x000D_
          [_x000D_
            "2"_x000D_
          ]_x000D_
        ],_x000D_
        "Statistics": {_x000D_
          "CreationDate": "2022-11-15T10:02:33.4059842+01:00",_x000D_
          "LastRefreshDate": "2020-11-09T16:10:41.887248+01:00",_x000D_
          "TotalRefreshCount": 4,_x000D_
          "CustomInfo": {}_x000D_
        }_x000D_
      },_x000D_
      "1355": {_x000D_
        "$type": "Inside.Core.Formula.Definition.DefinitionAC, Inside.Core.Formula",_x000D_
        "ID": 1355,_x000D_
        "Results": [_x000D_
          [_x000D_
            31_x000D_
          ]_x000D_
        ],_x000D_
        "Statistics": {_x000D_
          "CreationDate": "2022-11-15T10:02:33.4059842+01:00",_x000D_
          "LastRefreshDate": "2020-11-09T16:10:40.6948759+01:00",_x000D_
          "TotalRefreshCount": 4,_x000D_
          "CustomInfo": {}_x000D_
        }_x000D_
      },_x000D_
      "1356": {_x000D_
        "$type": "Inside.Core.Formula.Definition.DefinitionAC, Inside.Core.Formula",_x000D_
        "ID": 1356,_x000D_
        "Results": [_x000D_
          [_x000D_
            ""_x000D_
          ]_x000D_
        ],_x000D_
        "Statistics": {_x000D_
          "CreationDate": "2022-11-15T10:02:33.4059842+01:00",_x000D_
          "LastRefreshDate": "2020-11-09T16:10:32.3098082+01:00",_x000D_
          "TotalRefreshCount": 3,_x000D_
          "CustomInfo": {}_x000D_
        }_x000D_
      },_x000D_
      "1357": {_x000D_
        "$type": "Inside.Core.Formula.Definition.DefinitionAC, Inside.Core.Formula",_x000D_
        "ID": 1357,_x000D_
        "Results": [_x000D_
          [_x000D_
            "Employé"_x000D_
          ]_x000D_
        ],_x000D_
        "Statistics": {_x000D_
          "CreationDate": "2022-11-15T10:02:33.4059842+01:00",_x000D_
          "LastRefreshDate": "2020-11-09T16:10:39.1568399+01:00",_x000D_
          "TotalRefreshCount": 4,_x000D_
          "CustomInfo": {}_x000D_
        }_x000D_
      },_x000D_
      "1358": {_x000D_
        "$type": "Inside.Core.Formula.Definition.DefinitionAC, Inside.Core.Formula",_x000D_
        "ID": 1358,_x000D_
        "Results": [_x000D_
          [_x000D_
            "150"_x000D_
          ]_x000D_
        ],_x000D_
        "Statistics": {_x000D_
          "CreationDate": "2022-11-15T10:02:33.4059842+01:00",_x000D_
          "LastRefreshDate": "2020-11-09T16:10:43.0061133+01:00",_x000D_
          "TotalRefreshCount": 4,_x000D_
          "CustomInfo": {}_x000D_
        }_x000D_
      },_x000D_
      "1359": {_x000D_
        "$type": "Inside.Core.Formula.Definition.DefinitionAC, Inside.Core.Formula",_x000D_
        "ID": 1359,_x000D_
        "Results": [_x000D_
          [_x000D_
            "1"_x000D_
          ]_x000D_
        ],_x000D_
        "Statistics": {_x000D_
          "CreationDate": "2022-11-15T10:02:33.4059842+01:00",_x000D_
          "LastRefreshDate": "2020-11-09T16:10:40.8067611+01:00",_x000D_
          "TotalRefreshCount": 4,_x000D_
          "CustomInfo": {}_x000D_
        }_x000D_
      },_x000D_
      "1360": {_x000D_
        "$type": "Inside.Core.Formula.Definition.DefinitionAC, Inside.Core.Formula",_x000D_
        "ID": 1360,_x000D_
        "Results": [_x000D_
          [_x000D_
            31_x000D_
          ]_x000D_
        ],_x000D_
        "Statistics": {_x000D_
          "CreationDate": "2022-11-15T10:02:33.4059842+01:00",_x000D_
          "LastRefreshDate": "2020-11-09T16:10:39.9981901+01:00",_x000D_
          "TotalRefreshCount": 4,_x000D_
          "CustomInfo": {}_x000D_
        }_x000D_
      },_x000D_
      "1361": {_x000D_
        "$type": "Inside.Core.Formula.Definition.DefinitionAC, Inside.Core.Formula",_x000D_
        "ID": 1361,_x000D_
        "Results": [_x000D_
          [_x000D_
            ""_x000D_
          ]_x000D_
        ],_x000D_
        "Statistics": {_x000D_
          "CreationDate": "2022-11-15T10:02:33.4059842+01:00",_x000D_
          "LastRefreshDate": "2020-11-09T16:10:32.3078517+01:00",_x000D_
          "TotalRefreshCount": 3,_x000D_
          "CustomInfo": {}_x000D_
        }_x000D_
      },_x000D_
      "1362": {_x000D_
        "$type": "Inside.Core.Formula.Definition.DefinitionAC, Inside.Core.Formula",_x000D_
        "ID": 1362,_x000D_
        "Results": [_x000D_
          [_x000D_
            "Ingénieur et cadre"_x000D_
          ]_x000D_
        ],_x000D_
        "Statistics": {_x000D_
          "CreationDate": "2022-11-15T10:02:33.4059842+01:00",_x000D_
          "LastRefreshDate": "2020-11-09T16:10:39.1558419+01:00",_x000D_
          "TotalRefreshCount": 4,_x000D_
          "CustomInfo": {}_x000D_
        }_x000D_
      },_x000D_
      "1363": {_x000D_
        "$type": "Inside.Core.Formula.Definition.DefinitionAC, Inside.Core.Formula",_x000D_
        "ID": 1363,_x000D_
        "Results": [_x000D_
          [_x000D_
            "300"_x000D_
          ]_x000D_
        ],_x000D_
        "Statistics": {_x000D_
          "CreationDate": "2022-11-15T10:02:33.4059842+01:00",_x000D_
          "LastRefreshDate": "2020-11-09T16:10:42.2851568+01:00",_x000D_
          "TotalRefreshCount": 4,_x000D_
          "CustomInfo": {}_x000D_
        }_x000D_
      },_x000D_
      "1364": {_x000D_
        "$type": "Inside.Core.Formula.Definition.DefinitionAC, Inside.Core.Formula",_x000D_
        "ID": 1364,_x000D_
        "Results": [_x000D_
          [_x000D_
            "2"_x000D_
          ]_x000D_
        ],_x000D_
        "Statistics": {_x000D_
          "CreationDate": "2022-11-15T10:02:33.4059842+01:00",_x000D_
          "LastRefreshDate": "2020-11-09T16:10:43.104495+01:00",_x000D_
          "TotalRefreshCount": 4,_x000D_
          "CustomInfo": {}_x000D_
        }_x000D_
      },_x000D_
      "1365": {_x000D_
        "$type": "Inside.Core.Formula.Definition.DefinitionAC, Inside.Core.Formula",_x000D_
        "ID": 1365,_x000D_
        "Results": [_x000D_
          [_x000D_
            31_x000D_
          ]_x000D_
        ],_x000D_
        "Statistics": {_x000D_
          "CreationDate": "2022-11-15T10:02:33.4059842+01:00",_x000D_
          "LastRefreshDate": "2020-11-09T16:10:40.691837+01:00",_x000D_
          "TotalRefreshCount": 4,_x000D_
          "CustomInfo": {}_x000D_
        }_x000D_
      },_x000D_
      "1366": {_x000D_
        "$type": "Inside.Core.Formula.Definition.DefinitionAC, Inside.Core.Formula",_x000D_
        "ID": 1366,_x000D_
        "Results": [_x000D_
          [_x000D_
            "Catégorie 3"_x000D_
          ]_x000D_
        ],_x000D_
        "Statistics": {_x000D_
          "CreationDate": "2022-11-15T10:02:33.4059842+01:00",_x000D_
          "LastRefreshDate": "2020-11-09T16:10:32.3058541+01:00",_x000D_
          "TotalRefreshCount": 3,_x000D_
          "CustomInfo": {}_x000D_
        }_x000D_
      },_x000D_
      "1367": {_x000D_
        "$type": "Inside.Core.Formula.Definition.DefinitionAC, Inside.Core.Formula",_x000D_
        "ID": 1367,_x000D_
        "Results": [_x000D_
          [_x000D_
            "Ingénieur et cadre"_x000D_
          ]_x000D_
        ],_x000D_
        "Statistics": {_x000D_
          "CreationDate": "2022-11-15T10:02:33.4059842+01:00",_x000D_
          "LastRefreshDate": "2020-11-09T16:10:39.153815+01:00",_x000D_
          "TotalRefreshCount": 4,_x000D_
          "CustomInfo": {}_x000D_
        }_x000D_
      },_x000D_
      "1368": {_x000D_
        "$type": "Inside.Core.Formula.Definition.DefinitionAC, Inside.Core.Formula",_x000D_
        "ID": 1368,_x000D_
        "Results": [_x000D_
          [_x000D_
            "100"_x000D_
          ]_x000D_
        ],_x000D_
        "Statistics": {_x000D_
          "CreationDate": "2022-11-15T10:02:33.4059842+01:00",_x000D_
          "LastRefreshDate": "2020-11-09T16:10:43.0041191+01:00",_x000D_
          "TotalRefreshCount": 4,_x000D_
          "CustomInfo": {}_x000D_
        }_x000D_
      },_x000D_
      "1369": {_x000D_
        "$type": "Inside.Core.Formula.Definition.DefinitionAC, Inside.Core.Formula",_x000D_
        "ID": 1369,_x000D_
        "Results": [_x000D_
          [_x000D_
            "2"_x000D_
          ]_x000D_
        ],_x000D_
        "Statistics": {_x000D_
          "CreationDate": "2022-11-15T10:02:33.4059842+01:00",_x000D_
          "LastRefreshDate": "2020-11-09T16:10:42.068905+01:00",_x000D_
          "TotalRefreshCount": 4,_x000D_
          "CustomInfo": {}_x000D_
        }_x000D_
      },_x000D_
      "1370": {_x000D_
        "$type": "Inside.Core.Formula.Definition.DefinitionAC, Inside.Core.Formula",_x000D_
        "ID": 1370,_x000D_
        "Results": [_x000D_
          [_x000D_
            31_x000D_
          ]_x000D_
        ],_x000D_
        "Statistics": {_x000D_
          "CreationDate": "2022-11-15T10:02:33.4059842+01:00",_x000D_
          "LastRefreshDate": "2020-11-09T16:10:39.9956884+01:00",_x000D_
          "TotalRefreshCount": 4,_x000D_
          "CustomInfo": {}_x000D_
        }_x000D_
      },_x000D_
      "1371": {_x000D_
        "$type": "Inside.Core.Formula.Definition.DefinitionAC, Inside.Core.Formula",_x000D_
        "ID": 1371,_x000D_
        "Results": [_x000D_
          [_x000D_
            "Catégorie 1"_x000D_
          ]_x000D_
        ],_x000D_
        "Statistics": {_x000D_
          "CreationDate": "2022-11-15T10:02:33.4059842+01:00",_x000D_
          "LastRefreshDate": "2020-11-09T16:10:32.3038605+01:00",_x000D_
          "TotalRefreshCount": 3,_x000D_
          "CustomInfo": {}_x000D_
        }_x000D_
      },_x000D_
      "1372": {_x000D_
        "$type": "Inside.Core.Formula.Definition.DefinitionAC, Inside.Core.Formula",_x000D_
        "ID": 1372,_x000D_
        "Results": [_x000D_
          [_x000D_
            "Employé"_x000D_
          ]_x000D_
        ],_x000D_
        "Statistics": {_x000D_
          "CreationDate": "2022-11-15T10:02:33.4059842+01:00",_x000D_
          "LastRefreshDate": "2020-11-09T16:10:39.1518469+01:00",_x000D_
          "TotalRefreshCount": 4,_x000D_
          "CustomInfo": {}_x000D_
        }_x000D_
      },_x000D_
      "1373": {_x000D_
        "$type": "Inside.Core.Formula.Definition.DefinitionAC, Inside.Core.Formula",_x000D_
        "ID": 1373,_x000D_
        "Results": [_x000D_
          [_x000D_
            "200"_x000D_
          ]_x000D_
        ],_x000D_
        "Statistics": {_x000D_
          "CreationDate": "2022-11-15T10:02:33.4059842+01:00",_x000D_
          "LastRefreshDate": "2020-11-09T16:10:42.2841594+01:00",_x000D_
          "TotalRefreshCount": 4,_x000D_
          "CustomInfo": {}_x000D_
        }_x000D_
      },_x000D_
      "1374": {_x000D_
        "$type": "Inside.Core.Formula.Definition.DefinitionAC, Inside.Core.Formula",_x000D_
        "ID": 1374,_x000D_
        "Results": [_x000D_
          [_x000D_
            "2"_x000D_
          ]_x000D_
        ],_x000D_
        "Statistics": {_x000D_
          "CreationDate": "2022-11-15T10:02:33.4059842+01:00",_x000D_
          "LastRefreshDate": "2020-11-09T16:10:39.9040716+01:00",_x000D_
          "TotalRefreshCount": 4,_x000D_
          "CustomInfo": {}_x000D_
        }_x000D_
      },_x000D_
      "1375": {_x000D_
        "$type": "Inside.Core.Formula.Definition.DefinitionAC, Inside.Core.Formula",_x000D_
        "ID": 1375,_x000D_
        "Results": [_x000D_
          [_x000D_
            31_x000D_
          ]_x000D_
        ],_x000D_
        "Statistics": {_x000D_
          "CreationDate": "2022-11-15T10:02:33.4059842+01:00",_x000D_
          "LastRefreshDate": "2020-11-09T16:10:40.6878669+01:00",_x000D_
          "TotalRefreshCount": 4,_x000D_
          "CustomInfo": {}_x000D_
        }_x000D_
      },_x000D_
      "1376": {_x000D_
        "$type": "Inside.Core.Formula.Definition.DefinitionAC, Inside.Core.Formula",_x000D_
        "ID": 1376,_x000D_
        "Results": [_x000D_
          [_x000D_
            ""_x000D_
          ]_x000D_
        ],_x000D_
        "Statistics": {_x000D_
          "CreationDate": "2022-11-15T10:02:33.4059842+01:00",_x000D_
          "LastRefreshDate": "2020-11-09T16:10:30.2022161+01:00",_x000D_
          "TotalRefreshCount": 3,_x000D_
          "CustomInfo": {}_x000D_
        }_x000D_
      },_x000D_
      "1377": {_x000D_
        "$type": "Inside.Core.Formula.Definition.DefinitionAC, Inside.Core.Formula",_x000D_
        "ID": 1377,_x000D_
        "Results": [_x000D_
          [_x000D_
            "Ingénieur et cadre"_x000D_
          ]_x000D_
        ],_x000D_
        "Statistics": {_x000D_
          "CreationDate": "2022-11-15T10:02:33.4059842+01:00",_x000D_
          "LastRefreshDate": "2020-11-09T16:10:39.1508509+01:00",_x000D_
          "TotalRefreshCount": 4,_x000D_
          "CustomInfo": {}_x000D_
        }_x000D_
      },_x000D_
      "1378": {_x000D_
        "$type": "Inside.Core.Formula.Definition.DefinitionAC, Inside.Core.Formula",_x000D_
        "ID": 1378,_x000D_
        "Results": [_x000D_
          [_x000D_
            "150"_x000D_
          ]_x000D_
        ],_x000D_
        "Statistics": {_x000D_
          "CreationDate": "2022-11-15T10:02:33.4059842+01:00",_x000D_
          "LastRefreshDate": "2020-11-09T16:10:43.003121+01:00",_x000D_
          "TotalRefreshCount": 4,_x000D_
          "CustomInfo": {}_x000D_
        }_x000D_
      },_x000D_
      "1379": {_x000D_
        "$type": "Inside.Core.Formula.Definition.DefinitionAC, Inside.Core.Formula",_x000D_
        "ID": 1379,_x000D_
        "Results": [_x000D_
          [_x000D_
            "1"_x000D_
          ]_x000D_
        ],_x000D_
        "Statistics": {_x000D_
          "CreationDate": "2022-11-15T10:02:33.4059842+01:00",_x000D_
          "LastRefreshDate": "2020-11-09T16:10:40.1209231+01:00",_x000D_
          "TotalRefreshCount": 4,_x000D_
          "CustomInfo": {}_x000D_
        }_x000D_
      },_x000D_
      "1380": {_x000D_
        "$type": "Inside.Core.Formula.Definition.DefinitionAC, Inside.Core.Formula",_x000D_
        "ID": 1380,_x000D_
        "Results": [_x000D_
          [_x000D_
            31_x000D_
          ]_x000D_
        ],_x000D_
        "Statistics": {_x000D_
          "CreationDate": "2022-11-15T10:02:33.4059842+01:00",_x000D_
          "LastRefreshDate": "2020-11-09T16:10:39.9937041+01:00",_x000D_
          "TotalRefreshCount": 4,_x000D_
          "CustomInfo": {}_x000D_
        }_x000D_
      },_x000D_
      "1381": {_x000D_
        "$type": "Inside.Core.Formula.Definition.DefinitionAC, Inside.Core.Formula",_x000D_
        "ID": 1381,_x000D_
        "Results": [_x000D_
          [_x000D_
            "Catégorie 1"_x000D_
          ]_x000D_
        ],_x000D_
        "Statistics": {_x000D_
          "CreationDate": "2022-11-15T10:02:33.4059842+01:00",_x000D_
          "LastRefreshDate": "2020-11-09T16:10:30.2002218+01:00",_x000D_
          "TotalRefreshCount": 3,_x000D_
          "CustomInfo": {}_x000D_
        }_x000D_
      },_x000D_
      "1382": {_x000D_
        "$type": "Inside.Core.Formula.Definition.DefinitionAC, Inside.Core.Formula",_x000D_
        "ID": 1382,_x000D_
        "Results": [_x000D_
          [_x000D_
            "Employé"_x000D_
          ]_x000D_
        ],_x000D_
        "Statistics": {_x000D_
          "CreationDate": "2022-11-15T10:02:33.4059842+01:00",_x000D_
          "LastRefreshDate": "2020-11-09T16:10:39.1488614+01:00",_x000D_
          "TotalRefreshCount": 4,_x000D_
          "CustomInfo": {}_x000D_
        }_x000D_
      },_x000D_
      "1383": {_x000D_
        "$type": "Inside.Core.Formula.Definition.DefinitionAC, Inside.Core.Formula",_x000D_
        "ID": 1383,_x000D_
        "Results": [_x000D_
          [_x000D_
            "300"_x000D_
          ]_x000D_
        ],_x000D_
        "Statistics": {_x000D_
          "CreationDate": "2022-11-15T10:02:33.4059842+01:00",_x000D_
          "LastRefreshDate": "2020-11-09T16:10:42.2821645+01:00",_x000D_
          "TotalRefreshCount": 4,_x000D_
          "CustomInfo": {}_x000D_
        }_x000D_
      },_x000D_
      "1384": {_x000D_
        "$type": "Inside.Core.Formula.Definition.DefinitionAC, Inside.Core.Formula",_x000D_
        "ID": 1384,_x000D_
        "Results": [_x000D_
          [_x000D_
            "3"_x000D_
          ]_x000D_
        ],_x000D_
        "Statistics": {_x000D_
          "CreationDate": "2022-11-15T10:02:33.4059842+01:00",_x000D_
          "LastRefreshDate": "2020-11-09T16:10:40.341175+01:00",_x000D_
          "TotalRefreshCount": 4,_x000D_
          "CustomInfo": {}_x000D_
        }_x000D_
      },_x000D_
      "1385": {_x000D_
        "$type": "Inside.Core.Formula.Definition.DefinitionAC, Inside.Core.Formula",_x000D_
        "ID": 1385,_x000D_
        "Results": [_x000D_
          [_x000D_
            31_x000D_
          ]_x000D_
        ],_x000D_
        "Statistics": {_x000D_
          "CreationDate": "2022-11-15T10:02:33.4059842+01:00",_x000D_
          "LastRefreshDate": "2020-11-09T16:10:40.6838683+01:00",_x000D_
          "TotalRefreshCount": 4,_x000D_
          "CustomInfo": {}_x000D_
        }_x000D_
      },_x000D_
      "1386": {_x000D_
        "$type": "Inside.Core.Formula.Definition.DefinitionAC, Inside.Core.Formula",_x000D_
        "ID": 1386,_x000D_
        "Results": [_x000D_
          [_x000D_
            ""_x000D_
          ]_x000D_
        ],_x000D_
        "Statistics": {_x000D_
          "CreationDate": "2022-11-15T10:02:33.4059842+01:00",_x000D_
          "LastRefreshDate": "2020-11-09T16:10:30.1982263+01:00",_x000D_
          "TotalRefreshCount": 3,_x000D_
          "CustomInfo": {}_x000D_
        }_x000D_
      },_x000D_
      "1387": {_x000D_
        "$type": "Inside.Core.Formula.Definition.DefinitionAC, Inside.Core.Formula",_x000D_
        "ID": 1387,_x000D_
        "Results": [_x000D_
          [_x000D_
            "Employé"_x000D_
          ]_x000D_
        ],_x000D_
        "Statistics": {_x000D_
          "CreationDate": "2022-11-15T10:02:33.4059842+01:00",_x000D_
          "LastRefreshDate": "2020-11-09T16:10:39.2006674+01:00",_x000D_
          "TotalRefreshCount": 4,_x000D_
          "CustomInfo": {}_x000D_
        }_x000D_
      },_x000D_
      "1388": {_x000D_
        "$type": "Inside.Core.Formula.Definition.DefinitionAC, Inside.Core.Formula",_x000D_
        "ID": 1388,_x000D_
        "Results": [_x000D_
          [_x000D_
            ""_x000D_
          ]_x000D_
        ],_x000D_
        "Statistics": {_x000D_
          "CreationDate": "2022-11-15T10:02:33.4059842+01:00",_x000D_
          "LastRefreshDate": "2020-11-09T16:10:35.8298363+01:00",_x000D_
          "TotalRefreshCount": 3,_x000D_
          "CustomInfo": {}_x000D_
        }_x000D_
      },_x000D_
      "1389": {_x000D_
        "$type": "Inside.Core.Formula.Definition.DefinitionAC, Inside.Core.Formula",_x000D_
        "ID": 1389,_x000D_
        "Results": [_x000D_
          [_x000D_
            "Catégorie 5"_x000D_
          ]_x000D_
        ],_x000D_
        "Statistics": {_x000D_
          "CreationDate": "2022-11-15T10:02:33.4059842+01:00",_x000D_
          "LastRefreshDate": "2020-11-09T16:10:35.8268824+01:00",_x000D_
          "TotalRefreshCount": 3,_x000D_
          "CustomInfo": {}_x000D_
        }_x000D_
      },_x000D_
      "1390": {_x000D_
        "$type": "Inside.Core.Formula.Definition.DefinitionAC, Inside.Core.Formula",_x000D_
        "ID": 1390,_x000D_
        "Results": [_x000D_
          [_x000D_
            ""_x000D_
          ]_x000D_
        ],_x000D_
        "Statistics": {_x000D_
          "CreationDate": "2022-11-15T10:02:33.4059842+01:00",_x000D_
          "LastRefreshDate": "2020-11-09T16:10:35.824877+01:00",_x000D_
          "TotalRefreshCount": 3,_x000D_
          "CustomInfo": {}_x000D_
        }_x000D_
      },_x000D_
      "1391": {_x000D_
        "$type": "Inside.Core.Formula.Definition.DefinitionAC, Inside.Core.Formula",_x000D_
        "ID": 1391,_x000D_
        "Results": [_x000D_
          [_x000D_
            ""_x000D_
          ]_x000D_
 </t>
  </si>
  <si>
    <t xml:space="preserve">       ],_x000D_
        "Statistics": {_x000D_
          "CreationDate": "2022-11-15T10:02:33.4059842+01:00",_x000D_
          "LastRefreshDate": "2020-11-09T16:10:35.8228575+01:00",_x000D_
          "TotalRefreshCount": 3,_x000D_
          "CustomInfo": {}_x000D_
        }_x000D_
      },_x000D_
      "1392": {_x000D_
        "$type": "Inside.Core.Formula.Definition.DefinitionAC, Inside.Core.Formula",_x000D_
        "ID": 1392,_x000D_
        "Results": [_x000D_
          [_x000D_
            "1"_x000D_
          ]_x000D_
        ],_x000D_
        "Statistics": {_x000D_
          "CreationDate": "2022-11-15T10:02:33.4059842+01:00",_x000D_
          "LastRefreshDate": "2020-11-09T16:10:40.8276638+01:00",_x000D_
          "TotalRefreshCount": 4,_x000D_
          "CustomInfo": {}_x000D_
        }_x000D_
      },_x000D_
      "1393": {_x000D_
        "$type": "Inside.Core.Formula.Definition.DefinitionAC, Inside.Core.Formula",_x000D_
        "ID": 1393,_x000D_
        "Results": [_x000D_
          [_x000D_
            ""_x000D_
          ]_x000D_
        ],_x000D_
        "Statistics": {_x000D_
          "CreationDate": "2022-11-15T10:02:33.4059842+01:00",_x000D_
          "LastRefreshDate": "2020-11-09T16:10:17.7845003+01:00",_x000D_
          "TotalRefreshCount": 2,_x000D_
          "CustomInfo": {}_x000D_
        }_x000D_
      },_x000D_
      "1394": {_x000D_
        "$type": "Inside.Core.Formula.Definition.DefinitionAC, Inside.Core.Formula",_x000D_
        "ID": 1394,_x000D_
        "Results": [_x000D_
          [_x000D_
            "Catégorie 3"_x000D_
          ]_x000D_
        ],_x000D_
        "Statistics": {_x000D_
          "CreationDate": "2022-11-15T10:02:33.4059842+01:00",_x000D_
          "LastRefreshDate": "2020-11-09T16:10:33.2473535+01:00",_x000D_
          "TotalRefreshCount": 3,_x000D_
          "CustomInfo": {}_x000D_
        }_x000D_
      },_x000D_
      "1395": {_x000D_
        "$type": "Inside.Core.Formula.Definition.DefinitionAC, Inside.Core.Formula",_x000D_
        "ID": 1395,_x000D_
        "Results": [_x000D_
          [_x000D_
            "Catégorie 3"_x000D_
          ]_x000D_
        ],_x000D_
        "Statistics": {_x000D_
          "CreationDate": "2022-11-15T10:02:33.4059842+01:00",_x000D_
          "LastRefreshDate": "2020-11-09T16:10:17.7805112+01:00",_x000D_
          "TotalRefreshCount": 2,_x000D_
          "CustomInfo": {}_x000D_
        }_x000D_
      },_x000D_
      "1396": {_x000D_
        "$type": "Inside.Core.Formula.Definition.DefinitionAC, Inside.Core.Formula",_x000D_
        "ID": 1396,_x000D_
        "Results": [_x000D_
          [_x000D_
            "Catégorie 1"_x000D_
          ]_x000D_
        ],_x000D_
        "Statistics": {_x000D_
          "CreationDate": "2022-11-15T10:02:33.4059842+01:00",_x000D_
          "LastRefreshDate": "2020-11-09T16:10:33.2433626+01:00",_x000D_
          "TotalRefreshCount": 3,_x000D_
          "CustomInfo": {}_x000D_
        }_x000D_
      },_x000D_
      "1397": {_x000D_
        "$type": "Inside.Core.Formula.Definition.DefinitionAC, Inside.Core.Formula",_x000D_
        "ID": 1397,_x000D_
        "Results": [_x000D_
          [_x000D_
            ""_x000D_
          ]_x000D_
        ],_x000D_
        "Statistics": {_x000D_
          "CreationDate": "2022-11-15T10:02:33.4059842+01:00",_x000D_
          "LastRefreshDate": "2020-11-09T16:10:17.7765216+01:00",_x000D_
          "TotalRefreshCount": 2,_x000D_
          "CustomInfo": {}_x000D_
        }_x000D_
      },_x000D_
      "1398": {_x000D_
        "$type": "Inside.Core.Formula.Definition.DefinitionAC, Inside.Core.Formula",_x000D_
        "ID": 1398,_x000D_
        "Results": [_x000D_
          [_x000D_
            ""_x000D_
          ]_x000D_
        ],_x000D_
        "Statistics": {_x000D_
          "CreationDate": "2022-11-15T10:02:33.4059842+01:00",_x000D_
          "LastRefreshDate": "2020-11-09T16:10:33.2413677+01:00",_x000D_
          "TotalRefreshCount": 3,_x000D_
          "CustomInfo": {}_x000D_
        }_x000D_
      },_x000D_
      "1399": {_x000D_
        "$type": "Inside.Core.Formula.Definition.DefinitionAC, Inside.Core.Formula",_x000D_
        "ID": 1399,_x000D_
        "Results": [_x000D_
          [_x000D_
            ""_x000D_
          ]_x000D_
        ],_x000D_
        "Statistics": {_x000D_
          "CreationDate": "2022-11-15T10:02:33.4059842+01:00",_x000D_
          "LastRefreshDate": "2020-11-09T16:10:17.7735297+01:00",_x000D_
          "TotalRefreshCount": 2,_x000D_
          "CustomInfo": {}_x000D_
        }_x000D_
      },_x000D_
      "1400": {_x000D_
        "$type": "Inside.Core.Formula.Definition.DefinitionAC, Inside.Core.Formula",_x000D_
        "ID": 1400,_x000D_
        "Results": [_x000D_
          [_x000D_
            "100"_x000D_
          ]_x000D_
        ],_x000D_
        "Statistics": {_x000D_
          "CreationDate": "2022-11-15T10:02:33.4059842+01:00",_x000D_
          "LastRefreshDate": "2020-11-09T16:10:42.7997015+01:00",_x000D_
          "TotalRefreshCount": 4,_x000D_
          "CustomInfo": {}_x000D_
        }_x000D_
      },_x000D_
      "1401": {_x000D_
        "$type": "Inside.Core.Formula.Definition.DefinitionAC, Inside.Core.Formula",_x000D_
        "ID": 1401,_x000D_
        "Results": [_x000D_
          [_x000D_
            "300"_x000D_
          ]_x000D_
        ],_x000D_
        "Statistics": {_x000D_
          "CreationDate": "2022-11-15T10:02:33.4059842+01:00",_x000D_
          "LastRefreshDate": "2020-11-09T16:10:41.821321+01:00",_x000D_
          "TotalRefreshCount": 4,_x000D_
          "CustomInfo": {}_x000D_
        }_x000D_
      },_x000D_
      "1402": {_x000D_
        "$type": "Inside.Core.Formula.Definition.DefinitionAC, Inside.Core.Formula",_x000D_
        "ID": 1402,_x000D_
        "Results": [_x000D_
          [_x000D_
            31_x000D_
          ]_x000D_
        ],_x000D_
        "Statistics": {_x000D_
          "CreationDate": "2022-11-15T10:02:33.4059842+01:00",_x000D_
          "LastRefreshDate": "2020-11-09T16:10:39.2635038+01:00",_x000D_
          "TotalRefreshCount": 4,_x000D_
          "CustomInfo": {}_x000D_
        }_x000D_
      },_x000D_
      "1403": {_x000D_
        "$type": "Inside.Core.Formula.Definition.DefinitionAC, Inside.Core.Formula",_x000D_
        "ID": 1403,_x000D_
        "Results": [_x000D_
          [_x000D_
            "Ingénieur et cadre"_x000D_
          ]_x000D_
        ],_x000D_
        "Statistics": {_x000D_
          "CreationDate": "2022-11-15T10:02:33.4059842+01:00",_x000D_
          "LastRefreshDate": "2020-11-09T16:10:41.5959085+01:00",_x000D_
          "TotalRefreshCount": 4,_x000D_
          "CustomInfo": {}_x000D_
        }_x000D_
      },_x000D_
      "1404": {_x000D_
        "$type": "Inside.Core.Formula.Definition.DefinitionAC, Inside.Core.Formula",_x000D_
        "ID": 1404,_x000D_
        "Results": [_x000D_
          [_x000D_
            "250"_x000D_
          ]_x000D_
        ],_x000D_
        "Statistics": {_x000D_
          "CreationDate": "2022-11-15T10:02:33.4059842+01:00",_x000D_
          "LastRefreshDate": "2020-11-09T16:10:41.318456+01:00",_x000D_
          "TotalRefreshCount": 4,_x000D_
          "CustomInfo": {}_x000D_
        }_x000D_
      },_x000D_
      "1405": {_x000D_
        "$type": "Inside.Core.Formula.Definition.DefinitionAC, Inside.Core.Formula",_x000D_
        "ID": 1405,_x000D_
        "Results": [_x000D_
          [_x000D_
            31_x000D_
          ]_x000D_
        ],_x000D_
        "Statistics": {_x000D_
          "CreationDate": "2022-11-15T10:02:33.4059842+01:00",_x000D_
          "LastRefreshDate": "2020-11-09T16:10:39.2615089+01:00",_x000D_
          "TotalRefreshCount": 4,_x000D_
          "CustomInfo": {}_x000D_
        }_x000D_
      },_x000D_
      "1406": {_x000D_
        "$type": "Inside.Core.Formula.Definition.DefinitionAC, Inside.Core.Formula",_x000D_
        "ID": 1406,_x000D_
        "Results": [_x000D_
          [_x000D_
            "Employé"_x000D_
          ]_x000D_
        ],_x000D_
        "Statistics": {_x000D_
          "CreationDate": "2022-11-15T10:02:33.4059842+01:00",_x000D_
          "LastRefreshDate": "2020-11-09T16:10:40.2662895+01:00",_x000D_
          "TotalRefreshCount": 4,_x000D_
          "CustomInfo": {}_x000D_
        }_x000D_
      },_x000D_
      "1407": {_x000D_
        "$type": "Inside.Core.Formula.Definition.DefinitionAC, Inside.Core.Formula",_x000D_
        "ID": 1407,_x000D_
        "Results": [_x000D_
          [_x000D_
            "200"_x000D_
          ]_x000D_
        ],_x000D_
        "Statistics": {_x000D_
          "CreationDate": "2022-11-15T10:02:33.4059842+01:00",_x000D_
          "LastRefreshDate": "2020-11-09T16:10:41.316461+01:00",_x000D_
          "TotalRefreshCount": 4,_x000D_
          "CustomInfo": {}_x000D_
        }_x000D_
      },_x000D_
      "1408": {_x000D_
        "$type": "Inside.Core.Formula.Definition.DefinitionAC, Inside.Core.Formula",_x000D_
        "ID": 1408,_x000D_
        "Results": [_x000D_
          [_x000D_
            31_x000D_
          ]_x000D_
        ],_x000D_
        "Statistics": {_x000D_
          "CreationDate": "2022-11-15T10:02:33.4059842+01:00",_x000D_
          "LastRefreshDate": "2020-11-09T16:10:39.259514+01:00",_x000D_
          "TotalRefreshCount": 4,_x000D_
          "CustomInfo": {}_x000D_
        }_x000D_
      },_x000D_
      "1409": {_x000D_
        "$type": "Inside.Core.Formula.Definition.DefinitionAC, Inside.Core.Formula",_x000D_
        "ID": 1409,_x000D_
        "Results": [_x000D_
          [_x000D_
            "Ingénieur et cadre"_x000D_
          ]_x000D_
        ],_x000D_
        "Statistics": {_x000D_
          "CreationDate": "2022-11-15T10:02:33.4059842+01:00",_x000D_
          "LastRefreshDate": "2020-11-09T16:10:40.7518481+01:00",_x000D_
          "TotalRefreshCount": 4,_x000D_
          "CustomInfo": {}_x000D_
        }_x000D_
      },_x000D_
      "1410": {_x000D_
        "$type": "Inside.Core.Formula.Definition.DefinitionAC, Inside.Core.Formula",_x000D_
        "ID": 1410,_x000D_
        "Results": [_x000D_
          [_x000D_
            "150"_x000D_
          ]_x000D_
        ],_x000D_
        "Statistics": {_x000D_
          "CreationDate": "2022-11-15T10:02:33.4059842+01:00",_x000D_
          "LastRefreshDate": "2020-11-09T16:10:41.3144084+01:00",_x000D_
          "TotalRefreshCount": 4,_x000D_
          "CustomInfo": {}_x000D_
        }_x000D_
      },_x000D_
      "1411": {_x000D_
        "$type": "Inside.Core.Formula.Definition.DefinitionAC, Inside.Core.Formula",_x000D_
        "ID": 1411,_x000D_
        "Results": [_x000D_
          [_x000D_
            "150"_x000D_
          ]_x000D_
        ],_x000D_
        "Statistics": {_x000D_
          "CreationDate": "2022-11-15T10:02:33.4059842+01:00",_x000D_
          "LastRefreshDate": "2020-11-09T16:10:41.0929694+01:00",_x000D_
          "TotalRefreshCount": 4,_x000D_
          "CustomInfo": {}_x000D_
        }_x000D_
      },_x000D_
      "1412": {_x000D_
        "$type": "Inside.Core.Formula.Definition.DefinitionAC, Inside.Core.Formula",_x000D_
        "ID": 1412,_x000D_
        "Results": [_x000D_
          [_x000D_
            31_x000D_
          ]_x000D_
        ],_x000D_
        "Statistics": {_x000D_
          "CreationDate": "2022-11-15T10:02:33.4059842+01:00",_x000D_
          "LastRefreshDate": "2020-11-09T16:10:39.4597375+01:00",_x000D_
          "TotalRefreshCount": 4,_x000D_
          "CustomInfo": {}_x000D_
        }_x000D_
      },_x000D_
      "1413": {_x000D_
        "$type": "Inside.Core.Formula.Definition.DefinitionAC, Inside.Core.Formula",_x000D_
        "ID": 1413,_x000D_
        "Results": [_x000D_
          [_x000D_
            "1"_x000D_
          ]_x000D_
        ],_x000D_
        "Statistics": {_x000D_
          "CreationDate": "2022-11-15T10:02:33.4059842+01:00",_x000D_
          "LastRefreshDate": "2020-11-09T16:10:40.3532024+01:00",_x000D_
          "TotalRefreshCount": 4,_x000D_
          "CustomInfo": {}_x000D_
        }_x000D_
      },_x000D_
      "1414": {_x000D_
        "$type": "Inside.Core.Formula.Definition.DefinitionAC, Inside.Core.Formula",_x000D_
        "ID": 1414,_x000D_
        "Results": [_x000D_
          [_x000D_
            31_x000D_
          ]_x000D_
        ],_x000D_
        "Statistics": {_x000D_
          "CreationDate": "2022-11-15T10:02:33.4059842+01:00",_x000D_
          "LastRefreshDate": "2020-11-09T16:10:39.0624971+01:00",_x000D_
          "TotalRefreshCount": 4,_x000D_
          "CustomInfo": {}_x000D_
        }_x000D_
      },_x000D_
      "1415": {_x000D_
        "$type": "Inside.Core.Formula.Definition.DefinitionAC, Inside.Core.Formula",_x000D_
        "ID": 1415,_x000D_
        "Results": [_x000D_
          [_x000D_
            31_x000D_
          ]_x000D_
        ],_x000D_
        "Statistics": {_x000D_
          "CreationDate": "2022-11-15T10:02:33.4059842+01:00",_x000D_
          "LastRefreshDate": "2020-11-09T16:10:39.7167392+01:00",_x000D_
          "TotalRefreshCount": 4,_x000D_
          "CustomInfo": {}_x000D_
        }_x000D_
      },_x000D_
      "1416": {_x000D_
        "$type": "Inside.Core.Formula.Definition.DefinitionAC, Inside.Core.Formula",_x000D_
        "ID": 1416,_x000D_
        "Results": [_x000D_
          [_x000D_
            "Catégorie 2"_x000D_
          ]_x000D_
        ],_x000D_
        "Statistics": {_x000D_
          "CreationDate": "2022-11-15T10:02:33.4059842+01:00",_x000D_
          "LastRefreshDate": "2020-11-09T16:10:33.2224175+01:00",_x000D_
          "TotalRefreshCount": 3,_x000D_
          "CustomInfo": {}_x000D_
        }_x000D_
      },_x000D_
      "1417": {_x000D_
        "$type": "Inside.Core.Formula.Definition.DefinitionAC, Inside.Core.Formula",_x000D_
        "ID": 1417,_x000D_
        "Results": [_x000D_
          [_x000D_
            "Employé"_x000D_
          ]_x000D_
        ],_x000D_
        "Statistics": {_x000D_
          "CreationDate": "2022-11-15T10:02:33.4059842+01:00",_x000D_
          "LastRefreshDate": "2020-11-09T16:10:40.7508522+01:00",_x000D_
          "TotalRefreshCount": 4,_x000D_
          "CustomInfo": {}_x000D_
        }_x000D_
      },_x000D_
      "1418": {_x000D_
        "$type": "Inside.Core.Formula.Definition.DefinitionAC, Inside.Core.Formula",_x000D_
        "ID": 1418,_x000D_
        "Results": [_x000D_
          [_x000D_
            "4"_x000D_
          ]_x000D_
        ],_x000D_
        "Statistics": {_x000D_
          "CreationDate": "2022-11-15T10:02:33.4059842+01:00",_x000D_
          "LastRefreshDate": "2020-11-09T16:10:40.3521911+01:00",_x000D_
          "TotalRefreshCount": 4,_x000D_
          "CustomInfo": {}_x000D_
        }_x000D_
      },_x000D_
      "1419": {_x000D_
        "$type": "Inside.Core.Formula.Definition.DefinitionAC, Inside.Core.Formula",_x000D_
        "ID": 1419,_x000D_
        "Results": [_x000D_
          [_x000D_
            "3"_x000D_
          ]_x000D_
        ],_x000D_
        "Statistics": {_x000D_
          "CreationDate": "2022-11-15T10:02:33.4059842+01:00",_x000D_
          "LastRefreshDate": "2020-11-09T16:10:41.1548911+01:00",_x000D_
          "TotalRefreshCount": 4,_x000D_
          "CustomInfo": {}_x000D_
        }_x000D_
      },_x000D_
      "1420": {_x000D_
        "$type": "Inside.Core.Formula.Definition.DefinitionAC, Inside.Core.Formula",_x000D_
        "ID": 1420,_x000D_
        "Results": [_x000D_
          [_x000D_
            54_x000D_
          ]_x000D_
        ],_x000D_
        "Statistics": {_x000D_
          "CreationDate": "2022-11-15T10:02:33.4059842+01:00",_x000D_
          "LastRefreshDate": "2020-11-09T16:10:40.4601051+01:00",_x000D_
          "TotalRefreshCount": 4,_x000D_
          "CustomInfo": {}_x000D_
        }_x000D_
      },_x000D_
      "1421": {_x000D_
        "$type": "Inside.Core.Formula.Definition.DefinitionAC, Inside.Core.Formula",_x000D_
        "ID": 1421,_x000D_
        "Results": [_x000D_
          [_x000D_
            "Catégorie 3"_x000D_
          ]_x000D_
        ],_x000D_
        "Statistics": {_x000D_
          "CreationDate": "2022-11-15T10:02:33.4059842+01:00",_x000D_
          "LastRefreshDate": "2020-11-09T16:10:18.0343793+01:00",_x000D_
          "TotalRefreshCount": 2,_x000D_
          "CustomInfo": {}_x000D_
        }_x000D_
      },_x000D_
      "1422": {_x000D_
        "$type": "Inside.Core.Formula.Definition.DefinitionAC, Inside.Core.Formula",_x000D_
        "ID": 1422,_x000D_
        "Results": [_x000D_
          [_x000D_
            "Ingénieur et cadre"_x000D_
          ]_x000D_
        ],_x000D_
        "Statistics": {_x000D_
          "CreationDate": "2022-11-15T10:02:33.4059842+01:00",_x000D_
          "LastRefreshDate": "2020-11-09T16:10:41.3658994+01:00",_x000D_
          "TotalRefreshCount": 4,_x000D_
          "CustomInfo": {}_x000D_
        }_x000D_
      },_x000D_
      "1423": {_x000D_
        "$type": "Inside.Core.Formula.Definition.DefinitionAC, Inside.Core.Formula",_x000D_
        "ID": 1423,_x000D_
        "Results": [_x000D_
          [_x000D_
            "250"_x000D_
          ]_x000D_
        ],_x000D_
        "Statistics": {_x000D_
          "CreationDate": "2022-11-15T10:02:33.4059842+01:00",_x000D_
          "LastRefreshDate": "2020-11-09T16:10:42.5034136+01:00",_x000D_
          "TotalRefreshCount": 4,_x000D_
          "CustomInfo": {}_x000D_
        }_x000D_
      },_x000D_
      "1424": {_x000D_
        "$type": "Inside.Core.Formula.Definition.DefinitionAC, Inside.Core.Formula",_x000D_
        "ID": 1424,_x000D_
        "Results": [_x000D_
          [_x000D_
            "2"_x000D_
          ]_x000D_
        ],_x000D_
        "Statistics": {_x000D_
          "CreationDate": "2022-11-15T10:02:33.4059842+01:00",_x000D_
          "LastRefreshDate": "2020-11-09T16:10:39.9110165+01:00",_x000D_
          "TotalRefreshCount": 4,_x000D_
          "CustomInfo": {}_x000D_
        }_x000D_
      },_x000D_
      "1425": {_x000D_
        "$type": "Inside.Core.Formula.Definition.DefinitionAC, Inside.Core.Formula",_x000D_
        "ID": 1425,_x000D_
        "Results": [_x000D_
          [_x000D_
            31_x000D_
          ]_x000D_
        ],_x000D_
        "Statistics": {_x000D_
          "CreationDate": "2022-11-15T10:02:33.4059842+01:00",_x000D_
          "LastRefreshDate": "2020-11-09T16:10:41.5749037+01:00",_x000D_
          "TotalRefreshCount": 4,_x000D_
          "CustomInfo": {}_x000D_
        }_x000D_
      },_x000D_
      "1426": {_x000D_
        "$type": "Inside.Core.Formula.Definition.DefinitionAC, Inside.Core.Formula",_x000D_
        "ID": 1426,_x000D_
        "Results": [_x000D_
          [_x000D_
            ""_x000D_
          ]_x000D_
        ],_x000D_
        "Statistics": {_x000D_
          "CreationDate": "2022-11-15T10:02:33.4059842+01:00",_x000D_
          "LastRefreshDate": "2020-11-09T16:10:32.9512792+01:00",_x000D_
          "TotalRefreshCount": 3,_x000D_
          "CustomInfo": {}_x000D_
        }_x000D_
      },_x000D_
      "1427": {_x000D_
        "$type": "Inside.Core.Formula.Definition.DefinitionAC, Inside.Core.Formula",_x000D_
        "ID": 1427,_x000D_
        "Results": [_x000D_
          [_x000D_
            "Employé"_x000D_
          ]_x000D_
        ],_x000D_
        "Statistics": {_x000D_
          "CreationDate": "2022-11-15T10:02:33.4059842+01:00",_x000D_
          "LastRefreshDate": "2020-11-09T16:10:40.2603486+01:00",_x000D_
          "TotalRefreshCount": 4,_x000D_
          "CustomInfo": {}_x000D_
        }_x000D_
      },_x000D_
      "1428": {_x000D_
        "$type": "Inside.Core.Formula.Definition.DefinitionAC, Inside.Core.Formula",_x000D_
        "ID": 1428,_x000D_
        "Results": [_x000D_
          [_x000D_
            "100"_x000D_
          ]_x000D_
        ],_x000D_
        "Statistics": {_x000D_
          "CreationDate": "2022-11-15T10:02:33.4059842+01:00",_x000D_
          "LastRefreshDate": "2020-11-09T16:10:42.3496242+01:00",_x000D_
          "TotalRefreshCount": 4,_x000D_
          "CustomInfo": {}_x000D_
        }_x000D_
      },_x000D_
      "1429": {_x000D_
        "$type": "Inside.Core.Formula.Definition.DefinitionAC, Inside.Core.Formula",_x000D_
        "ID": 1429,_x000D_
        "Results": [_x000D_
          [_x000D_
            "1"_x000D_
          ]_x000D_
        ],_x000D_
        "Statistics": {_x000D_
          "CreationDate": "2022-11-15T10:02:33.4059842+01:00",_x000D_
          "LastRefreshDate": "2020-11-09T16:10:40.1269512+01:00",_x000D_
          "TotalRefreshCount": 4,_x000D_
          "CustomInfo": {}_x000D_
        }_x000D_
      },_x000D_
      "1430": {_x000D_
        "$type": "Inside.Core.Formula.Definition.DefinitionAC, Inside.Core.Formula",_x000D_
        "ID": 1430,_x000D_
        "Results": [_x000D_
          [_x000D_
            31_x000D_
          ]_x000D_
        ],_x000D_
        "Statistics": {_x000D_
          "CreationDate": "2022-11-15T10:02:33.4059842+01:00",_x000D_
          "LastRefreshDate": "2020-11-09T16:10:40.459108+01:00",_x000D_
          "TotalRefreshCount": 4,_x000D_
          "CustomInfo": {}_x000D_
        }_x000D_
      },_x000D_
      "1431": {_x000D_
        "$type": "Inside.Core.Formula.Definition.DefinitionAC, Inside.Core.Formula",_x000D_
        "ID": 1431,_x000D_
        "Results": [_x000D_
          [_x000D_
            ""_x000D_
          ]_x000D_
        ],_x000D_
        "Statistics": {_x000D_
          "CreationDate": "2022-11-15T10:02:33.4059842+01:00",_x000D_
          "LastRefreshDate": "2020-11-09T16:10:33.216433+01:00",_x000D_
          "TotalRefreshCount": 3,_x000D_
          "CustomInfo": {}_x000D_
        }_x000D_
      },_x000D_
      "1432": {_x000D_
        "$type": "Inside.Core.Formula.Definition.DefinitionAC, Inside.Core.Formula",_x000D_
        "ID": 1432,_x000D_
        "Results": [_x000D_
          [_x000D_
            "Employé"_x000D_
          ]_x000D_
        ],_x000D_
        "Statistics": {_x000D_
          "CreationDate": "2022-11-15T10:02:33.4059842+01:00",_x000D_
          "LastRefreshDate": "2020-11-09T16:10:40.7478579+01:00",_x000D_
          "TotalRefreshCount": 4,_x000D_
          "CustomInfo": {}_x000D_
        }_x000D_
      },_x000D_
      "1433": {_x000D_
        "$type": "Inside.Core.Formula.Definition.DefinitionAC, Inside.Core.Formula",_x000D_
        "ID": 1433,_x000D_
        "Results": [_x000D_
          [_x000D_
            "100"_x000D_
          ]_x000D_
        ],_x000D_
        "Statistics": {_x000D_
          "CreationDate": "2022-11-15T10:02:33.4059842+01:00",_x000D_
          "LastRefreshDate": "2020-11-09T16:10:42.5014192+01:00",_x000D_
          "TotalRefreshCount": 4,_x000D_
          "CustomInfo": {}_x000D_
        }_x000D_
      },_x000D_
      "1434": {_x000D_
        "$type": "Inside.Core.Formula.Definition.DefinitionAC, Inside.Core.Formula",_x000D_
        "ID": 1434,_x000D_
        "Results": [_x000D_
          [_x000D_
            "1"_x000D_
          ]_x000D_
        ],_x000D_
        "Statistics": {_x000D_
          "CreationDate": "2022-11-15T10:02:33.4059842+01:00",_x000D_
          "LastRefreshDate": "2020-11-09T16:10:40.3472087+01:00",_x000D_
          "TotalRefreshCount": 4,_x000D_
          "CustomInfo": {}_x000D_
        }_x000D_
      },_x000D_
      "1435": {_x000D_
        "$type": "Inside.Core.Formula.Definition.DefinitionAC, Inside.Core.Formula",_x000D_
        "ID": 1435,_x000D_
        "Results": [_x000D_
          [_x000D_
            31_x000D_
          ]_x000D_
        ],_x000D_
        "Statistics": {_x000D_
          "CreationDate": "2022-11-15T10:02:33.4059842+01:00",_x000D_
          "LastRefreshDate": "2020-11-09T16:10:40.8708309+01:00",_x000D_
          "TotalRefreshCount": 4,_x000D_
          "CustomInfo": {}_x000D_
        }_x000D_
      },_x000D_
      "1436": {_x000D_
        "$type": "Inside.Core.Formula.Definition.DefinitionAC, Inside.Core.Formula",_x000D_
        "ID": 1436,_x000D_
        "Results": [_x000D_
          [_x000D_
            "Catégorie 2"_x000D_
          ]_x000D_
        ],_x000D_
        "Statistics": {_x000D_
          "CreationDate": "2022-11-15T10:02:33.4059842+01:00",_x000D_
          "LastRefreshDate": "2020-11-09T16:10:35.5707309+01:00",_x000D_
          "TotalRefreshCount": 3,_x000D_
          "CustomInfo": {}_x000D_
        }_x000D_
      },_x000D_
      "1437": {_x000D_
        "$type": "Inside.Core.Formula.Definition.DefinitionAC, Inside.Core.Formula",_x000D_
        "ID": 1437,_x000D_
        "Results": [_x000D_
          [_x000D_
            "Employé"_x000D_
          ]_x000D_
        ],_x000D_
        "Statistics": {_x000D_
          "CreationDate": "2022-11-15T10:02:33.4059842+01:00",_x000D_
          "LastRefreshDate": "2020-11-09T16:10:39.8301096+01:00",_x000D_
          "TotalRefreshCount": 4,_x000D_
          "CustomInfo": {}_x000D_
        }_x000D_
      },_x000D_
      "1438": {_x000D_
        "$type": "Inside.Core.Formula.Definition.DefinitionAC, Inside.Core.Formula",_x000D_
        "ID": 1438,_x000D_
        "Results": [_x000D_
          [_x000D_
            "200"_x000D_
          ]_x000D_
        ],_x000D_
        "Statistics": {_x000D_
          "CreationDate": "2022-11-15T10:02:33.4059842+01:00",_x000D_
          "LastRefreshDate": "2020-11-09T16:10:43.0829134+01:00",_x000D_
          "TotalRefreshCount": 4,_x000D_
          "CustomInfo": {}_x000D_
        }_x000D_
      },_x000D_
      "1439": {_x000D_
        "$type": "Inside.Core.Formula.Definition.DefinitionAC, Inside.Core.Formula",_x000D_
        "ID": 1439,_x000D_
        "Results": [_x000D_
          [_x000D_
            "3"_x000D_
          ]_x000D_
        ],_x000D_
        "Statistics": {_x000D_
          "CreationDate": "2022-11-15T10:02:33.4059842+01:00",_x000D_
          "LastRefreshDate": "2020-11-09T16:10:40.5855854+01:00",_x000D_
          "TotalRefreshCount": 4,_x000D_
          "CustomInfo": {}_x000D_
        }_x000D_
      },_x000D_
      "1440": {_x000D_
        "$type": "Inside.Core.Formula.Definition.DefinitionAC, Inside.Core.Formula",_x000D_
        "ID": 1440,_x000D_
        "Results": [_x000D_
          [_x000D_
            31_x000D_
          ]_x000D_
        ],_x000D_
        "Statistics": {_x000D_
          "CreationDate": "2022-11-15T10:02:33.4059842+01:00",_x000D_
          "LastRefreshDate": "2020-11-09T16:10:40.4571131+01:00",_x000D_
          "TotalRefreshCount": 4,_x000D_
          "CustomInfo": {}_x000D_
        }_x000D_
      },_x000D_
      "1441": {_x000D_
        "$type": "Inside.Core.Formula.Definition.DefinitionAC, Inside.Core.Formula",_x000D_
        "ID": 1441,_x000D_
        "Results": [_x000D_
          [_x000D_
            "Catégorie 1"_x000D_
          ]_x000D_
        ],_x000D_
        "Statistics": {_x000D_
          "CreationDate": "2022-11-15T10:02:33.4059842+01:00",_x000D_
          "LastRefreshDate": "2020-11-09T16:10:35.7928745+01:00",_x000D_
          "TotalRefreshCount": 3,_x000D_
          "CustomInfo": {}_x000D_
        }_x000D_
      },_x000D_
      "1442": {_x000D_
        "$type": "Inside.Core.Formula.Definition.DefinitionAC, Inside.Core.Formula",_x000D_
        "ID": 1442,_x000D_
        "Results": [_x000D_
          [_x000D_
            "Ingénieur et cadre"_x000D_
          ]_x000D_
        ],_x000D_
        "Statistics": {_x000D_
          "CreationDate": "2022-11-15T10:02:33.4059842+01:00",_x000D_
          "LastRefreshDate": "2020-11-09T16:10:40.5240526+01:00",_x000D_
          "TotalRefreshCount": 4,_x000D_
          "CustomInfo": {}_x000D_
        }_x000D_
      },_x000D_
      "1443": {_x000D_
        "$type": "Inside.Core.Formula.Definition.DefinitionAC, Inside.Core.Formula",_x000D_
        "ID": 1443,_x000D_
        "Results": [_x000D_
          [_x000D_
            "250"_x000D_
          ]_x000D_
        ],_x000D_
        "Statistics": {_x000D_
          "CreationDate": "2022-11-15T10:02:33.4059842+01:00",_x000D_
          "LastRefreshDate": "2020-11-09T16:10:42.4994243+01:00",_x000D_
          "TotalRefreshCount": 4,_x000D_
          "CustomInfo": {}_x000D_
        }_x000D_
      },_x000D_
      "1444": {_x000D_
        "$type": "Inside.Core.Formula.Definition.DefinitionAC, Inside.Core.Formula",_x000D_
        "ID": 1444,_x000D_
        "Results": [_x000D_
          [_x000D_
            "2"_x000D_
          ]_x000D_
        ],_x000D_
        "Statistics": {_x000D_
          "CreationDate": "2022-11-15T10:02:33.4059842+01:00",_x000D_
          "LastRefreshDate": "2020-11-09T16:10:41.6268308+01:00",_x000D_
          "TotalRefreshCount": 4,_x000D_
          "CustomInfo": {}_x000D_
        }_x000D_
      },_x000D_
      "1445": {_x000D_
        "$type": "Inside.Core.Formula.Definition.DefinitionAC, Inside.Core.Formula",_x000D_
        "ID": 1445,_x000D_
        "Results": [_x000D_
          [_x000D_
            31_x000D_
          ]_x000D_
        ],_x000D_
        "Statistics": {_x000D_
          "CreationDate": "2022-11-15T10:02:33.4059842+01:00",_x000D_
          "LastRefreshDate": "2020-11-09T16:10:42.0268563+01:00",_x000D_
          "TotalRefreshCount": 4,_x000D_
          "CustomInfo": {}_x000D_
        }_x000D_
      },_x000D_
      "1446": {_x000D_
        "$type": "Inside.Core.Formula.Definition.DefinitionAC, Inside.Core.Formula",_x000D_
        "ID": 1446,_x000D_
        "Results": [_x000D_
          [_x000D_
            ""_x000D_
          ]_x000D_
        ],_x000D_
        "Statistics": {_x000D_
          "CreationDate": "2022-11-15T10:02:33.4059842+01:00",_x000D_
          "LastRefreshDate": "2020-11-09T16:10:17.3009945+01:00",_x000D_
          "TotalRefreshCount": 2,_x000D_
          "CustomInfo": {}_x000D_
        }_x000D_
      },_x000D_
      "1447": {_x000D_
        "$type": "Inside.Core.Formula.Definition.DefinitionAC, Inside.Core.Formula",_x000D_
        "ID": 1447,_x000D_
        "Results": [_x000D_
          [_x000D_
            "Employé"_x000D_
          ]_x000D_
        ],_x000D_
        "Statistics": {_x000D_
          "CreationDate": "2022-11-15T10:02:33.4059842+01:00",_x000D_
          "LastRefreshDate": "2020-11-09T16:10:40.8877911+01:00",_x000D_
          "TotalRefreshCount": 4,_x000D_
          "CustomInfo": {}_x000D_
        }_x000D_
      },_x000D_
      "1448": {_x000D_
        "$type": "Inside.Core.Formula.Definition.DefinitionAC, Inside.Core.Formula",_x000D_
        "ID": 1448,_x000D_
        "Results": [_x000D_
          [_x000D_
            "200"_x000D_
          ]_x000D_
        ],_x000D_
        "Statistics": {_x000D_
          "CreationDate": "2022-11-15T10:02:33.4059842+01:00",_x000D_
          "LastRefreshDate": "2020-11-09T16:10:42.574115+01:00",_x000D_
          "TotalRefreshCount": 4,_x000D_
          "CustomInfo": {}_x000D_
        }_x000D_
      },_x000D_
      "1449": {_x000D_
        "$type": "Inside.Core.Formula.Definition.DefinitionAC, Inside.Core.Formula",_x000D_
        "ID": 1449,_x000D_
        "Results": [_x000D_
          [_x000D_
            "1"_x000D_
          ]_x000D_
        ],_x000D_
        "Statistics": {_x000D_
          "CreationDate": "2022-11-15T10:02:33.4059842+01:00",_x000D_
          "LastRefreshDate": "2020-11-09T16:10:40.8017644+01:00",_x000D_
          "TotalRefreshCount": 4,_x000D_
          "CustomInfo": {}_x000D_
        }_x000D_
      },_x000D_
      "1450": {_x000D_
        "$type": "Inside.Core.Formula.Definition.DefinitionAC, Inside.Core.Formula",_x000D_
        "ID": 1450,_x000D_
        "Results": [_x000D_
          [_x000D_
            31_x000D_
          ]_x000D_
        ],_x000D_
        "Statistics": {_x000D_
          "CreationDate": "2022-11-15T10:02:33.4059842+01:00",_x000D_
          "LastRefreshDate": "2020-11-09T16:10:40.4551181+01:00",_x000D_
          "TotalRefreshCount": 4,_x000D_
          "CustomInfo": {}_x000D_
        }_x000D_
      },_x000D_
      "1451": {_x000D_
        "$type": "Inside.Core.Formula.Definition.DefinitionAC, Inside.Core.Formula",_x000D_
        "ID": 1451,_x000D_
        "Results": [_x000D_
          [_x000D_
            ""_x000D_
          ]_x000D_
        ],_x000D_
        "Statistics": {_x000D_
          "CreationDate": "2022-11-15T10:02:33.4059842+01:00",_x000D_
          "LastRefreshDate": "2020-11-09T16:10:17.7467304+01:00",_x000D_
          "TotalRefreshCount": 2,_x000D_
          "CustomInfo": {}_x000D_
        }_x000D_
      },_x000D_
      "1452": {_x000D_
        "$type": "Inside.Core.Formula.Definition.DefinitionAC, Inside.Core.Formula",_x000D_
        "ID": 1452,_x000D_
        "Results": [_x000D_
          [_x000D_
            "Employé"_x000D_
          ]_x000D_
        ],_x000D_
        "Statistics": {_x000D_
          "CreationDate": "2022-11-15T10:02:33.4059842+01:00",_x000D_
          "LastRefreshDate": "2020-11-09T16:10:40.0441235+01:00",_x000D_
          "TotalRefreshCount": 4,_x000D_
          "CustomInfo": {}_x000D_
        }_x000D_
      },_x000D_
      "1453": {_x000D_
        "$type": "Inside.Core.Formula.Definition.DefinitionAC, Inside.Core.Formula",_x000D_
        "ID": 1453,_x000D_
        "Results": [_x000D_
          [_x000D_
            "150"_x000D_
          ]_x000D_
        ],_x000D_
        "Statistics": {_x000D_
          "CreationDate": "2022-11-15T10:02:33.4059842+01:00",_x000D_
          "LastRefreshDate": "2020-11-09T16:10:42.4974296+01:00",_x000D_
          "TotalRefreshCount": 4,_x000D_
          "CustomInfo": {}_x000D_
        }_x000D_
      },_x000D_
      "1454": {_x000D_
        "$type": "Inside.Core.Formula.Definition.DefinitionAC, Inside.Core.Formula",_x000D_
        "ID": 1454,_x000D_
        "Results": [_x000D_
          [_x000D_
            "1"_x000D_
          ]_x000D_
        ],_x000D_
        "Statistics": {_x000D_
          "CreationDate": "2022-11-15T10:02:33.4059842+01:00",_x000D_
          "LastRefreshDate": "2020-11-09T16:10:42.7309742+01:00",_x000D_
          "TotalRefreshCount": 4,_x000D_
          "CustomInfo": {}_x000D_
        }_x000D_
      },_x000D_
      "1455": {_x000D_
        "$type": "Inside.Core.Formula.Definition.DefinitionAC, Inside.Core.Formula",_x000D_
        "ID": 1455,_x000D_
        "Results": [_x000D_
          [_x000D_
            31_x000D_
          ]_x000D_
        ],_x000D_
        "Statistics": {_x000D_
          "CreationDate": "2022-11-15T10:02:33.4059842+01:00",_x000D_
          "LastRefreshDate": "2020-11-09T16:10:41.3463914+01:00",_x000D_
          "TotalRefreshCount": 4,_x000D_
          "CustomInfo": {}_x000D_
        }_x000D_
      },_x000D_
      "1456": {_x000D_
        "$type": "Inside.Core.Formula.Definition.DefinitionAC, Inside.Core.Formula",_x000D_
        "ID": 1456,_x000D_
        "Results": [_x000D_
          [_x000D_
            "Catégorie 4"_x000D_
          ]_x000D_
        ],_x000D_
        "Statistics": {_x000D_
          "CreationDate": "2022-11-15T10:02:33.4059842+01:00",_x000D_
          "LastRefreshDate": "2020-11-09T16:10:32.9403463+01:00",_x000D_
          "TotalRefreshCount": 3,_x000D_
          "CustomInfo": {}_x000D_
        }_x000D_
      },_x000D_
      "1457": {_x000D_
        "$type": "Inside.Core.Formula.Definition.DefinitionAC, Inside.Core.Formula",_x000D_
        "ID": 1457,_x000D_
        "Results": [_x000D_
          [_x000D_
            31_x000D_
          ]_x000D_
        ],_x000D_
        "Statistics": {_x000D_
          "CreationDate": "2022-11-15T10:02:33.4059842+01:00",_x000D_
          "LastRefreshDate": "2020-11-09T16:10:39.5126927+01:00",_x000D_
          "TotalRefreshCount": 4,_x000D_
          "CustomInfo": {}_x000D_
        }_x000D_
      },_x000D_
      "1458": {_x000D_
        "$type": "Inside.Core.Formula.Definition.DefinitionAC, Inside.Core.Formula",_x000D_
        "ID": 1458,_x000D_
        "Results": [_x000D_
          [_x000D_
            ""_x000D_
          ]_x000D_
        ],_x000D_
        "Statistics": {_x000D_
          "CreationDate": "2022-11-15T10:02:33.4059842+01:00",_x000D_
          "LastRefreshDate": "2020-11-09T16:10:17.8154189+01:00",_x000D_
          "TotalRefreshCount": 2,_x000D_
          "CustomInfo": {}_x000D_
        }_x000D_
      },_x000D_
      "1459": {_x000D_
        "$type": "Inside.Core.Formula.Definition.DefinitionAC, Inside.Core.Formula",_x000D_
        "ID": 1459,_x000D_
        "Results": [_x000D_
          [_x000D_
            ""_x000D_
          ]_x000D_
        ],_x000D_
        "Statistics": {_x000D_
          "CreationDate": "2022-11-15T10:02:33.4059842+01:00",_x000D_
          "LastRefreshDate": "2020-11-09T16:10:17.8104332+01:00",_x000D_
          "TotalRefreshCount": 2,_x000D_
          "CustomInfo": {}_x000D_
        }_x000D_
      },_x000D_
      "1460": {_x000D_
        "$type": "Inside.Core.Formula.Definition.DefinitionAC, Inside.Core.Formula",_x000D_
        "ID": 1460,_x000D_
        "Results": [_x000D_
          [_x000D_
            "3"_x000D_
          ]_x000D_
        ],_x000D_
        "Statistics": {_x000D_
          "CreationDate": "2022-11-15T10:02:33.4059842+01:00",_x000D_
          "LastRefreshDate": "2020-11-09T16:10:41.398434+01:00",_x000D_
          "TotalRefreshCount": 4,_x000D_
          "CustomInfo": {}_x000D_
        }_x000D_
      },_x000D_
      "1461": {_x000D_
        "$type": "Inside.Core.Formula.Definition.DefinitionAC, Inside.Core.Formula",_x000D_
        "ID": 1461,_x000D_
        "Results": [_x000D_
          [_x000D_
            "1"_x000D_
          ]_x000D_
        ],_x000D_
        "Statistics": {_x000D_
          "CreationDate": "2022-11-15T10:02:33.4059842+01:00",_x000D_
          "LastRefreshDate": "2020-11-09T16:10:42.6017003+01:00",_x000D_
          "TotalRefreshCount": 4,_x000D_
          "CustomInfo": {}_x000D_
        }_x000D_
      },_x000D_
      "1462": {_x000D_
        "$type": "Inside.Core.Formula.Definition.DefinitionAC, Inside.Core.Formula",_x000D_
        "ID": 1462,_x000D_
        "Results": [_x000D_
          [_x000D_
            "2"_x000D_
          ]_x000D_
        ],_x000D_
        "Statistics": {_x000D_
          "CreationDate": "2022-11-15T10:02:33.4059842+01:00",_x000D_
          "LastRefreshDate": "2020-11-09T16:10:41.8962943+01:00",_x000D_
          "TotalRefreshCount": 4,_x000D_
          "CustomInfo": {}_x000D_
        }_x000D_
      },_x000D_
      "1463": {_x000D_
        "$type": "Inside.Core.Formula.Definition.DefinitionAC, Inside.Core.Formula",_x000D_
        "ID": 1463,_x000D_
        "Results": [_x000D_
          [_x000D_
            "1"_x000D_
          ]_x000D_
        ],_x000D_
        "Statistics": {_x000D_
          "CreationDate": "2022-11-15T10:02:33.4059842+01:00",_x000D_
          "LastRefreshDate": "2020-11-09T16:10:41.1619009+01:00",_x000D_
          "TotalRefreshCount": 4,_x000D_
          "CustomInfo": {}_x000D_
        }_x000D_
      },_x000D_
      "1464": {_x000D_
        "$type": "Inside.Core.Formula.Definition.DefinitionAC, Inside.Core.Formula",_x000D_
        "ID": 1464,_x000D_
        "Results": [_x000D_
          [_x000D_
            31_x000D_
          ]_x000D_
        ],_x000D_
        "Statistics": {_x000D_
          "CreationDate": "2022-11-15T10:02:33.4059842+01:00",_x000D_
          "LastRefreshDate": "2020-11-09T16:10:39.0774583+01:00",_x000D_
          "TotalRefreshCount": 4,_x000D_
          "CustomInfo": {}_x000D_
        }_x000D_
      },_x000D_
      "1465": {_x000D_
        "$type": "Inside.Core.Formula.Definition.DefinitionAC, Inside.Core.Formula",_x000D_
        "ID": 1465,_x000D_
        "Results"</t>
  </si>
  <si>
    <t>: [_x000D_
          [_x000D_
            ""_x000D_
          ]_x000D_
        ],_x000D_
        "Statistics": {_x000D_
          "CreationDate": "2022-11-15T10:02:33.4059842+01:00",_x000D_
          "LastRefreshDate": "2020-11-09T16:10:18.0543275+01:00",_x000D_
          "TotalRefreshCount": 2,_x000D_
          "CustomInfo": {}_x000D_
        }_x000D_
      },_x000D_
      "1466": {_x000D_
        "$type": "Inside.Core.Formula.Definition.DefinitionAC, Inside.Core.Formula",_x000D_
        "ID": 1466,_x000D_
        "Results": [_x000D_
          [_x000D_
            "Ingénieur et cadre"_x000D_
          ]_x000D_
        ],_x000D_
        "Statistics": {_x000D_
          "CreationDate": "2022-11-15T10:02:33.4059842+01:00",_x000D_
          "LastRefreshDate": "2020-11-09T16:10:39.8440774+01:00",_x000D_
          "TotalRefreshCount": 4,_x000D_
          "CustomInfo": {}_x000D_
        }_x000D_
      },_x000D_
      "1467": {_x000D_
        "$type": "Inside.Core.Formula.Definition.DefinitionAC, Inside.Core.Formula",_x000D_
        "ID": 1467,_x000D_
        "Results": [_x000D_
          [_x000D_
            "Ingénieur et cadre"_x000D_
          ]_x000D_
        ],_x000D_
        "Statistics": {_x000D_
          "CreationDate": "2022-11-15T10:02:33.4059842+01:00",_x000D_
          "LastRefreshDate": "2020-11-09T16:10:41.5979116+01:00",_x000D_
          "TotalRefreshCount": 4,_x000D_
          "CustomInfo": {}_x000D_
        }_x000D_
      },_x000D_
      "1468": {_x000D_
        "$type": "Inside.Core.Formula.Definition.DefinitionAC, Inside.Core.Formula",_x000D_
        "ID": 1468,_x000D_
        "Results": [_x000D_
          [_x000D_
            "Ingénieur et cadre"_x000D_
          ]_x000D_
        ],_x000D_
        "Statistics": {_x000D_
          "CreationDate": "2022-11-15T10:02:33.4059842+01:00",_x000D_
          "LastRefreshDate": "2020-11-09T16:10:40.5380398+01:00",_x000D_
          "TotalRefreshCount": 4,_x000D_
          "CustomInfo": {}_x000D_
        }_x000D_
      },_x000D_
      "1469": {_x000D_
        "$type": "Inside.Core.Formula.Definition.DefinitionAC, Inside.Core.Formula",_x000D_
        "ID": 1469,_x000D_
        "Results": [_x000D_
          [_x000D_
            "Employé"_x000D_
          ]_x000D_
        ],_x000D_
        "Statistics": {_x000D_
          "CreationDate": "2022-11-15T10:02:33.4059842+01:00",_x000D_
          "LastRefreshDate": "2020-11-09T16:10:40.0591147+01:00",_x000D_
          "TotalRefreshCount": 4,_x000D_
          "CustomInfo": {}_x000D_
        }_x000D_
      },_x000D_
      "1470": {_x000D_
        "$type": "Inside.Core.Formula.Definition.DefinitionAC, Inside.Core.Formula",_x000D_
        "ID": 1470,_x000D_
        "Results": [_x000D_
          [_x000D_
            "Employé"_x000D_
          ]_x000D_
        ],_x000D_
        "Statistics": {_x000D_
          "CreationDate": "2022-11-15T10:02:33.4059842+01:00",_x000D_
          "LastRefreshDate": "2020-11-09T16:10:40.892788+01:00",_x000D_
          "TotalRefreshCount": 4,_x000D_
          "CustomInfo": {}_x000D_
        }_x000D_
      },_x000D_
      "1471": {_x000D_
        "$type": "Inside.Core.Formula.Definition.DefinitionAC, Inside.Core.Formula",_x000D_
        "ID": 1471,_x000D_
        "Results": [_x000D_
          [_x000D_
            "Employé"_x000D_
          ]_x000D_
        ],_x000D_
        "Statistics": {_x000D_
          "CreationDate": "2022-11-15T10:02:33.4059842+01:00",_x000D_
          "LastRefreshDate": "2020-11-09T16:10:42.208681+01:00",_x000D_
          "TotalRefreshCount": 4,_x000D_
          "CustomInfo": {}_x000D_
        }_x000D_
      },_x000D_
      "1472": {_x000D_
        "$type": "Inside.Core.Formula.Definition.DefinitionAC, Inside.Core.Formula",_x000D_
        "ID": 1472,_x000D_
        "Results": [_x000D_
          [_x000D_
            "Employé"_x000D_
          ]_x000D_
        ],_x000D_
        "Statistics": {_x000D_
          "CreationDate": "2022-11-15T10:02:33.4059842+01:00",_x000D_
          "LastRefreshDate": "2020-11-09T16:10:40.0571187+01:00",_x000D_
          "TotalRefreshCount": 4,_x000D_
          "CustomInfo": {}_x000D_
        }_x000D_
      },_x000D_
      "1473": {_x000D_
        "$type": "Inside.Core.Formula.Definition.DefinitionAC, Inside.Core.Formula",_x000D_
        "ID": 1473,_x000D_
        "Results": [_x000D_
          [_x000D_
            "1"_x000D_
          ]_x000D_
        ],_x000D_
        "Statistics": {_x000D_
          "CreationDate": "2022-11-15T10:02:33.4059842+01:00",_x000D_
          "LastRefreshDate": "2020-11-09T16:10:40.6016501+01:00",_x000D_
          "TotalRefreshCount": 4,_x000D_
          "CustomInfo": {}_x000D_
        }_x000D_
      },_x000D_
      "1474": {_x000D_
        "$type": "Inside.Core.Formula.Definition.DefinitionAC, Inside.Core.Formula",_x000D_
        "ID": 1474,_x000D_
        "Results": [_x000D_
          [_x000D_
            "3"_x000D_
          ]_x000D_
        ],_x000D_
        "Statistics": {_x000D_
          "CreationDate": "2022-11-15T10:02:33.4059842+01:00",_x000D_
          "LastRefreshDate": "2020-11-09T16:10:42.9563554+01:00",_x000D_
          "TotalRefreshCount": 4,_x000D_
          "CustomInfo": {}_x000D_
        }_x000D_
      },_x000D_
      "1475": {_x000D_
        "$type": "Inside.Core.Formula.Definition.DefinitionAC, Inside.Core.Formula",_x000D_
        "ID": 1475,_x000D_
        "Results": [_x000D_
          [_x000D_
            "2"_x000D_
          ]_x000D_
        ],_x000D_
        "Statistics": {_x000D_
          "CreationDate": "2022-11-15T10:02:33.4059842+01:00",_x000D_
          "LastRefreshDate": "2020-11-09T16:10:40.5996571+01:00",_x000D_
          "TotalRefreshCount": 4,_x000D_
          "CustomInfo": {}_x000D_
        }_x000D_
      },_x000D_
      "1476": {_x000D_
        "$type": "Inside.Core.Formula.Definition.DefinitionAC, Inside.Core.Formula",_x000D_
        "ID": 1476,_x000D_
        "Results": [_x000D_
          [_x000D_
            "Ingénieur et cadre"_x000D_
          ]_x000D_
        ],_x000D_
        "Statistics": {_x000D_
          "CreationDate": "2022-11-15T10:02:33.4059842+01:00",_x000D_
          "LastRefreshDate": "2020-11-09T16:10:41.1398457+01:00",_x000D_
          "TotalRefreshCount": 4,_x000D_
          "CustomInfo": {}_x000D_
        }_x000D_
      },_x000D_
      "1477": {_x000D_
        "$type": "Inside.Core.Formula.Definition.DefinitionAC, Inside.Core.Formula",_x000D_
        "ID": 1477,_x000D_
        "Results": [_x000D_
          [_x000D_
            "1"_x000D_
          ]_x000D_
        ],_x000D_
        "Statistics": {_x000D_
          "CreationDate": "2022-11-15T10:02:33.4059842+01:00",_x000D_
          "LastRefreshDate": "2020-11-09T16:10:40.6026537+01:00",_x000D_
          "TotalRefreshCount": 4,_x000D_
          "CustomInfo": {}_x000D_
        }_x000D_
      },_x000D_
      "1478": {_x000D_
        "$type": "Inside.Core.Formula.Definition.DefinitionAC, Inside.Core.Formula",_x000D_
        "ID": 1478,_x000D_
        "Results": [_x000D_
          [_x000D_
            "1"_x000D_
          ]_x000D_
        ],_x000D_
        "Statistics": {_x000D_
          "CreationDate": "2022-11-15T10:02:33.4059842+01:00",_x000D_
          "LastRefreshDate": "2020-11-09T16:10:41.3926912+01:00",_x000D_
          "TotalRefreshCount": 4,_x000D_
          "CustomInfo": {}_x000D_
        }_x000D_
      },_x000D_
      "1479": {_x000D_
        "$type": "Inside.Core.Formula.Definition.DefinitionAC, Inside.Core.Formula",_x000D_
        "ID": 1479,_x000D_
        "Results": [_x000D_
          [_x000D_
            "Catégorie 3"_x000D_
          ]_x000D_
        ],_x000D_
        "Statistics": {_x000D_
          "CreationDate": "2022-11-15T10:02:33.4059842+01:00",_x000D_
          "LastRefreshDate": "2020-11-09T16:10:33.2323918+01:00",_x000D_
          "TotalRefreshCount": 3,_x000D_
          "CustomInfo": {}_x000D_
        }_x000D_
      },_x000D_
      "1480": {_x000D_
        "$type": "Inside.Core.Formula.Definition.DefinitionAC, Inside.Core.Formula",_x000D_
        "ID": 1480,_x000D_
        "Results": [_x000D_
          [_x000D_
            "Employé"_x000D_
          ]_x000D_
        ],_x000D_
        "Statistics": {_x000D_
          "CreationDate": "2022-11-15T10:02:33.4059842+01:00",_x000D_
          "LastRefreshDate": "2020-11-09T16:10:40.0521264+01:00",_x000D_
          "TotalRefreshCount": 4,_x000D_
          "CustomInfo": {}_x000D_
        }_x000D_
      },_x000D_
      "1481": {_x000D_
        "$type": "Inside.Core.Formula.Definition.DefinitionAC, Inside.Core.Formula",_x000D_
        "ID": 1481,_x000D_
        "Results": [_x000D_
          [_x000D_
            "300"_x000D_
          ]_x000D_
        ],_x000D_
        "Statistics": {_x000D_
          "CreationDate": "2022-11-15T10:02:33.4059842+01:00",_x000D_
          "LastRefreshDate": "2020-11-09T16:10:41.8003833+01:00",_x000D_
          "TotalRefreshCount": 4,_x000D_
          "CustomInfo": {}_x000D_
        }_x000D_
      },_x000D_
      "1482": {_x000D_
        "$type": "Inside.Core.Formula.Definition.DefinitionAC, Inside.Core.Formula",_x000D_
        "ID": 1482,_x000D_
        "Results": [_x000D_
          [_x000D_
            "250"_x000D_
          ]_x000D_
        ],_x000D_
        "Statistics": {_x000D_
          "CreationDate": "2022-11-15T10:02:33.4059842+01:00",_x000D_
          "LastRefreshDate": "2020-11-09T16:10:41.0909751+01:00",_x000D_
          "TotalRefreshCount": 4,_x000D_
          "CustomInfo": {}_x000D_
        }_x000D_
      },_x000D_
      "1483": {_x000D_
        "$type": "Inside.Core.Formula.Definition.DefinitionAC, Inside.Core.Formula",_x000D_
        "ID": 1483,_x000D_
        "Results": [_x000D_
          [_x000D_
            31_x000D_
          ]_x000D_
        ],_x000D_
        "Statistics": {_x000D_
          "CreationDate": "2022-11-15T10:02:33.4059842+01:00",_x000D_
          "LastRefreshDate": "2020-11-09T16:10:39.0605022+01:00",_x000D_
          "TotalRefreshCount": 4,_x000D_
          "CustomInfo": {}_x000D_
        }_x000D_
      },_x000D_
      "1484": {_x000D_
        "$type": "Inside.Core.Formula.Definition.DefinitionAC, Inside.Core.Formula",_x000D_
        "ID": 1484,_x000D_
        "Results": [_x000D_
          [_x000D_
            "100"_x000D_
          ]_x000D_
        ],_x000D_
        "Statistics": {_x000D_
          "CreationDate": "2022-11-15T10:02:33.4059842+01:00",_x000D_
          "LastRefreshDate": "2020-11-09T16:10:41.3114621+01:00",_x000D_
          "TotalRefreshCount": 4,_x000D_
          "CustomInfo": {}_x000D_
        }_x000D_
      },_x000D_
      "1485": {_x000D_
        "$type": "Inside.Core.Formula.Definition.DefinitionAC, Inside.Core.Formula",_x000D_
        "ID": 1485,_x000D_
        "Results": [_x000D_
          [_x000D_
            "Catégorie 1"_x000D_
          ]_x000D_
        ],_x000D_
        "Statistics": {_x000D_
          "CreationDate": "2022-11-15T10:02:33.4059842+01:00",_x000D_
          "LastRefreshDate": "2020-11-09T16:10:17.3099351+01:00",_x000D_
          "TotalRefreshCount": 2,_x000D_
          "CustomInfo": {}_x000D_
        }_x000D_
      },_x000D_
      "1486": {_x000D_
        "$type": "Inside.Core.Formula.Definition.DefinitionAC, Inside.Core.Formula",_x000D_
        "ID": 1486,_x000D_
        "Results": [_x000D_
          [_x000D_
            "Catégorie 1"_x000D_
          ]_x000D_
        ],_x000D_
        "Statistics": {_x000D_
          "CreationDate": "2022-11-15T10:02:33.4059842+01:00",_x000D_
          "LastRefreshDate": "2020-11-09T16:10:35.799877+01:00",_x000D_
          "TotalRefreshCount": 3,_x000D_
          "CustomInfo": {}_x000D_
        }_x000D_
      },_x000D_
      "1487": {_x000D_
        "$type": "Inside.Core.Formula.Definition.DefinitionAC, Inside.Core.Formula",_x000D_
        "ID": 1487,_x000D_
        "Results": [_x000D_
          [_x000D_
            31_x000D_
          ]_x000D_
        ],_x000D_
        "Statistics": {_x000D_
          "CreationDate": "2022-11-15T10:02:33.4059842+01:00",_x000D_
          "LastRefreshDate": "2020-11-09T16:10:39.7137498+01:00",_x000D_
          "TotalRefreshCount": 4,_x000D_
          "CustomInfo": {}_x000D_
        }_x000D_
      },_x000D_
      "1488": {_x000D_
        "$type": "Inside.Core.Formula.Definition.DefinitionAC, Inside.Core.Formula",_x000D_
        "ID": 1488,_x000D_
        "Results": [_x000D_
          [_x000D_
            31_x000D_
          ]_x000D_
        ],_x000D_
        "Statistics": {_x000D_
          "CreationDate": "2022-11-15T10:02:33.4059842+01:00",_x000D_
          "LastRefreshDate": "2020-11-09T16:10:39.7842262+01:00",_x000D_
          "TotalRefreshCount": 4,_x000D_
          "CustomInfo": {}_x000D_
        }_x000D_
      },_x000D_
      "1489": {_x000D_
        "$type": "Inside.Core.Formula.Definition.DefinitionAC, Inside.Core.Formula",_x000D_
        "ID": 1489,_x000D_
        "Results": [_x000D_
          [_x000D_
            ""_x000D_
          ]_x000D_
        ],_x000D_
        "Statistics": {_x000D_
          "CreationDate": "2022-11-15T10:02:33.4059842+01:00",_x000D_
          "LastRefreshDate": "2020-11-09T16:10:17.4742234+01:00",_x000D_
          "TotalRefreshCount": 2,_x000D_
          "CustomInfo": {}_x000D_
        }_x000D_
      },_x000D_
      "1490": {_x000D_
        "$type": "Inside.Core.Formula.Definition.DefinitionAC, Inside.Core.Formula",_x000D_
        "ID": 1490,_x000D_
        "Results": [_x000D_
          [_x000D_
            ""_x000D_
          ]_x000D_
        ],_x000D_
        "Statistics": {_x000D_
          "CreationDate": "2022-11-15T10:02:33.4059842+01:00",_x000D_
          "LastRefreshDate": "2020-11-09T16:10:17.3069809+01:00",_x000D_
          "TotalRefreshCount": 2,_x000D_
          "CustomInfo": {}_x000D_
        }_x000D_
      },_x000D_
      "1491": {_x000D_
        "$type": "Inside.Core.Formula.Definition.DefinitionAC, Inside.Core.Formula",_x000D_
        "ID": 1491,_x000D_
        "Results": [_x000D_
          [_x000D_
            31_x000D_
          ]_x000D_
        ],_x000D_
        "Statistics": {_x000D_
          "CreationDate": "2022-11-15T10:02:33.4059842+01:00",_x000D_
          "LastRefreshDate": "2020-11-09T16:10:39.7107186+01:00",_x000D_
          "TotalRefreshCount": 4,_x000D_
          "CustomInfo": {}_x000D_
        }_x000D_
      },_x000D_
      "1492": {_x000D_
        "$type": "Inside.Core.Formula.Definition.DefinitionAC, Inside.Core.Formula",_x000D_
        "ID": 1492,_x000D_
        "Results": [_x000D_
          [_x000D_
            31_x000D_
          ]_x000D_
        ],_x000D_
        "Statistics": {_x000D_
          "CreationDate": "2022-11-15T10:02:33.4059842+01:00",_x000D_
          "LastRefreshDate": "2020-11-09T16:10:41.1139152+01:00",_x000D_
          "TotalRefreshCount": 4,_x000D_
          "CustomInfo": {}_x000D_
        }_x000D_
      },_x000D_
      "1493": {_x000D_
        "$type": "Inside.Core.Formula.Definition.DefinitionAC, Inside.Core.Formula",_x000D_
        "ID": 1493,_x000D_
        "Results": [_x000D_
          [_x000D_
            "Catégorie 1"_x000D_
          ]_x000D_
        ],_x000D_
        "Statistics": {_x000D_
          "CreationDate": "2022-11-15T10:02:33.4059842+01:00",_x000D_
          "LastRefreshDate": "2020-11-09T16:10:17.7527057+01:00",_x000D_
          "TotalRefreshCount": 2,_x000D_
          "CustomInfo": {}_x000D_
        }_x000D_
      },_x000D_
      "1494": {_x000D_
        "$type": "Inside.Core.Formula.Definition.DefinitionAC, Inside.Core.Formula",_x000D_
        "ID": 1494,_x000D_
        "Results": [_x000D_
          [_x000D_
            ""_x000D_
          ]_x000D_
        ],_x000D_
        "Statistics": {_x000D_
          "CreationDate": "2022-11-15T10:02:33.4059842+01:00",_x000D_
          "LastRefreshDate": "2020-11-09T16:10:17.4721842+01:00",_x000D_
          "TotalRefreshCount": 2,_x000D_
          "CustomInfo": {}_x000D_
        }_x000D_
      },_x000D_
      "1495": {_x000D_
        "$type": "Inside.Core.Formula.Definition.DefinitionAC, Inside.Core.Formula",_x000D_
        "ID": 1495,_x000D_
        "Results": [_x000D_
          [_x000D_
            31_x000D_
          ]_x000D_
        ],_x000D_
        "Statistics": {_x000D_
          "CreationDate": "2022-11-15T10:02:33.4059842+01:00",_x000D_
          "LastRefreshDate": "2020-11-09T16:10:39.7007847+01:00",_x000D_
          "TotalRefreshCount": 4,_x000D_
          "CustomInfo": {}_x000D_
        }_x000D_
      },_x000D_
      "1496": {_x000D_
        "$type": "Inside.Core.Formula.Definition.DefinitionAC, Inside.Core.Formula",_x000D_
        "ID": 1496,_x000D_
        "Results": [_x000D_
          [_x000D_
            54_x000D_
          ]_x000D_
        ],_x000D_
        "Statistics": {_x000D_
          "CreationDate": "2022-11-15T10:02:33.4059842+01:00",_x000D_
          "LastRefreshDate": "2020-11-09T16:10:39.7822344+01:00",_x000D_
          "TotalRefreshCount": 4,_x000D_
          "CustomInfo": {}_x000D_
        }_x000D_
      },_x000D_
      "1497": {_x000D_
        "$type": "Inside.Core.Formula.Definition.DefinitionAC, Inside.Core.Formula",_x000D_
        "ID": 1497,_x000D_
        "Results": [_x000D_
          [_x000D_
            ""_x000D_
          ]_x000D_
        ],_x000D_
        "Statistics": {_x000D_
          "CreationDate": "2022-11-15T10:02:33.4059842+01:00",_x000D_
          "LastRefreshDate": "2020-11-09T16:10:18.0283576+01:00",_x000D_
          "TotalRefreshCount": 2,_x000D_
          "CustomInfo": {}_x000D_
        }_x000D_
      },_x000D_
      "1498": {_x000D_
        "$type": "Inside.Core.Formula.Definition.DefinitionAC, Inside.Core.Formula",_x000D_
        "ID": 1498,_x000D_
        "Results": [_x000D_
          [_x000D_
            "Catégorie 2"_x000D_
          ]_x000D_
        ],_x000D_
        "Statistics": {_x000D_
          "CreationDate": "2022-11-15T10:02:33.4059842+01:00",_x000D_
          "LastRefreshDate": "2020-11-09T16:10:17.7507112+01:00",_x000D_
          "TotalRefreshCount": 2,_x000D_
          "CustomInfo": {}_x000D_
        }_x000D_
      },_x000D_
      "1499": {_x000D_
        "$type": "Inside.Core.Formula.Definition.DefinitionAC, Inside.Core.Formula",_x000D_
        "ID": 1499,_x000D_
        "Results": [_x000D_
          [_x000D_
            31_x000D_
          ]_x000D_
        ],_x000D_
        "Statistics": {_x000D_
          "CreationDate": "2022-11-15T10:02:33.4059842+01:00",_x000D_
          "LastRefreshDate": "2020-11-09T16:10:39.6987879+01:00",_x000D_
          "TotalRefreshCount": 4,_x000D_
          "CustomInfo": {}_x000D_
        }_x000D_
      },_x000D_
      "1500": {_x000D_
        "$type": "Inside.Core.Formula.Definition.DefinitionAC, Inside.Core.Formula",_x000D_
        "ID": 1500,_x000D_
        "Results": [_x000D_
          [_x000D_
            31_x000D_
          ]_x000D_
        ],_x000D_
        "Statistics": {_x000D_
          "CreationDate": "2022-11-15T10:02:33.4059842+01:00",_x000D_
          "LastRefreshDate": "2020-11-09T16:10:43.0709445+01:00",_x000D_
          "TotalRefreshCount": 4,_x000D_
          "CustomInfo": {}_x000D_
        }_x000D_
      },_x000D_
      "1501": {_x000D_
        "$type": "Inside.Core.Formula.Definition.DefinitionAC, Inside.Core.Formula",_x000D_
        "ID": 1501,_x000D_
        "Results": [_x000D_
          [_x000D_
            "Catégorie 3"_x000D_
          ]_x000D_
        ],_x000D_
        "Statistics": {_x000D_
          "CreationDate": "2022-11-15T10:02:33.4059842+01:00",_x000D_
          "LastRefreshDate": "2020-11-09T16:10:32.944298+01:00",_x000D_
          "TotalRefreshCount": 3,_x000D_
          "CustomInfo": {}_x000D_
        }_x000D_
      },_x000D_
      "1502": {_x000D_
        "$type": "Inside.Core.Formula.Definition.DefinitionAC, Inside.Core.Formula",_x000D_
        "ID": 1502,_x000D_
        "Results": [_x000D_
          [_x000D_
            "Catégorie 1"_x000D_
          ]_x000D_
        ],_x000D_
        "Statistics": {_x000D_
          "CreationDate": "2022-11-15T10:02:33.4059842+01:00",_x000D_
          "LastRefreshDate": "2020-11-09T16:10:18.026364+01:00",_x000D_
          "TotalRefreshCount": 2,_x000D_
          "CustomInfo": {}_x000D_
        }_x000D_
      },_x000D_
      "1503": {_x000D_
        "$type": "Inside.Core.Formula.Definition.DefinitionAC, Inside.Core.Formula",_x000D_
        "ID": 1503,_x000D_
        "Results": [_x000D_
          [_x000D_
            31_x000D_
          ]_x000D_
        ],_x000D_
        "Statistics": {_x000D_
          "CreationDate": "2022-11-15T10:02:33.4059842+01:00",_x000D_
          "LastRefreshDate": "2020-11-09T16:10:39.6977899+01:00",_x000D_
          "TotalRefreshCount": 4,_x000D_
          "CustomInfo": {}_x000D_
        }_x000D_
      },_x000D_
      "1504": {_x000D_
        "$type": "Inside.Core.Formula.Definition.DefinitionAC, Inside.Core.Formula",_x000D_
        "ID": 1504,_x000D_
        "Results": [_x000D_
          [_x000D_
            31_x000D_
          ]_x000D_
        ],_x000D_
        "Statistics": {_x000D_
          "CreationDate": "2022-11-15T10:02:33.4059842+01:00",_x000D_
          "LastRefreshDate": "2020-11-09T16:10:39.7812377+01:00",_x000D_
          "TotalRefreshCount": 4,_x000D_
          "CustomInfo": {}_x000D_
        }_x000D_
      },_x000D_
      "1505": {_x000D_
        "$type": "Inside.Core.Formula.Definition.DefinitionAC, Inside.Core.Formula",_x000D_
        "ID": 1505,_x000D_
        "Results": [_x000D_
          [_x000D_
            ""_x000D_
          ]_x000D_
        ],_x000D_
        "Statistics": {_x000D_
          "CreationDate": "2022-11-15T10:02:33.4059842+01:00",_x000D_
          "LastRefreshDate": "2020-11-09T16:10:33.209943+01:00",_x000D_
          "TotalRefreshCount": 3,_x000D_
          "CustomInfo": {}_x000D_
        }_x000D_
      },_x000D_
      "1506": {_x000D_
        "$type": "Inside.Core.Formula.Definition.DefinitionAC, Inside.Core.Formula",_x000D_
        "ID": 1506,_x000D_
        "Results": [_x000D_
          [_x000D_
            ""_x000D_
          ]_x000D_
        ],_x000D_
        "Statistics": {_x000D_
          "CreationDate": "2022-11-15T10:02:33.4059842+01:00",_x000D_
          "LastRefreshDate": "2020-11-09T16:10:32.6003357+01:00",_x000D_
          "TotalRefreshCount": 3,_x000D_
          "CustomInfo": {}_x000D_
        }_x000D_
      },_x000D_
      "1507": {_x000D_
        "$type": "Inside.Core.Formula.Definition.DefinitionAC, Inside.Core.Formula",_x000D_
        "ID": 1507,_x000D_
        "Results": [_x000D_
          [_x000D_
            31_x000D_
          ]_x000D_
        ],_x000D_
        "Statistics": {_x000D_
          "CreationDate": "2022-11-15T10:02:33.4059842+01:00",_x000D_
          "LastRefreshDate": "2020-11-09T16:10:39.6957852+01:00",_x000D_
          "TotalRefreshCount": 4,_x000D_
          "CustomInfo": {}_x000D_
        }_x000D_
      },_x000D_
      "1508": {_x000D_
        "$type": "Inside.Core.Formula.Definition.DefinitionAC, Inside.Core.Formula",_x000D_
        "ID": 1508,_x000D_
        "Results": [_x000D_
          [_x000D_
            31_x000D_
          ]_x000D_
        ],_x000D_
        "Statistics": {_x000D_
          "CreationDate": "2022-11-15T10:02:33.4059842+01:00",_x000D_
          "LastRefreshDate": "2020-11-09T16:10:41.5739076+01:00",_x000D_
          "TotalRefreshCount": 4,_x000D_
          "CustomInfo": {}_x000D_
        }_x000D_
      },_x000D_
      "1509": {_x000D_
        "$type": "Inside.Core.Formula.Definition.DefinitionAC, Inside.Core.Formula",_x000D_
        "ID": 1509,_x000D_
        "Results": [_x000D_
          [_x000D_
            ""_x000D_
          ]_x000D_
        ],_x000D_
        "Statistics": {_x000D_
          "CreationDate": "2022-11-15T10:02:33.4059842+01:00",_x000D_
          "LastRefreshDate": "2020-11-09T16:10:35.7888494+01:00",_x000D_
          "TotalRefreshCount": 3,_x000D_
          "CustomInfo": {}_x000D_
        }_x000D_
      },_x000D_
      "1510": {_x000D_
        "$type": "Inside.Core.Formula.Definition.DefinitionAC, Inside.Core.Formula",_x000D_
        "ID": 1510,_x000D_
        "Results": [_x000D_
          [_x000D_
            "Catégorie 1"_x000D_
          ]_x000D_
        ],_x000D_
        "Statistics": {_x000D_
          "CreationDate": "2022-11-15T10:02:33.4059842+01:00",_x000D_
          "LastRefreshDate": "2020-11-09T16:10:32.59834+01:00",_x000D_
          "TotalRefreshCount": 3,_x000D_
          "CustomInfo": {}_x000D_
        }_x000D_
      },_x000D_
      "1511": {_x000D_
        "$type": "Inside.Core.Formula.Definition.DefinitionAC, Inside.Core.Formula",_x000D_
        "ID": 1511,_x000D_
        "Results": [_x000D_
          [_x000D_
            31_x000D_
          ]_x000D_
        ],_x000D_
        "Statistics": {_x000D_
          "CreationDate": "2022-11-15T10:02:33.4059842+01:00",_x000D_
          "LastRefreshDate": "2020-11-09T16:10:39.6937635+01:00",_x000D_
          "TotalRefreshCount": 4,_x000D_
          "CustomInfo": {}_x000D_
        }_x000D_
      },_x000D_
      "1512": {_x000D_
        "$type": "Inside.Core.Formula.Definition.DefinitionAC, Inside.Core.Formula",_x000D_
        "ID": 1512,_x000D_
        "Results": [_x000D_
          [_x000D_
            31_x000D_
          ]_x000D_
        ],_x000D_
        "Statistics": {_x000D_
          "CreationDate": "2022-11-15T10:02:33.4059842+01:00",_x000D_
          "LastRefreshDate": "2020-11-09T16:10:39.7791997+01:00",_x000D_
          "TotalRefreshCount": 4,_x000D_
          "CustomInfo": {}_x000D_
        }_x000D_
      },_x000D_
      "1513": {_x000D_
        "$type": "Inside.Core.Formula.Definition.DefinitionAC, Inside.Core.Formula",_x000D_
        "ID": 1513,_x000D_
        "Results": [_x000D_
          [_x000D_
            31_x000D_
          ]_x000D_
        ],_x000D_
        "Statistics": {_x000D_
          "CreationDate": "2022-11-15T10:02:33.4059842+01:00",_x000D_
          "LastRefreshDate": "2020-11-09T16:10:39.2405633+01:00",_x000D_
          "TotalRefreshCount": 4,_x000D_
          "CustomInfo": {}_x000D_
        }_x000D_
      },_x000D_
      "1514": {_x000D_
        "$type": "Inside.Core.Formula.Definition.DefinitionAC, Inside.Core.Formula",_x000D_
        "ID": 1514,_x000D_
        "Results": [_x000D_
          [_x000D_
            "3"_x000D_
          ]_x000D_
        ],_x000D_
        "Statistics": {_x000D_
          "CreationDate": "2022-11-15T10:02:33.4059842+01:00",_x000D_
          "LastRefreshDate": "2020-11-09T16:10:40.3391785+01:00",_x000D_
          "TotalRefreshCount": 4,_x000D_
          "CustomInfo": {}_x000D_
        }_x000D_
      },_x000D_
      "1515": {_x000D_
        "$type": "Inside.Core.Formula.Definition.DefinitionAC, Inside.Core.Formula",_x000D_
        "ID": 1515,_x000D_
        "Results": [_x000D_
          [_x000D_
            "2"_x000D_
          ]_x000D_
        ],_x000D_
        "Statistics": {_x000D_
          "CreationDate": "2022-11-15T10:02:33.4059842+01:00",_x000D_
          "LastRefreshDate": "2020-11-09T16:10:40.1159714+01:00",_x000D_
          "TotalRefreshCount": 4,_x000D_
          "CustomInfo": {}_x000D_
        }_x000D_
      },_x000D_
      "1516": {_x000D_
        "$type": "Inside.Core.Formula.Definition.DefinitionAC, Inside.Core.Formula",_x000D_
        "ID": 1516,_x000D_
        "Results": [_x000D_
          [_x000D_
            31_x000D_
          ]_x000D_
        ],_x000D_
        "Statistics": {_x000D_
          "CreationDate": "2022-11-15T10:02:33.4059842+01:00",_x000D_
          "LastRefreshDate": "2020-11-09T16:10:42.9412019+01:00",_x000D_
          "TotalRefreshCount": 4,_x000D_
          "CustomInfo": {}_x000D_
        }_x000D_
      },_x000D_
      "1517": {_x000D_
        "$type": "Inside.Core.Formula.Definition.DefinitionAC, Inside.Core.Formula",_x000D_
        "ID": 1517,_x000D_
        "Results": [_x000D_
          [_x000D_
            "Catégorie 1"_x000D_
          ]_x000D_
        ],_x000D_
        "Statistics": {_x000D_
          "CreationDate": "2022-11-15T10:02:33.4059842+01:00",_x000D_
          "LastRefreshDate": "2020-11-09T16:10:17.4622123+01:00",_x000D_
          "TotalRefreshCount": 2,_x000D_
          "CustomInfo": {}_x000D_
        }_x000D_
      },_x000D_
      "1518": {_x000D_
        "$type": "Inside.Core.Formula.Definition.DefinitionAC, Inside.Core.Formula",_x000D_
        "ID": 1518,_x000D_
        "Results": [_x000D_
          [_x000D_
            31_x000D_
          ]_x000D_
        ],_x000D_
        "Statistics": {_x000D_
          "CreationDate": "2022-11-15T10:02:33.4059842+01:00",_x000D_
          "LastRefreshDate": "2020-11-09T16:10:39.0425488+01:00",_x000D_
          "TotalRefreshCount": 4,_x000D_
          "CustomInfo": {}_x000D_
        }_x000D_
      },_x000D_
      "1519": {_x000D_
        "$type": "Inside.Core.Formula.Definition.DefinitionAC, Inside.Core.Formula",_x000D_
        "ID": 1519,_x000D_
        "Results": [_x000D_
          [_x000D_
            "2"_x000D_
          ]_x000D_
        ],_x000D_
        "Statistics": {_x000D_
          "CreationDate": "2022-11-15T10:02:33.4059842+01:00",_x000D_
          "LastRefreshDate": "2020-11-09T16:10:40.337185+01:00",_x000D_
          "TotalRefreshCount": 4,_x000D_
          "CustomInfo": {}_x000D_
        }_x000D_
      },_x000D_
      "1520": {_x000D_
        "$type": "Inside.Core.Formula.Definition.DefinitionAC, Inside.Core.Formula",_x000D_
        "ID": 1520,_x000D_
        "Results": [_x000D_
          [_x000D_
            31_x000D_
          ]_x000D_
        ],_x000D_
        "Statistics": {_x000D_
          "CreationDate": "2022-11-15T10:02:33.4059842+01:00",_x000D_
          "LastRefreshDate": "2020-11-09T16:10:42.0249329+01:00",_x000D_
          "TotalRefreshCount": 4,_x000D_
          "CustomInfo": {}_x000D_
        }_x000D_
      },_x000D_
      "1521": {_x000D_
        "$type": "Inside.Core.Formula.Definition.DefinitionAC, Inside.Core.Formula",_x000D_
        "ID": 1521,_x000D_
        "Results": [_x000D_
          [_x000D_
            ""_x000D_
          ]_x000D_
        ],_x000D_
        "Statistics": {_x000D_
          "CreationDate": "2022-11-15T10:02:33.4059842+01:00",_x000D_
          "LastRefreshDate": "2020-11-09T16:10:33.2022645+01:00",_x000D_
          "TotalRefreshCount": 3,_x000D_
          "CustomInfo": {}_x000D_
        }_x000D_
      },_x000D_
      "1522": {_x000D_
        "$type": "Inside.Core.Formula.Definition.DefinitionAC, Inside.Core.Formula",_x000D_
        "ID": 1522,_x000D_
        "Results": [_x000D_
          [_x000D_
            "Ingénieur et cadre"_x000D_
          ]_x000D_
        ],_x000D_
        "Statistics": {_x000D_
          "CreationDate": "2022-11-15T10:02:33.4059842+01:00",_x000D_
          "LastRefreshDate": "2020-11-09T16:10:42.2066859+01:00",_x000D_
          "TotalRefreshCount": 4,_x000D_
          "CustomInfo": {}_x000D_
        }_x000D_
      },_x000D_
      "1523": {_x000D_
        "$type": "Inside.Core.Formula.Definition.DefinitionAC, Inside.Core.Formula",_x000D_
        "ID": 1523,_x000D_
        "Results": [_x000D_
          [_x000D_
            "150"_x000D_
          ]_x000D_
        ],_x000D_
        "Statistics": {_x000D_
          "CreationDate": "2022-11-15T10:02:33.4059842+01:00",_x000D_
          "LastRefreshDate": "2020-11-09T16:10:42.6441992+01:00",_x000D_
          "TotalRefreshCount": 4,_x000D_
          "CustomInfo": {}_x000D_
        }_x000D_
      },_x000D_
      "1524": {_x000D_
        "$type": "Inside.Core.Formula.Definition.DefinitionAC, Inside.Core.Formula",_x000D_
        "ID": 1524,_x000D_
        "Results": [_x000D_
          [_x000D_
            "1"_x000D_
          ]_x000D_
        ],_x000D_
        "Statistics": {_x000D_
          "CreationDate": "2022-11-15T10:02:33.4059842+01:00",_x000D_
          "LastRefreshDate": "2020-11-09T16:10:40.5750058+01:00",_x000D_
          "TotalRefreshCount": 4,_x000D_
          "CustomInfo": {}_x000D_
        }_x000D_
      },_x000D_
      "1525": {_x000D_
        "$type": "Inside.Core.Formula.Definition.DefinitionAC, Inside.Core.Formula",_x000D_
        "ID": 1525,_x000D_
        "Results": [_x000D_
          [_x000D_
            31_x000D_
          ]_x000D_
        ],_x000D_
        "Statistics": {_x000D_
          "CreationDate": "2022-11-15T10:02:33.4059842+01:00",_x000D_
          "LastRefreshDate": "2020-11-09T16:10:39.7752542+01:00",_x000D_
          "TotalRefreshCount": 4,_x000D_
          "CustomInfo": {}_x000D_
        }_x000D_
      },_x000D_
      "1526": {_x000D_
        "$type": "Inside.Core.Formula.Definition.DefinitionAC, Inside.Core.Formula",_x000D_
        "ID": 1526,_x000D_
        "Results": [_x000D_
          [_x000D_
            "Catégorie 1"_x000D_
          ]_x000D_
        ],_x000D_
        "Statistics": {_x000D_
          "CreationDate": "2022-11-15T10:02:33.4059842+01:00",_x000D_
          "LastRefreshDate": "2020-11-09T16:10:17.4602157+01:00",_x000D_
          "TotalRefreshCount": 2,_x000D_
          "CustomInfo": {}_x000D_
        }_x000D_
      },_x000D_
      "1527": {_x000D_
        "$type": "Inside.Core.Formula.Definition.DefinitionAC, Inside.Core.Formula",_x000D_
        "ID": 1527,_x000D_
        "Results": [_x000D_
          [_x000D_
            "Employé"_x000D_
          ]_x000D_
        ],_x000D_
        "Statistics": {_x000D_
          "CreationDate": "2022-11-15T10:02:33.4059842+01:00",_x000D_
          "LastRefreshDate": "2020-11-09T16:10:40.0381263+01:00",_x000D_
          "TotalRefreshCount": 4,_x000D_
          "CustomInfo": {}_x000D_
        }_x000D_
      },_x000D_
      "1528": {_x000D_
        "$type": "Inside.Core.Formula.Definition.DefinitionAC, Inside.Core.Formula",_x000D_
        "ID": 1528,_x000D_
        "Results": [_x000D_
          [_x000D_
            "300"_x000D_
          ]_x000D_
        ],_x000D_
        "Statistics": {_x000D_
          "CreationDate": "2022-11-15T10:02:33.4059842+01:00",_x000D_
          "LastRefreshDate": "2020-11-09T16:10:43.1394103+01:00",_x000D_
          "TotalRefreshCount": 4,_x000D_
          "CustomInfo": {}_x000D_
        }_x000D_
      },_x000D_
      "1529": {_x000D_
        "$type": "Inside.Core.Formula.Definition.DefinitionAC, Inside.Core.Formula",_x000D_
        "ID": 1529,_x000D_
        "Results": [_x000D_
          [_x000D_
            "3"_x000D_
          ]_x000D_
        ],_x000D_
        "Statistics": {_x000D_
          "CreationDate": "2022-11-15T10:02:33.4059842+01:00",_x000D_
          "LastRefreshDate": "2020-11-09T16:10:41.1479345+01:00",_x000D_
          "TotalRefreshCount": 4,_x000D_
          "CustomInfo": {}_x000D_
        }_x000D_
      },_x000D_
      "1530": {_x000D_
        "$type": "Inside.Core.Formula.Definition.DefinitionAC, Inside.Core.Formula",_x000D_
        "ID": 1530,_x000D_
        "Results": [_x000D_
          [_x000D_
            31_x000D_
          ]_x000D_
        ],_x000D_
        "Statistics": {_x000D_
          "CreationDate": "2022-11-15T10:02:33.4059842+01:00",_x000D_
          "LastRefreshDate": "2020-11-09T16:10:41.3443625+01:00",_x000D_
          "TotalRefreshCount": 4,_x000D_
          "CustomInfo": {}_x000D_
        }_x000D_
      },_x000D_
      "1531": {_x000D_
        "$type": "Inside.Core.Formula.Definition.DefinitionAC, Inside.Core.Formula",_x000D_
        "ID": 1531,_x000D_
        "Results": [_x000D_
          [_x000D_
            ""_x000D_
          ]_x000D_
        ],_x000D_
        "Statistics": {_x000D_
          "CreationDate": "2022-11-15T10:02:33.4059842+01:00",_x000D_
          "LastRefreshDate": "2020-11-09T16:10:33.1997618+01:00",_x000D_
          "TotalRefreshCount": 3,_x000D_
          "CustomInfo": {}_x000D_
        }_x000D_
      },_x000D_
      "1532": {_x000D_
        "$type": "Inside.Core.Formula.Definition.DefinitionAC, Inside.Core.Formula",_x000D_
        "ID": 1532,_x000D_
        "Results": [_x000D_
          [_x000D_
            "Ingénieur et cadre"_x000D_
          ]_x000D_
        ],_x000D_
        "Statistics": {_x000D_
          "CreationDate": "2022-11-15T10:02:33.4059842+01:00",_x000D_
          "LastRefreshDate": "2020-11-09T16:10:41.5888676+01:00",_x000D_
          "TotalRefreshCount": 4,_x000D_
          "CustomInfo": {}_x000D_
        }_x000D_
      },_x000D_
      "1533": {_x000D_
        "$type": "Inside.Core.Formula.Definition.DefinitionAC, Inside.Core.Formula",_x000D_
        "ID": 1533,_x000D_
        "Results": [_x000D_
          [_x000D_
            "100"_x000D_
          ]_x000D_
        ],_x000D_
        "Statistics": {_x000D_
          "CreationDate": "2022-11-15T10:02:33.4059842+01:00",_x000D_
          "LastRefreshDate": "2020-11-09T16:10:42.6432066+01:00",_x000D_
          "TotalRefreshCount": 4,_x000D_
          "CustomInfo": {}_x000D_
        }_x000D_
      },_x000D_
      "1534": {_x000D_
        "$type": "Inside.Core.Formula.Definition.DefinitionAC, Inside.Core.Formula",_x000D_
        "ID": 1534,_x000D_
        "Results": [_x000D_
          [_x000D_
            "1"_x000D_
          ]_x000D_
        ],_x000D_
        "Statistics": {_x000D_
          "CreationDate": "2022-11-15T10:02:33.4059842+01:00",_x000D_
          "LastRefreshDate": "2020-11-09T16:10:40.7917073+01:00",_x000D_
          "TotalRefreshCount": 4,_x000D_
          "CustomInfo": {}_x000D_
        }_x000D_
      },_x000D_
      "1535": {_x000D_
        "$type": "Inside.Core.Formula.Definition.DefinitionAC, Inside.Core.Formula",_x000D_
        "ID": 1535,_x000D_
        "Results": [_x000D_
          [_x000D_
            31_x000D_
          ]_x000D_
        ],_x000D_
        "Statistics": {_x000D_
          "CreationDate": "2022-11-15T10:02:33.4059842+01:00",_x000D_
          "LastRefreshDate": "2020-11-09T16:10:39.7732164+01:00",_x000D_
          "TotalRefreshCount": 4,_x000D_
          "CustomInfo": {}_x000D_
        }_x000D_
      },_x000D_
      "1536": {_x000D_
        "$type": "Inside.Core.Formula.Definition.DefinitionAC, Inside.Core.Formula",_x000D_
        "ID": 1536,_x000D_
        "Results": [_x000D_
          [_x000D_
            "Catégorie 3"_x000D_
          ]_x000D_
        ],_x000D_
        "Statistics": {_x000D_
          "CreationDate": "2022-11-15T10:02:33.4059842+01:00",_x000D_
          "LastRefreshDate": "2020-11-09T16:10:17.4582512+01:00",_x000D_
          "TotalRefreshCount": 2,_x000D_
          "CustomInfo": {}_x000D_
        }_x000D_
      },_x000D_
      "1537": {_x000D_
        "$type": "Inside.Core.Formula.Definition.DefinitionAC, Inside.Core.Formula",_x000D_
        "ID": 1537,_x000D_
        "Results": [_x000D_
          [_x000D_
            "Employé"_x000D_
          ]_x000D_
        ],_x000D_
        "Statistics": {_x000D_
          "CreationDate": "2022-11-15T10:02:33.4059842+01:00",_x000D_
          "LastRefreshDate": "2020-11-09T16:10:41.3608786+01:00",_x000D_
          "TotalRefreshCount": 4,_x000D_
          "CustomInfo": {}_x000D_
        }_x000D_
      },_x000D_
      "1538": {_x000D_
        "$type": "Inside.Core.Formula.Definition.DefinitionAC, Inside.Core.Formula",_x000D_
        "ID": 1538,_x000D_
        "Results": [_x000D_
          [_x000D_
            "200"_x000D_
          ]_x000D_
        ],_x000D_
        "Statistics": {_x000D_
          "CreationDate": "2022-11-15T10:02:33.4059842+01:00",_x000D_
          "LastRefreshDate": "2020-11-09T16:10:43.1384124+01:00",_x000D_
          "TotalRefreshCount": 4,_x000D_
          "CustomInfo": {}_x000D_
        }_x000D_
      },_x000D_
      "1539": {_x000D_
        "$type": "Inside.Core.</t>
  </si>
  <si>
    <t xml:space="preserve">Formula.Definition.DefinitionAC, Inside.Core.Formula",_x000D_
        "ID": 1539,_x000D_
        "Results": [_x000D_
          [_x000D_
            "2"_x000D_
          ]_x000D_
        ],_x000D_
        "Statistics": {_x000D_
          "CreationDate": "2022-11-15T10:02:33.4059842+01:00",_x000D_
          "LastRefreshDate": "2020-11-09T16:10:41.8812643+01:00",_x000D_
          "TotalRefreshCount": 4,_x000D_
          "CustomInfo": {}_x000D_
        }_x000D_
      },_x000D_
      "1540": {_x000D_
        "$type": "Inside.Core.Formula.Definition.DefinitionAC, Inside.Core.Formula",_x000D_
        "ID": 1540,_x000D_
        "Results": [_x000D_
          [_x000D_
            31_x000D_
          ]_x000D_
        ],_x000D_
        "Statistics": {_x000D_
          "CreationDate": "2022-11-15T10:02:33.4059842+01:00",_x000D_
          "LastRefreshDate": "2020-11-09T16:10:42.587081+01:00",_x000D_
          "TotalRefreshCount": 4,_x000D_
          "CustomInfo": {}_x000D_
        }_x000D_
      },_x000D_
      "1541": {_x000D_
        "$type": "Inside.Core.Formula.Definition.DefinitionAC, Inside.Core.Formula",_x000D_
        "ID": 1541,_x000D_
        "Results": [_x000D_
          [_x000D_
            ""_x000D_
          ]_x000D_
        ],_x000D_
        "Statistics": {_x000D_
          "CreationDate": "2022-11-15T10:02:33.4059842+01:00",_x000D_
          "LastRefreshDate": "2020-11-09T16:10:33.1972771+01:00",_x000D_
          "TotalRefreshCount": 3,_x000D_
          "CustomInfo": {}_x000D_
        }_x000D_
      },_x000D_
      "1542": {_x000D_
        "$type": "Inside.Core.Formula.Definition.DefinitionAC, Inside.Core.Formula",_x000D_
        "ID": 1542,_x000D_
        "Results": [_x000D_
          [_x000D_
            "Ingénieur et cadre"_x000D_
          ]_x000D_
        ],_x000D_
        "Statistics": {_x000D_
          "CreationDate": "2022-11-15T10:02:33.4059842+01:00",_x000D_
          "LastRefreshDate": "2020-11-09T16:10:40.2463718+01:00",_x000D_
          "TotalRefreshCount": 4,_x000D_
          "CustomInfo": {}_x000D_
        }_x000D_
      },_x000D_
      "1543": {_x000D_
        "$type": "Inside.Core.Formula.Definition.DefinitionAC, Inside.Core.Formula",_x000D_
        "ID": 1543,_x000D_
        "Results": [_x000D_
          [_x000D_
            "200"_x000D_
          ]_x000D_
        ],_x000D_
        "Statistics": {_x000D_
          "CreationDate": "2022-11-15T10:02:33.4059842+01:00",_x000D_
          "LastRefreshDate": "2020-11-09T16:10:42.6416441+01:00",_x000D_
          "TotalRefreshCount": 4,_x000D_
          "CustomInfo": {}_x000D_
        }_x000D_
      },_x000D_
      "1544": {_x000D_
        "$type": "Inside.Core.Formula.Definition.DefinitionAC, Inside.Core.Formula",_x000D_
        "ID": 1544,_x000D_
        "Results": [_x000D_
          [_x000D_
            "1"_x000D_
          ]_x000D_
        ],_x000D_
        "Statistics": {_x000D_
          "CreationDate": "2022-11-15T10:02:33.4059842+01:00",_x000D_
          "LastRefreshDate": "2020-11-09T16:10:41.3809268+01:00",_x000D_
          "TotalRefreshCount": 4,_x000D_
          "CustomInfo": {}_x000D_
        }_x000D_
      },_x000D_
      "1545": {_x000D_
        "$type": "Inside.Core.Formula.Definition.DefinitionAC, Inside.Core.Formula",_x000D_
        "ID": 1545,_x000D_
        "Results": [_x000D_
          [_x000D_
            31_x000D_
          ]_x000D_
        ],_x000D_
        "Statistics": {_x000D_
          "CreationDate": "2022-11-15T10:02:33.4059842+01:00",_x000D_
          "LastRefreshDate": "2020-11-09T16:10:39.7722634+01:00",_x000D_
          "TotalRefreshCount": 4,_x000D_
          "CustomInfo": {}_x000D_
        }_x000D_
      },_x000D_
      "1546": {_x000D_
        "$type": "Inside.Core.Formula.Definition.DefinitionAC, Inside.Core.Formula",_x000D_
        "ID": 1546,_x000D_
        "Results": [_x000D_
          [_x000D_
            ""_x000D_
          ]_x000D_
        ],_x000D_
        "Statistics": {_x000D_
          "CreationDate": "2022-11-15T10:02:33.4059842+01:00",_x000D_
          "LastRefreshDate": "2020-11-09T16:10:17.456266+01:00",_x000D_
          "TotalRefreshCount": 2,_x000D_
          "CustomInfo": {}_x000D_
        }_x000D_
      },_x000D_
      "1547": {_x000D_
        "$type": "Inside.Core.Formula.Definition.DefinitionAC, Inside.Core.Formula",_x000D_
        "ID": 1547,_x000D_
        "Results": [_x000D_
          [_x000D_
            "Employé"_x000D_
          ]_x000D_
        ],_x000D_
        "Statistics": {_x000D_
          "CreationDate": "2022-11-15T10:02:33.4059842+01:00",_x000D_
          "LastRefreshDate": "2020-11-09T16:10:40.7337225+01:00",_x000D_
          "TotalRefreshCount": 4,_x000D_
          "CustomInfo": {}_x000D_
        }_x000D_
      },_x000D_
      "1548": {_x000D_
        "$type": "Inside.Core.Formula.Definition.DefinitionAC, Inside.Core.Formula",_x000D_
        "ID": 1548,_x000D_
        "Results": [_x000D_
          [_x000D_
            "250"_x000D_
          ]_x000D_
        ],_x000D_
        "Statistics": {_x000D_
          "CreationDate": "2022-11-15T10:02:33.4059842+01:00",_x000D_
          "LastRefreshDate": "2020-11-09T16:10:43.1364116+01:00",_x000D_
          "TotalRefreshCount": 4,_x000D_
          "CustomInfo": {}_x000D_
        }_x000D_
      },_x000D_
      "1549": {_x000D_
        "$type": "Inside.Core.Formula.Definition.DefinitionAC, Inside.Core.Formula",_x000D_
        "ID": 1549,_x000D_
        "Results": [_x000D_
          [_x000D_
            "3"_x000D_
          ]_x000D_
        ],_x000D_
        "Statistics": {_x000D_
          "CreationDate": "2022-11-15T10:02:33.4059842+01:00",_x000D_
          "LastRefreshDate": "2020-11-09T16:10:40.328165+01:00",_x000D_
          "TotalRefreshCount": 4,_x000D_
          "CustomInfo": {}_x000D_
        }_x000D_
      },_x000D_
      "1550": {_x000D_
        "$type": "Inside.Core.Formula.Definition.DefinitionAC, Inside.Core.Formula",_x000D_
        "ID": 1550,_x000D_
        "Results": [_x000D_
          [_x000D_
            31_x000D_
          ]_x000D_
        ],_x000D_
        "Statistics": {_x000D_
          "CreationDate": "2022-11-15T10:02:33.4059842+01:00",_x000D_
          "LastRefreshDate": "2020-11-09T16:10:41.8403284+01:00",_x000D_
          "TotalRefreshCount": 4,_x000D_
          "CustomInfo": {}_x000D_
        }_x000D_
      },_x000D_
      "1551": {_x000D_
        "$type": "Inside.Core.Formula.Definition.DefinitionAC, Inside.Core.Formula",_x000D_
        "ID": 1551,_x000D_
        "Results": [_x000D_
          [_x000D_
            ""_x000D_
          ]_x000D_
        ],_x000D_
        "Statistics": {_x000D_
          "CreationDate": "2022-11-15T10:02:33.4059842+01:00",_x000D_
          "LastRefreshDate": "2020-11-09T16:10:33.1952836+01:00",_x000D_
          "TotalRefreshCount": 3,_x000D_
          "CustomInfo": {}_x000D_
        }_x000D_
      },_x000D_
      "1552": {_x000D_
        "$type": "Inside.Core.Formula.Definition.DefinitionAC, Inside.Core.Formula",_x000D_
        "ID": 1552,_x000D_
        "Results": [_x000D_
          [_x000D_
            "Employé"_x000D_
          ]_x000D_
        ],_x000D_
        "Statistics": {_x000D_
          "CreationDate": "2022-11-15T10:02:33.4059842+01:00",_x000D_
          "LastRefreshDate": "2020-11-09T16:10:39.8171372+01:00",_x000D_
          "TotalRefreshCount": 4,_x000D_
          "CustomInfo": {}_x000D_
        }_x000D_
      },_x000D_
      "1553": {_x000D_
        "$type": "Inside.Core.Formula.Definition.DefinitionAC, Inside.Core.Formula",_x000D_
        "ID": 1553,_x000D_
        "Results": [_x000D_
          [_x000D_
            "400"_x000D_
          ]_x000D_
        ],_x000D_
        "Statistics": {_x000D_
          "CreationDate": "2022-11-15T10:02:33.4059842+01:00",_x000D_
          "LastRefreshDate": "2020-11-09T16:10:42.6396477+01:00",_x000D_
          "TotalRefreshCount": 4,_x000D_
          "CustomInfo": {}_x000D_
        }_x000D_
      },_x000D_
      "1554": {_x000D_
        "$type": "Inside.Core.Formula.Definition.DefinitionAC, Inside.Core.Formula",_x000D_
        "ID": 1554,_x000D_
        "Results": [_x000D_
          [_x000D_
            "1"_x000D_
          ]_x000D_
        ],_x000D_
        "Statistics": {_x000D_
          "CreationDate": "2022-11-15T10:02:33.4059842+01:00",_x000D_
          "LastRefreshDate": "2020-11-09T16:10:40.7867726+01:00",_x000D_
          "TotalRefreshCount": 4,_x000D_
          "CustomInfo": {}_x000D_
        }_x000D_
      },_x000D_
      "1555": {_x000D_
        "$type": "Inside.Core.Formula.Definition.DefinitionAC, Inside.Core.Formula",_x000D_
        "ID": 1555,_x000D_
        "Results": [_x000D_
          [_x000D_
            31_x000D_
          ]_x000D_
        ],_x000D_
        "Statistics": {_x000D_
          "CreationDate": "2022-11-15T10:02:33.4059842+01:00",_x000D_
          "LastRefreshDate": "2020-11-09T16:10:39.7702575+01:00",_x000D_
          "TotalRefreshCount": 4,_x000D_
          "CustomInfo": {}_x000D_
        }_x000D_
      },_x000D_
      "1556": {_x000D_
        "$type": "Inside.Core.Formula.Definition.DefinitionAC, Inside.Core.Formula",_x000D_
        "ID": 1556,_x000D_
        "Results": [_x000D_
          [_x000D_
            "Catégorie 5"_x000D_
          ]_x000D_
        ],_x000D_
        "Statistics": {_x000D_
          "CreationDate": "2022-11-15T10:02:33.4059842+01:00",_x000D_
          "LastRefreshDate": "2020-11-09T16:10:17.4542309+01:00",_x000D_
          "TotalRefreshCount": 2,_x000D_
          "CustomInfo": {}_x000D_
        }_x000D_
      },_x000D_
      "1557": {_x000D_
        "$type": "Inside.Core.Formula.Definition.DefinitionAC, Inside.Core.Formula",_x000D_
        "ID": 1557,_x000D_
        "Results": [_x000D_
          [_x000D_
            "Ingénieur et cadre"_x000D_
          ]_x000D_
        ],_x000D_
        "Statistics": {_x000D_
          "CreationDate": "2022-11-15T10:02:33.4059842+01:00",_x000D_
          "LastRefreshDate": "2020-11-09T16:10:40.5110636+01:00",_x000D_
          "TotalRefreshCount": 4,_x000D_
          "CustomInfo": {}_x000D_
        }_x000D_
      },_x000D_
      "1558": {_x000D_
        "$type": "Inside.Core.Formula.Definition.DefinitionAC, Inside.Core.Formula",_x000D_
        "ID": 1558,_x000D_
        "Results": [_x000D_
          [_x000D_
            "250"_x000D_
          ]_x000D_
        ],_x000D_
        "Statistics": {_x000D_
          "CreationDate": "2022-11-15T10:02:33.4059842+01:00",_x000D_
          "LastRefreshDate": "2020-11-09T16:10:42.380733+01:00",_x000D_
          "TotalRefreshCount": 4,_x000D_
          "CustomInfo": {}_x000D_
        }_x000D_
      },_x000D_
      "1559": {_x000D_
        "$type": "Inside.Core.Formula.Definition.DefinitionAC, Inside.Core.Formula",_x000D_
        "ID": 1559,_x000D_
        "Results": [_x000D_
          [_x000D_
            "2"_x000D_
          ]_x000D_
        ],_x000D_
        "Statistics": {_x000D_
          "CreationDate": "2022-11-15T10:02:33.4059842+01:00",_x000D_
          "LastRefreshDate": "2020-11-09T16:10:39.8711569+01:00",_x000D_
          "TotalRefreshCount": 4,_x000D_
          "CustomInfo": {}_x000D_
        }_x000D_
      },_x000D_
      "1560": {_x000D_
        "$type": "Inside.Core.Formula.Definition.DefinitionAC, Inside.Core.Formula",_x000D_
        "ID": 1560,_x000D_
        "Results": [_x000D_
          [_x000D_
            31_x000D_
          ]_x000D_
        ],_x000D_
        "Statistics": {_x000D_
          "CreationDate": "2022-11-15T10:02:33.4059842+01:00",_x000D_
          "LastRefreshDate": "2020-11-09T16:10:41.1089266+01:00",_x000D_
          "TotalRefreshCount": 4,_x000D_
          "CustomInfo": {}_x000D_
        }_x000D_
      },_x000D_
      "1561": {_x000D_
        "$type": "Inside.Core.Formula.Definition.DefinitionAC, Inside.Core.Formula",_x000D_
        "ID": 1561,_x000D_
        "Results": [_x000D_
          [_x000D_
            ""_x000D_
          ]_x000D_
        ],_x000D_
        "Statistics": {_x000D_
          "CreationDate": "2022-11-15T10:02:33.4059842+01:00",_x000D_
          "LastRefreshDate": "2020-11-09T16:10:33.1922904+01:00",_x000D_
          "TotalRefreshCount": 3,_x000D_
          "CustomInfo": {}_x000D_
        }_x000D_
      },_x000D_
      "1562": {_x000D_
        "$type": "Inside.Core.Formula.Definition.DefinitionAC, Inside.Core.Formula",_x000D_
        "ID": 1562,_x000D_
        "Results": [_x000D_
          [_x000D_
            "Employé"_x000D_
          ]_x000D_
        ],_x000D_
        "Statistics": {_x000D_
          "CreationDate": "2022-11-15T10:02:33.4059842+01:00",_x000D_
          "LastRefreshDate": "2020-11-09T16:10:40.8828064+01:00",_x000D_
          "TotalRefreshCount": 4,_x000D_
          "CustomInfo": {}_x000D_
        }_x000D_
      },_x000D_
      "1563": {_x000D_
        "$type": "Inside.Core.Formula.Definition.DefinitionAC, Inside.Core.Formula",_x000D_
        "ID": 1563,_x000D_
        "Results": [_x000D_
          [_x000D_
            "200"_x000D_
          ]_x000D_
        ],_x000D_
        "Statistics": {_x000D_
          "CreationDate": "2022-11-15T10:02:33.4059842+01:00",_x000D_
          "LastRefreshDate": "2020-11-09T16:10:42.9901549+01:00",_x000D_
          "TotalRefreshCount": 4,_x000D_
          "CustomInfo": {}_x000D_
        }_x000D_
      },_x000D_
      "1564": {_x000D_
        "$type": "Inside.Core.Formula.Definition.DefinitionAC, Inside.Core.Formula",_x000D_
        "ID": 1564,_x000D_
        "Results": [_x000D_
          [_x000D_
            "2"_x000D_
          ]_x000D_
        ],_x000D_
        "Statistics": {_x000D_
          "CreationDate": "2022-11-15T10:02:33.4059842+01:00",_x000D_
          "LastRefreshDate": "2020-11-09T16:10:40.5648272+01:00",_x000D_
          "TotalRefreshCount": 4,_x000D_
          "CustomInfo": {}_x000D_
        }_x000D_
      },_x000D_
      "1565": {_x000D_
        "$type": "Inside.Core.Formula.Definition.DefinitionAC, Inside.Core.Formula",_x000D_
        "ID": 1565,_x000D_
        "Results": [_x000D_
          [_x000D_
            "Ingénieur et cadre"_x000D_
          ]_x000D_
        ],_x000D_
        "Statistics": {_x000D_
          "CreationDate": "2022-11-15T10:02:33.4059842+01:00",_x000D_
          "LastRefreshDate": "2020-11-09T16:10:39.5326794+01:00",_x000D_
          "TotalRefreshCount": 4,_x000D_
          "CustomInfo": {}_x000D_
        }_x000D_
      },_x000D_
      "1566": {_x000D_
        "$type": "Inside.Core.Formula.Definition.DefinitionAC, Inside.Core.Formula",_x000D_
        "ID": 1566,_x000D_
        "Results": [_x000D_
          [_x000D_
            "300"_x000D_
          ]_x000D_
        ],_x000D_
        "Statistics": {_x000D_
          "CreationDate": "2022-11-15T10:02:33.4059842+01:00",_x000D_
          "LastRefreshDate": "2020-11-09T16:10:41.5241973+01:00",_x000D_
          "TotalRefreshCount": 4,_x000D_
          "CustomInfo": {}_x000D_
        }_x000D_
      },_x000D_
      "1567": {_x000D_
        "$type": "Inside.Core.Formula.Definition.DefinitionAC, Inside.Core.Formula",_x000D_
        "ID": 1567,_x000D_
        "Results": [_x000D_
          [_x000D_
            "2"_x000D_
          ]_x000D_
        ],_x000D_
        "Statistics": {_x000D_
          "CreationDate": "2022-11-15T10:02:33.4059842+01:00",_x000D_
          "LastRefreshDate": "2020-11-09T16:10:43.1025001+01:00",_x000D_
          "TotalRefreshCount": 4,_x000D_
          "CustomInfo": {}_x000D_
        }_x000D_
      },_x000D_
      "1568": {_x000D_
        "$type": "Inside.Core.Formula.Definition.DefinitionAC, Inside.Core.Formula",_x000D_
        "ID": 1568,_x000D_
        "Results": [_x000D_
          [_x000D_
            31_x000D_
          ]_x000D_
        ],_x000D_
        "Statistics": {_x000D_
          "CreationDate": "2022-11-15T10:02:33.4059842+01:00",_x000D_
          "LastRefreshDate": "2020-11-09T16:10:40.1978247+01:00",_x000D_
          "TotalRefreshCount": 4,_x000D_
          "CustomInfo": {}_x000D_
        }_x000D_
      },_x000D_
      "1569": {_x000D_
        "$type": "Inside.Core.Formula.Definition.DefinitionAC, Inside.Core.Formula",_x000D_
        "ID": 1569,_x000D_
        "Results": [_x000D_
          [_x000D_
            "Catégorie 2"_x000D_
          ]_x000D_
        ],_x000D_
        "Statistics": {_x000D_
          "CreationDate": "2022-11-15T10:02:33.4059842+01:00",_x000D_
          "LastRefreshDate": "2020-11-09T16:10:17.7331476+01:00",_x000D_
          "TotalRefreshCount": 2,_x000D_
          "CustomInfo": {}_x000D_
        }_x000D_
      },_x000D_
      "1570": {_x000D_
        "$type": "Inside.Core.Formula.Definition.DefinitionAC, Inside.Core.Formula",_x000D_
        "ID": 1570,_x000D_
        "Results": [_x000D_
          [_x000D_
            "Employé"_x000D_
          ]_x000D_
        ],_x000D_
        "Statistics": {_x000D_
          "CreationDate": "2022-11-15T10:02:33.4059842+01:00",_x000D_
          "LastRefreshDate": "2020-11-09T16:10:40.7688079+01:00",_x000D_
          "TotalRefreshCount": 4,_x000D_
          "CustomInfo": {}_x000D_
        }_x000D_
      },_x000D_
      "1571": {_x000D_
        "$type": "Inside.Core.Formula.Definition.DefinitionAC, Inside.Core.Formula",_x000D_
        "ID": 1571,_x000D_
        "Results": [_x000D_
          [_x000D_
            "2"_x000D_
          ]_x000D_
        ],_x000D_
        "Statistics": {_x000D_
          "CreationDate": "2022-11-15T10:02:33.4059842+01:00",_x000D_
          "LastRefreshDate": "2020-11-09T16:10:40.5976586+01:00",_x000D_
          "TotalRefreshCount": 4,_x000D_
          "CustomInfo": {}_x000D_
        }_x000D_
      },_x000D_
      "1572": {_x000D_
        "$type": "Inside.Core.Formula.Definition.DefinitionAC, Inside.Core.Formula",_x000D_
        "ID": 1572,_x000D_
        "Results": [_x000D_
          [_x000D_
            ""_x000D_
          ]_x000D_
        ],_x000D_
        "Statistics": {_x000D_
          "CreationDate": "2022-11-15T10:02:33.4059842+01:00",_x000D_
          "LastRefreshDate": "2020-11-09T16:10:32.9543116+01:00",_x000D_
          "TotalRefreshCount": 3,_x000D_
          "CustomInfo": {}_x000D_
        }_x000D_
      },_x000D_
      "1573": {_x000D_
        "$type": "Inside.Core.Formula.Definition.DefinitionAC, Inside.Core.Formula",_x000D_
        "ID": 1573,_x000D_
        "Results": [_x000D_
          [_x000D_
            "Ingénieur et cadre"_x000D_
          ]_x000D_
        ],_x000D_
        "Statistics": {_x000D_
          "CreationDate": "2022-11-15T10:02:33.4059842+01:00",_x000D_
          "LastRefreshDate": "2020-11-09T16:10:41.5938874+01:00",_x000D_
          "TotalRefreshCount": 4,_x000D_
          "CustomInfo": {}_x000D_
        }_x000D_
      },_x000D_
      "1574": {_x000D_
        "$type": "Inside.Core.Formula.Definition.DefinitionAC, Inside.Core.Formula",_x000D_
        "ID": 1574,_x000D_
        "Results": [_x000D_
          [_x000D_
            "Catégorie 1"_x000D_
          ]_x000D_
        ],_x000D_
        "Statistics": {_x000D_
          "CreationDate": "2022-11-15T10:02:33.4059842+01:00",_x000D_
          "LastRefreshDate": "2020-11-09T16:10:33.2204229+01:00",_x000D_
          "TotalRefreshCount": 3,_x000D_
          "CustomInfo": {}_x000D_
        }_x000D_
      },_x000D_
      "1575": {_x000D_
        "$type": "Inside.Core.Formula.Definition.DefinitionAC, Inside.Core.Formula",_x000D_
        "ID": 1575,_x000D_
        "Results": [_x000D_
          [_x000D_
            "2"_x000D_
          ]_x000D_
        ],_x000D_
        "Statistics": {_x000D_
          "CreationDate": "2022-11-15T10:02:33.4059842+01:00",_x000D_
          "LastRefreshDate": "2020-11-09T16:10:40.3501968+01:00",_x000D_
          "TotalRefreshCount": 4,_x000D_
          "CustomInfo": {}_x000D_
        }_x000D_
      },_x000D_
      "1576": {_x000D_
        "$type": "Inside.Core.Formula.Definition.DefinitionAC, Inside.Core.Formula",_x000D_
        "ID": 1576,_x000D_
        "Results": [_x000D_
          [_x000D_
            "2"_x000D_
          ]_x000D_
        ],_x000D_
        "Statistics": {_x000D_
          "CreationDate": "2022-11-15T10:02:33.4059842+01:00",_x000D_
          "LastRefreshDate": "2020-11-09T16:10:40.1289006+01:00",_x000D_
          "TotalRefreshCount": 4,_x000D_
          "CustomInfo": {}_x000D_
        }_x000D_
      },_x000D_
      "1577": {_x000D_
        "$type": "Inside.Core.Formula.Definition.DefinitionAC, Inside.Core.Formula",_x000D_
        "ID": 1577,_x000D_
        "Results": [_x000D_
          [_x000D_
            "1"_x000D_
          ]_x000D_
        ],_x000D_
        "Statistics": {_x000D_
          "CreationDate": "2022-11-15T10:02:33.4059842+01:00",_x000D_
          "LastRefreshDate": "2020-11-09T16:10:40.5895507+01:00",_x000D_
          "TotalRefreshCount": 4,_x000D_
          "CustomInfo": {}_x000D_
        }_x000D_
      },_x000D_
      "1578": {_x000D_
        "$type": "Inside.Core.Formula.Definition.DefinitionAC, Inside.Core.Formula",_x000D_
        "ID": 1578,_x000D_
        "Results": [_x000D_
          [_x000D_
            "2"_x000D_
          ]_x000D_
        ],_x000D_
        "Statistics": {_x000D_
          "CreationDate": "2022-11-15T10:02:33.4059842+01:00",_x000D_
          "LastRefreshDate": "2020-11-09T16:10:40.3491988+01:00",_x000D_
          "TotalRefreshCount": 4,_x000D_
          "CustomInfo": {}_x000D_
        }_x000D_
      },_x000D_
      "1579": {_x000D_
        "$type": "Inside.Core.Formula.Definition.DefinitionAC, Inside.Core.Formula",_x000D_
        "ID": 1579,_x000D_
        "Results": [_x000D_
          [_x000D_
            "1"_x000D_
          ]_x000D_
        ],_x000D_
        "Statistics": {_x000D_
          "CreationDate": "2022-11-15T10:02:33.4059842+01:00",_x000D_
          "LastRefreshDate": "2020-11-09T16:10:41.1538939+01:00",_x000D_
          "TotalRefreshCount": 4,_x000D_
          "CustomInfo": {}_x000D_
        }_x000D_
      },_x000D_
      "1580": {_x000D_
        "$type": "Inside.Core.Formula.Definition.DefinitionAC, Inside.Core.Formula",_x000D_
        "ID": 1580,_x000D_
        "Results": [_x000D_
          [_x000D_
            "2"_x000D_
          ]_x000D_
        ],_x000D_
        "Statistics": {_x000D_
          "CreationDate": "2022-11-15T10:02:33.4059842+01:00",_x000D_
          "LastRefreshDate": "2020-11-09T16:10:40.5875695+01:00",_x000D_
          "TotalRefreshCount": 4,_x000D_
          "CustomInfo": {}_x000D_
        }_x000D_
      },_x000D_
      "1581": {_x000D_
        "$type": "Inside.Core.Formula.Definition.DefinitionAC, Inside.Core.Formula",_x000D_
        "ID": 1581,_x000D_
        "Results": [_x000D_
          [_x000D_
            "2"_x000D_
          ]_x000D_
        ],_x000D_
        "Statistics": {_x000D_
          "CreationDate": "2022-11-15T10:02:33.4059842+01:00",_x000D_
          "LastRefreshDate": "2020-11-09T16:10:40.8047613+01:00",_x000D_
          "TotalRefreshCount": 4,_x000D_
          "CustomInfo": {}_x000D_
        }_x000D_
      },_x000D_
      "1582": {_x000D_
        "$type": "Inside.Core.Formula.Definition.DefinitionAC, Inside.Core.Formula",_x000D_
        "ID": 1582,_x000D_
        "Results": [_x000D_
          [_x000D_
            "4"_x000D_
          ]_x000D_
        ],_x000D_
        "Statistics": {_x000D_
          "CreationDate": "2022-11-15T10:02:33.4059842+01:00",_x000D_
          "LastRefreshDate": "2020-11-09T16:10:43.0729398+01:00",_x000D_
          "TotalRefreshCount": 4,_x000D_
          "CustomInfo": {}_x000D_
        }_x000D_
      },_x000D_
      "1583": {_x000D_
        "$type": "Inside.Core.Formula.Definition.DefinitionAC, Inside.Core.Formula",_x000D_
        "ID": 1583,_x000D_
        "Results": [_x000D_
          [_x000D_
            "2"_x000D_
          ]_x000D_
        ],_x000D_
        "Statistics": {_x000D_
          "CreationDate": "2022-11-15T10:02:33.4059842+01:00",_x000D_
          "LastRefreshDate": "2020-11-09T16:10:41.8862499+01:00",_x000D_
          "TotalRefreshCount": 4,_x000D_
          "CustomInfo": {}_x000D_
        }_x000D_
      },_x000D_
      "1584": {_x000D_
        "$type": "Inside.Core.Formula.Definition.DefinitionAC, Inside.Core.Formula",_x000D_
        "ID": 1584,_x000D_
        "Results": [_x000D_
          [_x000D_
            "2"_x000D_
          ]_x000D_
        ],_x000D_
        "Statistics": {_x000D_
          "CreationDate": "2022-11-15T10:02:33.4059842+01:00",_x000D_
          "LastRefreshDate": "2020-11-09T16:10:40.8037257+01:00",_x000D_
          "TotalRefreshCount": 4,_x000D_
          "CustomInfo": {}_x000D_
        }_x000D_
      },_x000D_
      "1585": {_x000D_
        "$type": "Inside.Core.Formula.Definition.DefinitionAC, Inside.Core.Formula",_x000D_
        "ID": 1585,_x000D_
        "Results": [_x000D_
          [_x000D_
            "2"_x000D_
          ]_x000D_
        ],_x000D_
        "Statistics": {_x000D_
          "CreationDate": "2022-11-15T10:02:33.4059842+01:00",_x000D_
          "LastRefreshDate": "2020-11-09T16:10:41.3862049+01:00",_x000D_
          "TotalRefreshCount": 4,_x000D_
          "CustomInfo": {}_x000D_
        }_x000D_
      },_x000D_
      "1586": {_x000D_
        "$type": "Inside.Core.Formula.Definition.DefinitionAC, Inside.Core.Formula",_x000D_
        "ID": 1586,_x000D_
        "Results": [_x000D_
          [_x000D_
            "2"_x000D_
          ]_x000D_
        ],_x000D_
        "Statistics": {_x000D_
          "CreationDate": "2022-11-15T10:02:33.4059842+01:00",_x000D_
          "LastRefreshDate": "2020-11-09T16:10:41.1509299+01:00",_x000D_
          "TotalRefreshCount": 4,_x000D_
          "CustomInfo": {}_x000D_
        }_x000D_
      },_x000D_
      "1587": {_x000D_
        "$type": "Inside.Core.Formula.Definition.DefinitionAC, Inside.Core.Formula",_x000D_
        "ID": 1587,_x000D_
        "Results": [_x000D_
          [_x000D_
            "1"_x000D_
          ]_x000D_
        ],_x000D_
        "Statistics": {_x000D_
          "CreationDate": "2022-11-15T10:02:33.4059842+01:00",_x000D_
          "LastRefreshDate": "2020-11-09T16:10:39.9020764+01:00",_x000D_
          "TotalRefreshCount": 4,_x000D_
          "CustomInfo": {}_x000D_
        }_x000D_
      },_x000D_
      "1588": {_x000D_
        "$type": "Inside.Core.Formula.Definition.DefinitionAC, Inside.Core.Formula",_x000D_
        "ID": 1588,_x000D_
        "Results": [_x000D_
          [_x000D_
            "1"_x000D_
          ]_x000D_
        ],_x000D_
        "Statistics": {_x000D_
          "CreationDate": "2022-11-15T10:02:33.4059842+01:00",_x000D_
          "LastRefreshDate": "2020-11-09T16:10:42.9543604+01:00",_x000D_
          "TotalRefreshCount": 4,_x000D_
          "CustomInfo": {}_x000D_
        }_x000D_
      },_x000D_
      "1589": {_x000D_
        "$type": "Inside.Core.Formula.Definition.DefinitionAC, Inside.Core.Formula",_x000D_
        "ID": 1589,_x000D_
        "Results": [_x000D_
          [_x000D_
            "250"_x000D_
          ]_x000D_
        ],_x000D_
        "Statistics": {_x000D_
          "CreationDate": "2022-11-15T10:02:33.4059842+01:00",_x000D_
          "LastRefreshDate": "2020-11-09T16:10:42.8743173+01:00",_x000D_
          "TotalRefreshCount": 4,_x000D_
          "CustomInfo": {}_x000D_
        }_x000D_
      },_x000D_
      "1590": {_x000D_
        "$type": "Inside.Core.Formula.Definition.DefinitionAC, Inside.Core.Formula",_x000D_
        "ID": 1590,_x000D_
        "Results": [_x000D_
          [_x000D_
            "300"_x000D_
          ]_x000D_
        ],_x000D_
        "Statistics": {_x000D_
          "CreationDate": "2022-11-15T10:02:33.4059842+01:00",_x000D_
          "LastRefreshDate": "2020-11-09T16:10:41.0740009+01:00",_x000D_
          "TotalRefreshCount": 4,_x000D_
          "CustomInfo": {}_x000D_
        }_x000D_
      },_x000D_
      "1591": {_x000D_
        "$type": "Inside.Core.Formula.Definition.DefinitionAC, Inside.Core.Formula",_x000D_
        "ID": 1591,_x000D_
        "Results": [_x000D_
          [_x000D_
            54_x000D_
          ]_x000D_
        ],_x000D_
        "Statistics": {_x000D_
          "CreationDate": "2022-11-15T10:02:33.4059842+01:00",_x000D_
          "LastRefreshDate": "2020-11-09T16:10:39.0455411+01:00",_x000D_
          "TotalRefreshCount": 4,_x000D_
          "CustomInfo": {}_x000D_
        }_x000D_
      },_x000D_
      "1592": {_x000D_
        "$type": "Inside.Core.Formula.Definition.DefinitionAC, Inside.Core.Formula",_x000D_
        "ID": 1592,_x000D_
        "Results": [_x000D_
          [_x000D_
            "Ingénieur et cadre"_x000D_
          ]_x000D_
        ],_x000D_
        "Statistics": {_x000D_
          "CreationDate": "2022-11-15T10:02:33.4059842+01:00",_x000D_
          "LastRefreshDate": "2020-11-09T16:10:39.5447214+01:00",_x000D_
          "TotalRefreshCount": 4,_x000D_
          "CustomInfo": {}_x000D_
        }_x000D_
      },_x000D_
      "1593": {_x000D_
        "$type": "Inside.Core.Formula.Definition.DefinitionAC, Inside.Core.Formula",_x000D_
        "ID": 1593,_x000D_
        "Results": [_x000D_
          [_x000D_
            "250"_x000D_
          ]_x000D_
        ],_x000D_
        "Statistics": {_x000D_
          "CreationDate": "2022-11-15T10:02:33.4059842+01:00",_x000D_
          "LastRefreshDate": "2020-11-09T16:10:41.5386496+01:00",_x000D_
          "TotalRefreshCount": 4,_x000D_
          "CustomInfo": {}_x000D_
        }_x000D_
      },_x000D_
      "1594": {_x000D_
        "$type": "Inside.Core.Formula.Definition.DefinitionAC, Inside.Core.Formula",_x000D_
        "ID": 1594,_x000D_
        "Results": [_x000D_
          [_x000D_
            "2"_x000D_
          ]_x000D_
        ],_x000D_
        "Statistics": {_x000D_
          "CreationDate": "2022-11-15T10:02:33.4059842+01:00",_x000D_
          "LastRefreshDate": "2020-11-09T16:10:39.6536781+01:00",_x000D_
          "TotalRefreshCount": 4,_x000D_
          "CustomInfo": {}_x000D_
        }_x000D_
      },_x000D_
      "1595": {_x000D_
        "$type": "Inside.Core.Formula.Definition.DefinitionAC, Inside.Core.Formula",_x000D_
        "ID": 1595,_x000D_
        "Results": [_x000D_
          [_x000D_
            "200"_x000D_
          ]_x000D_
        ],_x000D_
        "Statistics": {_x000D_
          "CreationDate": "2022-11-15T10:02:33.4059842+01:00",_x000D_
          "LastRefreshDate": "2020-11-09T16:10:42.3837288+01:00",_x000D_
          "TotalRefreshCount": 4,_x000D_
          "CustomInfo": {}_x000D_
        }_x000D_
      },_x000D_
      "1596": {_x000D_
        "$type": "Inside.Core.Formula.Definition.DefinitionAC, Inside.Core.Formula",_x000D_
        "ID": 1596,_x000D_
        "Results": [_x000D_
          [_x000D_
            "Employé"_x000D_
          ]_x000D_
        ],_x000D_
        "Statistics": {_x000D_
          "CreationDate": "2022-11-15T10:02:33.4059842+01:00",_x000D_
          "LastRefreshDate": "2020-11-09T16:10:39.5426448+01:00",_x000D_
          "TotalRefreshCount": 4,_x000D_
          "CustomInfo": {}_x000D_
        }_x000D_
      },_x000D_
      "1597": {_x000D_
        "$type": "Inside.Core.Formula.Definition.DefinitionAC, Inside.Core.Formula",_x000D_
        "ID": 1597,_x000D_
        "Results": [_x000D_
          [_x000D_
            "200"_x000D_
          ]_x000D_
        ],_x000D_
        "Statistics": {_x000D_
          "CreationDate": "2022-11-15T10:02:33.4059842+01:00",_x000D_
          "LastRefreshDate": "2020-11-09T16:10:41.5356486+01:00",_x000D_
          "TotalRefreshCount": 4,_x000D_
          "CustomInfo": {}_x000D_
        }_x000D_
      },_x000D_
      "1598": {_x000D_
        "$type": "Inside.Core.Formula.Definition.DefinitionAC, Inside.Core.Formula",_x000D_
        "ID": 1598,_x000D_
        "Results": [_x000D_
          [_x000D_
            "1"_x000D_
          ]_x000D_
        ],_x000D_
        "Statistics": {_x000D_
          "CreationDate": "2022-11-15T10:02:33.4059842+01:00",_x000D_
          "LastRefreshDate": "2020-11-09T16:10:42.4466857+01:00",_x000D_
          "TotalRefreshCount": 4,_x000D_
          "CustomInfo": {}_x000D_
        }_x000D_
      },_x000D_
      "1599": {_x000D_
        "$type": "Inside.Core.Formula.Definition.DefinitionAC, Inside.Core.Formula",_x000D_
        "ID": 1599,_x000D_
        "Results": [_x000D_
          [_x000D_
            31_x000D_
          ]_x000D_
        ],_x000D_
        "Statistics": {_x000D_
          "CreationDate": "2022-11-15T10:02:33.4059842+01:00",_x000D_
          "LastRefreshDate": "2020-11-09T16:10:40.2023569+01:00",_x000D_
          "TotalRefreshCount": 4,_x000D_
          "CustomInfo": {}_x000D_
        }_x000D_
      },_x000D_
      "1600": {_x000D_
        "$type": "Inside.Core.Formula.Definition.DefinitionAC, Inside.Core.Formula",_x000D_
        "ID": 1600,_x000D_
        "Results": [_x000D_
          [_x000D_
            ""_x000D_
          ]_x000D_
        ],_x000D_
        "Statistics": {_x000D_
          "CreationDate": "2022-11-15T10:02:33.4059842+01:00",_x000D_
          "LastRefreshDate": "2020-11-09T16:10:17.7391307+01:00",_x000D_
          "TotalRefreshCount": 2,_x000D_
          "CustomInfo": {}_x000D_
        }_x000D_
      },_x000D_
      "1601": {_x000D_
        "$type": "Inside.Core.Formula.Definition.DefinitionAC, Inside.Core.Formula",_x000D_
        "ID": 1601,_x000D_
        "Results": [_x000D_
          [_x000D_
            "Employé"_x000D_
          ]_x000D_
        ],_x000D_
        "Statistics": {_x000D_
          "CreationDate": "2022-11-15T10:02:33.4059842+01:00",_x000D_
          "LastRefreshDate": "2020-11-09T16:10:39.5406616+01:00",_x000D_
          "TotalRefreshCount": 4,_x000D_
          "CustomInfo": {}_x000D_
        }_x000D_
      },_x000D_
      "1602": {_x000D_
        "$type": "Inside.Core.Formula.Definition.DefinitionAC, Inside.Core.Formula",_x000D_
        "ID": 1602,_x000D_
        "Results": [_x000D_
          [_x000D_
            "150"_x000D_
          ]_x000D_
        ],_x000D_
        "Statistics": {_x000D_
          "CreationDate": "2022-11-15T10:02:33.4059842+01:00",_x000D_
          "LastRefreshDate": "2020-11-09T16:10:41.5347721+01:00",_x000D_
          "TotalRefreshCount": 4,_x000D_
          "CustomInfo": {}_x000D_
        }_x000D_
      },_x000D_
      "1603": {_x000D_
        "$type": "Inside.Core.Formula.Definition.DefinitionAC, Inside.Core.Formula",_x000D_
        "ID": 1603,_x000D_
        "Results": [_x000D_
          [_x000D_
            "1"_x000D_
          ]_x000D_
        ],_x000D_
        "Statistics": {_x000D_
          "CreationDate": "2022-11-15T10:02:33.4059842+01:00",_x000D_
          "LastRefreshDate": "2020-11-09T16:10:39.880096+01:00",_x000D_
          "TotalRefreshCount": 4,_x000D_
          "CustomInfo": {}_x000D_
        }_x000D_
      },_x000D_
      "1604": {_x000D_
        "$type": "Inside.Core.Formula.Definition.DefinitionAC, Inside.Core.Formula",_x000D_
        "ID": 1604,_x000D_
        "Results": [_x000D_
          [_x000D_
            31_x000D_
          ]_x000D_
        ],_x000D_
        "Statistics": {_x000D_
          "CreationDate": "2022-11-15T10:02:33.4059842+01:00",_x000D_
          "LastRefreshDate": "2020-11-09T16:10:41.5719045+01:00",_x000D_
          "TotalRefreshCount": 4,_x000D_
          "CustomInfo": {}_x000D_
        }_x000D_
      },_x000D_
      "1605": {_x000D_
        "$type": "Inside.Core.Formula.Definition.DefinitionAC, Inside.Core.Formula",_x000D_
        "ID": 1605,_x000D_
        "Results": [_x000D_
          [_x000D_
            "Catégorie 4"_x000D_
          ]_x000D_
        ],_x000D_
        "Statistics": {_x000D_
          "CreationDate": "2022-11-15T10:02:33.4059842+01:00",_x000D_
          "LastRefreshDate": "2020-11-09T16:10:35.5537456+01:00",_x000D_
          "TotalRefreshCount": 3,_x000D_
          "CustomInfo": {}_x000D_
        }_x000D_
      },_x000D_
      "1606": {_x000D_
        "$type": "Inside.Core.Formula.Definition.DefinitionAC, Inside.Core.Formula",_x000D_
        "ID": 1606,_x000D_
        "Results": [_x000D_
          [_x000D_
            "Ingénieur et cadre"_x000D_
          ]_x000D_
        ],_x000D_
        "Statistics": {_x000D_
          "CreationDate": "2022-11-15T10:02:33.4059842+01:00",_x000D_
          "LastRefreshDate": "2020-11-09T16:10:39.5396599+01:00",_x000D_
          "TotalRefreshCount": 4,_x000D_
          "CustomInfo": {}_x000D_
        }_x000D_
      },_x000D_
      "1607": {_x000D_
        "$type": "Inside.Core.Formula.Definition.DefinitionAC, Inside.Core.Formula",_x000D_
        "ID": 1607,_x000D_
        "Results": [_x000D_
          [_x000D_
            "250"_x000D_
          ]_x000D_
        ],_x000D_
        "Statistics": {_x000D_
          "CreationDate": "2022-11-15T10:02:33.4059842+01:00",_x000D_
          "LastRefreshDate": "2020-11-09T16:10:41.5321721+01:00",_x000D_
          "TotalRefreshCount": 4,_x000D_
          "CustomInfo": {}_x000D_
        }_x000D_
      },_x000D_
      "1608": {_x000D_
        "$type": "Inside.Core.Formula.Definition.DefinitionAC, Inside.Core.Formula",_x000D_
        "ID": 1608,_x000D_
        "Results": [_x000D_
          [_x000D_
            "2"_x000D_
          ]_x000D_
        ],_x000D_
        "Statistics": {_x000D_
          "CreationDate": "2022-11-15T10:02:33.4059842+01:00",_x000D_
          "LastRefreshDate": "2020-11-09T16:10:40.1109492+01:00",_x000D_
          "TotalRefreshCount": 4,_x000D_
          "CustomInfo": {}_x000D_
        }_x000D_
      },_x000D_
      "1609": {_x000D_
        "$type": "Inside.Core.Formula.Definition.DefinitionAC, Inside.Core.Formula",_x000D_
        "ID": 1609,_x000D_
        "Results": [_x000D_
          [_x000D_
            31_x000D_
          ]_x000D_
        ],_x000D_
        "Statistics": {_x000D_
          "CreationDate": "2022-11-15T10:02:33.4059842+01:00",_x000D_
          "LastRefreshDate": "2020-11-09T16:10:40.2008188+01:00",_x000D_
          "TotalRefreshCount": 4,_x000D_
          "CustomInfo": {}_x000D_
        }_x000D_
      },_x000D_
      "1610": {_x000D_
        "$type": "Inside.Core.Formula.Definition.DefinitionAC, Inside.Core.Formula",_x000D_
        "ID": 1610,_x000D_
        "Results": [_x000D_
          [_x000D_
            ""_x000D_
          ]_x000D_
        ],_x000D_
        "Statistics": {_x000D_
          "CreationDate": "2022-11-15T10:02:33.4059842+01:00",_x000D_
          "LastRefreshDate": "2020-11-09T16:10:17.7371722+01:00",_x000D_
          "TotalRefreshCount": 2,_x000D_
          "CustomInfo": {}_x000D_
        }_x000D_
      },_x000D_
      "1611": {_x000D_
        "$type": "Inside.Core.Formula.Definition.DefinitionAC, Inside.Core.Formula",_x000D_
        "ID": 1611,_x000D_
        "Results": [_x000D_
          [_x000D_
            "Employé"_x000D_
          ]_x000D_
        ],_x000D_
        "Statistics": {_x000D_
          "CreationDate": "2022-11-15T10:02:33.4059842+01:00",_x000D_
          "LastRefreshDate": "2020-11-09T16:10:39.5376658+01:00",_x000D_
          "TotalRefreshCount": 4,_x000D_
          "CustomInfo": {}_x000D_
        }_x000D_
      },_x000D_
      "1612": {_x000D_
        "$type": "Inside.Core.Formula.Definition.DefinitionAC, Inside.Core.Formula",_x000D_
        "ID": 1612,_x000D_
        "Results": [_x000D_
          [_x000D_
            "300"_x000D_
          ]_x000D_
        ],_x000D_
        "Statistics": {_x000D_
          "CreationDate": "2022-11-15T10:02:33.4059842+01:00",_x000D_
          "LastRefreshDate": "2020-11-09T16:10:41.5311784+01:00",_x000D_
          "TotalRefreshCount": 4,_x000D_
          "CustomInfo": {}_x000D_
        }_x000D_
</t>
  </si>
  <si>
    <t xml:space="preserve">      },_x000D_
      "1613": {_x000D_
        "$type": "Inside.Core.Formula.Definition.DefinitionAC, Inside.Core.Formula",_x000D_
        "ID": 1613,_x000D_
        "Results": [_x000D_
          [_x000D_
            "2"_x000D_
          ]_x000D_
        ],_x000D_
        "Statistics": {_x000D_
          "CreationDate": "2022-11-15T10:02:33.4059842+01:00",_x000D_
          "LastRefreshDate": "2020-11-09T16:10:40.3321985+01:00",_x000D_
          "TotalRefreshCount": 4,_x000D_
          "CustomInfo": {}_x000D_
        }_x000D_
      },_x000D_
      "1614": {_x000D_
        "$type": "Inside.Core.Formula.Definition.DefinitionAC, Inside.Core.Formula",_x000D_
        "ID": 1614,_x000D_
        "Results": [_x000D_
          [_x000D_
            31_x000D_
          ]_x000D_
        ],_x000D_
        "Statistics": {_x000D_
          "CreationDate": "2022-11-15T10:02:33.4059842+01:00",_x000D_
          "LastRefreshDate": "2020-11-09T16:10:40.8638359+01:00",_x000D_
          "TotalRefreshCount": 4,_x000D_
          "CustomInfo": {}_x000D_
        }_x000D_
      },_x000D_
      "1615": {_x000D_
        "$type": "Inside.Core.Formula.Definition.DefinitionAC, Inside.Core.Formula",_x000D_
        "ID": 1615,_x000D_
        "Results": [_x000D_
          [_x000D_
            "Catégorie 1"_x000D_
          ]_x000D_
        ],_x000D_
        "Statistics": {_x000D_
          "CreationDate": "2022-11-15T10:02:33.4059842+01:00",_x000D_
          "LastRefreshDate": "2020-11-09T16:10:35.5508007+01:00",_x000D_
          "TotalRefreshCount": 3,_x000D_
          "CustomInfo": {}_x000D_
        }_x000D_
      },_x000D_
      "1616": {_x000D_
        "$type": "Inside.Core.Formula.Definition.DefinitionAC, Inside.Core.Formula",_x000D_
        "ID": 1616,_x000D_
        "Results": [_x000D_
          [_x000D_
            "Employé"_x000D_
          ]_x000D_
        ],_x000D_
        "Statistics": {_x000D_
          "CreationDate": "2022-11-15T10:02:33.4059842+01:00",_x000D_
          "LastRefreshDate": "2020-11-09T16:10:39.5356723+01:00",_x000D_
          "TotalRefreshCount": 4,_x000D_
          "CustomInfo": {}_x000D_
        }_x000D_
      },_x000D_
      "1617": {_x000D_
        "$type": "Inside.Core.Formula.Definition.DefinitionAC, Inside.Core.Formula",_x000D_
        "ID": 1617,_x000D_
        "Results": [_x000D_
          [_x000D_
            "250"_x000D_
          ]_x000D_
        ],_x000D_
        "Statistics": {_x000D_
          "CreationDate": "2022-11-15T10:02:33.4059842+01:00",_x000D_
          "LastRefreshDate": "2020-11-09T16:10:41.5291405+01:00",_x000D_
          "TotalRefreshCount": 4,_x000D_
          "CustomInfo": {}_x000D_
        }_x000D_
      },_x000D_
      "1618": {_x000D_
        "$type": "Inside.Core.Formula.Definition.DefinitionAC, Inside.Core.Formula",_x000D_
        "ID": 1618,_x000D_
        "Results": [_x000D_
          [_x000D_
            "2"_x000D_
          ]_x000D_
        ],_x000D_
        "Statistics": {_x000D_
          "CreationDate": "2022-11-15T10:02:33.4059842+01:00",_x000D_
          "LastRefreshDate": "2020-11-09T16:10:40.5698179+01:00",_x000D_
          "TotalRefreshCount": 4,_x000D_
          "CustomInfo": {}_x000D_
        }_x000D_
      },_x000D_
      "1619": {_x000D_
        "$type": "Inside.Core.Formula.Definition.DefinitionAC, Inside.Core.Formula",_x000D_
        "ID": 1619,_x000D_
        "Results": [_x000D_
          [_x000D_
            31_x000D_
          ]_x000D_
        ],_x000D_
        "Statistics": {_x000D_
          "CreationDate": "2022-11-15T10:02:33.4059842+01:00",_x000D_
          "LastRefreshDate": "2020-11-09T16:10:40.1988203+01:00",_x000D_
          "TotalRefreshCount": 4,_x000D_
          "CustomInfo": {}_x000D_
        }_x000D_
      },_x000D_
      "1620": {_x000D_
        "$type": "Inside.Core.Formula.Definition.DefinitionAC, Inside.Core.Formula",_x000D_
        "ID": 1620,_x000D_
        "Results": [_x000D_
          [_x000D_
            ""_x000D_
          ]_x000D_
        ],_x000D_
        "Statistics": {_x000D_
          "CreationDate": "2022-11-15T10:02:33.4059842+01:00",_x000D_
          "LastRefreshDate": "2020-11-09T16:10:17.735141+01:00",_x000D_
          "TotalRefreshCount": 2,_x000D_
          "CustomInfo": {}_x000D_
        }_x000D_
      },_x000D_
      "1621": {_x000D_
        "$type": "Inside.Core.Formula.Definition.DefinitionAC, Inside.Core.Formula",_x000D_
        "ID": 1621,_x000D_
        "Results": [_x000D_
          [_x000D_
            "Employé"_x000D_
          ]_x000D_
        ],_x000D_
        "Statistics": {_x000D_
          "CreationDate": "2022-11-15T10:02:33.4059842+01:00",_x000D_
          "LastRefreshDate": "2020-11-09T16:10:39.5346735+01:00",_x000D_
          "TotalRefreshCount": 4,_x000D_
          "CustomInfo": {}_x000D_
        }_x000D_
      },_x000D_
      "1622": {_x000D_
        "$type": "Inside.Core.Formula.Definition.DefinitionAC, Inside.Core.Formula",_x000D_
        "ID": 1622,_x000D_
        "Results": [_x000D_
          [_x000D_
            "150"_x000D_
          ]_x000D_
        ],_x000D_
        "Statistics": {_x000D_
          "CreationDate": "2022-11-15T10:02:33.4059842+01:00",_x000D_
          "LastRefreshDate": "2020-11-09T16:10:41.5262395+01:00",_x000D_
          "TotalRefreshCount": 4,_x000D_
          "CustomInfo": {}_x000D_
        }_x000D_
      },_x000D_
      "1623": {_x000D_
        "$type": "Inside.Core.Formula.Definition.DefinitionAC, Inside.Core.Formula",_x000D_
        "ID": 1623,_x000D_
        "Results": [_x000D_
          [_x000D_
            "1"_x000D_
          ]_x000D_
        ],_x000D_
        "Statistics": {_x000D_
          "CreationDate": "2022-11-15T10:02:33.4059842+01:00",_x000D_
          "LastRefreshDate": "2020-11-09T16:10:40.9039017+01:00",_x000D_
          "TotalRefreshCount": 4,_x000D_
          "CustomInfo": {}_x000D_
        }_x000D_
      },_x000D_
      "1624": {_x000D_
        "$type": "Inside.Core.Formula.Definition.DefinitionAC, Inside.Core.Formula",_x000D_
        "ID": 1624,_x000D_
        "Results": [_x000D_
          [_x000D_
            31_x000D_
          ]_x000D_
        ],_x000D_
        "Statistics": {_x000D_
          "CreationDate": "2022-11-15T10:02:33.4059842+01:00",_x000D_
          "LastRefreshDate": "2020-11-09T16:10:42.0239219+01:00",_x000D_
          "TotalRefreshCount": 4,_x000D_
          "CustomInfo": {}_x000D_
        }_x000D_
      },_x000D_
      "1625": {_x000D_
        "$type": "Inside.Core.Formula.Definition.DefinitionAC, Inside.Core.Formula",_x000D_
        "ID": 1625,_x000D_
        "Results": [_x000D_
          [_x000D_
            ""_x000D_
          ]_x000D_
        ],_x000D_
        "Statistics": {_x000D_
          "CreationDate": "2022-11-15T10:02:33.4059842+01:00",_x000D_
          "LastRefreshDate": "2020-11-09T16:10:35.5457635+01:00",_x000D_
          "TotalRefreshCount": 3,_x000D_
          "CustomInfo": {}_x000D_
        }_x000D_
      },_x000D_
      "1626": {_x000D_
        "$type": "Inside.Core.Formula.Definition.DefinitionAC, Inside.Core.Formula",_x000D_
        "ID": 1626,_x000D_
        "Results": [_x000D_
          [_x000D_
            "Employé"_x000D_
          ]_x000D_
        ],_x000D_
        "Statistics": {_x000D_
          "CreationDate": "2022-11-15T10:02:33.4059842+01:00",_x000D_
          "LastRefreshDate": "2020-11-09T16:10:40.5470683+01:00",_x000D_
          "TotalRefreshCount": 4,_x000D_
          "CustomInfo": {}_x000D_
        }_x000D_
      },_x000D_
      "1627": {_x000D_
        "$type": "Inside.Core.Formula.Definition.DefinitionAC, Inside.Core.Formula",_x000D_
        "ID": 1627,_x000D_
        "Results": [_x000D_
          [_x000D_
            "4"_x000D_
          ]_x000D_
        ],_x000D_
        "Statistics": {_x000D_
          "CreationDate": "2022-11-15T10:02:33.4059842+01:00",_x000D_
          "LastRefreshDate": "2020-11-09T16:10:41.6348293+01:00",_x000D_
          "TotalRefreshCount": 4,_x000D_
          "CustomInfo": {}_x000D_
        }_x000D_
      },_x000D_
      "1628": {_x000D_
        "$type": "Inside.Core.Formula.Definition.DefinitionAC, Inside.Core.Formula",_x000D_
        "ID": 1628,_x000D_
        "Results": [_x000D_
          [_x000D_
            "Employé"_x000D_
          ]_x000D_
        ],_x000D_
        "Statistics": {_x000D_
          "CreationDate": "2022-11-15T10:02:33.4059842+01:00",_x000D_
          "LastRefreshDate": "2020-11-09T16:10:40.0541281+01:00",_x000D_
          "TotalRefreshCount": 4,_x000D_
          "CustomInfo": {}_x000D_
        }_x000D_
      },_x000D_
      "1629": {_x000D_
        "$type": "Inside.Core.Formula.Definition.DefinitionAC, Inside.Core.Formula",_x000D_
        "ID": 1629,_x000D_
        "Results": [_x000D_
          [_x000D_
            "Employé"_x000D_
          ]_x000D_
        ],_x000D_
        "Statistics": {_x000D_
          "CreationDate": "2022-11-15T10:02:33.4059842+01:00",_x000D_
          "LastRefreshDate": "2020-11-09T16:10:42.5591542+01:00",_x000D_
          "TotalRefreshCount": 4,_x000D_
          "CustomInfo": {}_x000D_
        }_x000D_
      },_x000D_
      "1630": {_x000D_
        "$type": "Inside.Core.Formula.Definition.DefinitionAC, Inside.Core.Formula",_x000D_
        "ID": 1630,_x000D_
        "Results": [_x000D_
          [_x000D_
            31_x000D_
          ]_x000D_
        ],_x000D_
        "Statistics": {_x000D_
          "CreationDate": "2022-11-15T10:02:33.4059842+01:00",_x000D_
          "LastRefreshDate": "2020-11-09T16:10:39.2565225+01:00",_x000D_
          "TotalRefreshCount": 4,_x000D_
          "CustomInfo": {}_x000D_
        }_x000D_
      },_x000D_
      "1631": {_x000D_
        "$type": "Inside.Core.Formula.Definition.DefinitionAC, Inside.Core.Formula",_x000D_
        "ID": 1631,_x000D_
        "Results": [_x000D_
          [_x000D_
            31_x000D_
          ]_x000D_
        ],_x000D_
        "Statistics": {_x000D_
          "CreationDate": "2022-11-15T10:02:33.4059842+01:00",_x000D_
          "LastRefreshDate": "2020-11-09T16:10:41.844321+01:00",_x000D_
          "TotalRefreshCount": 4,_x000D_
          "CustomInfo": {}_x000D_
        }_x000D_
      },_x000D_
      "1632": {_x000D_
        "$type": "Inside.Core.Formula.Definition.DefinitionAC, Inside.Core.Formula",_x000D_
        "ID": 1632,_x000D_
        "Results": [_x000D_
          [_x000D_
            "250"_x000D_
          ]_x000D_
        ],_x000D_
        "Statistics": {_x000D_
          "CreationDate": "2022-11-15T10:02:33.4059842+01:00",_x000D_
          "LastRefreshDate": "2020-11-09T16:10:42.6532182+01:00",_x000D_
          "TotalRefreshCount": 4,_x000D_
          "CustomInfo": {}_x000D_
        }_x000D_
      },_x000D_
      "1633": {_x000D_
        "$type": "Inside.Core.Formula.Definition.DefinitionAC, Inside.Core.Formula",_x000D_
        "ID": 1633,_x000D_
        "Results": [_x000D_
          [_x000D_
            31_x000D_
          ]_x000D_
        ],_x000D_
        "Statistics": {_x000D_
          "CreationDate": "2022-11-15T10:02:33.4059842+01:00",_x000D_
          "LastRefreshDate": "2020-11-09T16:10:39.058507+01:00",_x000D_
          "TotalRefreshCount": 4,_x000D_
          "CustomInfo": {}_x000D_
        }_x000D_
      },_x000D_
      "1634": {_x000D_
        "$type": "Inside.Core.Formula.Definition.DefinitionAC, Inside.Core.Formula",_x000D_
        "ID": 1634,_x000D_
        "Results": [_x000D_
          [_x000D_
            "200"_x000D_
          ]_x000D_
        ],_x000D_
        "Statistics": {_x000D_
          "CreationDate": "2022-11-15T10:02:33.4059842+01:00",_x000D_
          "LastRefreshDate": "2020-11-09T16:10:43.1484191+01:00",_x000D_
          "TotalRefreshCount": 4,_x000D_
          "CustomInfo": {}_x000D_
        }_x000D_
      },_x000D_
      "1635": {_x000D_
        "$type": "Inside.Core.Formula.Definition.DefinitionAC, Inside.Core.Formula",_x000D_
        "ID": 1635,_x000D_
        "Results": [_x000D_
          [_x000D_
            31_x000D_
          ]_x000D_
        ],_x000D_
        "Statistics": {_x000D_
          "CreationDate": "2022-11-15T10:02:33.4059842+01:00",_x000D_
          "LastRefreshDate": "2020-11-09T16:10:39.0565122+01:00",_x000D_
          "TotalRefreshCount": 4,_x000D_
          "CustomInfo": {}_x000D_
        }_x000D_
      },_x000D_
      "1636": {_x000D_
        "$type": "Inside.Core.Formula.Definition.DefinitionAC, Inside.Core.Formula",_x000D_
        "ID": 1636,_x000D_
        "Results": [_x000D_
          [_x000D_
            "100"_x000D_
          ]_x000D_
        ],_x000D_
        "Statistics": {_x000D_
          "CreationDate": "2022-11-15T10:02:33.4059842+01:00",_x000D_
          "LastRefreshDate": "2020-11-09T16:10:42.6512235+01:00",_x000D_
          "TotalRefreshCount": 4,_x000D_
          "CustomInfo": {}_x000D_
        }_x000D_
      },_x000D_
      "1637": {_x000D_
        "$type": "Inside.Core.Formula.Definition.DefinitionAC, Inside.Core.Formula",_x000D_
        "ID": 1637,_x000D_
        "Results": [_x000D_
          [_x000D_
            31_x000D_
          ]_x000D_
        ],_x000D_
        "Statistics": {_x000D_
          "CreationDate": "2022-11-15T10:02:33.4059842+01:00",_x000D_
          "LastRefreshDate": "2020-11-09T16:10:39.0555148+01:00",_x000D_
          "TotalRefreshCount": 4,_x000D_
          "CustomInfo": {}_x000D_
        }_x000D_
      },_x000D_
      "1638": {_x000D_
        "$type": "Inside.Core.Formula.Definition.DefinitionAC, Inside.Core.Formula",_x000D_
        "ID": 1638,_x000D_
        "Results": [_x000D_
          [_x000D_
            "200"_x000D_
          ]_x000D_
        ],_x000D_
        "Statistics": {_x000D_
          "CreationDate": "2022-11-15T10:02:33.4059842+01:00",_x000D_
          "LastRefreshDate": "2020-11-09T16:10:43.1464249+01:00",_x000D_
          "TotalRefreshCount": 4,_x000D_
          "CustomInfo": {}_x000D_
        }_x000D_
      },_x000D_
      "1639": {_x000D_
        "$type": "Inside.Core.Formula.Definition.DefinitionAC, Inside.Core.Formula",_x000D_
        "ID": 1639,_x000D_
        "Results": [_x000D_
          [_x000D_
            31_x000D_
          ]_x000D_
        ],_x000D_
        "Statistics": {_x000D_
          "CreationDate": "2022-11-15T10:02:33.4059842+01:00",_x000D_
          "LastRefreshDate": "2020-11-09T16:10:39.0535212+01:00",_x000D_
          "TotalRefreshCount": 4,_x000D_
          "CustomInfo": {}_x000D_
        }_x000D_
      },_x000D_
      "1640": {_x000D_
        "$type": "Inside.Core.Formula.Definition.DefinitionAC, Inside.Core.Formula",_x000D_
        "ID": 1640,_x000D_
        "Results": [_x000D_
          [_x000D_
            "250"_x000D_
          ]_x000D_
        ],_x000D_
        "Statistics": {_x000D_
          "CreationDate": "2022-11-15T10:02:33.4059842+01:00",_x000D_
          "LastRefreshDate": "2020-11-09T16:10:42.6492273+01:00",_x000D_
          "TotalRefreshCount": 4,_x000D_
          "CustomInfo": {}_x000D_
        }_x000D_
      },_x000D_
      "1641": {_x000D_
        "$type": "Inside.Core.Formula.Definition.DefinitionAC, Inside.Core.Formula",_x000D_
        "ID": 1641,_x000D_
        "Results": [_x000D_
          [_x000D_
            31_x000D_
          ]_x000D_
        ],_x000D_
        "Statistics": {_x000D_
          "CreationDate": "2022-11-15T10:02:33.4059842+01:00",_x000D_
          "LastRefreshDate": "2020-11-09T16:10:39.0515253+01:00",_x000D_
          "TotalRefreshCount": 4,_x000D_
          "CustomInfo": {}_x000D_
        }_x000D_
      },_x000D_
      "1642": {_x000D_
        "$type": "Inside.Core.Formula.Definition.DefinitionAC, Inside.Core.Formula",_x000D_
        "ID": 1642,_x000D_
        "Results": [_x000D_
          [_x000D_
            "200"_x000D_
          ]_x000D_
        ],_x000D_
        "Statistics": {_x000D_
          "CreationDate": "2022-11-15T10:02:33.4059842+01:00",_x000D_
          "LastRefreshDate": "2020-11-09T16:10:43.1443993+01:00",_x000D_
          "TotalRefreshCount": 4,_x000D_
          "CustomInfo": {}_x000D_
        }_x000D_
      },_x000D_
      "1643": {_x000D_
        "$type": "Inside.Core.Formula.Definition.DefinitionAC, Inside.Core.Formula",_x000D_
        "ID": 1643,_x000D_
        "Results": [_x000D_
          [_x000D_
            31_x000D_
          ]_x000D_
        ],_x000D_
        "Statistics": {_x000D_
          "CreationDate": "2022-11-15T10:02:33.4059842+01:00",_x000D_
          "LastRefreshDate": "2020-11-09T16:10:39.0505278+01:00",_x000D_
          "TotalRefreshCount": 4,_x000D_
          "CustomInfo": {}_x000D_
        }_x000D_
      },_x000D_
      "1644": {_x000D_
        "$type": "Inside.Core.Formula.Definition.DefinitionAC, Inside.Core.Formula",_x000D_
        "ID": 1644,_x000D_
        "Results": [_x000D_
          [_x000D_
            "150"_x000D_
          ]_x000D_
        ],_x000D_
        "Statistics": {_x000D_
          "CreationDate": "2022-11-15T10:02:33.4059842+01:00",_x000D_
          "LastRefreshDate": "2020-11-09T16:10:42.6482313+01:00",_x000D_
          "TotalRefreshCount": 4,_x000D_
          "CustomInfo": {}_x000D_
        }_x000D_
      },_x000D_
      "1645": {_x000D_
        "$type": "Inside.Core.Formula.Definition.DefinitionAC, Inside.Core.Formula",_x000D_
        "ID": 1645,_x000D_
        "Results": [_x000D_
          [_x000D_
            31_x000D_
          ]_x000D_
        ],_x000D_
        "Statistics": {_x000D_
          "CreationDate": "2022-11-15T10:02:33.4059842+01:00",_x000D_
          "LastRefreshDate": "2020-11-09T16:10:39.0485329+01:00",_x000D_
          "TotalRefreshCount": 4,_x000D_
          "CustomInfo": {}_x000D_
        }_x000D_
      },_x000D_
      "1646": {_x000D_
        "$type": "Inside.Core.Formula.Definition.DefinitionAC, Inside.Core.Formula",_x000D_
        "ID": 1646,_x000D_
        "Results": [_x000D_
          [_x000D_
            "300"_x000D_
          ]_x000D_
        ],_x000D_
        "Statistics": {_x000D_
          "CreationDate": "2022-11-15T10:02:33.4059842+01:00",_x000D_
          "LastRefreshDate": "2020-11-09T16:10:43.1424017+01:00",_x000D_
          "TotalRefreshCount": 4,_x000D_
          "CustomInfo": {}_x000D_
        }_x000D_
      },_x000D_
      "1647": {_x000D_
        "$type": "Inside.Core.Formula.Definition.DefinitionAC, Inside.Core.Formula",_x000D_
        "ID": 1647,_x000D_
        "Results": [_x000D_
          [_x000D_
            ""_x000D_
          ]_x000D_
        ],_x000D_
        "Statistics": {_x000D_
          "CreationDate": "2022-11-15T10:02:33.4059842+01:00",_x000D_
          "LastRefreshDate": "2020-11-09T16:10:17.4642302+01:00",_x000D_
          "TotalRefreshCount": 2,_x000D_
          "CustomInfo": {}_x000D_
        }_x000D_
      },_x000D_
      "1648": {_x000D_
        "$type": "Inside.Core.Formula.Definition.DefinitionAC, Inside.Core.Formula",_x000D_
        "ID": 1648,_x000D_
        "Results": [_x000D_
          [_x000D_
            ""_x000D_
          ]_x000D_
        ],_x000D_
        "Statistics": {_x000D_
          "CreationDate": "2022-11-15T10:02:33.4059842+01:00",_x000D_
          "LastRefreshDate": "2020-11-09T16:10:32.5963466+01:00",_x000D_
          "TotalRefreshCount": 3,_x000D_
          "CustomInfo": {}_x000D_
        }_x000D_
      },_x000D_
      "1649": {_x000D_
        "$type": "Inside.Core.Formula.Definition.DefinitionAC, Inside.Core.Formula",_x000D_
        "ID": 1649,_x000D_
        "Results": [_x000D_
          [_x000D_
            "2"_x000D_
          ]_x000D_
        ],_x000D_
        "Statistics": {_x000D_
          "CreationDate": "2022-11-15T10:02:33.4059842+01:00",_x000D_
          "LastRefreshDate": "2020-11-09T16:10:41.8842561+01:00",_x000D_
          "TotalRefreshCount": 4,_x000D_
          "CustomInfo": {}_x000D_
        }_x000D_
      },_x000D_
      "1650": {_x000D_
        "$type": "Inside.Core.Formula.Definition.DefinitionAC, Inside.Core.Formula",_x000D_
        "ID": 1650,_x000D_
        "Results": [_x000D_
          [_x000D_
            "400"_x000D_
          ]_x000D_
        ],_x000D_
        "Statistics": {_x000D_
          "CreationDate": "2022-11-15T10:02:33.4059842+01:00",_x000D_
          "LastRefreshDate": "2020-11-09T16:10:41.2974535+01:00",_x000D_
          "TotalRefreshCount": 4,_x000D_
          "CustomInfo": {}_x000D_
        }_x000D_
      },_x000D_
      "1651": {_x000D_
        "$type": "Inside.Core.Formula.Definition.DefinitionAC, Inside.Core.Formula",_x000D_
        "ID": 1651,_x000D_
        "Results": [_x000D_
          [_x000D_
            "Catégorie 3"_x000D_
          ]_x000D_
        ],_x000D_
        "Statistics": {_x000D_
          "CreationDate": "2022-11-15T10:02:33.4059842+01:00",_x000D_
          "LastRefreshDate": "2020-11-09T16:10:35.7869009+01:00",_x000D_
          "TotalRefreshCount": 3,_x000D_
          "CustomInfo": {}_x000D_
        }_x000D_
      },_x000D_
      "1652": {_x000D_
        "$type": "Inside.Core.Formula.Definition.DefinitionAC, Inside.Core.Formula",_x000D_
        "ID": 1652,_x000D_
        "Results": [_x000D_
          [_x000D_
            "100"_x000D_
          ]_x000D_
        ],_x000D_
        "Statistics": {_x000D_
          "CreationDate": "2022-11-15T10:02:33.4059842+01:00",_x000D_
          "LastRefreshDate": "2020-11-09T16:10:43.0011599+01:00",_x000D_
          "TotalRefreshCount": 4,_x000D_
          "CustomInfo": {}_x000D_
        }_x000D_
      },_x000D_
      "1653": {_x000D_
        "$type": "Inside.Core.Formula.Definition.DefinitionAC, Inside.Core.Formula",_x000D_
        "ID": 1653,_x000D_
        "Results": [_x000D_
          [_x000D_
            31_x000D_
          ]_x000D_
        ],_x000D_
        "Statistics": {_x000D_
          "CreationDate": "2022-11-15T10:02:33.4059842+01:00",_x000D_
          "LastRefreshDate": "2020-11-09T16:10:39.9918053+01:00",_x000D_
          "TotalRefreshCount": 4,_x000D_
          "CustomInfo": {}_x000D_
        }_x000D_
      },_x000D_
      "1654": {_x000D_
        "$type": "Inside.Core.Formula.Definition.DefinitionAC, Inside.Core.Formula",_x000D_
        "ID": 1654,_x000D_
        "Results": [_x000D_
          [_x000D_
            "Catégorie 3"_x000D_
          ]_x000D_
        ],_x000D_
        "Statistics": {_x000D_
          "CreationDate": "2022-11-15T10:02:33.4059842+01:00",_x000D_
          "LastRefreshDate": "2020-11-09T16:10:30.1962747+01:00",_x000D_
          "TotalRefreshCount": 3,_x000D_
          "CustomInfo": {}_x000D_
        }_x000D_
      },_x000D_
      "1655": {_x000D_
        "$type": "Inside.Core.Formula.Definition.DefinitionAC, Inside.Core.Formula",_x000D_
        "ID": 1655,_x000D_
        "Results": [_x000D_
          [_x000D_
            "Employé"_x000D_
          ]_x000D_
        ],_x000D_
        "Statistics": {_x000D_
          "CreationDate": "2022-11-15T10:02:33.4059842+01:00",_x000D_
          "LastRefreshDate": "2020-11-09T16:10:41.128817+01:00",_x000D_
          "TotalRefreshCount": 4,_x000D_
          "CustomInfo": {}_x000D_
        }_x000D_
      },_x000D_
      "1656": {_x000D_
        "$type": "Inside.Core.Formula.Definition.DefinitionAC, Inside.Core.Formula",_x000D_
        "ID": 1656,_x000D_
        "Results": [_x000D_
          [_x000D_
            "2"_x000D_
          ]_x000D_
        ],_x000D_
        "Statistics": {_x000D_
          "CreationDate": "2022-11-15T10:02:33.4059842+01:00",_x000D_
          "LastRefreshDate": "2020-11-09T16:10:40.7977744+01:00",_x000D_
          "TotalRefreshCount": 4,_x000D_
          "CustomInfo": {}_x000D_
        }_x000D_
      },_x000D_
      "1657": {_x000D_
        "$type": "Inside.Core.Formula.Definition.DefinitionAC, Inside.Core.Formula",_x000D_
        "ID": 1657,_x000D_
        "Results": [_x000D_
          [_x000D_
            31_x000D_
          ]_x000D_
        ],_x000D_
        "Statistics": {_x000D_
          "CreationDate": "2022-11-15T10:02:33.4059842+01:00",_x000D_
          "LastRefreshDate": "2020-11-09T16:10:40.6681702+01:00",_x000D_
          "TotalRefreshCount": 4,_x000D_
          "CustomInfo": {}_x000D_
        }_x000D_
      },_x000D_
      "1658": {_x000D_
        "$type": "Inside.Core.Formula.Definition.DefinitionAC, Inside.Core.Formula",_x000D_
        "ID": 1658,_x000D_
        "Results": [_x000D_
          [_x000D_
            ""_x000D_
          ]_x000D_
        ],_x000D_
        "Statistics": {_x000D_
          "CreationDate": "2022-11-15T10:02:33.4059842+01:00",_x000D_
          "LastRefreshDate": "2020-11-09T16:10:30.1942749+01:00",_x000D_
          "TotalRefreshCount": 3,_x000D_
          "CustomInfo": {}_x000D_
        }_x000D_
      },_x000D_
      "1659": {_x000D_
        "$type": "Inside.Core.Formula.Definition.DefinitionAC, Inside.Core.Formula",_x000D_
        "ID": 1659,_x000D_
        "Results": [_x000D_
          [_x000D_
            "Ingénieur et cadre"_x000D_
          ]_x000D_
        ],_x000D_
        "Statistics": {_x000D_
          "CreationDate": "2022-11-15T10:02:33.4059842+01:00",_x000D_
          "LastRefreshDate": "2020-11-09T16:10:39.1438167+01:00",_x000D_
          "TotalRefreshCount": 4,_x000D_
          "CustomInfo": {}_x000D_
        }_x000D_
      },_x000D_
      "1660": {_x000D_
        "$type": "Inside.Core.Formula.Definition.DefinitionAC, Inside.Core.Formula",_x000D_
        "ID": 1660,_x000D_
        "Results": [_x000D_
          [_x000D_
            "200"_x000D_
          ]_x000D_
        ],_x000D_
        "Statistics": {_x000D_
          "CreationDate": "2022-11-15T10:02:33.4059842+01:00",_x000D_
          "LastRefreshDate": "2020-11-09T16:10:42.9991314+01:00",_x000D_
          "TotalRefreshCount": 4,_x000D_
          "CustomInfo": {}_x000D_
        }_x000D_
      },_x000D_
      "1661": {_x000D_
        "$type": "Inside.Core.Formula.Definition.DefinitionAC, Inside.Core.Formula",_x000D_
        "ID": 1661,_x000D_
        "Results": [_x000D_
          [_x000D_
            "1"_x000D_
          ]_x000D_
        ],_x000D_
        "Statistics": {_x000D_
          "CreationDate": "2022-11-15T10:02:33.4059842+01:00",_x000D_
          "LastRefreshDate": "2020-11-09T16:10:40.7957468+01:00",_x000D_
          "TotalRefreshCount": 4,_x000D_
          "CustomInfo": {}_x000D_
        }_x000D_
      },_x000D_
      "1662": {_x000D_
        "$type": "Inside.Core.Formula.Definition.DefinitionAC, Inside.Core.Formula",_x000D_
        "ID": 1662,_x000D_
        "Results": [_x000D_
          [_x000D_
            31_x000D_
          ]_x000D_
        ],_x000D_
        "Statistics": {_x000D_
          "CreationDate": "2022-11-15T10:02:33.4059842+01:00",_x000D_
          "LastRefreshDate": "2020-11-09T16:10:39.9898103+01:00",_x000D_
          "TotalRefreshCount": 4,_x000D_
          "CustomInfo": {}_x000D_
        }_x000D_
      },_x000D_
      "1663": {_x000D_
        "$type": "Inside.Core.Formula.Definition.DefinitionAC, Inside.Core.Formula",_x000D_
        "ID": 1663,_x000D_
        "Results": [_x000D_
          [_x000D_
            ""_x000D_
          ]_x000D_
        ],_x000D_
        "Statistics": {_x000D_
          "CreationDate": "2022-11-15T10:02:33.4059842+01:00",_x000D_
          "LastRefreshDate": "2020-11-09T16:10:30.1919051+01:00",_x000D_
          "TotalRefreshCount": 3,_x000D_
          "CustomInfo": {}_x000D_
        }_x000D_
      },_x000D_
      "1664": {_x000D_
        "$type": "Inside.Core.Formula.Definition.DefinitionAC, Inside.Core.Formula",_x000D_
        "ID": 1664,_x000D_
        "Results": [_x000D_
          [_x000D_
            "Employé"_x000D_
          ]_x000D_
        ],_x000D_
        "Statistics": {_x000D_
          "CreationDate": "2022-11-15T10:02:33.4059842+01:00",_x000D_
          "LastRefreshDate": "2020-11-09T16:10:39.1418753+01:00",_x000D_
          "TotalRefreshCount": 4,_x000D_
          "CustomInfo": {}_x000D_
        }_x000D_
      },_x000D_
      "1665": {_x000D_
        "$type": "Inside.Core.Formula.Definition.DefinitionAC, Inside.Core.Formula",_x000D_
        "ID": 1665,_x000D_
        "Results": [_x000D_
          [_x000D_
            "250"_x000D_
          ]_x000D_
        ],_x000D_
        "Statistics": {_x000D_
          "CreationDate": "2022-11-15T10:02:33.4059842+01:00",_x000D_
          "LastRefreshDate": "2020-11-09T16:10:42.2781746+01:00",_x000D_
          "TotalRefreshCount": 4,_x000D_
          "CustomInfo": {}_x000D_
        }_x000D_
      },_x000D_
      "1666": {_x000D_
        "$type": "Inside.Core.Formula.Definition.DefinitionAC, Inside.Core.Formula",_x000D_
        "ID": 1666,_x000D_
        "Results": [_x000D_
          [_x000D_
            "3"_x000D_
          ]_x000D_
        ],_x000D_
        "Statistics": {_x000D_
          "CreationDate": "2022-11-15T10:02:33.4059842+01:00",_x000D_
          "LastRefreshDate": "2020-11-09T16:10:41.3834357+01:00",_x000D_
          "TotalRefreshCount": 4,_x000D_
          "CustomInfo": {}_x000D_
        }_x000D_
      },_x000D_
      "1667": {_x000D_
        "$type": "Inside.Core.Formula.Definition.DefinitionAC, Inside.Core.Formula",_x000D_
        "ID": 1667,_x000D_
        "Results": [_x000D_
          [_x000D_
            31_x000D_
          ]_x000D_
        ],_x000D_
        "Statistics": {_x000D_
          "CreationDate": "2022-11-15T10:02:33.4059842+01:00",_x000D_
          "LastRefreshDate": "2020-11-09T16:10:40.6651648+01:00",_x000D_
          "TotalRefreshCount": 4,_x000D_
          "CustomInfo": {}_x000D_
        }_x000D_
      },_x000D_
      "1668": {_x000D_
        "$type": "Inside.Core.Formula.Definition.DefinitionAC, Inside.Core.Formula",_x000D_
        "ID": 1668,_x000D_
        "Results": [_x000D_
          [_x000D_
            ""_x000D_
          ]_x000D_
        ],_x000D_
        "Statistics": {_x000D_
          "CreationDate": "2022-11-15T10:02:33.4059842+01:00",_x000D_
          "LastRefreshDate": "2020-11-09T16:10:30.1899122+01:00",_x000D_
          "TotalRefreshCount": 3,_x000D_
          "CustomInfo": {}_x000D_
        }_x000D_
      },_x000D_
      "1669": {_x000D_
        "$type": "Inside.Core.Formula.Definition.DefinitionAC, Inside.Core.Formula",_x000D_
        "ID": 1669,_x000D_
        "Results": [_x000D_
          [_x000D_
            "Employé"_x000D_
          ]_x000D_
        ],_x000D_
        "Statistics": {_x000D_
          "CreationDate": "2022-11-15T10:02:33.4059842+01:00",_x000D_
          "LastRefreshDate": "2020-11-09T16:10:39.1408809+01:00",_x000D_
          "TotalRefreshCount": 4,_x000D_
          "CustomInfo": {}_x000D_
        }_x000D_
      },_x000D_
      "1670": {_x000D_
        "$type": "Inside.Core.Formula.Definition.DefinitionAC, Inside.Core.Formula",_x000D_
        "ID": 1670,_x000D_
        "Results": [_x000D_
          [_x000D_
            "400"_x000D_
          ]_x000D_
        ],_x000D_
        "Statistics": {_x000D_
          "CreationDate": "2022-11-15T10:02:33.4059842+01:00",_x000D_
          "LastRefreshDate": "2020-11-09T16:10:42.9961392+01:00",_x000D_
          "TotalRefreshCount": 4,_x000D_
          "CustomInfo": {}_x000D_
        }_x000D_
      },_x000D_
      "1671": {_x000D_
        "$type": "Inside.Core.Formula.Definition.DefinitionAC, Inside.Core.Formula",_x000D_
        "ID": 1671,_x000D_
        "Results": [_x000D_
          [_x000D_
            "1"_x000D_
          ]_x000D_
        ],_x000D_
        "Statistics": {_x000D_
          "CreationDate": "2022-11-15T10:02:33.4059842+01:00",_x000D_
          "LastRefreshDate": "2020-11-09T16:10:40.9058961+01:00",_x000D_
          "TotalRefreshCount": 4,_x000D_
          "CustomInfo": {}_x000D_
        }_x000D_
      },_x000D_
      "1672": {_x000D_
        "$type": "Inside.Core.Formula.Definition.DefinitionAC, Inside.Core.Formula",_x000D_
        "ID": 1672,_x000D_
        "Results": [_x000D_
          [_x000D_
            31_x000D_
          ]_x000D_
        ],_x000D_
        "Statistics": {_x000D_
          "CreationDate": "2022-11-15T10:02:33.4059842+01:00",_x000D_
          "LastRefreshDate": "2020-11-09T16:10:39.9878152+01:00",_x000D_
          "TotalRefreshCount": 4,_x000D_
          "CustomInfo": {}_x000D_
        }_x000D_
      },_x000D_
      "1673": {_x000D_
        "$type": "Inside.Core.Formula.Definition.DefinitionAC, Inside.Core.Formula",_x000D_
        "ID": 1673,_x000D_
        "Results": [_x000D_
          [_x000D_
            "Catégorie 5"_x000D_
          ]_x000D_
        ],_x000D_
        "Statistics": {_x000D_
          "CreationDate": "2022-11-15T10:02:33.4059842+01:00",_x000D_
          "LastRefreshDate": "2020-11-09T16:10:30.1879166+01:00",_x000D_
          "TotalRefreshCount": 3,_x000D_
          "CustomInfo": {}_x000D_
        }_x000D_
      },_x000D_
      "1674": {_x000D_
        "$type": "Inside.Core.Formula.Definition.DefinitionAC, Inside.Core.Formula",_x000D_
        "ID": 1674,_x000D_
        "Results": [_x000D_
          [_x000D_
            "Ingénieur et cadre"_x000D_
          ]_x000D_
        ],_x000D_
        "Statistics": {_x000D_
          "CreationDate": "2022-11-15T10:02:33.4059842+01:00",_x000D_
          "LastRefreshDate": "2020-11-09T16:10:39.1388884+01:00",_x000D_
          "TotalRefreshCount": 4,_x000D_
          "CustomInfo": {}_x000D_
        }_x000D_
      },_x000D_
      "1675": {_x000D_
        "$type": "Inside.Core.Formula.Definition.DefinitionAC, Inside.Core.Formula",_x000D_
        "ID": 1675,_x000D_
        "Results": [_x000D_
          [_x000D_
            "250"_x000D_
          ]_x000D_
        ],_x000D_
        "Statistics": {_x000D_
          "CreationDate": "2022-11-15T10:02:33.4059842+01:00",_x000D_
          "LastRefreshDate": "2020-11-09T16:10:42.2761795+01:00",_x000D_
          "TotalRefreshCount": 4,_x000D_
          "CustomInfo": {}_x000D_
        }_x000D_
      },_x000D_
      "1676": {_x000D_
        "$type": "Inside.Core.Formula.Definition.DefinitionAC, Inside.Core.Formula",_x000D_
        "ID": 1676,_x000D_
        "Results": [_x000D_
          [_x000D_
            "2"_x000D_
          ]_x000D_
        ],_x000D_
        "Statistics": {_x000D_
          "CreationDate": "2022-11-15T10:02:33.4059842+01:00",_x000D_
          "LastRefreshDate": "2020-11-09T16:10:39.876141+01:00",_x000D_
          "TotalRefreshCount": 4,_x000D_
          "CustomInfo": {}_x000D_
        }_x000D_
      },_x000D_
      "1677": {_x000D_
        "$type": "Inside.Core.Formula.Definition.DefinitionAC, Inside.Core.Formula",_x000D_
        "ID": 1677,_x000D_
        "Results": [_x000D_
          [_x000D_
            31_x000D_
          ]_x000D_
        ],_x000D_
        "Statistics": {_x000D_
          "CreationDate": "2022-11-15T10:02:33.4059842+01:00",_x000D_
          "LastRefreshDate": "2020-11-09T16:10:40.6631705+01:00",_x000D_
          "TotalRefreshCount": 4,_x000D_
          "CustomInfo": {}_x000D_
        }_x000D_
      },_x000D_
      "1678": {_x000D_
        "$type": "Inside.Core.Formula.Definition.DefinitionAC, Inside.Core.Formula",_x000D_
        "ID": 1678,_x000D_
        "Results": [_x000D_
          [_x000D_
            ""_x000D_
          ]_x000D_
        ],_x000D_
        "Statistics": {_x000D_
          "CreationDate": "2022-11-15T10:02:33.4059842+01:00",_x000D_
          "LastRefreshDate": "2020-11-09T16:10:30.1869203+01:00",_x000D_
          "TotalRefreshCount": 3,_x000D_
          "CustomInfo": {}_x000D_
        }_x000D_
      },_x000D_
      "1679": {_x000D_
        "$type": "Inside.Core.Formula.Definition.DefinitionAC, Inside.Core.Formula",_x000D_
        "ID": 1679,_x000D_
        "Results": [_x000D_
          [_x000D_
            "Employé"_x000D_
          ]_x000D_
        ],_x000D_
        "Statistics": {_x000D_
          "CreationDate": "2022-11-15T10:02:33.4059842+01:00",_x000D_
          "LastRefreshDate": "2020-11-09T16:10:39.1368863+01:00",_x000D_
          "TotalRefreshCount": 4,_x000D_
          "CustomInfo": {}_x000D_
        }_x000D_
      },_x000D_
      "1680": {_x000D_
        "$type": "Inside.Core.Formula.Definition.DefinitionAC, Inside.Core.Formula",_x000D_
        "ID": 1680,_x000D_
        "Results": [_x000D_
          [_x000D_
            "200"_x000D_
          ]_x000D_
        ],_x000D_
        "Statistics": {_x000D_
          "CreationDate": "2022-11-15T10:02:33.4059842+01:00",_x000D_
          "LastRefreshDate": "2020-11-09T16:10:42.9931475+01:00",_x000D_
          "TotalRefreshCount": 4,_x000D_
          "CustomInfo": {}_x000D_
        }_x000D_
      },_x000D_
      "1681": {_x000D_
        "$type": "Inside.Core.Formula.Definition.DefinitionAC, Inside.Core.Formula",_x000D_
        "ID": 1681,_x000D_
        "Results": [_x000D_
          [_x000D_
            "2"_x000D_
          ]_x000D_
        ],_x000D_
        "Statistics": {_x000D_
          "CreationDate": "2022-11-15T10:02:33.4059842+01:00",_x000D_
          "LastRefreshDate": "2020-11-09T16:10:40.1079963+01:00",_x000D_
          "TotalRefreshCount": 4,_x000D_
          "CustomInfo": {}_x000D_
        }_x000D_
      },_x000D_
      "1682": {_x000D_
        "$type": "Inside.Core.Formula.Definition.DefinitionAC, Inside.Core.Formula",_x000D_
        "ID": 1682,_x000D_
        "Results": [_x000D_
          [_x000D_
            31_x000D_
          ]_x000D_
        ],_x000D_
        "Statistics": {_x000D_
          "CreationDate": "2022-11-15T10:02:33.4059842+01:00",_x000D_
          "LastRefreshDate": "2020-11-09T16:10:39.9858206+01:00",_x000D_
          "TotalRefreshCount": 4,_x000D_
          "CustomInfo": {}_x000D_
        }_x000D_
      },_x000D_
      "1683": {_x000D_
        "$type": "Inside.Core.Formula.Definition.DefinitionAC, Inside.Core.Formula",_x000D_
        "ID": 1683,_x000D_
        "Results": [_x000D_
          [_x000D_
            "Catégorie 1"_x000D_
          ]_x000D_
        ],_x000D_
        "Statistics": {_x000D_
          "CreationDate": "2022-11-15T10:02:33.4059842+01:00",_x000D_
          "LastRefreshDate": "2020-11-09T16:10:30.1849234+01:00",_x000D_
          "TotalRefreshCount": 3,_x000D_
          "CustomInfo": {}_x000D_
        }_x000D_
      },_x000D_
      "1684": {_x000D_
        "$type": "Inside.Core.Formula.Definition.DefinitionAC, Inside.Core.Formula",_x000D_
        "ID": 1684,_x000D_
        "Results": [_x000D_
          [_x000D_
            "Employé"_x000D_
          ]_x000D_
        ],_x000D_
        "Statistics": {_x000D_
          "CreationDate": "2022-11-15T10:02:33.4059842+01:00",_x000D_
          "LastRefreshDate": "2020-11-09T16:10:39.1358904+01:00",_x000D_
          "TotalRefreshCount": 4,_x000D_
          "CustomInfo": {}_x000D_
        }_x000D_
      },_x000D_
      "1685": {_x000D_
        "$type": "Inside.Core.Formula.Definition.DefinitionAC, Inside.Core.Formula",_x000D_
        "ID": 1685,_x000D_
        "Results": [_x000D_
          [_x000D_
            "100"_x000D_
          ]_x000D_
        ],_x000D_
        "Statistics": {_x000D_
          "CreationDate": "2022-11-15T10:02:33.4059842+01:00",_x000D_
          "LastRefreshDate": "2020-11-09T16:10:42.2741853+01:00",_x000D_
          "TotalRefreshCount": 4,_x000D_
          "CustomInfo": {}_x000D_
        }_x000D_
      },_x000D_
      "1686": {_x000D_
        "$type": "Inside.Core.Formula.Definition.DefinitionAC, Inside.Core.Formula",_x000D_
        "ID": 1686,_x000D_
        "Results": [_x000D_
          [_x000D_
            "2"_x000D_
          ]_x000D_
        ],_x000D_
        "Statistics": {_x000D_
          "CreationDate": "2022-11-15T10:02:33.4059842+01:00",_x000D_
          "LastRefreshDate": "2020-11-09T16:10:39.42369+01:00",_x000D_
          "TotalRefreshCount": 4,_x000D_
          "CustomInfo": {}</t>
  </si>
  <si>
    <t>_x000D_
        }_x000D_
      },_x000D_
      "1687": {_x000D_
        "$type": "Inside.Core.Formula.Definition.DefinitionAC, Inside.Core.Formula",_x000D_
        "ID": 1687,_x000D_
        "Results": [_x000D_
          [_x000D_
            54_x000D_
          ]_x000D_
        ],_x000D_
        "Statistics": {_x000D_
          "CreationDate": "2022-11-15T10:02:33.4059842+01:00",_x000D_
          "LastRefreshDate": "2020-11-09T16:10:40.6611422+01:00",_x000D_
          "TotalRefreshCount": 4,_x000D_
          "CustomInfo": {}_x000D_
        }_x000D_
      },_x000D_
      "1688": {_x000D_
        "$type": "Inside.Core.Formula.Definition.DefinitionAC, Inside.Core.Formula",_x000D_
        "ID": 1688,_x000D_
        "Results": [_x000D_
          [_x000D_
            "Catégorie 2"_x000D_
          ]_x000D_
        ],_x000D_
        "Statistics": {_x000D_
          "CreationDate": "2022-11-15T10:02:33.4059842+01:00",_x000D_
          "LastRefreshDate": "2020-11-09T16:10:30.1829321+01:00",_x000D_
          "TotalRefreshCount": 3,_x000D_
          "CustomInfo": {}_x000D_
        }_x000D_
      },_x000D_
      "1689": {_x000D_
        "$type": "Inside.Core.Formula.Definition.DefinitionAC, Inside.Core.Formula",_x000D_
        "ID": 1689,_x000D_
        "Results": [_x000D_
          [_x000D_
            ""_x000D_
          ]_x000D_
        ],_x000D_
        "Statistics": {_x000D_
          "CreationDate": "2022-11-15T10:02:33.4059842+01:00",_x000D_
          "LastRefreshDate": "2020-11-09T16:10:33.2383754+01:00",_x000D_
          "TotalRefreshCount": 3,_x000D_
          "CustomInfo": {}_x000D_
        }_x000D_
      },_x000D_
      "1690": {_x000D_
        "$type": "Inside.Core.Formula.Definition.DefinitionAC, Inside.Core.Formula",_x000D_
        "ID": 1690,_x000D_
        "Results": [_x000D_
          [_x000D_
            "3"_x000D_
          ]_x000D_
        ],_x000D_
        "Statistics": {_x000D_
          "CreationDate": "2022-11-15T10:02:33.4059842+01:00",_x000D_
          "LastRefreshDate": "2020-11-09T16:10:40.8127401+01:00",_x000D_
          "TotalRefreshCount": 4,_x000D_
          "CustomInfo": {}_x000D_
        }_x000D_
      },_x000D_
      "1691": {_x000D_
        "$type": "Inside.Core.Formula.Definition.DefinitionAC, Inside.Core.Formula",_x000D_
        "ID": 1691,_x000D_
        "Results": [_x000D_
          [_x000D_
            "200"_x000D_
          ]_x000D_
        ],_x000D_
        "Statistics": {_x000D_
          "CreationDate": "2022-11-15T10:02:33.4059842+01:00",_x000D_
          "LastRefreshDate": "2020-11-09T16:10:42.9142299+01:00",_x000D_
          "TotalRefreshCount": 4,_x000D_
          "CustomInfo": {}_x000D_
        }_x000D_
      },_x000D_
      "1692": {_x000D_
        "$type": "Inside.Core.Formula.Definition.DefinitionAC, Inside.Core.Formula",_x000D_
        "ID": 1692,_x000D_
        "Results": [_x000D_
          [_x000D_
            "Ingénieur et cadre"_x000D_
          ]_x000D_
        ],_x000D_
        "Statistics": {_x000D_
          "CreationDate": "2022-11-15T10:02:33.4059842+01:00",_x000D_
          "LastRefreshDate": "2020-11-09T16:10:40.2632566+01:00",_x000D_
          "TotalRefreshCount": 4,_x000D_
          "CustomInfo": {}_x000D_
        }_x000D_
      },_x000D_
      "1693": {_x000D_
        "$type": "Inside.Core.Formula.Definition.DefinitionAC, Inside.Core.Formula",_x000D_
        "ID": 1693,_x000D_
        "Results": [_x000D_
          [_x000D_
            "250"_x000D_
          ]_x000D_
        ],_x000D_
        "Statistics": {_x000D_
          "CreationDate": "2022-11-15T10:02:33.4059842+01:00",_x000D_
          "LastRefreshDate": "2020-11-09T16:10:42.7930044+01:00",_x000D_
          "TotalRefreshCount": 4,_x000D_
          "CustomInfo": {}_x000D_
        }_x000D_
      },_x000D_
      "1694": {_x000D_
        "$type": "Inside.Core.Formula.Definition.DefinitionAC, Inside.Core.Formula",_x000D_
        "ID": 1694,_x000D_
        "Results": [_x000D_
          [_x000D_
            31_x000D_
          ]_x000D_
        ],_x000D_
        "Statistics": {_x000D_
          "CreationDate": "2022-11-15T10:02:33.4059842+01:00",_x000D_
          "LastRefreshDate": "2020-11-09T16:10:39.2545272+01:00",_x000D_
          "TotalRefreshCount": 4,_x000D_
          "CustomInfo": {}_x000D_
        }_x000D_
      },_x000D_
      "1695": {_x000D_
        "$type": "Inside.Core.Formula.Definition.DefinitionAC, Inside.Core.Formula",_x000D_
        "ID": 1695,_x000D_
        "Results": [_x000D_
          [_x000D_
            "2"_x000D_
          ]_x000D_
        ],_x000D_
        "Statistics": {_x000D_
          "CreationDate": "2022-11-15T10:02:33.4059842+01:00",_x000D_
          "LastRefreshDate": "2020-11-09T16:10:39.6666511+01:00",_x000D_
          "TotalRefreshCount": 4,_x000D_
          "CustomInfo": {}_x000D_
        }_x000D_
      },_x000D_
      "1696": {_x000D_
        "$type": "Inside.Core.Formula.Definition.DefinitionAC, Inside.Core.Formula",_x000D_
        "ID": 1696,_x000D_
        "Results": [_x000D_
          [_x000D_
            "200"_x000D_
          ]_x000D_
        ],_x000D_
        "Statistics": {_x000D_
          "CreationDate": "2022-11-15T10:02:33.4059842+01:00",_x000D_
          "LastRefreshDate": "2020-11-09T16:10:42.386765+01:00",_x000D_
          "TotalRefreshCount": 4,_x000D_
          "CustomInfo": {}_x000D_
        }_x000D_
      },_x000D_
      "1697": {_x000D_
        "$type": "Inside.Core.Formula.Definition.DefinitionAC, Inside.Core.Formula",_x000D_
        "ID": 1697,_x000D_
        "Results": [_x000D_
          [_x000D_
            31_x000D_
          ]_x000D_
        ],_x000D_
        "Statistics": {_x000D_
          "CreationDate": "2022-11-15T10:02:33.4059842+01:00",_x000D_
          "LastRefreshDate": "2020-11-09T16:10:39.2525326+01:00",_x000D_
          "TotalRefreshCount": 4,_x000D_
          "CustomInfo": {}_x000D_
        }_x000D_
      },_x000D_
      "1698": {_x000D_
        "$type": "Inside.Core.Formula.Definition.DefinitionAC, Inside.Core.Formula",_x000D_
        "ID": 1698,_x000D_
        "Results": [_x000D_
          [_x000D_
            "1"_x000D_
          ]_x000D_
        ],_x000D_
        "Statistics": {_x000D_
          "CreationDate": "2022-11-15T10:02:33.4059842+01:00",_x000D_
          "LastRefreshDate": "2020-11-09T16:10:39.6656555+01:00",_x000D_
          "TotalRefreshCount": 4,_x000D_
          "CustomInfo": {}_x000D_
        }_x000D_
      },_x000D_
      "1699": {_x000D_
        "$type": "Inside.Core.Formula.Definition.DefinitionAC, Inside.Core.Formula",_x000D_
        "ID": 1699,_x000D_
        "Results": [_x000D_
          [_x000D_
            "150"_x000D_
          ]_x000D_
        ],_x000D_
        "Statistics": {_x000D_
          "CreationDate": "2022-11-15T10:02:33.4059842+01:00",_x000D_
          "LastRefreshDate": "2020-11-09T16:10:42.789014+01:00",_x000D_
          "TotalRefreshCount": 4,_x000D_
          "CustomInfo": {}_x000D_
        }_x000D_
      },_x000D_
      "1700": {_x000D_
        "$type": "Inside.Core.Formula.Definition.DefinitionAC, Inside.Core.Formula",_x000D_
        "ID": 1700,_x000D_
        "Results": [_x000D_
          [_x000D_
            31_x000D_
          ]_x000D_
        ],_x000D_
        "Statistics": {_x000D_
          "CreationDate": "2022-11-15T10:02:33.4059842+01:00",_x000D_
          "LastRefreshDate": "2020-11-09T16:10:39.2505377+01:00",_x000D_
          "TotalRefreshCount": 4,_x000D_
          "CustomInfo": {}_x000D_
        }_x000D_
      },_x000D_
      "1701": {_x000D_
        "$type": "Inside.Core.Formula.Definition.DefinitionAC, Inside.Core.Formula",_x000D_
        "ID": 1701,_x000D_
        "Results": [_x000D_
          [_x000D_
            "3"_x000D_
          ]_x000D_
        ],_x000D_
        "Statistics": {_x000D_
          "CreationDate": "2022-11-15T10:02:33.4059842+01:00",_x000D_
          "LastRefreshDate": "2020-11-09T16:10:39.6636173+01:00",_x000D_
          "TotalRefreshCount": 4,_x000D_
          "CustomInfo": {}_x000D_
        }_x000D_
      },_x000D_
      "1702": {_x000D_
        "$type": "Inside.Core.Formula.Definition.DefinitionAC, Inside.Core.Formula",_x000D_
        "ID": 1702,_x000D_
        "Results": [_x000D_
          [_x000D_
            "250"_x000D_
          ]_x000D_
        ],_x000D_
        "Statistics": {_x000D_
          "CreationDate": "2022-11-15T10:02:33.4059842+01:00",_x000D_
          "LastRefreshDate": "2020-11-09T16:10:42.9112403+01:00",_x000D_
          "TotalRefreshCount": 4,_x000D_
          "CustomInfo": {}_x000D_
        }_x000D_
      },_x000D_
      "1703": {_x000D_
        "$type": "Inside.Core.Formula.Definition.DefinitionAC, Inside.Core.Formula",_x000D_
        "ID": 1703,_x000D_
        "Results": [_x000D_
          [_x000D_
            31_x000D_
          ]_x000D_
        ],_x000D_
        "Statistics": {_x000D_
          "CreationDate": "2022-11-15T10:02:33.4059842+01:00",_x000D_
          "LastRefreshDate": "2020-11-09T16:10:39.2495403+01:00",_x000D_
          "TotalRefreshCount": 4,_x000D_
          "CustomInfo": {}_x000D_
        }_x000D_
      },_x000D_
      "1704": {_x000D_
        "$type": "Inside.Core.Formula.Definition.DefinitionAC, Inside.Core.Formula",_x000D_
        "ID": 1704,_x000D_
        "Results": [_x000D_
          [_x000D_
            "1"_x000D_
          ]_x000D_
        ],_x000D_
        "Statistics": {_x000D_
          "CreationDate": "2022-11-15T10:02:33.4059842+01:00",_x000D_
          "LastRefreshDate": "2020-11-09T16:10:39.661654+01:00",_x000D_
          "TotalRefreshCount": 4,_x000D_
          "CustomInfo": {}_x000D_
        }_x000D_
      },_x000D_
      "1705": {_x000D_
        "$type": "Inside.Core.Formula.Definition.DefinitionAC, Inside.Core.Formula",_x000D_
        "ID": 1705,_x000D_
        "Results": [_x000D_
          [_x000D_
            "300"_x000D_
          ]_x000D_
        ],_x000D_
        "Statistics": {_x000D_
          "CreationDate": "2022-11-15T10:02:33.4059842+01:00",_x000D_
          "LastRefreshDate": "2020-11-09T16:10:42.7850244+01:00",_x000D_
          "TotalRefreshCount": 4,_x000D_
          "CustomInfo": {}_x000D_
        }_x000D_
      },_x000D_
      "1706": {_x000D_
        "$type": "Inside.Core.Formula.Definition.DefinitionAC, Inside.Core.Formula",_x000D_
        "ID": 1706,_x000D_
        "Results": [_x000D_
          [_x000D_
            31_x000D_
          ]_x000D_
        ],_x000D_
        "Statistics": {_x000D_
          "CreationDate": "2022-11-15T10:02:33.4059842+01:00",_x000D_
          "LastRefreshDate": "2020-11-09T16:10:39.2475454+01:00",_x000D_
          "TotalRefreshCount": 4,_x000D_
          "CustomInfo": {}_x000D_
        }_x000D_
      },_x000D_
      "1707": {_x000D_
        "$type": "Inside.Core.Formula.Definition.DefinitionAC, Inside.Core.Formula",_x000D_
        "ID": 1707,_x000D_
        "Results": [_x000D_
          [_x000D_
            "2"_x000D_
          ]_x000D_
        ],_x000D_
        "Statistics": {_x000D_
          "CreationDate": "2022-11-15T10:02:33.4059842+01:00",_x000D_
          "LastRefreshDate": "2020-11-09T16:10:39.6606255+01:00",_x000D_
          "TotalRefreshCount": 4,_x000D_
          "CustomInfo": {}_x000D_
        }_x000D_
      },_x000D_
      "1708": {_x000D_
        "$type": "Inside.Core.Formula.Definition.DefinitionAC, Inside.Core.Formula",_x000D_
        "ID": 1708,_x000D_
        "Results": [_x000D_
          [_x000D_
            "250"_x000D_
          ]_x000D_
        ],_x000D_
        "Statistics": {_x000D_
          "CreationDate": "2022-11-15T10:02:33.4059842+01:00",_x000D_
          "LastRefreshDate": "2020-11-09T16:10:42.3857668+01:00",_x000D_
          "TotalRefreshCount": 4,_x000D_
          "CustomInfo": {}_x000D_
        }_x000D_
      },_x000D_
      "1709": {_x000D_
        "$type": "Inside.Core.Formula.Definition.DefinitionAC, Inside.Core.Formula",_x000D_
        "ID": 1709,_x000D_
        "Results": [_x000D_
          [_x000D_
            31_x000D_
          ]_x000D_
        ],_x000D_
        "Statistics": {_x000D_
          "CreationDate": "2022-11-15T10:02:33.4059842+01:00",_x000D_
          "LastRefreshDate": "2020-11-09T16:10:39.2465487+01:00",_x000D_
          "TotalRefreshCount": 4,_x000D_
          "CustomInfo": {}_x000D_
        }_x000D_
      },_x000D_
      "1710": {_x000D_
        "$type": "Inside.Core.Formula.Definition.DefinitionAC, Inside.Core.Formula",_x000D_
        "ID": 1710,_x000D_
        "Results": [_x000D_
          [_x000D_
            "1"_x000D_
          ]_x000D_
        ],_x000D_
        "Statistics": {_x000D_
          "CreationDate": "2022-11-15T10:02:33.4059842+01:00",_x000D_
          "LastRefreshDate": "2020-11-09T16:10:39.658669+01:00",_x000D_
          "TotalRefreshCount": 4,_x000D_
          "CustomInfo": {}_x000D_
        }_x000D_
      },_x000D_
      "1711": {_x000D_
        "$type": "Inside.Core.Formula.Definition.DefinitionAC, Inside.Core.Formula",_x000D_
        "ID": 1711,_x000D_
        "Results": [_x000D_
          [_x000D_
            "150"_x000D_
          ]_x000D_
        ],_x000D_
        "Statistics": {_x000D_
          "CreationDate": "2022-11-15T10:02:33.4059842+01:00",_x000D_
          "LastRefreshDate": "2020-11-09T16:10:42.7820325+01:00",_x000D_
          "TotalRefreshCount": 4,_x000D_
          "CustomInfo": {}_x000D_
        }_x000D_
      },_x000D_
      "1712": {_x000D_
        "$type": "Inside.Core.Formula.Definition.DefinitionAC, Inside.Core.Formula",_x000D_
        "ID": 1712,_x000D_
        "Results": [_x000D_
          [_x000D_
            31_x000D_
          ]_x000D_
        ],_x000D_
        "Statistics": {_x000D_
          "CreationDate": "2022-11-15T10:02:33.4059842+01:00",_x000D_
          "LastRefreshDate": "2020-11-09T16:10:39.2445537+01:00",_x000D_
          "TotalRefreshCount": 4,_x000D_
          "CustomInfo": {}_x000D_
        }_x000D_
      },_x000D_
      "1713": {_x000D_
        "$type": "Inside.Core.Formula.Definition.DefinitionAC, Inside.Core.Formula",_x000D_
        "ID": 1713,_x000D_
        "Results": [_x000D_
          [_x000D_
            "3"_x000D_
          ]_x000D_
        ],_x000D_
        "Statistics": {_x000D_
          "CreationDate": "2022-11-15T10:02:33.4059842+01:00",_x000D_
          "LastRefreshDate": "2020-11-09T16:10:39.6566727+01:00",_x000D_
          "TotalRefreshCount": 4,_x000D_
          "CustomInfo": {}_x000D_
        }_x000D_
      },_x000D_
      "1714": {_x000D_
        "$type": "Inside.Core.Formula.Definition.DefinitionAC, Inside.Core.Formula",_x000D_
        "ID": 1714,_x000D_
        "Results": [_x000D_
          [_x000D_
            "300"_x000D_
          ]_x000D_
        ],_x000D_
        "Statistics": {_x000D_
          "CreationDate": "2022-11-15T10:02:33.4059842+01:00",_x000D_
          "LastRefreshDate": "2020-11-09T16:10:42.9092899+01:00",_x000D_
          "TotalRefreshCount": 4,_x000D_
          "CustomInfo": {}_x000D_
        }_x000D_
      },_x000D_
      "1715": {_x000D_
        "$type": "Inside.Core.Formula.Definition.DefinitionAC, Inside.Core.Formula",_x000D_
        "ID": 1715,_x000D_
        "Results": [_x000D_
          [_x000D_
            "Ingénieur et cadre"_x000D_
          ]_x000D_
        ],_x000D_
        "Statistics": {_x000D_
          "CreationDate": "2022-11-15T10:02:33.4059842+01:00",_x000D_
          "LastRefreshDate": "2020-11-09T16:10:41.8593222+01:00",_x000D_
          "TotalRefreshCount": 4,_x000D_
          "CustomInfo": {}_x000D_
        }_x000D_
      },_x000D_
      "1716": {_x000D_
        "$type": "Inside.Core.Formula.Definition.DefinitionAC, Inside.Core.Formula",_x000D_
        "ID": 1716,_x000D_
        "Results": [_x000D_
          [_x000D_
            "2"_x000D_
          ]_x000D_
        ],_x000D_
        "Statistics": {_x000D_
          "CreationDate": "2022-11-15T10:02:33.4059842+01:00",_x000D_
          "LastRefreshDate": "2020-11-09T16:10:40.1179768+01:00",_x000D_
          "TotalRefreshCount": 4,_x000D_
          "CustomInfo": {}_x000D_
        }_x000D_
      },_x000D_
      "1717": {_x000D_
        "$type": "Inside.Core.Formula.Definition.DefinitionAC, Inside.Core.Formula",_x000D_
        "ID": 1717,_x000D_
        "Results": [_x000D_
          [_x000D_
            "2"_x000D_
          ]_x000D_
        ],_x000D_
        "Statistics": {_x000D_
          "CreationDate": "2022-11-15T10:02:33.4059842+01:00",_x000D_
          "LastRefreshDate": "2020-11-09T16:10:39.9010812+01:00",_x000D_
          "TotalRefreshCount": 4,_x000D_
          "CustomInfo": {}_x000D_
        }_x000D_
      },_x000D_
      "1718": {_x000D_
        "$type": "Inside.Core.Formula.Definition.DefinitionAC, Inside.Core.Formula",_x000D_
        "ID": 1718,_x000D_
        "Results": [_x000D_
          [_x000D_
            "Employé"_x000D_
          ]_x000D_
        ],_x000D_
        "Statistics": {_x000D_
          "CreationDate": "2022-11-15T10:02:33.4059842+01:00",_x000D_
          "LastRefreshDate": "2020-11-09T16:10:40.2523572+01:00",_x000D_
          "TotalRefreshCount": 4,_x000D_
          "CustomInfo": {}_x000D_
        }_x000D_
      },_x000D_
      "1719": {_x000D_
        "$type": "Inside.Core.Formula.Definition.DefinitionAC, Inside.Core.Formula",_x000D_
        "ID": 1719,_x000D_
        "Results": [_x000D_
          [_x000D_
            "Catégorie 2"_x000D_
          ]_x000D_
        ],_x000D_
        "Statistics": {_x000D_
          "CreationDate": "2022-11-15T10:02:33.4059842+01:00",_x000D_
          "LastRefreshDate": "2020-11-09T16:10:17.2970186+01:00",_x000D_
          "TotalRefreshCount": 2,_x000D_
          "CustomInfo": {}_x000D_
        }_x000D_
      },_x000D_
      "1720": {_x000D_
        "$type": "Inside.Core.Formula.Definition.DefinitionAC, Inside.Core.Formula",_x000D_
        "ID": 1720,_x000D_
        "Results": [_x000D_
          [_x000D_
            "Ingénieur et cadre"_x000D_
          ]_x000D_
        ],_x000D_
        "Statistics": {_x000D_
          "CreationDate": "2022-11-15T10:02:33.4059842+01:00",_x000D_
          "LastRefreshDate": "2020-11-09T16:10:39.1478589+01:00",_x000D_
          "TotalRefreshCount": 4,_x000D_
          "CustomInfo": {}_x000D_
        }_x000D_
      },_x000D_
      "1721": {_x000D_
        "$type": "Inside.Core.Formula.Definition.DefinitionAC, Inside.Core.Formula",_x000D_
        "ID": 1721,_x000D_
        "Results": [_x000D_
          [_x000D_
            ""_x000D_
          ]_x000D_
        ],_x000D_
        "Statistics": {_x000D_
          "CreationDate": "2022-11-15T10:02:33.4059842+01:00",_x000D_
          "LastRefreshDate": "2020-11-09T16:10:35.5607247+01:00",_x000D_
          "TotalRefreshCount": 3,_x000D_
          "CustomInfo": {}_x000D_
        }_x000D_
      },_x000D_
      "1722": {_x000D_
        "$type": "Inside.Core.Formula.Definition.DefinitionAC, Inside.Core.Formula",_x000D_
        "ID": 1722,_x000D_
        "Results": [_x000D_
          [_x000D_
            "2"_x000D_
          ]_x000D_
        ],_x000D_
        "Statistics": {_x000D_
          "CreationDate": "2022-11-15T10:02:33.4059842+01:00",_x000D_
          "LastRefreshDate": "2020-11-09T16:10:39.8841188+01:00",_x000D_
          "TotalRefreshCount": 4,_x000D_
          "CustomInfo": {}_x000D_
        }_x000D_
      },_x000D_
      "1723": {_x000D_
        "$type": "Inside.Core.Formula.Definition.DefinitionAC, Inside.Core.Formula",_x000D_
        "ID": 1723,_x000D_
        "Results": [_x000D_
          [_x000D_
            "250"_x000D_
          ]_x000D_
        ],_x000D_
        "Statistics": {_x000D_
          "CreationDate": "2022-11-15T10:02:33.4059842+01:00",_x000D_
          "LastRefreshDate": "2020-11-09T16:10:41.2955539+01:00",_x000D_
          "TotalRefreshCount": 4,_x000D_
          "CustomInfo": {}_x000D_
        }_x000D_
      },_x000D_
      "1724": {_x000D_
        "$type": "Inside.Core.Formula.Definition.DefinitionAC, Inside.Core.Formula",_x000D_
        "ID": 1724,_x000D_
        "Results": [_x000D_
          [_x000D_
            "Employé"_x000D_
          ]_x000D_
        ],_x000D_
        "Statistics": {_x000D_
          "CreationDate": "2022-11-15T10:02:33.4059842+01:00",_x000D_
          "LastRefreshDate": "2020-11-09T16:10:40.5190101+01:00",_x000D_
          "TotalRefreshCount": 4,_x000D_
          "CustomInfo": {}_x000D_
        }_x000D_
      },_x000D_
      "1725": {_x000D_
        "$type": "Inside.Core.Formula.Definition.DefinitionAC, Inside.Core.Formula",_x000D_
        "ID": 1725,_x000D_
        "Results": [_x000D_
          [_x000D_
            "200"_x000D_
          ]_x000D_
        ],_x000D_
        "Statistics": {_x000D_
          "CreationDate": "2022-11-15T10:02:33.4059842+01:00",_x000D_
          "LastRefreshDate": "2020-11-09T16:10:43.1414041+01:00",_x000D_
          "TotalRefreshCount": 4,_x000D_
          "CustomInfo": {}_x000D_
        }_x000D_
      },_x000D_
      "1726": {_x000D_
        "$type": "Inside.Core.Formula.Definition.DefinitionAC, Inside.Core.Formula",_x000D_
        "ID": 1726,_x000D_
        "Results": [_x000D_
          [_x000D_
            "2"_x000D_
          ]_x000D_
        ],_x000D_
        "Statistics": {_x000D_
          "CreationDate": "2022-11-15T10:02:33.4059842+01:00",_x000D_
          "LastRefreshDate": "2020-11-09T16:10:40.1139709+01:00",_x000D_
          "TotalRefreshCount": 4,_x000D_
          "CustomInfo": {}_x000D_
        }_x000D_
      },_x000D_
      "1727": {_x000D_
        "$type": "Inside.Core.Formula.Definition.DefinitionAC, Inside.Core.Formula",_x000D_
        "ID": 1727,_x000D_
        "Results": [_x000D_
          [_x000D_
            31_x000D_
          ]_x000D_
        ],_x000D_
        "Statistics": {_x000D_
          "CreationDate": "2022-11-15T10:02:33.4059842+01:00",_x000D_
          "LastRefreshDate": "2020-11-09T16:10:40.4521259+01:00",_x000D_
          "TotalRefreshCount": 4,_x000D_
          "CustomInfo": {}_x000D_
        }_x000D_
      },_x000D_
      "1728": {_x000D_
        "$type": "Inside.Core.Formula.Definition.DefinitionAC, Inside.Core.Formula",_x000D_
        "ID": 1728,_x000D_
        "Results": [_x000D_
          [_x000D_
            ""_x000D_
          ]_x000D_
        ],_x000D_
        "Statistics": {_x000D_
          "CreationDate": "2022-11-15T10:02:33.4059842+01:00",_x000D_
          "LastRefreshDate": "2020-11-09T16:10:32.9363755+01:00",_x000D_
          "TotalRefreshCount": 3,_x000D_
          "CustomInfo": {}_x000D_
        }_x000D_
      },_x000D_
      "1729": {_x000D_
        "$type": "Inside.Core.Formula.Definition.DefinitionAC, Inside.Core.Formula",_x000D_
        "ID": 1729,_x000D_
        "Results": [_x000D_
          [_x000D_
            "Employé"_x000D_
          ]_x000D_
        ],_x000D_
        "Statistics": {_x000D_
          "CreationDate": "2022-11-15T10:02:33.4059842+01:00",_x000D_
          "LastRefreshDate": "2020-11-09T16:10:40.7387095+01:00",_x000D_
          "TotalRefreshCount": 4,_x000D_
          "CustomInfo": {}_x000D_
        }_x000D_
      },_x000D_
      "1730": {_x000D_
        "$type": "Inside.Core.Formula.Definition.DefinitionAC, Inside.Core.Formula",_x000D_
        "ID": 1730,_x000D_
        "Results": [_x000D_
          [_x000D_
            "150"_x000D_
          ]_x000D_
        ],_x000D_
        "Statistics": {_x000D_
          "CreationDate": "2022-11-15T10:02:33.4059842+01:00",_x000D_
          "LastRefreshDate": "2020-11-09T16:10:42.4934531+01:00",_x000D_
          "TotalRefreshCount": 4,_x000D_
          "CustomInfo": {}_x000D_
        }_x000D_
      },_x000D_
      "1731": {_x000D_
        "$type": "Inside.Core.Formula.Definition.DefinitionAC, Inside.Core.Formula",_x000D_
        "ID": 1731,_x000D_
        "Results": [_x000D_
          [_x000D_
            "1"_x000D_
          ]_x000D_
        ],_x000D_
        "Statistics": {_x000D_
          "CreationDate": "2022-11-15T10:02:33.4059842+01:00",_x000D_
          "LastRefreshDate": "2020-11-09T16:10:40.3351968+01:00",_x000D_
          "TotalRefreshCount": 4,_x000D_
          "CustomInfo": {}_x000D_
        }_x000D_
      },_x000D_
      "1732": {_x000D_
        "$type": "Inside.Core.Formula.Definition.DefinitionAC, Inside.Core.Formula",_x000D_
        "ID": 1732,_x000D_
        "Results": [_x000D_
          [_x000D_
            31_x000D_
          ]_x000D_
        ],_x000D_
        "Statistics": {_x000D_
          "CreationDate": "2022-11-15T10:02:33.4059842+01:00",_x000D_
          "LastRefreshDate": "2020-11-09T16:10:41.8413302+01:00",_x000D_
          "TotalRefreshCount": 4,_x000D_
          "CustomInfo": {}_x000D_
        }_x000D_
      },_x000D_
      "1733": {_x000D_
        "$type": "Inside.Core.Formula.Definition.DefinitionAC, Inside.Core.Formula",_x000D_
        "ID": 1733,_x000D_
        "Results": [_x000D_
          [_x000D_
            ""_x000D_
          ]_x000D_
        ],_x000D_
        "Statistics": {_x000D_
          "CreationDate": "2022-11-15T10:02:33.4059842+01:00",_x000D_
          "LastRefreshDate": "2020-11-09T16:10:17.2929792+01:00",_x000D_
          "TotalRefreshCount": 2,_x000D_
          "CustomInfo": {}_x000D_
        }_x000D_
      },_x000D_
      "1734": {_x000D_
        "$type": "Inside.Core.Formula.Definition.DefinitionAC, Inside.Core.Formula",_x000D_
        "ID": 1734,_x000D_
        "Results": [_x000D_
          [_x000D_
            "Ingénieur et cadre"_x000D_
          ]_x000D_
        ],_x000D_
        "Statistics": {_x000D_
          "CreationDate": "2022-11-15T10:02:33.4059842+01:00",_x000D_
          "LastRefreshDate": "2020-11-09T16:10:39.8221263+01:00",_x000D_
          "TotalRefreshCount": 4,_x000D_
          "CustomInfo": {}_x000D_
        }_x000D_
      },_x000D_
      "1735": {_x000D_
        "$type": "Inside.Core.Formula.Definition.DefinitionAC, Inside.Core.Formula",_x000D_
        "ID": 1735,_x000D_
        "Results": [_x000D_
          [_x000D_
            "300"_x000D_
          ]_x000D_
        ],_x000D_
        "Statistics": {_x000D_
          "CreationDate": "2022-11-15T10:02:33.4059842+01:00",_x000D_
          "LastRefreshDate": "2020-11-09T16:10:42.347629+01:00",_x000D_
          "TotalRefreshCount": 4,_x000D_
          "CustomInfo": {}_x000D_
        }_x000D_
      },_x000D_
      "1736": {_x000D_
        "$type": "Inside.Core.Formula.Definition.DefinitionAC, Inside.Core.Formula",_x000D_
        "ID": 1736,_x000D_
        "Results": [_x000D_
          [_x000D_
            "2"_x000D_
          ]_x000D_
        ],_x000D_
        "Statistics": {_x000D_
          "CreationDate": "2022-11-15T10:02:33.4059842+01:00",_x000D_
          "LastRefreshDate": "2020-11-09T16:10:40.5729754+01:00",_x000D_
          "TotalRefreshCount": 4,_x000D_
          "CustomInfo": {}_x000D_
        }_x000D_
      },_x000D_
      "1737": {_x000D_
        "$type": "Inside.Core.Formula.Definition.DefinitionAC, Inside.Core.Formula",_x000D_
        "ID": 1737,_x000D_
        "Results": [_x000D_
          [_x000D_
            31_x000D_
          ]_x000D_
        ],_x000D_
        "Statistics": {_x000D_
          "CreationDate": "2022-11-15T10:02:33.4059842+01:00",_x000D_
          "LastRefreshDate": "2020-11-09T16:10:40.4501313+01:00",_x000D_
          "TotalRefreshCount": 4,_x000D_
          "CustomInfo": {}_x000D_
        }_x000D_
      },_x000D_
      "1738": {_x000D_
        "$type": "Inside.Core.Formula.Definition.DefinitionAC, Inside.Core.Formula",_x000D_
        "ID": 1738,_x000D_
        "Results": [_x000D_
          [_x000D_
            "Catégorie 2"_x000D_
          ]_x000D_
        ],_x000D_
        "Statistics": {_x000D_
          "CreationDate": "2022-11-15T10:02:33.4059842+01:00",_x000D_
          "LastRefreshDate": "2020-11-09T16:10:32.9343796+01:00",_x000D_
          "TotalRefreshCount": 3,_x000D_
          "CustomInfo": {}_x000D_
        }_x000D_
      },_x000D_
      "1739": {_x000D_
        "$type": "Inside.Core.Formula.Definition.DefinitionAC, Inside.Core.Formula",_x000D_
        "ID": 1739,_x000D_
        "Results": [_x000D_
          [_x000D_
            "Ingénieur et cadre"_x000D_
          ]_x000D_
        ],_x000D_
        "Statistics": {_x000D_
          "CreationDate": "2022-11-15T10:02:33.4059842+01:00",_x000D_
          "LastRefreshDate": "2020-11-09T16:10:40.5160205+01:00",_x000D_
          "TotalRefreshCount": 4,_x000D_
          "CustomInfo": {}_x000D_
        }_x000D_
      },_x000D_
      "1740": {_x000D_
        "$type": "Inside.Core.Formula.Definition.DefinitionAC, Inside.Core.Formula",_x000D_
        "ID": 1740,_x000D_
        "Results": [_x000D_
          [_x000D_
            "300"_x000D_
          ]_x000D_
        ],_x000D_
        "Statistics": {_x000D_
          "CreationDate": "2022-11-15T10:02:33.4059842+01:00",_x000D_
          "LastRefreshDate": "2020-11-09T16:10:42.4915702+01:00",_x000D_
          "TotalRefreshCount": 4,_x000D_
          "CustomInfo": {}_x000D_
        }_x000D_
      },_x000D_
      "1741": {_x000D_
        "$type": "Inside.Core.Formula.Definition.DefinitionAC, Inside.Core.Formula",_x000D_
        "ID": 1741,_x000D_
        "Results": [_x000D_
          [_x000D_
            "3"_x000D_
          ]_x000D_
        ],_x000D_
        "Statistics": {_x000D_
          "CreationDate": "2022-11-15T10:02:33.4059842+01:00",_x000D_
          "LastRefreshDate": "2020-11-09T16:10:42.3636851+01:00",_x000D_
          "TotalRefreshCount": 4,_x000D_
          "CustomInfo": {}_x000D_
        }_x000D_
      },_x000D_
      "1742": {_x000D_
        "$type": "Inside.Core.Formula.Definition.DefinitionAC, Inside.Core.Formula",_x000D_
        "ID": 1742,_x000D_
        "Results": [_x000D_
          [_x000D_
            31_x000D_
          ]_x000D_
        ],_x000D_
        "Statistics": {_x000D_
          "CreationDate": "2022-11-15T10:02:33.4059842+01:00",_x000D_
          "LastRefreshDate": "2020-11-09T16:10:41.1108964+01:00",_x000D_
          "TotalRefreshCount": 4,_x000D_
          "CustomInfo": {}_x000D_
        }_x000D_
      },_x000D_
      "1743": {_x000D_
        "$type": "Inside.Core.Formula.Definition.DefinitionAC, Inside.Core.Formula",_x000D_
        "ID": 1743,_x000D_
        "Results": [_x000D_
          [_x000D_
            "Catégorie 1"_x000D_
          ]_x000D_
        ],_x000D_
        "Statistics": {_x000D_
          "CreationDate": "2022-11-15T10:02:33.4059842+01:00",_x000D_
          "LastRefreshDate": "2020-11-09T16:10:17.2901808+01:00",_x000D_
          "TotalRefreshCount": 2,_x000D_
          "CustomInfo": {}_x000D_
        }_x000D_
      },_x000D_
      "1744": {_x000D_
        "$type": "Inside.Core.Formula.Definition.DefinitionAC, Inside.Core.Formula",_x000D_
        "ID": 1744,_x000D_
        "Results": [_x000D_
          [_x000D_
            "Employé"_x000D_
          ]_x000D_
        ],_x000D_
        "Statistics": {_x000D_
          "CreationDate": "2022-11-15T10:02:33.4059842+01:00",_x000D_
          "LastRefreshDate": "2020-11-09T16:10:41.1268802+01:00",_x000D_
          "TotalRefreshCount": 4,_x000D_
          "CustomInfo": {}_x000D_
        }_x000D_
      },_x000D_
      "1745": {_x000D_
        "$type": "Inside.Core.Formula.Definition.DefinitionAC, Inside.Core.Formula",_x000D_
        "ID": 1745,_x000D_
        "Results": [_x000D_
          [_x000D_
            "200"_x000D_
          ]_x000D_
        ],_x000D_
        "Statistics": {_x000D_
          "CreationDate": "2022-11-15T10:02:33.4059842+01:00",_x000D_
          "LastRefreshDate": "2020-11-09T16:10:43.0809185+01:00",_x000D_
          "TotalRefreshCount": 4,_x000D_
          "CustomInfo": {}_x000D_
        }_x000D_
      },_x000D_
      "1746": {_x000D_
        "$type": "Inside.Core.Formula.Definition.DefinitionAC, Inside.Core.Formula",_x000D_
        "ID": 1746,_x000D_
        "Results": [_x000D_
          [_x000D_
            "2"_x000D_
          ]_x000D_
        ],_x000D_
        "Statistics": {_x000D_
          "CreationDate": "2022-11-15T10:02:33.4059842+01:00",_x000D_
          "LastRefreshDate": "2020-11-09T16:10:40.7897124+01:00",_x000D_
          "TotalRefreshCount": 4,_x000D_
          "CustomInfo": {}_x000D_
        }_x000D_
      },_x000D_
      "1747": {_x000D_
        "$type": "Inside.Core.Formula.Definition.DefinitionAC, Inside.Core.Formula",_x000D_
        "ID": 1747,_x000D_
        "Results": [_x000D_
          [_x000D_
            31_x000D_
          ]_x000D_
        ],_x000D_
        "Statistics": {_x000D_
          "CreationDate": "2022-11-15T10:02:33.4059842+01:00",_x000D_
          "LastRefreshDate": "2020-11-09T16:10:40.4481364+01:00",_x000D_
          "TotalRefreshCount": 4,_x000D_
          "CustomInfo": {}_x000D_
        }_x000D_
      },_x000D_
      "1748": {_x000D_
        "$type": "Inside.Core.Formula.Definition.DefinitionAC, Inside.Core.Formula",_x000D_
        "ID": 1748,_x000D_
        "Results": [_x000D_
          [_x000D_
            ""_x000D_
          ]_x000D_
        ],_x000D_
        "Statistics": {_x000D_
          "CreationDate": "2022-11-15T10:02:33.4059842+01:00",_x000D_
          "LastRefreshDate": "2020-11-09T16:10:32.9323839+01:00",_x000D_
          "TotalRefreshCount": 3,_x000D_
          "CustomInfo": {}_x000D_
        }_x000D_
      },_x000D_
      "1749": {_x000D_
        "$type": "Inside.Core.Formula.Definition.DefinitionAC, Inside.Core.Formula",_x000D_
        "ID": 1749,_x000D_
        "Results": [_x000D_
          [_x000D_
            "Employé"_x000D_
          ]_x000D_
        ],_x000D_
        "Statistics": {_x000D_
          "CreationDate": "2022-11-15T10:02:33.4059842+01:00",_x000D_
          "LastRefreshDate": "2020-11-09T16:10:40.0351556+01:00",_x000D_
          "TotalRefreshCount": 4,_x000D_
          "CustomInfo": {}_x000D_
        }_x000D_
      },_x000D_
      "1750": {_x000D_
        "$type": "Inside.Core.Formula.Definition.DefinitionAC, Inside.Core.Formula",_x000D_
        "ID": 1750,_x000D_
        "Results": [_x000D_
          [_x000D_
            "100"_x000D_
          ]_x000D_
        ],_x000D_
        "Statistics": {_x000D_
          "CreationDate": "2022-11-15T10:02:33.4059842+01:00",_x000D_
          "LastRefreshDate": "2020-11-09T16:10:42.4895756+01:00",_x000D_
          "TotalRefreshCount": 4,_x000D_
          "CustomInfo": {}_x000D_
        }_x000D_
      },_x000D_
      "1751": {_x000D_
        "$type": "Inside.Core.Formula.Definition.DefinitionAC, Inside.Core.Formula",_x000D_
        "ID": 1751,_x000D_
        "Results": [_x000D_
          [_x000D_
            "1"_x000D_
          ]_x000D_
        ],_x000D_
        "Statistics": {_x000D_
          "CreationDate": "2022-11-15T10:02:33.4059842+01:00",_x000D_
          "LastRefreshDate": "2020-11-09T16:10:41.1469384+01:00",_x000D_
          "TotalRefreshCount": 4,_x000D_
          "CustomInfo": {}_x000D_
        }_x000D_
      },_x000D_
      "1752": {_x000D_
        "$type": "Inside.Core.Formula.Definition.DefinitionAC, Inside.Core.Formula",_x000D_
        "ID": 1752,_x000D_
        "Results": [_x000D_
          [_x000D_
            31_x000D_
          ]_x000D_
        ],_x000D_
        "Statistics": {_x000D_
          "CreationDate": "2022-11-15T10:02:33.4059842+01:00",_x000D_
          "LastRefreshDate": "2020-11-09T16:10:42.432722+01:00",_x000D_
          "TotalRefreshCount": 4,_x000D_
          "CustomInfo": {}_x000D_
        }_x000D_
      },_x000D_
      "1753": {_x000D_
        "$type": "Inside.Core.Formula.Definition.DefinitionAC, Inside.Core.Formula",_x000D_
        "ID": 1753,_x000D_
        "Results": [_x000D_
          [_x000D_
            "Catégorie 1"_x000D_
          ]_x000D_
        ],_x000D_
        "Statistics": {_x000D_
          "CreationDate": "2022-11-15T10:02:33.4059842+01:00",_x000D_
          "LastRefreshDate": "2020-11-09T16:10:17.2881983+01:00",_x000D_
          "TotalRefreshCount": 2,_x000D_
          "CustomInfo": {}_x000D_
        }_x000D_
      },_x000D_
      "1754": {_x000D_
        "$type": "Inside.Core.Formula.Definition.DefinitionAC, Inside.Core.Formula",_x000D_
        "ID": 1754,_x000D_
        "Results": [_x000D_
          [_x000D_
            "Employé"_x000D_
          ]_x000D_
        ],_x000D_
        "Statistics": {_x000D_
          "CreationDate": "2022-11-15T10:02:33.4059842+01:00",_x000D_
          "LastRefreshDate": "2020-11-09T16:10:42.0408633+01:00",_x000D_
          "TotalRefreshCount": 4,_x000D_
          "CustomInfo": {}_x000D_
        }_x000D_
      },_x000D_
      "1755": {_x000D_
        "$type": "Inside.Core.Formula.Definition.DefinitionAC, Inside.Core.Formula",_x000D_
        "ID": 1755,_x000D_
        "Results": [_x000D_
          [_x000D_
            "100"_x000D_
          ]_x000D_
        ],_x000D_
        "Statistics": {_x000D_
          "CreationDate": "2022-11-15T10:02:33.4059842+01:00",_x000D_
          "LastRefreshDate": "2020-11-09T16:10:42.5721183+01:00",_x000D_
          "TotalRefreshCount": 4,_x000D_
          "CustomInfo": {}_x000D_
        }_x000D_
      },_x000D_
      "1756": {_x000D_
        "$type": "Inside.Core.Formula.Definition.DefinitionAC, Inside.Core.Formula",_x000D_
        "ID": 1756,_x000D_
        "Results": [_x000D_
          [_x000D_
            "3"_x000D_
          ]_x000D_
        ],_x000D_
        "Statistics": {_x000D_
          "CreationDate": "2022-11-15T10:02:33.4059842+01:00",_x000D_
          "LastRefreshDate": "2020-11-09T16:10:40.1050086+01:00",_x000D_
          "TotalRefreshCount": 4,_x000D_
          "CustomInfo": {}_x000D_
        }_x000D_
      },_x000D_
      "1757": {_x000D_
        "$type": "Inside.Core.Formula.Definition.DefinitionAC, Inside.Core.Formula",_x000D_
        "ID": 1757,_x000D_
        "Results": [_x000D_
          [_x000D_
            31_x000D_
          ]_x000D_
        ],_x000D_
        "Statistics": {_x000D_
          "CreationDate": "2022-11-15T10:02:33.4059842+01:00",_x000D_
          "LastRefreshDate": "2020-11-09T16:10:40.4471393+01:00",_x000D_
          "TotalRefreshCount": 4,_x000D_
          "CustomInfo": {}_x000D_
        }_x000D_
      },_x000D_
      "1758": {_x000D_
        "$type": "Inside.Core.Formula.Definition.DefinitionAC, Inside.Core.Formula",_x000D_
        "ID": 1758,_x000D_
        "Results": [_x000D_
          [_x000D_
            ""_x000D_
          ]_x000D_
        ],_x000D_
        "Statistics": {_x000D_
          "CreationDate": "2022-11-15T10:02:33.4059842+01:00",_x000D_
          "LastRefreshDate": "2020-11-09T16:10:32.9303815+01:00",_x000D_
          "TotalRefreshCount": 3,_x000D_
          "CustomInfo": {}_x000D_
        }_x000D_
      },_x000D_
      "1759": {_x000D_
        "$type": "Inside.Core.Formula.Definition.DefinitionAC, Inside.Core.Formula",_x000D_
        "ID": 1759,_x000D_
        "Results": [_x000D_
          [_x000D_
            "Ingénieur et cadre"_x000D_
          ]_x000D_
        ],_x000D_
        "Statistics": {_x000D_
          "CreationDate": "2022-11-15T10:02:33.4059842+01:00",_x000D_
          "LastRefreshDate": "2020-11-09T16:10:41.8562895+01:00",_x000D_
          "TotalRefreshCount": 4,_x000D_
          "CustomInfo": {}_x000D_
        }_x000D_
      },_x000D_
      "1760": {_x000D_
        "$type": "Inside.Core.Formula.Definition.DefinitionAC, Inside.Core.Formula",_x000D_
        "ID": 1760,_x000D_
        "Results": [_x000D_
          [_x000D_
            "300"_x000D_
          ]_x000D_
        ],_x000D_
        "Statistics": {_x000D_
          "CreationDate": "2022-11-15T10:02:33.4059842+01:00",_x000D_
          "LastRefreshDate": "2020-11-09T16:10:42.0219276+01:00"</t>
  </si>
  <si>
    <t>,_x000D_
          "TotalRefreshCount": 4,_x000D_
          "CustomInfo": {}_x000D_
        }_x000D_
      },_x000D_
      "1761": {_x000D_
        "$type": "Inside.Core.Formula.Definition.DefinitionAC, Inside.Core.Formula",_x000D_
        "ID": 1761,_x000D_
        "Results": [_x000D_
          [_x000D_
            "3"_x000D_
          ]_x000D_
        ],_x000D_
        "Statistics": {_x000D_
          "CreationDate": "2022-11-15T10:02:33.4059842+01:00",_x000D_
          "LastRefreshDate": "2020-11-09T16:10:42.0619027+01:00",_x000D_
          "TotalRefreshCount": 4,_x000D_
          "CustomInfo": {}_x000D_
        }_x000D_
      },_x000D_
      "1762": {_x000D_
        "$type": "Inside.Core.Formula.Definition.DefinitionAC, Inside.Core.Formula",_x000D_
        "ID": 1762,_x000D_
        "Results": [_x000D_
          [_x000D_
            54_x000D_
          ]_x000D_
        ],_x000D_
        "Statistics": {_x000D_
          "CreationDate": "2022-11-15T10:02:33.4059842+01:00",_x000D_
          "LastRefreshDate": "2020-11-09T16:10:41.5699105+01:00",_x000D_
          "TotalRefreshCount": 4,_x000D_
          "CustomInfo": {}_x000D_
        }_x000D_
      },_x000D_
      "1763": {_x000D_
        "$type": "Inside.Core.Formula.Definition.DefinitionAC, Inside.Core.Formula",_x000D_
        "ID": 1763,_x000D_
        "Results": [_x000D_
          [_x000D_
            "Catégorie 3"_x000D_
          ]_x000D_
        ],_x000D_
        "Statistics": {_x000D_
          "CreationDate": "2022-11-15T10:02:33.4059842+01:00",_x000D_
          "LastRefreshDate": "2020-11-09T16:10:17.2861654+01:00",_x000D_
          "TotalRefreshCount": 2,_x000D_
          "CustomInfo": {}_x000D_
        }_x000D_
      },_x000D_
      "1764": {_x000D_
        "$type": "Inside.Core.Formula.Definition.DefinitionAC, Inside.Core.Formula",_x000D_
        "ID": 1764,_x000D_
        "Results": [_x000D_
          [_x000D_
            "Ingénieur et cadre"_x000D_
          ]_x000D_
        ],_x000D_
        "Statistics": {_x000D_
          "CreationDate": "2022-11-15T10:02:33.4059842+01:00",_x000D_
          "LastRefreshDate": "2020-11-09T16:10:40.2423844+01:00",_x000D_
          "TotalRefreshCount": 4,_x000D_
          "CustomInfo": {}_x000D_
        }_x000D_
      },_x000D_
      "1765": {_x000D_
        "$type": "Inside.Core.Formula.Definition.DefinitionAC, Inside.Core.Formula",_x000D_
        "ID": 1765,_x000D_
        "Results": [_x000D_
          [_x000D_
            "250"_x000D_
          ]_x000D_
        ],_x000D_
        "Statistics": {_x000D_
          "CreationDate": "2022-11-15T10:02:33.4059842+01:00",_x000D_
          "LastRefreshDate": "2020-11-09T16:10:42.0199311+01:00",_x000D_
          "TotalRefreshCount": 4,_x000D_
          "CustomInfo": {}_x000D_
        }_x000D_
      },_x000D_
      "1766": {_x000D_
        "$type": "Inside.Core.Formula.Definition.DefinitionAC, Inside.Core.Formula",_x000D_
        "ID": 1766,_x000D_
        "Results": [_x000D_
          [_x000D_
            "2"_x000D_
          ]_x000D_
        ],_x000D_
        "Statistics": {_x000D_
          "CreationDate": "2022-11-15T10:02:33.4059842+01:00",_x000D_
          "LastRefreshDate": "2020-11-09T16:10:41.8792303+01:00",_x000D_
          "TotalRefreshCount": 4,_x000D_
          "CustomInfo": {}_x000D_
        }_x000D_
      },_x000D_
      "1767": {_x000D_
        "$type": "Inside.Core.Formula.Definition.DefinitionAC, Inside.Core.Formula",_x000D_
        "ID": 1767,_x000D_
        "Results": [_x000D_
          [_x000D_
            31_x000D_
          ]_x000D_
        ],_x000D_
        "Statistics": {_x000D_
          "CreationDate": "2022-11-15T10:02:33.4059842+01:00",_x000D_
          "LastRefreshDate": "2020-11-09T16:10:40.4451868+01:00",_x000D_
          "TotalRefreshCount": 4,_x000D_
          "CustomInfo": {}_x000D_
        }_x000D_
      },_x000D_
      "1768": {_x000D_
        "$type": "Inside.Core.Formula.Definition.DefinitionAC, Inside.Core.Formula",_x000D_
        "ID": 1768,_x000D_
        "Results": [_x000D_
          [_x000D_
            ""_x000D_
          ]_x000D_
        ],_x000D_
        "Statistics": {_x000D_
          "CreationDate": "2022-11-15T10:02:33.4059842+01:00",_x000D_
          "LastRefreshDate": "2020-11-09T16:10:32.92735+01:00",_x000D_
          "TotalRefreshCount": 3,_x000D_
          "CustomInfo": {}_x000D_
        }_x000D_
      },_x000D_
      "1769": {_x000D_
        "$type": "Inside.Core.Formula.Definition.DefinitionAC, Inside.Core.Formula",_x000D_
        "ID": 1769,_x000D_
        "Results": [_x000D_
          [_x000D_
            "Employé"_x000D_
          ]_x000D_
        ],_x000D_
        "Statistics": {_x000D_
          "CreationDate": "2022-11-15T10:02:33.4059842+01:00",_x000D_
          "LastRefreshDate": "2020-11-09T16:10:40.7307809+01:00",_x000D_
          "TotalRefreshCount": 4,_x000D_
          "CustomInfo": {}_x000D_
        }_x000D_
      },_x000D_
      "1770": {_x000D_
        "$type": "Inside.Core.Formula.Definition.DefinitionAC, Inside.Core.Formula",_x000D_
        "ID": 1770,_x000D_
        "Results": [_x000D_
          [_x000D_
            "100"_x000D_
          ]_x000D_
        ],_x000D_
        "Statistics": {_x000D_
          "CreationDate": "2022-11-15T10:02:33.4059842+01:00",_x000D_
          "LastRefreshDate": "2020-11-09T16:10:42.0189306+01:00",_x000D_
          "TotalRefreshCount": 4,_x000D_
          "CustomInfo": {}_x000D_
        }_x000D_
      },_x000D_
      "1771": {_x000D_
        "$type": "Inside.Core.Formula.Definition.DefinitionAC, Inside.Core.Formula",_x000D_
        "ID": 1771,_x000D_
        "Results": [_x000D_
          [_x000D_
            "1"_x000D_
          ]_x000D_
        ],_x000D_
        "Statistics": {_x000D_
          "CreationDate": "2022-11-15T10:02:33.4059842+01:00",_x000D_
          "LastRefreshDate": "2020-11-09T16:10:43.1993797+01:00",_x000D_
          "TotalRefreshCount": 4,_x000D_
          "CustomInfo": {}_x000D_
        }_x000D_
      },_x000D_
      "1772": {_x000D_
        "$type": "Inside.Core.Formula.Definition.DefinitionAC, Inside.Core.Formula",_x000D_
        "ID": 1772,_x000D_
        "Results": [_x000D_
          [_x000D_
            "Ingénieur et cadre"_x000D_
          ]_x000D_
        ],_x000D_
        "Statistics": {_x000D_
          "CreationDate": "2022-11-15T10:02:33.4059842+01:00",_x000D_
          "LastRefreshDate": "2020-11-09T16:10:40.2443781+01:00",_x000D_
          "TotalRefreshCount": 4,_x000D_
          "CustomInfo": {}_x000D_
        }_x000D_
      },_x000D_
      "1773": {_x000D_
        "$type": "Inside.Core.Formula.Definition.DefinitionAC, Inside.Core.Formula",_x000D_
        "ID": 1773,_x000D_
        "Results": [_x000D_
          [_x000D_
            "300"_x000D_
          ]_x000D_
        ],_x000D_
        "Statistics": {_x000D_
          "CreationDate": "2022-11-15T10:02:33.4059842+01:00",_x000D_
          "LastRefreshDate": "2020-11-09T16:10:41.2828578+01:00",_x000D_
          "TotalRefreshCount": 4,_x000D_
          "CustomInfo": {}_x000D_
        }_x000D_
      },_x000D_
      "1774": {_x000D_
        "$type": "Inside.Core.Formula.Definition.DefinitionAC, Inside.Core.Formula",_x000D_
        "ID": 1774,_x000D_
        "Results": [_x000D_
          [_x000D_
            "2"_x000D_
          ]_x000D_
        ],_x000D_
        "Statistics": {_x000D_
          "CreationDate": "2022-11-15T10:02:33.4059842+01:00",_x000D_
          "LastRefreshDate": "2020-11-09T16:10:39.6416514+01:00",_x000D_
          "TotalRefreshCount": 4,_x000D_
          "CustomInfo": {}_x000D_
        }_x000D_
      },_x000D_
      "1775": {_x000D_
        "$type": "Inside.Core.Formula.Definition.DefinitionAC, Inside.Core.Formula",_x000D_
        "ID": 1775,_x000D_
        "Results": [_x000D_
          [_x000D_
            31_x000D_
          ]_x000D_
        ],_x000D_
        "Statistics": {_x000D_
          "CreationDate": "2022-11-15T10:02:33.4059842+01:00",_x000D_
          "LastRefreshDate": "2020-11-09T16:10:39.2276027+01:00",_x000D_
          "TotalRefreshCount": 4,_x000D_
          "CustomInfo": {}_x000D_
        }_x000D_
      },_x000D_
      "1776": {_x000D_
        "$type": "Inside.Core.Formula.Definition.DefinitionAC, Inside.Core.Formula",_x000D_
        "ID": 1776,_x000D_
        "Results": [_x000D_
          [_x000D_
            "Catégorie 3"_x000D_
          ]_x000D_
        ],_x000D_
        "Statistics": {_x000D_
          "CreationDate": "2022-11-15T10:02:33.4059842+01:00",_x000D_
          "LastRefreshDate": "2020-11-09T16:10:32.8355442+01:00",_x000D_
          "TotalRefreshCount": 3,_x000D_
          "CustomInfo": {}_x000D_
        }_x000D_
      },_x000D_
      "1777": {_x000D_
        "$type": "Inside.Core.Formula.Definition.DefinitionAC, Inside.Core.Formula",_x000D_
        "ID": 1777,_x000D_
        "Results": [_x000D_
          [_x000D_
            "Ingénieur et cadre"_x000D_
          ]_x000D_
        ],_x000D_
        "Statistics": {_x000D_
          "CreationDate": "2022-11-15T10:02:33.4059842+01:00",_x000D_
          "LastRefreshDate": "2020-11-09T16:10:40.7317793+01:00",_x000D_
          "TotalRefreshCount": 4,_x000D_
          "CustomInfo": {}_x000D_
        }_x000D_
      },_x000D_
      "1778": {_x000D_
        "$type": "Inside.Core.Formula.Definition.DefinitionAC, Inside.Core.Formula",_x000D_
        "ID": 1778,_x000D_
        "Results": [_x000D_
          [_x000D_
            "100"_x000D_
          ]_x000D_
        ],_x000D_
        "Statistics": {_x000D_
          "CreationDate": "2022-11-15T10:02:33.4059842+01:00",_x000D_
          "LastRefreshDate": "2020-11-09T16:10:41.280864+01:00",_x000D_
          "TotalRefreshCount": 4,_x000D_
          "CustomInfo": {}_x000D_
        }_x000D_
      },_x000D_
      "1779": {_x000D_
        "$type": "Inside.Core.Formula.Definition.DefinitionAC, Inside.Core.Formula",_x000D_
        "ID": 1779,_x000D_
        "Results": [_x000D_
          [_x000D_
            "2"_x000D_
          ]_x000D_
        ],_x000D_
        "Statistics": {_x000D_
          "CreationDate": "2022-11-15T10:02:33.4059842+01:00",_x000D_
          "LastRefreshDate": "2020-11-09T16:10:39.639667+01:00",_x000D_
          "TotalRefreshCount": 4,_x000D_
          "CustomInfo": {}_x000D_
        }_x000D_
      },_x000D_
      "1780": {_x000D_
        "$type": "Inside.Core.Formula.Definition.DefinitionAC, Inside.Core.Formula",_x000D_
        "ID": 1780,_x000D_
        "Results": [_x000D_
          [_x000D_
            31_x000D_
          ]_x000D_
        ],_x000D_
        "Statistics": {_x000D_
          "CreationDate": "2022-11-15T10:02:33.4059842+01:00",_x000D_
          "LastRefreshDate": "2020-11-09T16:10:39.2256024+01:00",_x000D_
          "TotalRefreshCount": 4,_x000D_
          "CustomInfo": {}_x000D_
        }_x000D_
      },_x000D_
      "1781": {_x000D_
        "$type": "Inside.Core.Formula.Definition.DefinitionAC, Inside.Core.Formula",_x000D_
        "ID": 1781,_x000D_
        "Results": [_x000D_
          [_x000D_
            "Catégorie 1"_x000D_
          ]_x000D_
        ],_x000D_
        "Statistics": {_x000D_
          "CreationDate": "2022-11-15T10:02:33.4059842+01:00",_x000D_
          "LastRefreshDate": "2020-11-09T16:10:32.8335498+01:00",_x000D_
          "TotalRefreshCount": 3,_x000D_
          "CustomInfo": {}_x000D_
        }_x000D_
      },_x000D_
      "1782": {_x000D_
        "$type": "Inside.Core.Formula.Definition.DefinitionAC, Inside.Core.Formula",_x000D_
        "ID": 1782,_x000D_
        "Results": [_x000D_
          [_x000D_
            "Employé"_x000D_
          ]_x000D_
        ],_x000D_
        "Statistics": {_x000D_
          "CreationDate": "2022-11-15T10:02:33.4059842+01:00",_x000D_
          "LastRefreshDate": "2020-11-09T16:10:39.8151432+01:00",_x000D_
          "TotalRefreshCount": 4,_x000D_
          "CustomInfo": {}_x000D_
        }_x000D_
      },_x000D_
      "1783": {_x000D_
        "$type": "Inside.Core.Formula.Definition.DefinitionAC, Inside.Core.Formula",_x000D_
        "ID": 1783,_x000D_
        "Results": [_x000D_
          [_x000D_
            "200"_x000D_
          ]_x000D_
        ],_x000D_
        "Statistics": {_x000D_
          "CreationDate": "2022-11-15T10:02:33.4059842+01:00",_x000D_
          "LastRefreshDate": "2020-11-09T16:10:41.2798633+01:00",_x000D_
          "TotalRefreshCount": 4,_x000D_
          "CustomInfo": {}_x000D_
        }_x000D_
      },_x000D_
      "1784": {_x000D_
        "$type": "Inside.Core.Formula.Definition.DefinitionAC, Inside.Core.Formula",_x000D_
        "ID": 1784,_x000D_
        "Results": [_x000D_
          [_x000D_
            "3"_x000D_
          ]_x000D_
        ],_x000D_
        "Statistics": {_x000D_
          "CreationDate": "2022-11-15T10:02:33.4059842+01:00",_x000D_
          "LastRefreshDate": "2020-11-09T16:10:40.6056831+01:00",_x000D_
          "TotalRefreshCount": 4,_x000D_
          "CustomInfo": {}_x000D_
        }_x000D_
      },_x000D_
      "1785": {_x000D_
        "$type": "Inside.Core.Formula.Definition.DefinitionAC, Inside.Core.Formula",_x000D_
        "ID": 1785,_x000D_
        "Results": [_x000D_
          [_x000D_
            "2"_x000D_
          ]_x000D_
        ],_x000D_
        "Statistics": {_x000D_
          "CreationDate": "2022-11-15T10:02:33.4059842+01:00",_x000D_
          "LastRefreshDate": "2020-11-09T16:10:40.9178409+01:00",_x000D_
          "TotalRefreshCount": 4,_x000D_
          "CustomInfo": {}_x000D_
        }_x000D_
      },_x000D_
      "1786": {_x000D_
        "$type": "Inside.Core.Formula.Definition.DefinitionAC, Inside.Core.Formula",_x000D_
        "ID": 1786,_x000D_
        "Results": [_x000D_
          [_x000D_
            "Ingénieur et cadre"_x000D_
          ]_x000D_
        ],_x000D_
        "Statistics": {_x000D_
          "CreationDate": "2022-11-15T10:02:33.4059842+01:00",_x000D_
          "LastRefreshDate": "2020-11-09T16:10:41.3679169+01:00",_x000D_
          "TotalRefreshCount": 4,_x000D_
          "CustomInfo": {}_x000D_
        }_x000D_
      },_x000D_
      "1787": {_x000D_
        "$type": "Inside.Core.Formula.Definition.DefinitionAC, Inside.Core.Formula",_x000D_
        "ID": 1787,_x000D_
        "Results": [_x000D_
          [_x000D_
            ""_x000D_
          ]_x000D_
        ],_x000D_
        "Statistics": {_x000D_
          "CreationDate": "2022-11-15T10:02:33.4059842+01:00",_x000D_
          "LastRefreshDate": "2020-11-09T16:10:17.3189101+01:00",_x000D_
          "TotalRefreshCount": 2,_x000D_
          "CustomInfo": {}_x000D_
        }_x000D_
      },_x000D_
      "1788": {_x000D_
        "$type": "Inside.Core.Formula.Definition.DefinitionAC, Inside.Core.Formula",_x000D_
        "ID": 1788,_x000D_
        "Results": [_x000D_
          [_x000D_
            "Ingénieur et cadre"_x000D_
          ]_x000D_
        ],_x000D_
        "Statistics": {_x000D_
          "CreationDate": "2022-11-15T10:02:33.4059842+01:00",_x000D_
          "LastRefreshDate": "2020-11-09T16:10:39.3606923+01:00",_x000D_
          "TotalRefreshCount": 4,_x000D_
          "CustomInfo": {}_x000D_
        }_x000D_
      },_x000D_
      "1789": {_x000D_
        "$type": "Inside.Core.Formula.Definition.DefinitionAC, Inside.Core.Formula",_x000D_
        "ID": 1789,_x000D_
        "Results": [_x000D_
          [_x000D_
            31_x000D_
          ]_x000D_
        ],_x000D_
        "Statistics": {_x000D_
          "CreationDate": "2022-11-15T10:02:33.4059842+01:00",_x000D_
          "LastRefreshDate": "2020-11-09T16:10:39.7147496+01:00",_x000D_
          "TotalRefreshCount": 4,_x000D_
          "CustomInfo": {}_x000D_
        }_x000D_
      },_x000D_
      "1790": {_x000D_
        "$type": "Inside.Core.Formula.Definition.DefinitionAC, Inside.Core.Formula",_x000D_
        "ID": 1790,_x000D_
        "Results": [_x000D_
          [_x000D_
            "2"_x000D_
          ]_x000D_
        ],_x000D_
        "Statistics": {_x000D_
          "CreationDate": "2022-11-15T10:02:33.4059842+01:00",_x000D_
          "LastRefreshDate": "2020-11-09T16:10:39.6686477+01:00",_x000D_
          "TotalRefreshCount": 4,_x000D_
          "CustomInfo": {}_x000D_
        }_x000D_
      },_x000D_
      "1791": {_x000D_
        "$type": "Inside.Core.Formula.Definition.DefinitionAC, Inside.Core.Formula",_x000D_
        "ID": 1791,_x000D_
        "Results": [_x000D_
          [_x000D_
            "2"_x000D_
          ]_x000D_
        ],_x000D_
        "Statistics": {_x000D_
          "CreationDate": "2022-11-15T10:02:33.4059842+01:00",_x000D_
          "LastRefreshDate": "2020-11-09T16:10:42.2176581+01:00",_x000D_
          "TotalRefreshCount": 4,_x000D_
          "CustomInfo": {}_x000D_
        }_x000D_
      },_x000D_
      "1792": {_x000D_
        "$type": "Inside.Core.Formula.Definition.DefinitionAC, Inside.Core.Formula",_x000D_
        "ID": 1792,_x000D_
        "Results": [_x000D_
          [_x000D_
            "250"_x000D_
          ]_x000D_
        ],_x000D_
        "Statistics": {_x000D_
          "CreationDate": "2022-11-15T10:02:33.4059842+01:00",_x000D_
          "LastRefreshDate": "2020-11-09T16:10:41.0879681+01:00",_x000D_
          "TotalRefreshCount": 4,_x000D_
          "CustomInfo": {}_x000D_
        }_x000D_
      },_x000D_
      "1793": {_x000D_
        "$type": "Inside.Core.Formula.Definition.DefinitionAC, Inside.Core.Formula",_x000D_
        "ID": 1793,_x000D_
        "Results": [_x000D_
          [_x000D_
            "Employé"_x000D_
          ]_x000D_
        ],_x000D_
        "Statistics": {_x000D_
          "CreationDate": "2022-11-15T10:02:33.4059842+01:00",_x000D_
          "LastRefreshDate": "2020-11-09T16:10:40.888789+01:00",_x000D_
          "TotalRefreshCount": 4,_x000D_
          "CustomInfo": {}_x000D_
        }_x000D_
      },_x000D_
      "1794": {_x000D_
        "$type": "Inside.Core.Formula.Definition.DefinitionAC, Inside.Core.Formula",_x000D_
        "ID": 1794,_x000D_
        "Results": [_x000D_
          [_x000D_
            "2"_x000D_
          ]_x000D_
        ],_x000D_
        "Statistics": {_x000D_
          "CreationDate": "2022-11-15T10:02:33.4059842+01:00",_x000D_
          "LastRefreshDate": "2020-11-09T16:10:40.8087545+01:00",_x000D_
          "TotalRefreshCount": 4,_x000D_
          "CustomInfo": {}_x000D_
        }_x000D_
      },_x000D_
      "1795": {_x000D_
        "$type": "Inside.Core.Formula.Definition.DefinitionAC, Inside.Core.Formula",_x000D_
        "ID": 1795,_x000D_
        "Results": [_x000D_
          [_x000D_
            "150"_x000D_
          ]_x000D_
        ],_x000D_
        "Statistics": {_x000D_
          "CreationDate": "2022-11-15T10:02:33.4059842+01:00",_x000D_
          "LastRefreshDate": "2020-11-09T16:10:41.0859745+01:00",_x000D_
          "TotalRefreshCount": 4,_x000D_
          "CustomInfo": {}_x000D_
        }_x000D_
      },_x000D_
      "1796": {_x000D_
        "$type": "Inside.Core.Formula.Definition.DefinitionAC, Inside.Core.Formula",_x000D_
        "ID": 1796,_x000D_
        "Results": [_x000D_
          [_x000D_
            "Employé"_x000D_
          ]_x000D_
        ],_x000D_
        "Statistics": {_x000D_
          "CreationDate": "2022-11-15T10:02:33.4059842+01:00",_x000D_
          "LastRefreshDate": "2020-11-09T16:10:42.9483765+01:00",_x000D_
          "TotalRefreshCount": 4,_x000D_
          "CustomInfo": {}_x000D_
        }_x000D_
      },_x000D_
      "1797": {_x000D_
        "$type": "Inside.Core.Formula.Definition.DefinitionAC, Inside.Core.Formula",_x000D_
        "ID": 1797,_x000D_
        "Results": [_x000D_
          [_x000D_
            "1"_x000D_
          ]_x000D_
        ],_x000D_
        "Statistics": {_x000D_
          "CreationDate": "2022-11-15T10:02:33.4059842+01:00",_x000D_
          "LastRefreshDate": "2020-11-09T16:10:41.3881305+01:00",_x000D_
          "TotalRefreshCount": 4,_x000D_
          "CustomInfo": {}_x000D_
        }_x000D_
      },_x000D_
      "1798": {_x000D_
        "$type": "Inside.Core.Formula.Definition.DefinitionAC, Inside.Core.Formula",_x000D_
        "ID": 1798,_x000D_
        "Results": [_x000D_
          [_x000D_
            "300"_x000D_
          ]_x000D_
        ],_x000D_
        "Statistics": {_x000D_
          "CreationDate": "2022-11-15T10:02:33.4059842+01:00",_x000D_
          "LastRefreshDate": "2020-11-09T16:10:41.0839785+01:00",_x000D_
          "TotalRefreshCount": 4,_x000D_
          "CustomInfo": {}_x000D_
        }_x000D_
      },_x000D_
      "1799": {_x000D_
        "$type": "Inside.Core.Formula.Definition.DefinitionAC, Inside.Core.Formula",_x000D_
        "ID": 1799,_x000D_
        "Results": [_x000D_
          [_x000D_
            "Ingénieur et cadre"_x000D_
          ]_x000D_
        ],_x000D_
        "Statistics": {_x000D_
          "CreationDate": "2022-11-15T10:02:33.4059842+01:00",_x000D_
          "LastRefreshDate": "2020-11-09T16:10:40.2583815+01:00",_x000D_
          "TotalRefreshCount": 4,_x000D_
          "CustomInfo": {}_x000D_
        }_x000D_
      },_x000D_
      "1800": {_x000D_
        "$type": "Inside.Core.Formula.Definition.DefinitionAC, Inside.Core.Formula",_x000D_
        "ID": 1800,_x000D_
        "Results": [_x000D_
          [_x000D_
            "2"_x000D_
          ]_x000D_
        ],_x000D_
        "Statistics": {_x000D_
          "CreationDate": "2022-11-15T10:02:33.4059842+01:00",_x000D_
          "LastRefreshDate": "2020-11-09T16:10:40.9108263+01:00",_x000D_
          "TotalRefreshCount": 4,_x000D_
          "CustomInfo": {}_x000D_
        }_x000D_
      },_x000D_
      "1801": {_x000D_
        "$type": "Inside.Core.Formula.Definition.DefinitionAC, Inside.Core.Formula",_x000D_
        "ID": 1801,_x000D_
        "Results": [_x000D_
          [_x000D_
            "300"_x000D_
          ]_x000D_
        ],_x000D_
        "Statistics": {_x000D_
          "CreationDate": "2022-11-15T10:02:33.4059842+01:00",_x000D_
          "LastRefreshDate": "2020-11-09T16:10:41.0819841+01:00",_x000D_
          "TotalRefreshCount": 4,_x000D_
          "CustomInfo": {}_x000D_
        }_x000D_
      },_x000D_
      "1802": {_x000D_
        "$type": "Inside.Core.Formula.Definition.DefinitionAC, Inside.Core.Formula",_x000D_
        "ID": 1802,_x000D_
        "Results": [_x000D_
          [_x000D_
            "Employé"_x000D_
          ]_x000D_
        ],_x000D_
        "Statistics": {_x000D_
          "CreationDate": "2022-11-15T10:02:33.4059842+01:00",_x000D_
          "LastRefreshDate": "2020-11-09T16:10:40.7458766+01:00",_x000D_
          "TotalRefreshCount": 4,_x000D_
          "CustomInfo": {}_x000D_
        }_x000D_
      },_x000D_
      "1803": {_x000D_
        "$type": "Inside.Core.Formula.Definition.DefinitionAC, Inside.Core.Formula",_x000D_
        "ID": 1803,_x000D_
        "Results": [_x000D_
          [_x000D_
            "3"_x000D_
          ]_x000D_
        ],_x000D_
        "Statistics": {_x000D_
          "CreationDate": "2022-11-15T10:02:33.4059842+01:00",_x000D_
          "LastRefreshDate": "2020-11-09T16:10:39.9060676+01:00",_x000D_
          "TotalRefreshCount": 4,_x000D_
          "CustomInfo": {}_x000D_
        }_x000D_
      },_x000D_
      "1804": {_x000D_
        "$type": "Inside.Core.Formula.Definition.DefinitionAC, Inside.Core.Formula",_x000D_
        "ID": 1804,_x000D_
        "Results": [_x000D_
          [_x000D_
            "200"_x000D_
          ]_x000D_
        ],_x000D_
        "Statistics": {_x000D_
          "CreationDate": "2022-11-15T10:02:33.4059842+01:00",_x000D_
          "LastRefreshDate": "2020-11-09T16:10:41.0799952+01:00",_x000D_
          "TotalRefreshCount": 4,_x000D_
          "CustomInfo": {}_x000D_
        }_x000D_
      },_x000D_
      "1805": {_x000D_
        "$type": "Inside.Core.Formula.Definition.DefinitionAC, Inside.Core.Formula",_x000D_
        "ID": 1805,_x000D_
        "Results": [_x000D_
          [_x000D_
            "Employé"_x000D_
          ]_x000D_
        ],_x000D_
        "Statistics": {_x000D_
          "CreationDate": "2022-11-15T10:02:33.4059842+01:00",_x000D_
          "LastRefreshDate": "2020-11-09T16:10:39.8290702+01:00",_x000D_
          "TotalRefreshCount": 4,_x000D_
          "CustomInfo": {}_x000D_
        }_x000D_
      },_x000D_
      "1806": {_x000D_
        "$type": "Inside.Core.Formula.Definition.DefinitionAC, Inside.Core.Formula",_x000D_
        "ID": 1806,_x000D_
        "Results": [_x000D_
          [_x000D_
            "2"_x000D_
          ]_x000D_
        ],_x000D_
        "Statistics": {_x000D_
          "CreationDate": "2022-11-15T10:02:33.4059842+01:00",_x000D_
          "LastRefreshDate": "2020-11-09T16:10:40.1219583+01:00",_x000D_
          "TotalRefreshCount": 4,_x000D_
          "CustomInfo": {}_x000D_
        }_x000D_
      },_x000D_
      "1807": {_x000D_
        "$type": "Inside.Core.Formula.Definition.DefinitionAC, Inside.Core.Formula",_x000D_
        "ID": 1807,_x000D_
        "Results": [_x000D_
          [_x000D_
            "100"_x000D_
          ]_x000D_
        ],_x000D_
        "Statistics": {_x000D_
          "CreationDate": "2022-11-15T10:02:33.4059842+01:00",_x000D_
          "LastRefreshDate": "2020-11-09T16:10:41.0779509+01:00",_x000D_
          "TotalRefreshCount": 4,_x000D_
          "CustomInfo": {}_x000D_
        }_x000D_
      },_x000D_
      "1808": {_x000D_
        "$type": "Inside.Core.Formula.Definition.DefinitionAC, Inside.Core.Formula",_x000D_
        "ID": 1808,_x000D_
        "Results": [_x000D_
          [_x000D_
            "Employé"_x000D_
          ]_x000D_
        ],_x000D_
        "Statistics": {_x000D_
          "CreationDate": "2022-11-15T10:02:33.4059842+01:00",_x000D_
          "LastRefreshDate": "2020-11-09T16:10:40.5220024+01:00",_x000D_
          "TotalRefreshCount": 4,_x000D_
          "CustomInfo": {}_x000D_
        }_x000D_
      },_x000D_
      "1809": {_x000D_
        "$type": "Inside.Core.Formula.Definition.DefinitionAC, Inside.Core.Formula",_x000D_
        "ID": 1809,_x000D_
        "Results": [_x000D_
          [_x000D_
            "1"_x000D_
          ]_x000D_
        ],_x000D_
        "Statistics": {_x000D_
          "CreationDate": "2022-11-15T10:02:33.4059842+01:00",_x000D_
          "LastRefreshDate": "2020-11-09T16:10:40.3421736+01:00",_x000D_
          "TotalRefreshCount": 4,_x000D_
          "CustomInfo": {}_x000D_
        }_x000D_
      },_x000D_
      "1810": {_x000D_
        "$type": "Inside.Core.Formula.Definition.DefinitionAC, Inside.Core.Formula",_x000D_
        "ID": 1810,_x000D_
        "Results": [_x000D_
          [_x000D_
            "100"_x000D_
          ]_x000D_
        ],_x000D_
        "Statistics": {_x000D_
          "CreationDate": "2022-11-15T10:02:33.4059842+01:00",_x000D_
          "LastRefreshDate": "2020-11-09T16:10:41.0759973+01:00",_x000D_
          "TotalRefreshCount": 4,_x000D_
          "CustomInfo": {}_x000D_
        }_x000D_
      },_x000D_
      "1811": {_x000D_
        "$type": "Inside.Core.Formula.Definition.DefinitionAC, Inside.Core.Formula",_x000D_
        "ID": 1811,_x000D_
        "Results": [_x000D_
          [_x000D_
            "Ingénieur et cadre"_x000D_
          ]_x000D_
        ],_x000D_
        "Statistics": {_x000D_
          "CreationDate": "2022-11-15T10:02:33.4059842+01:00",_x000D_
          "LastRefreshDate": "2020-11-09T16:10:42.0449267+01:00",_x000D_
          "TotalRefreshCount": 4,_x000D_
          "CustomInfo": {}_x000D_
        }_x000D_
      },_x000D_
      "1812": {_x000D_
        "$type": "Inside.Core.Formula.Definition.DefinitionAC, Inside.Core.Formula",_x000D_
        "ID": 1812,_x000D_
        "Results": [_x000D_
          [_x000D_
            "3"_x000D_
          ]_x000D_
        ],_x000D_
        "Statistics": {_x000D_
          "CreationDate": "2022-11-15T10:02:33.4059842+01:00",_x000D_
          "LastRefreshDate": "2020-11-09T16:10:40.580991+01:00",_x000D_
          "TotalRefreshCount": 4,_x000D_
          "CustomInfo": {}_x000D_
        }_x000D_
      },_x000D_
      "1813": {_x000D_
        "$type": "Inside.Core.Formula.Definition.DefinitionAC, Inside.Core.Formula",_x000D_
        "ID": 1813,_x000D_
        "Results": [_x000D_
          [_x000D_
            31_x000D_
          ]_x000D_
        ],_x000D_
        "Statistics": {_x000D_
          "CreationDate": "2022-11-15T10:02:33.4059842+01:00",_x000D_
          "LastRefreshDate": "2020-11-09T16:10:39.2425583+01:00",_x000D_
          "TotalRefreshCount": 4,_x000D_
          "CustomInfo": {}_x000D_
        }_x000D_
      },_x000D_
      "1814": {_x000D_
        "$type": "Inside.Core.Formula.Definition.DefinitionAC, Inside.Core.Formula",_x000D_
        "ID": 1814,_x000D_
        "Results": [_x000D_
          [_x000D_
            31_x000D_
          ]_x000D_
        ],_x000D_
        "Statistics": {_x000D_
          "CreationDate": "2022-11-15T10:02:33.4059842+01:00",_x000D_
          "LastRefreshDate": "2020-11-09T16:10:39.0465403+01:00",_x000D_
          "TotalRefreshCount": 4,_x000D_
          "CustomInfo": {}_x000D_
        }_x000D_
      },_x000D_
      "1815": {_x000D_
        "$type": "Inside.Core.Formula.Definition.DefinitionAC, Inside.Core.Formula",_x000D_
        "ID": 1815,_x000D_
        "Results": [_x000D_
          [_x000D_
            31_x000D_
          ]_x000D_
        ],_x000D_
        "Statistics": {_x000D_
          "CreationDate": "2022-11-15T10:02:33.4059842+01:00",_x000D_
          "LastRefreshDate": "2020-11-09T16:10:39.6925855+01:00",_x000D_
          "TotalRefreshCount": 4,_x000D_
          "CustomInfo": {}_x000D_
        }_x000D_
      },_x000D_
      "1816": {_x000D_
        "$type": "Inside.Core.Formula.Definition.DefinitionAC, Inside.Core.Formula",_x000D_
        "ID": 1816,_x000D_
        "Results": [_x000D_
          [_x000D_
            "Ingénieur et cadre"_x000D_
          ]_x000D_
        ],_x000D_
        "Statistics": {_x000D_
          "CreationDate": "2022-11-15T10:02:33.4059842+01:00",_x000D_
          "LastRefreshDate": "2020-11-09T16:10:39.3457603+01:00",_x000D_
          "TotalRefreshCount": 4,_x000D_
          "CustomInfo": {}_x000D_
        }_x000D_
      },_x000D_
      "1817": {_x000D_
        "$type": "Inside.Core.Formula.Definition.DefinitionAC, Inside.Core.Formula",_x000D_
        "ID": 1817,_x000D_
        "Results": [_x000D_
          [_x000D_
            31_x000D_
          ]_x000D_
        ],_x000D_
        "Statistics": {_x000D_
          "CreationDate": "2022-11-15T10:02:33.4059842+01:00",_x000D_
          "LastRefreshDate": "2020-11-09T16:10:40.4541208+01:00",_x000D_
          "TotalRefreshCount": 4,_x000D_
          "CustomInfo": {}_x000D_
        }_x000D_
      },_x000D_
      "1818": {_x000D_
        "$type": "Inside.Core.Formula.Definition.DefinitionAC, Inside.Core.Formula",_x000D_
        "ID": 1818,_x000D_
        "Results": [_x000D_
          [_x000D_
            "1"_x000D_
          ]_x000D_
        ],_x000D_
        "Statistics": {_x000D_
          "CreationDate": "2022-11-15T10:02:33.4059842+01:00",_x000D_
          "LastRefreshDate": "2020-11-09T16:10:39.6556767+01:00",_x000D_
          "TotalRefreshCount": 4,_x000D_
          "CustomInfo": {}_x000D_
        }_x000D_
      },_x000D_
      "1819": {_x000D_
        "$type": "Inside.Core.Formula.Definition.DefinitionAC, Inside.Core.Formula",_x000D_
        "ID": 1819,_x000D_
        "Results": [_x000D_
          [_x000D_
            "300"_x000D_
          ]_x000D_
        ],_x000D_
        "Statistics": {_x000D_
          "CreationDate": "2022-11-15T10:02:33.4059842+01:00",_x000D_
          "LastRefreshDate": "2020-11-09T16:10:42.7780431+01:00",_x000D_
          "TotalRefreshCount": 4,_x000D_
          "CustomInfo": {}_x000D_
        }_x000D_
      },_x000D_
      "1820": {_x000D_
        "$type": "Inside.Core.Formula.Definition.DefinitionAC, Inside.Core.Formula",_x000D_
        "ID": 1820,_x000D_
        "Results": [_x000D_
          [_x000D_
            "Ingénieur et cadre"_x000D_
          ]_x000D_
        ],_x000D_
        "Statistics": {_x000D_
          "CreationDate": "2022-11-15T10:02:33.4059842+01:00",_x000D_
          "LastRefreshDate": "2020-11-09T16:10:40.7407412+01:00",_x000D_
          "TotalRefreshCount": 4,_x000D_
          "CustomInfo": {}_x000D_
        }_x000D_
      },_x000D_
      "1821": {_x000D_
        "$type": "Inside.Core.Formula.Definition.DefinitionAC, Inside.Core.Formula",_x000D_
        "ID": 1821,_x000D_
        "Results": [_x000D_
          [_x000D_
            "Catégorie 1"_x000D_
          ]_x000D_
        ],_x000D_
        "Statistics": {_x000D_
          "CreationDate": "2022-11-15T10:02:33.4059842+01:00",_x000D_
          "LastRefreshDate": "2020-11-09T16:10:18.0203772+01:00",_x000D_
          "TotalRefreshCount": 2,_x000D_
          "CustomInfo": {}_x000D_
        }_x000D_
      },_x000D_
      "1822": {_x000D_
        "$type": "Inside.Core.Formula.Definition.DefinitionAC, Inside.Core.Formula",_x000D_
        "ID": 1822,_x000D_
        "Results": [_x000D_
          [_x000D_
            "250"_x000D_
          ]_x000D_
        ],_x000D_
        "Statistics": {_x000D_
          "CreationDate": "2022-11-15T10:02:33.4059842+01:00",_x000D_
          "LastRefreshDate": "2020-11-09T16:10:41.071018+01:00",_x000D_
          "TotalRefreshCount": 4,_x000D_
          "CustomInfo": {}_x000D_
        }_x000D_
      },_x000D_
      "1823": {_x000D_
        "$type": "Inside.Core.Formula.Definition.DefinitionAC, Inside.Core.Formula",_x000D_
        "ID": 1823,_x000D_
        "Results": [_x000D_
          [_x000D_
            31_x000D_
          ]_x000D_
        ],_x000D_
        "Statistics": {_x000D_
          "CreationDate": "2022-11-15T10:02:33.4059842+01:00",_x000D_
          "LastRefreshDate": "2020-11-09T16:10:42.7180091+01:00",_x000D_
          "TotalRefreshCount": 4,_x000D_
          "CustomInfo": {}_x000D_
        }_x000D_
      },_x000D_
      "1824": {_x000D_
        "$type": "Inside.Core.Formula.Definition.DefinitionAC, Inside.Core.Formula",_x000D_
        "ID": 1824,_x000D_
        "Results": [_x000D_
          [_x000D_
            ""_x000D_
          ]_x000D_
        ],_x000D_
        "Statistics": {_x000D_
          "CreationDate": "2022-11-15T10:02:33.4059842+01:00",_x000D_
          "LastRefreshDate": "2020-11-09T16:10:35.7849358+01:00",_x000D_
          "TotalRefreshCount": 3,_x000D_
          "CustomInfo": {}_x000D_
        }_x000D_
      },_x000D_
      "1825": {_x000D_
        "$type": "Inside.Core.Formula.Definition.DefinitionAC, Inside.Core.Formula",_x000D_
        "ID": 1825,_x000D_
        "Results": [_x000D_
          [_x000D_
            "Employé"_x000D_
          ]_x000D_
        ],_x000D_
        "Statistics": {_x000D_
          "CreationDate": "2022-11-15T10:02:33.4059842+01:00",_x000D_
          "LastRefreshDate": "2020-11-09T16:10:39.823129+01:00",_x000D_
          "TotalRefreshCount": 4,_x000D_
          "CustomInfo": {}_x000D_
        }_x000D_
      },_x000D_
      "1826": {_x000D_
        "$type": "Inside.Core.Formula.Definition.DefinitionAC, Inside.Core.Formula",_x000D_
        "ID": 1826,_x000D_
        "Results": [_x000D_
          [_x000D_
            "200"_x000D_
          ]_x000D_
        ],_x000D_
        "Statistics": {_x000D_
          "CreationDate": "2022-11-15T10:02:33.4059842+01:00",_x000D_
          "LastRefreshDate": "2020-11-09T16:10:41.2934671+01:00",_x000D_
          "TotalRefreshCount": 4,_x000D_
          "CustomInfo": {}_x000D_
        }_x000D_
      },_x000D_
      "1827": {_x000D_
        "$type": "Inside.Core.Formula.Definition.DefinitionAC, Inside.Core.Formula",_x000D_
        "ID": 1827,_x000D_
        "Results": [_x000D_
          [_x000D_
            "2"_x000D_
          ]_x000D_
        ],_x000D_
        "Statistics": {_x000D_
          "CreationDate": "2022-11-15T10:02:33.4059842+01:00",_x000D_
          "LastRefreshDate": "2020-11-09T16:10:39.6516818+01:00",_x000D_
          "TotalRefreshCount": 4,_x000D_
          "CustomInfo": {}_x000D_
        }_x000D_
      },_x000D_
      "1828": {_x000D_
        "$type": "Inside.Core.Formula.Definition.DefinitionAC, Inside.Core.Formula",_x000D_
        "ID": 1828,_x000D_
        "Results": [_x000D_
          [_x000D_
            31_x000D_
          ]_x000D_
        ],_x000D_
        "Statistics": {_x000D_
          "CreationDate": "2022-11-15T10:02:33.4059842+01:00",_x000D_
          "LastRefreshDate": "2020-11-09T16:10:39.2375711+01:00",_x000D_
          "TotalRefreshCount": 4,_x000D_
          "CustomInfo": {}_x000D_
        }_x000D_
      },_x000D_
      "1829": {_x000D_
        "$type": "Inside.Core.Formula.Definition.DefinitionAC, Inside.Core.Formula",_x000D_
        "ID": 1829,_x000D_
        "Results": [_x000D_
          [_x000D_
            "Catégorie 1"_x000D_
          ]_x000D_
        ],_x000D_
        "Statistics": {_x000D_
          "CreationDate": "2022-11-15T10:02:33.4059842+01:00",_x000D_
          "LastRefreshDate": "2020-11-09T16:10:32.8575299+01:00",_x000D_
          "TotalRefreshCount": 3,_x000D_
          "CustomInfo": {}_x000D_
        }_x000D_
      },_x000D_
      "1830": {_x000D_
        "$type": "Inside.Core.Formula.Definition.DefinitionAC, Inside.Core.Formula",_x000D_
        "ID": 1830,_x000D_
        "Results": [_x000D_
          [_x000D_
            "Employé"_x000D_
          ]_x000D_
        ],_x000D_
        "Statistics": {_x000D_
          "CreationDate": "2022-11-15T10:02:33.4059842+01:00",_x000D_
          "LastRefreshDate": "2020-11-09T16:10:40.517016+01:00",_x000D_
          "TotalRefreshCount": 4,_x000D_
          "CustomInfo": {}_x000D_
        }_x000D_
      },_x000D_
      "1831": {_x000D_
        "$type": "Inside.Core.Formula.Definition.DefinitionAC, Inside.Core.Formula",_x000D_
        "ID": 1831,_x000D_
        "Results": [_x000D_
          [_x000D_
            "100"_x000D_
          ]_x000D_
        ],_x000D_
        "Statistics": {_x000D_
          "CreationDate": "2022-11-15T10:02:33.4059842+01:00",_x000D_
          "LastRefreshDate": "2020-11-09T16:10:41.2908105+01:00",_x000D_
          "TotalRefreshCount": 4,_x000D_
          "CustomInfo": {}_x000D_
        }_x000D_
      },_x000D_
      "1832": {_x000D_
        "$type": "Inside.Core.Formula.Definition.DefinitionAC, Inside.Core.Formula",_x000D_
        "ID": 1832,_x000D_
        "Results": [_x000D_
          [_x000D_
            "2"_x000D_
          ]_x000D_
        ],_x000D_
        "Statistics": {_x000D_
          "CreationDate": "2022-11-15T10:02:33.4059842+01:00",_x000D_
          "LastRefreshDate": "2020-11-09T16:10:39.6506837+01:00",_x000D_
          "TotalRefreshCount": 4,_x000D_
          "CustomInfo": {}_x000D_
        }_x000D_
      },_x000D_
      "1833": {_x000D_
        "$type": "Inside.Core.Formula.Definition.DefinitionAC, Inside.Core.Formula",_x000D_
        "ID": 1833,_x000D_
        "Results": [_x000D_
          [_x000D_
            54_x000D_
          ]_x000D_
        ],_x000D_
        "Statistics": {_x000D_
          "CreationDate": "2022-11-15T10:02:33.4059842+01:00",_x000D_
          "LastRefreshDate": "2020-11-09T16:10:39.2355765+01:00",_x000D_
          "TotalRefreshCount": 4,_x000D_
          "CustomInfo": {}_x000D_
        }_x000D_
      },_x000D_
      "1834": {_x000D_
        "$type": "Inside.Core.Formula.Definition.DefinitionAC, Inside.Core.Formula",_x000D_
        "ID": 1834,_x000D_
        "Results": [_x000D_
          [_x000D_
            "Catégorie 2"_x000D_
          ]_x000D_
        ],_x000D_
        "St</t>
  </si>
  <si>
    <t>atistics": {_x000D_
          "CreationDate": "2022-11-15T10:02:33.4059842+01:00",_x000D_
          "LastRefreshDate": "2020-11-09T16:10:32.8554938+01:00",_x000D_
          "TotalRefreshCount": 3,_x000D_
          "CustomInfo": {}_x000D_
        }_x000D_
      },_x000D_
      "1835": {_x000D_
        "$type": "Inside.Core.Formula.Definition.DefinitionAC, Inside.Core.Formula",_x000D_
        "ID": 1835,_x000D_
        "Results": [_x000D_
          [_x000D_
            "Employé"_x000D_
          ]_x000D_
        ],_x000D_
        "Statistics": {_x000D_
          "CreationDate": "2022-11-15T10:02:33.4059842+01:00",_x000D_
          "LastRefreshDate": "2020-11-09T16:10:41.8583262+01:00",_x000D_
          "TotalRefreshCount": 4,_x000D_
          "CustomInfo": {}_x000D_
        }_x000D_
      },_x000D_
      "1836": {_x000D_
        "$type": "Inside.Core.Formula.Definition.DefinitionAC, Inside.Core.Formula",_x000D_
        "ID": 1836,_x000D_
        "Results": [_x000D_
          [_x000D_
            "200"_x000D_
          ]_x000D_
        ],_x000D_
        "Statistics": {_x000D_
          "CreationDate": "2022-11-15T10:02:33.4059842+01:00",_x000D_
          "LastRefreshDate": "2020-11-09T16:10:41.288817+01:00",_x000D_
          "TotalRefreshCount": 4,_x000D_
          "CustomInfo": {}_x000D_
        }_x000D_
      },_x000D_
      "1837": {_x000D_
        "$type": "Inside.Core.Formula.Definition.DefinitionAC, Inside.Core.Formula",_x000D_
        "ID": 1837,_x000D_
        "Results": [_x000D_
          [_x000D_
            "4"_x000D_
          ]_x000D_
        ],_x000D_
        "Statistics": {_x000D_
          "CreationDate": "2022-11-15T10:02:33.4059842+01:00",_x000D_
          "LastRefreshDate": "2020-11-09T16:10:39.648694+01:00",_x000D_
          "TotalRefreshCount": 4,_x000D_
          "CustomInfo": {}_x000D_
        }_x000D_
      },_x000D_
      "1838": {_x000D_
        "$type": "Inside.Core.Formula.Definition.DefinitionAC, Inside.Core.Formula",_x000D_
        "ID": 1838,_x000D_
        "Results": [_x000D_
          [_x000D_
            31_x000D_
          ]_x000D_
        ],_x000D_
        "Statistics": {_x000D_
          "CreationDate": "2022-11-15T10:02:33.4059842+01:00",_x000D_
          "LastRefreshDate": "2020-11-09T16:10:39.2345791+01:00",_x000D_
          "TotalRefreshCount": 4,_x000D_
          "CustomInfo": {}_x000D_
        }_x000D_
      },_x000D_
      "1839": {_x000D_
        "$type": "Inside.Core.Formula.Definition.DefinitionAC, Inside.Core.Formula",_x000D_
        "ID": 1839,_x000D_
        "Results": [_x000D_
          [_x000D_
            "Catégorie 3"_x000D_
          ]_x000D_
        ],_x000D_
        "Statistics": {_x000D_
          "CreationDate": "2022-11-15T10:02:33.4059842+01:00",_x000D_
          "LastRefreshDate": "2020-11-09T16:10:32.8535337+01:00",_x000D_
          "TotalRefreshCount": 3,_x000D_
          "CustomInfo": {}_x000D_
        }_x000D_
      },_x000D_
      "1840": {_x000D_
        "$type": "Inside.Core.Formula.Definition.DefinitionAC, Inside.Core.Formula",_x000D_
        "ID": 1840,_x000D_
        "Results": [_x000D_
          [_x000D_
            "Ingénieur et cadre"_x000D_
          ]_x000D_
        ],_x000D_
        "Statistics": {_x000D_
          "CreationDate": "2022-11-15T10:02:33.4059842+01:00",_x000D_
          "LastRefreshDate": "2020-11-09T16:10:40.037129+01:00",_x000D_
          "TotalRefreshCount": 4,_x000D_
          "CustomInfo": {}_x000D_
        }_x000D_
      },_x000D_
      "1841": {_x000D_
        "$type": "Inside.Core.Formula.Definition.DefinitionAC, Inside.Core.Formula",_x000D_
        "ID": 1841,_x000D_
        "Results": [_x000D_
          [_x000D_
            "250"_x000D_
          ]_x000D_
        ],_x000D_
        "Statistics": {_x000D_
          "CreationDate": "2022-11-15T10:02:33.4059842+01:00",_x000D_
          "LastRefreshDate": "2020-11-09T16:10:41.2878487+01:00",_x000D_
          "TotalRefreshCount": 4,_x000D_
          "CustomInfo": {}_x000D_
        }_x000D_
      },_x000D_
      "1842": {_x000D_
        "$type": "Inside.Core.Formula.Definition.DefinitionAC, Inside.Core.Formula",_x000D_
        "ID": 1842,_x000D_
        "Results": [_x000D_
          [_x000D_
            "2"_x000D_
          ]_x000D_
        ],_x000D_
        "Statistics": {_x000D_
          "CreationDate": "2022-11-15T10:02:33.4059842+01:00",_x000D_
          "LastRefreshDate": "2020-11-09T16:10:39.6466978+01:00",_x000D_
          "TotalRefreshCount": 4,_x000D_
          "CustomInfo": {}_x000D_
        }_x000D_
      },_x000D_
      "1843": {_x000D_
        "$type": "Inside.Core.Formula.Definition.DefinitionAC, Inside.Core.Formula",_x000D_
        "ID": 1843,_x000D_
        "Results": [_x000D_
          [_x000D_
            31_x000D_
          ]_x000D_
        ],_x000D_
        "Statistics": {_x000D_
          "CreationDate": "2022-11-15T10:02:33.4059842+01:00",_x000D_
          "LastRefreshDate": "2020-11-09T16:10:39.2325842+01:00",_x000D_
          "TotalRefreshCount": 4,_x000D_
          "CustomInfo": {}_x000D_
        }_x000D_
      },_x000D_
      "1844": {_x000D_
        "$type": "Inside.Core.Formula.Definition.DefinitionAC, Inside.Core.Formula",_x000D_
        "ID": 1844,_x000D_
        "Results": [_x000D_
          [_x000D_
            "Catégorie 1"_x000D_
          ]_x000D_
        ],_x000D_
        "Statistics": {_x000D_
          "CreationDate": "2022-11-15T10:02:33.4059842+01:00",_x000D_
          "LastRefreshDate": "2020-11-09T16:10:32.851538+01:00",_x000D_
          "TotalRefreshCount": 3,_x000D_
          "CustomInfo": {}_x000D_
        }_x000D_
      },_x000D_
      "1845": {_x000D_
        "$type": "Inside.Core.Formula.Definition.DefinitionAC, Inside.Core.Formula",_x000D_
        "ID": 1845,_x000D_
        "Results": [_x000D_
          [_x000D_
            "Employé"_x000D_
          ]_x000D_
        ],_x000D_
        "Statistics": {_x000D_
          "CreationDate": "2022-11-15T10:02:33.4059842+01:00",_x000D_
          "LastRefreshDate": "2020-11-09T16:10:40.8847988+01:00",_x000D_
          "TotalRefreshCount": 4,_x000D_
          "CustomInfo": {}_x000D_
        }_x000D_
      },_x000D_
      "1846": {_x000D_
        "$type": "Inside.Core.Formula.Definition.DefinitionAC, Inside.Core.Formula",_x000D_
        "ID": 1846,_x000D_
        "Results": [_x000D_
          [_x000D_
            "200"_x000D_
          ]_x000D_
        ],_x000D_
        "Statistics": {_x000D_
          "CreationDate": "2022-11-15T10:02:33.4059842+01:00",_x000D_
          "LastRefreshDate": "2020-11-09T16:10:41.2858514+01:00",_x000D_
          "TotalRefreshCount": 4,_x000D_
          "CustomInfo": {}_x000D_
        }_x000D_
      },_x000D_
      "1847": {_x000D_
        "$type": "Inside.Core.Formula.Definition.DefinitionAC, Inside.Core.Formula",_x000D_
        "ID": 1847,_x000D_
        "Results": [_x000D_
          [_x000D_
            "2"_x000D_
          ]_x000D_
        ],_x000D_
        "Statistics": {_x000D_
          "CreationDate": "2022-11-15T10:02:33.4059842+01:00",_x000D_
          "LastRefreshDate": "2020-11-09T16:10:39.6456637+01:00",_x000D_
          "TotalRefreshCount": 4,_x000D_
          "CustomInfo": {}_x000D_
        }_x000D_
      },_x000D_
      "1848": {_x000D_
        "$type": "Inside.Core.Formula.Definition.DefinitionAC, Inside.Core.Formula",_x000D_
        "ID": 1848,_x000D_
        "Results": [_x000D_
          [_x000D_
            31_x000D_
          ]_x000D_
        ],_x000D_
        "Statistics": {_x000D_
          "CreationDate": "2022-11-15T10:02:33.4059842+01:00",_x000D_
          "LastRefreshDate": "2020-11-09T16:10:39.2315869+01:00",_x000D_
          "TotalRefreshCount": 4,_x000D_
          "CustomInfo": {}_x000D_
        }_x000D_
      },_x000D_
      "1849": {_x000D_
        "$type": "Inside.Core.Formula.Definition.DefinitionAC, Inside.Core.Formula",_x000D_
        "ID": 1849,_x000D_
        "Results": [_x000D_
          [_x000D_
            ""_x000D_
          ]_x000D_
        ],_x000D_
        "Statistics": {_x000D_
          "CreationDate": "2022-11-15T10:02:33.4059842+01:00",_x000D_
          "LastRefreshDate": "2020-11-09T16:10:32.8395341+01:00",_x000D_
          "TotalRefreshCount": 3,_x000D_
          "CustomInfo": {}_x000D_
        }_x000D_
      },_x000D_
      "1850": {_x000D_
        "$type": "Inside.Core.Formula.Definition.DefinitionAC, Inside.Core.Formula",_x000D_
        "ID": 1850,_x000D_
        "Results": [_x000D_
          [_x000D_
            "Employé"_x000D_
          ]_x000D_
        ],_x000D_
        "Statistics": {_x000D_
          "CreationDate": "2022-11-15T10:02:33.4059842+01:00",_x000D_
          "LastRefreshDate": "2020-11-09T16:10:43.097489+01:00",_x000D_
          "TotalRefreshCount": 4,_x000D_
          "CustomInfo": {}_x000D_
        }_x000D_
      },_x000D_
      "1851": {_x000D_
        "$type": "Inside.Core.Formula.Definition.DefinitionAC, Inside.Core.Formula",_x000D_
        "ID": 1851,_x000D_
        "Results": [_x000D_
          [_x000D_
            "150"_x000D_
          ]_x000D_
        ],_x000D_
        "Statistics": {_x000D_
          "CreationDate": "2022-11-15T10:02:33.4059842+01:00",_x000D_
          "LastRefreshDate": "2020-11-09T16:10:41.2848541+01:00",_x000D_
          "TotalRefreshCount": 4,_x000D_
          "CustomInfo": {}_x000D_
        }_x000D_
      },_x000D_
      "1852": {_x000D_
        "$type": "Inside.Core.Formula.Definition.DefinitionAC, Inside.Core.Formula",_x000D_
        "ID": 1852,_x000D_
        "Results": [_x000D_
          [_x000D_
            "1"_x000D_
          ]_x000D_
        ],_x000D_
        "Statistics": {_x000D_
          "CreationDate": "2022-11-15T10:02:33.4059842+01:00",_x000D_
          "LastRefreshDate": "2020-11-09T16:10:39.643676+01:00",_x000D_
          "TotalRefreshCount": 4,_x000D_
          "CustomInfo": {}_x000D_
        }_x000D_
      },_x000D_
      "1853": {_x000D_
        "$type": "Inside.Core.Formula.Definition.DefinitionAC, Inside.Core.Formula",_x000D_
        "ID": 1853,_x000D_
        "Results": [_x000D_
          [_x000D_
            31_x000D_
          ]_x000D_
        ],_x000D_
        "Statistics": {_x000D_
          "CreationDate": "2022-11-15T10:02:33.4059842+01:00",_x000D_
          "LastRefreshDate": "2020-11-09T16:10:39.2296041+01:00",_x000D_
          "TotalRefreshCount": 4,_x000D_
          "CustomInfo": {}_x000D_
        }_x000D_
      },_x000D_
      "1854": {_x000D_
        "$type": "Inside.Core.Formula.Definition.DefinitionAC, Inside.Core.Formula",_x000D_
        "ID": 1854,_x000D_
        "Results": [_x000D_
          [_x000D_
            ""_x000D_
          ]_x000D_
        ],_x000D_
        "Statistics": {_x000D_
          "CreationDate": "2022-11-15T10:02:33.4059842+01:00",_x000D_
          "LastRefreshDate": "2020-11-09T16:10:32.8375391+01:00",_x000D_
          "TotalRefreshCount": 3,_x000D_
          "CustomInfo": {}_x000D_
        }_x000D_
      },_x000D_
      "1855": {_x000D_
        "$type": "Inside.Core.Formula.Definition.DefinitionAC, Inside.Core.Formula",_x000D_
        "ID": 1855,_x000D_
        "Results": [_x000D_
          [_x000D_
            ""_x000D_
          ]_x000D_
        ],_x000D_
        "Statistics": {_x000D_
          "CreationDate": "2022-11-15T10:02:33.4059842+01:00",_x000D_
          "LastRefreshDate": "2020-11-09T16:10:17.7705385+01:00",_x000D_
          "TotalRefreshCount": 2,_x000D_
          "CustomInfo": {}_x000D_
        }_x000D_
      },_x000D_
      "1856": {_x000D_
        "$type": "Inside.Core.Formula.Definition.DefinitionAC, Inside.Core.Formula",_x000D_
        "ID": 1856,_x000D_
        "Results": [_x000D_
          [_x000D_
            ""_x000D_
          ]_x000D_
        ],_x000D_
        "Statistics": {_x000D_
          "CreationDate": "2022-11-15T10:02:33.4059842+01:00",_x000D_
          "LastRefreshDate": "2020-11-09T16:10:33.2363808+01:00",_x000D_
          "TotalRefreshCount": 3,_x000D_
          "CustomInfo": {}_x000D_
        }_x000D_
      },_x000D_
      "1857": {_x000D_
        "$type": "Inside.Core.Formula.Definition.DefinitionAC, Inside.Core.Formula",_x000D_
        "ID": 1857,_x000D_
        "Results": [_x000D_
          [_x000D_
            "1"_x000D_
          ]_x000D_
        ],_x000D_
        "Statistics": {_x000D_
          "CreationDate": "2022-11-15T10:02:33.4059842+01:00",_x000D_
          "LastRefreshDate": "2020-11-09T16:10:39.9120474+01:00",_x000D_
          "TotalRefreshCount": 4,_x000D_
          "CustomInfo": {}_x000D_
        }_x000D_
      },_x000D_
      "1858": {_x000D_
        "$type": "Inside.Core.Formula.Definition.DefinitionAC, Inside.Core.Formula",_x000D_
        "ID": 1858,_x000D_
        "Results": [_x000D_
          [_x000D_
            "Ingénieur et cadre"_x000D_
          ]_x000D_
        ],_x000D_
        "Statistics": {_x000D_
          "CreationDate": "2022-11-15T10:02:33.4059842+01:00",_x000D_
          "LastRefreshDate": "2020-11-09T16:10:40.0501319+01:00",_x000D_
          "TotalRefreshCount": 4,_x000D_
          "CustomInfo": {}_x000D_
        }_x000D_
      },_x000D_
      "1859": {_x000D_
        "$type": "Inside.Core.Formula.Definition.DefinitionAC, Inside.Core.Formula",_x000D_
        "ID": 1859,_x000D_
        "Results": [_x000D_
          [_x000D_
            "Ingénieur et cadre"_x000D_
          ]_x000D_
        ],_x000D_
        "Statistics": {_x000D_
          "CreationDate": "2022-11-15T10:02:33.4059842+01:00",_x000D_
          "LastRefreshDate": "2020-11-09T16:10:39.8331023+01:00",_x000D_
          "TotalRefreshCount": 4,_x000D_
          "CustomInfo": {}_x000D_
        }_x000D_
      },_x000D_
      "1860": {_x000D_
        "$type": "Inside.Core.Formula.Definition.DefinitionAC, Inside.Core.Formula",_x000D_
        "ID": 1860,_x000D_
        "Results": [_x000D_
          [_x000D_
            "200"_x000D_
          ]_x000D_
        ],_x000D_
        "Statistics": {_x000D_
          "CreationDate": "2022-11-15T10:02:33.4059842+01:00",_x000D_
          "LastRefreshDate": "2020-11-09T16:10:41.3094826+01:00",_x000D_
          "TotalRefreshCount": 4,_x000D_
          "CustomInfo": {}_x000D_
        }_x000D_
      },_x000D_
      "1861": {_x000D_
        "$type": "Inside.Core.Formula.Definition.DefinitionAC, Inside.Core.Formula",_x000D_
        "ID": 1861,_x000D_
        "Results": [_x000D_
          [_x000D_
            ""_x000D_
          ]_x000D_
        ],_x000D_
        "Statistics": {_x000D_
          "CreationDate": "2022-11-15T10:02:33.4059842+01:00",_x000D_
          "LastRefreshDate": "2020-11-09T16:10:33.218428+01:00",_x000D_
          "TotalRefreshCount": 3,_x000D_
          "CustomInfo": {}_x000D_
        }_x000D_
      },_x000D_
      "1862": {_x000D_
        "$type": "Inside.Core.Formula.Definition.DefinitionAC, Inside.Core.Formula",_x000D_
        "ID": 1862,_x000D_
        "Results": [_x000D_
          [_x000D_
            "Employé"_x000D_
          ]_x000D_
        ],_x000D_
        "Statistics": {_x000D_
          "CreationDate": "2022-11-15T10:02:33.4059842+01:00",_x000D_
          "LastRefreshDate": "2020-11-09T16:10:40.5270024+01:00",_x000D_
          "TotalRefreshCount": 4,_x000D_
          "CustomInfo": {}_x000D_
        }_x000D_
      },_x000D_
      "1863": {_x000D_
        "$type": "Inside.Core.Formula.Definition.DefinitionAC, Inside.Core.Formula",_x000D_
        "ID": 1863,_x000D_
        "Results": [_x000D_
          [_x000D_
            "150"_x000D_
          ]_x000D_
        ],_x000D_
        "Statistics": {_x000D_
          "CreationDate": "2022-11-15T10:02:33.4059842+01:00",_x000D_
          "LastRefreshDate": "2020-11-09T16:10:41.307485+01:00",_x000D_
          "TotalRefreshCount": 4,_x000D_
          "CustomInfo": {}_x000D_
        }_x000D_
      },_x000D_
      "1864": {_x000D_
        "$type": "Inside.Core.Formula.Definition.DefinitionAC, Inside.Core.Formula",_x000D_
        "ID": 1864,_x000D_
        "Results": [_x000D_
          [_x000D_
            "Catégorie 1"_x000D_
          ]_x000D_
        ],_x000D_
        "Statistics": {_x000D_
          "CreationDate": "2022-11-15T10:02:33.4059842+01:00",_x000D_
          "LastRefreshDate": "2020-11-09T16:10:35.5727353+01:00",_x000D_
          "TotalRefreshCount": 3,_x000D_
          "CustomInfo": {}_x000D_
        }_x000D_
      },_x000D_
      "1865": {_x000D_
        "$type": "Inside.Core.Formula.Definition.DefinitionAC, Inside.Core.Formula",_x000D_
        "ID": 1865,_x000D_
        "Results": [_x000D_
          [_x000D_
            "Employé"_x000D_
          ]_x000D_
        ],_x000D_
        "Statistics": {_x000D_
          "CreationDate": "2022-11-15T10:02:33.4059842+01:00",_x000D_
          "LastRefreshDate": "2020-11-09T16:10:42.7239936+01:00",_x000D_
          "TotalRefreshCount": 4,_x000D_
          "CustomInfo": {}_x000D_
        }_x000D_
      },_x000D_
      "1866": {_x000D_
        "$type": "Inside.Core.Formula.Definition.DefinitionAC, Inside.Core.Formula",_x000D_
        "ID": 1866,_x000D_
        "Results": [_x000D_
          [_x000D_
            "300"_x000D_
          ]_x000D_
        ],_x000D_
        "Statistics": {_x000D_
          "CreationDate": "2022-11-15T10:02:33.4059842+01:00",_x000D_
          "LastRefreshDate": "2020-11-09T16:10:41.3064988+01:00",_x000D_
          "TotalRefreshCount": 4,_x000D_
          "CustomInfo": {}_x000D_
        }_x000D_
      },_x000D_
      "1867": {_x000D_
        "$type": "Inside.Core.Formula.Definition.DefinitionAC, Inside.Core.Formula",_x000D_
        "ID": 1867,_x000D_
        "Results": [_x000D_
          [_x000D_
            "Catégorie 2"_x000D_
          ]_x000D_
        ],_x000D_
        "Statistics": {_x000D_
          "CreationDate": "2022-11-15T10:02:33.4059842+01:00",_x000D_
          "LastRefreshDate": "2020-11-09T16:10:35.7958912+01:00",_x000D_
          "TotalRefreshCount": 3,_x000D_
          "CustomInfo": {}_x000D_
        }_x000D_
      },_x000D_
      "1868": {_x000D_
        "$type": "Inside.Core.Formula.Definition.DefinitionAC, Inside.Core.Formula",_x000D_
        "ID": 1868,_x000D_
        "Results": [_x000D_
          [_x000D_
            "Employé"_x000D_
          ]_x000D_
        ],_x000D_
        "Statistics": {_x000D_
          "CreationDate": "2022-11-15T10:02:33.4059842+01:00",_x000D_
          "LastRefreshDate": "2020-11-09T16:10:40.0471396+01:00",_x000D_
          "TotalRefreshCount": 4,_x000D_
          "CustomInfo": {}_x000D_
        }_x000D_
      },_x000D_
      "1869": {_x000D_
        "$type": "Inside.Core.Formula.Definition.DefinitionAC, Inside.Core.Formula",_x000D_
        "ID": 1869,_x000D_
        "Results": [_x000D_
          [_x000D_
            "100"_x000D_
          ]_x000D_
        ],_x000D_
        "Statistics": {_x000D_
          "CreationDate": "2022-11-15T10:02:33.4059842+01:00",_x000D_
          "LastRefreshDate": "2020-11-09T16:10:41.3044891+01:00",_x000D_
          "TotalRefreshCount": 4,_x000D_
          "CustomInfo": {}_x000D_
        }_x000D_
      },_x000D_
      "1870": {_x000D_
        "$type": "Inside.Core.Formula.Definition.DefinitionAC, Inside.Core.Formula",_x000D_
        "ID": 1870,_x000D_
        "Results": [_x000D_
          [_x000D_
            "Catégorie 3"_x000D_
          ]_x000D_
        ],_x000D_
        "Statistics": {_x000D_
          "CreationDate": "2022-11-15T10:02:33.4059842+01:00",_x000D_
          "LastRefreshDate": "2020-11-09T16:10:17.3029518+01:00",_x000D_
          "TotalRefreshCount": 2,_x000D_
          "CustomInfo": {}_x000D_
        }_x000D_
      },_x000D_
      "1871": {_x000D_
        "$type": "Inside.Core.Formula.Definition.DefinitionAC, Inside.Core.Formula",_x000D_
        "ID": 1871,_x000D_
        "Results": [_x000D_
          [_x000D_
            "Ingénieur et cadre"_x000D_
          ]_x000D_
        ],_x000D_
        "Statistics": {_x000D_
          "CreationDate": "2022-11-15T10:02:33.4059842+01:00",_x000D_
          "LastRefreshDate": "2020-11-09T16:10:41.3648663+01:00",_x000D_
          "TotalRefreshCount": 4,_x000D_
          "CustomInfo": {}_x000D_
        }_x000D_
      },_x000D_
      "1872": {_x000D_
        "$type": "Inside.Core.Formula.Definition.DefinitionAC, Inside.Core.Formula",_x000D_
        "ID": 1872,_x000D_
        "Results": [_x000D_
          [_x000D_
            "200"_x000D_
          ]_x000D_
        ],_x000D_
        "Statistics": {_x000D_
          "CreationDate": "2022-11-15T10:02:33.4059842+01:00",_x000D_
          "LastRefreshDate": "2020-11-09T16:10:41.3024923+01:00",_x000D_
          "TotalRefreshCount": 4,_x000D_
          "CustomInfo": {}_x000D_
        }_x000D_
      },_x000D_
      "1873": {_x000D_
        "$type": "Inside.Core.Formula.Definition.DefinitionAC, Inside.Core.Formula",_x000D_
        "ID": 1873,_x000D_
        "Results": [_x000D_
          [_x000D_
            "Catégorie 1"_x000D_
          ]_x000D_
        ],_x000D_
        "Statistics": {_x000D_
          "CreationDate": "2022-11-15T10:02:33.4059842+01:00",_x000D_
          "LastRefreshDate": "2020-11-09T16:10:17.4682261+01:00",_x000D_
          "TotalRefreshCount": 2,_x000D_
          "CustomInfo": {}_x000D_
        }_x000D_
      },_x000D_
      "1874": {_x000D_
        "$type": "Inside.Core.Formula.Definition.DefinitionAC, Inside.Core.Formula",_x000D_
        "ID": 1874,_x000D_
        "Results": [_x000D_
          [_x000D_
            "Employé"_x000D_
          ]_x000D_
        ],_x000D_
        "Statistics": {_x000D_
          "CreationDate": "2022-11-15T10:02:33.4059842+01:00",_x000D_
          "LastRefreshDate": "2020-11-09T16:10:41.1308662+01:00",_x000D_
          "TotalRefreshCount": 4,_x000D_
          "CustomInfo": {}_x000D_
        }_x000D_
      },_x000D_
      "1875": {_x000D_
        "$type": "Inside.Core.Formula.Definition.DefinitionAC, Inside.Core.Formula",_x000D_
        "ID": 1875,_x000D_
        "Results": [_x000D_
          [_x000D_
            "200"_x000D_
          ]_x000D_
        ],_x000D_
        "Statistics": {_x000D_
          "CreationDate": "2022-11-15T10:02:33.4059842+01:00",_x000D_
          "LastRefreshDate": "2020-11-09T16:10:41.3014945+01:00",_x000D_
          "TotalRefreshCount": 4,_x000D_
          "CustomInfo": {}_x000D_
        }_x000D_
      },_x000D_
      "1876": {_x000D_
        "$type": "Inside.Core.Formula.Definition.DefinitionAC, Inside.Core.Formula",_x000D_
        "ID": 1876,_x000D_
        "Results": [_x000D_
          [_x000D_
            ""_x000D_
          ]_x000D_
        ],_x000D_
        "Statistics": {_x000D_
          "CreationDate": "2022-11-15T10:02:33.4059842+01:00",_x000D_
          "LastRefreshDate": "2020-11-09T16:10:18.0243672+01:00",_x000D_
          "TotalRefreshCount": 2,_x000D_
          "CustomInfo": {}_x000D_
        }_x000D_
      },_x000D_
      "1877": {_x000D_
        "$type": "Inside.Core.Formula.Definition.DefinitionAC, Inside.Core.Formula",_x000D_
        "ID": 1877,_x000D_
        "Results": [_x000D_
          [_x000D_
            "Employé"_x000D_
          ]_x000D_
        ],_x000D_
        "Statistics": {_x000D_
          "CreationDate": "2022-11-15T10:02:33.4059842+01:00",_x000D_
          "LastRefreshDate": "2020-11-09T16:10:40.2543518+01:00",_x000D_
          "TotalRefreshCount": 4,_x000D_
          "CustomInfo": {}_x000D_
        }_x000D_
      },_x000D_
      "1878": {_x000D_
        "$type": "Inside.Core.Formula.Definition.DefinitionAC, Inside.Core.Formula",_x000D_
        "ID": 1878,_x000D_
        "Results": [_x000D_
          [_x000D_
            "250"_x000D_
          ]_x000D_
        ],_x000D_
        "Statistics": {_x000D_
          "CreationDate": "2022-11-15T10:02:33.4059842+01:00",_x000D_
          "LastRefreshDate": "2020-11-09T16:10:41.2994779+01:00",_x000D_
          "TotalRefreshCount": 4,_x000D_
          "CustomInfo": {}_x000D_
        }_x000D_
      },_x000D_
      "1879": {_x000D_
        "$type": "Inside.Core.Formula.Definition.DefinitionAC, Inside.Core.Formula",_x000D_
        "ID": 1879,_x000D_
        "Results": [_x000D_
          [_x000D_
            ""_x000D_
          ]_x000D_
        ],_x000D_
        "Statistics": {_x000D_
          "CreationDate": "2022-11-15T10:02:33.4059842+01:00",_x000D_
          "LastRefreshDate": "2020-11-09T16:10:33.2062601+01:00",_x000D_
          "TotalRefreshCount": 3,_x000D_
          "CustomInfo": {}_x000D_
        }_x000D_
      },_x000D_
      "1880": {_x000D_
        "$type": "Inside.Core.Formula.Definition.DefinitionAC, Inside.Core.Formula",_x000D_
        "ID": 1880,_x000D_
        "Results": [_x000D_
          [_x000D_
            "Ingénieur et cadre"_x000D_
          ]_x000D_
        ],_x000D_
        "Statistics": {_x000D_
          "CreationDate": "2022-11-15T10:02:33.4059842+01:00",_x000D_
          "LastRefreshDate": "2020-11-09T16:10:40.7417416+01:00",_x000D_
          "TotalRefreshCount": 4,_x000D_
          "CustomInfo": {}_x000D_
        }_x000D_
      },_x000D_
      "1881": {_x000D_
        "$type": "Inside.Core.Formula.Definition.DefinitionAC, Inside.Core.Formula",_x000D_
        "ID": 1881,_x000D_
        "Results": [_x000D_
          [_x000D_
            31_x000D_
          ]_x000D_
        ],_x000D_
        "Statistics": {_x000D_
          "CreationDate": "2022-11-15T10:02:33.4059842+01:00",_x000D_
          "LastRefreshDate": "2020-11-09T16:10:40.868831+01:00",_x000D_
          "TotalRefreshCount": 4,_x000D_
          "CustomInfo": {}_x000D_
        }_x000D_
      },_x000D_
      "1882": {_x000D_
        "$type": "Inside.Core.Formula.Definition.DefinitionAC, Inside.Core.Formula",_x000D_
        "ID": 1882,_x000D_
        "Results": [_x000D_
          [_x000D_
            "Ingénieur et cadre"_x000D_
          ]_x000D_
        ],_x000D_
        "Statistics": {_x000D_
          "CreationDate": "2022-11-15T10:02:33.4059842+01:00",_x000D_
          "LastRefreshDate": "2020-11-09T16:10:40.0421245+01:00",_x000D_
          "TotalRefreshCount": 4,_x000D_
          "CustomInfo": {}_x000D_
        }_x000D_
      },_x000D_
      "1883": {_x000D_
        "$type": "Inside.Core.Formula.Definition.DefinitionAC, Inside.Core.Formula",_x000D_
        "ID": 1883,_x000D_
        "Results": [_x000D_
          [_x000D_
            "3"_x000D_
          ]_x000D_
        ],_x000D_
        "Statistics": {_x000D_
          "CreationDate": "2022-11-15T10:02:33.4059842+01:00",_x000D_
          "LastRefreshDate": "2020-11-09T16:10:41.3845339+01:00",_x000D_
          "TotalRefreshCount": 4,_x000D_
          "CustomInfo": {}_x000D_
        }_x000D_
      },_x000D_
      "1884": {_x000D_
        "$type": "Inside.Core.Formula.Definition.DefinitionAC, Inside.Core.Formula",_x000D_
        "ID": 1884,_x000D_
        "Results": [_x000D_
          [_x000D_
            "100"_x000D_
          ]_x000D_
        ],_x000D_
        "Statistics": {_x000D_
          "CreationDate": "2022-11-15T10:02:33.4059842+01:00",_x000D_
          "LastRefreshDate": "2020-11-09T16:10:42.6462349+01:00",_x000D_
          "TotalRefreshCount": 4,_x000D_
          "CustomInfo": {}_x000D_
        }_x000D_
      },_x000D_
      "1885": {_x000D_
        "$type": "Inside.Core.Formula.Definition.DefinitionAC, Inside.Core.Formula",_x000D_
        "ID": 1885,_x000D_
        "Results": [_x000D_
          [_x000D_
            31_x000D_
          ]_x000D_
        ],_x000D_
        "Statistics": {_x000D_
          "CreationDate": "2022-11-15T10:02:33.4059842+01:00",_x000D_
          "LastRefreshDate": "2020-11-09T16:10:39.6905892+01:00",_x000D_
          "TotalRefreshCount": 4,_x000D_
          "CustomInfo": {}_x000D_
        }_x000D_
      },_x000D_
      "1886": {_x000D_
        "$type": "Inside.Core.Formula.Definition.DefinitionAC, Inside.Core.Formula",_x000D_
        "ID": 1886,_x000D_
        "Results": [_x000D_
          [_x000D_
            "Ingénieur et cadre"_x000D_
          ]_x000D_
        ],_x000D_
        "Statistics": {_x000D_
          "CreationDate": "2022-11-15T10:02:33.4059842+01:00",_x000D_
          "LastRefreshDate": "2020-11-09T16:10:39.3437389+01:00",_x000D_
          "TotalRefreshCount": 4,_x000D_
          "CustomInfo": {}_x000D_
        }_x000D_
      },_x000D_
      "1887": {_x000D_
        "$type": "Inside.Core.Formula.Definition.DefinitionAC, Inside.Core.Formula",_x000D_
        "ID": 1887,_x000D_
        "Results": [_x000D_
          [_x000D_
            "Catégorie 1"_x000D_
          ]_x000D_
        ],_x000D_
        "Statistics": {_x000D_
          "CreationDate": "2022-11-15T10:02:33.4059842+01:00",_x000D_
          "LastRefreshDate": "2020-11-09T16:10:17.7427313+01:00",_x000D_
          "TotalRefreshCount": 2,_x000D_
          "CustomInfo": {}_x000D_
        }_x000D_
      },_x000D_
      "1888": {_x000D_
        "$type": "Inside.Core.Formula.Definition.DefinitionAC, Inside.Core.Formula",_x000D_
        "ID": 1888,_x000D_
        "Results": [_x000D_
          [_x000D_
            "2"_x000D_
          ]_x000D_
        ],_x000D_
        "Statistics": {_x000D_
          "CreationDate": "2022-11-15T10:02:33.4059842+01:00",_x000D_
          "LastRefreshDate": "2020-11-09T16:10:42.5987083+01:00",_x000D_
          "TotalRefreshCount": 4,_x000D_
          "CustomInfo": {}_x000D_
        }_x000D_
      },_x000D_
      "1889": {_x000D_
        "$type": "Inside.Core.Formula.Definition.DefinitionAC, Inside.Core.Formula",_x000D_
        "ID": 1889,_x000D_
        "Results": [_x000D_
          [_x000D_
            "250"_x000D_
          ]_x000D_
        ],_x000D_
        "Statistics": {_x000D_
          "CreationDate": "2022-11-15T10:02:33.4059842+01:00",_x000D_
          "LastRefreshDate": "2020-11-09T16:10:42.7060398+01:00",_x000D_
          "TotalRefreshCount": 4,_x000D_
          "CustomInfo": {}_x000D_
        }_x000D_
      },_x000D_
      "1890": {_x000D_
        "$type": "Inside.Core.Formula.Definition.DefinitionAC, Inside.Core.Formula",_x000D_
        "ID": 1890,_x000D_
        "Results": [_x000D_
          [_x000D_
            31_x000D_
          ]_x000D_
        ],_x000D_
        "Statistics": {_x000D_
          "CreationDate": "2022-11-15T10:02:33.4059842+01:00",_x000D_
          "LastRefreshDate": "2020-11-09T16:10:39.6885887+01:00",_x000D_
          "TotalRefreshCount": 4,_x000D_
          "CustomInfo": {}_x000D_
        }_x000D_
      },_x000D_
      "1891": {_x000D_
        "$type": "Inside.Core.Formula.Definition.DefinitionAC, Inside.Core.Formula",_x000D_
        "ID": 1891,_x000D_
        "Results": [_x000D_
          [_x000D_
            ""_x000D_
          ]_x000D_
        ],_x000D_
        "Statistics": {_x000D_
          "CreationDate": "2022-11-15T10:02:33.4059842+01:00",_x000D_
          "LastRefreshDate": "2020-11-09T16:10:35.5567692+01:00",_x000D_
          "TotalRefreshCount": 3,_x000D_
          "CustomInfo": {}_x000D_
        }_x000D_
      },_x000D_
      "1892": {_x000D_
        "$type": "Inside.Core.Formula.Definition.DefinitionAC, Inside.Core.Formula",_x000D_
        "ID": 1892,_x000D_
        "Results": [_x000D_
          [_x000D_
            "Employé"_x000D_
          ]_x000D_
        ],_x000D_
        "Statistics": {_x000D_
          "CreationDate": "2022-11-15T10:02:33.4059842+01:00",_x000D_
          "LastRefreshDate": "2020-11-09T16:10:40.8857948+01:00",_x000D_
          "TotalRefreshCount": 4,_x000D_
          "CustomInfo": {}_x000D_
        }_x000D_
      },_x000D_
      "1893": {_x000D_
        "$type": "Inside.Core.Formula.Definition.DefinitionAC, Inside.Core.Formula",_x000D_
        "ID": 1893,_x000D_
        "Results": [_x000D_
          [_x000D_
            "100"_x000D_
          ]_x000D_
        ],_x000D_
        "Statistics": {_x000D_
          "CreationDate": "2022-11-15T10:02:33.4059842+01:00",_x000D_
          "LastRefreshDate": "2020-11-09T16:10:42.7750797+01:00",_x000D_
          "TotalRefreshCount": 4,_x000D_
          "CustomInfo": {}_x000D_
        }_x000D_
      },_x000D_
      "1894": {_x000D_
        "$type": "Inside.Core.Formula.Definition.DefinitionAC, Inside.Core.Formula",_x000D_
        "ID": 1894,_x000D_
        "Results": [_x000D_
          [_x000D_
            "1"_x000D_
          ]_x000D_
        ],_x000D_
        "Statistics": {_x000D_
          "CreationDate": "2022-11-15T10:02:33.4059842+01:00",_x000D_
          "LastRefreshDate": "2020-11-09T16:10:41.8832622+01:00",_x000D_
          "TotalRefreshCount": 4,_x000D_
          "CustomInfo": {}_x000D_
        }_x000D_
      },_x000D_
      "1895": {_x000D_
        "$type": "Inside.Core.Formula.Definition.DefinitionAC, Inside.Core.Formula",_x000D_
        "ID": 1895,_x000D_
        "Results": [_x000D_
          [_x000D_
            31_x000D_
          ]_x000D_
        ],_x000D_
        "Statistics": {_x000D_
          "CreationDate": "2022-11-15T10:02:33.4059842+01:00",_x000D_
          "LastRefreshDate": "2020-11-09T16:10:39.6875907+01:00",_x000D_
          "TotalRefreshCount": 4,_x000D_
          "CustomInfo": {}_x000D_
        }_x000D_
      },_x000D_
      "1896": {_x000D_
        "$type": "Inside.Core.Formula.Definition.DefinitionAC, Inside.Core.Formula",_x000D_
        "ID": 1896,_x000D_
        "Results": [_x000D_
          [_x000D_
            "Catégorie 1"_x000D_
          ]_x000D_
        ],_x000D_
        "Statistics": {_x000D_
          "CreationDate": "2022-11-15T10:02:33.4059842+01:00",_x000D_
          "LastRefreshDate": "2020-11-09T16:10:27.8950386+01:00",_x000D_
          "TotalRefreshCount": 3,_x000D_
          "CustomInfo": {}_x000D_
        }_x000D_
      },_x000D_
      "1897": {_x000D_
        "$type": "Inside.Core.Formula.Definition.DefinitionAC, Inside.Core.Formula",_x000D_
        "ID": 1897,_x000D_
        "Results": [_x000D_
          [_x000D_
            "Employé"_x000D_
          ]_x000D_
        ],_x000D_
        "Statistics": {_x000D_
          "CreationDate": "2022-11-15T10:02:33.4059842+01:00",_x000D_
          "LastRefreshDate": "2020-11-09T16:10:40.2493645+01:00",_x000D_
          "TotalRefreshCount": 4,_x000D_
          "CustomInfo": {}_x000D_
        }_x000D_
      },_x000D_
      "1898": {_x000D_
        "$type": "Inside.Core.Formula.Definition.DefinitionAC, Inside.Core.Formula",_x000D_
        "ID": 1898,_x000D_
        "Results": [_x000D_
          [_x000D_
            "100"_x000D_
          ]_x000D_
        ],_x000D_
        "Statistics": {_x000D_
          "CreationDate": "2022-11-15T10:02:33.4059842+01:00",_x000D_
          "LastRefreshDate": "2020-11-09T16:10:42.9072956+01:00",_x000D_
          "TotalRefreshCount": 4,_x000D_
          "CustomInfo": {}_x000D_
        }_x000D_
      },_x000D_
      "1899": {_x000D_
        "$type": "Inside.Core.Formula.Definition.DefinitionAC, Inside.Core.Formula",_x000D_
        "ID": 1899,_x000D_
        "Results": [_x000D_
          [_x000D_
            "3"_x000D_
          ]_x000D_
        ],_x000D_
        "Statistics": {_x000D_
          "CreationDate": "2022-11-15T10:02:33.4059842+01:00",_x000D_
          "LastRefreshDate": "2020-11-09T16:10:40.7927046+01:00",_x000D_
          "TotalRefreshCount": 4,_x000D_
          "CustomInfo": {}_x000D_
        }_x000D_
      },_x000D_
      "1900": {_x000D_
        "$type": "Inside.Core.Formula.Definition.DefinitionAC, Inside.Core.Formula",_x000D_
        "ID": 1900,_x000D_
        "Results": [_x000D_
          [_x000D_
            31_x000D_
          ]_x000D_
        ],_x000D_
        "Statistics": {_x000D_
          "CreationDate": "2022-11-15T10:02:33.4059842+01:00",_x000D_
          "LastRefreshDate": "2020-11-09T16:10:39.6855965+01:00",_x000D_
          "TotalRefreshCount": 4,_x000D_
          "CustomInfo": {}_x000D_
        }_x000D_
      },_x000D_
      "1901": {_x000D_
        "$type": "Inside.Core.Formula.Definition.DefinitionAC, Inside.Core.Formula",_x000D_
        "ID": 1901,_x000D_
        "Results": [_x000D_
          [_x000D_
            ""_x000D_
          ]_x000D_
        ],_x000D_
        "Statistics": {_x000D_
          "CreationDate": "2022-11-15T10:02:33.4059842+01:00",_x000D_
          "LastRefreshDate": "2020-11-09T16:10:27.893009+01:00",_x000D_
          "TotalRefreshCount": 3,_x000D_
          "CustomInfo": {}_x000D_
        }_x000D_
      },_x000D_
      "1902": {_x000D_
        "$type": "Inside.Core.Formula.Definition.DefinitionAC, Inside.Core.Formula",_x000D_
        "ID": 1902,_x000D_
        "Results": [_x000D_
          [_x000D_
            "Ingénieur et cadre"_x000D_
          ]_x000D_
        ],_x000D_
        "Statistics": {_x000D_
          "CreationDate": "2022-11-15T10:02:33.4059842+01:00",_x000D_
          "LastRefreshDate": "2020-11-09T16:10:40.7367699+01:00",_x000D_
          "TotalRefreshCount": 4,_x000D_
          "CustomInfo": {}_x000D_
        }_x000D_
      },_x000D_
      "1903": {_x000D_
        "$type": "Inside.Core.Formula.Definition.DefinitionAC, Inside.Core.Formula",_x000D_
        "ID": 1903,_x000D_
        "Results": [_x000D_
          [_x000D_
            "300"_x000D_
          ]_x000D_
        ],_x000D_
        "Statistics": {_x000D_
          "CreationDate": "2022-11-15T10:02:33.4059842+01:00",_x000D_
          "LastRefreshDate": "2020-11-09T16:10:42.7740605+01:00",_x000D_
          "TotalRefreshCount": 4,_x000D_
          "CustomInfo": {}_x000D_
        }_x000D_
      },_x000D_
      "1904": {_x000D_
        "$type": "Inside.Core.Formula.Definition.DefinitionAC, Inside.Core.Formula",_x000D_
        "ID": 1904,_x000D_
        "Results": [_x000D_
          [_x000D_
            "3"_x000D_
          ]_x000D_
        ],_x000D_
        "Statistics": {_x000D_
          "CreationDate": "2022-11-15T10:02:33.4059842+01:00",_x000D_
          "LastRefreshDate": "2020-11-09T16:10:42.2146658+01:00",_x000D_
          "TotalRefreshCount": 4,_x000D_
          "CustomInfo": {}_x000D_
        }_x000D_
      },_x000D_
      "1905": {_x000D_
        "$type": "Inside.Core.Formula.Definition.DefinitionAC, Inside.Core.Formula",_x000D_
        "ID": 1905,_x000D_
        "Results": [_x000D_
          [_x000D_
            54_x000D_
          ]_x000D_
        ],_x000D_
        "Statistics": {_x000D_
          "CreationDate": "2022-11-15T10:02:33.4059842+01:00",_x000D_
          "LastRefreshDate": "2020-11-09T16:10:39.6835655+01:00",_x000D_
          "TotalRefreshCount": 4,_x000D_
          "CustomInfo": {}_x000D_
        }_x000D_
      },_x000D_
      "1906": {_x000D_
        "$type": "Inside.Core.Formula.Definition.DefinitionAC, Inside.Core.Formula",_x000D_
        "ID": 1906,_x000D_
        "Results": [_x000D_
          [_x000D_
            "Catégorie 3"_x000D_
          ]_x000D_
        ],_x000D_
        "Statistics": {_x000D_
          "CreationDate": "2022-11-15T10:02:33.4059842+01:00",_x000D_
          "LastRefreshDate": "2020-11-09T16:10:27.889057+01:00",_x000D_
          "TotalRefreshCount": 3,_x000D_
          "CustomInfo": {}_x000D_
        }_x000D_
      },_x000D_
      "1907": {_x000D_
        "$type": "Inside.Core.Formula.Definition.DefinitionAC, Inside.Core.Formula",_x000D_
        "ID": 1907,_x000D_
        "Results": [_x000D_
          [_x000D_
            "Ingénieur et cadre"_x000D_
          ]_x000D_
        ],_x000D_
        "Statistics": {_x000D_
          "CreationDate": "2022-11-15T10:02:33.4059842+01:00",_x000D_
          "LastRefreshDate": "2020-11-09T16:10:39.8201278+01:00",_x000D_
          "TotalRefreshCount": 4,_x000D_
          "CustomInfo": {}_x000D_
        }_x000D_
      },_x000D_
      "1908": {_x000D_
        "$type": "Insid</t>
  </si>
  <si>
    <t xml:space="preserve">e.Core.Formula.Definition.DefinitionAC, Inside.Core.Formula",_x000D_
        "ID": 1908,_x000D_
        "Results": [_x000D_
          [_x000D_
            "250"_x000D_
          ]_x000D_
        ],_x000D_
        "Statistics": {_x000D_
          "CreationDate": "2022-11-15T10:02:33.4059842+01:00",_x000D_
          "LastRefreshDate": "2020-11-09T16:10:42.3817286+01:00",_x000D_
          "TotalRefreshCount": 4,_x000D_
          "CustomInfo": {}_x000D_
        }_x000D_
      },_x000D_
      "1909": {_x000D_
        "$type": "Inside.Core.Formula.Definition.DefinitionAC, Inside.Core.Formula",_x000D_
        "ID": 1909,_x000D_
        "Results": [_x000D_
          [_x000D_
            "2"_x000D_
          ]_x000D_
        ],_x000D_
        "Statistics": {_x000D_
          "CreationDate": "2022-11-15T10:02:33.4059842+01:00",_x000D_
          "LastRefreshDate": "2020-11-09T16:10:42.0639182+01:00",_x000D_
          "TotalRefreshCount": 4,_x000D_
          "CustomInfo": {}_x000D_
        }_x000D_
      },_x000D_
      "1910": {_x000D_
        "$type": "Inside.Core.Formula.Definition.DefinitionAC, Inside.Core.Formula",_x000D_
        "ID": 1910,_x000D_
        "Results": [_x000D_
          [_x000D_
            31_x000D_
          ]_x000D_
        ],_x000D_
        "Statistics": {_x000D_
          "CreationDate": "2022-11-15T10:02:33.4059842+01:00",_x000D_
          "LastRefreshDate": "2020-11-09T16:10:39.6826019+01:00",_x000D_
          "TotalRefreshCount": 4,_x000D_
          "CustomInfo": {}_x000D_
        }_x000D_
      },_x000D_
      "1911": {_x000D_
        "$type": "Inside.Core.Formula.Definition.DefinitionAC, Inside.Core.Formula",_x000D_
        "ID": 1911,_x000D_
        "Results": [_x000D_
          [_x000D_
            ""_x000D_
          ]_x000D_
        ],_x000D_
        "Statistics": {_x000D_
          "CreationDate": "2022-11-15T10:02:33.4059842+01:00",_x000D_
          "LastRefreshDate": "2020-11-09T16:10:27.8850275+01:00",_x000D_
          "TotalRefreshCount": 3,_x000D_
          "CustomInfo": {}_x000D_
        }_x000D_
      },_x000D_
      "1912": {_x000D_
        "$type": "Inside.Core.Formula.Definition.DefinitionAC, Inside.Core.Formula",_x000D_
        "ID": 1912,_x000D_
        "Results": [_x000D_
          [_x000D_
            "Employé"_x000D_
          ]_x000D_
        ],_x000D_
        "Statistics": {_x000D_
          "CreationDate": "2022-11-15T10:02:33.4059842+01:00",_x000D_
          "LastRefreshDate": "2020-11-09T16:10:40.5140221+01:00",_x000D_
          "TotalRefreshCount": 4,_x000D_
          "CustomInfo": {}_x000D_
        }_x000D_
      },_x000D_
      "1913": {_x000D_
        "$type": "Inside.Core.Formula.Definition.DefinitionAC, Inside.Core.Formula",_x000D_
        "ID": 1913,_x000D_
        "Results": [_x000D_
          [_x000D_
            "100"_x000D_
          ]_x000D_
        ],_x000D_
        "Statistics": {_x000D_
          "CreationDate": "2022-11-15T10:02:33.4059842+01:00",_x000D_
          "LastRefreshDate": "2020-11-09T16:10:42.7720571+01:00",_x000D_
          "TotalRefreshCount": 4,_x000D_
          "CustomInfo": {}_x000D_
        }_x000D_
      },_x000D_
      "1914": {_x000D_
        "$type": "Inside.Core.Formula.Definition.DefinitionAC, Inside.Core.Formula",_x000D_
        "ID": 1914,_x000D_
        "Results": [_x000D_
          [_x000D_
            "1"_x000D_
          ]_x000D_
        ],_x000D_
        "Statistics": {_x000D_
          "CreationDate": "2022-11-15T10:02:33.4059842+01:00",_x000D_
          "LastRefreshDate": "2020-11-09T16:10:39.8741491+01:00",_x000D_
          "TotalRefreshCount": 4,_x000D_
          "CustomInfo": {}_x000D_
        }_x000D_
      },_x000D_
      "1915": {_x000D_
        "$type": "Inside.Core.Formula.Definition.DefinitionAC, Inside.Core.Formula",_x000D_
        "ID": 1915,_x000D_
        "Results": [_x000D_
          [_x000D_
            31_x000D_
          ]_x000D_
        ],_x000D_
        "Statistics": {_x000D_
          "CreationDate": "2022-11-15T10:02:33.4059842+01:00",_x000D_
          "LastRefreshDate": "2020-11-09T16:10:39.6806078+01:00",_x000D_
          "TotalRefreshCount": 4,_x000D_
          "CustomInfo": {}_x000D_
        }_x000D_
      },_x000D_
      "1916": {_x000D_
        "$type": "Inside.Core.Formula.Definition.DefinitionAC, Inside.Core.Formula",_x000D_
        "ID": 1916,_x000D_
        "Results": [_x000D_
          [_x000D_
            ""_x000D_
          ]_x000D_
        ],_x000D_
        "Statistics": {_x000D_
          "CreationDate": "2022-11-15T10:02:33.4059842+01:00",_x000D_
          "LastRefreshDate": "2020-11-09T16:10:27.8810776+01:00",_x000D_
          "TotalRefreshCount": 3,_x000D_
          "CustomInfo": {}_x000D_
        }_x000D_
      },_x000D_
      "1917": {_x000D_
        "$type": "Inside.Core.Formula.Definition.DefinitionAC, Inside.Core.Formula",_x000D_
        "ID": 1917,_x000D_
        "Results": [_x000D_
          [_x000D_
            "Employé"_x000D_
          ]_x000D_
        ],_x000D_
        "Statistics": {_x000D_
          "CreationDate": "2022-11-15T10:02:33.4059842+01:00",_x000D_
          "LastRefreshDate": "2020-11-09T16:10:42.5571595+01:00",_x000D_
          "TotalRefreshCount": 4,_x000D_
          "CustomInfo": {}_x000D_
        }_x000D_
      },_x000D_
      "1918": {_x000D_
        "$type": "Inside.Core.Formula.Definition.DefinitionAC, Inside.Core.Formula",_x000D_
        "ID": 1918,_x000D_
        "Results": [_x000D_
          [_x000D_
            "100"_x000D_
          ]_x000D_
        ],_x000D_
        "Statistics": {_x000D_
          "CreationDate": "2022-11-15T10:02:33.4059842+01:00",_x000D_
          "LastRefreshDate": "2020-11-09T16:10:42.9062975+01:00",_x000D_
          "TotalRefreshCount": 4,_x000D_
          "CustomInfo": {}_x000D_
        }_x000D_
      },_x000D_
      "1919": {_x000D_
        "$type": "Inside.Core.Formula.Definition.DefinitionAC, Inside.Core.Formula",_x000D_
        "ID": 1919,_x000D_
        "Results": [_x000D_
          [_x000D_
            "1"_x000D_
          ]_x000D_
        ],_x000D_
        "Statistics": {_x000D_
          "CreationDate": "2022-11-15T10:02:33.4059842+01:00",_x000D_
          "LastRefreshDate": "2020-11-09T16:10:39.2226103+01:00",_x000D_
          "TotalRefreshCount": 4,_x000D_
          "CustomInfo": {}_x000D_
        }_x000D_
      },_x000D_
      "1920": {_x000D_
        "$type": "Inside.Core.Formula.Definition.DefinitionAC, Inside.Core.Formula",_x000D_
        "ID": 1920,_x000D_
        "Results": [_x000D_
          [_x000D_
            31_x000D_
          ]_x000D_
        ],_x000D_
        "Statistics": {_x000D_
          "CreationDate": "2022-11-15T10:02:33.4059842+01:00",_x000D_
          "LastRefreshDate": "2020-11-09T16:10:39.6785791+01:00",_x000D_
          "TotalRefreshCount": 4,_x000D_
          "CustomInfo": {}_x000D_
        }_x000D_
      },_x000D_
      "1921": {_x000D_
        "$type": "Inside.Core.Formula.Definition.DefinitionAC, Inside.Core.Formula",_x000D_
        "ID": 1921,_x000D_
        "Results": [_x000D_
          [_x000D_
            "Catégorie 2"_x000D_
          ]_x000D_
        ],_x000D_
        "Statistics": {_x000D_
          "CreationDate": "2022-11-15T10:02:33.4059842+01:00",_x000D_
          "LastRefreshDate": "2020-11-09T16:10:27.8770475+01:00",_x000D_
          "TotalRefreshCount": 3,_x000D_
          "CustomInfo": {}_x000D_
        }_x000D_
      },_x000D_
      "1922": {_x000D_
        "$type": "Inside.Core.Formula.Definition.DefinitionAC, Inside.Core.Formula",_x000D_
        "ID": 1922,_x000D_
        "Results": [_x000D_
          [_x000D_
            "Employé"_x000D_
          ]_x000D_
        ],_x000D_
        "Statistics": {_x000D_
          "CreationDate": "2022-11-15T10:02:33.4059842+01:00",_x000D_
          "LastRefreshDate": "2020-11-09T16:10:40.0331427+01:00",_x000D_
          "TotalRefreshCount": 4,_x000D_
          "CustomInfo": {}_x000D_
        }_x000D_
      },_x000D_
      "1923": {_x000D_
        "$type": "Inside.Core.Formula.Definition.DefinitionAC, Inside.Core.Formula",_x000D_
        "ID": 1923,_x000D_
        "Results": [_x000D_
          [_x000D_
            "200"_x000D_
          ]_x000D_
        ],_x000D_
        "Statistics": {_x000D_
          "CreationDate": "2022-11-15T10:02:33.4059842+01:00",_x000D_
          "LastRefreshDate": "2020-11-09T16:10:42.7700635+01:00",_x000D_
          "TotalRefreshCount": 4,_x000D_
          "CustomInfo": {}_x000D_
        }_x000D_
      },_x000D_
      "1924": {_x000D_
        "$type": "Inside.Core.Formula.Definition.DefinitionAC, Inside.Core.Formula",_x000D_
        "ID": 1924,_x000D_
        "Results": [_x000D_
          [_x000D_
            "2"_x000D_
          ]_x000D_
        ],_x000D_
        "Statistics": {_x000D_
          "CreationDate": "2022-11-15T10:02:33.4059842+01:00",_x000D_
          "LastRefreshDate": "2020-11-09T16:10:40.6046869+01:00",_x000D_
          "TotalRefreshCount": 4,_x000D_
          "CustomInfo": {}_x000D_
        }_x000D_
      },_x000D_
      "1925": {_x000D_
        "$type": "Inside.Core.Formula.Definition.DefinitionAC, Inside.Core.Formula",_x000D_
        "ID": 1925,_x000D_
        "Results": [_x000D_
          [_x000D_
            "2"_x000D_
          ]_x000D_
        ],_x000D_
        "Statistics": {_x000D_
          "CreationDate": "2022-11-15T10:02:33.4059842+01:00",_x000D_
          "LastRefreshDate": "2020-11-09T16:10:42.0748906+01:00",_x000D_
          "TotalRefreshCount": 4,_x000D_
          "CustomInfo": {}_x000D_
        }_x000D_
      },_x000D_
      "1926": {_x000D_
        "$type": "Inside.Core.Formula.Definition.DefinitionAC, Inside.Core.Formula",_x000D_
        "ID": 1926,_x000D_
        "Results": [_x000D_
          [_x000D_
            ""_x000D_
          ]_x000D_
        ],_x000D_
        "Statistics": {_x000D_
          "CreationDate": "2022-11-15T10:02:33.4059842+01:00",_x000D_
          "LastRefreshDate": "2020-11-09T16:10:33.2284035+01:00",_x000D_
          "TotalRefreshCount": 3,_x000D_
          "CustomInfo": {}_x000D_
        }_x000D_
      },_x000D_
      "1927": {_x000D_
        "$type": "Inside.Core.Formula.Definition.DefinitionAC, Inside.Core.Formula",_x000D_
        "ID": 1927,_x000D_
        "Results": [_x000D_
          [_x000D_
            "Employé"_x000D_
          ]_x000D_
        ],_x000D_
        "Statistics": {_x000D_
          "CreationDate": "2022-11-15T10:02:33.4059842+01:00",_x000D_
          "LastRefreshDate": "2020-11-09T16:10:39.8370882+01:00",_x000D_
          "TotalRefreshCount": 4,_x000D_
          "CustomInfo": {}_x000D_
        }_x000D_
      },_x000D_
      "1928": {_x000D_
        "$type": "Inside.Core.Formula.Definition.DefinitionAC, Inside.Core.Formula",_x000D_
        "ID": 1928,_x000D_
        "Results": [_x000D_
          [_x000D_
            "150"_x000D_
          ]_x000D_
        ],_x000D_
        "Statistics": {_x000D_
          "CreationDate": "2022-11-15T10:02:33.4059842+01:00",_x000D_
          "LastRefreshDate": "2020-11-09T16:10:41.8023774+01:00",_x000D_
          "TotalRefreshCount": 4,_x000D_
          "CustomInfo": {}_x000D_
        }_x000D_
      },_x000D_
      "1929": {_x000D_
        "$type": "Inside.Core.Formula.Definition.DefinitionAC, Inside.Core.Formula",_x000D_
        "ID": 1929,_x000D_
        "Results": [_x000D_
          [_x000D_
            ""_x000D_
          ]_x000D_
        ],_x000D_
        "Statistics": {_x000D_
          "CreationDate": "2022-11-15T10:02:33.4059842+01:00",_x000D_
          "LastRefreshDate": "2020-11-09T16:10:33.2244124+01:00",_x000D_
          "TotalRefreshCount": 3,_x000D_
          "CustomInfo": {}_x000D_
        }_x000D_
      },_x000D_
      "1930": {_x000D_
        "$type": "Inside.Core.Formula.Definition.DefinitionAC, Inside.Core.Formula",_x000D_
        "ID": 1930,_x000D_
        "Results": [_x000D_
          [_x000D_
            "200"_x000D_
          ]_x000D_
        ],_x000D_
        "Statistics": {_x000D_
          "CreationDate": "2022-11-15T10:02:33.4059842+01:00",_x000D_
          "LastRefreshDate": "2020-11-09T16:10:42.2891463+01:00",_x000D_
          "TotalRefreshCount": 4,_x000D_
          "CustomInfo": {}_x000D_
        }_x000D_
      },_x000D_
      "1931": {_x000D_
        "$type": "Inside.Core.Formula.Definition.DefinitionAC, Inside.Core.Formula",_x000D_
        "ID": 1931,_x000D_
        "Results": [_x000D_
          [_x000D_
            "300"_x000D_
          ]_x000D_
        ],_x000D_
        "Statistics": {_x000D_
          "CreationDate": "2022-11-15T10:02:33.4059842+01:00",_x000D_
          "LastRefreshDate": "2020-11-09T16:10:42.8752796+01:00",_x000D_
          "TotalRefreshCount": 4,_x000D_
          "CustomInfo": {}_x000D_
        }_x000D_
      },_x000D_
      "1932": {_x000D_
        "$type": "Inside.Core.Formula.Definition.DefinitionAC, Inside.Core.Formula",_x000D_
        "ID": 1932,_x000D_
        "Results": [_x000D_
          [_x000D_
            "Catégorie 5"_x000D_
          ]_x000D_
        ],_x000D_
        "Statistics": {_x000D_
          "CreationDate": "2022-11-15T10:02:33.4059842+01:00",_x000D_
          "LastRefreshDate": "2020-11-09T16:10:32.952325+01:00",_x000D_
          "TotalRefreshCount": 3,_x000D_
          "CustomInfo": {}_x000D_
        }_x000D_
      },_x000D_
      "1933": {_x000D_
        "$type": "Inside.Core.Formula.Definition.DefinitionAC, Inside.Core.Formula",_x000D_
        "ID": 1933,_x000D_
        "Results": [_x000D_
          [_x000D_
            ""_x000D_
          ]_x000D_
        ],_x000D_
        "Statistics": {_x000D_
          "CreationDate": "2022-11-15T10:02:33.4059842+01:00",_x000D_
          "LastRefreshDate": "2020-11-09T16:10:35.5747378+01:00",_x000D_
          "TotalRefreshCount": 3,_x000D_
          "CustomInfo": {}_x000D_
        }_x000D_
      },_x000D_
      "1934": {_x000D_
        "$type": "Inside.Core.Formula.Definition.DefinitionAC, Inside.Core.Formula",_x000D_
        "ID": 1934,_x000D_
        "Results": [_x000D_
          [_x000D_
            ""_x000D_
          ]_x000D_
        ],_x000D_
        "Statistics": {_x000D_
          "CreationDate": "2022-11-15T10:02:33.4059842+01:00",_x000D_
          "LastRefreshDate": "2020-11-09T16:10:35.7978809+01:00",_x000D_
          "TotalRefreshCount": 3,_x000D_
          "CustomInfo": {}_x000D_
        }_x000D_
      },_x000D_
      "1935": {_x000D_
        "$type": "Inside.Core.Formula.Definition.DefinitionAC, Inside.Core.Formula",_x000D_
        "ID": 1935,_x000D_
        "Results": [_x000D_
          [_x000D_
            "Catégorie 4"_x000D_
          ]_x000D_
        ],_x000D_
        "Statistics": {_x000D_
          "CreationDate": "2022-11-15T10:02:33.4059842+01:00",_x000D_
          "LastRefreshDate": "2020-11-09T16:10:17.3059438+01:00",_x000D_
          "TotalRefreshCount": 2,_x000D_
          "CustomInfo": {}_x000D_
        }_x000D_
      },_x000D_
      "1936": {_x000D_
        "$type": "Inside.Core.Formula.Definition.DefinitionAC, Inside.Core.Formula",_x000D_
        "ID": 1936,_x000D_
        "Results": [_x000D_
          [_x000D_
            ""_x000D_
          ]_x000D_
        ],_x000D_
        "Statistics": {_x000D_
          "CreationDate": "2022-11-15T10:02:33.4059842+01:00",_x000D_
          "LastRefreshDate": "2020-11-09T16:10:17.4701883+01:00",_x000D_
          "TotalRefreshCount": 2,_x000D_
          "CustomInfo": {}_x000D_
        }_x000D_
      },_x000D_
      "1937": {_x000D_
        "$type": "Inside.Core.Formula.Definition.DefinitionAC, Inside.Core.Formula",_x000D_
        "ID": 1937,_x000D_
        "Results": [_x000D_
          [_x000D_
            "Catégorie 1"_x000D_
          ]_x000D_
        ],_x000D_
        "Statistics": {_x000D_
          "CreationDate": "2022-11-15T10:02:33.4059842+01:00",_x000D_
          "LastRefreshDate": "2020-11-09T16:10:17.7487145+01:00",_x000D_
          "TotalRefreshCount": 2,_x000D_
          "CustomInfo": {}_x000D_
        }_x000D_
      },_x000D_
      "1938": {_x000D_
        "$type": "Inside.Core.Formula.Definition.DefinitionAC, Inside.Core.Formula",_x000D_
        "ID": 1938,_x000D_
        "Results": [_x000D_
          [_x000D_
            ""_x000D_
          ]_x000D_
        ],_x000D_
        "Statistics": {_x000D_
          "CreationDate": "2022-11-15T10:02:33.4059842+01:00",_x000D_
          "LastRefreshDate": "2020-11-09T16:10:32.9423427+01:00",_x000D_
          "TotalRefreshCount": 3,_x000D_
          "CustomInfo": {}_x000D_
        }_x000D_
      },_x000D_
      "1939": {_x000D_
        "$type": "Inside.Core.Formula.Definition.DefinitionAC, Inside.Core.Formula",_x000D_
        "ID": 1939,_x000D_
        "Results": [_x000D_
          [_x000D_
            ""_x000D_
          ]_x000D_
        ],_x000D_
        "Statistics": {_x000D_
          "CreationDate": "2022-11-15T10:02:33.4059842+01:00",_x000D_
          "LastRefreshDate": "2020-11-09T16:10:35.5637563+01:00",_x000D_
          "TotalRefreshCount": 3,_x000D_
          "CustomInfo": {}_x000D_
        }_x000D_
      },_x000D_
      "1940": {_x000D_
        "$type": "Inside.Core.Formula.Definition.DefinitionAC, Inside.Core.Formula",_x000D_
        "ID": 1940,_x000D_
        "Results": [_x000D_
          [_x000D_
            "Ingénieur et cadre"_x000D_
          ]_x000D_
        ],_x000D_
        "Statistics": {_x000D_
          "CreationDate": "2022-11-15T10:02:33.4059842+01:00",_x000D_
          "LastRefreshDate": "2020-11-09T16:10:39.8251212+01:00",_x000D_
          "TotalRefreshCount": 4,_x000D_
          "CustomInfo": {}_x000D_
        }_x000D_
      },_x000D_
      "1941": {_x000D_
        "$type": "Inside.Core.Formula.Definition.DefinitionAC, Inside.Core.Formula",_x000D_
        "ID": 1941,_x000D_
        "Results": [_x000D_
          [_x000D_
            "1"_x000D_
          ]_x000D_
        ],_x000D_
        "Statistics": {_x000D_
          "CreationDate": "2022-11-15T10:02:33.4059842+01:00",_x000D_
          "LastRefreshDate": "2020-11-09T16:10:40.5779595+01:00",_x000D_
          "TotalRefreshCount": 4,_x000D_
          "CustomInfo": {}_x000D_
        }_x000D_
      },_x000D_
      "1942": {_x000D_
        "$type": "Inside.Core.Formula.Definition.DefinitionAC, Inside.Core.Formula",_x000D_
        "ID": 1942,_x000D_
        "Results": [_x000D_
          [_x000D_
            "300"_x000D_
          ]_x000D_
        ],_x000D_
        "Statistics": {_x000D_
          "CreationDate": "2022-11-15T10:02:33.4059842+01:00",_x000D_
          "LastRefreshDate": "2020-11-09T16:10:42.4954354+01:00",_x000D_
          "TotalRefreshCount": 4,_x000D_
          "CustomInfo": {}_x000D_
        }_x000D_
      },_x000D_
      "1943": {_x000D_
        "$type": "Inside.Core.Formula.Definition.DefinitionAC, Inside.Core.Formula",_x000D_
        "ID": 1943,_x000D_
        "Results": [_x000D_
          [_x000D_
            31_x000D_
          ]_x000D_
        ],_x000D_
        "Statistics": {_x000D_
          "CreationDate": "2022-11-15T10:02:33.4059842+01:00",_x000D_
          "LastRefreshDate": "2020-11-09T16:10:39.7772509+01:00",_x000D_
          "TotalRefreshCount": 4,_x000D_
          "CustomInfo": {}_x000D_
        }_x000D_
      },_x000D_
      "1944": {_x000D_
        "$type": "Inside.Core.Formula.Definition.DefinitionAC, Inside.Core.Formula",_x000D_
        "ID": 1944,_x000D_
        "Results": [_x000D_
          [_x000D_
            "2"_x000D_
          ]_x000D_
        ],_x000D_
        "Statistics": {_x000D_
          "CreationDate": "2022-11-15T10:02:33.4059842+01:00",_x000D_
          "LastRefreshDate": "2020-11-09T16:10:40.9078923+01:00",_x000D_
          "TotalRefreshCount": 4,_x000D_
          "CustomInfo": {}_x000D_
        }_x000D_
      },_x000D_
      "1945": {_x000D_
        "$type": "Inside.Core.Formula.Definition.DefinitionAC, Inside.Core.Formula",_x000D_
        "ID": 1945,_x000D_
        "Results": [_x000D_
          [_x000D_
            "Employé"_x000D_
          ]_x000D_
        ],_x000D_
        "Statistics": {_x000D_
          "CreationDate": "2022-11-15T10:02:33.4059842+01:00",_x000D_
          "LastRefreshDate": "2020-11-09T16:10:40.2513593+01:00",_x000D_
          "TotalRefreshCount": 4,_x000D_
          "CustomInfo": {}_x000D_
        }_x000D_
      },_x000D_
      "1946": {_x000D_
        "$type": "Inside.Core.Formula.Definition.DefinitionAC, Inside.Core.Formula",_x000D_
        "ID": 1946,_x000D_
        "Results": [_x000D_
          [_x000D_
            ""_x000D_
          ]_x000D_
        ],_x000D_
        "Statistics": {_x000D_
          "CreationDate": "2022-11-15T10:02:33.4059842+01:00",_x000D_
          "LastRefreshDate": "2020-11-09T16:10:32.8595206+01:00",_x000D_
          "TotalRefreshCount": 3,_x000D_
          "CustomInfo": {}_x000D_
        }_x000D_
      },_x000D_
      "1947": {_x000D_
        "$type": "Inside.Core.Formula.Definition.DefinitionAC, Inside.Core.Formula",_x000D_
        "ID": 1947,_x000D_
        "Results": [_x000D_
          [_x000D_
            "2"_x000D_
          ]_x000D_
        ],_x000D_
        "Statistics": {_x000D_
          "CreationDate": "2022-11-15T10:02:33.4059842+01:00",_x000D_
          "LastRefreshDate": "2020-11-09T16:10:39.8811268+01:00",_x000D_
          "TotalRefreshCount": 4,_x000D_
          "CustomInfo": {}_x000D_
        }_x000D_
      },_x000D_
      "1948": {_x000D_
        "$type": "Inside.Core.Formula.Definition.DefinitionAC, Inside.Core.Formula",_x000D_
        "ID": 1948,_x000D_
        "Results": [_x000D_
          [_x000D_
            31_x000D_
          ]_x000D_
        ],_x000D_
        "Statistics": {_x000D_
          "CreationDate": "2022-11-15T10:02:33.4059842+01:00",_x000D_
          "LastRefreshDate": "2020-11-09T16:10:39.4396428+01:00",_x000D_
          "TotalRefreshCount": 4,_x000D_
          "CustomInfo": {}_x000D_
        }_x000D_
      },_x000D_
      "1949": {_x000D_
        "$type": "Inside.Core.Formula.Definition.DefinitionAC, Inside.Core.Formula",_x000D_
        "ID": 1949,_x000D_
        "Results": [_x000D_
          [_x000D_
            ""_x000D_
          ]_x000D_
        ],_x000D_
        "Statistics": {_x000D_
          "CreationDate": "2022-11-15T10:02:33.4059842+01:00",_x000D_
          "LastRefreshDate": "2020-11-09T16:10:18.0183824+01:00",_x000D_
          "TotalRefreshCount": 2,_x000D_
          "CustomInfo": {}_x000D_
        }_x000D_
      },_x000D_
      "1950": {_x000D_
        "$type": "Inside.Core.Formula.Definition.DefinitionAC, Inside.Core.Formula",_x000D_
        "ID": 1950,_x000D_
        "Results": [_x000D_
          [_x000D_
            "Employé"_x000D_
          ]_x000D_
        ],_x000D_
        "Statistics": {_x000D_
          "CreationDate": "2022-11-15T10:02:33.4059842+01:00",_x000D_
          "LastRefreshDate": "2020-11-09T16:10:42.8872923+01:00",_x000D_
          "TotalRefreshCount": 4,_x000D_
          "CustomInfo": {}_x000D_
        }_x000D_
      },_x000D_
      "1951": {_x000D_
        "$type": "Inside.Core.Formula.Definition.DefinitionAC, Inside.Core.Formula",_x000D_
        "ID": 1951,_x000D_
        "Results": [_x000D_
          [_x000D_
            "150"_x000D_
          ]_x000D_
        ],_x000D_
        "Statistics": {_x000D_
          "CreationDate": "2022-11-15T10:02:33.4059842+01:00",_x000D_
          "LastRefreshDate": "2020-11-09T16:10:41.7783543+01:00",_x000D_
          "TotalRefreshCount": 4,_x000D_
          "CustomInfo": {}_x000D_
        }_x000D_
      },_x000D_
      "1952": {_x000D_
        "$type": "Inside.Core.Formula.Definition.DefinitionAC, Inside.Core.Formula",_x000D_
        "ID": 1952,_x000D_
        "Results": [_x000D_
          [_x000D_
            "1"_x000D_
          ]_x000D_
        ],_x000D_
        "Statistics": {_x000D_
          "CreationDate": "2022-11-15T10:02:33.4059842+01:00",_x000D_
          "LastRefreshDate": "2020-11-09T16:10:40.1129835+01:00",_x000D_
          "TotalRefreshCount": 4,_x000D_
          "CustomInfo": {}_x000D_
        }_x000D_
      },_x000D_
      "1953": {_x000D_
        "$type": "Inside.Core.Formula.Definition.DefinitionAC, Inside.Core.Formula",_x000D_
        "ID": 1953,_x000D_
        "Results": [_x000D_
          [_x000D_
            31_x000D_
          ]_x000D_
        ],_x000D_
        "Statistics": {_x000D_
          "CreationDate": "2022-11-15T10:02:33.4059842+01:00",_x000D_
          "LastRefreshDate": "2020-11-09T16:10:39.437644+01:00",_x000D_
          "TotalRefreshCount": 4,_x000D_
          "CustomInfo": {}_x000D_
        }_x000D_
      },_x000D_
      "1954": {_x000D_
        "$type": "Inside.Core.Formula.Definition.DefinitionAC, Inside.Core.Formula",_x000D_
        "ID": 1954,_x000D_
        "Results": [_x000D_
          [_x000D_
            ""_x000D_
          ]_x000D_
        ],_x000D_
        "Statistics": {_x000D_
          "CreationDate": "2022-11-15T10:02:33.4059842+01:00",_x000D_
          "LastRefreshDate": "2020-11-09T16:10:35.7829068+01:00",_x000D_
          "TotalRefreshCount": 3,_x000D_
          "CustomInfo": {}_x000D_
        }_x000D_
      },_x000D_
      "1955": {_x000D_
        "$type": "Inside.Core.Formula.Definition.DefinitionAC, Inside.Core.Formula",_x000D_
        "ID": 1955,_x000D_
        "Results": [_x000D_
          [_x000D_
            "Catégorie 3"_x000D_
          ]_x000D_
        ],_x000D_
        "Statistics": {_x000D_
          "CreationDate": "2022-11-15T10:02:33.4059842+01:00",_x000D_
          "LastRefreshDate": "2020-11-09T16:10:17.3139678+01:00",_x000D_
          "TotalRefreshCount": 2,_x000D_
          "CustomInfo": {}_x000D_
        }_x000D_
      },_x000D_
      "1956": {_x000D_
        "$type": "Inside.Core.Formula.Definition.DefinitionAC, Inside.Core.Formula",_x000D_
        "ID": 1956,_x000D_
        "Results": [_x000D_
          [_x000D_
            "Employé"_x000D_
          ]_x000D_
        ],_x000D_
        "Statistics": {_x000D_
          "CreationDate": "2022-11-15T10:02:33.4059842+01:00",_x000D_
          "LastRefreshDate": "2020-11-09T16:10:39.1458648+01:00",_x000D_
          "TotalRefreshCount": 4,_x000D_
          "CustomInfo": {}_x000D_
        }_x000D_
      },_x000D_
      "1957": {_x000D_
        "$type": "Inside.Core.Formula.Definition.DefinitionAC, Inside.Core.Formula",_x000D_
        "ID": 1957,_x000D_
        "Results": [_x000D_
          [_x000D_
            31_x000D_
          ]_x000D_
        ],_x000D_
        "Statistics": {_x000D_
          "CreationDate": "2022-11-15T10:02:33.4059842+01:00",_x000D_
          "LastRefreshDate": "2020-11-09T16:10:39.0395563+01:00",_x000D_
          "TotalRefreshCount": 4,_x000D_
          "CustomInfo": {}_x000D_
        }_x000D_
      },_x000D_
      "1958": {_x000D_
        "$type": "Inside.Core.Formula.Definition.DefinitionAC, Inside.Core.Formula",_x000D_
        "ID": 1958,_x000D_
        "Results": [_x000D_
          [_x000D_
            31_x000D_
          ]_x000D_
        ],_x000D_
        "Statistics": {_x000D_
          "CreationDate": "2022-11-15T10:02:33.4059842+01:00",_x000D_
          "LastRefreshDate": "2020-11-09T16:10:39.4356513+01:00",_x000D_
          "TotalRefreshCount": 4,_x000D_
          "CustomInfo": {}_x000D_
        }_x000D_
      },_x000D_
      "1959": {_x000D_
        "$type": "Inside.Core.Formula.Definition.DefinitionAC, Inside.Core.Formula",_x000D_
        "ID": 1959,_x000D_
        "Results": [_x000D_
          [_x000D_
            31_x000D_
          ]_x000D_
        ],_x000D_
        "Statistics": {_x000D_
          "CreationDate": "2022-11-15T10:02:33.4059842+01:00",_x000D_
          "LastRefreshDate": "2020-11-09T16:10:39.0375627+01:00",_x000D_
          "TotalRefreshCount": 4,_x000D_
          "CustomInfo": {}_x000D_
        }_x000D_
      },_x000D_
      "1960": {_x000D_
        "$type": "Inside.Core.Formula.Definition.DefinitionAC, Inside.Core.Formula",_x000D_
        "ID": 1960,_x000D_
        "Results": [_x000D_
          [_x000D_
            31_x000D_
          ]_x000D_
        ],_x000D_
        "Statistics": {_x000D_
          "CreationDate": "2022-11-15T10:02:33.4059842+01:00",_x000D_
          "LastRefreshDate": "2020-11-09T16:10:39.434665+01:00",_x000D_
          "TotalRefreshCount": 4,_x000D_
          "CustomInfo": {}_x000D_
        }_x000D_
      },_x000D_
      "1961": {_x000D_
        "$type": "Inside.Core.Formula.Definition.DefinitionAC, Inside.Core.Formula",_x000D_
        "ID": 1961,_x000D_
        "Results": [_x000D_
          [_x000D_
            31_x000D_
          ]_x000D_
        ],_x000D_
        "Statistics": {_x000D_
          "CreationDate": "2022-11-15T10:02:33.4059842+01:00",_x000D_
          "LastRefreshDate": "2020-11-09T16:10:39.0355677+01:00",_x000D_
          "TotalRefreshCount": 4,_x000D_
          "CustomInfo": {}_x000D_
        }_x000D_
      },_x000D_
      "1962": {_x000D_
        "$type": "Inside.Core.Formula.Definition.DefinitionAC, Inside.Core.Formula",_x000D_
        "ID": 1962,_x000D_
        "Results": [_x000D_
          [_x000D_
            31_x000D_
          ]_x000D_
        ],_x000D_
        "Statistics": {_x000D_
          "CreationDate": "2022-11-15T10:02:33.4059842+01:00",_x000D_
          "LastRefreshDate": "2020-11-09T16:10:39.4326201+01:00",_x000D_
          "TotalRefreshCount": 4,_x000D_
          "CustomInfo": {}_x000D_
        }_x000D_
      },_x000D_
      "1963": {_x000D_
        "$type": "Inside.Core.Formula.Definition.DefinitionAC, Inside.Core.Formula",_x000D_
        "ID": 1963,_x000D_
        "Results": [_x000D_
          [_x000D_
            31_x000D_
          ]_x000D_
        ],_x000D_
        "Statistics": {_x000D_
          "CreationDate": "2022-11-15T10:02:33.4059842+01:00",_x000D_
          "LastRefreshDate": "2020-11-09T16:10:39.0345702+01:00",_x000D_
          "TotalRefreshCount": 4,_x000D_
          "CustomInfo": {}_x000D_
        }_x000D_
      },_x000D_
      "1964": {_x000D_
        "$type": "Inside.Core.Formula.Definition.DefinitionAC, Inside.Core.Formula",_x000D_
        "ID": 1964,_x000D_
        "Results": [_x000D_
          [_x000D_
            31_x000D_
          ]_x000D_
        ],_x000D_
        "Statistics": {_x000D_
          "CreationDate": "2022-11-15T10:02:33.4059842+01:00",_x000D_
          "LastRefreshDate": "2020-11-09T16:10:39.4306257+01:00",_x000D_
          "TotalRefreshCount": 4,_x000D_
          "CustomInfo": {}_x000D_
        }_x000D_
      },_x000D_
      "1965": {_x000D_
        "$type": "Inside.Core.Formula.Definition.DefinitionAC, Inside.Core.Formula",_x000D_
        "ID": 1965,_x000D_
        "Results": [_x000D_
          [_x000D_
            31_x000D_
          ]_x000D_
        ],_x000D_
        "Statistics": {_x000D_
          "CreationDate": "2022-11-15T10:02:33.4059842+01:00",_x000D_
          "LastRefreshDate": "2020-11-09T16:10:39.0315774+01:00",_x000D_
          "TotalRefreshCount": 4,_x000D_
          "CustomInfo": {}_x000D_
        }_x000D_
      },_x000D_
      "1966": {_x000D_
        "$type": "Inside.Core.Formula.Definition.DefinitionAC, Inside.Core.Formula",_x000D_
        "ID": 1966,_x000D_
        "Results": [_x000D_
          [_x000D_
            "Ingénieur et cadre"_x000D_
          ]_x000D_
        ],_x000D_
        "Statistics": {_x000D_
          "CreationDate": "2022-11-15T10:02:33.4059842+01:00",_x000D_
          "LastRefreshDate": "2020-11-09T16:10:39.3316768+01:00",_x000D_
          "TotalRefreshCount": 4,_x000D_
          "CustomInfo": {}_x000D_
        }_x000D_
      },_x000D_
      "1967": {_x000D_
        "$type": "Inside.Core.Formula.Definition.DefinitionAC, Inside.Core.Formula",_x000D_
        "ID": 1967,_x000D_
        "Results": [_x000D_
          [_x000D_
            ""_x000D_
          ]_x000D_
        ],_x000D_
        "Statistics": {_x000D_
          "CreationDate": "2022-11-15T10:02:33.4059842+01:00",_x000D_
          "LastRefreshDate": "2020-11-09T16:10:18.0123989+01:00",_x000D_
          "TotalRefreshCount": 2,_x000D_
          "CustomInfo": {}_x000D_
        }_x000D_
      },_x000D_
      "1968": {_x000D_
        "$type": "Inside.Core.Formula.Definition.DefinitionAC, Inside.Core.Formula",_x000D_
        "ID": 1968,_x000D_
        "Results": [_x000D_
          [_x000D_
            31_x000D_
          ]_x000D_
        ],_x000D_
        "Statistics": {_x000D_
          "CreationDate": "2022-11-15T10:02:33.4059842+01:00",_x000D_
          "LastRefreshDate": "2020-11-09T16:10:39.4246901+01:00",_x000D_
          "TotalRefreshCount": 4,_x000D_
          "CustomInfo": {}_x000D_
        }_x000D_
      },_x000D_
      "1969": {_x000D_
        "$type": "Inside.Core.Formula.Definition.DefinitionAC, Inside.Core.Formula",_x000D_
        "ID": 1969,_x000D_
        "Results": [_x000D_
          [_x000D_
            "2"_x000D_
          ]_x000D_
        ],_x000D_
        "Statistics": {_x000D_
          "CreationDate": "2022-11-15T10:02:33.4059842+01:00",_x000D_
          "LastRefreshDate": "2020-11-09T16:10:41.3798913+01:00",_x000D_
          "TotalRefreshCount": 4,_x000D_
          "CustomInfo": {}_x000D_
        }_x000D_
      },_x000D_
      "1970": {_x000D_
        "$type": "Inside.Core.Formula.Definition.DefinitionAC, Inside.Core.Formula",_x000D_
        "ID": 1970,_x000D_
        "Results": [_x000D_
          [_x000D_
            "2"_x000D_
          ]_x000D_
        ],_x000D_
        "Statistics": {_x000D_
          "CreationDate": "2022-11-15T10:02:33.4059842+01:00",_x000D_
          "LastRefreshDate": "2020-11-09T16:10:39.4187037+01:00",_x000D_
          "TotalRefreshCount": 4,_x000D_
          "CustomInfo": {}_x000D_
        }_x000D_
      },_x000D_
      "1971": {_x000D_
        "$type": "Inside.Core.Formula.Definition.DefinitionAC, Inside.Core.Formula",_x000D_
        "ID": 1971,_x000D_
        "Results": [_x000D_
          [_x000D_
            ""_x000D_
          ]_x000D_
        ],_x000D_
        "Statistics": {_x000D_
          "CreationDate": "2022-11-15T10:02:33.4059842+01:00",_x000D_
          "LastRefreshDate": "2020-11-09T16:10:32.831555+01:00",_x000D_
          "TotalRefreshCount": 3,_x000D_
          "CustomInfo": {}_x000D_
        }_x000D_
      },_x000D_
      "1972": {_x000D_
        "$type": "Inside.Core.Formula.Definition.DefinitionAC, Inside.Core.Formula",_x000D_
        "ID": 1972,_x000D_
        "Results": [_x000D_
          [_x000D_
            "Catégorie 5"_x000D_
          ]_x000D_
        ],_x000D_
        "Statistics": {_x000D_
          "CreationDate": "2022-11-15T10:02:33.4059842+01:00",_x000D_
          "LastRefreshDate": "2020-11-09T16:10:32.8624755+01:00",_x000D_
          "TotalRefreshCount": 3,_x000D_
          "CustomInfo": {}_x000D_
        }_x000D_
      },_x000D_
      "1973": {_x000D_
        "$type": "Inside.Core.Formula.Definition.DefinitionAC, Inside.Core.Formula",_x000D_
        "ID": 1973,_x000D_
        "Results": [_x000D_
          [_x000D_
            "Employé"_x000D_
          ]_x000D_
        ],_x000D_
        "Statistics": {_x000D_
          "CreationDate": "2022-11-15T10:02:33.4059842+01:00",_x000D_
          "LastRefreshDate": "2020-11-09T16:10:40.7488554+01:00",_x000D_
          "TotalRefreshCount": 4,_x000D_
          "CustomInfo": {}_x000D_
        }_x000D_
      },_x000D_
      "1974": {_x000D_
        "$type": "Inside.Core.Formula.Definition.DefinitionAC, Inside.Core.Formula",_x000D_
        "ID": 1974,_x000D_
        "Results": [_x000D_
          [_x000D_
            "Employé"_x000D_
          ]_x000D_
        ],_x000D_
        "Statistics": {_x000D_
          "CreationDate": "2022-11-15T10:02:33.4059842+01:00",_x000D_
          "LastRefreshDate": "2020-11-09T16:10:39.3557504+01:00",_x000D_
          "TotalRefreshCount": 4,_x000D_
          "CustomInfo": {}_x000D_
        }_x000D_
      },_x000D_
      "1975": {_x000D_
        "$type": "Inside.Core.Formula.Definition.DefinitionAC, Inside.Core.Formula",_x000D_
        "ID": 1975,_x000D_
        "Results": [_x000D_
          [_x000D_
            "Employé"_x000D_
          ]_x000D_
        ],_x000D_
        "Statistics": {_x000D_
          "CreationDate": "2022-11-15T10:02:33.4059842+01:00",_x000D_
          "LastRefreshDate": "2020-11-09T16:10:40.5250422+01:00",_x000D_
          "TotalRefreshCount": 4,_x000D_
          "CustomInfo": {}_x000D_
        }_x000D_
      },_x000D_
      "1976": {_x000D_
        "$type": "Inside.Core.Formula.Definition.DefinitionAC, Inside.Core.Formula",_x000D_
        "ID": 1976,_x000D_
        "Results": [_x000D_
          [_x000D_
            "Ingénieur et cadre"_x000D_
          ]_x000D_
        ],_x000D_
        "Statistics": {_x000D_
          "CreationDate": "2022-11-15T10:02:33.4059842+01:00",_x000D_
          "LastRefreshDate": "2020-11-09T16:10:39.351756+01:00",_x000D_
          "TotalRefreshCount": 4,_x000D_
          "CustomInfo": {}_x000D_
        }_x000D_
      },_x000D_
      "1977": {_x000D_
        "$type": "Inside.Core.Formula.Definition.DefinitionAC, Inside.Core.Formula",_x000D_
        "ID": 1977,_x000D_
        "Results": [_x000D_
          [_x000D_
            "Employé"_x000D_
          ]_x000D_
        ],_x000D_
        "Statistics": {_x000D_
          "CreationDate": "2022-11-15T10:02:33.4059842+01:00",_x000D_
          "LastRefreshDate": "2020-11-09T16:10:40.0461418+01:00",_x000D_
          "TotalRefreshCount": 4,_x000D_
          "CustomInfo": {}_x000D_
        }_x000D_
      },_x000D_
      "1978": {_x000D_
        "$type": "Inside.Core.Formula.Definition.DefinitionAC, Inside.Core.Formula",_x000D_
        "ID": 1978,_x000D_
        "Results": [_x000D_
          [_x000D_
            "Employé"_x000D_
          ]_x000D_
        ],_x000D_
        "Statistics": {_x000D_
          "CreationDate": "2022-11-15T10:02:33.4059842+01:00",_x000D_
          "LastRefreshDate": "2020-11-09T16:10:39.3487638+01:00",_x000D_
          "TotalRefreshCount": 4,_x000D_
          "CustomInfo": {}_x000D_
        }_x000D_
      },_x000D_
      "1979": {_x000D_
        "$type": "Inside.Core.Formula.Definition.DefinitionAC, Inside.Core.Formula",_x000D_
        "ID": 1979,_x000D_
        "Results": [_x000D_
          [_x000D_
            "Employé"_x000D_
          ]_x000D_
        ],_x000D_
        "Statistics": {_x000D_
          "CreationDate": "2022-11-15T10:02:33.4059842+01:00",_x000D_
          "LastRefreshDate": "2020-11-09T16:10:42.439704+01:00",_x000D_
          "TotalRefreshCount": 4,_x000D_
          "CustomInfo": {}_x000D_
        }_x000D_
      },_x000D_
      "1980": {_x000D_
        "$type": "Inside.Core.Formula.Definition.DefinitionAC, Inside.Core.Formula",_x000D_
        "ID": 1980,_x000D_
        "Results": [_x000D_
          [_x000D_
            "2"_x000D_
          ]_x000D_
        ],_x000D_
        "Statistics": {_x000D_
          "CreationDate": "2022-11-15T10:02:33.4059842+01:00",_x000D_
          "LastRefreshDate": "2020-11-09T16:10:42.8643416+01:00",_x000D_
          "TotalRefreshCount": 4,_x000D_
          "CustomInfo": {}_x000D_
        }_x000D_
      },_x000D_
      "1981": {_x000D_
        "$type": "Inside.Core.Formula.Definition.DefinitionAC, Inside.Core.Formula",_x000D_
        "ID": 1981,_x000D_
        "Results": [_x000D_
          [_x000D_
            "200"_x000D_
          ]_x000D_
        ],_x000D_
        "Statistics": {_x000D_
          "CreationDate": "2022-11-15T10:02:33.4059842+01:00",_x000D_
          "LastRefreshDate": "2020-11-09T16:10:42.9911527+01:00",_x000D_
          "TotalRefreshCount": 4,_x000D_
          "CustomInfo": {}_x000D_
        }_x000D_
      },_x000D_
</t>
  </si>
  <si>
    <t xml:space="preserve">      "1982": {_x000D_
        "$type": "Inside.Core.Formula.Definition.DefinitionAC, Inside.Core.Formula",_x000D_
        "ID": 1982,_x000D_
        "Results": [_x000D_
          [_x000D_
            "Ingénieur et cadre"_x000D_
          ]_x000D_
        ],_x000D_
        "Statistics": {_x000D_
          "CreationDate": "2022-11-15T10:02:33.4059842+01:00",_x000D_
          "LastRefreshDate": "2020-11-09T16:10:42.9453834+01:00",_x000D_
          "TotalRefreshCount": 4,_x000D_
          "CustomInfo": {}_x000D_
        }_x000D_
      },_x000D_
      "1983": {_x000D_
        "$type": "Inside.Core.Formula.Definition.DefinitionAC, Inside.Core.Formula",_x000D_
        "ID": 1983,_x000D_
        "Results": [_x000D_
          [_x000D_
            ""_x000D_
          ]_x000D_
        ],_x000D_
        "Statistics": {_x000D_
          "CreationDate": "2022-11-15T10:02:33.4059842+01:00",_x000D_
          "LastRefreshDate": "2020-11-09T16:10:32.5711638+01:00",_x000D_
          "TotalRefreshCount": 3,_x000D_
          "CustomInfo": {}_x000D_
        }_x000D_
      },_x000D_
      "1984": {_x000D_
        "$type": "Inside.Core.Formula.Definition.DefinitionAC, Inside.Core.Formula",_x000D_
        "ID": 1984,_x000D_
        "Results": [_x000D_
          [_x000D_
            ""_x000D_
          ]_x000D_
        ],_x000D_
        "Statistics": {_x000D_
          "CreationDate": "2022-11-15T10:02:33.4059842+01:00",_x000D_
          "LastRefreshDate": "2020-11-09T16:10:18.4199415+01:00",_x000D_
          "TotalRefreshCount": 2,_x000D_
          "CustomInfo": {}_x000D_
        }_x000D_
      },_x000D_
      "1985": {_x000D_
        "$type": "Inside.Core.Formula.Definition.DefinitionAC, Inside.Core.Formula",_x000D_
        "ID": 1985,_x000D_
        "Results": [_x000D_
          [_x000D_
            31_x000D_
          ]_x000D_
        ],_x000D_
        "Statistics": {_x000D_
          "CreationDate": "2022-11-15T10:02:33.4059842+01:00",_x000D_
          "LastRefreshDate": "2020-11-09T16:10:39.0226013+01:00",_x000D_
          "TotalRefreshCount": 4,_x000D_
          "CustomInfo": {}_x000D_
        }_x000D_
      },_x000D_
      "1986": {_x000D_
        "$type": "Inside.Core.Formula.Definition.DefinitionAC, Inside.Core.Formula",_x000D_
        "ID": 1986,_x000D_
        "Results": [_x000D_
          [_x000D_
            "Employé"_x000D_
          ]_x000D_
        ],_x000D_
        "Statistics": {_x000D_
          "CreationDate": "2022-11-15T10:02:33.4059842+01:00",_x000D_
          "LastRefreshDate": "2020-11-09T16:10:39.5276538+01:00",_x000D_
          "TotalRefreshCount": 4,_x000D_
          "CustomInfo": {}_x000D_
        }_x000D_
      },_x000D_
      "1987": {_x000D_
        "$type": "Inside.Core.Formula.Definition.DefinitionAC, Inside.Core.Formula",_x000D_
        "ID": 1987,_x000D_
        "Results": [_x000D_
          [_x000D_
            "Ingénieur et cadre"_x000D_
          ]_x000D_
        ],_x000D_
        "Statistics": {_x000D_
          "CreationDate": "2022-11-15T10:02:33.4059842+01:00",_x000D_
          "LastRefreshDate": "2020-11-09T16:10:43.1973831+01:00",_x000D_
          "TotalRefreshCount": 4,_x000D_
          "CustomInfo": {}_x000D_
        }_x000D_
      },_x000D_
      "1988": {_x000D_
        "$type": "Inside.Core.Formula.Definition.DefinitionAC, Inside.Core.Formula",_x000D_
        "ID": 1988,_x000D_
        "Results": [_x000D_
          [_x000D_
            "1"_x000D_
          ]_x000D_
        ],_x000D_
        "Statistics": {_x000D_
          "CreationDate": "2022-11-15T10:02:33.4059842+01:00",_x000D_
          "LastRefreshDate": "2020-11-09T16:10:42.0718933+01:00",_x000D_
          "TotalRefreshCount": 4,_x000D_
          "CustomInfo": {}_x000D_
        }_x000D_
      },_x000D_
      "1989": {_x000D_
        "$type": "Inside.Core.Formula.Definition.DefinitionAC, Inside.Core.Formula",_x000D_
        "ID": 1989,_x000D_
        "Results": [_x000D_
          [_x000D_
            "Employé"_x000D_
          ]_x000D_
        ],_x000D_
        "Statistics": {_x000D_
          "CreationDate": "2022-11-15T10:02:33.4059842+01:00",_x000D_
          "LastRefreshDate": "2020-11-09T16:10:41.8632996+01:00",_x000D_
          "TotalRefreshCount": 4,_x000D_
          "CustomInfo": {}_x000D_
        }_x000D_
      },_x000D_
      "1990": {_x000D_
        "$type": "Inside.Core.Formula.Definition.DefinitionAC, Inside.Core.Formula",_x000D_
        "ID": 1990,_x000D_
        "Results": [_x000D_
          [_x000D_
            "2"_x000D_
          ]_x000D_
        ],_x000D_
        "Statistics": {_x000D_
          "CreationDate": "2022-11-15T10:02:33.4059842+01:00",_x000D_
          "LastRefreshDate": "2020-11-09T16:10:40.3341945+01:00",_x000D_
          "TotalRefreshCount": 4,_x000D_
          "CustomInfo": {}_x000D_
        }_x000D_
      },_x000D_
      "1991": {_x000D_
        "$type": "Inside.Core.Formula.Definition.DefinitionAC, Inside.Core.Formula",_x000D_
        "ID": 1991,_x000D_
        "Results": [_x000D_
          [_x000D_
            "3"_x000D_
          ]_x000D_
        ],_x000D_
        "Statistics": {_x000D_
          "CreationDate": "2022-11-15T10:02:33.4059842+01:00",_x000D_
          "LastRefreshDate": "2020-11-09T16:10:39.8781216+01:00",_x000D_
          "TotalRefreshCount": 4,_x000D_
          "CustomInfo": {}_x000D_
        }_x000D_
      },_x000D_
      "1992": {_x000D_
        "$type": "Inside.Core.Formula.Definition.DefinitionAC, Inside.Core.Formula",_x000D_
        "ID": 1992,_x000D_
        "Results": [_x000D_
          [_x000D_
            "2"_x000D_
          ]_x000D_
        ],_x000D_
        "Statistics": {_x000D_
          "CreationDate": "2022-11-15T10:02:33.4190151+01:00",_x000D_
          "LastRefreshDate": "2020-11-09T16:10:40.5718086+01:00",_x000D_
          "TotalRefreshCount": 4,_x000D_
          "CustomInfo": {}_x000D_
        }_x000D_
      },_x000D_
      "1993": {_x000D_
        "$type": "Inside.Core.Formula.Definition.DefinitionAC, Inside.Core.Formula",_x000D_
        "ID": 1993,_x000D_
        "Results": [_x000D_
          [_x000D_
            "2"_x000D_
          ]_x000D_
        ],_x000D_
        "Statistics": {_x000D_
          "CreationDate": "2022-11-15T10:02:33.4190151+01:00",_x000D_
          "LastRefreshDate": "2020-11-09T16:10:40.1089844+01:00",_x000D_
          "TotalRefreshCount": 4,_x000D_
          "CustomInfo": {}_x000D_
        }_x000D_
      },_x000D_
      "1994": {_x000D_
        "$type": "Inside.Core.Formula.Definition.DefinitionAC, Inside.Core.Formula",_x000D_
        "ID": 1994,_x000D_
        "Results": [_x000D_
          [_x000D_
            "2"_x000D_
          ]_x000D_
        ],_x000D_
        "Statistics": {_x000D_
          "CreationDate": "2022-11-15T10:02:33.4190151+01:00",_x000D_
          "LastRefreshDate": "2020-11-09T16:10:41.6218484+01:00",_x000D_
          "TotalRefreshCount": 4,_x000D_
          "CustomInfo": {}_x000D_
        }_x000D_
      },_x000D_
      "1995": {_x000D_
        "$type": "Inside.Core.Formula.Definition.DefinitionAC, Inside.Core.Formula",_x000D_
        "ID": 1995,_x000D_
        "Results": [_x000D_
          [_x000D_
            "1"_x000D_
          ]_x000D_
        ],_x000D_
        "Statistics": {_x000D_
          "CreationDate": "2022-11-15T10:02:33.4190151+01:00",_x000D_
          "LastRefreshDate": "2020-11-09T16:10:40.3302003+01:00",_x000D_
          "TotalRefreshCount": 4,_x000D_
          "CustomInfo": {}_x000D_
        }_x000D_
      },_x000D_
      "1996": {_x000D_
        "$type": "Inside.Core.Formula.Definition.DefinitionAC, Inside.Core.Formula",_x000D_
        "ID": 1996,_x000D_
        "Results": [_x000D_
          [_x000D_
            "1"_x000D_
          ]_x000D_
        ],_x000D_
        "Statistics": {_x000D_
          "CreationDate": "2022-11-15T10:02:33.4190151+01:00",_x000D_
          "LastRefreshDate": "2020-11-09T16:10:40.7877729+01:00",_x000D_
          "TotalRefreshCount": 4,_x000D_
          "CustomInfo": {}_x000D_
        }_x000D_
      },_x000D_
      "1997": {_x000D_
        "$type": "Inside.Core.Formula.Definition.DefinitionAC, Inside.Core.Formula",_x000D_
        "ID": 1997,_x000D_
        "Results": [_x000D_
          [_x000D_
            "1"_x000D_
          ]_x000D_
        ],_x000D_
        "Statistics": {_x000D_
          "CreationDate": "2022-11-15T10:02:33.4190151+01:00",_x000D_
          "LastRefreshDate": "2020-11-09T16:10:40.5678216+01:00",_x000D_
          "TotalRefreshCount": 4,_x000D_
          "CustomInfo": {}_x000D_
        }_x000D_
      },_x000D_
      "1998": {_x000D_
        "$type": "Inside.Core.Formula.Definition.DefinitionAC, Inside.Core.Formula",_x000D_
        "ID": 1998,_x000D_
        "Results": [_x000D_
          [_x000D_
            "Catégorie 4"_x000D_
          ]_x000D_
        ],_x000D_
        "Statistics": {_x000D_
          "CreationDate": "2022-11-15T10:02:33.4190151+01:00",_x000D_
          "LastRefreshDate": "2020-11-09T16:10:32.5781458+01:00",_x000D_
          "TotalRefreshCount": 3,_x000D_
          "CustomInfo": {}_x000D_
        }_x000D_
      },_x000D_
      "1999": {_x000D_
        "$type": "Inside.Core.Formula.Definition.DefinitionAC, Inside.Core.Formula",_x000D_
        "ID": 1999,_x000D_
        "Results": [_x000D_
          [_x000D_
            "Employé"_x000D_
          ]_x000D_
        ],_x000D_
        "Statistics": {_x000D_
          "CreationDate": "2022-11-15T10:02:33.4190151+01:00",_x000D_
          "LastRefreshDate": "2020-11-09T16:10:39.1338981+01:00",_x000D_
          "TotalRefreshCount": 4,_x000D_
          "CustomInfo": {}_x000D_
        }_x000D_
      },_x000D_
      "2000": {_x000D_
        "$type": "Inside.Core.Formula.Definition.DefinitionAC, Inside.Core.Formula",_x000D_
        "ID": 2000,_x000D_
        "Results": [_x000D_
          [_x000D_
            "Ingénieur et cadre"_x000D_
          ]_x000D_
        ],_x000D_
        "Statistics": {_x000D_
          "CreationDate": "2022-11-15T10:02:33.4190151+01:00",_x000D_
          "LastRefreshDate": "2020-11-09T16:10:41.5878724+01:00",_x000D_
          "TotalRefreshCount": 4,_x000D_
          "CustomInfo": {}_x000D_
        }_x000D_
      },_x000D_
      "2001": {_x000D_
        "$type": "Inside.Core.Formula.Definition.DefinitionAC, Inside.Core.Formula",_x000D_
        "ID": 2001,_x000D_
        "Results": [_x000D_
          [_x000D_
            "Ingénieur et cadre"_x000D_
          ]_x000D_
        ],_x000D_
        "Statistics": {_x000D_
          "CreationDate": "2022-11-15T10:02:33.4190151+01:00",_x000D_
          "LastRefreshDate": "2020-11-09T16:10:39.530645+01:00",_x000D_
          "TotalRefreshCount": 4,_x000D_
          "CustomInfo": {}_x000D_
        }_x000D_
      },_x000D_
      "2002": {_x000D_
        "$type": "Inside.Core.Formula.Definition.DefinitionAC, Inside.Core.Formula",_x000D_
        "ID": 2002,_x000D_
        "Results": [_x000D_
          [_x000D_
            31_x000D_
          ]_x000D_
        ],_x000D_
        "Statistics": {_x000D_
          "CreationDate": "2022-11-15T10:02:33.4190151+01:00",_x000D_
          "LastRefreshDate": "2020-11-09T16:10:39.2395659+01:00",_x000D_
          "TotalRefreshCount": 4,_x000D_
          "CustomInfo": {}_x000D_
        }_x000D_
      },_x000D_
      "2003": {_x000D_
        "$type": "Inside.Core.Formula.Definition.DefinitionAC, Inside.Core.Formula",_x000D_
        "ID": 2003,_x000D_
        "Results": [_x000D_
          [_x000D_
            ""_x000D_
          ]_x000D_
        ],_x000D_
        "Statistics": {_x000D_
          "CreationDate": "2022-11-15T10:02:33.4190151+01:00",_x000D_
          "LastRefreshDate": "2020-11-09T16:10:32.5921476+01:00",_x000D_
          "TotalRefreshCount": 3,_x000D_
          "CustomInfo": {}_x000D_
        }_x000D_
      },_x000D_
      "2004": {_x000D_
        "$type": "Inside.Core.Formula.Definition.DefinitionAC, Inside.Core.Formula",_x000D_
        "ID": 2004,_x000D_
        "Results": [_x000D_
          [_x000D_
            "Employé"_x000D_
          ]_x000D_
        ],_x000D_
        "Statistics": {_x000D_
          "CreationDate": "2022-11-15T10:02:33.4190151+01:00",_x000D_
          "LastRefreshDate": "2020-11-09T16:10:39.3416582+01:00",_x000D_
          "TotalRefreshCount": 4,_x000D_
          "CustomInfo": {}_x000D_
        }_x000D_
      },_x000D_
      "2005": {_x000D_
        "$type": "Inside.Core.Formula.Definition.DefinitionAC, Inside.Core.Formula",_x000D_
        "ID": 2005,_x000D_
        "Results": [_x000D_
          [_x000D_
            ""_x000D_
          ]_x000D_
        ],_x000D_
        "Statistics": {_x000D_
          "CreationDate": "2022-11-15T10:02:33.4190151+01:00",_x000D_
          "LastRefreshDate": "2020-11-09T16:10:32.5901544+01:00",_x000D_
          "TotalRefreshCount": 3,_x000D_
          "CustomInfo": {}_x000D_
        }_x000D_
      },_x000D_
      "2006": {_x000D_
        "$type": "Inside.Core.Formula.Definition.DefinitionAC, Inside.Core.Formula",_x000D_
        "ID": 2006,_x000D_
        "Results": [_x000D_
          [_x000D_
            "Employé"_x000D_
          ]_x000D_
        ],_x000D_
        "Statistics": {_x000D_
          "CreationDate": "2022-11-15T10:02:33.4190151+01:00",_x000D_
          "LastRefreshDate": "2020-11-09T16:10:39.340658+01:00",_x000D_
          "TotalRefreshCount": 4,_x000D_
          "CustomInfo": {}_x000D_
        }_x000D_
      },_x000D_
      "2007": {_x000D_
        "$type": "Inside.Core.Formula.Definition.DefinitionAC, Inside.Core.Formula",_x000D_
        "ID": 2007,_x000D_
        "Results": [_x000D_
          [_x000D_
            31_x000D_
          ]_x000D_
        ],_x000D_
        "Statistics": {_x000D_
          "CreationDate": "2022-11-15T10:02:33.4190151+01:00",_x000D_
          "LastRefreshDate": "2020-11-09T16:10:39.4286449+01:00",_x000D_
          "TotalRefreshCount": 4,_x000D_
          "CustomInfo": {}_x000D_
        }_x000D_
      },_x000D_
      "2008": {_x000D_
        "$type": "Inside.Core.Formula.Definition.DefinitionAC, Inside.Core.Formula",_x000D_
        "ID": 2008,_x000D_
        "Results": [_x000D_
          [_x000D_
            "300"_x000D_
          ]_x000D_
        ],_x000D_
        "Statistics": {_x000D_
          "CreationDate": "2022-11-15T10:02:33.4190151+01:00",_x000D_
          "LastRefreshDate": "2020-11-09T16:10:41.5222037+01:00",_x000D_
          "TotalRefreshCount": 4,_x000D_
          "CustomInfo": {}_x000D_
        }_x000D_
      },_x000D_
      "2009": {_x000D_
        "$type": "Inside.Core.Formula.Definition.DefinitionAC, Inside.Core.Formula",_x000D_
        "ID": 2009,_x000D_
        "Results": [_x000D_
          [_x000D_
            "Catégorie 1"_x000D_
          ]_x000D_
        ],_x000D_
        "Statistics": {_x000D_
          "CreationDate": "2022-11-15T10:02:33.4190151+01:00",_x000D_
          "LastRefreshDate": "2020-11-09T16:10:27.8731003+01:00",_x000D_
          "TotalRefreshCount": 3,_x000D_
          "CustomInfo": {}_x000D_
        }_x000D_
      },_x000D_
      "2010": {_x000D_
        "$type": "Inside.Core.Formula.Definition.DefinitionAC, Inside.Core.Formula",_x000D_
        "ID": 2010,_x000D_
        "Results": [_x000D_
          [_x000D_
            "250"_x000D_
          ]_x000D_
        ],_x000D_
        "Statistics": {_x000D_
          "CreationDate": "2022-11-15T10:02:33.4190151+01:00",_x000D_
          "LastRefreshDate": "2020-11-09T16:10:42.2721907+01:00",_x000D_
          "TotalRefreshCount": 4,_x000D_
          "CustomInfo": {}_x000D_
        }_x000D_
      },_x000D_
      "2011": {_x000D_
        "$type": "Inside.Core.Formula.Definition.DefinitionAC, Inside.Core.Formula",_x000D_
        "ID": 2011,_x000D_
        "Results": [_x000D_
          [_x000D_
            "200"_x000D_
          ]_x000D_
        ],_x000D_
        "Statistics": {_x000D_
          "CreationDate": "2022-11-15T10:02:33.4190151+01:00",_x000D_
          "LastRefreshDate": "2020-11-09T16:10:41.5212045+01:00",_x000D_
          "TotalRefreshCount": 4,_x000D_
          "CustomInfo": {}_x000D_
        }_x000D_
      },_x000D_
      "2012": {_x000D_
        "$type": "Inside.Core.Formula.Definition.DefinitionAC, Inside.Core.Formula",_x000D_
        "ID": 2012,_x000D_
        "Results": [_x000D_
          [_x000D_
            ""_x000D_
          ]_x000D_
        ],_x000D_
        "Statistics": {_x000D_
          "CreationDate": "2022-11-15T10:02:33.4190151+01:00",_x000D_
          "LastRefreshDate": "2020-11-09T16:10:27.8680718+01:00",_x000D_
          "TotalRefreshCount": 3,_x000D_
          "CustomInfo": {}_x000D_
        }_x000D_
      },_x000D_
      "2013": {_x000D_
        "$type": "Inside.Core.Formula.Definition.DefinitionAC, Inside.Core.Formula",_x000D_
        "ID": 2013,_x000D_
        "Results": [_x000D_
          [_x000D_
            31_x000D_
          ]_x000D_
        ],_x000D_
        "Statistics": {_x000D_
          "CreationDate": "2022-11-15T10:02:33.4190151+01:00",_x000D_
          "LastRefreshDate": "2020-11-09T16:10:40.6601909+01:00",_x000D_
          "TotalRefreshCount": 4,_x000D_
          "CustomInfo": {}_x000D_
        }_x000D_
      },_x000D_
      "2014": {_x000D_
        "$type": "Inside.Core.Formula.Definition.DefinitionAC, Inside.Core.Formula",_x000D_
        "ID": 2014,_x000D_
        "Results": [_x000D_
          [_x000D_
            "Employé"_x000D_
          ]_x000D_
        ],_x000D_
        "Statistics": {_x000D_
          "CreationDate": "2022-11-15T10:02:33.4190151+01:00",_x000D_
          "LastRefreshDate": "2020-11-09T16:10:41.1248861+01:00",_x000D_
          "TotalRefreshCount": 4,_x000D_
          "CustomInfo": {}_x000D_
        }_x000D_
      },_x000D_
      "2015": {_x000D_
        "$type": "Inside.Core.Formula.Definition.DefinitionAC, Inside.Core.Formula",_x000D_
        "ID": 2015,_x000D_
        "Results": [_x000D_
          [_x000D_
            ""_x000D_
          ]_x000D_
        ],_x000D_
        "Statistics": {_x000D_
          "CreationDate": "2022-11-15T10:02:33.4190151+01:00",_x000D_
          "LastRefreshDate": "2020-11-09T16:10:18.010403+01:00",_x000D_
          "TotalRefreshCount": 2,_x000D_
          "CustomInfo": {}_x000D_
        }_x000D_
      },_x000D_
      "2016": {_x000D_
        "$type": "Inside.Core.Formula.Definition.DefinitionAC, Inside.Core.Formula",_x000D_
        "ID": 2016,_x000D_
        "Results": [_x000D_
          [_x000D_
            ""_x000D_
          ]_x000D_
        ],_x000D_
        "Statistics": {_x000D_
          "CreationDate": "2022-11-15T10:02:33.4190151+01:00",_x000D_
          "LastRefreshDate": "2020-11-09T16:10:17.7311513+01:00",_x000D_
          "TotalRefreshCount": 2,_x000D_
          "CustomInfo": {}_x000D_
        }_x000D_
      },_x000D_
      "2017": {_x000D_
        "$type": "Inside.Core.Formula.Definition.DefinitionAC, Inside.Core.Formula",_x000D_
        "ID": 2017,_x000D_
        "Results": [_x000D_
          [_x000D_
            31_x000D_
          ]_x000D_
        ],_x000D_
        "Statistics": {_x000D_
          "CreationDate": "2022-11-15T10:02:33.4190151+01:00",_x000D_
          "LastRefreshDate": "2020-11-09T16:10:40.1958362+01:00",_x000D_
          "TotalRefreshCount": 4,_x000D_
          "CustomInfo": {}_x000D_
        }_x000D_
      },_x000D_
      "2018": {_x000D_
        "$type": "Inside.Core.Formula.Definition.DefinitionAC, Inside.Core.Formula",_x000D_
        "ID": 2018,_x000D_
        "Results": [_x000D_
          [_x000D_
            31_x000D_
          ]_x000D_
        ],_x000D_
        "Statistics": {_x000D_
          "CreationDate": "2022-11-15T10:02:33.4190151+01:00",_x000D_
          "LastRefreshDate": "2020-11-09T16:10:39.2236078+01:00",_x000D_
          "TotalRefreshCount": 4,_x000D_
          "CustomInfo": {}_x000D_
        }_x000D_
      },_x000D_
      "2019": {_x000D_
        "$type": "Inside.Core.Formula.Definition.DefinitionAC, Inside.Core.Formula",_x000D_
        "ID": 2019,_x000D_
        "Results": [_x000D_
          [_x000D_
            "1"_x000D_
          ]_x000D_
        ],_x000D_
        "Statistics": {_x000D_
          "CreationDate": "2022-11-15T10:02:33.4190151+01:00",_x000D_
          "LastRefreshDate": "2020-11-09T16:10:39.217623+01:00",_x000D_
          "TotalRefreshCount": 4,_x000D_
          "CustomInfo": {}_x000D_
        }_x000D_
      },_x000D_
      "2020": {_x000D_
        "$type": "Inside.Core.Formula.Definition.DefinitionAC, Inside.Core.Formula",_x000D_
        "ID": 2020,_x000D_
        "Results": [_x000D_
          [_x000D_
            "200"_x000D_
          ]_x000D_
        ],_x000D_
        "Statistics": {_x000D_
          "CreationDate": "2022-11-15T10:02:33.4190151+01:00",_x000D_
          "LastRefreshDate": "2020-11-09T16:10:41.7642693+01:00",_x000D_
          "TotalRefreshCount": 4,_x000D_
          "CustomInfo": {}_x000D_
        }_x000D_
      },_x000D_
      "2021": {_x000D_
        "$type": "Inside.Core.Formula.Definition.DefinitionAC, Inside.Core.Formula",_x000D_
        "ID": 2021,_x000D_
        "Results": [_x000D_
          [_x000D_
            "2"_x000D_
          ]_x000D_
        ],_x000D_
        "Statistics": {_x000D_
          "CreationDate": "2022-11-15T10:02:33.4190151+01:00",_x000D_
          "LastRefreshDate": "2020-11-09T16:10:40.5966604+01:00",_x000D_
          "TotalRefreshCount": 4,_x000D_
          "CustomInfo": {}_x000D_
        }_x000D_
      },_x000D_
      "2022": {_x000D_
        "$type": "Inside.Core.Formula.Definition.DefinitionAC, Inside.Core.Formula",_x000D_
        "ID": 2022,_x000D_
        "Results": [_x000D_
          [_x000D_
            "200"_x000D_
          ]_x000D_
        ],_x000D_
        "Statistics": {_x000D_
          "CreationDate": "2022-11-15T10:02:33.4190151+01:00",_x000D_
          "LastRefreshDate": "2020-11-09T16:10:42.2801698+01:00",_x000D_
          "TotalRefreshCount": 4,_x000D_
          "CustomInfo": {}_x000D_
        }_x000D_
      },_x000D_
      "2023": {_x000D_
        "$type": "Inside.Core.Formula.Definition.DefinitionAC, Inside.Core.Formula",_x000D_
        "ID": 2023,_x000D_
        "Results": [_x000D_
          [_x000D_
            "300"_x000D_
          ]_x000D_
        ],_x000D_
        "Statistics": {_x000D_
          "CreationDate": "2022-11-15T10:02:33.4190151+01:00",_x000D_
          "LastRefreshDate": "2020-11-09T16:10:41.7762441+01:00",_x000D_
          "TotalRefreshCount": 4,_x000D_
          "CustomInfo": {}_x000D_
        }_x000D_
      },_x000D_
      "2024": {_x000D_
        "$type": "Inside.Core.Formula.Definition.DefinitionAC, Inside.Core.Formula",_x000D_
        "ID": 2024,_x000D_
        "Results": [_x000D_
          [_x000D_
            "200"_x000D_
          ]_x000D_
        ],_x000D_
        "Statistics": {_x000D_
          "CreationDate": "2022-11-15T10:02:33.4190151+01:00",_x000D_
          "LastRefreshDate": "2020-11-09T16:10:41.0590465+01:00",_x000D_
          "TotalRefreshCount": 4,_x000D_
          "CustomInfo": {}_x000D_
        }_x000D_
      },_x000D_
      "2025": {_x000D_
        "$type": "Inside.Core.Formula.Definition.DefinitionAC, Inside.Core.Formula",_x000D_
        "ID": 2025,_x000D_
        "Results": [_x000D_
          [_x000D_
            "100"_x000D_
          ]_x000D_
        ],_x000D_
        "Statistics": {_x000D_
          "CreationDate": "2022-11-15T10:02:33.4190151+01:00",_x000D_
          "LastRefreshDate": "2020-11-09T16:10:41.7742536+01:00",_x000D_
          "TotalRefreshCount": 4,_x000D_
          "CustomInfo": {}_x000D_
        }_x000D_
      },_x000D_
      "2026": {_x000D_
        "$type": "Inside.Core.Formula.Definition.DefinitionAC, Inside.Core.Formula",_x000D_
        "ID": 2026,_x000D_
        "Results": [_x000D_
          [_x000D_
            "250"_x000D_
          ]_x000D_
        ],_x000D_
        "Statistics": {_x000D_
          "CreationDate": "2022-11-15T10:02:33.4190151+01:00",_x000D_
          "LastRefreshDate": "2020-11-09T16:10:41.0408562+01:00",_x000D_
          "TotalRefreshCount": 4,_x000D_
          "CustomInfo": {}_x000D_
        }_x000D_
      },_x000D_
      "2027": {_x000D_
        "$type": "Inside.Core.Formula.Definition.DefinitionAC, Inside.Core.Formula",_x000D_
        "ID": 2027,_x000D_
        "Results": [_x000D_
          [_x000D_
            "200"_x000D_
          ]_x000D_
        ],_x000D_
        "Statistics": {_x000D_
          "CreationDate": "2022-11-15T10:02:33.4190151+01:00",_x000D_
          "LastRefreshDate": "2020-11-09T16:10:41.7722822+01:00",_x000D_
          "TotalRefreshCount": 4,_x000D_
          "CustomInfo": {}_x000D_
        }_x000D_
      },_x000D_
      "2028": {_x000D_
        "$type": "Inside.Core.Formula.Definition.DefinitionAC, Inside.Core.Formula",_x000D_
        "ID": 2028,_x000D_
        "Results": [_x000D_
          [_x000D_
            "200"_x000D_
          ]_x000D_
        ],_x000D_
        "Statistics": {_x000D_
          "CreationDate": "2022-11-15T10:02:33.4190151+01:00",_x000D_
          "LastRefreshDate": "2020-11-09T16:10:41.0388557+01:00",_x000D_
          "TotalRefreshCount": 4,_x000D_
          "CustomInfo": {}_x000D_
        }_x000D_
      },_x000D_
      "2029": {_x000D_
        "$type": "Inside.Core.Formula.Definition.DefinitionAC, Inside.Core.Formula",_x000D_
        "ID": 2029,_x000D_
        "Results": [_x000D_
          [_x000D_
            "150"_x000D_
          ]_x000D_
        ],_x000D_
        "Statistics": {_x000D_
          "CreationDate": "2022-11-15T10:02:33.4190151+01:00",_x000D_
          "LastRefreshDate": "2020-11-09T16:10:41.7712522+01:00",_x000D_
          "TotalRefreshCount": 4,_x000D_
          "CustomInfo": {}_x000D_
        }_x000D_
      },_x000D_
      "2030": {_x000D_
        "$type": "Inside.Core.Formula.Definition.DefinitionAC, Inside.Core.Formula",_x000D_
        "ID": 2030,_x000D_
        "Results": [_x000D_
          [_x000D_
            "150"_x000D_
          ]_x000D_
        ],_x000D_
        "Statistics": {_x000D_
          "CreationDate": "2022-11-15T10:02:33.4190151+01:00",_x000D_
          "LastRefreshDate": "2020-11-09T16:10:41.0368617+01:00",_x000D_
          "TotalRefreshCount": 4,_x000D_
          "CustomInfo": {}_x000D_
        }_x000D_
      },_x000D_
      "2031": {_x000D_
        "$type": "Inside.Core.Formula.Definition.DefinitionAC, Inside.Core.Formula",_x000D_
        "ID": 2031,_x000D_
        "Results": [_x000D_
          [_x000D_
            "100"_x000D_
          ]_x000D_
        ],_x000D_
        "Statistics": {_x000D_
          "CreationDate": "2022-11-15T10:02:33.4190151+01:00",_x000D_
          "LastRefreshDate": "2020-11-09T16:10:41.7672616+01:00",_x000D_
          "TotalRefreshCount": 4,_x000D_
          "CustomInfo": {}_x000D_
        }_x000D_
      },_x000D_
      "2032": {_x000D_
        "$type": "Inside.Core.Formula.Definition.DefinitionAC, Inside.Core.Formula",_x000D_
        "ID": 2032,_x000D_
        "Results": [_x000D_
          [_x000D_
            "Catégorie 3"_x000D_
          ]_x000D_
        ],_x000D_
        "Statistics": {_x000D_
          "CreationDate": "2022-11-15T10:02:33.4190151+01:00",_x000D_
          "LastRefreshDate": "2020-11-09T16:10:30.1808935+01:00",_x000D_
          "TotalRefreshCount": 3,_x000D_
          "CustomInfo": {}_x000D_
        }_x000D_
      },_x000D_
      "2033": {_x000D_
        "$type": "Inside.Core.Formula.Definition.DefinitionAC, Inside.Core.Formula",_x000D_
        "ID": 2033,_x000D_
        "Results": [_x000D_
          [_x000D_
            "1"_x000D_
          ]_x000D_
        ],_x000D_
        "Statistics": {_x000D_
          "CreationDate": "2022-11-15T10:02:33.4190151+01:00",_x000D_
          "LastRefreshDate": "2020-11-09T16:10:40.5668243+01:00",_x000D_
          "TotalRefreshCount": 4,_x000D_
          "CustomInfo": {}_x000D_
        }_x000D_
      },_x000D_
      "2034": {_x000D_
        "$type": "Inside.Core.Formula.Definition.DefinitionAC, Inside.Core.Formula",_x000D_
        "ID": 2034,_x000D_
        "Results": [_x000D_
          [_x000D_
            "300"_x000D_
          ]_x000D_
        ],_x000D_
        "Statistics": {_x000D_
          "CreationDate": "2022-11-15T10:02:33.4190151+01:00",_x000D_
          "LastRefreshDate": "2020-11-09T16:10:41.0338436+01:00",_x000D_
          "TotalRefreshCount": 4,_x000D_
          "CustomInfo": {}_x000D_
        }_x000D_
      },_x000D_
      "2035": {_x000D_
        "$type": "Inside.Core.Formula.Definition.DefinitionAC, Inside.Core.Formula",_x000D_
        "ID": 2035,_x000D_
        "Results": [_x000D_
          [_x000D_
            "250"_x000D_
          ]_x000D_
        ],_x000D_
        "Statistics": {_x000D_
          "CreationDate": "2022-11-15T10:02:33.4190151+01:00",_x000D_
          "LastRefreshDate": "2020-11-09T16:10:42.488578+01:00",_x000D_
          "TotalRefreshCount": 4,_x000D_
          "CustomInfo": {}_x000D_
        }_x000D_
      },_x000D_
      "2036": {_x000D_
        "$type": "Inside.Core.Formula.Definition.DefinitionAC, Inside.Core.Formula",_x000D_
        "ID": 2036,_x000D_
        "Results": [_x000D_
          [_x000D_
            "Catégorie 3"_x000D_
          ]_x000D_
        ],_x000D_
        "Statistics": {_x000D_
          "CreationDate": "2022-11-15T10:02:33.4190151+01:00",_x000D_
          "LastRefreshDate": "2020-11-09T16:10:35.7779194+01:00",_x000D_
          "TotalRefreshCount": 3,_x000D_
          "CustomInfo": {}_x000D_
        }_x000D_
      },_x000D_
      "2037": {_x000D_
        "$type": "Inside.Core.Formula.Definition.DefinitionAC, Inside.Core.Formula",_x000D_
        "ID": 2037,_x000D_
        "Results": [_x000D_
          [_x000D_
            "Catégorie 1"_x000D_
          ]_x000D_
        ],_x000D_
        "Statistics": {_x000D_
          "CreationDate": "2022-11-15T10:02:33.4190151+01:00",_x000D_
          "LastRefreshDate": "2020-11-09T16:10:35.5398286+01:00",_x000D_
          "TotalRefreshCount": 3,_x000D_
          "CustomInfo": {}_x000D_
        }_x000D_
      },_x000D_
      "2038": {_x000D_
        "$type": "Inside.Core.Formula.Definition.DefinitionAC, Inside.Core.Formula",_x000D_
        "ID": 2038,_x000D_
        "Results": [_x000D_
          [_x000D_
            "2"_x000D_
          ]_x000D_
        ],_x000D_
        "Statistics": {_x000D_
          "CreationDate": "2022-11-15T10:02:33.4190151+01:00",_x000D_
          "LastRefreshDate": "2020-11-09T16:10:39.219618+01:00",_x000D_
          "TotalRefreshCount": 4,_x000D_
          "CustomInfo": {}_x000D_
        }_x000D_
      },_x000D_
      "2039": {_x000D_
        "$type": "Inside.Core.Formula.Definition.DefinitionAC, Inside.Core.Formula",_x000D_
        "ID": 2039,_x000D_
        "Results": [_x000D_
          [_x000D_
            "200"_x000D_
          ]_x000D_
        ],_x000D_
        "Statistics": {_x000D_
          "CreationDate": "2022-11-15T10:02:33.4190151+01:00",_x000D_
          "LastRefreshDate": "2020-11-09T16:10:41.7662658+01:00",_x000D_
          "TotalRefreshCount": 4,_x000D_
          "CustomInfo": {}_x000D_
        }_x000D_
      },_x000D_
      "2040": {_x000D_
        "$type": "Inside.Core.Formula.Definition.DefinitionAC, Inside.Core.Formula",_x000D_
        "ID": 2040,_x000D_
        "Results": [_x000D_
          [_x000D_
            "Catégorie 1"_x000D_
          ]_x000D_
        ],_x000D_
        "Statistics": {_x000D_
          "CreationDate": "2022-11-15T10:02:33.4190151+01:00",_x000D_
          "LastRefreshDate": "2020-11-09T16:10:30.1789016+01:00",_x000D_
          "TotalRefreshCount": 3,_x000D_
          "CustomInfo": {}_x000D_
        }_x000D_
      },_x000D_
      "2041": {_x000D_
        "$type": "Inside.Core.Formula.Definition.DefinitionAC, Inside.Core.Formula",_x000D_
        "ID": 2041,_x000D_
        "Results": [_x000D_
          [_x000D_
            "2"_x000D_
          ]_x000D_
        ],_x000D_
        "Statistics": {_x000D_
          "CreationDate": "2022-11-15T10:02:33.4190151+01:00",_x000D_
          "LastRefreshDate": "2020-11-09T16:10:41.6198499+01:00",_x000D_
          "TotalRefreshCount": 4,_x000D_
          "CustomInfo": {}_x000D_
        }_x000D_
      },_x000D_
      "2042": {_x000D_
        "$type": "Inside.Core.Formula.Definition.DefinitionAC, Inside.Core.Formula",_x000D_
        "ID": 2042,_x000D_
        "Results": [_x000D_
          [_x000D_
            "250"_x000D_
          ]_x000D_
        ],_x000D_
        "Statistics": {_x000D_
          "CreationDate": "2022-11-15T10:02:33.4190151+01:00",_x000D_
          "LastRefreshDate": "2020-11-09T16:10:41.0327304+01:00",_x000D_
          "TotalRefreshCount": 4,_x000D_
          "CustomInfo": {}_x000D_
        }_x000D_
      },_x000D_
      "2043": {_x000D_
        "$type": "Inside.Core.Formula.Definition.DefinitionAC, Inside.Core.Formula",_x000D_
        "ID": 2043,_x000D_
        "Results": [_x000D_
          [_x000D_
            31_x000D_
          ]_x000D_
        ],_x000D_
        "Statistics": {_x000D_
          "CreationDate": "2022-11-15T10:02:33.4190151+01:00",_x000D_
          "LastRefreshDate": "2020-11-09T16:10:39.9828282+01:00",_x000D_
          "TotalRefreshCount": 4,_x000D_
          "CustomInfo": {}_x000D_
        }_x000D_
      },_x000D_
      "2044": {_x000D_
        "$type": "Inside.Core.Formula.Definition.DefinitionAC, Inside.Core.Formula",_x000D_
        "ID": 2044,_x000D_
        "Results": [_x000D_
          [_x000D_
            31_x000D_
          ]_x000D_
        ],_x000D_
        "Statistics": {_x000D_
          "CreationDate": "2022-11-15T10:02:33.4190151+01:00",_x000D_
          "LastRefreshDate": "2020-11-09T16:10:43.1963865+01:00",_x000D_
          "TotalRefreshCount": 4,_x000D_
          "CustomInfo": {}_x000D_
        }_x000D_
      },_x000D_
      "2045": {_x000D_
        "$type": "Inside.Core.Formula.Definition.DefinitionAC, Inside.Core.Formula",_x000D_
        "ID": 2045,_x000D_
        "Results": [_x000D_
          [_x000D_
            "Employé"_x000D_
          ]_x000D_
        ],_x000D_
        "Statistics": {_x000D_
          "CreationDate": "2022-11-15T10:02:33.4190151+01:00",_x000D_
          "LastRefreshDate": "2020-11-09T16:10:39.3567442+01:00",_x000D_
          "TotalRefreshCount": 4,_x000D_
          "CustomInfo": {}_x000D_
        }_x000D_
      },_x000D_
      "2046": {_x000D_
        "$type": "Inside.Core.Formula.Definition.DefinitionAC, Inside.Core.Formula",_x000D_
        "ID": 2046,_x000D_
        "Results": [_x000D_
          [_x000D_
            "Ingénieur et cadre"_x000D_
          ]_x000D_
        ],_x000D_
        "Statistics": {_x000D_
          "CreationDate": "2022-11-15T10:02:33.4190151+01:00",_x000D_
          "LastRefreshDate": "2020-11-09T16:10:39.8321036+01:00",_x000D_
          "TotalRefreshCount": 4,_x000D_
          "CustomInfo": {}_x000D_
        }_x000D_
      },_x000D_
      "2047": {_x000D_
        "$type": "Inside.Core.Formula.Definition.DefinitionAC, Inside.Core.Formula",_x000D_
        "ID": 2047,_x000D_
        "Results": [_x000D_
          [_x000D_
            "Ingénieur et cadre"_x000D_
          ]_x000D_
        ],_x000D_
        "Statistics": {_x000D_
          "CreationDate": "2022-11-15T10:02:33.4190151+01:00",_x000D_
          "LastRefreshDate": "2020-11-09T16:10:41.5918436+01:00",_x000D_
          "TotalRefreshCount": 4,_x000D_
          "CustomInfo": {}_x000D_
        }_x000D_
      },_x000D_
      "2048": {_x000D_
        "$type": "Inside.Core.Formula.Definition.DefinitionAC, Inside.Core.Formula",_x000D_
        "ID": 2048,_x000D_
        "Results": [_x000D_
          [_x000D_
            "Employé"_x000D_
          ]_x000D_
        ],_x000D_
        "Statistics": {_x000D_
          "CreationDate": "2022-11-15T10:02:33.4190151+01:00",_x000D_
          "LastRefreshDate": "2020-11-09T16:10:41.5908443+01:00",_x000D_
          "TotalRefreshCount": 4,_x000D_
          "CustomInfo": {}_x000D_
        }_x000D_
      },_x000D_
      "2049": {_x000D_
        "$type": "Inside.Core.Formula.Definition.DefinitionAC, Inside.Core.Formula",_x000D_
        "ID": 2049,_x000D_
        "Results": [_x000D_
          [_x000D_
            "Catégorie 3"_x000D_
          ]_x000D_
        ],_x000D_
        "Statistics": {_x000D_
          "CreationDate": "2022-11-15T10:02:33.4190151+01:00",_x000D_
          "LastRefreshDate": "2020-11-09T16:10:32.5943142+01:00",_x000D_
          "TotalRefreshCount": 3,_x000D_
          "CustomInfo": {}_x000D_
        }_x000D_
      },_x000D_
      "2050": {_x000D_
        "$type": "Inside.Core.Formula.Definition.DefinitionAC, Inside.Core.Formula",_x000D_
        "ID": 2050,_x000D_
        "Results": [_x000D_
          [_x000D_
            "300"_x000D_
          ]_x000D_
        ],_x000D_
        "Statistics": {_x000D_
          "CreationDate": "2022-11-15T10:02:33.4190151+01:00",_x000D_
          "LastRefreshDate": "2020-11-09T16:10:41.769256+01:00",_x000D_
          "TotalRefreshCount": 4,_x000D_
          "CustomInfo": {}_x000D_
        }_x000D_
      },_x000D_
      "2051": {_x000D_
        "$type": "Inside.Core.Formula.Definition.DefinitionAC, Inside.Core.Formula",_x000D_
        "ID": 2051,_x000D_
        "Results": [_x000D_
          [_x000D_
            "Ingénieur et cadre"_x000D_
          ]_x000D_
        ],_x000D_
        "Statistics": {_x000D_
          "CreationDate": "2022-11-15T10:02:33.4190151+01:00",_x000D_
          "LastRefreshDate": "2020-11-09T16:10:39.1248906+01:00",_x000D_
          "TotalRefreshCount": 4,_x000D_
          "CustomInfo": {}_x000D_
        }_x000D_
      },_x000D_
      "2052": {_x000D_
        "$type": "Inside.Core.Formula.Definition.DefinitionAC, Inside.Core.Formula",_x000D_
        "ID": 2052,_x000D_
        "Results": [_x000D_
          [_x000D_
            31_x000D_
          ]_x000D_
        ],_x000D_
        "Statistics": {_x000D_
          "CreationDate": "2022-11-15T10:02:33.4190151+01:00",_x000D_
          "LastRefreshDate": "2020-11-09T16:10:39.4266799+01:00",_x000D_
          "TotalRefreshCount": 4,_x000D_
          "CustomInfo": {}_x000D_
        }_x000D_
      },_x000D_
      "2053": {_x000D_
        "$type": "Inside.Core.Formula.Definition.DefinitionAC, Inside.Core.Formula",_x000D_
        "ID": 2053,_x000D_
        "Results": [_x000D_
          [_x000D_
            31_x000D_
          ]_x000D_
        ],_x000D_
        "Statistics": {_x000D_
          "CreationDate": "2022-11-15T10:02:33.4190151+01:00",_x000D_
          "LastRefreshDate": "2020-11-09T16:10:41.3423936+01:00",_x000D_
          "TotalRefreshCount": 4,_x000D_
          "CustomInfo": {}_x000D_
        }_x000D_
      },_x000D_
      "2054": {_x000D_
        "$type": "Inside.Core.Formula.Definition.DefinitionAC, Inside.Core.Formula",_x000D_
        "ID": 2054,_x000D_
        "Results": [_x000D_
          [_x000D_
            31_x000D_
          ]_x000D_
        ],_x000D_
        "Statistics": {_x000D_
          "CreationDate": "2022-11-15T10:02:33.4190151+01:00",_x000D_
          "LastRefreshDate": "2020-11-09T16:10:39.0255931+01:00",_x000D_
          "TotalRefreshCount": 4,_x000D_
          "CustomInfo": {}_x000D_
        }_x000D_
      },_x000D_
      "2055": {_x000D_
        "$type": "Inside.Core.Formula.Definition.DefinitionAC, Inside.Core.Formula",_x000D_
        "ID": 2055,_x000D_
        "Results": [_x000D_
          [_x000D_
            "Employé"_x000D_
          ]_x000D_
        ],_x000D_
        "Statistics": {_x000D_
          "CreationDate": "2022-11-15T10:02:33.4190151+01:00",_x000D_
          "LastRefreshDate":</t>
  </si>
  <si>
    <t xml:space="preserve"> "2020-11-09T16:10:39.5296473+01:00",_x000D_
          "TotalRefreshCount": 4,_x000D_
          "CustomInfo": {}_x000D_
        }_x000D_
      },_x000D_
      "2056": {_x000D_
        "$type": "Inside.Core.Formula.Definition.DefinitionAC, Inside.Core.Formula",_x000D_
        "ID": 2056,_x000D_
        "Results": [_x000D_
          [_x000D_
            "Ingénieur et cadre"_x000D_
          ]_x000D_
        ],_x000D_
        "Statistics": {_x000D_
          "CreationDate": "2022-11-15T10:02:33.4190151+01:00",_x000D_
          "LastRefreshDate": "2020-11-09T16:10:39.3537521+01:00",_x000D_
          "TotalRefreshCount": 4,_x000D_
          "CustomInfo": {}_x000D_
        }_x000D_
      },_x000D_
      "2057": {_x000D_
        "$type": "Inside.Core.Formula.Definition.DefinitionAC, Inside.Core.Formula",_x000D_
        "ID": 2057,_x000D_
        "Results": [_x000D_
          [_x000D_
            "Employé"_x000D_
          ]_x000D_
        ],_x000D_
        "Statistics": {_x000D_
          "CreationDate": "2022-11-15T10:02:33.4190151+01:00",_x000D_
          "LastRefreshDate": "2020-11-09T16:10:39.3507599+01:00",_x000D_
          "TotalRefreshCount": 4,_x000D_
          "CustomInfo": {}_x000D_
        }_x000D_
      },_x000D_
      "2058": {_x000D_
        "$type": "Inside.Core.Formula.Definition.DefinitionAC, Inside.Core.Formula",_x000D_
        "ID": 2058,_x000D_
        "Results": [_x000D_
          [_x000D_
            "Ingénieur et cadre"_x000D_
          ]_x000D_
        ],_x000D_
        "Statistics": {_x000D_
          "CreationDate": "2022-11-15T10:02:33.4190151+01:00",_x000D_
          "LastRefreshDate": "2020-11-09T16:10:42.5930657+01:00",_x000D_
          "TotalRefreshCount": 4,_x000D_
          "CustomInfo": {}_x000D_
        }_x000D_
      },_x000D_
      "2059": {_x000D_
        "$type": "Inside.Core.Formula.Definition.DefinitionAC, Inside.Core.Formula",_x000D_
        "ID": 2059,_x000D_
        "Results": [_x000D_
          [_x000D_
            "Employé"_x000D_
          ]_x000D_
        ],_x000D_
        "Statistics": {_x000D_
          "CreationDate": "2022-11-15T10:02:33.4190151+01:00",_x000D_
          "LastRefreshDate": "2020-11-09T16:10:39.3477699+01:00",_x000D_
          "TotalRefreshCount": 4,_x000D_
          "CustomInfo": {}_x000D_
        }_x000D_
      },_x000D_
      "2060": {_x000D_
        "$type": "Inside.Core.Formula.Definition.DefinitionAC, Inside.Core.Formula",_x000D_
        "ID": 2060,_x000D_
        "Results": [_x000D_
          [_x000D_
            "Catégorie 2"_x000D_
          ]_x000D_
        ],_x000D_
        "Statistics": {_x000D_
          "CreationDate": "2022-11-15T10:02:33.4190151+01:00",_x000D_
          "LastRefreshDate": "2020-11-09T16:10:32.5881458+01:00",_x000D_
          "TotalRefreshCount": 3,_x000D_
          "CustomInfo": {}_x000D_
        }_x000D_
      },_x000D_
      "2061": {_x000D_
        "$type": "Inside.Core.Formula.Definition.DefinitionAC, Inside.Core.Formula",_x000D_
        "ID": 2061,_x000D_
        "Results": [_x000D_
          [_x000D_
            "Catégorie 3"_x000D_
          ]_x000D_
        ],_x000D_
        "Statistics": {_x000D_
          "CreationDate": "2022-11-15T10:02:33.4190151+01:00",_x000D_
          "LastRefreshDate": "2020-11-09T16:10:18.0163876+01:00",_x000D_
          "TotalRefreshCount": 2,_x000D_
          "CustomInfo": {}_x000D_
        }_x000D_
      },_x000D_
      "2062": {_x000D_
        "$type": "Inside.Core.Formula.Definition.DefinitionAC, Inside.Core.Formula",_x000D_
        "ID": 2062,_x000D_
        "Results": [_x000D_
          [_x000D_
            "Catégorie 1"_x000D_
          ]_x000D_
        ],_x000D_
        "Statistics": {_x000D_
          "CreationDate": "2022-11-15T10:02:33.4190151+01:00",_x000D_
          "LastRefreshDate": "2020-11-09T16:10:32.5861258+01:00",_x000D_
          "TotalRefreshCount": 3,_x000D_
          "CustomInfo": {}_x000D_
        }_x000D_
      },_x000D_
      "2063": {_x000D_
        "$type": "Inside.Core.Formula.Definition.DefinitionAC, Inside.Core.Formula",_x000D_
        "ID": 2063,_x000D_
        "Results": [_x000D_
          [_x000D_
            "Catégorie 1"_x000D_
          ]_x000D_
        ],_x000D_
        "Statistics": {_x000D_
          "CreationDate": "2022-11-15T10:02:33.4190151+01:00",_x000D_
          "LastRefreshDate": "2020-11-09T16:10:35.7809131+01:00",_x000D_
          "TotalRefreshCount": 3,_x000D_
          "CustomInfo": {}_x000D_
        }_x000D_
      },_x000D_
      "2064": {_x000D_
        "$type": "Inside.Core.Formula.Definition.DefinitionAC, Inside.Core.Formula",_x000D_
        "ID": 2064,_x000D_
        "Results": [_x000D_
          [_x000D_
            ""_x000D_
          ]_x000D_
        ],_x000D_
        "Statistics": {_x000D_
          "CreationDate": "2022-11-15T10:02:33.4190151+01:00",_x000D_
          "LastRefreshDate": "2020-11-09T16:10:32.5841304+01:00",_x000D_
          "TotalRefreshCount": 3,_x000D_
          "CustomInfo": {}_x000D_
        }_x000D_
      },_x000D_
      "2065": {_x000D_
        "$type": "Inside.Core.Formula.Definition.DefinitionAC, Inside.Core.Formula",_x000D_
        "ID": 2065,_x000D_
        "Results": [_x000D_
          [_x000D_
            ""_x000D_
          ]_x000D_
        ],_x000D_
        "Statistics": {_x000D_
          "CreationDate": "2022-11-15T10:02:33.4190151+01:00",_x000D_
          "LastRefreshDate": "2020-11-09T16:10:18.0143937+01:00",_x000D_
          "TotalRefreshCount": 2,_x000D_
          "CustomInfo": {}_x000D_
        }_x000D_
      },_x000D_
      "2066": {_x000D_
        "$type": "Inside.Core.Formula.Definition.DefinitionAC, Inside.Core.Formula",_x000D_
        "ID": 2066,_x000D_
        "Results": [_x000D_
          [_x000D_
            ""_x000D_
          ]_x000D_
        ],_x000D_
        "Statistics": {_x000D_
          "CreationDate": "2022-11-15T10:02:33.4190151+01:00",_x000D_
          "LastRefreshDate": "2020-11-09T16:10:32.5811388+01:00",_x000D_
          "TotalRefreshCount": 3,_x000D_
          "CustomInfo": {}_x000D_
        }_x000D_
      },_x000D_
      "2067": {_x000D_
        "$type": "Inside.Core.Formula.Definition.DefinitionAC, Inside.Core.Formula",_x000D_
        "ID": 2067,_x000D_
        "Results": [_x000D_
          [_x000D_
            "Catégorie 1"_x000D_
          ]_x000D_
        ],_x000D_
        "Statistics": {_x000D_
          "CreationDate": "2022-11-15T10:02:33.4190151+01:00",_x000D_
          "LastRefreshDate": "2020-11-09T16:10:35.7799149+01:00",_x000D_
          "TotalRefreshCount": 3,_x000D_
          "CustomInfo": {}_x000D_
        }_x000D_
      },_x000D_
      "2068": {_x000D_
        "$type": "Inside.Core.Formula.Definition.DefinitionAC, Inside.Core.Formula",_x000D_
        "ID": 2068,_x000D_
        "Results": [_x000D_
          [_x000D_
            "250"_x000D_
          ]_x000D_
        ],_x000D_
        "Statistics": {_x000D_
          "CreationDate": "2022-11-15T10:02:33.4190151+01:00",_x000D_
          "LastRefreshDate": "2020-11-09T16:10:41.0358655+01:00",_x000D_
          "TotalRefreshCount": 4,_x000D_
          "CustomInfo": {}_x000D_
        }_x000D_
      },_x000D_
      "2069": {_x000D_
        "$type": "Inside.Core.Formula.Definition.DefinitionAC, Inside.Core.Formula",_x000D_
        "ID": 2069,_x000D_
        "Results": [_x000D_
          [_x000D_
            "3"_x000D_
          ]_x000D_
        ],_x000D_
        "Statistics": {_x000D_
          "CreationDate": "2022-11-15T10:02:33.4190151+01:00",_x000D_
          "LastRefreshDate": "2020-11-09T16:10:39.2206153+01:00",_x000D_
          "TotalRefreshCount": 4,_x000D_
          "CustomInfo": {}_x000D_
        }_x000D_
      },_x000D_
      "2070": {_x000D_
        "$type": "Inside.Core.Formula.Definition.DefinitionAC, Inside.Core.Formula",_x000D_
        "ID": 2070,_x000D_
        "Results": [_x000D_
          [_x000D_
            ""_x000D_
          ]_x000D_
        ],_x000D_
        "Statistics": {_x000D_
          "CreationDate": "2022-11-15T10:02:33.4190151+01:00",_x000D_
          "LastRefreshDate": "2020-11-09T16:10:32.5761508+01:00",_x000D_
          "TotalRefreshCount": 3,_x000D_
          "CustomInfo": {}_x000D_
        }_x000D_
      },_x000D_
      "2071": {_x000D_
        "$type": "Inside.Core.Formula.Definition.DefinitionAC, Inside.Core.Formula",_x000D_
        "ID": 2071,_x000D_
        "Results": [_x000D_
          [_x000D_
            31_x000D_
          ]_x000D_
        ],_x000D_
        "Statistics": {_x000D_
          "CreationDate": "2022-11-15T10:02:33.4190151+01:00",_x000D_
          "LastRefreshDate": "2020-11-09T16:10:39.676626+01:00",_x000D_
          "TotalRefreshCount": 4,_x000D_
          "CustomInfo": {}_x000D_
        }_x000D_
      },_x000D_
      "2072": {_x000D_
        "$type": "Inside.Core.Formula.Definition.DefinitionAC, Inside.Core.Formula",_x000D_
        "ID": 2072,_x000D_
        "Results": [_x000D_
          [_x000D_
            "Employé"_x000D_
          ]_x000D_
        ],_x000D_
        "Statistics": {_x000D_
          "CreationDate": "2022-11-15T10:02:33.4190151+01:00",_x000D_
          "LastRefreshDate": "2020-11-09T16:10:39.3306769+01:00",_x000D_
          "TotalRefreshCount": 4,_x000D_
          "CustomInfo": {}_x000D_
        }_x000D_
      },_x000D_
      "2073": {_x000D_
        "$type": "Inside.Core.Formula.Definition.DefinitionAC, Inside.Core.Formula",_x000D_
        "ID": 2073,_x000D_
        "Results": [_x000D_
          [_x000D_
            "3"_x000D_
          ]_x000D_
        ],_x000D_
        "Statistics": {_x000D_
          "CreationDate": "2022-11-15T10:02:33.4190151+01:00",_x000D_
          "LastRefreshDate": "2020-11-09T16:10:40.32721+01:00",_x000D_
          "TotalRefreshCount": 4,_x000D_
          "CustomInfo": {}_x000D_
        }_x000D_
      },_x000D_
      "2074": {_x000D_
        "$type": "Inside.Core.Formula.Definition.DefinitionAC, Inside.Core.Formula",_x000D_
        "ID": 2074,_x000D_
        "Results": [_x000D_
          [_x000D_
            "Ingénieur et cadre"_x000D_
          ]_x000D_
        ],_x000D_
        "Statistics": {_x000D_
          "CreationDate": "2022-11-15T10:02:33.4190151+01:00",_x000D_
          "LastRefreshDate": "2020-11-09T16:10:41.3589321+01:00",_x000D_
          "TotalRefreshCount": 4,_x000D_
          "CustomInfo": {}_x000D_
        }_x000D_
      },_x000D_
      "2075": {_x000D_
        "$type": "Inside.Core.Formula.Definition.DefinitionAC, Inside.Core.Formula",_x000D_
        "ID": 2075,_x000D_
        "Results": [_x000D_
          [_x000D_
            "2"_x000D_
          ]_x000D_
        ],_x000D_
        "Statistics": {_x000D_
          "CreationDate": "2022-11-15T10:02:33.4190151+01:00",_x000D_
          "LastRefreshDate": "2020-11-09T16:10:40.1020081+01:00",_x000D_
          "TotalRefreshCount": 4,_x000D_
          "CustomInfo": {}_x000D_
        }_x000D_
      },_x000D_
      "2076": {_x000D_
        "$type": "Inside.Core.Formula.Definition.DefinitionAC, Inside.Core.Formula",_x000D_
        "ID": 2076,_x000D_
        "Results": [_x000D_
          [_x000D_
            "2"_x000D_
          ]_x000D_
        ],_x000D_
        "Statistics": {_x000D_
          "CreationDate": "2022-11-15T10:02:33.4190151+01:00",_x000D_
          "LastRefreshDate": "2020-11-09T16:10:39.4196998+01:00",_x000D_
          "TotalRefreshCount": 4,_x000D_
          "CustomInfo": {}_x000D_
        }_x000D_
      },_x000D_
      "2077": {_x000D_
        "$type": "Inside.Core.Formula.Definition.DefinitionAC, Inside.Core.Formula",_x000D_
        "ID": 2077,_x000D_
        "Results": [_x000D_
          [_x000D_
            "Employé"_x000D_
          ]_x000D_
        ],_x000D_
        "Statistics": {_x000D_
          "CreationDate": "2022-11-15T10:02:33.4190151+01:00",_x000D_
          "LastRefreshDate": "2020-11-09T16:10:40.0321419+01:00",_x000D_
          "TotalRefreshCount": 4,_x000D_
          "CustomInfo": {}_x000D_
        }_x000D_
      },_x000D_
      "2078": {_x000D_
        "$type": "Inside.Core.Formula.Definition.DefinitionAC, Inside.Core.Formula",_x000D_
        "ID": 2078,_x000D_
        "Results": [_x000D_
          [_x000D_
            "Catégorie 1"_x000D_
          ]_x000D_
        ],_x000D_
        "Statistics": {_x000D_
          "CreationDate": "2022-11-15T10:02:33.4190151+01:00",_x000D_
          "LastRefreshDate": "2020-11-09T16:10:32.5731591+01:00",_x000D_
          "TotalRefreshCount": 3,_x000D_
          "CustomInfo": {}_x000D_
        }_x000D_
      },_x000D_
      "2079": {_x000D_
        "$type": "Inside.Core.Formula.Definition.DefinitionAC, Inside.Core.Formula",_x000D_
        "ID": 2079,_x000D_
        "Results": [_x000D_
          [_x000D_
            31_x000D_
          ]_x000D_
        ],_x000D_
        "Statistics": {_x000D_
          "CreationDate": "2022-11-15T10:02:33.4190151+01:00",_x000D_
          "LastRefreshDate": "2020-11-09T16:10:39.6746324+01:00",_x000D_
          "TotalRefreshCount": 4,_x000D_
          "CustomInfo": {}_x000D_
        }_x000D_
      },_x000D_
      "2080": {_x000D_
        "$type": "Inside.Core.Formula.Definition.DefinitionAC, Inside.Core.Formula",_x000D_
        "ID": 2080,_x000D_
        "Results": [_x000D_
          [_x000D_
            "Employé"_x000D_
          ]_x000D_
        ],_x000D_
        "Statistics": {_x000D_
          "CreationDate": "2022-11-15T10:02:33.4190151+01:00",_x000D_
          "LastRefreshDate": "2020-11-09T16:10:39.3286861+01:00",_x000D_
          "TotalRefreshCount": 4,_x000D_
          "CustomInfo": {}_x000D_
        }_x000D_
      },_x000D_
      "2081": {_x000D_
        "$type": "Inside.Core.Formula.Definition.DefinitionAC, Inside.Core.Formula",_x000D_
        "ID": 2081,_x000D_
        "Results": [_x000D_
          [_x000D_
            "2"_x000D_
          ]_x000D_
        ],_x000D_
        "Statistics": {_x000D_
          "CreationDate": "2022-11-15T10:02:33.4190151+01:00",_x000D_
          "LastRefreshDate": "2020-11-09T16:10:40.7847807+01:00",_x000D_
          "TotalRefreshCount": 4,_x000D_
          "CustomInfo": {}_x000D_
        }_x000D_
      },_x000D_
      "2082": {_x000D_
        "$type": "Inside.Core.Formula.Definition.DefinitionAC, Inside.Core.Formula",_x000D_
        "ID": 2082,_x000D_
        "Results": [_x000D_
          [_x000D_
            "200"_x000D_
          ]_x000D_
        ],_x000D_
        "Statistics": {_x000D_
          "CreationDate": "2022-11-15T10:02:33.4190151+01:00",_x000D_
          "LastRefreshDate": "2020-11-09T16:10:43.1354189+01:00",_x000D_
          "TotalRefreshCount": 4,_x000D_
          "CustomInfo": {}_x000D_
        }_x000D_
      },_x000D_
      "2083": {_x000D_
        "$type": "Inside.Core.Formula.Definition.DefinitionAC, Inside.Core.Formula",_x000D_
        "ID": 2083,_x000D_
        "Results": [_x000D_
          [_x000D_
            "Employé"_x000D_
          ]_x000D_
        ],_x000D_
        "Statistics": {_x000D_
          "CreationDate": "2022-11-15T10:02:33.4190151+01:00",_x000D_
          "LastRefreshDate": "2020-11-09T16:10:39.1189239+01:00",_x000D_
          "TotalRefreshCount": 4,_x000D_
          "CustomInfo": {}_x000D_
        }_x000D_
      },_x000D_
      "2084": {_x000D_
        "$type": "Inside.Core.Formula.Definition.DefinitionAC, Inside.Core.Formula",_x000D_
        "ID": 2084,_x000D_
        "Results": [_x000D_
          [_x000D_
            "2"_x000D_
          ]_x000D_
        ],_x000D_
        "Statistics": {_x000D_
          "CreationDate": "2022-11-15T10:02:33.4190151+01:00",_x000D_
          "LastRefreshDate": "2020-11-09T16:10:39.6386597+01:00",_x000D_
          "TotalRefreshCount": 4,_x000D_
          "CustomInfo": {}_x000D_
        }_x000D_
      },_x000D_
      "2085": {_x000D_
        "$type": "Inside.Core.Formula.Definition.DefinitionAC, Inside.Core.Formula",_x000D_
        "ID": 2085,_x000D_
        "Results": [_x000D_
          [_x000D_
            "200"_x000D_
          ]_x000D_
        ],_x000D_
        "Statistics": {_x000D_
          "CreationDate": "2022-11-15T10:02:33.4190151+01:00",_x000D_
          "LastRefreshDate": "2020-11-09T16:10:42.8723337+01:00",_x000D_
          "TotalRefreshCount": 4,_x000D_
          "CustomInfo": {}_x000D_
        }_x000D_
      },_x000D_
      "2086": {_x000D_
        "$type": "Inside.Core.Formula.Definition.DefinitionAC, Inside.Core.Formula",_x000D_
        "ID": 2086,_x000D_
        "Results": [_x000D_
          [_x000D_
            "2"_x000D_
          ]_x000D_
        ],_x000D_
        "Statistics": {_x000D_
          "CreationDate": "2022-11-15T10:02:33.4190151+01:00",_x000D_
          "LastRefreshDate": "2020-11-09T16:10:40.576002+01:00",_x000D_
          "TotalRefreshCount": 4,_x000D_
          "CustomInfo": {}_x000D_
        }_x000D_
      },_x000D_
      "2087": {_x000D_
        "$type": "Inside.Core.Formula.Definition.DefinitionAC, Inside.Core.Formula",_x000D_
        "ID": 2087,_x000D_
        "Results": [_x000D_
          [_x000D_
            "100"_x000D_
          ]_x000D_
        ],_x000D_
        "Statistics": {_x000D_
          "CreationDate": "2022-11-15T10:02:33.4190151+01:00",_x000D_
          "LastRefreshDate": "2020-11-09T16:10:41.0680179+01:00",_x000D_
          "TotalRefreshCount": 4,_x000D_
          "CustomInfo": {}_x000D_
        }_x000D_
      },_x000D_
      "2088": {_x000D_
        "$type": "Inside.Core.Formula.Definition.DefinitionAC, Inside.Core.Formula",_x000D_
        "ID": 2088,_x000D_
        "Results": [_x000D_
          [_x000D_
            "1"_x000D_
          ]_x000D_
        ],_x000D_
        "Statistics": {_x000D_
          "CreationDate": "2022-11-15T10:02:33.4190151+01:00",_x000D_
          "LastRefreshDate": "2020-11-09T16:10:42.0649143+01:00",_x000D_
          "TotalRefreshCount": 4,_x000D_
          "CustomInfo": {}_x000D_
        }_x000D_
      },_x000D_
      "2089": {_x000D_
        "$type": "Inside.Core.Formula.Definition.DefinitionAC, Inside.Core.Formula",_x000D_
        "ID": 2089,_x000D_
        "Results": [_x000D_
          [_x000D_
            31_x000D_
          ]_x000D_
        ],_x000D_
        "Statistics": {_x000D_
          "CreationDate": "2022-11-15T10:02:33.4190151+01:00",_x000D_
          "LastRefreshDate": "2020-11-09T16:10:39.0415516+01:00",_x000D_
          "TotalRefreshCount": 4,_x000D_
          "CustomInfo": {}_x000D_
        }_x000D_
      },_x000D_
      "2090": {_x000D_
        "$type": "Inside.Core.Formula.Definition.DefinitionAC, Inside.Core.Formula",_x000D_
        "ID": 2090,_x000D_
        "Results": [_x000D_
          [_x000D_
            "100"_x000D_
          ]_x000D_
        ],_x000D_
        "Statistics": {_x000D_
          "CreationDate": "2022-11-15T10:02:33.4190151+01:00",_x000D_
          "LastRefreshDate": "2020-11-09T16:10:41.0650379+01:00",_x000D_
          "TotalRefreshCount": 4,_x000D_
          "CustomInfo": {}_x000D_
        }_x000D_
      },_x000D_
      "2091": {_x000D_
        "$type": "Inside.Core.Formula.Definition.DefinitionAC, Inside.Core.Formula",_x000D_
        "ID": 2091,_x000D_
        "Results": [_x000D_
          [_x000D_
            "1"_x000D_
          ]_x000D_
        ],_x000D_
        "Statistics": {_x000D_
          "CreationDate": "2022-11-15T10:02:33.4190151+01:00",_x000D_
          "LastRefreshDate": "2020-11-09T16:10:41.6238383+01:00",_x000D_
          "TotalRefreshCount": 4,_x000D_
          "CustomInfo": {}_x000D_
        }_x000D_
      },_x000D_
      "2092": {_x000D_
        "$type": "Inside.Core.Formula.Definition.DefinitionAC, Inside.Core.Formula",_x000D_
        "ID": 2092,_x000D_
        "Results": [_x000D_
          [_x000D_
            "Ingénieur et cadre"_x000D_
          ]_x000D_
        ],_x000D_
        "Statistics": {_x000D_
          "CreationDate": "2022-11-15T10:02:33.4190151+01:00",_x000D_
          "LastRefreshDate": "2020-11-09T16:10:42.0428593+01:00",_x000D_
          "TotalRefreshCount": 4,_x000D_
          "CustomInfo": {}_x000D_
        }_x000D_
      },_x000D_
      "2093": {_x000D_
        "$type": "Inside.Core.Formula.Definition.DefinitionAC, Inside.Core.Formula",_x000D_
        "ID": 2093,_x000D_
        "Results": [_x000D_
          [_x000D_
            "Employé"_x000D_
          ]_x000D_
        ],_x000D_
        "Statistics": {_x000D_
          "CreationDate": "2022-11-15T10:02:33.4190151+01:00",_x000D_
          "LastRefreshDate": "2020-11-09T16:10:39.3386635+01:00",_x000D_
          "TotalRefreshCount": 4,_x000D_
          "CustomInfo": {}_x000D_
        }_x000D_
      },_x000D_
      "2094": {_x000D_
        "$type": "Inside.Core.Formula.Definition.DefinitionAC, Inside.Core.Formula",_x000D_
        "ID": 2094,_x000D_
        "Results": [_x000D_
          [_x000D_
            "Ingénieur et cadre"_x000D_
          ]_x000D_
        ],_x000D_
        "Statistics": {_x000D_
          "CreationDate": "2022-11-15T10:02:33.4190151+01:00",_x000D_
          "LastRefreshDate": "2020-11-09T16:10:40.2473694+01:00",_x000D_
          "TotalRefreshCount": 4,_x000D_
          "CustomInfo": {}_x000D_
        }_x000D_
      },_x000D_
      "2095": {_x000D_
        "$type": "Inside.Core.Formula.Definition.DefinitionAC, Inside.Core.Formula",_x000D_
        "ID": 2095,_x000D_
        "Results": [_x000D_
          [_x000D_
            "Ingénieur et cadre"_x000D_
          ]_x000D_
        ],_x000D_
        "Statistics": {_x000D_
          "CreationDate": "2022-11-15T10:02:33.4190151+01:00",_x000D_
          "LastRefreshDate": "2020-11-09T16:10:39.3366643+01:00",_x000D_
          "TotalRefreshCount": 4,_x000D_
          "CustomInfo": {}_x000D_
        }_x000D_
      },_x000D_
      "2096": {_x000D_
        "$type": "Inside.Core.Formula.Definition.DefinitionAC, Inside.Core.Formula",_x000D_
        "ID": 2096,_x000D_
        "Results": [_x000D_
          [_x000D_
            "Employé"_x000D_
          ]_x000D_
        ],_x000D_
        "Statistics": {_x000D_
          "CreationDate": "2022-11-15T10:02:33.4190151+01:00",_x000D_
          "LastRefreshDate": "2020-11-09T16:10:40.7357697+01:00",_x000D_
          "TotalRefreshCount": 4,_x000D_
          "CustomInfo": {}_x000D_
        }_x000D_
      },_x000D_
      "2097": {_x000D_
        "$type": "Inside.Core.Formula.Definition.DefinitionAC, Inside.Core.Formula",_x000D_
        "ID": 2097,_x000D_
        "Results": [_x000D_
          [_x000D_
            "Employé"_x000D_
          ]_x000D_
        ],_x000D_
        "Statistics": {_x000D_
          "CreationDate": "2022-11-15T10:02:33.4190151+01:00",_x000D_
          "LastRefreshDate": "2020-11-09T16:10:39.3356673+01:00",_x000D_
          "TotalRefreshCount": 4,_x000D_
          "CustomInfo": {}_x000D_
        }_x000D_
      },_x000D_
      "2098": {_x000D_
        "$type": "Inside.Core.Formula.Definition.DefinitionAC, Inside.Core.Formula",_x000D_
        "ID": 2098,_x000D_
        "Results": [_x000D_
          [_x000D_
            "Ingénieur et cadre"_x000D_
          ]_x000D_
        ],_x000D_
        "Statistics": {_x000D_
          "CreationDate": "2022-11-15T10:02:33.4190151+01:00",_x000D_
          "LastRefreshDate": "2020-11-09T16:10:39.8191314+01:00",_x000D_
          "TotalRefreshCount": 4,_x000D_
          "CustomInfo": {}_x000D_
        }_x000D_
      },_x000D_
      "2099": {_x000D_
        "$type": "Inside.Core.Formula.Definition.DefinitionAC, Inside.Core.Formula",_x000D_
        "ID": 2099,_x000D_
        "Results": [_x000D_
          [_x000D_
            "Employé"_x000D_
          ]_x000D_
        ],_x000D_
        "Statistics": {_x000D_
          "CreationDate": "2022-11-15T10:02:33.4190151+01:00",_x000D_
          "LastRefreshDate": "2020-11-09T16:10:39.3336707+01:00",_x000D_
          "TotalRefreshCount": 4,_x000D_
          "CustomInfo": {}_x000D_
        }_x000D_
      },_x000D_
      "2100": {_x000D_
        "$type": "Inside.Core.Formula.Definition.DefinitionAC, Inside.Core.Formula",_x000D_
        "ID": 2100,_x000D_
        "Results": [_x000D_
          [_x000D_
            "Employé"_x000D_
          ]_x000D_
        ],_x000D_
        "Statistics": {_x000D_
          "CreationDate": "2022-11-15T10:02:33.4190151+01:00",_x000D_
          "LastRefreshDate": "2020-11-09T16:10:40.512992+01:00",_x000D_
          "TotalRefreshCount": 4,_x000D_
          "CustomInfo": {}_x000D_
        }_x000D_
      },_x000D_
      "2101": {_x000D_
        "$type": "Inside.Core.Formula.Definition.DefinitionAC, Inside.Core.Formula",_x000D_
        "ID": 2101,_x000D_
        "Results": [_x000D_
          [_x000D_
            "3"_x000D_
          ]_x000D_
        ],_x000D_
        "Statistics": {_x000D_
          "CreationDate": "2022-11-15T10:02:33.4190151+01:00",_x000D_
          "LastRefreshDate": "2020-11-09T16:10:39.8721505+01:00",_x000D_
          "TotalRefreshCount": 4,_x000D_
          "CustomInfo": {}_x000D_
        }_x000D_
      },_x000D_
      "2102": {_x000D_
        "$type": "Inside.Core.Formula.Definition.DefinitionAC, Inside.Core.Formula",_x000D_
        "ID": 2102,_x000D_
        "Results": [_x000D_
          [_x000D_
            "4"_x000D_
          ]_x000D_
        ],_x000D_
        "Statistics": {_x000D_
          "CreationDate": "2022-11-15T10:02:33.4190151+01:00",_x000D_
          "LastRefreshDate": "2020-11-09T16:10:39.4216937+01:00",_x000D_
          "TotalRefreshCount": 4,_x000D_
          "CustomInfo": {}_x000D_
        }_x000D_
      },_x000D_
      "2103": {_x000D_
        "$type": "Inside.Core.Formula.Definition.DefinitionAC, Inside.Core.Formula",_x000D_
        "ID": 2103,_x000D_
        "Results": [_x000D_
          [_x000D_
            31_x000D_
          ]_x000D_
        ],_x000D_
        "Statistics": {_x000D_
          "CreationDate": "2022-11-15T10:02:33.4190151+01:00",_x000D_
          "LastRefreshDate": "2020-11-09T16:10:39.0285851+01:00",_x000D_
          "TotalRefreshCount": 4,_x000D_
          "CustomInfo": {}_x000D_
        }_x000D_
      },_x000D_
      "2104": {_x000D_
        "$type": "Inside.Core.Formula.Definition.DefinitionAC, Inside.Core.Formula",_x000D_
        "ID": 2104,_x000D_
        "Results": [_x000D_
          [_x000D_
            31_x000D_
          ]_x000D_
        ],_x000D_
        "Statistics": {_x000D_
          "CreationDate": "2022-11-15T10:02:33.4190151+01:00",_x000D_
          "LastRefreshDate": "2020-11-09T16:10:39.9838261+01:00",_x000D_
          "TotalRefreshCount": 4,_x000D_
          "CustomInfo": {}_x000D_
        }_x000D_
      },_x000D_
      "2105": {_x000D_
        "$type": "Inside.Core.Formula.Definition.DefinitionAC, Inside.Core.Formula",_x000D_
        "ID": 2105,_x000D_
        "Results": [_x000D_
          [_x000D_
            "100"_x000D_
          ]_x000D_
        ],_x000D_
        "Statistics": {_x000D_
          "CreationDate": "2022-11-15T10:02:33.4190151+01:00",_x000D_
          "LastRefreshDate": "2020-11-09T16:10:43.194333+01:00",_x000D_
          "TotalRefreshCount": 4,_x000D_
          "CustomInfo": {}_x000D_
        }_x000D_
      },_x000D_
      "2106": {_x000D_
        "$type": "Inside.Core.Formula.Definition.DefinitionAC, Inside.Core.Formula",_x000D_
        "ID": 2106,_x000D_
        "Results": [_x000D_
          [_x000D_
            ""_x000D_
          ]_x000D_
        ],_x000D_
        "Statistics": {_x000D_
          "CreationDate": "2022-11-15T10:02:33.4190151+01:00",_x000D_
          "LastRefreshDate": "2020-11-09T16:10:41.4133476+01:00",_x000D_
          "TotalRefreshCount": 2,_x000D_
          "CustomInfo": {}_x000D_
        }_x000D_
      },_x000D_
      "2107": {_x000D_
        "$type": "Inside.Core.Formula.Definition.DefinitionAC, Inside.Core.Formula",_x000D_
        "ID": 2107,_x000D_
        "Results": [_x000D_
          [_x000D_
            "Catégorie 1"_x000D_
          ]_x000D_
        ],_x000D_
        "Statistics": {_x000D_
          "CreationDate": "2022-11-15T10:02:33.4190151+01:00",_x000D_
          "LastRefreshDate": "2020-11-09T16:10:42.7395748+01:00",_x000D_
          "TotalRefreshCount": 2,_x000D_
          "CustomInfo": {}_x000D_
        }_x000D_
      },_x000D_
      "2108": {_x000D_
        "$type": "Inside.Core.Formula.Definition.DefinitionAC, Inside.Core.Formula",_x000D_
        "ID": 2108,_x000D_
        "Results": [_x000D_
          [_x000D_
            "Catégorie 2"_x000D_
          ]_x000D_
        ],_x000D_
        "Statistics": {_x000D_
          "CreationDate": "2022-11-15T10:02:33.4190151+01:00",_x000D_
          "LastRefreshDate": "2020-11-09T16:10:41.4153812+01:00",_x000D_
          "TotalRefreshCount": 2,_x000D_
          "CustomInfo": {}_x000D_
        }_x000D_
      },_x000D_
      "2109": {_x000D_
        "$type": "Inside.Core.Formula.Definition.DefinitionAC, Inside.Core.Formula",_x000D_
        "ID": 2109,_x000D_
        "Results": [_x000D_
          [_x000D_
            ""_x000D_
          ]_x000D_
        ],_x000D_
        "Statistics": {_x000D_
          "CreationDate": "2022-11-15T10:02:33.4190151+01:00",_x000D_
          "LastRefreshDate": "2020-11-09T16:10:43.0749342+01:00",_x000D_
          "TotalRefreshCount": 2,_x000D_
          "CustomInfo": {}_x000D_
        }_x000D_
      },_x000D_
      "2110": {_x000D_
        "$type": "Inside.Core.Formula.Definition.DefinitionAC, Inside.Core.Formula",_x000D_
        "ID": 2110,_x000D_
        "Results": [_x000D_
          [_x000D_
            ""_x000D_
          ]_x000D_
        ],_x000D_
        "Statistics": {_x000D_
          "CreationDate": "2022-11-15T10:02:33.4190151+01:00",_x000D_
          "LastRefreshDate": "2020-11-09T16:10:41.6569407+01:00",_x000D_
          "TotalRefreshCount": 2,_x000D_
          "CustomInfo": {}_x000D_
        }_x000D_
      },_x000D_
      "2111": {_x000D_
        "$type": "Inside.Core.Formula.Definition.DefinitionAC, Inside.Core.Formula",_x000D_
        "ID": 2111,_x000D_
        "Results": [_x000D_
          [_x000D_
            "Catégorie 3"_x000D_
          ]_x000D_
        ],_x000D_
        "Statistics": {_x000D_
          "CreationDate": "2022-11-15T10:02:33.4190151+01:00",_x000D_
          "LastRefreshDate": "2020-11-09T16:10:41.4323509+01:00",_x000D_
          "TotalRefreshCount": 2,_x000D_
          "CustomInfo": {}_x000D_
        }_x000D_
      },_x000D_
      "2112": {_x000D_
        "$type": "Inside.Core.Formula.Definition.DefinitionAC, Inside.Core.Formula",_x000D_
        "ID": 2112,_x000D_
        "Results": [_x000D_
          [_x000D_
            ""_x000D_
          ]_x000D_
        ],_x000D_
        "Statistics": {_x000D_
          "CreationDate": "2022-11-15T10:02:33.4190151+01:00",_x000D_
          "LastRefreshDate": "2020-11-09T16:10:41.1848367+01:00",_x000D_
          "TotalRefreshCount": 2,_x000D_
          "CustomInfo": {}_x000D_
        }_x000D_
      },_x000D_
      "2113": {_x000D_
        "$type": "Inside.Core.Formula.Definition.DefinitionAC, Inside.Core.Formula",_x000D_
        "ID": 2113,_x000D_
        "Results": [_x000D_
          [_x000D_
            "Catégorie 1"_x000D_
          ]_x000D_
        ],_x000D_
        "Statistics": {_x000D_
          "CreationDate": "2022-11-15T10:02:33.4190151+01:00",_x000D_
          "LastRefreshDate": "2020-11-09T16:10:40.944901+01:00",_x000D_
          "TotalRefreshCount": 2,_x000D_
          "CustomInfo": {}_x000D_
        }_x000D_
      },_x000D_
      "2114": {_x000D_
        "$type": "Inside.Core.Formula.Definition.DefinitionAC, Inside.Core.Formula",_x000D_
        "ID": 2114,_x000D_
        "Results": [_x000D_
          [_x000D_
            "Catégorie 1"_x000D_
          ]_x000D_
        ],_x000D_
        "Statistics": {_x000D_
          "CreationDate": "2022-11-15T10:02:33.4190151+01:00",_x000D_
          "LastRefreshDate": "2020-11-09T16:10:39.9758465+01:00",_x000D_
          "TotalRefreshCount": 2,_x000D_
          "CustomInfo": {}_x000D_
        }_x000D_
      },_x000D_
      "2115": {_x000D_
        "$type": "Inside.Core.Formula.Definition.DefinitionAC, Inside.Core.Formula",_x000D_
        "ID": 2115,_x000D_
        "Results": [_x000D_
          [_x000D_
            "Catégorie 3"_x000D_
          ]_x000D_
        ],_x000D_
        "Statistics": {_x000D_
          "CreationDate": "2022-11-15T10:02:33.4190151+01:00",_x000D_
          "LastRefreshDate": "2020-11-09T16:10:39.9788391+01:00",_x000D_
          "TotalRefreshCount": 2,_x000D_
          "CustomInfo": {}_x000D_
        }_x000D_
      },_x000D_
      "2116": {_x000D_
        "$type": "Inside.Core.Formula.Definition.DefinitionAC, Inside.Core.Formula",_x000D_
        "ID": 2116,_x000D_
        "Results": [_x000D_
          [_x000D_
            "Catégorie 2"_x000D_
          ]_x000D_
        ],_x000D_
        "Statistics": {_x000D_
          "CreationDate": "2022-11-15T10:02:33.4190151+01:00",_x000D_
          "LastRefreshDate": "2020-11-09T16:10:39.9808336+01:00",_x000D_
          "TotalRefreshCount": 2,_x000D_
          "CustomInfo": {}_x000D_
        }_x000D_
      },_x000D_
      "2117": {_x000D_
        "$type": "Inside.Core.Formula.Definition.DefinitionAC, Inside.Core.Formula",_x000D_
        "ID": 2117,_x000D_
        "Results": [_x000D_
          [_x000D_
            "Catégorie 1"_x000D_
          ]_x000D_
        ],_x000D_
        "Statistics": {_x000D_
          "CreationDate": "2022-11-15T10:02:33.4190151+01:00",_x000D_
          "LastRefreshDate": "2020-11-09T16:10:43.1114545+01:00",_x000D_
          "TotalRefreshCount": 2,_x000D_
          "CustomInfo": {}_x000D_
        }_x000D_
      },_x000D_
      "2118": {_x000D_
        "$type": "Inside.Core.Formula.Definition.DefinitionAC, Inside.Core.Formula",_x000D_
        "ID": 2118,_x000D_
        "Results": [_x000D_
          [_x000D_
            ""_x000D_
          ]_x000D_
        ],_x000D_
        "Statistics": {_x000D_
          "CreationDate": "2022-11-15T10:02:33.4190151+01:00",_x000D_
          "LastRefreshDate": "2020-11-09T16:10:41.9152447+01:00",_x000D_
          "TotalRefreshCount": 2,_x000D_
          "CustomInfo": {}_x000D_
        }_x000D_
      },_x000D_
      "2119": {_x000D_
        "$type": "Inside.Core.Formula.Definition.DefinitionAC, Inside.Core.Formula",_x000D_
        "ID": 2119,_x000D_
        "Results": [_x000D_
          [_x000D_
            "Catégorie 5"_x000D_
          ]_x000D_
        ],_x000D_
        "Statistics": {_x000D_
          "CreationDate": "2022-11-15T10:02:33.4190151+01:00",_x000D_
          "LastRefreshDate": "2020-11-09T16:10:41.6589285+01:00",_x000D_
          "TotalRefreshCount": 2,_x000D_
          "CustomInfo": {}_x000D_
        }_x000D_
      },_x000D_
      "2120": {_x000D_
        "$type": "Inside.Core.Formula.Definition.DefinitionAC, Inside.Core.Formula",_x000D_
        "ID": 2120,_x000D_
        "Results": [_x000D_
          [_x000D_
            ""_x000D_
          ]_x000D_
        ],_x000D_
        "Statistics": {_x000D_
          "CreationDate": "2022-11-15T10:02:33.4190151+01:00",_x000D_
          "LastRefreshDate": "2020-11-09T16:10:41.4342931+01:00",_x000D_
          "TotalRefreshCount": 2,_x000D_
          "CustomInfo": {}_x000D_
        }_x000D_
      },_x000D_
      "2121": {_x000D_
        "$type": "Inside.Core.Formula.Definition.DefinitionAC, Inside.Core.Formula",_x000D_
        "ID": 2121,_x000D_
        "Results": [_x000D_
          [_x000D_
            ""_x000D_
          ]_x000D_
        ],_x000D_
        "Statistics": {_x000D_
          "CreationDate": "2022-11-15T10:02:33.4190151+01:00",_x000D_
          "LastRefreshDate": "2020-11-09T16:10:41.186831+01:00",_x000D_
          "TotalRefreshCount": 2,_x000D_
          "CustomInfo": {}_x000D_
        }_x000D_
      },_x000D_
      "2122": {_x000D_
        "$type": "Inside.Core.Formula.Definition.DefinitionAC, Inside.Core.Formula",_x000D_
        "ID": 2122,_x000D_
        "Results": [_x000D_
          [_x000D_
            ""_x000D_
          ]_x000D_
        ],_x000D_
        "Statistics": {_x000D_
          "CreationDate": "2022-11-15T10:02:33.4190151+01:00",_x000D_
          "LastRefreshDate": "2020-11-09T16:10:40.9479132+01:00",_x000D_
          "TotalRefreshCount": 2,_x000D_
          "CustomInfo": {}_x000D_
        }_x000D_
      },_x000D_
      "2123": {_x000D_
        "$type": "Inside.Core.Formula.Definition.DefinitionAC, Inside.Core.Formula",_x000D_
        "ID": 2123,_x000D_
        "Results": [_x000D_
          [_x000D_
            "Catégorie 3"_x000D_
          ]_x000D_
        ],_x000D_
        "Statistics": {_x000D_
          "CreationDate": "2022-11-15T10:02:33.4190151+01:00",_x000D_
          "LastRefreshDate": "2020-11-09T16:10:42.2346159+01:00",_x000D_
          "TotalRefreshCount": 2,_x000D_
          "CustomInfo": {}_x000D_
        }_x000D_
      },_x000D_
      "2124": {_x000D_
        "$type": "Inside.Core.Formula.Definition.DefinitionAC, Inside.Core.Formula",_x000D_
        "ID": 2124,_x000D_
        "Results": [_x000D_
          [_x000D_
            ""_x000D_
          ]_x000D_
        ],_x000D_
        "Statistics": {_x000D_
          "CreationDate": "2022-11-15T10:02:33.4190151+01:00",_x000D_
          "LastRefreshDate": "2020-11-09T16:10:42.4646749+01:00",_x000D_
          "TotalRefreshCount": 2,_x000D_
          "CustomInfo": {}_x000D_
        }_x000D_
      },_x000D_
      "2125": {_x000D_
        "$type": "Inside.Core.Formula.Definition.DefinitionAC, Inside.Core.Formula",_x000D_
        "ID": 2125,_x000D_
        "Results": [_x000D_
          [_x000D_
            "Catégorie 1"_x000D_
          ]_x000D_
        ],_x000D_
        "Statistics": {_x000D_
          "CreationDate": "2022-11-15T10:02:33.4190151+01:00",_x000D_
          "LastRefreshDate": "2020-11-09T16:10:42.1099361+01:00",_x000D_
          "TotalRefreshCount": 2,_x000D_
          "CustomInfo": {}_x000D_
        }_x000D_
      },_x000D_
      "2126": {_x000D_
        "$type": "Inside.Core.Formula.Definition.DefinitionAC, Inside.Core.Formula",_x000D_
        "ID": 2126,_x000D_
        "Results": [_x000D_
          [_x000D_
            ""_x000D_
          ]_x000D_
        ],_x000D_
        "Statistics": {_x000D_
          "CreationDate": "2022-11-15T10:02:33.4190151+01:00",_x000D_
          "LastRefreshDate": "2020-11-09T16:10:41.930208+01:00",_x000D_
          "TotalRefreshCount": 2,_x000D_
          "CustomInfo": {}_x000D_
        }_x000D_
      },_x000D_
      "2127": {_x000D_
        "$type": "Inside.Core.Formula.Definition.DefinitionAC, Inside.Core.Formula",_x000D_
        "ID": 2127,_x000D_
        "Results": [_x000D_
          [_x000D_
            "Catégorie 1"_x000D_
          ]_x000D_
        ],_x000D_
        "Statistics": {_x000D_
          "CreationDate": "2022-11-15T10:02:33.4190151+01:00",_x000D_
          "LastRefreshDate": "2020-11-09T16:10:41.6739035+01:00",_x000D_
          "TotalRefreshCount": 2,_x000D_
          "CustomInfo": {}_x000D_
        }_x000D_
      },_x000D_
      "2128": {_x000D_
        "$type": "Inside.Core.Formula.Definition.DefinitionAC, Inside.Core.Formula",_x000D_
        "ID": 2128,_x000D_
        "Results": [_x000D_
          [_x000D_
            "Catégorie 3"_x000D_
          ]_x000D_
        ],_x000D_
        "Statistics": {_x000D_
          "CreationDate": "2022-11-15T10:02:33.4190151+01:00",_x000D_
          "LastRefreshDate": "2020-11-09T16:10:41.4473244+01:00",_x000D_
          "TotalRefreshCount": 2,_x000D_
          "CustomInfo": {}_x000D_
        }_x000D_
      },_x000D_
      "2129": {_x000D_
        "$type": "Inside.Core.Formula.Definition.DefinitionAC, Inside.Core.</t>
  </si>
  <si>
    <t>Formula",_x000D_
        "ID": 2129,_x000D_
        "Results": [_x000D_
          [_x000D_
            ""_x000D_
          ]_x000D_
        ],_x000D_
        "Statistics": {_x000D_
          "CreationDate": "2022-11-15T10:02:33.4190151+01:00",_x000D_
          "LastRefreshDate": "2020-11-09T16:10:41.200904+01:00",_x000D_
          "TotalRefreshCount": 2,_x000D_
          "CustomInfo": {}_x000D_
        }_x000D_
      },_x000D_
      "2130": {_x000D_
        "$type": "Inside.Core.Formula.Definition.DefinitionAC, Inside.Core.Formula",_x000D_
        "ID": 2130,_x000D_
        "Results": [_x000D_
          [_x000D_
            ""_x000D_
          ]_x000D_
        ],_x000D_
        "Statistics": {_x000D_
          "CreationDate": "2022-11-15T10:02:33.4190151+01:00",_x000D_
          "LastRefreshDate": "2020-11-09T16:10:40.9618488+01:00",_x000D_
          "TotalRefreshCount": 2,_x000D_
          "CustomInfo": {}_x000D_
        }_x000D_
      },_x000D_
      "2131": {_x000D_
        "$type": "Inside.Core.Formula.Definition.DefinitionAC, Inside.Core.Formula",_x000D_
        "ID": 2131,_x000D_
        "Results": [_x000D_
          [_x000D_
            "Catégorie 1"_x000D_
          ]_x000D_
        ],_x000D_
        "Statistics": {_x000D_
          "CreationDate": "2022-11-15T10:02:33.4190151+01:00",_x000D_
          "LastRefreshDate": "2020-11-09T16:10:43.1174808+01:00",_x000D_
          "TotalRefreshCount": 2,_x000D_
          "CustomInfo": {}_x000D_
        }_x000D_
      },_x000D_
      "2132": {_x000D_
        "$type": "Inside.Core.Formula.Definition.DefinitionAC, Inside.Core.Formula",_x000D_
        "ID": 2132,_x000D_
        "Results": [_x000D_
          [_x000D_
            ""_x000D_
          ]_x000D_
        ],_x000D_
        "Statistics": {_x000D_
          "CreationDate": "2022-11-15T10:02:33.4190151+01:00",_x000D_
          "LastRefreshDate": "2020-11-09T16:10:40.186791+01:00",_x000D_
          "TotalRefreshCount": 2,_x000D_
          "CustomInfo": {}_x000D_
        }_x000D_
      },_x000D_
      "2133": {_x000D_
        "$type": "Inside.Core.Formula.Definition.DefinitionAC, Inside.Core.Formula",_x000D_
        "ID": 2133,_x000D_
        "Results": [_x000D_
          [_x000D_
            "Catégorie 1"_x000D_
          ]_x000D_
        ],_x000D_
        "Statistics": {_x000D_
          "CreationDate": "2022-11-15T10:02:33.4190151+01:00",_x000D_
          "LastRefreshDate": "2020-11-09T16:10:40.1887894+01:00",_x000D_
          "TotalRefreshCount": 2,_x000D_
          "CustomInfo": {}_x000D_
        }_x000D_
      },_x000D_
      "2134": {_x000D_
        "$type": "Inside.Core.Formula.Definition.DefinitionAC, Inside.Core.Formula",_x000D_
        "ID": 2134,_x000D_
        "Results": [_x000D_
          [_x000D_
            ""_x000D_
          ]_x000D_
        ],_x000D_
        "Statistics": {_x000D_
          "CreationDate": "2022-11-15T10:02:33.4190151+01:00",_x000D_
          "LastRefreshDate": "2020-11-09T16:10:40.1907826+01:00",_x000D_
          "TotalRefreshCount": 2,_x000D_
          "CustomInfo": {}_x000D_
        }_x000D_
      },_x000D_
      "2135": {_x000D_
        "$type": "Inside.Core.Formula.Definition.DefinitionAC, Inside.Core.Formula",_x000D_
        "ID": 2135,_x000D_
        "Results": [_x000D_
          [_x000D_
            "Catégorie 4"_x000D_
          ]_x000D_
        ],_x000D_
        "Statistics": {_x000D_
          "CreationDate": "2022-11-15T10:02:33.4190151+01:00",_x000D_
          "LastRefreshDate": "2020-11-09T16:10:40.1917814+01:00",_x000D_
          "TotalRefreshCount": 2,_x000D_
          "CustomInfo": {}_x000D_
        }_x000D_
      },_x000D_
      "2136": {_x000D_
        "$type": "Inside.Core.Formula.Definition.DefinitionAC, Inside.Core.Formula",_x000D_
        "ID": 2136,_x000D_
        "Results": [_x000D_
          [_x000D_
            ""_x000D_
          ]_x000D_
        ],_x000D_
        "Statistics": {_x000D_
          "CreationDate": "2022-11-15T10:02:33.4190151+01:00",_x000D_
          "LastRefreshDate": "2020-11-09T16:10:40.1937945+01:00",_x000D_
          "TotalRefreshCount": 2,_x000D_
          "CustomInfo": {}_x000D_
        }_x000D_
      },_x000D_
      "2137": {_x000D_
        "$type": "Inside.Core.Formula.Definition.DefinitionAC, Inside.Core.Formula",_x000D_
        "ID": 2137,_x000D_
        "Results": [_x000D_
          [_x000D_
            ""_x000D_
          ]_x000D_
        ],_x000D_
        "Statistics": {_x000D_
          "CreationDate": "2022-11-15T10:02:33.4190151+01:00",_x000D_
          "LastRefreshDate": "2020-11-09T16:10:42.0989648+01:00",_x000D_
          "TotalRefreshCount": 2,_x000D_
          "CustomInfo": {}_x000D_
        }_x000D_
      },_x000D_
      "2138": {_x000D_
        "$type": "Inside.Core.Formula.Definition.DefinitionAC, Inside.Core.Formula",_x000D_
        "ID": 2138,_x000D_
        "Results": [_x000D_
          [_x000D_
            "Catégorie 1"_x000D_
          ]_x000D_
        ],_x000D_
        "Statistics": {_x000D_
          "CreationDate": "2022-11-15T10:02:33.4190151+01:00",_x000D_
          "LastRefreshDate": "2020-11-09T16:10:41.9172395+01:00",_x000D_
          "TotalRefreshCount": 2,_x000D_
          "CustomInfo": {}_x000D_
        }_x000D_
      },_x000D_
      "2139": {_x000D_
        "$type": "Inside.Core.Formula.Definition.DefinitionAC, Inside.Core.Formula",_x000D_
        "ID": 2139,_x000D_
        "Results": [_x000D_
          [_x000D_
            "Catégorie 2"_x000D_
          ]_x000D_
        ],_x000D_
        "Statistics": {_x000D_
          "CreationDate": "2022-11-15T10:02:33.4190151+01:00",_x000D_
          "LastRefreshDate": "2020-11-09T16:10:41.6619214+01:00",_x000D_
          "TotalRefreshCount": 2,_x000D_
          "CustomInfo": {}_x000D_
        }_x000D_
      },_x000D_
      "2140": {_x000D_
        "$type": "Inside.Core.Formula.Definition.DefinitionAC, Inside.Core.Formula",_x000D_
        "ID": 2140,_x000D_
        "Results": [_x000D_
          [_x000D_
            ""_x000D_
          ]_x000D_
        ],_x000D_
        "Statistics": {_x000D_
          "CreationDate": "2022-11-15T10:02:33.4190151+01:00",_x000D_
          "LastRefreshDate": "2020-11-09T16:10:41.4353435+01:00",_x000D_
          "TotalRefreshCount": 2,_x000D_
          "CustomInfo": {}_x000D_
        }_x000D_
      },_x000D_
      "2141": {_x000D_
        "$type": "Inside.Core.Formula.Definition.DefinitionAC, Inside.Core.Formula",_x000D_
        "ID": 2141,_x000D_
        "Results": [_x000D_
          [_x000D_
            ""_x000D_
          ]_x000D_
        ],_x000D_
        "Statistics": {_x000D_
          "CreationDate": "2022-11-15T10:02:33.4190151+01:00",_x000D_
          "LastRefreshDate": "2020-11-09T16:10:41.1888259+01:00",_x000D_
          "TotalRefreshCount": 2,_x000D_
          "CustomInfo": {}_x000D_
        }_x000D_
      },_x000D_
      "2142": {_x000D_
        "$type": "Inside.Core.Formula.Definition.DefinitionAC, Inside.Core.Formula",_x000D_
        "ID": 2142,_x000D_
        "Results": [_x000D_
          [_x000D_
            "Catégorie 3"_x000D_
          ]_x000D_
        ],_x000D_
        "Statistics": {_x000D_
          "CreationDate": "2022-11-15T10:02:33.4190151+01:00",_x000D_
          "LastRefreshDate": "2020-11-09T16:10:40.9499133+01:00",_x000D_
          "TotalRefreshCount": 2,_x000D_
          "CustomInfo": {}_x000D_
        }_x000D_
      },_x000D_
      "2143": {_x000D_
        "$type": "Inside.Core.Formula.Definition.DefinitionAC, Inside.Core.Formula",_x000D_
        "ID": 2143,_x000D_
        "Results": [_x000D_
          [_x000D_
            ""_x000D_
          ]_x000D_
        ],_x000D_
        "Statistics": {_x000D_
          "CreationDate": "2022-11-15T10:02:33.4190151+01:00",_x000D_
          "LastRefreshDate": "2020-11-09T16:10:42.6096793+01:00",_x000D_
          "TotalRefreshCount": 2,_x000D_
          "CustomInfo": {}_x000D_
        }_x000D_
      },_x000D_
      "2144": {_x000D_
        "$type": "Inside.Core.Formula.Definition.DefinitionAC, Inside.Core.Formula",_x000D_
        "ID": 2144,_x000D_
        "Results": [_x000D_
          [_x000D_
            "Catégorie 1"_x000D_
          ]_x000D_
        ],_x000D_
        "Statistics": {_x000D_
          "CreationDate": "2022-11-15T10:02:33.4190151+01:00",_x000D_
          "LastRefreshDate": "2020-11-09T16:10:42.7441306+01:00",_x000D_
          "TotalRefreshCount": 2,_x000D_
          "CustomInfo": {}_x000D_
        }_x000D_
      },_x000D_
      "2145": {_x000D_
        "$type": "Inside.Core.Formula.Definition.DefinitionAC, Inside.Core.Formula",_x000D_
        "ID": 2145,_x000D_
        "Results": [_x000D_
          [_x000D_
            ""_x000D_
          ]_x000D_
        ],_x000D_
        "Statistics": {_x000D_
          "CreationDate": "2022-11-15T10:02:33.4190151+01:00",_x000D_
          "LastRefreshDate": "2020-11-09T16:10:42.1119165+01:00",_x000D_
          "TotalRefreshCount": 2,_x000D_
          "CustomInfo": {}_x000D_
        }_x000D_
      },_x000D_
      "2146": {_x000D_
        "$type": "Inside.Core.Formula.Definition.DefinitionAC, Inside.Core.Formula",_x000D_
        "ID": 2146,_x000D_
        "Results": [_x000D_
          [_x000D_
            ""_x000D_
          ]_x000D_
        ],_x000D_
        "Statistics": {_x000D_
          "CreationDate": "2022-11-15T10:02:33.4190151+01:00",_x000D_
          "LastRefreshDate": "2020-11-09T16:10:40.4071896+01:00",_x000D_
          "TotalRefreshCount": 2,_x000D_
          "CustomInfo": {}_x000D_
        }_x000D_
      },_x000D_
      "2147": {_x000D_
        "$type": "Inside.Core.Formula.Definition.DefinitionAC, Inside.Core.Formula",_x000D_
        "ID": 2147,_x000D_
        "Results": [_x000D_
          [_x000D_
            "Catégorie 1"_x000D_
          ]_x000D_
        ],_x000D_
        "Statistics": {_x000D_
          "CreationDate": "2022-11-15T10:02:33.4190151+01:00",_x000D_
          "LastRefreshDate": "2020-11-09T16:10:40.4091836+01:00",_x000D_
          "TotalRefreshCount": 2,_x000D_
          "CustomInfo": {}_x000D_
        }_x000D_
      },_x000D_
      "2148": {_x000D_
        "$type": "Inside.Core.Formula.Definition.DefinitionAC, Inside.Core.Formula",_x000D_
        "ID": 2148,_x000D_
        "Results": [_x000D_
          [_x000D_
            "Catégorie 3"_x000D_
          ]_x000D_
        ],_x000D_
        "Statistics": {_x000D_
          "CreationDate": "2022-11-15T10:02:33.4190151+01:00",_x000D_
          "LastRefreshDate": "2020-11-09T16:10:40.4111359+01:00",_x000D_
          "TotalRefreshCount": 2,_x000D_
          "CustomInfo": {}_x000D_
        }_x000D_
      },_x000D_
      "2149": {_x000D_
        "$type": "Inside.Core.Formula.Definition.DefinitionAC, Inside.Core.Formula",_x000D_
        "ID": 2149,_x000D_
        "Results": [_x000D_
          [_x000D_
            ""_x000D_
          ]_x000D_
        ],_x000D_
        "Statistics": {_x000D_
          "CreationDate": "2022-11-15T10:02:33.4190151+01:00",_x000D_
          "LastRefreshDate": "2020-11-09T16:10:40.4131765+01:00",_x000D_
          "TotalRefreshCount": 2,_x000D_
          "CustomInfo": {}_x000D_
        }_x000D_
      },_x000D_
      "2150": {_x000D_
        "$type": "Inside.Core.Formula.Definition.DefinitionAC, Inside.Core.Formula",_x000D_
        "ID": 2150,_x000D_
        "Results": [_x000D_
          [_x000D_
            ""_x000D_
          ]_x000D_
        ],_x000D_
        "Statistics": {_x000D_
          "CreationDate": "2022-11-15T10:02:33.4190151+01:00",_x000D_
          "LastRefreshDate": "2020-11-09T16:10:40.4151708+01:00",_x000D_
          "TotalRefreshCount": 2,_x000D_
          "CustomInfo": {}_x000D_
        }_x000D_
      },_x000D_
      "2151": {_x000D_
        "$type": "Inside.Core.Formula.Definition.DefinitionAC, Inside.Core.Formula",_x000D_
        "ID": 2151,_x000D_
        "Results": [_x000D_
          [_x000D_
            "Catégorie 1"_x000D_
          ]_x000D_
        ],_x000D_
        "Statistics": {_x000D_
          "CreationDate": "2022-11-15T10:02:33.4190151+01:00",_x000D_
          "LastRefreshDate": "2020-11-09T16:10:40.4171623+01:00",_x000D_
          "TotalRefreshCount": 2,_x000D_
          "CustomInfo": {}_x000D_
        }_x000D_
      },_x000D_
      "2152": {_x000D_
        "$type": "Inside.Core.Formula.Definition.DefinitionAC, Inside.Core.Formula",_x000D_
        "ID": 2152,_x000D_
        "Results": [_x000D_
          [_x000D_
            "Catégorie 3"_x000D_
          ]_x000D_
        ],_x000D_
        "Statistics": {_x000D_
          "CreationDate": "2022-11-15T10:02:33.4190151+01:00",_x000D_
          "LastRefreshDate": "2020-11-09T16:10:40.4191648+01:00",_x000D_
          "TotalRefreshCount": 2,_x000D_
          "CustomInfo": {}_x000D_
        }_x000D_
      },_x000D_
      "2153": {_x000D_
        "$type": "Inside.Core.Formula.Definition.DefinitionAC, Inside.Core.Formula",_x000D_
        "ID": 2153,_x000D_
        "Results": [_x000D_
          [_x000D_
            "Catégorie 2"_x000D_
          ]_x000D_
        ],_x000D_
        "Statistics": {_x000D_
          "CreationDate": "2022-11-15T10:02:33.4190151+01:00",_x000D_
          "LastRefreshDate": "2020-11-09T16:10:40.421156+01:00",_x000D_
          "TotalRefreshCount": 2,_x000D_
          "CustomInfo": {}_x000D_
        }_x000D_
      },_x000D_
      "2154": {_x000D_
        "$type": "Inside.Core.Formula.Definition.DefinitionAC, Inside.Core.Formula",_x000D_
        "ID": 2154,_x000D_
        "Results": [_x000D_
          [_x000D_
            "Catégorie 1"_x000D_
          ]_x000D_
        ],_x000D_
        "Statistics": {_x000D_
          "CreationDate": "2022-11-15T10:02:33.4190151+01:00",_x000D_
          "LastRefreshDate": "2020-11-09T16:10:40.4231493+01:00",_x000D_
          "TotalRefreshCount": 2,_x000D_
          "CustomInfo": {}_x000D_
        }_x000D_
      },_x000D_
      "2155": {_x000D_
        "$type": "Inside.Core.Formula.Definition.DefinitionAC, Inside.Core.Formula",_x000D_
        "ID": 2155,_x000D_
        "Results": [_x000D_
          [_x000D_
            ""_x000D_
          ]_x000D_
        ],_x000D_
        "Statistics": {_x000D_
          "CreationDate": "2022-11-15T10:02:33.4190151+01:00",_x000D_
          "LastRefreshDate": "2020-11-09T16:10:40.4251436+01:00",_x000D_
          "TotalRefreshCount": 2,_x000D_
          "CustomInfo": {}_x000D_
        }_x000D_
      },_x000D_
      "2156": {_x000D_
        "$type": "Inside.Core.Formula.Definition.DefinitionAC, Inside.Core.Formula",_x000D_
        "ID": 2156,_x000D_
        "Results": [_x000D_
          [_x000D_
            "Catégorie 5"_x000D_
          ]_x000D_
        ],_x000D_
        "Statistics": {_x000D_
          "CreationDate": "2022-11-15T10:02:33.4190151+01:00",_x000D_
          "LastRefreshDate": "2020-11-09T16:10:40.4271377+01:00",_x000D_
          "TotalRefreshCount": 2,_x000D_
          "CustomInfo": {}_x000D_
        }_x000D_
      },_x000D_
      "2157": {_x000D_
        "$type": "Inside.Core.Formula.Definition.DefinitionAC, Inside.Core.Formula",_x000D_
        "ID": 2157,_x000D_
        "Results": [_x000D_
          [_x000D_
            ""_x000D_
          ]_x000D_
        ],_x000D_
        "Statistics": {_x000D_
          "CreationDate": "2022-11-15T10:02:33.4190151+01:00",_x000D_
          "LastRefreshDate": "2020-11-09T16:10:40.9349024+01:00",_x000D_
          "TotalRefreshCount": 2,_x000D_
          "CustomInfo": {}_x000D_
        }_x000D_
      },_x000D_
      "2158": {_x000D_
        "$type": "Inside.Core.Formula.Definition.DefinitionAC, Inside.Core.Formula",_x000D_
        "ID": 2158,_x000D_
        "Results": [_x000D_
          [_x000D_
            ""_x000D_
          ]_x000D_
        ],_x000D_
        "Statistics": {_x000D_
          "CreationDate": "2022-11-15T10:02:33.4190151+01:00",_x000D_
          "LastRefreshDate": "2020-11-09T16:10:40.9378946+01:00",_x000D_
          "TotalRefreshCount": 2,_x000D_
          "CustomInfo": {}_x000D_
        }_x000D_
      },_x000D_
      "2159": {_x000D_
        "$type": "Inside.Core.Formula.Definition.DefinitionAC, Inside.Core.Formula",_x000D_
        "ID": 2159,_x000D_
        "Results": [_x000D_
          [_x000D_
            ""_x000D_
          ]_x000D_
        ],_x000D_
        "Statistics": {_x000D_
          "CreationDate": "2022-11-15T10:02:33.4190151+01:00",_x000D_
          "LastRefreshDate": "2020-11-09T16:10:41.1808468+01:00",_x000D_
          "TotalRefreshCount": 2,_x000D_
          "CustomInfo": {}_x000D_
        }_x000D_
      },_x000D_
      "2160": {_x000D_
        "$type": "Inside.Core.Formula.Definition.DefinitionAC, Inside.Core.Formula",_x000D_
        "ID": 2160,_x000D_
        "Results": [_x000D_
          [_x000D_
            "Catégorie 2"_x000D_
          ]_x000D_
        ],_x000D_
        "Statistics": {_x000D_
          "CreationDate": "2022-11-15T10:02:33.4190151+01:00",_x000D_
          "LastRefreshDate": "2020-11-09T16:10:42.6076845+01:00",_x000D_
          "TotalRefreshCount": 2,_x000D_
          "CustomInfo": {}_x000D_
        }_x000D_
      },_x000D_
      "2161": {_x000D_
        "$type": "Inside.Core.Formula.Definition.DefinitionAC, Inside.Core.Formula",_x000D_
        "ID": 2161,_x000D_
        "Results": [_x000D_
          [_x000D_
            ""_x000D_
          ]_x000D_
        ],_x000D_
        "Statistics": {_x000D_
          "CreationDate": "2022-11-15T10:02:33.4190151+01:00",_x000D_
          "LastRefreshDate": "2020-11-09T16:10:42.1039497+01:00",_x000D_
          "TotalRefreshCount": 2,_x000D_
          "CustomInfo": {}_x000D_
        }_x000D_
      },_x000D_
      "2162": {_x000D_
        "$type": "Inside.Core.Formula.Definition.DefinitionAC, Inside.Core.Formula",_x000D_
        "ID": 2162,_x000D_
        "Results": [_x000D_
          [_x000D_
            "Catégorie 1"_x000D_
          ]_x000D_
        ],_x000D_
        "Statistics": {_x000D_
          "CreationDate": "2022-11-15T10:02:33.4190151+01:00",_x000D_
          "LastRefreshDate": "2020-11-09T16:10:41.1908262+01:00",_x000D_
          "TotalRefreshCount": 2,_x000D_
          "CustomInfo": {}_x000D_
        }_x000D_
      },_x000D_
      "2163": {_x000D_
        "$type": "Inside.Core.Formula.Definition.DefinitionAC, Inside.Core.Formula",_x000D_
        "ID": 2163,_x000D_
        "Results": [_x000D_
          [_x000D_
            "Catégorie 4"_x000D_
          ]_x000D_
        ],_x000D_
        "Statistics": {_x000D_
          "CreationDate": "2022-11-15T10:02:33.4190151+01:00",_x000D_
          "LastRefreshDate": "2020-11-09T16:10:41.4413169+01:00",_x000D_
          "TotalRefreshCount": 2,_x000D_
          "CustomInfo": {}_x000D_
        }_x000D_
      },_x000D_
      "2164": {_x000D_
        "$type": "Inside.Core.Formula.Definition.DefinitionAC, Inside.Core.Formula",_x000D_
        "ID": 2164,_x000D_
        "Results": [_x000D_
          [_x000D_
            ""_x000D_
          ]_x000D_
        ],_x000D_
        "Statistics": {_x000D_
          "CreationDate": "2022-11-15T10:02:33.4190151+01:00",_x000D_
          "LastRefreshDate": "2020-11-09T16:10:41.6718579+01:00",_x000D_
          "TotalRefreshCount": 2,_x000D_
          "CustomInfo": {}_x000D_
        }_x000D_
      },_x000D_
      "2165": {_x000D_
        "$type": "Inside.Core.Formula.Definition.DefinitionAC, Inside.Core.Formula",_x000D_
        "ID": 2165,_x000D_
        "Results": [_x000D_
          [_x000D_
            "Catégorie 3"_x000D_
          ]_x000D_
        ],_x000D_
        "Statistics": {_x000D_
          "CreationDate": "2022-11-15T10:02:33.4190151+01:00",_x000D_
          "LastRefreshDate": "2020-11-09T16:10:40.435166+01:00",_x000D_
          "TotalRefreshCount": 2,_x000D_
          "CustomInfo": {}_x000D_
        }_x000D_
      },_x000D_
      "2166": {_x000D_
        "$type": "Inside.Core.Formula.Definition.DefinitionAC, Inside.Core.Formula",_x000D_
        "ID": 2166,_x000D_
        "Results": [_x000D_
          [_x000D_
            ""_x000D_
          ]_x000D_
        ],_x000D_
        "Statistics": {_x000D_
          "CreationDate": "2022-11-15T10:02:33.4190151+01:00",_x000D_
          "LastRefreshDate": "2020-11-09T16:10:41.9342225+01:00",_x000D_
          "TotalRefreshCount": 2,_x000D_
          "CustomInfo": {}_x000D_
        }_x000D_
      },_x000D_
      "2167": {_x000D_
        "$type": "Inside.Core.Formula.Definition.DefinitionAC, Inside.Core.Formula",_x000D_
        "ID": 2167,_x000D_
        "Results": [_x000D_
          [_x000D_
            ""_x000D_
          ]_x000D_
        ],_x000D_
        "Statistics": {_x000D_
          "CreationDate": "2022-11-15T10:02:33.4190151+01:00",_x000D_
          "LastRefreshDate": "2020-11-09T16:10:41.9362176+01:00",_x000D_
          "TotalRefreshCount": 2,_x000D_
          "CustomInfo": {}_x000D_
        }_x000D_
      },_x000D_
      "2168": {_x000D_
        "$type": "Inside.Core.Formula.Definition.DefinitionAC, Inside.Core.Formula",_x000D_
        "ID": 2168,_x000D_
        "Results": [_x000D_
          [_x000D_
            ""_x000D_
          ]_x000D_
        ],_x000D_
        "Statistics": {_x000D_
          "CreationDate": "2022-11-15T10:02:33.4190151+01:00",_x000D_
          "LastRefreshDate": "2020-11-09T16:10:41.9372907+01:00",_x000D_
          "TotalRefreshCount": 2,_x000D_
          "CustomInfo": {}_x000D_
        }_x000D_
      },_x000D_
      "2169": {_x000D_
        "$type": "Inside.Core.Formula.Definition.DefinitionAC, Inside.Core.Formula",_x000D_
        "ID": 2169,_x000D_
        "Results": [_x000D_
          [_x000D_
            "Catégorie 5"_x000D_
          ]_x000D_
        ],_x000D_
        "Statistics": {_x000D_
          "CreationDate": "2022-11-15T10:02:33.4190151+01:00",_x000D_
          "LastRefreshDate": "2020-11-09T16:10:41.9392104+01:00",_x000D_
          "TotalRefreshCount": 2,_x000D_
          "CustomInfo": {}_x000D_
        }_x000D_
      },_x000D_
      "2170": {_x000D_
        "$type": "Inside.Core.Formula.Definition.DefinitionAC, Inside.Core.Formula",_x000D_
        "ID": 2170,_x000D_
        "Results": [_x000D_
          [_x000D_
            ""_x000D_
          ]_x000D_
        ],_x000D_
        "Statistics": {_x000D_
          "CreationDate": "2022-11-15T10:02:33.4190151+01:00",_x000D_
          "LastRefreshDate": "2020-11-09T16:10:41.9412098+01:00",_x000D_
          "TotalRefreshCount": 2,_x000D_
          "CustomInfo": {}_x000D_
        }_x000D_
      },_x000D_
      "2171": {_x000D_
        "$type": "Inside.Core.Formula.Definition.DefinitionAC, Inside.Core.Formula",_x000D_
        "ID": 2171,_x000D_
        "Results": [_x000D_
          [_x000D_
            ""_x000D_
          ]_x000D_
        ],_x000D_
        "Statistics": {_x000D_
          "CreationDate": "2022-11-15T10:02:33.4190151+01:00",_x000D_
          "LastRefreshDate": "2020-11-09T16:10:41.9432329+01:00",_x000D_
          "TotalRefreshCount": 2,_x000D_
          "CustomInfo": {}_x000D_
        }_x000D_
      },_x000D_
      "2172": {_x000D_
        "$type": "Inside.Core.Formula.Definition.DefinitionAC, Inside.Core.Formula",_x000D_
        "ID": 2172,_x000D_
        "Results": [_x000D_
          [_x000D_
            ""_x000D_
          ]_x000D_
        ],_x000D_
        "Statistics": {_x000D_
          "CreationDate": "2022-11-15T10:02:33.4190151+01:00",_x000D_
          "LastRefreshDate": "2020-11-09T16:10:41.9462081+01:00",_x000D_
          "TotalRefreshCount": 2,_x000D_
          "CustomInfo": {}_x000D_
        }_x000D_
      },_x000D_
      "2173": {_x000D_
        "$type": "Inside.Core.Formula.Definition.DefinitionAC, Inside.Core.Formula",_x000D_
        "ID": 2173,_x000D_
        "Results": [_x000D_
          [_x000D_
            "Catégorie 3"_x000D_
          ]_x000D_
        ],_x000D_
        "Statistics": {_x000D_
          "CreationDate": "2022-11-15T10:02:33.4190151+01:00",_x000D_
          "LastRefreshDate": "2020-11-09T16:10:41.9482026+01:00",_x000D_
          "TotalRefreshCount": 2,_x000D_
          "CustomInfo": {}_x000D_
        }_x000D_
      },_x000D_
      "2174": {_x000D_
        "$type": "Inside.Core.Formula.Definition.DefinitionAC, Inside.Core.Formula",_x000D_
        "ID": 2174,_x000D_
        "Results": [_x000D_
          [_x000D_
            ""_x000D_
          ]_x000D_
        ],_x000D_
        "Statistics": {_x000D_
          "CreationDate": "2022-11-15T10:02:33.4190151+01:00",_x000D_
          "LastRefreshDate": "2020-11-09T16:10:41.9512052+01:00",_x000D_
          "TotalRefreshCount": 2,_x000D_
          "CustomInfo": {}_x000D_
        }_x000D_
      },_x000D_
      "2175": {_x000D_
        "$type": "Inside.Core.Formula.Definition.DefinitionAC, Inside.Core.Formula",_x000D_
        "ID": 2175,_x000D_
        "Results": [_x000D_
          [_x000D_
            "Catégorie 1"_x000D_
          ]_x000D_
        ],_x000D_
        "Statistics": {_x000D_
          "CreationDate": "2022-11-15T10:02:33.4190151+01:00",_x000D_
          "LastRefreshDate": "2020-11-09T16:10:41.9528893+01:00",_x000D_
          "TotalRefreshCount": 2,_x000D_
          "CustomInfo": {}_x000D_
        }_x000D_
      },_x000D_
      "2176": {_x000D_
        "$type": "Inside.Core.Formula.Definition.DefinitionAC, Inside.Core.Formula",_x000D_
        "ID": 2176,_x000D_
        "Results": [_x000D_
          [_x000D_
            ""_x000D_
          ]_x000D_
        ],_x000D_
        "Statistics": {_x000D_
          "CreationDate": "2022-11-15T10:02:33.4190151+01:00",_x000D_
          "LastRefreshDate": "2020-11-09T16:10:41.9548117+01:00",_x000D_
          "TotalRefreshCount": 2,_x000D_
          "CustomInfo": {}_x000D_
        }_x000D_
      },_x000D_
      "2177": {_x000D_
        "$type": "Inside.Core.Formula.Definition.DefinitionAC, Inside.Core.Formula",_x000D_
        "ID": 2177,_x000D_
        "Results": [_x000D_
          [_x000D_
            ""_x000D_
          ]_x000D_
        ],_x000D_
        "Statistics": {_x000D_
          "CreationDate": "2022-11-15T10:02:33.4190151+01:00",_x000D_
          "LastRefreshDate": "2020-11-09T16:10:41.9564863+01:00",_x000D_
          "TotalRefreshCount": 2,_x000D_
          "CustomInfo": {}_x000D_
        }_x000D_
      },_x000D_
      "2178": {_x000D_
        "$type": "Inside.Core.Formula.Definition.DefinitionAC, Inside.Core.Formula",_x000D_
        "ID": 2178,_x000D_
        "Results": [_x000D_
          [_x000D_
            "Catégorie 1"_x000D_
          ]_x000D_
        ],_x000D_
        "Statistics": {_x000D_
          "CreationDate": "2022-11-15T10:02:33.4190151+01:00",_x000D_
          "LastRefreshDate": "2020-11-09T16:10:41.9584179+01:00",_x000D_
          "TotalRefreshCount": 2,_x000D_
          "CustomInfo": {}_x000D_
        }_x000D_
      },_x000D_
      "2179": {_x000D_
        "$type": "Inside.Core.Formula.Definition.DefinitionAC, Inside.Core.Formula",_x000D_
        "ID": 2179,_x000D_
        "Results": [_x000D_
          [_x000D_
            "Catégorie 2"_x000D_
          ]_x000D_
        ],_x000D_
        "Statistics": {_x000D_
          "CreationDate": "2022-11-15T10:02:33.4190151+01:00",_x000D_
          "LastRefreshDate": "2020-11-09T16:10:41.9609254+01:00",_x000D_
          "TotalRefreshCount": 2,_x000D_
          "CustomInfo": {}_x000D_
        }_x000D_
      },_x000D_
      "2180": {_x000D_
        "$type": "Inside.Core.Formula.Definition.DefinitionAC, Inside.Core.Formula",_x000D_
        "ID": 2180,_x000D_
        "Results": [_x000D_
          [_x000D_
            ""_x000D_
          ]_x000D_
        ],_x000D_
        "Statistics": {_x000D_
          "CreationDate": "2022-11-15T10:02:33.4190151+01:00",_x000D_
          "LastRefreshDate": "2020-11-09T16:10:41.9629579+01:00",_x000D_
          "TotalRefreshCount": 2,_x000D_
          "CustomInfo": {}_x000D_
        }_x000D_
      },_x000D_
      "2181": {_x000D_
        "$type": "Inside.Core.Formula.Definition.DefinitionAC, Inside.Core.Formula",_x000D_
        "ID": 2181,_x000D_
        "Results": [_x000D_
          [_x000D_
            ""_x000D_
          ]_x000D_
        ],_x000D_
        "Statistics": {_x000D_
          "CreationDate": "2022-11-15T10:02:33.4190151+01:00",_x000D_
          "LastRefreshDate": "2020-11-09T16:10:41.9649723+01:00",_x000D_
          "TotalRefreshCount": 2,_x000D_
          "CustomInfo": {}_x000D_
        }_x000D_
      },_x000D_
      "2182": {_x000D_
        "$type": "Inside.Core.Formula.Definition.DefinitionAC, Inside.Core.Formula",_x000D_
        "ID": 2182,_x000D_
        "Results": [_x000D_
          [_x000D_
            "Catégorie 1"_x000D_
          ]_x000D_
        ],_x000D_
        "Statistics": {_x000D_
          "CreationDate": "2022-11-15T10:02:33.4190151+01:00",_x000D_
          "LastRefreshDate": "2020-11-09T16:10:41.9669622+01:00",_x000D_
          "TotalRefreshCount": 2,_x000D_
          "CustomInfo": {}_x000D_
        }_x000D_
      },_x000D_
      "2183": {_x000D_
        "$type": "Inside.Core.Formula.Definition.DefinitionAC, Inside.Core.Formula",_x000D_
        "ID": 2183,_x000D_
        "Results": [_x000D_
          [_x000D_
            "Catégorie 2"_x000D_
          ]_x000D_
        ],_x000D_
        "Statistics": {_x000D_
          "CreationDate": "2022-11-15T10:02:33.4190151+01:00",_x000D_
          "LastRefreshDate": "2020-11-09T16:10:41.9689562+01:00",_x000D_
          "TotalRefreshCount": 2,_x000D_
          "CustomInfo": {}_x000D_
        }_x000D_
      },_x000D_
      "2184": {_x000D_
        "$type": "Inside.Core.Formula.Definition.DefinitionAC, Inside.Core.Formula",_x000D_
        "ID": 2184,_x000D_
        "Results": [_x000D_
          [_x000D_
            ""_x000D_
          ]_x000D_
        ],_x000D_
        "Statistics": {_x000D_
          "CreationDate": "2022-11-15T10:02:33.4190151+01:00",_x000D_
          "LastRefreshDate": "2020-11-09T16:10:41.9709467+01:00",_x000D_
          "TotalRefreshCount": 2,_x000D_
          "CustomInfo": {}_x000D_
        }_x000D_
      },_x000D_
      "2185": {_x000D_
        "$type": "Inside.Core.Formula.Definition.DefinitionAC, Inside.Core.Formula",_x000D_
        "ID": 2185,_x000D_
        "Results": [_x000D_
          [_x000D_
            "Catégorie 1"_x000D_
          ]_x000D_
        ],_x000D_
        "Statistics": {_x000D_
          "CreationDate": "2022-11-15T10:02:33.4190151+01:00",_x000D_
          "LastRefreshDate": "2020-11-09T16:10:41.9729409+01:00",_x000D_
          "TotalRefreshCount": 2,_x000D_
          "CustomInfo": {}_x000D_
        }_x000D_
      },_x000D_
      "2186": {_x000D_
        "$type": "Inside.Core.Formula.Definition.DefinitionAC, Inside.Core.Formula",_x000D_
        "ID": 2186,_x000D_
        "Results": [_x000D_
          [_x000D_
            "Catégorie 1"_x000D_
          ]_x000D_
        ],_x000D_
        "Statistics": {_x000D_
          "CreationDate": "2022-11-15T10:02:33.4190151+01:00",_x000D_
          "LastRefreshDate": "2020-11-09T16:10:41.9749398+01:00",_x000D_
          "TotalRefreshCount": 2,_x000D_
          "CustomInfo": {}_x000D_
        }_x000D_
      },_x000D_
      "2187": {_x000D_
        "$type": "Inside.Core.Formula.Definition.DefinitionAC, Inside.Core.Formula",_x000D_
        "ID": 2187,_x000D_
        "Results": [_x000D_
          [_x000D_
            "Catégorie 3"_x000D_
          ]_x000D_
        ],_x000D_
        "Statistics": {_x000D_
          "CreationDate": "2022-11-15T10:02:33.4190151+01:00",_x000D_
          "LastRefreshDate": "2020-11-09T16:10:41.9768836+01:00",_x000D_
          "TotalRefreshCount": 2,_x000D_
          "CustomInfo": {}_x000D_
        }_x000D_
      },_x000D_
      "2188": {_x000D_
        "$type": "Inside.Core.Formula.Definition.DefinitionAC, Inside.Core.Formula",_x000D_
        "ID": 2188,_x000D_
        "Results": [_x000D_
          [_x000D_
            "Catégorie 2"_x000D_
          ]_x000D_
        ],_x000D_
        "Statistics": {_x000D_
          "CreationDate": "2022-11-15T10:02:33.4190151+01:00",_x000D_
          "LastRefreshDate": "2020-11-09T16:10:41.9798754+01:00",_x000D_
          "TotalRefreshCount": 2,_x000D_
          "CustomInfo": {}_x000D_
        }_x000D_
      },_x000D_
      "2189": {_x000D_
        "$type": "Inside.Core.Formula.Definition.DefinitionAC, Inside.Core.Formula",_x000D_
        "ID": 2189,_x000D_
        "Results": [_x000D_
          [_x000D_
            "Catégorie 1"_x000D_
          ]_x000D_
        ],_x000D_
        "Statistics": {_x000D_
          "CreationDate": "2022-11-15T10:02:33.4190151+01:00",_x000D_
          "LastRefreshDate": "2020-11-09T16:10:41.9819301+01:00",_x000D_
          "TotalRefreshCount": 2,_x000D_
          "CustomInfo": {}_x000D_
        }_x000D_
      },_x000D_
      "2190": {_x000D_
        "$type": "Inside.Core.Formula.Definition.DefinitionAC, Inside.Core.Formula",_x000D_
        "ID": 2190,_x000D_
        "Results": [_x000D_
          [_x000D_
            ""_x000D_
          ]_x000D_
        ],_x000D_
        "Statistics": {_x000D_
          "CreationDate": "2022-11-15T10:02:33.4190151+01:00",_x000D_
          "LastRefreshDate": "2020-11-09T16:10:41.9848625+01:00",_x000D_
          "TotalRefreshCount": 2,_x000D_
          "CustomInfo": {}_x000D_
        }_x000D_
      },_x000D_
      "2191": {_x000D_
        "$type": "Inside.Core.Formula.Definition.DefinitionAC, Inside.Core.Formula",_x000D_
        "ID": 2191,_x000D_
        "Results": [_x000D_
          [_x000D_
            "Catégorie 3"_x000D_
          ]_x000D_
        ],_x000D_
        "Statistics": {_x000D_
          "CreationDate": "2022-11-15T10:02:33.4190151+01:00",_x000D_
          "LastRefreshDate": "2020-11-09T16:10:41.986858+01:00",_x000D_
          "TotalRefreshCount": 2,_x000D_
          "CustomInfo": {}_x000D_
        }_x000D_
      },_x000D_
      "2192": {_x000D_
        "$type": "Inside.Core.Formula.Definition.DefinitionAC, Inside.Core.Formula",_x000D_
        "ID": 2192,_x000D_
        "Results": [_x000D_
          [_x000D_
            ""_x000D_
          ]_x000D_
        ],_x000D_
        "Statistics": {_x000D_
          "CreationDate": "2022-11-15T10:02:33.4190151+01:00",_x000D_
          "LastRefreshDate": "2020-11-09T16:10:41.9888521+01:00",_x000D_
          "TotalRefreshCount": 2,_x000D_
          "CustomInfo": {}_x000D_
        }_x000D_
      },_x000D_
      "2193": {_x000D_
        "$type": "Inside.Core.Formula.Definition.DefinitionAC, Inside.Core.Formula",_x000D_
        "ID": 2193,_x000D_
        "Results": [_x000D_
          [_x000D_
            ""_x000D_
          ]_x000D_
        ],_x000D_
        "Statistics": {_x000D_
          "CreationDate": "2022-11-15T10:02:33.4190151+01:00",_x000D_
          "LastRefreshDate": "2020-11-09T16:10:41.9908466+01:00",_x000D_
          "TotalRefreshCount": 2,_x000D_
          "CustomInfo": {}_x000D_
        }_x000D_
      },_x000D_
      "2194": {_x000D_
        "$type": "Inside.Core.Formula.Definition.DefinitionAC, Inside.Core.Formula",_x000D_
        "ID": 2194,_x000D_
        "Results": [_x000D_
          [_x000D_
            ""_x000D_
          ]_x000D_
        ],_x000D_
        "Statistics": {_x000D_
          "CreationDate": "2022-11-15T10:02:33.4190151+01:00",_x000D_
          "LastRefreshDate": "2020-11-09T16:10:41.9928416+01:00",_x000D_
          "TotalRefreshCount": 2,_x000D_
          "CustomInfo": {}_x000D_
        }_x000D_
      },_x000D_
      "2195": {_x000D_
        "$type": "Inside.Core.Formula.Definition.DefinitionAC, Inside.Core.Formula",_x000D_
        "ID": 2195,_x000D_
        "Results": [_x000D_
          [_x000D_
            "Catégorie 1"_x000D_
          ]_x000D_
        ],_x000D_
        "Statistics": {_x000D_
          "CreationDate": "2022-11-15T10:02:33.4190151+01:00",_x000D_
          "LastRefreshDate": "2020-11-09T16:10:41.9959377+01:00",_x000D_
          "TotalRefreshCount": 2,_x000D_
          "CustomInfo": {}_x000D_
        }_x000D_
      },_x000D_
      "2196": {_x000D_
        "$type": "Inside.Core.Formula.Definition.DefinitionAC, Inside.Core.Formula",_x000D_
        "ID": 2196,_x000D_
        "Results": [_x000D_
          [_x000D_
            "Catégorie 3"_x000D_
          ]_x000D_
        ],_x000D_
        "Statistics": {_x000D_
          "CreationDate": "2022-11-15T10:02:33.4190151+01:00",_x000D_
          "LastRefreshDate": "2020-11-09T16:10:41.9979798+01:00",_x000D_
          "TotalRefreshCount": 2,_x000D_
          "CustomInfo": {}_x000D_
        }_x000D_
      },_x000D_
      "2197": {_x000D_
        "$type": "Inside.Core.Formula.Definition.DefinitionAC, Inside.Core.Formula",_x000D_
        "ID": 2197,_x000D_
        "Results": [_x000D_
          [_x000D_
            ""_x000D_
          ]_x000D_
        ],_x000D_
        "Statistics": {_x000D_
          "CreationDate": "2022-11-15T10:02:33.4190151+01:00",_x000D_
          "LastRefreshDate": "2020-11-09T16:10:42.0009613+01:00",_x000D_
          "TotalRefreshCount": 2,_x000D_
          "CustomInfo": {}_x000D_
        }_x000D_
      },_x000D_
      "2198": {_x000D_
        "$type": "Inside.Core.Formula.Definition.DefinitionAC, Inside.Core.Formula",_x000D_
        "ID": 2198,_x000D_
        "Results": [_x000D_
          [_x000D_
            ""_x000D_
          ]_x000D_
        ],_x000D_
        "Statistics": {_x000D_
          "CreationDate": "2022-11-15T10:02:33.4190151+01:00",_x000D_
          "LastRefreshDate": "2020-11-09T16:10:42.0089523+01:00",_x000D_
          "TotalRefreshCount": 2,_x000D_
          "CustomInfo": {}_x000D_
        }_x000D_
      },_x000D_
      "2199": {_x000D_
        "$type": "Inside.Core.Formula.Definition.DefinitionAC, Inside.Core.Formula",_x000D_
        "ID": 2199,_x000D_
        "Results": [_x000D_
          [_x000D_
            ""_x000D_
          ]_x000D_
        ],_x000D_
        "Statistics": {_x000D_
          "CreationDate": "2022-11-15T10:02:33.4190151+01:00",_x000D_
          "LastRefreshDate": "2020-11-09T16:10:42.0108988+01:00",_x000D_
          "TotalRefreshCount": 2,_x000D_
          "CustomInfo": {}_x000D_
        }_x000D_
      },_x000D_
      "2200": {_x000D_
        "$type": "Inside.Core.Formula.Definition.DefinitionAC, Inside.Core.Formula",_x000D_
        "ID": 2200,_x000D_
        "Results": [_x000D_
          [_x000D_
            "Catégorie 5"_x000D_
          ]_x000D_
        ],_x000D_
        "Statistics": {_x000D_
          "CreationDate": "2022-11-15T10:02:33.4190151+01:00",_x000D_
          "LastRefreshDate": "2020-11-09T16:10:42.0129505+01:00",_x000D_
          "TotalRefreshCount": 2,_x000D_
          "CustomInfo": {}_x000D_
        }_x000D_
      },_x000D_
      "2201": {_x000D_
        "$type": "Inside.Core.Formula.Definition.DefinitionAC, Inside.Core.Formula",_x000D_
        "ID": 2201,_x000D_
        "Results": [_x000D_
          [_x000D_
            ""_x000D_
          ]_x000D_
        ],_x000D_
        "Statistics": {_x000D_
          "CreationDate": "2022-11-15T10:02:33.4190151+01:00",_x000D_
          "LastRefreshDate": "2020-11-09T16:10:42.0149401+01:00",_x000D_
          "TotalRefreshCount": 2,_x000D_
          "CustomInfo": {}_x000D_
        }_x000D_
      },_x000D_
      "2202": {_x000D_
        "$type": "Inside.Core.Formula.Definition.DefinitionAC, Inside.Core.Formula",_x000D_
        "ID": 2202,_x000D_
        "Results": [_x000D_
          [_x000D_
            ""_x000D_
          ]_x000D_
        ],_x000D_
        "Statistics": {_x000D_
          "CreationDate": "2022-11-15T10:02:33.4190151+01:00",_x000D_
          "LastRefreshDate": "2020-11-09T16:10:42.0169364+01:00",_x000D_
          "Tot</t>
  </si>
  <si>
    <t xml:space="preserve">alRefreshCount": 2,_x000D_
          "CustomInfo": {}_x000D_
        }_x000D_
      },_x000D_
      "2203": {_x000D_
        "$type": "Inside.Core.Formula.Definition.DefinitionAC, Inside.Core.Formula",_x000D_
        "ID": 2203,_x000D_
        "Results": [_x000D_
          [_x000D_
            ""_x000D_
          ]_x000D_
        ],_x000D_
        "Statistics": {_x000D_
          "CreationDate": "2022-11-15T10:02:33.4190151+01:00",_x000D_
          "LastRefreshDate": "2020-11-09T16:10:41.1768596+01:00",_x000D_
          "TotalRefreshCount": 2,_x000D_
          "CustomInfo": {}_x000D_
        }_x000D_
      },_x000D_
      "2204": {_x000D_
        "$type": "Inside.Core.Formula.Definition.DefinitionAC, Inside.Core.Formula",_x000D_
        "ID": 2204,_x000D_
        "Results": [_x000D_
          [_x000D_
            ""_x000D_
          ]_x000D_
        ],_x000D_
        "Statistics": {_x000D_
          "CreationDate": "2022-11-15T10:02:33.4190151+01:00",_x000D_
          "LastRefreshDate": "2020-11-09T16:10:41.1788312+01:00",_x000D_
          "TotalRefreshCount": 2,_x000D_
          "CustomInfo": {}_x000D_
        }_x000D_
      },_x000D_
      "2205": {_x000D_
        "$type": "Inside.Core.Formula.Definition.DefinitionAC, Inside.Core.Formula",_x000D_
        "ID": 2205,_x000D_
        "Results": [_x000D_
          [_x000D_
            ""_x000D_
          ]_x000D_
        ],_x000D_
        "Statistics": {_x000D_
          "CreationDate": "2022-11-15T10:02:33.4190151+01:00",_x000D_
          "LastRefreshDate": "2020-11-09T16:10:41.4173775+01:00",_x000D_
          "TotalRefreshCount": 2,_x000D_
          "CustomInfo": {}_x000D_
        }_x000D_
      },_x000D_
      "2206": {_x000D_
        "$type": "Inside.Core.Formula.Definition.DefinitionAC, Inside.Core.Formula",_x000D_
        "ID": 2206,_x000D_
        "Results": [_x000D_
          [_x000D_
            ""_x000D_
          ]_x000D_
        ],_x000D_
        "Statistics": {_x000D_
          "CreationDate": "2022-11-15T10:02:33.4190151+01:00",_x000D_
          "LastRefreshDate": "2020-11-09T16:10:40.9428916+01:00",_x000D_
          "TotalRefreshCount": 2,_x000D_
          "CustomInfo": {}_x000D_
        }_x000D_
      },_x000D_
      "2207": {_x000D_
        "$type": "Inside.Core.Formula.Definition.DefinitionAC, Inside.Core.Formula",_x000D_
        "ID": 2207,_x000D_
        "Results": [_x000D_
          [_x000D_
            ""_x000D_
          ]_x000D_
        ],_x000D_
        "Statistics": {_x000D_
          "CreationDate": "2022-11-15T10:02:33.4190151+01:00",_x000D_
          "LastRefreshDate": "2020-11-09T16:10:42.8663417+01:00",_x000D_
          "TotalRefreshCount": 2,_x000D_
          "CustomInfo": {}_x000D_
        }_x000D_
      },_x000D_
      "2208": {_x000D_
        "$type": "Inside.Core.Formula.Definition.DefinitionAC, Inside.Core.Formula",_x000D_
        "ID": 2208,_x000D_
        "Results": [_x000D_
          [_x000D_
            "Catégorie 3"_x000D_
          ]_x000D_
        ],_x000D_
        "Statistics": {_x000D_
          "CreationDate": "2022-11-15T10:02:33.4190151+01:00",_x000D_
          "LastRefreshDate": "2020-11-09T16:10:41.4393339+01:00",_x000D_
          "TotalRefreshCount": 2,_x000D_
          "CustomInfo": {}_x000D_
        }_x000D_
      },_x000D_
      "2209": {_x000D_
        "$type": "Inside.Core.Formula.Definition.DefinitionAC, Inside.Core.Formula",_x000D_
        "ID": 2209,_x000D_
        "Results": [_x000D_
          [_x000D_
            ""_x000D_
          ]_x000D_
        ],_x000D_
        "Statistics": {_x000D_
          "CreationDate": "2022-11-15T10:02:33.4190151+01:00",_x000D_
          "LastRefreshDate": "2020-11-09T16:10:41.6699531+01:00",_x000D_
          "TotalRefreshCount": 2,_x000D_
          "CustomInfo": {}_x000D_
        }_x000D_
      },_x000D_
      "2210": {_x000D_
        "$type": "Inside.Core.Formula.Definition.DefinitionAC, Inside.Core.Formula",_x000D_
        "ID": 2210,_x000D_
        "Results": [_x000D_
          [_x000D_
            ""_x000D_
          ]_x000D_
        ],_x000D_
        "Statistics": {_x000D_
          "CreationDate": "2022-11-15T10:02:33.4190151+01:00",_x000D_
          "LastRefreshDate": "2020-11-09T16:10:40.4341696+01:00",_x000D_
          "TotalRefreshCount": 2,_x000D_
          "CustomInfo": {}_x000D_
        }_x000D_
      },_x000D_
      "2211": {_x000D_
        "$type": "Inside.Core.Formula.Definition.DefinitionAC, Inside.Core.Formula",_x000D_
        "ID": 2211,_x000D_
        "Results": [_x000D_
          [_x000D_
            "Catégorie 3"_x000D_
          ]_x000D_
        ],_x000D_
        "Statistics": {_x000D_
          "CreationDate": "2022-11-15T10:02:33.4190151+01:00",_x000D_
          "LastRefreshDate": "2020-11-09T16:10:42.1139248+01:00",_x000D_
          "TotalRefreshCount": 2,_x000D_
          "CustomInfo": {}_x000D_
        }_x000D_
      },_x000D_
      "2212": {_x000D_
        "$type": "Inside.Core.Formula.Definition.DefinitionAC, Inside.Core.Formula",_x000D_
        "ID": 2212,_x000D_
        "Results": [_x000D_
          [_x000D_
            ""_x000D_
          ]_x000D_
        ],_x000D_
        "Statistics": {_x000D_
          "CreationDate": "2022-11-15T10:02:33.4190151+01:00",_x000D_
          "LastRefreshDate": "2020-11-09T16:10:42.1159212+01:00",_x000D_
          "TotalRefreshCount": 2,_x000D_
          "CustomInfo": {}_x000D_
        }_x000D_
      },_x000D_
      "2213": {_x000D_
        "$type": "Inside.Core.Formula.Definition.DefinitionAC, Inside.Core.Formula",_x000D_
        "ID": 2213,_x000D_
        "Results": [_x000D_
          [_x000D_
            ""_x000D_
          ]_x000D_
        ],_x000D_
        "Statistics": {_x000D_
          "CreationDate": "2022-11-15T10:02:33.4190151+01:00",_x000D_
          "LastRefreshDate": "2020-11-09T16:10:42.1179153+01:00",_x000D_
          "TotalRefreshCount": 2,_x000D_
          "CustomInfo": {}_x000D_
        }_x000D_
      },_x000D_
      "2214": {_x000D_
        "$type": "Inside.Core.Formula.Definition.DefinitionAC, Inside.Core.Formula",_x000D_
        "ID": 2214,_x000D_
        "Results": [_x000D_
          [_x000D_
            ""_x000D_
          ]_x000D_
        ],_x000D_
        "Statistics": {_x000D_
          "CreationDate": "2022-11-15T10:02:33.4190151+01:00",_x000D_
          "LastRefreshDate": "2020-11-09T16:10:42.1199253+01:00",_x000D_
          "TotalRefreshCount": 2,_x000D_
          "CustomInfo": {}_x000D_
        }_x000D_
      },_x000D_
      "2215": {_x000D_
        "$type": "Inside.Core.Formula.Definition.DefinitionAC, Inside.Core.Formula",_x000D_
        "ID": 2215,_x000D_
        "Results": [_x000D_
          [_x000D_
            "Catégorie 1"_x000D_
          ]_x000D_
        ],_x000D_
        "Statistics": {_x000D_
          "CreationDate": "2022-11-15T10:02:33.4190151+01:00",_x000D_
          "LastRefreshDate": "2020-11-09T16:10:42.1219037+01:00",_x000D_
          "TotalRefreshCount": 2,_x000D_
          "CustomInfo": {}_x000D_
        }_x000D_
      },_x000D_
      "2216": {_x000D_
        "$type": "Inside.Core.Formula.Definition.DefinitionAC, Inside.Core.Formula",_x000D_
        "ID": 2216,_x000D_
        "Results": [_x000D_
          [_x000D_
            "Catégorie 2"_x000D_
          ]_x000D_
        ],_x000D_
        "Statistics": {_x000D_
          "CreationDate": "2022-11-15T10:02:33.4190151+01:00",_x000D_
          "LastRefreshDate": "2020-11-09T16:10:42.1239002+01:00",_x000D_
          "TotalRefreshCount": 2,_x000D_
          "CustomInfo": {}_x000D_
        }_x000D_
      },_x000D_
      "2217": {_x000D_
        "$type": "Inside.Core.Formula.Definition.DefinitionAC, Inside.Core.Formula",_x000D_
        "ID": 2217,_x000D_
        "Results": [_x000D_
          [_x000D_
            ""_x000D_
          ]_x000D_
        ],_x000D_
        "Statistics": {_x000D_
          "CreationDate": "2022-11-15T10:02:33.4190151+01:00",_x000D_
          "LastRefreshDate": "2020-11-09T16:10:42.1258944+01:00",_x000D_
          "TotalRefreshCount": 2,_x000D_
          "CustomInfo": {}_x000D_
        }_x000D_
      },_x000D_
      "2218": {_x000D_
        "$type": "Inside.Core.Formula.Definition.DefinitionAC, Inside.Core.Formula",_x000D_
        "ID": 2218,_x000D_
        "Results": [_x000D_
          [_x000D_
            ""_x000D_
          ]_x000D_
        ],_x000D_
        "Statistics": {_x000D_
          "CreationDate": "2022-11-15T10:02:33.4190151+01:00",_x000D_
          "LastRefreshDate": "2020-11-09T16:10:42.1288412+01:00",_x000D_
          "TotalRefreshCount": 2,_x000D_
          "CustomInfo": {}_x000D_
        }_x000D_
      },_x000D_
      "2219": {_x000D_
        "$type": "Inside.Core.Formula.Definition.DefinitionAC, Inside.Core.Formula",_x000D_
        "ID": 2219,_x000D_
        "Results": [_x000D_
          [_x000D_
            "Catégorie 3"_x000D_
          ]_x000D_
        ],_x000D_
        "Statistics": {_x000D_
          "CreationDate": "2022-11-15T10:02:33.4190151+01:00",_x000D_
          "LastRefreshDate": "2020-11-09T16:10:42.1308765+01:00",_x000D_
          "TotalRefreshCount": 2,_x000D_
          "CustomInfo": {}_x000D_
        }_x000D_
      },_x000D_
      "2220": {_x000D_
        "$type": "Inside.Core.Formula.Definition.DefinitionAC, Inside.Core.Formula",_x000D_
        "ID": 2220,_x000D_
        "Results": [_x000D_
          [_x000D_
            ""_x000D_
          ]_x000D_
        ],_x000D_
        "Statistics": {_x000D_
          "CreationDate": "2022-11-15T10:02:33.4190151+01:00",_x000D_
          "LastRefreshDate": "2020-11-09T16:10:42.1328706+01:00",_x000D_
          "TotalRefreshCount": 2,_x000D_
          "CustomInfo": {}_x000D_
        }_x000D_
      },_x000D_
      "2221": {_x000D_
        "$type": "Inside.Core.Formula.Definition.DefinitionAC, Inside.Core.Formula",_x000D_
        "ID": 2221,_x000D_
        "Results": [_x000D_
          [_x000D_
            ""_x000D_
          ]_x000D_
        ],_x000D_
        "Statistics": {_x000D_
          "CreationDate": "2022-11-15T10:02:33.4190151+01:00",_x000D_
          "LastRefreshDate": "2020-11-09T16:10:42.1348651+01:00",_x000D_
          "TotalRefreshCount": 2,_x000D_
          "CustomInfo": {}_x000D_
        }_x000D_
      },_x000D_
      "2222": {_x000D_
        "$type": "Inside.Core.Formula.Definition.DefinitionAC, Inside.Core.Formula",_x000D_
        "ID": 2222,_x000D_
        "Results": [_x000D_
          [_x000D_
            ""_x000D_
          ]_x000D_
        ],_x000D_
        "Statistics": {_x000D_
          "CreationDate": "2022-11-15T10:02:33.4190151+01:00",_x000D_
          "LastRefreshDate": "2020-11-09T16:10:42.1368614+01:00",_x000D_
          "TotalRefreshCount": 2,_x000D_
          "CustomInfo": {}_x000D_
        }_x000D_
      },_x000D_
      "2223": {_x000D_
        "$type": "Inside.Core.Formula.Definition.DefinitionAC, Inside.Core.Formula",_x000D_
        "ID": 2223,_x000D_
        "Results": [_x000D_
          [_x000D_
            "Catégorie 1"_x000D_
          ]_x000D_
        ],_x000D_
        "Statistics": {_x000D_
          "CreationDate": "2022-11-15T10:02:33.4190151+01:00",_x000D_
          "LastRefreshDate": "2020-11-09T16:10:42.1388555+01:00",_x000D_
          "TotalRefreshCount": 2,_x000D_
          "CustomInfo": {}_x000D_
        }_x000D_
      },_x000D_
      "2224": {_x000D_
        "$type": "Inside.Core.Formula.Definition.DefinitionAC, Inside.Core.Formula",_x000D_
        "ID": 2224,_x000D_
        "Results": [_x000D_
          [_x000D_
            "Catégorie 3"_x000D_
          ]_x000D_
        ],_x000D_
        "Statistics": {_x000D_
          "CreationDate": "2022-11-15T10:02:33.4190151+01:00",_x000D_
          "LastRefreshDate": "2020-11-09T16:10:42.1398586+01:00",_x000D_
          "TotalRefreshCount": 2,_x000D_
          "CustomInfo": {}_x000D_
        }_x000D_
      },_x000D_
      "2225": {_x000D_
        "$type": "Inside.Core.Formula.Definition.DefinitionAC, Inside.Core.Formula",_x000D_
        "ID": 2225,_x000D_
        "Results": [_x000D_
          [_x000D_
            "Catégorie 2"_x000D_
          ]_x000D_
        ],_x000D_
        "Statistics": {_x000D_
          "CreationDate": "2022-11-15T10:02:33.4190151+01:00",_x000D_
          "LastRefreshDate": "2020-11-09T16:10:42.1418528+01:00",_x000D_
          "TotalRefreshCount": 2,_x000D_
          "CustomInfo": {}_x000D_
        }_x000D_
      },_x000D_
      "2226": {_x000D_
        "$type": "Inside.Core.Formula.Definition.DefinitionAC, Inside.Core.Formula",_x000D_
        "ID": 2226,_x000D_
        "Results": [_x000D_
          [_x000D_
            "Catégorie 1"_x000D_
          ]_x000D_
        ],_x000D_
        "Statistics": {_x000D_
          "CreationDate": "2022-11-15T10:02:33.4190151+01:00",_x000D_
          "LastRefreshDate": "2020-11-09T16:10:42.143942+01:00",_x000D_
          "TotalRefreshCount": 2,_x000D_
          "CustomInfo": {}_x000D_
        }_x000D_
      },_x000D_
      "2227": {_x000D_
        "$type": "Inside.Core.Formula.Definition.DefinitionAC, Inside.Core.Formula",_x000D_
        "ID": 2227,_x000D_
        "Results": [_x000D_
          [_x000D_
            ""_x000D_
          ]_x000D_
        ],_x000D_
        "Statistics": {_x000D_
          "CreationDate": "2022-11-15T10:02:33.4190151+01:00",_x000D_
          "LastRefreshDate": "2020-11-09T16:10:42.1459729+01:00",_x000D_
          "TotalRefreshCount": 2,_x000D_
          "CustomInfo": {}_x000D_
        }_x000D_
      },_x000D_
      "2228": {_x000D_
        "$type": "Inside.Core.Formula.Definition.DefinitionAC, Inside.Core.Formula",_x000D_
        "ID": 2228,_x000D_
        "Results": [_x000D_
          [_x000D_
            "Catégorie 3"_x000D_
          ]_x000D_
        ],_x000D_
        "Statistics": {_x000D_
          "CreationDate": "2022-11-15T10:02:33.4190151+01:00",_x000D_
          "LastRefreshDate": "2020-11-09T16:10:42.1479718+01:00",_x000D_
          "TotalRefreshCount": 2,_x000D_
          "CustomInfo": {}_x000D_
        }_x000D_
      },_x000D_
      "2229": {_x000D_
        "$type": "Inside.Core.Formula.Definition.DefinitionAC, Inside.Core.Formula",_x000D_
        "ID": 2229,_x000D_
        "Results": [_x000D_
          [_x000D_
            ""_x000D_
          ]_x000D_
        ],_x000D_
        "Statistics": {_x000D_
          "CreationDate": "2022-11-15T10:02:33.4190151+01:00",_x000D_
          "LastRefreshDate": "2020-11-09T16:10:42.1499616+01:00",_x000D_
          "TotalRefreshCount": 2,_x000D_
          "CustomInfo": {}_x000D_
        }_x000D_
      },_x000D_
      "2230": {_x000D_
        "$type": "Inside.Core.Formula.Definition.DefinitionAC, Inside.Core.Formula",_x000D_
        "ID": 2230,_x000D_
        "Results": [_x000D_
          [_x000D_
            "Catégorie 1"_x000D_
          ]_x000D_
        ],_x000D_
        "Statistics": {_x000D_
          "CreationDate": "2022-11-15T10:02:33.4190151+01:00",_x000D_
          "LastRefreshDate": "2020-11-09T16:10:42.1519602+01:00",_x000D_
          "TotalRefreshCount": 2,_x000D_
          "CustomInfo": {}_x000D_
        }_x000D_
      },_x000D_
      "2231": {_x000D_
        "$type": "Inside.Core.Formula.Definition.DefinitionAC, Inside.Core.Formula",_x000D_
        "ID": 2231,_x000D_
        "Results": [_x000D_
          [_x000D_
            ""_x000D_
          ]_x000D_
        ],_x000D_
        "Statistics": {_x000D_
          "CreationDate": "2022-11-15T10:02:33.4190151+01:00",_x000D_
          "LastRefreshDate": "2020-11-09T16:10:42.1539386+01:00",_x000D_
          "TotalRefreshCount": 2,_x000D_
          "CustomInfo": {}_x000D_
        }_x000D_
      },_x000D_
      "2232": {_x000D_
        "$type": "Inside.Core.Formula.Definition.DefinitionAC, Inside.Core.Formula",_x000D_
        "ID": 2232,_x000D_
        "Results": [_x000D_
          [_x000D_
            "Catégorie 1"_x000D_
          ]_x000D_
        ],_x000D_
        "Statistics": {_x000D_
          "CreationDate": "2022-11-15T10:02:33.4190151+01:00",_x000D_
          "LastRefreshDate": "2020-11-09T16:10:42.1559504+01:00",_x000D_
          "TotalRefreshCount": 2,_x000D_
          "CustomInfo": {}_x000D_
        }_x000D_
      },_x000D_
      "2233": {_x000D_
        "$type": "Inside.Core.Formula.Definition.DefinitionAC, Inside.Core.Formula",_x000D_
        "ID": 2233,_x000D_
        "Results": [_x000D_
          [_x000D_
            ""_x000D_
          ]_x000D_
        ],_x000D_
        "Statistics": {_x000D_
          "CreationDate": "2022-11-15T10:02:33.4190151+01:00",_x000D_
          "LastRefreshDate": "2020-11-09T16:10:42.156953+01:00",_x000D_
          "TotalRefreshCount": 2,_x000D_
          "CustomInfo": {}_x000D_
        }_x000D_
      },_x000D_
      "2234": {_x000D_
        "$type": "Inside.Core.Formula.Definition.DefinitionAC, Inside.Core.Formula",_x000D_
        "ID": 2234,_x000D_
        "Results": [_x000D_
          [_x000D_
            "Catégorie 4"_x000D_
          ]_x000D_
        ],_x000D_
        "Statistics": {_x000D_
          "CreationDate": "2022-11-15T10:02:33.4190151+01:00",_x000D_
          "LastRefreshDate": "2020-11-09T16:10:42.1597691+01:00",_x000D_
          "TotalRefreshCount": 2,_x000D_
          "CustomInfo": {}_x000D_
        }_x000D_
      },_x000D_
      "2235": {_x000D_
        "$type": "Inside.Core.Formula.Definition.DefinitionAC, Inside.Core.Formula",_x000D_
        "ID": 2235,_x000D_
        "Results": [_x000D_
          [_x000D_
            ""_x000D_
          ]_x000D_
        ],_x000D_
        "Statistics": {_x000D_
          "CreationDate": "2022-11-15T10:02:33.4190151+01:00",_x000D_
          "LastRefreshDate": "2020-11-09T16:10:42.1618054+01:00",_x000D_
          "TotalRefreshCount": 2,_x000D_
          "CustomInfo": {}_x000D_
        }_x000D_
      },_x000D_
      "2236": {_x000D_
        "$type": "Inside.Core.Formula.Definition.DefinitionAC, Inside.Core.Formula",_x000D_
        "ID": 2236,_x000D_
        "Results": [_x000D_
          [_x000D_
            ""_x000D_
          ]_x000D_
        ],_x000D_
        "Statistics": {_x000D_
          "CreationDate": "2022-11-15T10:02:33.4190151+01:00",_x000D_
          "LastRefreshDate": "2020-11-09T16:10:42.1637539+01:00",_x000D_
          "TotalRefreshCount": 2,_x000D_
          "CustomInfo": {}_x000D_
        }_x000D_
      },_x000D_
      "2237": {_x000D_
        "$type": "Inside.Core.Formula.Definition.DefinitionAC, Inside.Core.Formula",_x000D_
        "ID": 2237,_x000D_
        "Results": [_x000D_
          [_x000D_
            "Catégorie 5"_x000D_
          ]_x000D_
        ],_x000D_
        "Statistics": {_x000D_
          "CreationDate": "2022-11-15T10:02:33.4190151+01:00",_x000D_
          "LastRefreshDate": "2020-11-09T16:10:42.1647957+01:00",_x000D_
          "TotalRefreshCount": 2,_x000D_
          "CustomInfo": {}_x000D_
        }_x000D_
      },_x000D_
      "2238": {_x000D_
        "$type": "Inside.Core.Formula.Definition.DefinitionAC, Inside.Core.Formula",_x000D_
        "ID": 2238,_x000D_
        "Results": [_x000D_
          [_x000D_
            ""_x000D_
          ]_x000D_
        ],_x000D_
        "Statistics": {_x000D_
          "CreationDate": "2022-11-15T10:02:33.4190151+01:00",_x000D_
          "LastRefreshDate": "2020-11-09T16:10:42.1677865+01:00",_x000D_
          "TotalRefreshCount": 2,_x000D_
          "CustomInfo": {}_x000D_
        }_x000D_
      },_x000D_
      "2239": {_x000D_
        "$type": "Inside.Core.Formula.Definition.DefinitionAC, Inside.Core.Formula",_x000D_
        "ID": 2239,_x000D_
        "Results": [_x000D_
          [_x000D_
            ""_x000D_
          ]_x000D_
        ],_x000D_
        "Statistics": {_x000D_
          "CreationDate": "2022-11-15T10:02:33.4190151+01:00",_x000D_
          "LastRefreshDate": "2020-11-09T16:10:42.1697824+01:00",_x000D_
          "TotalRefreshCount": 2,_x000D_
          "CustomInfo": {}_x000D_
        }_x000D_
      },_x000D_
      "2240": {_x000D_
        "$type": "Inside.Core.Formula.Definition.DefinitionAC, Inside.Core.Formula",_x000D_
        "ID": 2240,_x000D_
        "Results": [_x000D_
          [_x000D_
            ""_x000D_
          ]_x000D_
        ],_x000D_
        "Statistics": {_x000D_
          "CreationDate": "2022-11-15T10:02:33.4190151+01:00",_x000D_
          "LastRefreshDate": "2020-11-09T16:10:42.1717793+01:00",_x000D_
          "TotalRefreshCount": 2,_x000D_
          "CustomInfo": {}_x000D_
        }_x000D_
      },_x000D_
      "2241": {_x000D_
        "$type": "Inside.Core.Formula.Definition.DefinitionAC, Inside.Core.Formula",_x000D_
        "ID": 2241,_x000D_
        "Results": [_x000D_
          [_x000D_
            "Catégorie 1"_x000D_
          ]_x000D_
        ],_x000D_
        "Statistics": {_x000D_
          "CreationDate": "2022-11-15T10:02:33.4190151+01:00",_x000D_
          "LastRefreshDate": "2020-11-09T16:10:42.1727731+01:00",_x000D_
          "TotalRefreshCount": 2,_x000D_
          "CustomInfo": {}_x000D_
        }_x000D_
      },_x000D_
      "2242": {_x000D_
        "$type": "Inside.Core.Formula.Definition.DefinitionAC, Inside.Core.Formula",_x000D_
        "ID": 2242,_x000D_
        "Results": [_x000D_
          [_x000D_
            "Catégorie 2"_x000D_
          ]_x000D_
        ],_x000D_
        "Statistics": {_x000D_
          "CreationDate": "2022-11-15T10:02:33.4190151+01:00",_x000D_
          "LastRefreshDate": "2020-11-09T16:10:42.1747673+01:00",_x000D_
          "TotalRefreshCount": 2,_x000D_
          "CustomInfo": {}_x000D_
        }_x000D_
      },_x000D_
      "2243": {_x000D_
        "$type": "Inside.Core.Formula.Definition.DefinitionAC, Inside.Core.Formula",_x000D_
        "ID": 2243,_x000D_
        "Results": [_x000D_
          [_x000D_
            ""_x000D_
          ]_x000D_
        ],_x000D_
        "Statistics": {_x000D_
          "CreationDate": "2022-11-15T10:02:33.4190151+01:00",_x000D_
          "LastRefreshDate": "2020-11-09T16:10:42.1767659+01:00",_x000D_
          "TotalRefreshCount": 2,_x000D_
          "CustomInfo": {}_x000D_
        }_x000D_
      },_x000D_
      "2244": {_x000D_
        "$type": "Inside.Core.Formula.Definition.DefinitionAC, Inside.Core.Formula",_x000D_
        "ID": 2244,_x000D_
        "Results": [_x000D_
          [_x000D_
            "Catégorie 1"_x000D_
          ]_x000D_
        ],_x000D_
        "Statistics": {_x000D_
          "CreationDate": "2022-11-15T10:02:33.4190151+01:00",_x000D_
          "LastRefreshDate": "2020-11-09T16:10:42.1808142+01:00",_x000D_
          "TotalRefreshCount": 2,_x000D_
          "CustomInfo": {}_x000D_
        }_x000D_
      },_x000D_
      "2245": {_x000D_
        "$type": "Inside.Core.Formula.Definition.DefinitionAC, Inside.Core.Formula",_x000D_
        "ID": 2245,_x000D_
        "Results": [_x000D_
          [_x000D_
            ""_x000D_
          ]_x000D_
        ],_x000D_
        "Statistics": {_x000D_
          "CreationDate": "2022-11-15T10:02:33.4190151+01:00",_x000D_
          "LastRefreshDate": "2020-11-09T16:10:42.1977093+01:00",_x000D_
          "TotalRefreshCount": 2,_x000D_
          "CustomInfo": {}_x000D_
        }_x000D_
      },_x000D_
      "2246": {_x000D_
        "$type": "Inside.Core.Formula.Definition.DefinitionAC, Inside.Core.Formula",_x000D_
        "ID": 2246,_x000D_
        "Results": [_x000D_
          [_x000D_
            "Catégorie 1"_x000D_
          ]_x000D_
        ],_x000D_
        "Statistics": {_x000D_
          "CreationDate": "2022-11-15T10:02:33.4190151+01:00",_x000D_
          "LastRefreshDate": "2020-11-09T16:10:42.1997039+01:00",_x000D_
          "TotalRefreshCount": 2,_x000D_
          "CustomInfo": {}_x000D_
        }_x000D_
      },_x000D_
      "2247": {_x000D_
        "$type": "Inside.Core.Formula.Definition.DefinitionAC, Inside.Core.Formula",_x000D_
        "ID": 2247,_x000D_
        "Results": [_x000D_
          [_x000D_
            "Catégorie 2"_x000D_
          ]_x000D_
        ],_x000D_
        "Statistics": {_x000D_
          "CreationDate": "2022-11-15T10:02:33.4190151+01:00",_x000D_
          "LastRefreshDate": "2020-11-09T16:10:42.2016997+01:00",_x000D_
          "TotalRefreshCount": 2,_x000D_
          "CustomInfo": {}_x000D_
        }_x000D_
      },_x000D_
      "2248": {_x000D_
        "$type": "Inside.Core.Formula.Definition.DefinitionAC, Inside.Core.Formula",_x000D_
        "ID": 2248,_x000D_
        "Results": [_x000D_
          [_x000D_
            ""_x000D_
          ]_x000D_
        ],_x000D_
        "Statistics": {_x000D_
          "CreationDate": "2022-11-15T10:02:33.4190151+01:00",_x000D_
          "LastRefreshDate": "2020-11-09T16:10:42.4865833+01:00",_x000D_
          "TotalRefreshCount": 2,_x000D_
          "CustomInfo": {}_x000D_
        }_x000D_
      },_x000D_
      "2249": {_x000D_
        "$type": "Inside.Core.Formula.Definition.DefinitionAC, Inside.Core.Formula",_x000D_
        "ID": 2249,_x000D_
        "Results": [_x000D_
          [_x000D_
            "Catégorie 1"_x000D_
          ]_x000D_
        ],_x000D_
        "Statistics": {_x000D_
          "CreationDate": "2022-11-15T10:02:33.4190151+01:00",_x000D_
          "LastRefreshDate": "2020-11-09T16:10:40.652202+01:00",_x000D_
          "TotalRefreshCount": 2,_x000D_
          "CustomInfo": {}_x000D_
        }_x000D_
      },_x000D_
      "2250": {_x000D_
        "$type": "Inside.Core.Formula.Definition.DefinitionAC, Inside.Core.Formula",_x000D_
        "ID": 2250,_x000D_
        "Results": [_x000D_
          [_x000D_
            ""_x000D_
          ]_x000D_
        ],_x000D_
        "Statistics": {_x000D_
          "CreationDate": "2022-11-15T10:02:33.4190151+01:00",_x000D_
          "LastRefreshDate": "2020-11-09T16:10:40.6561926+01:00",_x000D_
          "TotalRefreshCount": 2,_x000D_
          "CustomInfo": {}_x000D_
        }_x000D_
      },_x000D_
      "2251": {_x000D_
        "$type": "Inside.Core.Formula.Definition.DefinitionAC, Inside.Core.Formula",_x000D_
        "ID": 2251,_x000D_
        "Results": [_x000D_
          [_x000D_
            "Catégorie 1"_x000D_
          ]_x000D_
        ],_x000D_
        "Statistics": {_x000D_
          "CreationDate": "2022-11-15T10:02:33.4190151+01:00",_x000D_
          "LastRefreshDate": "2020-11-09T16:10:42.3687174+01:00",_x000D_
          "TotalRefreshCount": 2,_x000D_
          "CustomInfo": {}_x000D_
        }_x000D_
      },_x000D_
      "2252": {_x000D_
        "$type": "Inside.Core.Formula.Definition.DefinitionAC, Inside.Core.Formula",_x000D_
        "ID": 2252,_x000D_
        "Results": [_x000D_
          [_x000D_
            "Catégorie 4"_x000D_
          ]_x000D_
        ],_x000D_
        "Statistics": {_x000D_
          "CreationDate": "2022-11-15T10:02:33.4190151+01:00",_x000D_
          "LastRefreshDate": "2020-11-09T16:10:41.919233+01:00",_x000D_
          "TotalRefreshCount": 2,_x000D_
          "CustomInfo": {}_x000D_
        }_x000D_
      },_x000D_
      "2253": {_x000D_
        "$type": "Inside.Core.Formula.Definition.DefinitionAC, Inside.Core.Formula",_x000D_
        "ID": 2253,_x000D_
        "Results": [_x000D_
          [_x000D_
            ""_x000D_
          ]_x000D_
        ],_x000D_
        "Statistics": {_x000D_
          "CreationDate": "2022-11-15T10:02:33.4190151+01:00",_x000D_
          "LastRefreshDate": "2020-11-09T16:10:43.1134535+01:00",_x000D_
          "TotalRefreshCount": 2,_x000D_
          "CustomInfo": {}_x000D_
        }_x000D_
      },_x000D_
      "2254": {_x000D_
        "$type": "Inside.Core.Formula.Definition.DefinitionAC, Inside.Core.Formula",_x000D_
        "ID": 2254,_x000D_
        "Results": [_x000D_
          [_x000D_
            ""_x000D_
          ]_x000D_
        ],_x000D_
        "Statistics": {_x000D_
          "CreationDate": "2022-11-15T10:02:33.4190151+01:00",_x000D_
          "LastRefreshDate": "2020-11-09T16:10:41.6679056+01:00",_x000D_
          "TotalRefreshCount": 2,_x000D_
          "CustomInfo": {}_x000D_
        }_x000D_
      },_x000D_
      "2255": {_x000D_
        "$type": "Inside.Core.Formula.Definition.DefinitionAC, Inside.Core.Formula",_x000D_
        "ID": 2255,_x000D_
        "Results": [_x000D_
          [_x000D_
            ""_x000D_
          ]_x000D_
        ],_x000D_
        "Statistics": {_x000D_
          "CreationDate": "2022-11-15T10:02:33.4190151+01:00",_x000D_
          "LastRefreshDate": "2020-11-09T16:10:41.927218+01:00",_x000D_
          "TotalRefreshCount": 2,_x000D_
          "CustomInfo": {}_x000D_
        }_x000D_
      },_x000D_
      "2256": {_x000D_
        "$type": "Inside.Core.Formula.Definition.DefinitionAC, Inside.Core.Formula",_x000D_
        "ID": 2256,_x000D_
        "Results": [_x000D_
          [_x000D_
            ""_x000D_
          ]_x000D_
        ],_x000D_
        "Statistics": {_x000D_
          "CreationDate": "2022-11-15T10:02:33.4190151+01:00",_x000D_
          "LastRefreshDate": "2020-11-09T16:10:42.5651367+01:00",_x000D_
          "TotalRefreshCount": 2,_x000D_
          "CustomInfo": {}_x000D_
        }_x000D_
      },_x000D_
      "2257": {_x000D_
        "$type": "Inside.Core.Formula.Definition.DefinitionAC, Inside.Core.Formula",_x000D_
        "ID": 2257,_x000D_
        "Results": [_x000D_
          [_x000D_
            "Catégorie 5"_x000D_
          ]_x000D_
        ],_x000D_
        "Statistics": {_x000D_
          "CreationDate": "2022-11-15T10:02:33.4190151+01:00",_x000D_
          "LastRefreshDate": "2020-11-09T16:10:42.3706982+01:00",_x000D_
          "TotalRefreshCount": 2,_x000D_
          "CustomInfo": {}_x000D_
        }_x000D_
      },_x000D_
      "2258": {_x000D_
        "$type": "Inside.Core.Formula.Definition.DefinitionAC, Inside.Core.Formula",_x000D_
        "ID": 2258,_x000D_
        "Results": [_x000D_
          [_x000D_
            "Catégorie 2"_x000D_
          ]_x000D_
        ],_x000D_
        "Statistics": {_x000D_
          "CreationDate": "2022-11-15T10:02:33.4190151+01:00",_x000D_
          "LastRefreshDate": "2020-11-09T16:10:42.4666332+01:00",_x000D_
          "TotalRefreshCount": 2,_x000D_
          "CustomInfo": {}_x000D_
        }_x000D_
      },_x000D_
      "2259": {_x000D_
        "$type": "Inside.Core.Formula.Definition.DefinitionAC, Inside.Core.Formula",_x000D_
        "ID": 2259,_x000D_
        "Results": [_x000D_
          [_x000D_
            "Catégorie 1"_x000D_
          ]_x000D_
        ],_x000D_
        "Statistics": {_x000D_
          "CreationDate": "2022-11-15T10:02:33.4190151+01:00",_x000D_
          "LastRefreshDate": "2020-11-09T16:10:42.7461259+01:00",_x000D_
          "TotalRefreshCount": 2,_x000D_
          "CustomInfo": {}_x000D_
        }_x000D_
      },_x000D_
      "2260": {_x000D_
        "$type": "Inside.Core.Formula.Definition.DefinitionAC, Inside.Core.Formula",_x000D_
        "ID": 2260,_x000D_
        "Results": [_x000D_
          [_x000D_
            ""_x000D_
          ]_x000D_
        ],_x000D_
        "Statistics": {_x000D_
          "CreationDate": "2022-11-15T10:02:33.4190151+01:00",_x000D_
          "LastRefreshDate": "2020-11-09T16:10:42.3420086+01:00",_x000D_
          "TotalRefreshCount": 2,_x000D_
          "CustomInfo": {}_x000D_
        }_x000D_
      },_x000D_
      "2261": {_x000D_
        "$type": "Inside.Core.Formula.Definition.DefinitionAC, Inside.Core.Formula",_x000D_
        "ID": 2261,_x000D_
        "Results": [_x000D_
          [_x000D_
            "Catégorie 3"_x000D_
          ]_x000D_
        ],_x000D_
        "Statistics": {_x000D_
          "CreationDate": "2022-11-15T10:02:33.4190151+01:00",_x000D_
          "LastRefreshDate": "2020-11-09T16:10:42.8973202+01:00",_x000D_
          "TotalRefreshCount": 2,_x000D_
          "CustomInfo": {}_x000D_
        }_x000D_
      },_x000D_
      "2262": {_x000D_
        "$type": "Inside.Core.Formula.Definition.DefinitionAC, Inside.Core.Formula",_x000D_
        "ID": 2262,_x000D_
        "Results": [_x000D_
          [_x000D_
            "Catégorie 2"_x000D_
          ]_x000D_
        ],_x000D_
        "Statistics": {_x000D_
          "CreationDate": "2022-11-15T10:02:33.4190151+01:00",_x000D_
          "LastRefreshDate": "2020-11-09T16:10:42.4686286+01:00",_x000D_
          "TotalRefreshCount": 2,_x000D_
          "CustomInfo": {}_x000D_
        }_x000D_
      },_x000D_
      "2263": {_x000D_
        "$type": "Inside.Core.Formula.Definition.DefinitionAC, Inside.Core.Formula",_x000D_
        "ID": 2263,_x000D_
        "Results": [_x000D_
          [_x000D_
            "Catégorie 1"_x000D_
          ]_x000D_
        ],_x000D_
        "Statistics": {_x000D_
          "CreationDate": "2022-11-15T10:02:33.4190151+01:00",_x000D_
          "LastRefreshDate": "2020-11-09T16:10:42.7491177+01:00",_x000D_
          "TotalRefreshCount": 2,_x000D_
          "CustomInfo": {}_x000D_
        }_x000D_
      },_x000D_
      "2264": {_x000D_
        "$type": "Inside.Core.Formula.Definition.DefinitionAC, Inside.Core.Formula",_x000D_
        "ID": 2264,_x000D_
        "Results": [_x000D_
          [_x000D_
            ""_x000D_
          ]_x000D_
        ],_x000D_
        "Statistics": {_x000D_
          "CreationDate": "2022-11-15T10:02:33.4190151+01:00",_x000D_
          "LastRefreshDate": "2020-11-09T16:10:43.0769288+01:00",_x000D_
          "TotalRefreshCount": 2,_x000D_
          "CustomInfo": {}_x000D_
        }_x000D_
      },_x000D_
      "2265": {_x000D_
        "$type": "Inside.Core.Formula.Definition.DefinitionAC, Inside.Core.Formula",_x000D_
        "ID": 2265,_x000D_
        "Results": [_x000D_
          [_x000D_
            "Catégorie 5"_x000D_
          ]_x000D_
        ],_x000D_
        "Statistics": {_x000D_
          "CreationDate": "2022-11-15T10:02:33.4190151+01:00",_x000D_
          "LastRefreshDate": "2020-11-09T16:10:42.3727151+01:00",_x000D_
          "TotalRefreshCount": 2,_x000D_
          "CustomInfo": {}_x000D_
        }_x000D_
      },_x000D_
      "2266": {_x000D_
        "$type": "Inside.Core.Formula.Definition.DefinitionAC, Inside.Core.Formula",_x000D_
        "ID": 2266,_x000D_
        "Results": [_x000D_
          [_x000D_
            ""_x000D_
          ]_x000D_
        ],_x000D_
        "Statistics": {_x000D_
          "CreationDate": "2022-11-15T10:02:33.4190151+01:00",_x000D_
          "LastRefreshDate": "2020-11-09T16:10:42.4706228+01:00",_x000D_
          "TotalRefreshCount": 2,_x000D_
          "CustomInfo": {}_x000D_
        }_x000D_
      },_x000D_
      "2267": {_x000D_
        "$type": "Inside.Core.Formula.Definition.DefinitionAC, Inside.Core.Formula",_x000D_
        "ID": 2267,_x000D_
        "Results": [_x000D_
          [_x000D_
            ""_x000D_
          ]_x000D_
        ],_x000D_
        "Statistics": {_x000D_
          "CreationDate": "2022-11-15T10:02:33.4190151+01:00",_x000D_
          "LastRefreshDate": "2020-11-09T16:10:42.7511433+01:00",_x000D_
          "TotalRefreshCount": 2,_x000D_
          "CustomInfo": {}_x000D_
        }_x000D_
      },_x000D_
      "2268": {_x000D_
        "$type": "Inside.Core.Formula.Definition.DefinitionAC, Inside.Core.Formula",_x000D_
        "ID": 2268,_x000D_
        "Results": [_x000D_
          [_x000D_
            ""_x000D_
          ]_x000D_
        ],_x000D_
        "Statistics": {_x000D_
          "CreationDate": "2022-11-15T10:02:33.4190151+01:00",_x000D_
          "LastRefreshDate": "2020-11-09T16:10:42.8683366+01:00",_x000D_
          "TotalRefreshCount": 2,_x000D_
          "CustomInfo": {}_x000D_
        }_x000D_
      },_x000D_
      "2269": {_x000D_
        "$type": "Inside.Core.Formula.Definition.DefinitionAC, Inside.Core.Formula",_x000D_
        "ID": 2269,_x000D_
        "Results": [_x000D_
          [_x000D_
            "Catégorie 1"_x000D_
          ]_x000D_
        ],_x000D_
        "Statistics": {_x000D_
          "CreationDate": "2022-11-15T10:02:33.4190151+01:00",_x000D_
          "LastRefreshDate": "2020-11-09T16:10:42.89932+01:00",_x000D_
          "TotalRefreshCount": 2,_x000D_
          "CustomInfo": {}_x000D_
        }_x000D_
      },_x000D_
      "2270": {_x000D_
        "$type": "Inside.Core.Formula.Definition.DefinitionAC, Inside.Core.Formula",_x000D_
        "ID": 2270,_x000D_
        "Results": [_x000D_
          [_x000D_
            ""_x000D_
          ]_x000D_
        ],_x000D_
        "Statistics": {_x000D_
          "CreationDate": "2022-11-15T10:02:33.4190151+01:00",_x000D_
          "LastRefreshDate": "2020-11-09T16:10:42.4726182+01:00",_x000D_
          "TotalRefreshCount": 2,_x000D_
          "CustomInfo": {}_x000D_
        }_x000D_
      },_x000D_
      "2271": {_x000D_
        "$type": "Inside.Core.Formula.Definition.DefinitionAC, Inside.Core.Formula",_x000D_
        "ID": 2271,_x000D_
        "Results": [_x000D_
          [_x000D_
            "Catégorie 4"_x000D_
          ]_x000D_
        ],_x000D_
        "Statistics": {_x000D_
          "CreationDate": "2022-11-15T10:02:33.4190151+01:00",_x000D_
          "LastRefreshDate": "2020-11-09T16:10:42.7531073+01:00",_x000D_
          "TotalRefreshCount": 2,_x000D_
          "CustomInfo": {}_x000D_
        }_x000D_
      },_x000D_
      "2272": {_x000D_
        "$type": "Inside.Core.Formula.Definition.DefinitionAC, Inside.Core.Formula",_x000D_
        "ID": 2272,_x000D_
        "Results": [_x000D_
          [_x000D_
            ""_x000D_
          ]_x000D_
        ],_x000D_
        "Statistics": {_x000D_
          "CreationDate": "2022-11-15T10:02:33.4190151+01:00",_x000D_
          "LastRefreshDate": "2020-11-09T16:10:42.3436433+01:00",_x000D_
          "TotalRefreshCount": 2,_x000D_
          "CustomInfo": {}_x000D_
        }_x000D_
      },_x000D_
      "2273": {_x000D_
        "$type": "Inside.Core.Formula.Definition.DefinitionAC, Inside.Core.Formula",_x000D_
        "ID": 2273,_x000D_
        "Results": [_x000D_
          [_x000D_
            ""_x000D_
          ]_x000D_
        ],_x000D_
        "Statistics": {_x000D_
          "CreationDate": "2022-11-15T10:02:33.4190151+01:00",_x000D_
          "LastRefreshDate": "2020-11-09T16:10:42.3747495+01:00",_x000D_
          "TotalRefreshCount": 2,_x000D_
          "CustomInfo": {}_x000D_
        }_x000D_
      },_x000D_
      "2274": {_x000D_
        "$type": "Inside.Core.Formula.Definition.DefinitionAC, Inside.Core.Formula",_x000D_
        "ID": 2274,_x000D_
        "Results": [_x000D_
          [_x000D_
            "Catégorie 3"_x000D_
          ]_x000D_
        ],_x000D_
        "Statistics": {_x000D_
          "CreationDate": "2022-11-15T10:02:33.4190151+01:00",_x000D_
          "LastRefreshDate": "2020-11-09T16:10:42.4746133+01:00",_x000D_
          "TotalRefreshCount": 2,_x000D_
          "CustomInfo": {}_x000D_
        }_x000D_
      },_x000D_
      "2275": {_x000D_
        "$type": "Inside.Core.Formula.Definition.DefinitionAC, Inside.Core.Formula",_x000D_
        "ID": 2275,_x000D_
        "Results": [_x000D_
          [_x000D_
            ""_x000D_
          ]_x000D_
        ],_x000D_
        "Statistics": {_x000D_
          "CreationDate": "2022-11-15T10:02:33.4190151+01:00",_x000D_
          "LastRefreshDate": "2020-11-09T16:10:42.7551325+01:00",_x000D_
          "TotalRefreshCount": 2,_x000D_
          "CustomInfo": {}_x000D_
        }_x000D_
      },_x000D_
      "2276": {_x000D_
        "$type": "Inside.Core.Formula.Definition.DefinitionAC, Inside.Core.Formula",_x000D_
        "ID": 2276,_x000D_
        "Results": [_x000D_
          [_x000D_
            ""_x000D_
          ]_x000D_
        ],_x000D_
        "Statistics": {_x000D_
       </t>
  </si>
  <si>
    <t xml:space="preserve">   "CreationDate": "2022-11-15T10:02:33.4190151+01:00",_x000D_
          "LastRefreshDate": "2020-11-09T16:10:42.705043+01:00",_x000D_
          "TotalRefreshCount": 2,_x000D_
          "CustomInfo": {}_x000D_
        }_x000D_
      },_x000D_
      "2277": {_x000D_
        "$type": "Inside.Core.Formula.Definition.DefinitionAC, Inside.Core.Formula",_x000D_
        "ID": 2277,_x000D_
        "Results": [_x000D_
          [_x000D_
            ""_x000D_
          ]_x000D_
        ],_x000D_
        "Statistics": {_x000D_
          "CreationDate": "2022-11-15T10:02:33.4190151+01:00",_x000D_
          "LastRefreshDate": "2020-11-09T16:10:42.9013109+01:00",_x000D_
          "TotalRefreshCount": 2,_x000D_
          "CustomInfo": {}_x000D_
        }_x000D_
      },_x000D_
      "2278": {_x000D_
        "$type": "Inside.Core.Formula.Definition.DefinitionAC, Inside.Core.Formula",_x000D_
        "ID": 2278,_x000D_
        "Results": [_x000D_
          [_x000D_
            "Catégorie 1"_x000D_
          ]_x000D_
        ],_x000D_
        "Statistics": {_x000D_
          "CreationDate": "2022-11-15T10:02:33.4190151+01:00",_x000D_
          "LastRefreshDate": "2020-11-09T16:10:42.4776077+01:00",_x000D_
          "TotalRefreshCount": 2,_x000D_
          "CustomInfo": {}_x000D_
        }_x000D_
      },_x000D_
      "2279": {_x000D_
        "$type": "Inside.Core.Formula.Definition.DefinitionAC, Inside.Core.Formula",_x000D_
        "ID": 2279,_x000D_
        "Results": [_x000D_
          [_x000D_
            "Catégorie 3"_x000D_
          ]_x000D_
        ],_x000D_
        "Statistics": {_x000D_
          "CreationDate": "2022-11-15T10:02:33.4190151+01:00",_x000D_
          "LastRefreshDate": "2020-11-09T16:10:42.7570973+01:00",_x000D_
          "TotalRefreshCount": 2,_x000D_
          "CustomInfo": {}_x000D_
        }_x000D_
      },_x000D_
      "2280": {_x000D_
        "$type": "Inside.Core.Formula.Definition.DefinitionAC, Inside.Core.Formula",_x000D_
        "ID": 2280,_x000D_
        "Results": [_x000D_
          [_x000D_
            ""_x000D_
          ]_x000D_
        ],_x000D_
        "Statistics": {_x000D_
          "CreationDate": "2022-11-15T10:02:33.4190151+01:00",_x000D_
          "LastRefreshDate": "2020-11-09T16:10:42.5691263+01:00",_x000D_
          "TotalRefreshCount": 2,_x000D_
          "CustomInfo": {}_x000D_
        }_x000D_
      },_x000D_
      "2281": {_x000D_
        "$type": "Inside.Core.Formula.Definition.DefinitionAC, Inside.Core.Formula",_x000D_
        "ID": 2281,_x000D_
        "Results": [_x000D_
          [_x000D_
            ""_x000D_
          ]_x000D_
        ],_x000D_
        "Statistics": {_x000D_
          "CreationDate": "2022-11-15T10:02:33.4190151+01:00",_x000D_
          "LastRefreshDate": "2020-11-09T16:10:42.3767493+01:00",_x000D_
          "TotalRefreshCount": 2,_x000D_
          "CustomInfo": {}_x000D_
        }_x000D_
      },_x000D_
      "2282": {_x000D_
        "$type": "Inside.Core.Formula.Definition.DefinitionAC, Inside.Core.Formula",_x000D_
        "ID": 2282,_x000D_
        "Results": [_x000D_
          [_x000D_
            ""_x000D_
          ]_x000D_
        ],_x000D_
        "Statistics": {_x000D_
          "CreationDate": "2022-11-15T10:02:33.4190151+01:00",_x000D_
          "LastRefreshDate": "2020-11-09T16:10:42.4805986+01:00",_x000D_
          "TotalRefreshCount": 2,_x000D_
          "CustomInfo": {}_x000D_
        }_x000D_
      },_x000D_
      "2283": {_x000D_
        "$type": "Inside.Core.Formula.Definition.DefinitionAC, Inside.Core.Formula",_x000D_
        "ID": 2283,_x000D_
        "Results": [_x000D_
          [_x000D_
            "Catégorie 1"_x000D_
          ]_x000D_
        ],_x000D_
        "Statistics": {_x000D_
          "CreationDate": "2022-11-15T10:02:33.4190151+01:00",_x000D_
          "LastRefreshDate": "2020-11-09T16:10:42.7591259+01:00",_x000D_
          "TotalRefreshCount": 2,_x000D_
          "CustomInfo": {}_x000D_
        }_x000D_
      },_x000D_
      "2284": {_x000D_
        "$type": "Inside.Core.Formula.Definition.DefinitionAC, Inside.Core.Formula",_x000D_
        "ID": 2284,_x000D_
        "Results": [_x000D_
          [_x000D_
            "Catégorie 2"_x000D_
          ]_x000D_
        ],_x000D_
        "Statistics": {_x000D_
          "CreationDate": "2022-11-15T10:02:33.4190151+01:00",_x000D_
          "LastRefreshDate": "2020-11-09T16:10:42.8703202+01:00",_x000D_
          "TotalRefreshCount": 2,_x000D_
          "CustomInfo": {}_x000D_
        }_x000D_
      },_x000D_
      "2285": {_x000D_
        "$type": "Inside.Core.Formula.Definition.DefinitionAC, Inside.Core.Formula",_x000D_
        "ID": 2285,_x000D_
        "Results": [_x000D_
          [_x000D_
            ""_x000D_
          ]_x000D_
        ],_x000D_
        "Statistics": {_x000D_
          "CreationDate": "2022-11-15T10:02:33.4190151+01:00",_x000D_
          "LastRefreshDate": "2020-11-09T16:10:42.9023073+01:00",_x000D_
          "TotalRefreshCount": 2,_x000D_
          "CustomInfo": {}_x000D_
        }_x000D_
      },_x000D_
      "2286": {_x000D_
        "$type": "Inside.Core.Formula.Definition.DefinitionAC, Inside.Core.Formula",_x000D_
        "ID": 2286,_x000D_
        "Results": [_x000D_
          [_x000D_
            ""_x000D_
          ]_x000D_
        ],_x000D_
        "Statistics": {_x000D_
          "CreationDate": "2022-11-15T10:02:33.4190151+01:00",_x000D_
          "LastRefreshDate": "2020-11-09T16:10:42.4825938+01:00",_x000D_
          "TotalRefreshCount": 2,_x000D_
          "CustomInfo": {}_x000D_
        }_x000D_
      },_x000D_
      "2287": {_x000D_
        "$type": "Inside.Core.Formula.Definition.DefinitionAC, Inside.Core.Formula",_x000D_
        "ID": 2287,_x000D_
        "Results": [_x000D_
          [_x000D_
            "Catégorie 3"_x000D_
          ]_x000D_
        ],_x000D_
        "Statistics": {_x000D_
          "CreationDate": "2022-11-15T10:02:33.4190151+01:00",_x000D_
          "LastRefreshDate": "2020-11-09T16:10:42.7620855+01:00",_x000D_
          "TotalRefreshCount": 2,_x000D_
          "CustomInfo": {}_x000D_
        }_x000D_
      },_x000D_
      "2288": {_x000D_
        "$type": "Inside.Core.Formula.Definition.DefinitionAC, Inside.Core.Formula",_x000D_
        "ID": 2288,_x000D_
        "Results": [_x000D_
          [_x000D_
            ""_x000D_
          ]_x000D_
        ],_x000D_
        "Statistics": {_x000D_
          "CreationDate": "2022-11-15T10:02:33.4190151+01:00",_x000D_
          "LastRefreshDate": "2020-11-09T16:10:43.0799234+01:00",_x000D_
          "TotalRefreshCount": 2,_x000D_
          "CustomInfo": {}_x000D_
        }_x000D_
      },_x000D_
      "2289": {_x000D_
        "$type": "Inside.Core.Formula.Definition.DefinitionAC, Inside.Core.Formula",_x000D_
        "ID": 2289,_x000D_
        "Results": [_x000D_
          [_x000D_
            "Catégorie 1"_x000D_
          ]_x000D_
        ],_x000D_
        "Statistics": {_x000D_
          "CreationDate": "2022-11-15T10:02:33.4190151+01:00",_x000D_
          "LastRefreshDate": "2020-11-09T16:10:42.3786953+01:00",_x000D_
          "TotalRefreshCount": 2,_x000D_
          "CustomInfo": {}_x000D_
        }_x000D_
      },_x000D_
      "2290": {_x000D_
        "$type": "Inside.Core.Formula.Definition.DefinitionAC, Inside.Core.Formula",_x000D_
        "ID": 2290,_x000D_
        "Results": [_x000D_
          [_x000D_
            ""_x000D_
          ]_x000D_
        ],_x000D_
        "Statistics": {_x000D_
          "CreationDate": "2022-11-15T10:02:33.4190151+01:00",_x000D_
          "LastRefreshDate": "2020-11-09T16:10:42.4845885+01:00",_x000D_
          "TotalRefreshCount": 2,_x000D_
          "CustomInfo": {}_x000D_
        }_x000D_
      },_x000D_
      "2291": {_x000D_
        "$type": "Inside.Core.Formula.Definition.DefinitionAC, Inside.Core.Formula",_x000D_
        "ID": 2291,_x000D_
        "Results": [_x000D_
          [_x000D_
            "Catégorie 1"_x000D_
          ]_x000D_
        ],_x000D_
        "Statistics": {_x000D_
          "CreationDate": "2022-11-15T10:02:33.4190151+01:00",_x000D_
          "LastRefreshDate": "2020-11-09T16:10:42.7660747+01:00",_x000D_
          "TotalRefreshCount": 2,_x000D_
          "CustomInfo": {}_x000D_
        }_x000D_
      },_x000D_
      "2292": {_x000D_
        "$type": "Inside.Core.Formula.Definition.DefinitionAC, Inside.Core.Formula",_x000D_
        "ID": 2292,_x000D_
        "Results": [_x000D_
          [_x000D_
            "Catégorie 3"_x000D_
          ]_x000D_
        ],_x000D_
        "Statistics": {_x000D_
          "CreationDate": "2022-11-15T10:02:33.4190151+01:00",_x000D_
          "LastRefreshDate": "2020-11-09T16:10:42.3466314+01:00",_x000D_
          "TotalRefreshCount": 2,_x000D_
          "CustomInfo": {}_x000D_
        }_x000D_
      },_x000D_
      "2293": {_x000D_
        "$type": "Inside.Core.Formula.Definition.DefinitionAC, Inside.Core.Formula",_x000D_
        "ID": 2293,_x000D_
        "Results": [_x000D_
          [_x000D_
            "Catégorie 2"_x000D_
          ]_x000D_
        ],_x000D_
        "Statistics": {_x000D_
          "CreationDate": "2022-11-15T10:02:33.4190151+01:00",_x000D_
          "LastRefreshDate": "2020-11-09T16:10:42.9043035+01:00",_x000D_
          "TotalRefreshCount": 2,_x000D_
          "CustomInfo": {}_x000D_
        }_x000D_
      },_x000D_
      "2294": {_x000D_
        "$type": "Inside.Core.Formula.Definition.DefinitionAC, Inside.Core.Formula",_x000D_
        "ID": 2294,_x000D_
        "Results": [_x000D_
          [_x000D_
            "Catégorie 1"_x000D_
          ]_x000D_
        ],_x000D_
        "Statistics": {_x000D_
          "CreationDate": "2022-11-15T10:02:33.4190151+01:00",_x000D_
          "LastRefreshDate": "2020-11-09T16:10:42.6376446+01:00",_x000D_
          "TotalRefreshCount": 2,_x000D_
          "CustomInfo": {}_x000D_
        }_x000D_
      },_x000D_
      "2295": {_x000D_
        "$type": "Inside.Core.Formula.Definition.DefinitionAC, Inside.Core.Formula",_x000D_
        "ID": 2295,_x000D_
        "Results": [_x000D_
          [_x000D_
            "Catégorie 3"_x000D_
          ]_x000D_
        ],_x000D_
        "Statistics": {_x000D_
          "CreationDate": "2022-11-15T10:02:33.4190151+01:00",_x000D_
          "LastRefreshDate": "2020-11-09T16:10:41.6529081+01:00",_x000D_
          "TotalRefreshCount": 2,_x000D_
          "CustomInfo": {}_x000D_
        }_x000D_
      },_x000D_
      "2296": {_x000D_
        "$type": "Inside.Core.Formula.Definition.DefinitionAC, Inside.Core.Formula",_x000D_
        "ID": 2296,_x000D_
        "Results": [_x000D_
          [_x000D_
            "Catégorie 1"_x000D_
          ]_x000D_
        ],_x000D_
        "Statistics": {_x000D_
          "CreationDate": "2022-11-15T10:02:33.4190151+01:00",_x000D_
          "LastRefreshDate": "2020-11-09T16:10:41.6549381+01:00",_x000D_
          "TotalRefreshCount": 2,_x000D_
          "CustomInfo": {}_x000D_
        }_x000D_
      },_x000D_
      "2297": {_x000D_
        "$type": "Inside.Core.Formula.Definition.DefinitionAC, Inside.Core.Formula",_x000D_
        "ID": 2297,_x000D_
        "Results": [_x000D_
          [_x000D_
            "Catégorie 1"_x000D_
          ]_x000D_
        ],_x000D_
        "Statistics": {_x000D_
          "CreationDate": "2022-11-15T10:02:33.4190151+01:00",_x000D_
          "LastRefreshDate": "2020-11-09T16:10:42.2306245+01:00",_x000D_
          "TotalRefreshCount": 2,_x000D_
          "CustomInfo": {}_x000D_
        }_x000D_
      },_x000D_
      "2298": {_x000D_
        "$type": "Inside.Core.Formula.Definition.DefinitionAC, Inside.Core.Formula",_x000D_
        "ID": 2298,_x000D_
        "Results": [_x000D_
          [_x000D_
            ""_x000D_
          ]_x000D_
        ],_x000D_
        "Statistics": {_x000D_
          "CreationDate": "2022-11-15T10:02:33.4190151+01:00",_x000D_
          "LastRefreshDate": "2020-11-09T16:10:42.1019568+01:00",_x000D_
          "TotalRefreshCount": 2,_x000D_
          "CustomInfo": {}_x000D_
        }_x000D_
      },_x000D_
      "2299": {_x000D_
        "$type": "Inside.Core.Formula.Definition.DefinitionAC, Inside.Core.Formula",_x000D_
        "ID": 2299,_x000D_
        "Results": [_x000D_
          [_x000D_
            ""_x000D_
          ]_x000D_
        ],_x000D_
        "Statistics": {_x000D_
          "CreationDate": "2022-11-15T10:02:33.4190151+01:00",_x000D_
          "LastRefreshDate": "2020-11-09T16:10:41.4373353+01:00",_x000D_
          "TotalRefreshCount": 2,_x000D_
          "CustomInfo": {}_x000D_
        }_x000D_
      },_x000D_
      "2300": {_x000D_
        "$type": "Inside.Core.Formula.Definition.DefinitionAC, Inside.Core.Formula",_x000D_
        "ID": 2300,_x000D_
        "Results": [_x000D_
          [_x000D_
            "Catégorie 3"_x000D_
          ]_x000D_
        ],_x000D_
        "Statistics": {_x000D_
          "CreationDate": "2022-11-15T10:02:33.4190151+01:00",_x000D_
          "LastRefreshDate": "2020-11-09T16:10:41.9252189+01:00",_x000D_
          "TotalRefreshCount": 2,_x000D_
          "CustomInfo": {}_x000D_
        }_x000D_
      },_x000D_
      "2301": {_x000D_
        "$type": "Inside.Core.Formula.Definition.DefinitionAC, Inside.Core.Formula",_x000D_
        "ID": 2301,_x000D_
        "Results": [_x000D_
          [_x000D_
            ""_x000D_
          ]_x000D_
        ],_x000D_
        "Statistics": {_x000D_
          "CreationDate": "2022-11-15T10:02:33.4190151+01:00",_x000D_
          "LastRefreshDate": "2020-11-09T16:10:40.4321717+01:00",_x000D_
          "TotalRefreshCount": 2,_x000D_
          "CustomInfo": {}_x000D_
        }_x000D_
      },_x000D_
      "2302": {_x000D_
        "$type": "Inside.Core.Formula.Definition.DefinitionAC, Inside.Core.Formula",_x000D_
        "ID": 2302,_x000D_
        "Results": [_x000D_
          [_x000D_
            ""_x000D_
          ]_x000D_
        ],_x000D_
        "Statistics": {_x000D_
          "CreationDate": "2022-11-15T10:02:33.4190151+01:00",_x000D_
          "LastRefreshDate": "2020-11-09T16:10:43.1154847+01:00",_x000D_
          "TotalRefreshCount": 2,_x000D_
          "CustomInfo": {}_x000D_
        }_x000D_
      },_x000D_
      "2303": {_x000D_
        "$type": "Inside.Core.Formula.Definition.DefinitionAC, Inside.Core.Formula",_x000D_
        "ID": 2303,_x000D_
        "Results": [_x000D_
          [_x000D_
            "Catégorie 1"_x000D_
          ]_x000D_
        ],_x000D_
        "Statistics": {_x000D_
          "CreationDate": "2022-11-15T10:02:33.4190151+01:00",_x000D_
          "LastRefreshDate": "2020-11-09T16:10:42.2386452+01:00",_x000D_
          "TotalRefreshCount": 2,_x000D_
          "CustomInfo": {}_x000D_
        }_x000D_
      },_x000D_
      "2304": {_x000D_
        "$type": "Inside.Core.Formula.Definition.DefinitionAC, Inside.Core.Formula",_x000D_
        "ID": 2304,_x000D_
        "Results": [_x000D_
          [_x000D_
            "Catégorie 2"_x000D_
          ]_x000D_
        ],_x000D_
        "Statistics": {_x000D_
          "CreationDate": "2022-11-15T10:02:33.4190151+01:00",_x000D_
          "LastRefreshDate": "2020-11-09T16:10:42.611675+01:00",_x000D_
          "TotalRefreshCount": 2,_x000D_
          "CustomInfo": {}_x000D_
        }_x000D_
      },_x000D_
      "2305": {_x000D_
        "$type": "Inside.Core.Formula.Definition.DefinitionAC, Inside.Core.Formula",_x000D_
        "ID": 2305,_x000D_
        "Results": [_x000D_
          [_x000D_
            ""_x000D_
          ]_x000D_
        ],_x000D_
        "Statistics": {_x000D_
          "CreationDate": "2022-11-15T10:02:33.4190151+01:00",_x000D_
          "LastRefreshDate": "2020-11-09T16:10:42.9713156+01:00",_x000D_
          "TotalRefreshCount": 2,_x000D_
          "CustomInfo": {}_x000D_
        }_x000D_
      },_x000D_
      "2306": {_x000D_
        "$type": "Inside.Core.Formula.Definition.DefinitionAC, Inside.Core.Formula",_x000D_
        "ID": 2306,_x000D_
        "Results": [_x000D_
          [_x000D_
            "Catégorie 1"_x000D_
          ]_x000D_
        ],_x000D_
        "Statistics": {_x000D_
          "CreationDate": "2022-11-15T10:02:33.4190151+01:00",_x000D_
          "LastRefreshDate": "2020-11-09T16:10:40.9638382+01:00",_x000D_
          "TotalRefreshCount": 2,_x000D_
          "CustomInfo": {}_x000D_
        }_x000D_
      },_x000D_
      "2307": {_x000D_
        "$type": "Inside.Core.Formula.Definition.DefinitionAC, Inside.Core.Formula",_x000D_
        "ID": 2307,_x000D_
        "Results": [_x000D_
          [_x000D_
            ""_x000D_
          ]_x000D_
        ],_x000D_
        "Statistics": {_x000D_
          "CreationDate": "2022-11-15T10:02:33.4190151+01:00",_x000D_
          "LastRefreshDate": "2020-11-09T16:10:42.244266+01:00",_x000D_
          "TotalRefreshCount": 2,_x000D_
          "CustomInfo": {}_x000D_
        }_x000D_
      },_x000D_
      "2308": {_x000D_
        "$type": "Inside.Core.Formula.Definition.DefinitionAC, Inside.Core.Formula",_x000D_
        "ID": 2308,_x000D_
        "Results": [_x000D_
          [_x000D_
            "Catégorie 4"_x000D_
          ]_x000D_
        ],_x000D_
        "Statistics": {_x000D_
          "CreationDate": "2022-11-15T10:02:33.4190151+01:00",_x000D_
          "LastRefreshDate": "2020-11-09T16:10:42.6136729+01:00",_x000D_
          "TotalRefreshCount": 2,_x000D_
          "CustomInfo": {}_x000D_
        }_x000D_
      },_x000D_
      "2309": {_x000D_
        "$type": "Inside.Core.Formula.Definition.DefinitionAC, Inside.Core.Formula",_x000D_
        "ID": 2309,_x000D_
        "Results": [_x000D_
          [_x000D_
            ""_x000D_
          ]_x000D_
        ],_x000D_
        "Statistics": {_x000D_
          "CreationDate": "2022-11-15T10:02:33.4190151+01:00",_x000D_
          "LastRefreshDate": "2020-11-09T16:10:42.973311+01:00",_x000D_
          "TotalRefreshCount": 2,_x000D_
          "CustomInfo": {}_x000D_
        }_x000D_
      },_x000D_
      "2310": {_x000D_
        "$type": "Inside.Core.Formula.Definition.DefinitionAC, Inside.Core.Formula",_x000D_
        "ID": 2310,_x000D_
        "Results": [_x000D_
          [_x000D_
            ""_x000D_
          ]_x000D_
        ],_x000D_
        "Statistics": {_x000D_
          "CreationDate": "2022-11-15T10:02:33.4190151+01:00",_x000D_
          "LastRefreshDate": "2020-11-09T16:10:43.119475+01:00",_x000D_
          "TotalRefreshCount": 2,_x000D_
          "CustomInfo": {}_x000D_
        }_x000D_
      },_x000D_
      "2311": {_x000D_
        "$type": "Inside.Core.Formula.Definition.DefinitionAC, Inside.Core.Formula",_x000D_
        "ID": 2311,_x000D_
        "Results": [_x000D_
          [_x000D_
            "Catégorie 1"_x000D_
          ]_x000D_
        ],_x000D_
        "Statistics": {_x000D_
          "CreationDate": "2022-11-15T10:02:33.4190151+01:00",_x000D_
          "LastRefreshDate": "2020-11-09T16:10:42.2482879+01:00",_x000D_
          "TotalRefreshCount": 2,_x000D_
          "CustomInfo": {}_x000D_
        }_x000D_
      },_x000D_
      "2312": {_x000D_
        "$type": "Inside.Core.Formula.Definition.DefinitionAC, Inside.Core.Formula",_x000D_
        "ID": 2312,_x000D_
        "Results": [_x000D_
          [_x000D_
            "Catégorie 2"_x000D_
          ]_x000D_
        ],_x000D_
        "Statistics": {_x000D_
          "CreationDate": "2022-11-15T10:02:33.4190151+01:00",_x000D_
          "LastRefreshDate": "2020-11-09T16:10:42.6157835+01:00",_x000D_
          "TotalRefreshCount": 2,_x000D_
          "CustomInfo": {}_x000D_
        }_x000D_
      },_x000D_
      "2313": {_x000D_
        "$type": "Inside.Core.Formula.Definition.DefinitionAC, Inside.Core.Formula",_x000D_
        "ID": 2313,_x000D_
        "Results": [_x000D_
          [_x000D_
            ""_x000D_
          ]_x000D_
        ],_x000D_
        "Statistics": {_x000D_
          "CreationDate": "2022-11-15T10:02:33.4190151+01:00",_x000D_
          "LastRefreshDate": "2020-11-09T16:10:42.9753405+01:00",_x000D_
          "TotalRefreshCount": 2,_x000D_
          "CustomInfo": {}_x000D_
        }_x000D_
      },_x000D_
      "2314": {_x000D_
        "$type": "Inside.Core.Formula.Definition.DefinitionAC, Inside.Core.Formula",_x000D_
        "ID": 2314,_x000D_
        "Results": [_x000D_
          [_x000D_
            ""_x000D_
          ]_x000D_
        ],_x000D_
        "Statistics": {_x000D_
          "CreationDate": "2022-11-15T10:02:33.4190151+01:00",_x000D_
          "LastRefreshDate": "2020-11-09T16:10:43.1204712+01:00",_x000D_
          "TotalRefreshCount": 2,_x000D_
          "CustomInfo": {}_x000D_
        }_x000D_
      },_x000D_
      "2315": {_x000D_
        "$type": "Inside.Core.Formula.Definition.DefinitionAC, Inside.Core.Formula",_x000D_
        "ID": 2315,_x000D_
        "Results": [_x000D_
          [_x000D_
            "Catégorie 1"_x000D_
          ]_x000D_
        ],_x000D_
        "Statistics": {_x000D_
          "CreationDate": "2022-11-15T10:02:33.4190151+01:00",_x000D_
          "LastRefreshDate": "2020-11-09T16:10:42.2522759+01:00",_x000D_
          "TotalRefreshCount": 2,_x000D_
          "CustomInfo": {}_x000D_
        }_x000D_
      },_x000D_
      "2316": {_x000D_
        "$type": "Inside.Core.Formula.Definition.DefinitionAC, Inside.Core.Formula",_x000D_
        "ID": 2316,_x000D_
        "Results": [_x000D_
          [_x000D_
            "Catégorie 3"_x000D_
          ]_x000D_
        ],_x000D_
        "Statistics": {_x000D_
          "CreationDate": "2022-11-15T10:02:33.4190151+01:00",_x000D_
          "LastRefreshDate": "2020-11-09T16:10:42.6176585+01:00",_x000D_
          "TotalRefreshCount": 2,_x000D_
          "CustomInfo": {}_x000D_
        }_x000D_
      },_x000D_
      "2317": {_x000D_
        "$type": "Inside.Core.Formula.Definition.DefinitionAC, Inside.Core.Formula",_x000D_
        "ID": 2317,_x000D_
        "Results": [_x000D_
          [_x000D_
            ""_x000D_
          ]_x000D_
        ],_x000D_
        "Statistics": {_x000D_
          "CreationDate": "2022-11-15T10:02:33.4190151+01:00",_x000D_
          "LastRefreshDate": "2020-11-09T16:10:42.9773009+01:00",_x000D_
          "TotalRefreshCount": 2,_x000D_
          "CustomInfo": {}_x000D_
        }_x000D_
      },_x000D_
      "2318": {_x000D_
        "$type": "Inside.Core.Formula.Definition.DefinitionAC, Inside.Core.Formula",_x000D_
        "ID": 2318,_x000D_
        "Results": [_x000D_
          [_x000D_
            ""_x000D_
          ]_x000D_
        ],_x000D_
        "Statistics": {_x000D_
          "CreationDate": "2022-11-15T10:02:33.4190151+01:00",_x000D_
          "LastRefreshDate": "2020-11-09T16:10:43.1224679+01:00",_x000D_
          "TotalRefreshCount": 2,_x000D_
          "CustomInfo": {}_x000D_
        }_x000D_
      },_x000D_
      "2319": {_x000D_
        "$type": "Inside.Core.Formula.Definition.DefinitionAC, Inside.Core.Formula",_x000D_
        "ID": 2319,_x000D_
        "Results": [_x000D_
          [_x000D_
            ""_x000D_
          ]_x000D_
        ],_x000D_
        "Statistics": {_x000D_
          "CreationDate": "2022-11-15T10:02:33.4190151+01:00",_x000D_
          "LastRefreshDate": "2020-11-09T16:10:42.2572577+01:00",_x000D_
          "TotalRefreshCount": 2,_x000D_
          "CustomInfo": {}_x000D_
        }_x000D_
      },_x000D_
      "2320": {_x000D_
        "$type": "Inside.Core.Formula.Definition.DefinitionAC, Inside.Core.Formula",_x000D_
        "ID": 2320,_x000D_
        "Results": [_x000D_
          [_x000D_
            "Catégorie 5"_x000D_
          ]_x000D_
        ],_x000D_
        "Statistics": {_x000D_
          "CreationDate": "2022-11-15T10:02:33.4190151+01:00",_x000D_
          "LastRefreshDate": "2020-11-09T16:10:42.6196536+01:00",_x000D_
          "TotalRefreshCount": 2,_x000D_
          "CustomInfo": {}_x000D_
        }_x000D_
      },_x000D_
      "2321": {_x000D_
        "$type": "Inside.Core.Formula.Definition.DefinitionAC, Inside.Core.Formula",_x000D_
        "ID": 2321,_x000D_
        "Results": [_x000D_
          [_x000D_
            ""_x000D_
          ]_x000D_
        ],_x000D_
        "Statistics": {_x000D_
          "CreationDate": "2022-11-15T10:02:33.4190151+01:00",_x000D_
          "LastRefreshDate": "2020-11-09T16:10:42.979331+01:00",_x000D_
          "TotalRefreshCount": 2,_x000D_
          "CustomInfo": {}_x000D_
        }_x000D_
      },_x000D_
      "2322": {_x000D_
        "$type": "Inside.Core.Formula.Definition.DefinitionAC, Inside.Core.Formula",_x000D_
        "ID": 2322,_x000D_
        "Results": [_x000D_
          [_x000D_
            ""_x000D_
          ]_x000D_
        ],_x000D_
        "Statistics": {_x000D_
          "CreationDate": "2022-11-15T10:02:33.4190151+01:00",_x000D_
          "LastRefreshDate": "2020-11-09T16:10:43.1244621+01:00",_x000D_
          "TotalRefreshCount": 2,_x000D_
          "CustomInfo": {}_x000D_
        }_x000D_
      },_x000D_
      "2323": {_x000D_
        "$type": "Inside.Core.Formula.Definition.DefinitionAC, Inside.Core.Formula",_x000D_
        "ID": 2323,_x000D_
        "Results": [_x000D_
          [_x000D_
            ""_x000D_
          ]_x000D_
        ],_x000D_
        "Statistics": {_x000D_
          "CreationDate": "2022-11-15T10:02:33.4190151+01:00",_x000D_
          "LastRefreshDate": "2020-11-09T16:10:42.2612192+01:00",_x000D_
          "TotalRefreshCount": 2,_x000D_
          "CustomInfo": {}_x000D_
        }_x000D_
      },_x000D_
      "2324": {_x000D_
        "$type": "Inside.Core.Formula.Definition.DefinitionAC, Inside.Core.Formula",_x000D_
        "ID": 2324,_x000D_
        "Results": [_x000D_
          [_x000D_
            "Catégorie 1"_x000D_
          ]_x000D_
        ],_x000D_
        "Statistics": {_x000D_
          "CreationDate": "2022-11-15T10:02:33.4190151+01:00",_x000D_
          "LastRefreshDate": "2020-11-09T16:10:42.6216486+01:00",_x000D_
          "TotalRefreshCount": 2,_x000D_
          "CustomInfo": {}_x000D_
        }_x000D_
      },_x000D_
      "2325": {_x000D_
        "$type": "Inside.Core.Formula.Definition.DefinitionAC, Inside.Core.Formula",_x000D_
        "ID": 2325,_x000D_
        "Results": [_x000D_
          [_x000D_
            "Catégorie 2"_x000D_
          ]_x000D_
        ],_x000D_
        "Statistics": {_x000D_
          "CreationDate": "2022-11-15T10:02:33.4190151+01:00",_x000D_
          "LastRefreshDate": "2020-11-09T16:10:42.9812902+01:00",_x000D_
          "TotalRefreshCount": 2,_x000D_
          "CustomInfo": {}_x000D_
        }_x000D_
      },_x000D_
      "2326": {_x000D_
        "$type": "Inside.Core.Formula.Definition.DefinitionAC, Inside.Core.Formula",_x000D_
        "ID": 2326,_x000D_
        "Results": [_x000D_
          [_x000D_
            ""_x000D_
          ]_x000D_
        ],_x000D_
        "Statistics": {_x000D_
          "CreationDate": "2022-11-15T10:02:33.4190151+01:00",_x000D_
          "LastRefreshDate": "2020-11-09T16:10:43.1264585+01:00",_x000D_
          "TotalRefreshCount": 2,_x000D_
          "CustomInfo": {}_x000D_
        }_x000D_
      },_x000D_
      "2327": {_x000D_
        "$type": "Inside.Core.Formula.Definition.DefinitionAC, Inside.Core.Formula",_x000D_
        "ID": 2327,_x000D_
        "Results": [_x000D_
          [_x000D_
            "Catégorie 1"_x000D_
          ]_x000D_
        ],_x000D_
        "Statistics": {_x000D_
          "CreationDate": "2022-11-15T10:02:33.4190151+01:00",_x000D_
          "LastRefreshDate": "2020-11-09T16:10:42.2632147+01:00",_x000D_
          "TotalRefreshCount": 2,_x000D_
          "CustomInfo": {}_x000D_
        }_x000D_
      },_x000D_
      "2328": {_x000D_
        "$type": "Inside.Core.Formula.Definition.DefinitionAC, Inside.Core.Formula",_x000D_
        "ID": 2328,_x000D_
        "Results": [_x000D_
          [_x000D_
            "Catégorie 1"_x000D_
          ]_x000D_
        ],_x000D_
        "Statistics": {_x000D_
          "CreationDate": "2022-11-15T10:02:33.4190151+01:00",_x000D_
          "LastRefreshDate": "2020-11-09T16:10:42.623648+01:00",_x000D_
          "TotalRefreshCount": 2,_x000D_
          "CustomInfo": {}_x000D_
        }_x000D_
      },_x000D_
      "2329": {_x000D_
        "$type": "Inside.Core.Formula.Definition.DefinitionAC, Inside.Core.Formula",_x000D_
        "ID": 2329,_x000D_
        "Results": [_x000D_
          [_x000D_
            "Catégorie 3"_x000D_
          ]_x000D_
        ],_x000D_
        "Statistics": {_x000D_
          "CreationDate": "2022-11-15T10:02:33.4190151+01:00",_x000D_
          "LastRefreshDate": "2020-11-09T16:10:42.9841714+01:00",_x000D_
          "TotalRefreshCount": 2,_x000D_
          "CustomInfo": {}_x000D_
        }_x000D_
      },_x000D_
      "2330": {_x000D_
        "$type": "Inside.Core.Formula.Definition.DefinitionAC, Inside.Core.Formula",_x000D_
        "ID": 2330,_x000D_
        "Results": [_x000D_
          [_x000D_
            "Catégorie 2"_x000D_
          ]_x000D_
        ],_x000D_
        "Statistics": {_x000D_
          "CreationDate": "2022-11-15T10:02:33.4190151+01:00",_x000D_
          "LastRefreshDate": "2020-11-09T16:10:43.129429+01:00",_x000D_
          "TotalRefreshCount": 2,_x000D_
          "CustomInfo": {}_x000D_
        }_x000D_
      },_x000D_
      "2331": {_x000D_
        "$type": "Inside.Core.Formula.Definition.DefinitionAC, Inside.Core.Formula",_x000D_
        "ID": 2331,_x000D_
        "Results": [_x000D_
          [_x000D_
            "Catégorie 1"_x000D_
          ]_x000D_
        ],_x000D_
        "Statistics": {_x000D_
          "CreationDate": "2022-11-15T10:02:33.4190151+01:00",_x000D_
          "LastRefreshDate": "2020-11-09T16:10:42.2662055+01:00",_x000D_
          "TotalRefreshCount": 2,_x000D_
          "CustomInfo": {}_x000D_
        }_x000D_
      },_x000D_
      "2332": {_x000D_
        "$type": "Inside.Core.Formula.Definition.DefinitionAC, Inside.Core.Formula",_x000D_
        "ID": 2332,_x000D_
        "Results": [_x000D_
          [_x000D_
            ""_x000D_
          ]_x000D_
        ],_x000D_
        "Statistics": {_x000D_
          "CreationDate": "2022-11-15T10:02:33.4190151+01:00",_x000D_
          "LastRefreshDate": "2020-11-09T16:10:42.6346553+01:00",_x000D_
          "TotalRefreshCount": 2,_x000D_
          "CustomInfo": {}_x000D_
        }_x000D_
      },_x000D_
      "2333": {_x000D_
        "$type": "Inside.Core.Formula.Definition.DefinitionAC, Inside.Core.Formula",_x000D_
        "ID": 2333,_x000D_
        "Results": [_x000D_
          [_x000D_
            "Catégorie 3"_x000D_
          ]_x000D_
        ],_x000D_
        "Statistics": {_x000D_
          "CreationDate": "2022-11-15T10:02:33.4190151+01:00",_x000D_
          "LastRefreshDate": "2020-11-09T16:10:42.9861652+01:00",_x000D_
          "TotalRefreshCount": 2,_x000D_
          "CustomInfo": {}_x000D_
        }_x000D_
      },_x000D_
      "2334": {_x000D_
        "$type": "Inside.Core.Formula.Definition.DefinitionAC, Inside.Core.Formula",_x000D_
        "ID": 2334,_x000D_
        "Results": [_x000D_
          [_x000D_
            ""_x000D_
          ]_x000D_
        ],_x000D_
        "Statistics": {_x000D_
          "CreationDate": "2022-11-15T10:02:33.4190151+01:00",_x000D_
          "LastRefreshDate": "2020-11-09T16:10:43.1314244+01:00",_x000D_
          "TotalRefreshCount": 2,_x000D_
          "CustomInfo": {}_x000D_
        }_x000D_
      },_x000D_
      "2335": {_x000D_
        "$type": "Inside.Core.Formula.Definition.DefinitionAC, Inside.Core.Formula",_x000D_
        "ID": 2335,_x000D_
        "Results": [_x000D_
          [_x000D_
            ""_x000D_
          ]_x000D_
        ],_x000D_
        "Statistics": {_x000D_
          "CreationDate": "2022-11-15T10:02:33.4190151+01:00",_x000D_
          "LastRefreshDate": "2020-11-09T16:10:42.2682013+01:00",_x000D_
          "TotalRefreshCount": 2,_x000D_
          "CustomInfo": {}_x000D_
        }_x000D_
      },_x000D_
      "2336": {_x000D_
        "$type": "Inside.Core.Formula.Definition.DefinitionAC, Inside.Core.Formula",_x000D_
        "ID": 2336,_x000D_
        "Results": [_x000D_
          [_x000D_
            ""_x000D_
          ]_x000D_
        ],_x000D_
        "Statistics": {_x000D_
          "CreationDate": "2022-11-15T10:02:33.4190151+01:00",_x000D_
          "LastRefreshDate": "2020-11-09T16:10:42.6356481+01:00",_x000D_
          "TotalRefreshCount": 2,_x000D_
          "CustomInfo": {}_x000D_
        }_x000D_
      },_x000D_
      "2337": {_x000D_
        "$type": "Inside.Core.Formula.Definition.DefinitionAC, Inside.Core.Formula",_x000D_
        "ID": 2337,_x000D_
        "Results": [_x000D_
          [_x000D_
            "Catégorie 1"_x000D_
          ]_x000D_
        ],_x000D_
        "Statistics": {_x000D_
          "CreationDate": "2022-11-15T10:02:33.4190151+01:00",_x000D_
          "LastRefreshDate": "2020-11-09T16:10:42.9881726+01:00",_x000D_
          "TotalRefreshCount": 2,_x000D_
          "CustomInfo": {}_x000D_
        }_x000D_
      },_x000D_
      "2338": {_x000D_
        "$type": "Inside.Core.Formula.Definition.DefinitionAC, Inside.Core.Formula",_x000D_
        "ID": 2338,_x000D_
        "Results": [_x000D_
          [_x000D_
            ""_x000D_
          ]_x000D_
        ],_x000D_
        "Statistics": {_x000D_
          "CreationDate": "2022-11-15T10:02:33.4190151+01:00",_x000D_
          "LastRefreshDate": "2020-11-09T16:10:43.1334201+01:00",_x000D_
          "TotalRefreshCount": 2,_x000D_
          "CustomInfo": {}_x000D_
        }_x000D_
      },_x000D_
      "2339": {_x000D_
        "$type": "Inside.Core.Formula.Definition.DefinitionAC, Inside.Core.Formula",_x000D_
        "ID": 2339,_x000D_
        "Results": [_x000D_
          [_x000D_
            "Catégorie 4"_x000D_
          ]_x000D_
        ],_x000D_
        "Statistics": {_x000D_
          "CreationDate": "2022-11-15T10:02:33.4190151+01:00",_x000D_
          "LastRefreshDate": "2020-11-09T16:10:42.270223+01:00",_x000D_
          "TotalRefreshCount": 2,_x000D_
          "CustomInfo": {}_x000D_
        }_x000D_
      },_x000D_
      "2340": {_x000D_
        "$type": "Inside.Core.Formula.Definition.DefinitionAC, Inside.Core.Formula",_x000D_
        "ID": 2340,_x000D_
        "Results": [_x000D_
          [_x000D_
            ""_x000D_
          ]_x000D_
        ],_x000D_
        "Statistics": {_x000D_
          "CreationDate": "2022-11-15T10:02:33.4190151+01:00",_x000D_
          "LastRefreshDate": "2020-11-09T16:10:42.7680693+01:00",_x000D_
          "TotalRefreshCount": 2,_x000D_
          "CustomInfo": {}_x000D_
        }_x000D_
      },_x000D_
      "2341": {_x000D_
        "$type": "Inside.Core.Formula.Definition.DefinitionAC, Inside.Core.Formula",_x000D_
        "ID": 2341,_x000D_
        "Results": [_x000D_
          [_x000D_
            "Catégorie 3"_x000D_
          ]_x000D_
        ],_x000D_
        "Statistics": {_x000D_
          "CreationDate": "2022-11-15T10:02:33.4190151+01:00",_x000D_
          "LastRefreshDate": "2020-11-09T16:10:41.9111971+01:00",_x000D_
          "TotalRefreshCount": 2,_x000D_
          "CustomInfo": {}_x000D_
        }_x000D_
      },_x000D_
      "2342": {_x000D_
        "$type": "Inside.Core.Formula.Definition.DefinitionAC, Inside.Core.Formula",_x000D_
        "ID": 2342,_x000D_
        "Results": [_x000D_
          [_x000D_
            "Catégorie 1"_x000D_
          ]_x000D_
        ],_x000D_
        "Statistics": {_x000D_
          "CreationDate": "2022-11-15T10:02:33.4190151+01:00",_x000D_
          "LastRefreshDate": "2020-11-09T16:10:41.9132516+01:00",_x000D_
          "TotalRefreshCount": 2,_x000D_
          "CustomInfo": {}_x000D_
        }_x000D_
      },_x000D_
      "2343": {_x000D_
        "$type": "Inside.Core.Formula.Definition.DefinitionAC, Inside.Core.Formula",_x000D_
        "ID": 2343,_x000D_
        "Results": [_x000D_
          [_x000D_
            "Catégorie 1"_x000D_
          ]_x000D_
        ],_x000D_
        "Statistics": {_x000D_
          "CreationDate": "2022-11-15T10:02:33.4190151+01:00",_x000D_
          "LastRefreshDate": "2020-11-09T16:10:40.940902+01:00",_x000D_
          "TotalRefreshCount": 2,_x000D_
          "CustomInfo": {}_x000D_
        }_x000D_
      },_x000D_
      "2344": {_x000D_
        "$type": "Inside.Core.Formula.Definition.DefinitionAC, Inside.Core.Formula",_x000D_
        "ID": 2344,_x000D_
        "Results": [_x000D_
          [_x000D_
            ""_x000D_
          ]_x000D_
        ],_x000D_
        "Statistics": {_x000D_
          "CreationDate": "2022-11-15T10:02:33.4190151+01:00",_x000D_
          "LastRefreshDate": "2020-11-09T16:10:42.7415992+01:00",_x000D_
          "TotalRefreshCount": 2,_x000D_
          "CustomInfo": {}_x000D_
        }_x000D_
      },_x000D_
      "2345": {_x000D_
        "$type": "Inside.Core.Formula.Definition.DefinitionAC, Inside.Core.Formula",_x000D_
        "ID": 2345,_x000D_
        "Results": [_x000D_
          [_x000D_
            "Catégorie 1"_x000D_
          ]_x000D_
        ],_x000D_
        "Statistics": {_x000D_
          "CreationDate": "2022-11-15T10:02:33.4190151+01:00",_x000D_
          "LastRefreshDate": "2020-11-09T16:10:41.6659152+01:00",_x000D_
          "TotalRefreshCount": 2,_x000D_
          "CustomInfo": {}_x000D_
        }_x000D_
      },_x000D_
      "2346": {_x000D_
        "$type": "Inside.Core.Formula.Definition.DefinitionAC, Inside.Core.Formula",_x000D_
        "ID": 2346,_x000D_
        "Results": [_x000D_
          [_x000D_
            "Catégorie 2"_x000D_
          ]_x000D_
        ],_x000D_
        "Statistics": {_x000D_
          "CreationDate": "2022-11-15T10:02:33.4190151+01:00",_x000D_
          "LastRefreshDate": "2020-11-09T16:10:42.1079424+01:00",_x000D_
          "TotalRefreshCount": 2,_x000D_
          "CustomInfo": {}_x000D_
        }_x000D_
      },_x000D_
      "2347": {_x000D_
        "$type": "Inside.Core.Formula.Definition.DefinitionAC, Inside.Core.Formula",_x000D_
        "ID": 2347,_x000D_
        "Results": [_x000D_
          [_x000D_
            ""_x000D_
          ]_x000D_
        ],_x000D_
        "Statistics": {_x000D_
          "CreationDate": "2022-11-15T10:02:33.4190151+01:00",_x000D_
          "LastRefreshDate": "2020-11-09T16:10:42.9683581+01:00",_x000D_
          "TotalRefreshCount": 2,_x000D_
          "CustomInfo": {}_x000D_
        }_x000D_
      },_x000D_
      "2348": {_x000D_
        "$type": "Inside.Core.Formula.Definition.DefinitionAC, Inside.Core.Formula",_x000D_
        "ID": 2348,_x000D_
        "Results": [_x000D_
          [_x000D_
            ""_x000D_
          ]_x000D_
        ],_x000D_
        "Statistics": {_x000D_
          "CreationDate": "2022-11-15T10:02:33.4190151+01:00",_x000D_
          "LastRefreshDate": "2020-11-09T16:10:40.9559093+01:00",_x000D_
          "TotalRefreshCount": 2,_x000D_
          "CustomInfo": {}_x000D_
        }_x000D_
      },_x000D_
      "2349": {_x000D_
        "$type": "Inside.Core.Formula.Definition.DefinitionAC, Inside.Core.Formula",_x000D_
        "ID": 2349,_x000D_
        "Results": [_x000D_
          [_x000D_
            "Catégorie 3"_x000D_
          ]_x000D_
        ],_x000D_
        "Statistics": {_x000D_
          "CreationDate": "2022-11-15T10:02:33.4190151+01:00",_x000D_
          "LastRefreshDate": "2020-11-09T16:10:40.9579055+01:00",_x000D_
          "TotalRefreshCount": 2,_x000D_
          "CustomInfo": {}_x000D_
        }_x000D_
      },_x000D_
      "2350": {_x000D_
   </t>
  </si>
  <si>
    <t xml:space="preserve">     "$type": "Inside.Core.Formula.Definition.DefinitionAC, Inside.Core.Formula",_x000D_
        "ID": 2350,_x000D_
        "Results": [_x000D_
          [_x000D_
            "Catégorie 4"_x000D_
          ]_x000D_
        ],_x000D_
        "Statistics": {_x000D_
          "CreationDate": "2022-11-15T10:02:33.4190151+01:00",_x000D_
          "LastRefreshDate": "2020-11-09T16:10:40.9599031+01:00",_x000D_
          "TotalRefreshCount": 2,_x000D_
          "CustomInfo": {}_x000D_
        }_x000D_
      },_x000D_
      "2351": {_x000D_
        "$type": "Inside.Core.Formula.Definition.DefinitionAC, Inside.Core.Formula",_x000D_
        "ID": 2351,_x000D_
        "Results": [_x000D_
          [_x000D_
            ""_x000D_
          ]_x000D_
        ],_x000D_
        "Statistics": {_x000D_
          "CreationDate": "2022-11-15T10:02:33.4190151+01:00",_x000D_
          "LastRefreshDate": "2020-11-09T16:10:41.2029015+01:00",_x000D_
          "TotalRefreshCount": 2,_x000D_
          "CustomInfo": {}_x000D_
        }_x000D_
      },_x000D_
      "2352": {_x000D_
        "$type": "Inside.Core.Formula.Definition.DefinitionAC, Inside.Core.Formula",_x000D_
        "ID": 2352,_x000D_
        "Results": [_x000D_
          [_x000D_
            "Catégorie 1"_x000D_
          ]_x000D_
        ],_x000D_
        "Statistics": {_x000D_
          "CreationDate": "2022-11-15T10:02:33.4190151+01:00",_x000D_
          "LastRefreshDate": "2020-11-09T16:10:40.4431555+01:00",_x000D_
          "TotalRefreshCount": 2,_x000D_
          "CustomInfo": {}_x000D_
        }_x000D_
      },_x000D_
      "2353": {_x000D_
        "$type": "Inside.Core.Formula.Definition.DefinitionAC, Inside.Core.Formula",_x000D_
        "ID": 2353,_x000D_
        "Results": [_x000D_
          [_x000D_
            "Catégorie 3"_x000D_
          ]_x000D_
        ],_x000D_
        "Statistics": {_x000D_
          "CreationDate": "2022-11-15T10:02:33.4190151+01:00",_x000D_
          "LastRefreshDate": "2020-11-09T16:10:40.9658839+01:00",_x000D_
          "TotalRefreshCount": 2,_x000D_
          "CustomInfo": {}_x000D_
        }_x000D_
      },_x000D_
      "2354": {_x000D_
        "$type": "Inside.Core.Formula.Definition.DefinitionAC, Inside.Core.Formula",_x000D_
        "ID": 2354,_x000D_
        "Results": [_x000D_
          [_x000D_
            ""_x000D_
          ]_x000D_
        ],_x000D_
        "Statistics": {_x000D_
          "CreationDate": "2022-11-15T10:02:33.4190151+01:00",_x000D_
          "LastRefreshDate": "2020-11-09T16:10:40.9678843+01:00",_x000D_
          "TotalRefreshCount": 2,_x000D_
          "CustomInfo": {}_x000D_
        }_x000D_
      },_x000D_
      "2355": {_x000D_
        "$type": "Inside.Core.Formula.Definition.DefinitionAC, Inside.Core.Formula",_x000D_
        "ID": 2355,_x000D_
        "Results": [_x000D_
          [_x000D_
            ""_x000D_
          ]_x000D_
        ],_x000D_
        "Statistics": {_x000D_
          "CreationDate": "2022-11-15T10:02:33.4190151+01:00",_x000D_
          "LastRefreshDate": "2020-11-09T16:10:40.9698786+01:00",_x000D_
          "TotalRefreshCount": 2,_x000D_
          "CustomInfo": {}_x000D_
        }_x000D_
      },_x000D_
      "2356": {_x000D_
        "$type": "Inside.Core.Formula.Definition.DefinitionAC, Inside.Core.Formula",_x000D_
        "ID": 2356,_x000D_
        "Results": [_x000D_
          [_x000D_
            "Catégorie 1"_x000D_
          ]_x000D_
        ],_x000D_
        "Statistics": {_x000D_
          "CreationDate": "2022-11-15T10:02:33.4190151+01:00",_x000D_
          "LastRefreshDate": "2020-11-09T16:10:40.9718688+01:00",_x000D_
          "TotalRefreshCount": 2,_x000D_
          "CustomInfo": {}_x000D_
        }_x000D_
      },_x000D_
      "2357": {_x000D_
        "$type": "Inside.Core.Formula.Definition.DefinitionAC, Inside.Core.Formula",_x000D_
        "ID": 2357,_x000D_
        "Results": [_x000D_
          [_x000D_
            "Catégorie 3"_x000D_
          ]_x000D_
        ],_x000D_
        "Statistics": {_x000D_
          "CreationDate": "2022-11-15T10:02:33.4190151+01:00",_x000D_
          "LastRefreshDate": "2020-11-09T16:10:40.9738855+01:00",_x000D_
          "TotalRefreshCount": 2,_x000D_
          "CustomInfo": {}_x000D_
        }_x000D_
      },_x000D_
      "2358": {_x000D_
        "$type": "Inside.Core.Formula.Definition.DefinitionAC, Inside.Core.Formula",_x000D_
        "ID": 2358,_x000D_
        "Results": [_x000D_
          [_x000D_
            "Catégorie 2"_x000D_
          ]_x000D_
        ],_x000D_
        "Statistics": {_x000D_
          "CreationDate": "2022-11-15T10:02:33.4190151+01:00",_x000D_
          "LastRefreshDate": "2020-11-09T16:10:40.975909+01:00",_x000D_
          "TotalRefreshCount": 2,_x000D_
          "CustomInfo": {}_x000D_
        }_x000D_
      },_x000D_
      "2359": {_x000D_
        "$type": "Inside.Core.Formula.Definition.DefinitionAC, Inside.Core.Formula",_x000D_
        "ID": 2359,_x000D_
        "Results": [_x000D_
          [_x000D_
            "Catégorie 1"_x000D_
          ]_x000D_
        ],_x000D_
        "Statistics": {_x000D_
          "CreationDate": "2022-11-15T10:02:33.4190151+01:00",_x000D_
          "LastRefreshDate": "2020-11-09T16:10:40.9779118+01:00",_x000D_
          "TotalRefreshCount": 2,_x000D_
          "CustomInfo": {}_x000D_
        }_x000D_
      },_x000D_
      "2360": {_x000D_
        "$type": "Inside.Core.Formula.Definition.DefinitionAC, Inside.Core.Formula",_x000D_
        "ID": 2360,_x000D_
        "Results": [_x000D_
          [_x000D_
            ""_x000D_
          ]_x000D_
        ],_x000D_
        "Statistics": {_x000D_
          "CreationDate": "2022-11-15T10:02:33.4190151+01:00",_x000D_
          "LastRefreshDate": "2020-11-09T16:10:40.979908+01:00",_x000D_
          "TotalRefreshCount": 2,_x000D_
          "CustomInfo": {}_x000D_
        }_x000D_
      },_x000D_
      "2361": {_x000D_
        "$type": "Inside.Core.Formula.Definition.DefinitionAC, Inside.Core.Formula",_x000D_
        "ID": 2361,_x000D_
        "Results": [_x000D_
          [_x000D_
            "Catégorie 1"_x000D_
          ]_x000D_
        ],_x000D_
        "Statistics": {_x000D_
          "CreationDate": "2022-11-15T10:02:33.4190151+01:00",_x000D_
          "LastRefreshDate": "2020-11-09T16:10:40.9819474+01:00",_x000D_
          "TotalRefreshCount": 2,_x000D_
          "CustomInfo": {}_x000D_
        }_x000D_
      },_x000D_
      "2362": {_x000D_
        "$type": "Inside.Core.Formula.Definition.DefinitionAC, Inside.Core.Formula",_x000D_
        "ID": 2362,_x000D_
        "Results": [_x000D_
          [_x000D_
            "Catégorie 2"_x000D_
          ]_x000D_
        ],_x000D_
        "Statistics": {_x000D_
          "CreationDate": "2022-11-15T10:02:33.4190151+01:00",_x000D_
          "LastRefreshDate": "2020-11-09T16:10:40.9838678+01:00",_x000D_
          "TotalRefreshCount": 2,_x000D_
          "CustomInfo": {}_x000D_
        }_x000D_
      },_x000D_
      "2363": {_x000D_
        "$type": "Inside.Core.Formula.Definition.DefinitionAC, Inside.Core.Formula",_x000D_
        "ID": 2363,_x000D_
        "Results": [_x000D_
          [_x000D_
            ""_x000D_
          ]_x000D_
        ],_x000D_
        "Statistics": {_x000D_
          "CreationDate": "2022-11-15T10:02:33.4190151+01:00",_x000D_
          "LastRefreshDate": "2020-11-09T16:10:40.9859031+01:00",_x000D_
          "TotalRefreshCount": 2,_x000D_
          "CustomInfo": {}_x000D_
        }_x000D_
      },_x000D_
      "2364": {_x000D_
        "$type": "Inside.Core.Formula.Definition.DefinitionAC, Inside.Core.Formula",_x000D_
        "ID": 2364,_x000D_
        "Results": [_x000D_
          [_x000D_
            "Catégorie 1"_x000D_
          ]_x000D_
        ],_x000D_
        "Statistics": {_x000D_
          "CreationDate": "2022-11-15T10:02:33.4190151+01:00",_x000D_
          "LastRefreshDate": "2020-11-09T16:10:40.9869014+01:00",_x000D_
          "TotalRefreshCount": 2,_x000D_
          "CustomInfo": {}_x000D_
        }_x000D_
      },_x000D_
      "2365": {_x000D_
        "$type": "Inside.Core.Formula.Definition.DefinitionAC, Inside.Core.Formula",_x000D_
        "ID": 2365,_x000D_
        "Results": [_x000D_
          [_x000D_
            ""_x000D_
          ]_x000D_
        ],_x000D_
        "Statistics": {_x000D_
          "CreationDate": "2022-11-15T10:02:33.4190151+01:00",_x000D_
          "LastRefreshDate": "2020-11-09T16:10:40.9888848+01:00",_x000D_
          "TotalRefreshCount": 2,_x000D_
          "CustomInfo": {}_x000D_
        }_x000D_
      },_x000D_
      "2366": {_x000D_
        "$type": "Inside.Core.Formula.Definition.DefinitionAC, Inside.Core.Formula",_x000D_
        "ID": 2366,_x000D_
        "Results": [_x000D_
          [_x000D_
            "Catégorie 1"_x000D_
          ]_x000D_
        ],_x000D_
        "Statistics": {_x000D_
          "CreationDate": "2022-11-15T10:02:33.4190151+01:00",_x000D_
          "LastRefreshDate": "2020-11-09T16:10:40.9908851+01:00",_x000D_
          "TotalRefreshCount": 2,_x000D_
          "CustomInfo": {}_x000D_
        }_x000D_
      },_x000D_
      "2367": {_x000D_
        "$type": "Inside.Core.Formula.Definition.DefinitionAC, Inside.Core.Formula",_x000D_
        "ID": 2367,_x000D_
        "Results": [_x000D_
          [_x000D_
            "Catégorie 2"_x000D_
          ]_x000D_
        ],_x000D_
        "Statistics": {_x000D_
          "CreationDate": "2022-11-15T10:02:33.4190151+01:00",_x000D_
          "LastRefreshDate": "2020-11-09T16:10:40.9938465+01:00",_x000D_
          "TotalRefreshCount": 2,_x000D_
          "CustomInfo": {}_x000D_
        }_x000D_
      },_x000D_
      "2368": {_x000D_
        "$type": "Inside.Core.Formula.Definition.DefinitionAC, Inside.Core.Formula",_x000D_
        "ID": 2368,_x000D_
        "Results": [_x000D_
          [_x000D_
            ""_x000D_
          ]_x000D_
        ],_x000D_
        "Statistics": {_x000D_
          "CreationDate": "2022-11-15T10:02:33.4190151+01:00",_x000D_
          "LastRefreshDate": "2020-11-09T16:10:40.9958762+01:00",_x000D_
          "TotalRefreshCount": 2,_x000D_
          "CustomInfo": {}_x000D_
        }_x000D_
      },_x000D_
      "2369": {_x000D_
        "$type": "Inside.Core.Formula.Definition.DefinitionAC, Inside.Core.Formula",_x000D_
        "ID": 2369,_x000D_
        "Results": [_x000D_
          [_x000D_
            ""_x000D_
          ]_x000D_
        ],_x000D_
        "Statistics": {_x000D_
          "CreationDate": "2022-11-15T10:02:33.4190151+01:00",_x000D_
          "LastRefreshDate": "2020-11-09T16:10:40.9968705+01:00",_x000D_
          "TotalRefreshCount": 2,_x000D_
          "CustomInfo": {}_x000D_
        }_x000D_
      },_x000D_
      "2370": {_x000D_
        "$type": "Inside.Core.Formula.Definition.DefinitionAC, Inside.Core.Formula",_x000D_
        "ID": 2370,_x000D_
        "Results": [_x000D_
          [_x000D_
            "Catégorie 3"_x000D_
          ]_x000D_
        ],_x000D_
        "Statistics": {_x000D_
          "CreationDate": "2022-11-15T10:02:33.4190151+01:00",_x000D_
          "LastRefreshDate": "2020-11-09T16:10:40.9988748+01:00",_x000D_
          "TotalRefreshCount": 2,_x000D_
          "CustomInfo": {}_x000D_
        }_x000D_
      },_x000D_
      "2371": {_x000D_
        "$type": "Inside.Core.Formula.Definition.DefinitionAC, Inside.Core.Formula",_x000D_
        "ID": 2371,_x000D_
        "Results": [_x000D_
          [_x000D_
            ""_x000D_
          ]_x000D_
        ],_x000D_
        "Statistics": {_x000D_
          "CreationDate": "2022-11-15T10:02:33.4190151+01:00",_x000D_
          "LastRefreshDate": "2020-11-09T16:10:41.0008607+01:00",_x000D_
          "TotalRefreshCount": 2,_x000D_
          "CustomInfo": {}_x000D_
        }_x000D_
      },_x000D_
      "2372": {_x000D_
        "$type": "Inside.Core.Formula.Definition.DefinitionAC, Inside.Core.Formula",_x000D_
        "ID": 2372,_x000D_
        "Results": [_x000D_
          [_x000D_
            "Catégorie 1"_x000D_
          ]_x000D_
        ],_x000D_
        "Statistics": {_x000D_
          "CreationDate": "2022-11-15T10:02:33.4190151+01:00",_x000D_
          "LastRefreshDate": "2020-11-09T16:10:41.0028655+01:00",_x000D_
          "TotalRefreshCount": 2,_x000D_
          "CustomInfo": {}_x000D_
        }_x000D_
      },_x000D_
      "2373": {_x000D_
        "$type": "Inside.Core.Formula.Definition.DefinitionAC, Inside.Core.Formula",_x000D_
        "ID": 2373,_x000D_
        "Results": [_x000D_
          [_x000D_
            ""_x000D_
          ]_x000D_
        ],_x000D_
        "Statistics": {_x000D_
          "CreationDate": "2022-11-15T10:02:33.4190151+01:00",_x000D_
          "LastRefreshDate": "2020-11-09T16:10:41.0048489+01:00",_x000D_
          "TotalRefreshCount": 2,_x000D_
          "CustomInfo": {}_x000D_
        }_x000D_
      },_x000D_
      "2374": {_x000D_
        "$type": "Inside.Core.Formula.Definition.DefinitionAC, Inside.Core.Formula",_x000D_
        "ID": 2374,_x000D_
        "Results": [_x000D_
          [_x000D_
            "Catégorie 1"_x000D_
          ]_x000D_
        ],_x000D_
        "Statistics": {_x000D_
          "CreationDate": "2022-11-15T10:02:33.4190151+01:00",_x000D_
          "LastRefreshDate": "2020-11-09T16:10:41.0068452+01:00",_x000D_
          "TotalRefreshCount": 2,_x000D_
          "CustomInfo": {}_x000D_
        }_x000D_
      },_x000D_
      "2375": {_x000D_
        "$type": "Inside.Core.Formula.Definition.DefinitionAC, Inside.Core.Formula",_x000D_
        "ID": 2375,_x000D_
        "Results": [_x000D_
          [_x000D_
            ""_x000D_
          ]_x000D_
        ],_x000D_
        "Statistics": {_x000D_
          "CreationDate": "2022-11-15T10:02:33.4190151+01:00",_x000D_
          "LastRefreshDate": "2020-11-09T16:10:41.0088399+01:00",_x000D_
          "TotalRefreshCount": 2,_x000D_
          "CustomInfo": {}_x000D_
        }_x000D_
      },_x000D_
      "2376": {_x000D_
        "$type": "Inside.Core.Formula.Definition.DefinitionAC, Inside.Core.Formula",_x000D_
        "ID": 2376,_x000D_
        "Results": [_x000D_
          [_x000D_
            "Catégorie 4"_x000D_
          ]_x000D_
        ],_x000D_
        "Statistics": {_x000D_
          "CreationDate": "2022-11-15T10:02:33.4190151+01:00",_x000D_
          "LastRefreshDate": "2020-11-09T16:10:41.0108261+01:00",_x000D_
          "TotalRefreshCount": 2,_x000D_
          "CustomInfo": {}_x000D_
        }_x000D_
      },_x000D_
      "2377": {_x000D_
        "$type": "Inside.Core.Formula.Definition.DefinitionAC, Inside.Core.Formula",_x000D_
        "ID": 2377,_x000D_
        "Results": [_x000D_
          [_x000D_
            ""_x000D_
          ]_x000D_
        ],_x000D_
        "Statistics": {_x000D_
          "CreationDate": "2022-11-15T10:02:33.4190151+01:00",_x000D_
          "LastRefreshDate": "2020-11-09T16:10:41.0128276+01:00",_x000D_
          "TotalRefreshCount": 2,_x000D_
          "CustomInfo": {}_x000D_
        }_x000D_
      },_x000D_
      "2378": {_x000D_
        "$type": "Inside.Core.Formula.Definition.DefinitionAC, Inside.Core.Formula",_x000D_
        "ID": 2378,_x000D_
        "Results": [_x000D_
          [_x000D_
            ""_x000D_
          ]_x000D_
        ],_x000D_
        "Statistics": {_x000D_
          "CreationDate": "2022-11-15T10:02:33.4190151+01:00",_x000D_
          "LastRefreshDate": "2020-11-09T16:10:41.014893+01:00",_x000D_
          "TotalRefreshCount": 2,_x000D_
          "CustomInfo": {}_x000D_
        }_x000D_
      },_x000D_
      "2379": {_x000D_
        "$type": "Inside.Core.Formula.Definition.DefinitionAC, Inside.Core.Formula",_x000D_
        "ID": 2379,_x000D_
        "Results": [_x000D_
          [_x000D_
            "Catégorie 5"_x000D_
          ]_x000D_
        ],_x000D_
        "Statistics": {_x000D_
          "CreationDate": "2022-11-15T10:02:33.4190151+01:00",_x000D_
          "LastRefreshDate": "2020-11-09T16:10:41.0168763+01:00",_x000D_
          "TotalRefreshCount": 2,_x000D_
          "CustomInfo": {}_x000D_
        }_x000D_
      },_x000D_
      "2380": {_x000D_
        "$type": "Inside.Core.Formula.Definition.DefinitionAC, Inside.Core.Formula",_x000D_
        "ID": 2380,_x000D_
        "Results": [_x000D_
          [_x000D_
            "Catégorie 5"_x000D_
          ]_x000D_
        ],_x000D_
        "Statistics": {_x000D_
          "CreationDate": "2022-11-15T10:02:33.4190151+01:00",_x000D_
          "LastRefreshDate": "2020-11-09T16:10:42.0949313+01:00",_x000D_
          "TotalRefreshCount": 2,_x000D_
          "CustomInfo": {}_x000D_
        }_x000D_
      },_x000D_
      "2381": {_x000D_
        "$type": "Inside.Core.Formula.Definition.DefinitionAC, Inside.Core.Formula",_x000D_
        "ID": 2381,_x000D_
        "Results": [_x000D_
          [_x000D_
            ""_x000D_
          ]_x000D_
        ],_x000D_
        "Statistics": {_x000D_
          "CreationDate": "2022-11-15T10:02:33.4190151+01:00",_x000D_
          "LastRefreshDate": "2020-11-09T16:10:42.0969712+01:00",_x000D_
          "TotalRefreshCount": 2,_x000D_
          "CustomInfo": {}_x000D_
        }_x000D_
      },_x000D_
      "2382": {_x000D_
        "$type": "Inside.Core.Formula.Definition.DefinitionAC, Inside.Core.Formula",_x000D_
        "ID": 2382,_x000D_
        "Results": [_x000D_
          [_x000D_
            "Catégorie 3"_x000D_
          ]_x000D_
        ],_x000D_
        "Statistics": {_x000D_
          "CreationDate": "2022-11-15T10:02:33.4190151+01:00",_x000D_
          "LastRefreshDate": "2020-11-09T16:10:41.1828385+01:00",_x000D_
          "TotalRefreshCount": 2,_x000D_
          "CustomInfo": {}_x000D_
        }_x000D_
      },_x000D_
      "2383": {_x000D_
        "$type": "Inside.Core.Formula.Definition.DefinitionAC, Inside.Core.Formula",_x000D_
        "ID": 2383,_x000D_
        "Results": [_x000D_
          [_x000D_
            "Catégorie 1"_x000D_
          ]_x000D_
        ],_x000D_
        "Statistics": {_x000D_
          "CreationDate": "2022-11-15T10:02:33.4190151+01:00",_x000D_
          "LastRefreshDate": "2020-11-09T16:10:42.9663311+01:00",_x000D_
          "TotalRefreshCount": 2,_x000D_
          "CustomInfo": {}_x000D_
        }_x000D_
      },_x000D_
      "2384": {_x000D_
        "$type": "Inside.Core.Formula.Definition.DefinitionAC, Inside.Core.Formula",_x000D_
        "ID": 2384,_x000D_
        "Results": [_x000D_
          [_x000D_
            "Catégorie 1"_x000D_
          ]_x000D_
        ],_x000D_
        "Statistics": {_x000D_
          "CreationDate": "2022-11-15T10:02:33.4190151+01:00",_x000D_
          "LastRefreshDate": "2020-11-09T16:10:41.9232236+01:00",_x000D_
          "TotalRefreshCount": 2,_x000D_
          "CustomInfo": {}_x000D_
        }_x000D_
      },_x000D_
      "2385": {_x000D_
        "$type": "Inside.Core.Formula.Definition.DefinitionAC, Inside.Core.Formula",_x000D_
        "ID": 2385,_x000D_
        "Results": [_x000D_
          [_x000D_
            ""_x000D_
          ]_x000D_
        ],_x000D_
        "Statistics": {_x000D_
          "CreationDate": "2022-11-15T10:02:33.4190151+01:00",_x000D_
          "LastRefreshDate": "2020-11-09T16:10:40.4291169+01:00",_x000D_
          "TotalRefreshCount": 2,_x000D_
          "CustomInfo": {}_x000D_
        }_x000D_
      },_x000D_
      "2386": {_x000D_
        "$type": "Inside.Core.Formula.Definition.DefinitionAC, Inside.Core.Formula",_x000D_
        "ID": 2386,_x000D_
        "Results": [_x000D_
          [_x000D_
            "Catégorie 1"_x000D_
          ]_x000D_
        ],_x000D_
        "Statistics": {_x000D_
          "CreationDate": "2022-11-15T10:02:33.4190151+01:00",_x000D_
          "LastRefreshDate": "2020-11-09T16:10:40.9538769+01:00",_x000D_
          "TotalRefreshCount": 2,_x000D_
          "CustomInfo": {}_x000D_
        }_x000D_
      },_x000D_
      "2387": {_x000D_
        "$type": "Inside.Core.Formula.Definition.DefinitionAC, Inside.Core.Formula",_x000D_
        "ID": 2387,_x000D_
        "Results": [_x000D_
          [_x000D_
            "Catégorie 1"_x000D_
          ]_x000D_
        ],_x000D_
        "Statistics": {_x000D_
          "CreationDate": "2022-11-15T10:02:33.4190151+01:00",_x000D_
          "LastRefreshDate": "2020-11-09T16:10:41.1979248+01:00",_x000D_
          "TotalRefreshCount": 2,_x000D_
          "CustomInfo": {}_x000D_
        }_x000D_
      },_x000D_
      "2388": {_x000D_
        "$type": "Inside.Core.Formula.Definition.DefinitionAC, Inside.Core.Formula",_x000D_
        "ID": 2388,_x000D_
        "Results": [_x000D_
          [_x000D_
            ""_x000D_
          ]_x000D_
        ],_x000D_
        "Statistics": {_x000D_
          "CreationDate": "2022-11-15T10:02:33.4190151+01:00",_x000D_
          "LastRefreshDate": "2020-11-09T16:10:41.199908+01:00",_x000D_
          "TotalRefreshCount": 2,_x000D_
          "CustomInfo": {}_x000D_
        }_x000D_
      },_x000D_
      "2389": {_x000D_
        "$type": "Inside.Core.Formula.Definition.DefinitionAC, Inside.Core.Formula",_x000D_
        "ID": 2389,_x000D_
        "Results": [_x000D_
          [_x000D_
            ""_x000D_
          ]_x000D_
        ],_x000D_
        "Statistics": {_x000D_
          "CreationDate": "2022-11-15T10:02:33.4190151+01:00",_x000D_
          "LastRefreshDate": "2020-11-09T16:10:41.4493206+01:00",_x000D_
          "TotalRefreshCount": 2,_x000D_
          "CustomInfo": {}_x000D_
        }_x000D_
      },_x000D_
      "2390": {_x000D_
        "$type": "Inside.Core.Formula.Definition.DefinitionAC, Inside.Core.Formula",_x000D_
        "ID": 2390,_x000D_
        "Results": [_x000D_
          [_x000D_
            ""_x000D_
          ]_x000D_
        ],_x000D_
        "Statistics": {_x000D_
          "CreationDate": "2022-11-15T10:02:33.4190151+01:00",_x000D_
          "LastRefreshDate": "2020-11-09T16:10:40.4411489+01:00",_x000D_
          "TotalRefreshCount": 2,_x000D_
          "CustomInfo": {}_x000D_
        }_x000D_
      },_x000D_
      "2391": {_x000D_
        "$type": "Inside.Core.Formula.Definition.DefinitionAC, Inside.Core.Formula",_x000D_
        "ID": 2391,_x000D_
        "Results": [_x000D_
          [_x000D_
            "Catégorie 1"_x000D_
          ]_x000D_
        ],_x000D_
        "Statistics": {_x000D_
          "CreationDate": "2022-11-15T10:02:33.4190151+01:00",_x000D_
          "LastRefreshDate": "2020-11-09T16:10:41.2048945+01:00",_x000D_
          "TotalRefreshCount": 2,_x000D_
          "CustomInfo": {}_x000D_
        }_x000D_
      },_x000D_
      "2392": {_x000D_
        "$type": "Inside.Core.Formula.Definition.DefinitionAC, Inside.Core.Formula",_x000D_
        "ID": 2392,_x000D_
        "Results": [_x000D_
          [_x000D_
            "Catégorie 2"_x000D_
          ]_x000D_
        ],_x000D_
        "Statistics": {_x000D_
          "CreationDate": "2022-11-15T10:02:33.4190151+01:00",_x000D_
          "LastRefreshDate": "2020-11-09T16:10:41.2068628+01:00",_x000D_
          "TotalRefreshCount": 2,_x000D_
          "CustomInfo": {}_x000D_
        }_x000D_
      },_x000D_
      "2393": {_x000D_
        "$type": "Inside.Core.Formula.Definition.DefinitionAC, Inside.Core.Formula",_x000D_
        "ID": 2393,_x000D_
        "Results": [_x000D_
          [_x000D_
            ""_x000D_
          ]_x000D_
        ],_x000D_
        "Statistics": {_x000D_
          "CreationDate": "2022-11-15T10:02:33.4190151+01:00",_x000D_
          "LastRefreshDate": "2020-11-09T16:10:41.2088571+01:00",_x000D_
          "TotalRefreshCount": 2,_x000D_
          "CustomInfo": {}_x000D_
        }_x000D_
      },_x000D_
      "2394": {_x000D_
        "$type": "Inside.Core.Formula.Definition.DefinitionAC, Inside.Core.Formula",_x000D_
        "ID": 2394,_x000D_
        "Results": [_x000D_
          [_x000D_
            ""_x000D_
          ]_x000D_
        ],_x000D_
        "Statistics": {_x000D_
          "CreationDate": "2022-11-15T10:02:33.4190151+01:00",_x000D_
          "LastRefreshDate": "2020-11-09T16:10:41.2118197+01:00",_x000D_
          "TotalRefreshCount": 2,_x000D_
          "CustomInfo": {}_x000D_
        }_x000D_
      },_x000D_
      "2395": {_x000D_
        "$type": "Inside.Core.Formula.Definition.DefinitionAC, Inside.Core.Formula",_x000D_
        "ID": 2395,_x000D_
        "Results": [_x000D_
          [_x000D_
            "Catégorie 1"_x000D_
          ]_x000D_
        ],_x000D_
        "Statistics": {_x000D_
          "CreationDate": "2022-11-15T10:02:33.4190151+01:00",_x000D_
          "LastRefreshDate": "2020-11-09T16:10:41.2138436+01:00",_x000D_
          "TotalRefreshCount": 2,_x000D_
          "CustomInfo": {}_x000D_
        }_x000D_
      },_x000D_
      "2396": {_x000D_
        "$type": "Inside.Core.Formula.Definition.DefinitionAC, Inside.Core.Formula",_x000D_
        "ID": 2396,_x000D_
        "Results": [_x000D_
          [_x000D_
            ""_x000D_
          ]_x000D_
        ],_x000D_
        "Statistics": {_x000D_
          "CreationDate": "2022-11-15T10:02:33.4190151+01:00",_x000D_
          "LastRefreshDate": "2020-11-09T16:10:41.2158404+01:00",_x000D_
          "TotalRefreshCount": 2,_x000D_
          "CustomInfo": {}_x000D_
        }_x000D_
      },_x000D_
      "2397": {_x000D_
        "$type": "Inside.Core.Formula.Definition.DefinitionAC, Inside.Core.Formula",_x000D_
        "ID": 2397,_x000D_
        "Results": [_x000D_
          [_x000D_
            "Catégorie 4"_x000D_
          ]_x000D_
        ],_x000D_
        "Statistics": {_x000D_
          "CreationDate": "2022-11-15T10:02:33.4190151+01:00",_x000D_
          "LastRefreshDate": "2020-11-09T16:10:41.2168313+01:00",_x000D_
          "TotalRefreshCount": 2,_x000D_
          "CustomInfo": {}_x000D_
        }_x000D_
      },_x000D_
      "2398": {_x000D_
        "$type": "Inside.Core.Formula.Definition.DefinitionAC, Inside.Core.Formula",_x000D_
        "ID": 2398,_x000D_
        "Results": [_x000D_
          [_x000D_
            ""_x000D_
          ]_x000D_
        ],_x000D_
        "Statistics": {_x000D_
          "CreationDate": "2022-11-15T10:02:33.4190151+01:00",_x000D_
          "LastRefreshDate": "2020-11-09T16:10:41.2188259+01:00",_x000D_
          "TotalRefreshCount": 2,_x000D_
          "CustomInfo": {}_x000D_
        }_x000D_
      },_x000D_
      "2399": {_x000D_
        "$type": "Inside.Core.Formula.Definition.DefinitionAC, Inside.Core.Formula",_x000D_
        "ID": 2399,_x000D_
        "Results": [_x000D_
          [_x000D_
            ""_x000D_
          ]_x000D_
        ],_x000D_
        "Statistics": {_x000D_
          "CreationDate": "2022-11-15T10:02:33.4190151+01:00",_x000D_
          "LastRefreshDate": "2020-11-09T16:10:41.2208211+01:00",_x000D_
          "TotalRefreshCount": 2,_x000D_
          "CustomInfo": {}_x000D_
        }_x000D_
      },_x000D_
      "2400": {_x000D_
        "$type": "Inside.Core.Formula.Definition.DefinitionAC, Inside.Core.Formula",_x000D_
        "ID": 2400,_x000D_
        "Results": [_x000D_
          [_x000D_
            "Catégorie 3"_x000D_
          ]_x000D_
        ],_x000D_
        "Statistics": {_x000D_
          "CreationDate": "2022-11-15T10:02:33.4190151+01:00",_x000D_
          "LastRefreshDate": "2020-11-09T16:10:41.2227998+01:00",_x000D_
          "TotalRefreshCount": 2,_x000D_
          "CustomInfo": {}_x000D_
        }_x000D_
      },_x000D_
      "2401": {_x000D_
        "$type": "Inside.Core.Formula.Definition.DefinitionAC, Inside.Core.Formula",_x000D_
        "ID": 2401,_x000D_
        "Results": [_x000D_
          [_x000D_
            ""_x000D_
          ]_x000D_
        ],_x000D_
        "Statistics": {_x000D_
          "CreationDate": "2022-11-15T10:02:33.4190151+01:00",_x000D_
          "LastRefreshDate": "2020-11-09T16:10:41.2248427+01:00",_x000D_
          "TotalRefreshCount": 2,_x000D_
          "CustomInfo": {}_x000D_
        }_x000D_
      },_x000D_
      "2402": {_x000D_
        "$type": "Inside.Core.Formula.Definition.DefinitionAC, Inside.Core.Formula",_x000D_
        "ID": 2402,_x000D_
        "Results": [_x000D_
          [_x000D_
            "Catégorie 1"_x000D_
          ]_x000D_
        ],_x000D_
        "Statistics": {_x000D_
          "CreationDate": "2022-11-15T10:02:33.4190151+01:00",_x000D_
          "LastRefreshDate": "2020-11-09T16:10:41.2268392+01:00",_x000D_
          "TotalRefreshCount": 2,_x000D_
          "CustomInfo": {}_x000D_
        }_x000D_
      },_x000D_
      "2403": {_x000D_
        "$type": "Inside.Core.Formula.Definition.DefinitionAC, Inside.Core.Formula",_x000D_
        "ID": 2403,_x000D_
        "Results": [_x000D_
          [_x000D_
            ""_x000D_
          ]_x000D_
        ],_x000D_
        "Statistics": {_x000D_
          "CreationDate": "2022-11-15T10:02:33.4190151+01:00",_x000D_
          "LastRefreshDate": "2020-11-09T16:10:41.2287799+01:00",_x000D_
          "TotalRefreshCount": 2,_x000D_
          "CustomInfo": {}_x000D_
        }_x000D_
      },_x000D_
      "2404": {_x000D_
        "$type": "Inside.Core.Formula.Definition.DefinitionAC, Inside.Core.Formula",_x000D_
        "ID": 2404,_x000D_
        "Results": [_x000D_
          [_x000D_
            "Catégorie 1"_x000D_
          ]_x000D_
        ],_x000D_
        "Statistics": {_x000D_
          "CreationDate": "2022-11-15T10:02:33.4190151+01:00",_x000D_
          "LastRefreshDate": "2020-11-09T16:10:41.2308274+01:00",_x000D_
          "TotalRefreshCount": 2,_x000D_
          "CustomInfo": {}_x000D_
        }_x000D_
      },_x000D_
      "2405": {_x000D_
        "$type": "Inside.Core.Formula.Definition.DefinitionAC, Inside.Core.Formula",_x000D_
        "ID": 2405,_x000D_
        "Results": [_x000D_
          [_x000D_
            "Catégorie 3"_x000D_
          ]_x000D_
        ],_x000D_
        "Statistics": {_x000D_
          "CreationDate": "2022-11-15T10:02:33.4190151+01:00",_x000D_
          "LastRefreshDate": "2020-11-09T16:10:41.2328217+01:00",_x000D_
          "TotalRefreshCount": 2,_x000D_
          "CustomInfo": {}_x000D_
        }_x000D_
      },_x000D_
      "2406": {_x000D_
        "$type": "Inside.Core.Formula.Definition.DefinitionAC, Inside.Core.Formula",_x000D_
        "ID": 2406,_x000D_
        "Results": [_x000D_
          [_x000D_
            "Catégorie 2"_x000D_
          ]_x000D_
        ],_x000D_
        "Statistics": {_x000D_
          "CreationDate": "2022-11-15T10:02:33.4190151+01:00",_x000D_
          "LastRefreshDate": "2020-11-09T16:10:41.2348187+01:00",_x000D_
          "TotalRefreshCount": 2,_x000D_
          "CustomInfo": {}_x000D_
        }_x000D_
      },_x000D_
      "2407": {_x000D_
        "$type": "Inside.Core.Formula.Definition.DefinitionAC, Inside.Core.Formula",_x000D_
        "ID": 2407,_x000D_
        "Results": [_x000D_
          [_x000D_
            "Catégorie 1"_x000D_
          ]_x000D_
        ],_x000D_
        "Statistics": {_x000D_
          "CreationDate": "2022-11-15T10:02:33.4190151+01:00",_x000D_
          "LastRefreshDate": "2020-11-09T16:10:41.23681+01:00",_x000D_
          "TotalRefreshCount": 2,_x000D_
          "CustomInfo": {}_x000D_
        }_x000D_
      },_x000D_
      "2408": {_x000D_
        "$type": "Inside.Core.Formula.Definition.DefinitionAC, Inside.Core.Formula",_x000D_
        "ID": 2408,_x000D_
        "Results": [_x000D_
          [_x000D_
            ""_x000D_
          ]_x000D_
        ],_x000D_
        "Statistics": {_x000D_
          "CreationDate": "2022-11-15T10:02:33.4190151+01:00",_x000D_
          "LastRefreshDate": "2020-11-09T16:10:41.2428097+01:00",_x000D_
          "TotalRefreshCount": 2,_x000D_
          "CustomInfo": {}_x000D_
        }_x000D_
      },_x000D_
      "2409": {_x000D_
        "$type": "Inside.Core.Formula.Definition.DefinitionAC, Inside.Core.Formula",_x000D_
        "ID": 2409,_x000D_
        "Results": [_x000D_
          [_x000D_
            "Catégorie 3"_x000D_
          ]_x000D_
        ],_x000D_
        "Statistics": {_x000D_
          "CreationDate": "2022-11-15T10:02:33.4190151+01:00",_x000D_
          "LastRefreshDate": "2020-11-09T16:10:41.2449034+01:00",_x000D_
          "TotalRefreshCount": 2,_x000D_
          "CustomInfo": {}_x000D_
        }_x000D_
      },_x000D_
      "2410": {_x000D_
        "$type": "Inside.Core.Formula.Definition.DefinitionAC, Inside.Core.Formula",_x000D_
        "ID": 2410,_x000D_
        "Results": [_x000D_
          [_x000D_
            ""_x000D_
          ]_x000D_
        ],_x000D_
        "Statistics": {_x000D_
          "CreationDate": "2022-11-15T10:02:33.4190151+01:00",_x000D_
          "LastRefreshDate": "2020-11-09T16:10:41.2479215+01:00",_x000D_
          "TotalRefreshCount": 2,_x000D_
          "CustomInfo": {}_x000D_
        }_x000D_
      },_x000D_
      "2411": {_x000D_
        "$type": "Inside.Core.Formula.Definition.DefinitionAC, Inside.Core.Formula",_x000D_
        "ID": 2411,_x000D_
        "Results": [_x000D_
          [_x000D_
            ""_x000D_
          ]_x000D_
        ],_x000D_
        "Statistics": {_x000D_
          "CreationDate": "2022-11-15T10:02:33.4190151+01:00",_x000D_
          "LastRefreshDate": "2020-11-09T16:10:41.2499301+01:00",_x000D_
          "TotalRefreshCount": 2,_x000D_
          "CustomInfo": {}_x000D_
        }_x000D_
      },_x000D_
      "2412": {_x000D_
        "$type": "Inside.Core.Formula.Definition.DefinitionAC, Inside.Core.Formula",_x000D_
        "ID": 2412,_x000D_
        "Results": [_x000D_
          [_x000D_
            ""_x000D_
          ]_x000D_
        ],_x000D_
        "Statistics": {_x000D_
          "CreationDate": "2022-11-15T10:02:33.4190151+01:00",_x000D_
          "LastRefreshDate": "2020-11-09T16:10:41.25193+01:00",_x000D_
          "TotalRefreshCount": 2,_x000D_
          "CustomInfo": {}_x000D_
        }_x000D_
      },_x000D_
      "2413": {_x000D_
        "$type": "Inside.Core.Formula.Definition.DefinitionAC, Inside.Core.Formula",_x000D_
        "ID": 2413,_x000D_
        "Results": [_x000D_
          [_x000D_
            "Catégorie 1"_x000D_
          ]_x000D_
        ],_x000D_
        "Statistics": {_x000D_
          "CreationDate": "2022-11-15T10:02:33.4190151+01:00",_x000D_
          "LastRefreshDate": "2020-11-09T16:10:41.2538782+01:00",_x000D_
          "TotalRefreshCount": 2,_x000D_
          "CustomInfo": {}_x000D_
        }_x000D_
      },_x000D_
      "2414": {_x000D_
        "$type": "Inside.Core.Formula.Definition.DefinitionAC, Inside.Core.Formula",_x000D_
        "ID": 2414,_x000D_
        "Results": [_x000D_
          [_x000D_
            "Catégorie 3"_x000D_
          ]_x000D_
        ],_x000D_
        "Statistics": {_x000D_
          "CreationDate": "2022-11-15T10:02:33.4190151+01:00",_x000D_
          "LastRefreshDate": "2020-11-09T16:10:41.255916+01:00",_x000D_
          "TotalRefreshCount": 2,_x000D_
          "CustomInfo": {}_x000D_
        }_x000D_
      },_x000D_
      "2415": {_x000D_
        "$type": "Inside.Core.Formula.Definition.DefinitionAC, Inside.Core.Formula",_x000D_
        "ID": 2415,_x000D_
        "Results": [_x000D_
          [_x000D_
            ""_x000D_
          ]_x000D_
        ],_x000D_
        "Statistics": {_x000D_
          "CreationDate": "2022-11-15T10:02:33.4190151+01:00",_x000D_
          "LastRefreshDate": "2020-11-09T16:10:41.2579162+01:00",_x000D_
          "TotalRefreshCount": 2,_x000D_
          "CustomInfo": {}_x000D_
        }_x000D_
      },_x000D_
      "2416": {_x000D_
        "$type": "Inside.Core.Formula.Definition.DefinitionAC, Inside.Core.Formula",_x000D_
        "ID": 2416,_x000D_
        "Results": [_x000D_
          [_x000D_
            ""_x000D_
          ]_x000D_
        ],_x000D_
        "Statistics": {_x000D_
          "CreationDate": "2022-11-15T10:02:33.4190151+01:00",_x000D_
          "LastRefreshDate": "2020-11-09T16:10:41.2599082+01:00",_x000D_
          "TotalRefreshCount": 2,_x000D_
          "CustomInfo": {}_x000D_
        }_x000D_
      },_x000D_
      "2417": {_x000D_
        "$type": "Inside.Core.Formula.Definition.DefinitionAC, Inside.Core.Formula",_x000D_
        "ID": 2417,_x000D_
        "Results": [_x000D_
          [_x000D_
            ""_x000D_
          ]_x000D_
        ],_x000D_
        "Statistics": {_x000D_
          "CreationDate": "2022-11-15T10:02:33.4190151+01:00",_x000D_
          "LastRefreshDate": "2020-11-09T16:10:41.2629048+01:00",_x000D_
          "TotalRefreshCount": 2,_x000D_
          "CustomInfo": {}_x000D_
        }_x000D_
      },_x000D_
      "2418": {_x000D_
        "$type": "Inside.Core.Formula.Definition.DefinitionAC, Inside.Core.Formula",_x000D_
        "ID": 2418,_x000D_
        "Results": [_x000D_
          [_x000D_
            "Catégorie 1"_x000D_
          ]_x000D_
        ],_x000D_
        "Statistics": {_x000D_
          "CreationDate": "2022-11-15T10:02:33.4190151+01:00",_x000D_
          "LastRefreshDate": "2020-11-09T16:10:41.2649002+01:00",_x000D_
          "TotalRefreshCount": 2,_x000D_
          "CustomInfo": {}_x000D_
        }_x000D_
      },_x000D_
      "2419": {_x000D_
        "$type": "Inside.Core.Formula.Definition.DefinitionAC, Inside.Core.Formula",_x000D_
        "ID": 2419,_x000D_
        "Results": [_x000D_
          [_x000D_
            "Catégorie 2"_x000D_
          ]_x000D_
        ],_x000D_
        "Statistics": {_x000D_
          "CreationDate": "2022-11-15T10:02:33.4190151+01:00",_x000D_
          "LastRefreshDate": "2020-11-09T16:10:41.2658993+01:00",_x000D_
          "TotalRefreshCount": 2,_x000D_
          "CustomInfo": {}_x000D_
        }_x000D_
      },_x000D_
      "2420": {_x000D_
        "$type": "Inside.Core.Formula.Definition.DefinitionAC, Inside.Core.Formula",_x000D_
        "ID": 2420,_x000D_
        "Results": [_x000D_
          [_x000D_
            ""_x000D_
          ]_x000D_
        ],_x000D_
        "Statistics": {_x000D_
          "CreationDate": "2022-11-15T10:02:33.4190151+01:00",_x000D_
          "LastRefreshDate": "2020-11-09T16:10:41.2678921+01:00",_x000D_
          "TotalRefreshCount": 2,_x000D_
          "CustomInfo": {}_x000D_
        }_x000D_
      },_x000D_
      "2421": {_x000D_
        "$type": "Inside.Core.Formula.Definition.DefinitionAC, Inside.Core.Formula",_x000D_
        "ID": 2421,_x000D_
        "Results": [_x000D_
          [_x000D_
            ""_x000D_
          ]_x000D_
        ],_x000D_
        "Statistics": {_x000D_
          "CreationDate": "2022-11-15T10:02:33.4190151+01:00",_x000D_
          "LastRefreshDate": "2020-11-09T16:10:41.2698855+01:00",_x000D_
          "TotalRefreshCount": 2,_x000D_
          "CustomInfo": {}_x000D_
        }_x000D_
      },_x000D_
      "2422": {_x000D_
        "$type": "Inside.Core.Formula.Definition.DefinitionAC, Inside.Core.Formula",_x000D_
        "ID": 2422,_x000D_
        "Results": [_x000D_
          [_x000D_
            "Catégorie 1"_x000D_
          ]_x000D_
        ],_x000D_
        "Statistics": {_x000D_
          "CreationDate": "2022-11-15T10:02:33.4190151+01:00",_x000D_
          "LastRefreshDate": "2020-11-09T16:10:41.2718819+01:00",_x000D_
          "TotalRefreshCount": 2,_x000D_
          "CustomInfo": {}_x000D_
        }_x000D_
      },_x000D_
      "2423": {_x000D_
        "$type": "Inside.Core.Formula.Definition.DefinitionAC, Inside.Core.Formula",_x000D_
        "ID": 2423,_x000D_
        "Results": [_x000D_
          [_x000D_
            "Catégorie 2"_x000D_
          ]_x000D_
        ],_x000D_
        "Statistics": {_x000D_
          "</t>
  </si>
  <si>
    <t>CreationDate": "2022-11-15T10:02:33.4190151+01:00",_x000D_
          "LastRefreshDate": "2020-11-09T16:10:41.2738807+01:00",_x000D_
          "TotalRefreshCount": 2,_x000D_
          "CustomInfo": {}_x000D_
        }_x000D_
      },_x000D_
      "2424": {_x000D_
        "$type": "Inside.Core.Formula.Definition.DefinitionAC, Inside.Core.Formula",_x000D_
        "ID": 2424,_x000D_
        "Results": [_x000D_
          [_x000D_
            ""_x000D_
          ]_x000D_
        ],_x000D_
        "Statistics": {_x000D_
          "CreationDate": "2022-11-15T10:02:33.4190151+01:00",_x000D_
          "LastRefreshDate": "2020-11-09T16:10:41.275875+01:00",_x000D_
          "TotalRefreshCount": 2,_x000D_
          "CustomInfo": {}_x000D_
        }_x000D_
      },_x000D_
      "2425": {_x000D_
        "$type": "Inside.Core.Formula.Definition.DefinitionAC, Inside.Core.Formula",_x000D_
        "ID": 2425,_x000D_
        "Results": [_x000D_
          [_x000D_
            "Catégorie 1"_x000D_
          ]_x000D_
        ],_x000D_
        "Statistics": {_x000D_
          "CreationDate": "2022-11-15T10:02:33.4190151+01:00",_x000D_
          "LastRefreshDate": "2020-11-09T16:10:41.2778141+01:00",_x000D_
          "TotalRefreshCount": 2,_x000D_
          "CustomInfo": {}_x000D_
        }_x000D_
      },_x000D_
      "2426": {_x000D_
        "$type": "Inside.Core.Formula.Definition.DefinitionAC, Inside.Core.Formula",_x000D_
        "ID": 2426,_x000D_
        "Results": [_x000D_
          [_x000D_
            ""_x000D_
          ]_x000D_
        ],_x000D_
        "Statistics": {_x000D_
          "CreationDate": "2022-11-15T10:02:33.4190151+01:00",_x000D_
          "LastRefreshDate": "2020-11-09T16:10:40.6502094+01:00",_x000D_
          "TotalRefreshCount": 2,_x000D_
          "CustomInfo": {}_x000D_
        }_x000D_
      },_x000D_
      "2427": {_x000D_
        "$type": "Inside.Core.Formula.Definition.DefinitionAC, Inside.Core.Formula",_x000D_
        "ID": 2427,_x000D_
        "Results": [_x000D_
          [_x000D_
            "Catégorie 2"_x000D_
          ]_x000D_
        ],_x000D_
        "Statistics": {_x000D_
          "CreationDate": "2022-11-15T10:02:33.4190151+01:00",_x000D_
          "LastRefreshDate": "2020-11-09T16:10:40.6541961+01:00",_x000D_
          "TotalRefreshCount": 2,_x000D_
          "CustomInfo": {}_x000D_
        }_x000D_
      },_x000D_
      "2428": {_x000D_
        "$type": "Inside.Core.Formula.Definition.DefinitionAC, Inside.Core.Formula",_x000D_
        "ID": 2428,_x000D_
        "Results": [_x000D_
          [_x000D_
            ""_x000D_
          ]_x000D_
        ],_x000D_
        "Statistics": {_x000D_
          "CreationDate": "2022-11-15T10:02:33.4190151+01:00",_x000D_
          "LastRefreshDate": "2020-11-09T16:10:40.6581935+01:00",_x000D_
          "TotalRefreshCount": 2,_x000D_
          "CustomInfo": {}_x000D_
        }_x000D_
      },_x000D_
      "2429": {_x000D_
        "$type": "Inside.Core.Formula.Definition.DefinitionAC, Inside.Core.Formula",_x000D_
        "ID": 2429,_x000D_
        "Results": [_x000D_
          [_x000D_
            ""_x000D_
          ]_x000D_
        ],_x000D_
        "Statistics": {_x000D_
          "CreationDate": "2022-11-15T10:02:33.4190151+01:00",_x000D_
          "LastRefreshDate": "2020-11-09T16:10:42.1009574+01:00",_x000D_
          "TotalRefreshCount": 2,_x000D_
          "CustomInfo": {}_x000D_
        }_x000D_
      },_x000D_
      "2430": {_x000D_
        "$type": "Inside.Core.Formula.Definition.DefinitionAC, Inside.Core.Formula",_x000D_
        "ID": 2430,_x000D_
        "Results": [_x000D_
          [_x000D_
            ""_x000D_
          ]_x000D_
        ],_x000D_
        "Statistics": {_x000D_
          "CreationDate": "2022-11-15T10:02:33.4190151+01:00",_x000D_
          "LastRefreshDate": "2020-11-09T16:10:41.6639176+01:00",_x000D_
          "TotalRefreshCount": 2,_x000D_
          "CustomInfo": {}_x000D_
        }_x000D_
      },_x000D_
      "2431": {_x000D_
        "$type": "Inside.Core.Formula.Definition.DefinitionAC, Inside.Core.Formula",_x000D_
        "ID": 2431,_x000D_
        "Results": [_x000D_
          [_x000D_
            "Catégorie 1"_x000D_
          ]_x000D_
        ],_x000D_
        "Statistics": {_x000D_
          "CreationDate": "2022-11-15T10:02:33.4190151+01:00",_x000D_
          "LastRefreshDate": "2020-11-09T16:10:42.1059461+01:00",_x000D_
          "TotalRefreshCount": 2,_x000D_
          "CustomInfo": {}_x000D_
        }_x000D_
      },_x000D_
      "2432": {_x000D_
        "$type": "Inside.Core.Formula.Definition.DefinitionAC, Inside.Core.Formula",_x000D_
        "ID": 2432,_x000D_
        "Results": [_x000D_
          [_x000D_
            "Catégorie 2"_x000D_
          ]_x000D_
        ],_x000D_
        "Statistics": {_x000D_
          "CreationDate": "2022-11-15T10:02:33.4190151+01:00",_x000D_
          "LastRefreshDate": "2020-11-09T16:10:40.9519036+01:00",_x000D_
          "TotalRefreshCount": 2,_x000D_
          "CustomInfo": {}_x000D_
        }_x000D_
      },_x000D_
      "2433": {_x000D_
        "$type": "Inside.Core.Formula.Definition.DefinitionAC, Inside.Core.Formula",_x000D_
        "ID": 2433,_x000D_
        "Results": [_x000D_
          [_x000D_
            ""_x000D_
          ]_x000D_
        ],_x000D_
        "Statistics": {_x000D_
          "CreationDate": "2022-11-15T10:02:33.4190151+01:00",_x000D_
          "LastRefreshDate": "2020-11-09T16:10:41.1958913+01:00",_x000D_
          "TotalRefreshCount": 2,_x000D_
          "CustomInfo": {}_x000D_
        }_x000D_
      },_x000D_
      "2434": {_x000D_
        "$type": "Inside.Core.Formula.Definition.DefinitionAC, Inside.Core.Formula",_x000D_
        "ID": 2434,_x000D_
        "Results": [_x000D_
          [_x000D_
            "Catégorie 1"_x000D_
          ]_x000D_
        ],_x000D_
        "Statistics": {_x000D_
          "CreationDate": "2022-11-15T10:02:33.4190151+01:00",_x000D_
          "LastRefreshDate": "2020-11-09T16:10:41.4453427+01:00",_x000D_
          "TotalRefreshCount": 2,_x000D_
          "CustomInfo": {}_x000D_
        }_x000D_
      },_x000D_
      "2435": {_x000D_
        "$type": "Inside.Core.Formula.Definition.DefinitionAC, Inside.Core.Formula",_x000D_
        "ID": 2435,_x000D_
        "Results": [_x000D_
          [_x000D_
            "Catégorie 2"_x000D_
          ]_x000D_
        ],_x000D_
        "Statistics": {_x000D_
          "CreationDate": "2022-11-15T10:02:33.4190151+01:00",_x000D_
          "LastRefreshDate": "2020-11-09T16:10:41.675915+01:00",_x000D_
          "TotalRefreshCount": 2,_x000D_
          "CustomInfo": {}_x000D_
        }_x000D_
      },_x000D_
      "2436": {_x000D_
        "$type": "Inside.Core.Formula.Definition.DefinitionAC, Inside.Core.Formula",_x000D_
        "ID": 2436,_x000D_
        "Results": [_x000D_
          [_x000D_
            "Catégorie 1"_x000D_
          ]_x000D_
        ],_x000D_
        "Statistics": {_x000D_
          "CreationDate": "2022-11-15T10:02:33.4190151+01:00",_x000D_
          "LastRefreshDate": "2020-11-09T16:10:40.4391569+01:00",_x000D_
          "TotalRefreshCount": 2,_x000D_
          "CustomInfo": {}_x000D_
        }_x000D_
      },_x000D_
      "2437": {_x000D_
        "$type": "Inside.Core.Formula.Definition.DefinitionAC, Inside.Core.Formula",_x000D_
        "ID": 2437,_x000D_
        "Results": [_x000D_
          [_x000D_
            ""_x000D_
          ]_x000D_
        ],_x000D_
        "Statistics": {_x000D_
          "CreationDate": "2022-11-15T10:02:33.4190151+01:00",_x000D_
          "LastRefreshDate": "2020-11-09T16:10:41.4513156+01:00",_x000D_
          "TotalRefreshCount": 2,_x000D_
          "CustomInfo": {}_x000D_
        }_x000D_
      },_x000D_
      "2438": {_x000D_
        "$type": "Inside.Core.Formula.Definition.DefinitionAC, Inside.Core.Formula",_x000D_
        "ID": 2438,_x000D_
        "Results": [_x000D_
          [_x000D_
            "Catégorie 3"_x000D_
          ]_x000D_
        ],_x000D_
        "Statistics": {_x000D_
          "CreationDate": "2022-11-15T10:02:33.4190151+01:00",_x000D_
          "LastRefreshDate": "2020-11-09T16:10:41.4533091+01:00",_x000D_
          "TotalRefreshCount": 2,_x000D_
          "CustomInfo": {}_x000D_
        }_x000D_
      },_x000D_
      "2439": {_x000D_
        "$type": "Inside.Core.Formula.Definition.DefinitionAC, Inside.Core.Formula",_x000D_
        "ID": 2439,_x000D_
        "Results": [_x000D_
          [_x000D_
            ""_x000D_
          ]_x000D_
        ],_x000D_
        "Statistics": {_x000D_
          "CreationDate": "2022-11-15T10:02:33.4190151+01:00",_x000D_
          "LastRefreshDate": "2020-11-09T16:10:41.4553046+01:00",_x000D_
          "TotalRefreshCount": 2,_x000D_
          "CustomInfo": {}_x000D_
        }_x000D_
      },_x000D_
      "2440": {_x000D_
        "$type": "Inside.Core.Formula.Definition.DefinitionAC, Inside.Core.Formula",_x000D_
        "ID": 2440,_x000D_
        "Results": [_x000D_
          [_x000D_
            "Catégorie 1"_x000D_
          ]_x000D_
        ],_x000D_
        "Statistics": {_x000D_
          "CreationDate": "2022-11-15T10:02:33.4190151+01:00",_x000D_
          "LastRefreshDate": "2020-11-09T16:10:41.4573019+01:00",_x000D_
          "TotalRefreshCount": 2,_x000D_
          "CustomInfo": {}_x000D_
        }_x000D_
      },_x000D_
      "2441": {_x000D_
        "$type": "Inside.Core.Formula.Definition.DefinitionAC, Inside.Core.Formula",_x000D_
        "ID": 2441,_x000D_
        "Results": [_x000D_
          [_x000D_
            ""_x000D_
          ]_x000D_
        ],_x000D_
        "Statistics": {_x000D_
          "CreationDate": "2022-11-15T10:02:33.4190151+01:00",_x000D_
          "LastRefreshDate": "2020-11-09T16:10:41.458297+01:00",_x000D_
          "TotalRefreshCount": 2,_x000D_
          "CustomInfo": {}_x000D_
        }_x000D_
      },_x000D_
      "2442": {_x000D_
        "$type": "Inside.Core.Formula.Definition.DefinitionAC, Inside.Core.Formula",_x000D_
        "ID": 2442,_x000D_
        "Results": [_x000D_
          [_x000D_
            "Catégorie 1"_x000D_
          ]_x000D_
        ],_x000D_
        "Statistics": {_x000D_
          "CreationDate": "2022-11-15T10:02:33.4190151+01:00",_x000D_
          "LastRefreshDate": "2020-11-09T16:10:41.4612573+01:00",_x000D_
          "TotalRefreshCount": 2,_x000D_
          "CustomInfo": {}_x000D_
        }_x000D_
      },_x000D_
      "2443": {_x000D_
        "$type": "Inside.Core.Formula.Definition.DefinitionAC, Inside.Core.Formula",_x000D_
        "ID": 2443,_x000D_
        "Results": [_x000D_
          [_x000D_
            "Catégorie 3"_x000D_
          ]_x000D_
        ],_x000D_
        "Statistics": {_x000D_
          "CreationDate": "2022-11-15T10:02:33.4190151+01:00",_x000D_
          "LastRefreshDate": "2020-11-09T16:10:41.4632783+01:00",_x000D_
          "TotalRefreshCount": 2,_x000D_
          "CustomInfo": {}_x000D_
        }_x000D_
      },_x000D_
      "2444": {_x000D_
        "$type": "Inside.Core.Formula.Definition.DefinitionAC, Inside.Core.Formula",_x000D_
        "ID": 2444,_x000D_
        "Results": [_x000D_
          [_x000D_
            ""_x000D_
          ]_x000D_
        ],_x000D_
        "Statistics": {_x000D_
          "CreationDate": "2022-11-15T10:02:33.4190151+01:00",_x000D_
          "LastRefreshDate": "2020-11-09T16:10:41.4652719+01:00",_x000D_
          "TotalRefreshCount": 2,_x000D_
          "CustomInfo": {}_x000D_
        }_x000D_
      },_x000D_
      "2445": {_x000D_
        "$type": "Inside.Core.Formula.Definition.DefinitionAC, Inside.Core.Formula",_x000D_
        "ID": 2445,_x000D_
        "Results": [_x000D_
          [_x000D_
            ""_x000D_
          ]_x000D_
        ],_x000D_
        "Statistics": {_x000D_
          "CreationDate": "2022-11-15T10:02:33.4190151+01:00",_x000D_
          "LastRefreshDate": "2020-11-09T16:10:41.4672669+01:00",_x000D_
          "TotalRefreshCount": 2,_x000D_
          "CustomInfo": {}_x000D_
        }_x000D_
      },_x000D_
      "2446": {_x000D_
        "$type": "Inside.Core.Formula.Definition.DefinitionAC, Inside.Core.Formula",_x000D_
        "ID": 2446,_x000D_
        "Results": [_x000D_
          [_x000D_
            ""_x000D_
          ]_x000D_
        ],_x000D_
        "Statistics": {_x000D_
          "CreationDate": "2022-11-15T10:02:33.4190151+01:00",_x000D_
          "LastRefreshDate": "2020-11-09T16:10:41.4692618+01:00",_x000D_
          "TotalRefreshCount": 2,_x000D_
          "CustomInfo": {}_x000D_
        }_x000D_
      },_x000D_
      "2447": {_x000D_
        "$type": "Inside.Core.Formula.Definition.DefinitionAC, Inside.Core.Formula",_x000D_
        "ID": 2447,_x000D_
        "Results": [_x000D_
          [_x000D_
            "Catégorie 3"_x000D_
          ]_x000D_
        ],_x000D_
        "Statistics": {_x000D_
          "CreationDate": "2022-11-15T10:02:33.4190151+01:00",_x000D_
          "LastRefreshDate": "2020-11-09T16:10:41.4712782+01:00",_x000D_
          "TotalRefreshCount": 2,_x000D_
          "CustomInfo": {}_x000D_
        }_x000D_
      },_x000D_
      "2448": {_x000D_
        "$type": "Inside.Core.Formula.Definition.DefinitionAC, Inside.Core.Formula",_x000D_
        "ID": 2448,_x000D_
        "Results": [_x000D_
          [_x000D_
            ""_x000D_
          ]_x000D_
        ],_x000D_
        "Statistics": {_x000D_
          "CreationDate": "2022-11-15T10:02:33.4190151+01:00",_x000D_
          "LastRefreshDate": "2020-11-09T16:10:41.4732774+01:00",_x000D_
          "TotalRefreshCount": 2,_x000D_
          "CustomInfo": {}_x000D_
        }_x000D_
      },_x000D_
      "2449": {_x000D_
        "$type": "Inside.Core.Formula.Definition.DefinitionAC, Inside.Core.Formula",_x000D_
        "ID": 2449,_x000D_
        "Results": [_x000D_
          [_x000D_
            ""_x000D_
          ]_x000D_
        ],_x000D_
        "Statistics": {_x000D_
          "CreationDate": "2022-11-15T10:02:33.4190151+01:00",_x000D_
          "LastRefreshDate": "2020-11-09T16:10:41.4752734+01:00",_x000D_
          "TotalRefreshCount": 2,_x000D_
          "CustomInfo": {}_x000D_
        }_x000D_
      },_x000D_
      "2450": {_x000D_
        "$type": "Inside.Core.Formula.Definition.DefinitionAC, Inside.Core.Formula",_x000D_
        "ID": 2450,_x000D_
        "Results": [_x000D_
          [_x000D_
            ""_x000D_
          ]_x000D_
        ],_x000D_
        "Statistics": {_x000D_
          "CreationDate": "2022-11-15T10:02:33.4190151+01:00",_x000D_
          "LastRefreshDate": "2020-11-09T16:10:41.477268+01:00",_x000D_
          "TotalRefreshCount": 2,_x000D_
          "CustomInfo": {}_x000D_
        }_x000D_
      },_x000D_
      "2451": {_x000D_
        "$type": "Inside.Core.Formula.Definition.DefinitionAC, Inside.Core.Formula",_x000D_
        "ID": 2451,_x000D_
        "Results": [_x000D_
          [_x000D_
            "Catégorie 1"_x000D_
          ]_x000D_
        ],_x000D_
        "Statistics": {_x000D_
          "CreationDate": "2022-11-15T10:02:33.4190151+01:00",_x000D_
          "LastRefreshDate": "2020-11-09T16:10:41.4792509+01:00",_x000D_
          "TotalRefreshCount": 2,_x000D_
          "CustomInfo": {}_x000D_
        }_x000D_
      },_x000D_
      "2452": {_x000D_
        "$type": "Inside.Core.Formula.Definition.DefinitionAC, Inside.Core.Formula",_x000D_
        "ID": 2452,_x000D_
        "Results": [_x000D_
          [_x000D_
            ""_x000D_
          ]_x000D_
        ],_x000D_
        "Statistics": {_x000D_
          "CreationDate": "2022-11-15T10:02:33.4190151+01:00",_x000D_
          "LastRefreshDate": "2020-11-09T16:10:41.4812707+01:00",_x000D_
          "TotalRefreshCount": 2,_x000D_
          "CustomInfo": {}_x000D_
        }_x000D_
      },_x000D_
      "2453": {_x000D_
        "$type": "Inside.Core.Formula.Definition.DefinitionAC, Inside.Core.Formula",_x000D_
        "ID": 2453,_x000D_
        "Results": [_x000D_
          [_x000D_
            "Catégorie 4"_x000D_
          ]_x000D_
        ],_x000D_
        "Statistics": {_x000D_
          "CreationDate": "2022-11-15T10:02:33.4190151+01:00",_x000D_
          "LastRefreshDate": "2020-11-09T16:10:41.4822599+01:00",_x000D_
          "TotalRefreshCount": 2,_x000D_
          "CustomInfo": {}_x000D_
        }_x000D_
      },_x000D_
      "2454": {_x000D_
        "$type": "Inside.Core.Formula.Definition.DefinitionAC, Inside.Core.Formula",_x000D_
        "ID": 2454,_x000D_
        "Results": [_x000D_
          [_x000D_
            ""_x000D_
          ]_x000D_
        ],_x000D_
        "Statistics": {_x000D_
          "CreationDate": "2022-11-15T10:02:33.4190151+01:00",_x000D_
          "LastRefreshDate": "2020-11-09T16:10:41.4842566+01:00",_x000D_
          "TotalRefreshCount": 2,_x000D_
          "CustomInfo": {}_x000D_
        }_x000D_
      },_x000D_
      "2455": {_x000D_
        "$type": "Inside.Core.Formula.Definition.DefinitionAC, Inside.Core.Formula",_x000D_
        "ID": 2455,_x000D_
        "Results": [_x000D_
          [_x000D_
            ""_x000D_
          ]_x000D_
        ],_x000D_
        "Statistics": {_x000D_
          "CreationDate": "2022-11-15T10:02:33.4190151+01:00",_x000D_
          "LastRefreshDate": "2020-11-09T16:10:41.4862508+01:00",_x000D_
          "TotalRefreshCount": 2,_x000D_
          "CustomInfo": {}_x000D_
        }_x000D_
      },_x000D_
      "2456": {_x000D_
        "$type": "Inside.Core.Formula.Definition.DefinitionAC, Inside.Core.Formula",_x000D_
        "ID": 2456,_x000D_
        "Results": [_x000D_
          [_x000D_
            "Catégorie 5"_x000D_
          ]_x000D_
        ],_x000D_
        "Statistics": {_x000D_
          "CreationDate": "2022-11-15T10:02:33.4190151+01:00",_x000D_
          "LastRefreshDate": "2020-11-09T16:10:41.4882449+01:00",_x000D_
          "TotalRefreshCount": 2,_x000D_
          "CustomInfo": {}_x000D_
        }_x000D_
      },_x000D_
      "2457": {_x000D_
        "$type": "Inside.Core.Formula.Definition.DefinitionAC, Inside.Core.Formula",_x000D_
        "ID": 2457,_x000D_
        "Results": [_x000D_
          [_x000D_
            ""_x000D_
          ]_x000D_
        ],_x000D_
        "Statistics": {_x000D_
          "CreationDate": "2022-11-15T10:02:33.4190151+01:00",_x000D_
          "LastRefreshDate": "2020-11-09T16:10:41.4902444+01:00",_x000D_
          "TotalRefreshCount": 2,_x000D_
          "CustomInfo": {}_x000D_
        }_x000D_
      },_x000D_
      "2458": {_x000D_
        "$type": "Inside.Core.Formula.Definition.DefinitionAC, Inside.Core.Formula",_x000D_
        "ID": 2458,_x000D_
        "Results": [_x000D_
          [_x000D_
            ""_x000D_
          ]_x000D_
        ],_x000D_
        "Statistics": {_x000D_
          "CreationDate": "2022-11-15T10:02:33.4190151+01:00",_x000D_
          "LastRefreshDate": "2020-11-09T16:10:41.4922352+01:00",_x000D_
          "TotalRefreshCount": 2,_x000D_
          "CustomInfo": {}_x000D_
        }_x000D_
      },_x000D_
      "2459": {_x000D_
        "$type": "Inside.Core.Formula.Definition.DefinitionAC, Inside.Core.Formula",_x000D_
        "ID": 2459,_x000D_
        "Results": [_x000D_
          [_x000D_
            ""_x000D_
          ]_x000D_
        ],_x000D_
        "Statistics": {_x000D_
          "CreationDate": "2022-11-15T10:02:33.4190151+01:00",_x000D_
          "LastRefreshDate": "2020-11-09T16:10:41.4942333+01:00",_x000D_
          "TotalRefreshCount": 2,_x000D_
          "CustomInfo": {}_x000D_
        }_x000D_
      },_x000D_
      "2460": {_x000D_
        "$type": "Inside.Core.Formula.Definition.DefinitionAC, Inside.Core.Formula",_x000D_
        "ID": 2460,_x000D_
        "Results": [_x000D_
          [_x000D_
            "Catégorie 1"_x000D_
          ]_x000D_
        ],_x000D_
        "Statistics": {_x000D_
          "CreationDate": "2022-11-15T10:02:33.4190151+01:00",_x000D_
          "LastRefreshDate": "2020-11-09T16:10:41.4962646+01:00",_x000D_
          "TotalRefreshCount": 2,_x000D_
          "CustomInfo": {}_x000D_
        }_x000D_
      },_x000D_
      "2461": {_x000D_
        "$type": "Inside.Core.Formula.Definition.DefinitionAC, Inside.Core.Formula",_x000D_
        "ID": 2461,_x000D_
        "Results": [_x000D_
          [_x000D_
            "Catégorie 2"_x000D_
          ]_x000D_
        ],_x000D_
        "Statistics": {_x000D_
          "CreationDate": "2022-11-15T10:02:33.4190151+01:00",_x000D_
          "LastRefreshDate": "2020-11-09T16:10:41.4982608+01:00",_x000D_
          "TotalRefreshCount": 2,_x000D_
          "CustomInfo": {}_x000D_
        }_x000D_
      },_x000D_
      "2462": {_x000D_
        "$type": "Inside.Core.Formula.Definition.DefinitionAC, Inside.Core.Formula",_x000D_
        "ID": 2462,_x000D_
        "Results": [_x000D_
          [_x000D_
            ""_x000D_
          ]_x000D_
        ],_x000D_
        "Statistics": {_x000D_
          "CreationDate": "2022-11-15T10:02:33.4190151+01:00",_x000D_
          "LastRefreshDate": "2020-11-09T16:10:41.5002549+01:00",_x000D_
          "TotalRefreshCount": 2,_x000D_
          "CustomInfo": {}_x000D_
        }_x000D_
      },_x000D_
      "2463": {_x000D_
        "$type": "Inside.Core.Formula.Definition.DefinitionAC, Inside.Core.Formula",_x000D_
        "ID": 2463,_x000D_
        "Results": [_x000D_
          [_x000D_
            "Catégorie 1"_x000D_
          ]_x000D_
        ],_x000D_
        "Statistics": {_x000D_
          "CreationDate": "2022-11-15T10:02:33.4190151+01:00",_x000D_
          "LastRefreshDate": "2020-11-09T16:10:41.5022533+01:00",_x000D_
          "TotalRefreshCount": 2,_x000D_
          "CustomInfo": {}_x000D_
        }_x000D_
      },_x000D_
      "2464": {_x000D_
        "$type": "Inside.Core.Formula.Definition.DefinitionAC, Inside.Core.Formula",_x000D_
        "ID": 2464,_x000D_
        "Results": [_x000D_
          [_x000D_
            "Catégorie 1"_x000D_
          ]_x000D_
        ],_x000D_
        "Statistics": {_x000D_
          "CreationDate": "2022-11-15T10:02:33.4190151+01:00",_x000D_
          "LastRefreshDate": "2020-11-09T16:10:41.5042434+01:00",_x000D_
          "TotalRefreshCount": 2,_x000D_
          "CustomInfo": {}_x000D_
        }_x000D_
      },_x000D_
      "2465": {_x000D_
        "$type": "Inside.Core.Formula.Definition.DefinitionAC, Inside.Core.Formula",_x000D_
        "ID": 2465,_x000D_
        "Results": [_x000D_
          [_x000D_
            "Catégorie 3"_x000D_
          ]_x000D_
        ],_x000D_
        "Statistics": {_x000D_
          "CreationDate": "2022-11-15T10:02:33.4190151+01:00",_x000D_
          "LastRefreshDate": "2020-11-09T16:10:41.506247+01:00",_x000D_
          "TotalRefreshCount": 2,_x000D_
          "CustomInfo": {}_x000D_
        }_x000D_
      },_x000D_
      "2466": {_x000D_
        "$type": "Inside.Core.Formula.Definition.DefinitionAC, Inside.Core.Formula",_x000D_
        "ID": 2466,_x000D_
        "Results": [_x000D_
          [_x000D_
            "Catégorie 2"_x000D_
          ]_x000D_
        ],_x000D_
        "Statistics": {_x000D_
          "CreationDate": "2022-11-15T10:02:33.4190151+01:00",_x000D_
          "LastRefreshDate": "2020-11-09T16:10:41.5082387+01:00",_x000D_
          "TotalRefreshCount": 2,_x000D_
          "CustomInfo": {}_x000D_
        }_x000D_
      },_x000D_
      "2467": {_x000D_
        "$type": "Inside.Core.Formula.Definition.DefinitionAC, Inside.Core.Formula",_x000D_
        "ID": 2467,_x000D_
        "Results": [_x000D_
          [_x000D_
            "Catégorie 1"_x000D_
          ]_x000D_
        ],_x000D_
        "Statistics": {_x000D_
          "CreationDate": "2022-11-15T10:02:33.4190151+01:00",_x000D_
          "LastRefreshDate": "2020-11-09T16:10:41.5092367+01:00",_x000D_
          "TotalRefreshCount": 2,_x000D_
          "CustomInfo": {}_x000D_
        }_x000D_
      },_x000D_
      "2468": {_x000D_
        "$type": "Inside.Core.Formula.Definition.DefinitionAC, Inside.Core.Formula",_x000D_
        "ID": 2468,_x000D_
        "Results": [_x000D_
          [_x000D_
            ""_x000D_
          ]_x000D_
        ],_x000D_
        "Statistics": {_x000D_
          "CreationDate": "2022-11-15T10:02:33.4190151+01:00",_x000D_
          "LastRefreshDate": "2020-11-09T16:10:41.5122232+01:00",_x000D_
          "TotalRefreshCount": 2,_x000D_
          "CustomInfo": {}_x000D_
        }_x000D_
      },_x000D_
      "2469": {_x000D_
        "$type": "Inside.Core.Formula.Definition.DefinitionAC, Inside.Core.Formula",_x000D_
        "ID": 2469,_x000D_
        "Results": [_x000D_
          [_x000D_
            "Catégorie 3"_x000D_
          ]_x000D_
        ],_x000D_
        "Statistics": {_x000D_
          "CreationDate": "2022-11-15T10:02:33.4190151+01:00",_x000D_
          "LastRefreshDate": "2020-11-09T16:10:41.5142246+01:00",_x000D_
          "TotalRefreshCount": 2,_x000D_
          "CustomInfo": {}_x000D_
        }_x000D_
      },_x000D_
      "2470": {_x000D_
        "$type": "Inside.Core.Formula.Definition.DefinitionAC, Inside.Core.Formula",_x000D_
        "ID": 2470,_x000D_
        "Results": [_x000D_
          [_x000D_
            ""_x000D_
          ]_x000D_
        ],_x000D_
        "Statistics": {_x000D_
          "CreationDate": "2022-11-15T10:02:33.4190151+01:00",_x000D_
          "LastRefreshDate": "2020-11-09T16:10:41.516218+01:00",_x000D_
          "TotalRefreshCount": 2,_x000D_
          "CustomInfo": {}_x000D_
        }_x000D_
      },_x000D_
      "2471": {_x000D_
        "$type": "Inside.Core.Formula.Definition.DefinitionAC, Inside.Core.Formula",_x000D_
        "ID": 2471,_x000D_
        "Results": [_x000D_
          [_x000D_
            "Catégorie 1"_x000D_
          ]_x000D_
        ],_x000D_
        "Statistics": {_x000D_
          "CreationDate": "2022-11-15T10:02:33.4190151+01:00",_x000D_
          "LastRefreshDate": "2020-11-09T16:10:41.517216+01:00",_x000D_
          "TotalRefreshCount": 2,_x000D_
          "CustomInfo": {}_x000D_
        }_x000D_
      },_x000D_
      "2472": {_x000D_
        "$type": "Inside.Core.Formula.Definition.DefinitionAC, Inside.Core.Formula",_x000D_
        "ID": 2472,_x000D_
        "Results": [_x000D_
          [_x000D_
            ""_x000D_
          ]_x000D_
        ],_x000D_
        "Statistics": {_x000D_
          "CreationDate": "2022-11-15T10:02:33.4190151+01:00",_x000D_
          "LastRefreshDate": "2020-11-09T16:10:41.519212+01:00",_x000D_
          "TotalRefreshCount": 2,_x000D_
          "CustomInfo": {}_x000D_
        }_x000D_
      },_x000D_
      "2473": {_x000D_
        "$type": "Inside.Core.Formula.Definition.DefinitionAC, Inside.Core.Formula",_x000D_
        "ID": 2473,_x000D_
        "Results": [_x000D_
          [_x000D_
            ""_x000D_
          ]_x000D_
        ],_x000D_
        "Statistics": {_x000D_
          "CreationDate": "2022-11-15T10:02:33.4190151+01:00",_x000D_
          "LastRefreshDate": "2020-11-09T16:10:42.6056898+01:00",_x000D_
          "TotalRefreshCount": 2,_x000D_
          "CustomInfo": {}_x000D_
        }_x000D_
      },_x000D_
      "2474": {_x000D_
        "$type": "Inside.Core.Formula.Definition.DefinitionAC, Inside.Core.Formula",_x000D_
        "ID": 2474,_x000D_
        "Results": [_x000D_
          [_x000D_
            ""_x000D_
          ]_x000D_
        ],_x000D_
        "Statistics": {_x000D_
          "CreationDate": "2022-11-15T10:02:33.4190151+01:00",_x000D_
          "LastRefreshDate": "2020-11-09T16:10:42.9643666+01:00",_x000D_
          "TotalRefreshCount": 2,_x000D_
          "CustomInfo": {}_x000D_
        }_x000D_
      },_x000D_
      "2475": {_x000D_
        "$type": "Inside.Core.Formula.Definition.DefinitionAC, Inside.Core.Formula",_x000D_
        "ID": 2475,_x000D_
        "Results": [_x000D_
          [_x000D_
            ""_x000D_
          ]_x000D_
        ],_x000D_
        "Statistics": {_x000D_
          "CreationDate": "2022-11-15T10:02:33.4190151+01:00",_x000D_
          "LastRefreshDate": "2020-11-09T16:10:40.9398933+01:00",_x000D_
          "TotalRefreshCount": 2,_x000D_
          "CustomInfo": {}_x000D_
        }_x000D_
      },_x000D_
      "2476": {_x000D_
        "$type": "Inside.Core.Formula.Definition.DefinitionAC, Inside.Core.Formula",_x000D_
        "ID": 2476,_x000D_
        "Results": [_x000D_
          [_x000D_
            "Catégorie 3"_x000D_
          ]_x000D_
        ],_x000D_
        "Statistics": {_x000D_
          "CreationDate": "2022-11-15T10:02:33.4190151+01:00",_x000D_
          "LastRefreshDate": "2020-11-09T16:10:42.460649+01:00",_x000D_
          "TotalRefreshCount": 2,_x000D_
          "CustomInfo": {}_x000D_
        }_x000D_
      },_x000D_
      "2477": {_x000D_
        "$type": "Inside.Core.Formula.Definition.DefinitionAC, Inside.Core.Formula",_x000D_
        "ID": 2477,_x000D_
        "Results": [_x000D_
          [_x000D_
            ""_x000D_
          ]_x000D_
        ],_x000D_
        "Statistics": {_x000D_
          "CreationDate": "2022-11-15T10:02:33.4190151+01:00",_x000D_
          "LastRefreshDate": "2020-11-09T16:10:41.9212273+01:00",_x000D_
          "TotalRefreshCount": 2,_x000D_
          "CustomInfo": {}_x000D_
        }_x000D_
      },_x000D_
      "2478": {_x000D_
        "$type": "Inside.Core.Formula.Definition.DefinitionAC, Inside.Core.Formula",_x000D_
        "ID": 2478,_x000D_
        "Results": [_x000D_
          [_x000D_
            "Catégorie 1"_x000D_
          ]_x000D_
        ],_x000D_
        "Statistics": {_x000D_
          "CreationDate": "2022-11-15T10:02:33.4190151+01:00",_x000D_
          "LastRefreshDate": "2020-11-09T16:10:42.8953307+01:00",_x000D_
          "TotalRefreshCount": 2,_x000D_
          "CustomInfo": {}_x000D_
        }_x000D_
      },_x000D_
      "2479": {_x000D_
        "$type": "Inside.Core.Formula.Definition.DefinitionAC, Inside.Core.Formula",_x000D_
        "ID": 2479,_x000D_
        "Results": [_x000D_
          [_x000D_
            "Catégorie 2"_x000D_
          ]_x000D_
        ],_x000D_
        "Statistics": {_x000D_
          "CreationDate": "2022-11-15T10:02:33.4190151+01:00",_x000D_
          "LastRefreshDate": "2020-11-09T16:10:41.1928172+01:00",_x000D_
          "TotalRefreshCount": 2,_x000D_
          "CustomInfo": {}_x000D_
        }_x000D_
      },_x000D_
      "2480": {_x000D_
        "$type": "Inside.Core.Formula.Definition.DefinitionAC, Inside.Core.Formula",_x000D_
        "ID": 2480,_x000D_
        "Results": [_x000D_
          [_x000D_
            ""_x000D_
          ]_x000D_
        ],_x000D_
        "Statistics": {_x000D_
          "CreationDate": "2022-11-15T10:02:33.4190151+01:00",_x000D_
          "LastRefreshDate": "2020-11-09T16:10:41.4433093+01:00",_x000D_
          "TotalRefreshCount": 2,_x000D_
          "CustomInfo": {}_x000D_
        }_x000D_
      },_x000D_
      "2481": {_x000D_
        "$type": "Inside.Core.Formula.Definition.DefinitionAC, Inside.Core.Formula",_x000D_
        "ID": 2481,_x000D_
        "Results": [_x000D_
          [_x000D_
            "Catégorie 1"_x000D_
          ]_x000D_
        ],_x000D_
        "Statistics": {_x000D_
          "CreationDate": "2022-11-15T10:02:33.4190151+01:00",_x000D_
          "LastRefreshDate": "2020-11-09T16:10:41.9322282+01:00",_x000D_
          "TotalRefreshCount": 2,_x000D_
          "CustomInfo": {}_x000D_
        }_x000D_
      },_x000D_
      "2482": {_x000D_
        "$type": "Inside.Core.Formula.Definition.DefinitionAC, Inside.Core.Formula",_x000D_
        "ID": 2482,_x000D_
        "Results": [_x000D_
          [_x000D_
            ""_x000D_
          ]_x000D_
        ],_x000D_
        "Statistics": {_x000D_
          "CreationDate": "2022-11-15T10:02:33.4190151+01:00",_x000D_
          "LastRefreshDate": "2020-11-09T16:10:40.4371601+01:00",_x000D_
          "TotalRefreshCount": 2,_x000D_
          "CustomInfo": {}_x000D_
        }_x000D_
      },_x000D_
      "2483": {_x000D_
        "$type": "Inside.Core.Formula.Definition.DefinitionAC, Inside.Core.Formula",_x000D_
        "ID": 2483,_x000D_
        "Results": [_x000D_
          [_x000D_
            "Catégorie 1"_x000D_
          ]_x000D_
        ],_x000D_
        "Statistics": {_x000D_
          "CreationDate": "2022-11-15T10:02:33.4190151+01:00",_x000D_
          "LastRefreshDate": "2020-11-09T16:10:41.6774829+01:00",_x000D_
          "TotalRefreshCount": 2,_x000D_
          "CustomInfo": {}_x000D_
        }_x000D_
      },_x000D_
      "2484": {_x000D_
        "$type": "Inside.Core.Formula.Definition.DefinitionAC, Inside.Core.Formula",_x000D_
        "ID": 2484,_x000D_
        "Results": [_x000D_
          [_x000D_
            ""_x000D_
          ]_x000D_
        ],_x000D_
        "Statistics": {_x000D_
          "CreationDate": "2022-11-15T10:02:33.4190151+01:00",_x000D_
          "LastRefreshDate": "2020-11-09T16:10:41.6806405+01:00",_x000D_
          "TotalRefreshCount": 2,_x000D_
          "CustomInfo": {}_x000D_
        }_x000D_
      },_x000D_
      "2485": {_x000D_
        "$type": "Inside.Core.Formula.Definition.DefinitionAC, Inside.Core.Formula",_x000D_
        "ID": 2485,_x000D_
        "Results": [_x000D_
          [_x000D_
            "Catégorie 3"_x000D_
          ]_x000D_
        ],_x000D_
        "Statistics": {_x000D_
          "CreationDate": "2022-11-15T10:02:33.4190151+01:00",_x000D_
          "LastRefreshDate": "2020-11-09T16:10:41.6826371+01:00",_x000D_
          "TotalRefreshCount": 2,_x000D_
          "CustomInfo": {}_x000D_
        }_x000D_
      },_x000D_
      "2486": {_x000D_
        "$type": "Inside.Core.Formula.Definition.DefinitionAC, Inside.Core.Formula",_x000D_
        "ID": 2486,_x000D_
        "Results": [_x000D_
          [_x000D_
            ""_x000D_
          ]_x000D_
        ],_x000D_
        "Statistics": {_x000D_
          "CreationDate": "2022-11-15T10:02:33.4190151+01:00",_x000D_
          "LastRefreshDate": "2020-11-09T16:10:41.6846358+01:00",_x000D_
          "TotalRefreshCount": 2,_x000D_
          "CustomInfo": {}_x000D_
        }_x000D_
      },_x000D_
      "2487": {_x000D_
        "$type": "Inside.Core.Formula.Definition.DefinitionAC, Inside.Core.Formula",_x000D_
        "ID": 2487,_x000D_
        "Results": [_x000D_
          [_x000D_
            "Catégorie 1"_x000D_
          ]_x000D_
        ],_x000D_
        "Statistics": {_x000D_
          "CreationDate": "2022-11-15T10:02:33.4190151+01:00",_x000D_
          "LastRefreshDate": "2020-11-09T16:10:41.686625+01:00",_x000D_
          "TotalRefreshCount": 2,_x000D_
          "CustomInfo": {}_x000D_
        }_x000D_
      },_x000D_
      "2488": {_x000D_
        "$type": "Inside.Core.Formula.Definition.DefinitionAC, Inside.Core.Formula",_x000D_
        "ID": 2488,_x000D_
        "Results": [_x000D_
          [_x000D_
            ""_x000D_
          ]_x000D_
        ],_x000D_
        "Statistics": {_x000D_
          "CreationDate": "2022-11-15T10:02:33.4190151+01:00",_x000D_
          "LastRefreshDate": "2020-11-09T16:10:41.68863+01:00",_x000D_
          "TotalRefreshCount": 2,_x000D_
          "CustomInfo": {}_x000D_
        }_x000D_
      },_x000D_
      "2489": {_x000D_
        "$type": "Inside.Core.Formula.Definition.DefinitionAC, Inside.Core.Formula",_x000D_
        "ID": 2489,_x000D_
        "Results": [_x000D_
          [_x000D_
            "Catégorie 1"_x000D_
          ]_x000D_
        ],_x000D_
        "Statistics": {_x000D_
          "CreationDate": "2022-11-15T10:02:33.4190151+01:00",_x000D_
          "LastRefreshDate": "2020-11-09T16:10:41.6906029+01:00",_x000D_
          "TotalRefreshCount": 2,_x000D_
          "CustomInfo": {}_x000D_
        }_x000D_
      },_x000D_
      "2490": {_x000D_
        "$type": "Inside.Core.Formula.Definition.DefinitionAC, Inside.Core.Formula",_x000D_
        "ID": 2490,_x000D_
        "Results": [_x000D_
          [_x000D_
            "Catégorie 2"_x000D_
          ]_x000D_
        ],_x000D_
        "Statistics": {_x000D_
          "CreationDate": "2022-11-15T10:02:33.4190151+01:00",_x000D_
          "LastRefreshDate": "2020-11-09T16:10:41.6925971+01:00",_x000D_
          "TotalRefreshCount": 2,_x000D_
          "CustomInfo": {}_x000D_
        }_x000D_
      },_x000D_
      "2491": {_x000D_
        "$type": "Inside.Core.Formula.Definition.DefinitionAC, Inside.Core.Formula",_x000D_
        "ID": 2491,_x000D_
        "Results": [_x000D_
          [_x000D_
            ""_x000D_
          ]_x000D_
        ],_x000D_
        "Statistics": {_x000D_
          "CreationDate": "2022-11-15T10:02:33.4190151+01:00",_x000D_
          "LastRefreshDate": "2020-11-09T16:10:41.6948727+01:00",_x000D_
          "TotalRefreshCount": 2,_x000D_
          "CustomInfo": {}_x000D_
        }_x000D_
      },_x000D_
      "2492": {_x000D_
        "$type": "Inside.Core.Formula.Definition.DefinitionAC, Inside.Core.Formula",_x000D_
        "ID": 2492,_x000D_
        "Results": [_x000D_
          [_x000D_
            "Catégorie 1"_x000D_
          ]_x000D_
        ],_x000D_
        "Statistics": {_x000D_
          "CreationDate": "2022-11-15T10:02:33.4190151+01:00",_x000D_
          "LastRefreshDate": "2020-11-09T16:10:41.6989052+01:00",_x000D_
          "TotalRefreshCount": 2,_x000D_
          "CustomInfo": {}_x000D_
        }_x000D_
      },_x000D_
      "2493": {_x000D_
        "$type": "Inside.Core.Formula.Definition.DefinitionAC, Inside.Core.Formula",_x000D_
        "ID": 2493,_x000D_
        "Results": [_x000D_
          [_x000D_
            ""_x000D_
          ]_x000D_
        ],_x000D_
        "Statistics": {_x000D_
          "CreationDate": "2022-11-15T10:02:33.4190151+01:00",_x000D_
          "LastRefreshDate": "2020-11-09T16:10:41.7028915+01:00",_x000D_
          "TotalRefreshCount": 2,_x000D_
          "CustomInfo": {}_x000D_
        }_x000D_
      },_x000D_
      "2494": {_x000D_
        "$type": "Inside.Core.Formula.Definition.DefinitionAC, Inside.Core.Formula",_x000D_
        "ID": 2494,_x000D_
        "Results": [_x000D_
          [_x000D_
            "Catégorie 5"_x000D_
          ]_x000D_
        ],_x000D_
        "Statistics": {_x000D_
          "CreationDate": "2022-11-15T10:02:33.4190151+01:00",_x000D_
          "LastRefreshDate": "2020-11-09T16:10:41.7068866+01:00",_x000D_
          "TotalRefreshCount": 2,_x000D_
          "CustomInfo": {}_x000D_
        }_x000D_
      },_x000D_
      "2495": {_x000D_
        "$type": "Inside.Core.Formula.Definition.DefinitionAC, Inside.Core.Formula",_x000D_
        "ID": 2495,_x000D_
        "Results": [_x000D_
          [_x000D_
            ""_x000D_
          ]_x000D_
        ],_x000D_
        "Statistics": {_x000D_
          "CreationDate": "2022-11-15T10:02:33.4190151+01:00",_x000D_
          "LastRefreshDate": "2020-11-09T16:10:41.7108307+01:00",_x000D_
          "TotalRefreshCount": 2,_x000D_
          "CustomInfo": {}_x000D_
        }_x000D_
      },_x000D_
      "2496": {_x000D_
        "$type": "Inside.Core.Formula.Definition.DefinitionAC, Inside.Core.Formula",_x000D_
        "ID": 2496,_x000D_
        "Results": [_x000D_
          [_x000D_
            ""_x000D_
          ]_x000D_
        ],_x000D_
        "Statistics": {_x000D_
          "CreationDate": "2022-11-15T10:02:33.4190151+01:00",_x000D_
          "LastRefreshDate": "2020-11-09T16:10:41.7138591+01:00",_x000D_
          "TotalRefreshCount": 2,_x000D_
          "CustomInfo": {}_x000D_
        }_x000D_
      },_x000D_
      "2497": {_x000D_
        "$type": "Inside.Core.Formula.Definition.Defi</t>
  </si>
  <si>
    <t>nitionAC, Inside.Core.Formula",_x000D_
        "ID": 2497,_x000D_
        "Results": [_x000D_
          [_x000D_
            ""_x000D_
          ]_x000D_
        ],_x000D_
        "Statistics": {_x000D_
          "CreationDate": "2022-11-15T10:02:33.4190151+01:00",_x000D_
          "LastRefreshDate": "2020-11-09T16:10:41.7158532+01:00",_x000D_
          "TotalRefreshCount": 2,_x000D_
          "CustomInfo": {}_x000D_
        }_x000D_
      },_x000D_
      "2498": {_x000D_
        "$type": "Inside.Core.Formula.Definition.DefinitionAC, Inside.Core.Formula",_x000D_
        "ID": 2498,_x000D_
        "Results": [_x000D_
          [_x000D_
            "Catégorie 1"_x000D_
          ]_x000D_
        ],_x000D_
        "Statistics": {_x000D_
          "CreationDate": "2022-11-15T10:02:33.4190151+01:00",_x000D_
          "LastRefreshDate": "2020-11-09T16:10:41.7178475+01:00",_x000D_
          "TotalRefreshCount": 2,_x000D_
          "CustomInfo": {}_x000D_
        }_x000D_
      },_x000D_
      "2499": {_x000D_
        "$type": "Inside.Core.Formula.Definition.DefinitionAC, Inside.Core.Formula",_x000D_
        "ID": 2499,_x000D_
        "Results": [_x000D_
          [_x000D_
            "Catégorie 3"_x000D_
          ]_x000D_
        ],_x000D_
        "Statistics": {_x000D_
          "CreationDate": "2022-11-15T10:02:33.4190151+01:00",_x000D_
          "LastRefreshDate": "2020-11-09T16:10:41.7198075+01:00",_x000D_
          "TotalRefreshCount": 2,_x000D_
          "CustomInfo": {}_x000D_
        }_x000D_
      },_x000D_
      "2500": {_x000D_
        "$type": "Inside.Core.Formula.Definition.DefinitionAC, Inside.Core.Formula",_x000D_
        "ID": 2500,_x000D_
        "Results": [_x000D_
          [_x000D_
            ""_x000D_
          ]_x000D_
        ],_x000D_
        "Statistics": {_x000D_
          "CreationDate": "2022-11-15T10:02:33.4190151+01:00",_x000D_
          "LastRefreshDate": "2020-11-09T16:10:41.7218406+01:00",_x000D_
          "TotalRefreshCount": 2,_x000D_
          "CustomInfo": {}_x000D_
        }_x000D_
      },_x000D_
      "2501": {_x000D_
        "$type": "Inside.Core.Formula.Definition.DefinitionAC, Inside.Core.Formula",_x000D_
        "ID": 2501,_x000D_
        "Results": [_x000D_
          [_x000D_
            ""_x000D_
          ]_x000D_
        ],_x000D_
        "Statistics": {_x000D_
          "CreationDate": "2022-11-15T10:02:33.4190151+01:00",_x000D_
          "LastRefreshDate": "2020-11-09T16:10:41.7238326+01:00",_x000D_
          "TotalRefreshCount": 2,_x000D_
          "CustomInfo": {}_x000D_
        }_x000D_
      },_x000D_
      "2502": {_x000D_
        "$type": "Inside.Core.Formula.Definition.DefinitionAC, Inside.Core.Formula",_x000D_
        "ID": 2502,_x000D_
        "Results": [_x000D_
          [_x000D_
            "Catégorie 1"_x000D_
          ]_x000D_
        ],_x000D_
        "Statistics": {_x000D_
          "CreationDate": "2022-11-15T10:02:33.4190151+01:00",_x000D_
          "LastRefreshDate": "2020-11-09T16:10:41.7432875+01:00",_x000D_
          "TotalRefreshCount": 2,_x000D_
          "CustomInfo": {}_x000D_
        }_x000D_
      },_x000D_
      "2503": {_x000D_
        "$type": "Inside.Core.Formula.Definition.DefinitionAC, Inside.Core.Formula",_x000D_
        "ID": 2503,_x000D_
        "Results": [_x000D_
          [_x000D_
            ""_x000D_
          ]_x000D_
        ],_x000D_
        "Statistics": {_x000D_
          "CreationDate": "2022-11-15T10:02:33.4190151+01:00",_x000D_
          "LastRefreshDate": "2020-11-09T16:10:41.0218649+01:00",_x000D_
          "TotalRefreshCount": 2,_x000D_
          "CustomInfo": {}_x000D_
        }_x000D_
      },_x000D_
      "2504": {_x000D_
        "$type": "Inside.Core.Formula.Definition.DefinitionAC, Inside.Core.Formula",_x000D_
        "ID": 2504,_x000D_
        "Results": [_x000D_
          [_x000D_
            ""_x000D_
          ]_x000D_
        ],_x000D_
        "Statistics": {_x000D_
          "CreationDate": "2022-11-15T10:02:33.4190151+01:00",_x000D_
          "LastRefreshDate": "2020-11-09T16:10:41.0307383+01:00",_x000D_
          "TotalRefreshCount": 2,_x000D_
          "CustomInfo": {}_x000D_
        }_x000D_
      },_x000D_
      "2505": {_x000D_
        "$type": "Inside.Core.Formula.Definition.DefinitionAC, Inside.Core.Formula",_x000D_
        "ID": 2505,_x000D_
        "Results": [_x000D_
          [_x000D_
            ""_x000D_
          ]_x000D_
        ],_x000D_
        "Statistics": {_x000D_
          "CreationDate": "2022-11-15T10:02:33.4190151+01:00",_x000D_
          "LastRefreshDate": "2020-11-09T16:10:41.7258288+01:00",_x000D_
          "TotalRefreshCount": 2,_x000D_
          "CustomInfo": {}_x000D_
        }_x000D_
      },_x000D_
      "2506": {_x000D_
        "$type": "Inside.Core.Formula.Definition.DefinitionAC, Inside.Core.Formula",_x000D_
        "ID": 2506,_x000D_
        "Results": [_x000D_
          [_x000D_
            ""_x000D_
          ]_x000D_
        ],_x000D_
        "Statistics": {_x000D_
          "CreationDate": "2022-11-15T10:02:33.4190151+01:00",_x000D_
          "LastRefreshDate": "2020-11-09T16:10:41.7463024+01:00",_x000D_
          "TotalRefreshCount": 2,_x000D_
          "CustomInfo": {}_x000D_
        }_x000D_
      },_x000D_
      "2507": {_x000D_
        "$type": "Inside.Core.Formula.Definition.DefinitionAC, Inside.Core.Formula",_x000D_
        "ID": 2507,_x000D_
        "Results": [_x000D_
          [_x000D_
            ""_x000D_
          ]_x000D_
        ],_x000D_
        "Statistics": {_x000D_
          "CreationDate": "2022-11-15T10:02:33.4190151+01:00",_x000D_
          "LastRefreshDate": "2020-11-09T16:10:41.7562766+01:00",_x000D_
          "TotalRefreshCount": 2,_x000D_
          "CustomInfo": {}_x000D_
        }_x000D_
      },_x000D_
      "2508": {_x000D_
        "$type": "Inside.Core.Formula.Definition.DefinitionAC, Inside.Core.Formula",_x000D_
        "ID": 2508,_x000D_
        "Results": [_x000D_
          [_x000D_
            "Catégorie 1"_x000D_
          ]_x000D_
        ],_x000D_
        "Statistics": {_x000D_
          "CreationDate": "2022-11-15T10:02:33.4190151+01:00",_x000D_
          "LastRefreshDate": "2020-11-09T16:10:41.7297831+01:00",_x000D_
          "TotalRefreshCount": 2,_x000D_
          "CustomInfo": {}_x000D_
        }_x000D_
      },_x000D_
      "2509": {_x000D_
        "$type": "Inside.Core.Formula.Definition.DefinitionAC, Inside.Core.Formula",_x000D_
        "ID": 2509,_x000D_
        "Results": [_x000D_
          [_x000D_
            "Catégorie 1"_x000D_
          ]_x000D_
        ],_x000D_
        "Statistics": {_x000D_
          "CreationDate": "2022-11-15T10:02:33.4190151+01:00",_x000D_
          "LastRefreshDate": "2020-11-09T16:10:41.7482972+01:00",_x000D_
          "TotalRefreshCount": 2,_x000D_
          "CustomInfo": {}_x000D_
        }_x000D_
      },_x000D_
      "2510": {_x000D_
        "$type": "Inside.Core.Formula.Definition.DefinitionAC, Inside.Core.Formula",_x000D_
        "ID": 2510,_x000D_
        "Results": [_x000D_
          [_x000D_
            "Catégorie 1"_x000D_
          ]_x000D_
        ],_x000D_
        "Statistics": {_x000D_
          "CreationDate": "2022-11-15T10:02:33.4190151+01:00",_x000D_
          "LastRefreshDate": "2020-11-09T16:10:41.0238505+01:00",_x000D_
          "TotalRefreshCount": 2,_x000D_
          "CustomInfo": {}_x000D_
        }_x000D_
      },_x000D_
      "2511": {_x000D_
        "$type": "Inside.Core.Formula.Definition.DefinitionAC, Inside.Core.Formula",_x000D_
        "ID": 2511,_x000D_
        "Results": [_x000D_
          [_x000D_
            "Catégorie 2"_x000D_
          ]_x000D_
        ],_x000D_
        "Statistics": {_x000D_
          "CreationDate": "2022-11-15T10:02:33.4190151+01:00",_x000D_
          "LastRefreshDate": "2020-11-09T16:10:41.7317777+01:00",_x000D_
          "TotalRefreshCount": 2,_x000D_
          "CustomInfo": {}_x000D_
        }_x000D_
      },_x000D_
      "2512": {_x000D_
        "$type": "Inside.Core.Formula.Definition.DefinitionAC, Inside.Core.Formula",_x000D_
        "ID": 2512,_x000D_
        "Results": [_x000D_
          [_x000D_
            ""_x000D_
          ]_x000D_
        ],_x000D_
        "Statistics": {_x000D_
          "CreationDate": "2022-11-15T10:02:33.4190151+01:00",_x000D_
          "LastRefreshDate": "2020-11-09T16:10:41.7502925+01:00",_x000D_
          "TotalRefreshCount": 2,_x000D_
          "CustomInfo": {}_x000D_
        }_x000D_
      },_x000D_
      "2513": {_x000D_
        "$type": "Inside.Core.Formula.Definition.DefinitionAC, Inside.Core.Formula",_x000D_
        "ID": 2513,_x000D_
        "Results": [_x000D_
          [_x000D_
            "Catégorie 3"_x000D_
          ]_x000D_
        ],_x000D_
        "Statistics": {_x000D_
          "CreationDate": "2022-11-15T10:02:33.4190151+01:00",_x000D_
          "LastRefreshDate": "2020-11-09T16:10:41.7582712+01:00",_x000D_
          "TotalRefreshCount": 2,_x000D_
          "CustomInfo": {}_x000D_
        }_x000D_
      },_x000D_
      "2514": {_x000D_
        "$type": "Inside.Core.Formula.Definition.DefinitionAC, Inside.Core.Formula",_x000D_
        "ID": 2514,_x000D_
        "Results": [_x000D_
          [_x000D_
            ""_x000D_
          ]_x000D_
        ],_x000D_
        "Statistics": {_x000D_
          "CreationDate": "2022-11-15T10:02:33.4190151+01:00",_x000D_
          "LastRefreshDate": "2020-11-09T16:10:41.7337725+01:00",_x000D_
          "TotalRefreshCount": 2,_x000D_
          "CustomInfo": {}_x000D_
        }_x000D_
      },_x000D_
      "2515": {_x000D_
        "$type": "Inside.Core.Formula.Definition.DefinitionAC, Inside.Core.Formula",_x000D_
        "ID": 2515,_x000D_
        "Results": [_x000D_
          [_x000D_
            ""_x000D_
          ]_x000D_
        ],_x000D_
        "Statistics": {_x000D_
          "CreationDate": "2022-11-15T10:02:33.4190151+01:00",_x000D_
          "LastRefreshDate": "2020-11-09T16:10:41.0178854+01:00",_x000D_
          "TotalRefreshCount": 2,_x000D_
          "CustomInfo": {}_x000D_
        }_x000D_
      },_x000D_
      "2516": {_x000D_
        "$type": "Inside.Core.Formula.Definition.DefinitionAC, Inside.Core.Formula",_x000D_
        "ID": 2516,_x000D_
        "Results": [_x000D_
          [_x000D_
            "Catégorie 3"_x000D_
          ]_x000D_
        ],_x000D_
        "Statistics": {_x000D_
          "CreationDate": "2022-11-15T10:02:33.4190151+01:00",_x000D_
          "LastRefreshDate": "2020-11-09T16:10:41.0267193+01:00",_x000D_
          "TotalRefreshCount": 2,_x000D_
          "CustomInfo": {}_x000D_
        }_x000D_
      },_x000D_
      "2517": {_x000D_
        "$type": "Inside.Core.Formula.Definition.DefinitionAC, Inside.Core.Formula",_x000D_
        "ID": 2517,_x000D_
        "Results": [_x000D_
          [_x000D_
            ""_x000D_
          ]_x000D_
        ],_x000D_
        "Statistics": {_x000D_
          "CreationDate": "2022-11-15T10:02:33.4190151+01:00",_x000D_
          "LastRefreshDate": "2020-11-09T16:10:41.7367663+01:00",_x000D_
          "TotalRefreshCount": 2,_x000D_
          "CustomInfo": {}_x000D_
        }_x000D_
      },_x000D_
      "2518": {_x000D_
        "$type": "Inside.Core.Formula.Definition.DefinitionAC, Inside.Core.Formula",_x000D_
        "ID": 2518,_x000D_
        "Results": [_x000D_
          [_x000D_
            "Catégorie 4"_x000D_
          ]_x000D_
        ],_x000D_
        "Statistics": {_x000D_
          "CreationDate": "2022-11-15T10:02:33.4190151+01:00",_x000D_
          "LastRefreshDate": "2020-11-09T16:10:41.7522861+01:00",_x000D_
          "TotalRefreshCount": 2,_x000D_
          "CustomInfo": {}_x000D_
        }_x000D_
      },_x000D_
      "2519": {_x000D_
        "$type": "Inside.Core.Formula.Definition.DefinitionAC, Inside.Core.Formula",_x000D_
        "ID": 2519,_x000D_
        "Results": [_x000D_
          [_x000D_
            ""_x000D_
          ]_x000D_
        ],_x000D_
        "Statistics": {_x000D_
          "CreationDate": "2022-11-15T10:02:33.4190151+01:00",_x000D_
          "LastRefreshDate": "2020-11-09T16:10:41.7602408+01:00",_x000D_
          "TotalRefreshCount": 2,_x000D_
          "CustomInfo": {}_x000D_
        }_x000D_
      },_x000D_
      "2520": {_x000D_
        "$type": "Inside.Core.Formula.Definition.DefinitionAC, Inside.Core.Formula",_x000D_
        "ID": 2520,_x000D_
        "Results": [_x000D_
          [_x000D_
            "Catégorie 3"_x000D_
          ]_x000D_
        ],_x000D_
        "Statistics": {_x000D_
          "CreationDate": "2022-11-15T10:02:33.4190151+01:00",_x000D_
          "LastRefreshDate": "2020-11-09T16:10:41.7387594+01:00",_x000D_
          "TotalRefreshCount": 2,_x000D_
          "CustomInfo": {}_x000D_
        }_x000D_
      },_x000D_
      "2521": {_x000D_
        "$type": "Inside.Core.Formula.Definition.DefinitionAC, Inside.Core.Formula",_x000D_
        "ID": 2521,_x000D_
        "Results": [_x000D_
          [_x000D_
            ""_x000D_
          ]_x000D_
        ],_x000D_
        "Statistics": {_x000D_
          "CreationDate": "2022-11-15T10:02:33.4190151+01:00",_x000D_
          "LastRefreshDate": "2020-11-09T16:10:41.0198663+01:00",_x000D_
          "TotalRefreshCount": 2,_x000D_
          "CustomInfo": {}_x000D_
        }_x000D_
      },_x000D_
      "2522": {_x000D_
        "$type": "Inside.Core.Formula.Definition.DefinitionAC, Inside.Core.Formula",_x000D_
        "ID": 2522,_x000D_
        "Results": [_x000D_
          [_x000D_
            ""_x000D_
          ]_x000D_
        ],_x000D_
        "Statistics": {_x000D_
          "CreationDate": "2022-11-15T10:02:33.4190151+01:00",_x000D_
          "LastRefreshDate": "2020-11-09T16:10:41.0287263+01:00",_x000D_
          "TotalRefreshCount": 2,_x000D_
          "CustomInfo": {}_x000D_
        }_x000D_
      },_x000D_
      "2523": {_x000D_
        "$type": "Inside.Core.Formula.Definition.DefinitionAC, Inside.Core.Formula",_x000D_
        "ID": 2523,_x000D_
        "Results": [_x000D_
          [_x000D_
            ""_x000D_
          ]_x000D_
        ],_x000D_
        "Statistics": {_x000D_
          "CreationDate": "2022-11-15T10:02:33.4190151+01:00",_x000D_
          "LastRefreshDate": "2020-11-09T16:10:41.7407547+01:00",_x000D_
          "TotalRefreshCount": 2,_x000D_
          "CustomInfo": {}_x000D_
        }_x000D_
      },_x000D_
      "2524": {_x000D_
        "$type": "Inside.Core.Formula.Definition.DefinitionAC, Inside.Core.Formula",_x000D_
        "ID": 2524,_x000D_
        "Results": [_x000D_
          [_x000D_
            ""_x000D_
          ]_x000D_
        ],_x000D_
        "Statistics": {_x000D_
          "CreationDate": "2022-11-15T10:02:33.4190151+01:00",_x000D_
          "LastRefreshDate": "2020-11-09T16:10:41.7542816+01:00",_x000D_
          "TotalRefreshCount": 2,_x000D_
          "CustomInfo": {}_x000D_
        }_x000D_
      },_x000D_
      "2525": {_x000D_
        "$type": "Inside.Core.Formula.Definition.DefinitionAC, Inside.Core.Formula",_x000D_
        "ID": 2525,_x000D_
        "Results": [_x000D_
          [_x000D_
            ""_x000D_
          ]_x000D_
        ],_x000D_
        "Statistics": {_x000D_
          "CreationDate": "2022-11-15T10:02:33.4190151+01:00",_x000D_
          "LastRefreshDate": "2020-11-09T16:10:41.7623234+01:00",_x000D_
          "TotalRefreshCount": 2,_x000D_
          "CustomInfo": {}_x000D_
        }_x000D_
      },_x000D_
      "2526": {_x000D_
        "$type": "Inside.Core.Formula.Definition.DefinitionAC, Inside.Core.Formula",_x000D_
        "ID": 2526,_x000D_
        "Results": [_x000D_
          [_x000D_
            ""_x000D_
          ]_x000D_
        ],_x000D_
        "Statistics": {_x000D_
          "CreationDate": "2022-11-15T10:02:33.4190151+01:00",_x000D_
          "LastRefreshDate": "2020-11-09T16:10:43.2013741+01:00",_x000D_
          "TotalRefreshCount": 2,_x000D_
          "CustomInfo": {}_x000D_
        }_x000D_
      },_x000D_
      "2527": {_x000D_
        "$type": "Inside.Core.Formula.Definition.DefinitionAC, Inside.Core.Formula",_x000D_
        "ID": 2527,_x000D_
        "Results": [_x000D_
          [_x000D_
            "Employé"_x000D_
          ]_x000D_
        ],_x000D_
        "Statistics": {_x000D_
          "CreationDate": "2022-11-15T10:02:33.4190151+01:00",_x000D_
          "LastRefreshDate": "2020-11-09T16:10:56.9271146+01:00",_x000D_
          "TotalRefreshCount": 1,_x000D_
          "CustomInfo": {}_x000D_
        }_x000D_
      },_x000D_
      "2528": {_x000D_
        "$type": "Inside.Core.Formula.Definition.DefinitionAC, Inside.Core.Formula",_x000D_
        "ID": 2528,_x000D_
        "Results": [_x000D_
          [_x000D_
            "Ingénieur et cadre"_x000D_
          ]_x000D_
        ],_x000D_
        "Statistics": {_x000D_
          "CreationDate": "2022-11-15T10:02:33.4190151+01:00",_x000D_
          "LastRefreshDate": "2020-11-09T16:10:56.9491111+01:00",_x000D_
          "TotalRefreshCount": 1,_x000D_
          "CustomInfo": {}_x000D_
        }_x000D_
      },_x000D_
      "2529": {_x000D_
        "$type": "Inside.Core.Formula.Definition.DefinitionAC, Inside.Core.Formula",_x000D_
        "ID": 2529,_x000D_
        "Results": [_x000D_
          [_x000D_
            "Employé"_x000D_
          ]_x000D_
        ],_x000D_
        "Statistics": {_x000D_
          "CreationDate": "2022-11-15T10:02:33.4190151+01:00",_x000D_
          "LastRefreshDate": "2020-11-09T16:10:56.9511062+01:00",_x000D_
          "TotalRefreshCount": 1,_x000D_
          "CustomInfo": {}_x000D_
        }_x000D_
      },_x000D_
      "2530": {_x000D_
        "$type": "Inside.Core.Formula.Definition.DefinitionAC, Inside.Core.Formula",_x000D_
        "ID": 2530,_x000D_
        "Results": [_x000D_
          [_x000D_
            "Employé"_x000D_
          ]_x000D_
        ],_x000D_
        "Statistics": {_x000D_
          "CreationDate": "2022-11-15T10:02:33.4190151+01:00",_x000D_
          "LastRefreshDate": "2020-11-09T16:10:56.9541313+01:00",_x000D_
          "TotalRefreshCount": 1,_x000D_
          "CustomInfo": {}_x000D_
        }_x000D_
      },_x000D_
      "2531": {_x000D_
        "$type": "Inside.Core.Formula.Definition.DefinitionAC, Inside.Core.Formula",_x000D_
        "ID": 2531,_x000D_
        "Results": [_x000D_
          [_x000D_
            "Employé"_x000D_
          ]_x000D_
        ],_x000D_
        "Statistics": {_x000D_
          "CreationDate": "2022-11-15T10:02:33.4190151+01:00",_x000D_
          "LastRefreshDate": "2020-11-09T16:10:56.9561282+01:00",_x000D_
          "TotalRefreshCount": 1,_x000D_
          "CustomInfo": {}_x000D_
        }_x000D_
      },_x000D_
      "2532": {_x000D_
        "$type": "Inside.Core.Formula.Definition.DefinitionAC, Inside.Core.Formula",_x000D_
        "ID": 2532,_x000D_
        "Results": [_x000D_
          [_x000D_
            "Ingénieur et cadre"_x000D_
          ]_x000D_
        ],_x000D_
        "Statistics": {_x000D_
          "CreationDate": "2022-11-15T10:02:33.4190151+01:00",_x000D_
          "LastRefreshDate": "2020-11-09T16:10:56.9581224+01:00",_x000D_
          "TotalRefreshCount": 1,_x000D_
          "CustomInfo": {}_x000D_
        }_x000D_
      },_x000D_
      "2533": {_x000D_
        "$type": "Inside.Core.Formula.Definition.DefinitionAC, Inside.Core.Formula",_x000D_
        "ID": 2533,_x000D_
        "Results": [_x000D_
          [_x000D_
            "Employé"_x000D_
          ]_x000D_
        ],_x000D_
        "Statistics": {_x000D_
          "CreationDate": "2022-11-15T10:02:33.4190151+01:00",_x000D_
          "LastRefreshDate": "2020-11-09T16:10:56.9611222+01:00",_x000D_
          "TotalRefreshCount": 1,_x000D_
          "CustomInfo": {}_x000D_
        }_x000D_
      },_x000D_
      "2534": {_x000D_
        "$type": "Inside.Core.Formula.Definition.DefinitionAC, Inside.Core.Formula",_x000D_
        "ID": 2534,_x000D_
        "Results": [_x000D_
          [_x000D_
            "Employé"_x000D_
          ]_x000D_
        ],_x000D_
        "Statistics": {_x000D_
          "CreationDate": "2022-11-15T10:02:33.4190151+01:00",_x000D_
          "LastRefreshDate": "2020-11-09T16:10:56.9651063+01:00",_x000D_
          "TotalRefreshCount": 1,_x000D_
          "CustomInfo": {}_x000D_
        }_x000D_
      },_x000D_
      "2535": {_x000D_
        "$type": "Inside.Core.Formula.Definition.DefinitionAC, Inside.Core.Formula",_x000D_
        "ID": 2535,_x000D_
        "Results": [_x000D_
          [_x000D_
            "Ingénieur et cadre"_x000D_
          ]_x000D_
        ],_x000D_
        "Statistics": {_x000D_
          "CreationDate": "2022-11-15T10:02:33.4190151+01:00",_x000D_
          "LastRefreshDate": "2020-11-09T16:10:56.9680617+01:00",_x000D_
          "TotalRefreshCount": 1,_x000D_
          "CustomInfo": {}_x000D_
        }_x000D_
      },_x000D_
      "2536": {_x000D_
        "$type": "Inside.Core.Formula.Definition.DefinitionAC, Inside.Core.Formula",_x000D_
        "ID": 2536,_x000D_
        "Results": [_x000D_
          [_x000D_
            "Employé"_x000D_
          ]_x000D_
        ],_x000D_
        "Statistics": {_x000D_
          "CreationDate": "2022-11-15T10:02:33.4190151+01:00",_x000D_
          "LastRefreshDate": "2020-11-09T16:10:56.971093+01:00",_x000D_
          "TotalRefreshCount": 1,_x000D_
          "CustomInfo": {}_x000D_
        }_x000D_
      },_x000D_
      "2537": {_x000D_
        "$type": "Inside.Core.Formula.Definition.DefinitionAC, Inside.Core.Formula",_x000D_
        "ID": 2537,_x000D_
        "Results": [_x000D_
          [_x000D_
            "Ingénieur et cadre"_x000D_
          ]_x000D_
        ],_x000D_
        "Statistics": {_x000D_
          "CreationDate": "2022-11-15T10:02:33.4190151+01:00",_x000D_
          "LastRefreshDate": "2020-11-09T16:10:56.9750897+01:00",_x000D_
          "TotalRefreshCount": 1,_x000D_
          "CustomInfo": {}_x000D_
        }_x000D_
      },_x000D_
      "2538": {_x000D_
        "$type": "Inside.Core.Formula.Definition.DefinitionAC, Inside.Core.Formula",_x000D_
        "ID": 2538,_x000D_
        "Results": [_x000D_
          [_x000D_
            "Employé"_x000D_
          ]_x000D_
        ],_x000D_
        "Statistics": {_x000D_
          "CreationDate": "2022-11-15T10:02:33.4190151+01:00",_x000D_
          "LastRefreshDate": "2020-11-09T16:10:56.9780374+01:00",_x000D_
          "TotalRefreshCount": 1,_x000D_
          "CustomInfo": {}_x000D_
        }_x000D_
      },_x000D_
      "2539": {_x000D_
        "$type": "Inside.Core.Formula.Definition.DefinitionAC, Inside.Core.Formula",_x000D_
        "ID": 2539,_x000D_
        "Results": [_x000D_
          [_x000D_
            "Ingénieur et cadre"_x000D_
          ]_x000D_
        ],_x000D_
        "Statistics": {_x000D_
          "CreationDate": "2022-11-15T10:02:33.4190151+01:00",_x000D_
          "LastRefreshDate": "2020-11-09T16:10:56.9810297+01:00",_x000D_
          "TotalRefreshCount": 1,_x000D_
          "CustomInfo": {}_x000D_
        }_x000D_
      },_x000D_
      "2540": {_x000D_
        "$type": "Inside.Core.Formula.Definition.DefinitionAC, Inside.Core.Formula",_x000D_
        "ID": 2540,_x000D_
        "Results": [_x000D_
          [_x000D_
            "Employé"_x000D_
          ]_x000D_
        ],_x000D_
        "Statistics": {_x000D_
          "CreationDate": "2022-11-15T10:02:33.4190151+01:00",_x000D_
          "LastRefreshDate": "2020-11-09T16:10:56.9840216+01:00",_x000D_
          "TotalRefreshCount": 1,_x000D_
          "CustomInfo": {}_x000D_
        }_x000D_
      },_x000D_
      "2541": {_x000D_
        "$type": "Inside.Core.Formula.Definition.DefinitionAC, Inside.Core.Formula",_x000D_
        "ID": 2541,_x000D_
        "Results": [_x000D_
          [_x000D_
            "Ingénieur et cadre"_x000D_
          ]_x000D_
        ],_x000D_
        "Statistics": {_x000D_
          "CreationDate": "2022-11-15T10:02:33.4190151+01:00",_x000D_
          "LastRefreshDate": "2020-11-09T16:10:56.9870127+01:00",_x000D_
          "TotalRefreshCount": 1,_x000D_
          "CustomInfo": {}_x000D_
        }_x000D_
      },_x000D_
      "2542": {_x000D_
        "$type": "Inside.Core.Formula.Definition.DefinitionAC, Inside.Core.Formula",_x000D_
        "ID": 2542,_x000D_
        "Results": [_x000D_
          [_x000D_
            "Ingénieur et cadre"_x000D_
          ]_x000D_
        ],_x000D_
        "Statistics": {_x000D_
          "CreationDate": "2022-11-15T10:02:33.4190151+01:00",_x000D_
          "LastRefreshDate": "2020-11-09T16:10:56.9890434+01:00",_x000D_
          "TotalRefreshCount": 1,_x000D_
          "CustomInfo": {}_x000D_
        }_x000D_
      },_x000D_
      "2543": {_x000D_
        "$type": "Inside.Core.Formula.Definition.DefinitionAC, Inside.Core.Formula",_x000D_
        "ID": 2543,_x000D_
        "Results": [_x000D_
          [_x000D_
            "Employé"_x000D_
          ]_x000D_
        ],_x000D_
        "Statistics": {_x000D_
          "CreationDate": "2022-11-15T10:02:33.4190151+01:00",_x000D_
          "LastRefreshDate": "2020-11-09T16:10:56.993036+01:00",_x000D_
          "TotalRefreshCount": 1,_x000D_
          "CustomInfo": {}_x000D_
        }_x000D_
      },_x000D_
      "2544": {_x000D_
        "$type": "Inside.Core.Formula.Definition.DefinitionAC, Inside.Core.Formula",_x000D_
        "ID": 2544,_x000D_
        "Results": [_x000D_
          [_x000D_
            "Employé"_x000D_
          ]_x000D_
        ],_x000D_
        "Statistics": {_x000D_
          "CreationDate": "2022-11-15T10:02:33.4190151+01:00",_x000D_
          "LastRefreshDate": "2020-11-09T16:10:57.0109906+01:00",_x000D_
          "TotalRefreshCount": 1,_x000D_
          "CustomInfo": {}_x000D_
        }_x000D_
      },_x000D_
      "2545": {_x000D_
        "$type": "Inside.Core.Formula.Definition.DefinitionAC, Inside.Core.Formula",_x000D_
        "ID": 2545,_x000D_
        "Results": [_x000D_
          [_x000D_
            "Ingénieur et cadre"_x000D_
          ]_x000D_
        ],_x000D_
        "Statistics": {_x000D_
          "CreationDate": "2022-11-15T10:02:33.4190151+01:00",_x000D_
          "LastRefreshDate": "2020-11-09T16:10:57.0129462+01:00",_x000D_
          "TotalRefreshCount": 1,_x000D_
          "CustomInfo": {}_x000D_
        }_x000D_
      },_x000D_
      "2546": {_x000D_
        "$type": "Inside.Core.Formula.Definition.DefinitionAC, Inside.Core.Formula",_x000D_
        "ID": 2546,_x000D_
        "Results": [_x000D_
          [_x000D_
            "Employé"_x000D_
          ]_x000D_
        ],_x000D_
        "Statistics": {_x000D_
          "CreationDate": "2022-11-15T10:02:33.4190151+01:00",_x000D_
          "LastRefreshDate": "2020-11-09T16:10:57.0159798+01:00",_x000D_
          "TotalRefreshCount": 1,_x000D_
          "CustomInfo": {}_x000D_
        }_x000D_
      },_x000D_
      "2547": {_x000D_
        "$type": "Inside.Core.Formula.Definition.DefinitionAC, Inside.Core.Formula",_x000D_
        "ID": 2547,_x000D_
        "Results": [_x000D_
          [_x000D_
            "Employé"_x000D_
          ]_x000D_
        ],_x000D_
        "Statistics": {_x000D_
          "CreationDate": "2022-11-15T10:02:33.4190151+01:00",_x000D_
          "LastRefreshDate": "2020-11-09T16:10:57.0189742+01:00",_x000D_
          "TotalRefreshCount": 1,_x000D_
          "CustomInfo": {}_x000D_
        }_x000D_
      },_x000D_
      "2548": {_x000D_
        "$type": "Inside.Core.Formula.Definition.DefinitionAC, Inside.Core.Formula",_x000D_
        "ID": 2548,_x000D_
        "Results": [_x000D_
          [_x000D_
            "Employé"_x000D_
          ]_x000D_
        ],_x000D_
        "Statistics": {_x000D_
          "CreationDate": "2022-11-15T10:02:33.4190151+01:00",_x000D_
          "LastRefreshDate": "2020-11-09T16:10:57.0209666+01:00",_x000D_
          "TotalRefreshCount": 1,_x000D_
          "CustomInfo": {}_x000D_
        }_x000D_
      },_x000D_
      "2549": {_x000D_
        "$type": "Inside.Core.Formula.Definition.DefinitionAC, Inside.Core.Formula",_x000D_
        "ID": 2549,_x000D_
        "Results": [_x000D_
          [_x000D_
            "Ingénieur et cadre"_x000D_
          ]_x000D_
        ],_x000D_
        "Statistics": {_x000D_
          "CreationDate": "2022-11-15T10:02:33.4190151+01:00",_x000D_
          "LastRefreshDate": "2020-11-09T16:10:57.0229613+01:00",_x000D_
          "TotalRefreshCount": 1,_x000D_
          "CustomInfo": {}_x000D_
        }_x000D_
      },_x000D_
      "2550": {_x000D_
        "$type": "Inside.Core.Formula.Definition.DefinitionAC, Inside.Core.Formula",_x000D_
        "ID": 2550,_x000D_
        "Results": [_x000D_
          [_x000D_
            "Employé"_x000D_
          ]_x000D_
        ],_x000D_
        "Statistics": {_x000D_
          "CreationDate": "2022-11-15T10:02:33.4190151+01:00",_x000D_
          "LastRefreshDate": "2020-11-09T16:10:57.0259542+01:00",_x000D_
          "TotalRefreshCount": 1,_x000D_
          "CustomInfo": {}_x000D_
        }_x000D_
      },_x000D_
      "2551": {_x000D_
        "$type": "Inside.Core.Formula.Definition.DefinitionAC, Inside.Core.Formula",_x000D_
        "ID": 2551,_x000D_
        "Results": [_x000D_
          [_x000D_
            "Employé"_x000D_
          ]_x000D_
        ],_x000D_
        "Statistics": {_x000D_
          "CreationDate": "2022-11-15T10:02:33.4190151+01:00",_x000D_
          "LastRefreshDate": "2020-11-09T16:10:57.0279485+01:00",_x000D_
          "TotalRefreshCount": 1,_x000D_
          "CustomInfo": {}_x000D_
        }_x000D_
      },_x000D_
      "2552": {_x000D_
        "$type": "Inside.Core.Formula.Definition.DefinitionAC, Inside.Core.Formula",_x000D_
        "ID": 2552,_x000D_
        "Results": [_x000D_
          [_x000D_
            "Employé"_x000D_
          ]_x000D_
        ],_x000D_
        "Statistics": {_x000D_
          "CreationDate": "2022-11-15T10:02:33.4190151+01:00",_x000D_
          "LastRefreshDate": "2020-11-09T16:10:57.032902+01:00",_x000D_
          "TotalRefreshCount": 1,_x000D_
          "CustomInfo": {}_x000D_
        }_x000D_
      },_x000D_
      "2553": {_x000D_
        "$type": "Inside.Core.Formula.Definition.DefinitionAC, Inside.Core.Formula",_x000D_
        "ID": 2553,_x000D_
        "Results": [_x000D_
          [_x000D_
            "Employé"_x000D_
          ]_x000D_
        ],_x000D_
        "Statistics": {_x000D_
          "CreationDate": "2022-11-15T10:02:33.4190151+01:00",_x000D_
          "LastRefreshDate": "2020-11-09T16:10:57.0348889+01:00",_x000D_
          "TotalRefreshCount": 1,_x000D_
          "CustomInfo": {}_x000D_
        }_x000D_
      },_x000D_
      "2554": {_x000D_
        "$type": "Inside.Core.Formula.Definition.DefinitionAC, Inside.Core.Formula",_x000D_
        "ID": 2554,_x000D_
        "Results": [_x000D_
          [_x000D_
            "Employé"_x000D_
          ]_x000D_
        ],_x000D_
        "Statistics": {_x000D_
          "CreationDate": "2022-11-15T10:02:33.4190151+01:00",_x000D_
          "LastRefreshDate": "2020-11-09T16:10:57.0379191+01:00",_x000D_
          "TotalRefreshCount": 1,_x000D_
          "CustomInfo": {}_x000D_
        }_x000D_
      },_x000D_
      "2555": {_x000D_
        "$type": "Inside.Core.Formula.Definition.DefinitionAC, Inside.Core.Formula",_x000D_
        "ID": 2555,_x000D_
        "Results": [_x000D_
          [_x000D_
            "Ingénieur et cadre"_x000D_
          ]_x000D_
        ],_x000D_
        "Statistics": {_x000D_
          "CreationDate": "2022-11-15T10:02:33.4190151+01:00",_x000D_
          "LastRefreshDate": "2020-11-09T16:10:57.0398749+01:00",_x000D_
          "TotalRefreshCount": 1,_x000D_
          "CustomInfo": {}_x000D_
        }_x000D_
      },_x000D_
      "2556": {_x000D_
        "$type": "Inside.Core.Formula.Definition.DefinitionAC, Inside.Core.Formula",_x000D_
        "ID": 2556,_x000D_
        "Results": [_x000D_
          [_x000D_
            "Employé"_x000D_
          ]_x000D_
        ],_x000D_
        "Statistics": {_x000D_
          "CreationDate": "2022-11-15T10:02:33.4190151+01:00",_x000D_
          "LastRefreshDate": "2020-11-09T16:10:57.0429052+01:00",_x000D_
          "TotalRefreshCount": 1,_x000D_
          "CustomInfo": {}_x000D_
        }_x000D_
      },_x000D_
      "2557": {_x000D_
        "$type": "Inside.Core.Formula.Definition.DefinitionAC, Inside.Core.Formula",_x000D_
        "ID": 2557,_x000D_
        "Results": [_x000D_
          [_x000D_
            "Employé"_x000D_
          ]_x000D_
        ],_x000D_
        "Statistics": {_x000D_
          "CreationDate": "2022-11-15T10:02:33.4190151+01:00",_x000D_
          "LastRefreshDate": "2020-11-09T16:10:57.0449041+01:00",_x000D_
          "TotalRefreshCount": 1,_x000D_
          "CustomInfo": {}_x000D_
        }_x000D_
      },_x000D_
      "2558": {_x000D_
        "$type": "Inside.Core.Formula.Definition.DefinitionAC, Inside.Core.Formula",_x000D_
        "ID": 2558,_x000D_
        "Results": [_x000D_
          [_x000D_
            "Ingénieur et cadre"_x000D_
          ]_x000D_
        ],_x000D_
        "Statistics": {_x000D_
          "CreationDate": "2022-11-15T10:02:33.4190151+01:00",_x000D_
          "LastRefreshDate": "2020-11-09T16:10:57.0478916+01:00",_x000D_
          "TotalRefreshCount": 1,_x000D_
          "CustomInfo": {}_x000D_
        }_x000D_
      },_x000D_
      "2559": {_x000D_
        "$type": "Inside.Core.Formula.Definition.DefinitionAC, Inside.Core.Formula",_x000D_
        "ID": 2559,_x000D_
        "Results": [_x000D_
          [_x000D_
            "Ingénieur et cadre"_x000D_
          ]_x000D_
        ],_x000D_
        "Statistics": {_x000D_
          "CreationDate": "2022-11-15T10:02:33.4190151+01:00",_x000D_
          "LastRefreshDate": "2020-11-09T16:10:57.0528822+01:00",_x000D_
          "TotalRefreshCount": 1,_x000D_
          "CustomInfo": {}_x000D_
        }_x000D_
      },_x000D_
      "2560": {_x000D_
        "$type": "Inside.Core.Formula.Definition.DefinitionAC, Inside.Core.Formula",_x000D_
        "ID": 2560,_x000D_
        "Results": [_x000D_
          [_x000D_
            "Employé"_x000D_
          ]_x000D_
        ],_x000D_
        "Statistics": {_x000D_
          "CreationDate": "2022-11-15T10:02:33.4190151+01:00",_x000D_
          "LastRefreshDate": "2020-11-09T16:10:57.058861+01:00",_x000D_
          "TotalRefreshCount": 1,_x000D_
          "CustomInfo": {}_x000D_
        }_x000D_
      },_x000D_
      "2561": {_x000D_
        "$type": "Inside.Core.Formula.Definition.DefinitionAC, Inside.Core.Formula",_x000D_
        "ID": 2561,_x000D_
        "Results": [_x000D_
          [_x000D_
            "Employé"_x000D_
          ]_x000D_
        ],_x000D_
        "Statistics": {_x000D_
          "CreationDate": "2022-11-15T10:02:33.4190151+01:00",_x000D_
          "LastRefreshDate": "2020-11-09T16:10:57.0628664+01:00",_x000D_
          "TotalRefreshCount": 1,_x000D_
          "CustomInfo": {}_x000D_
        }_x000D_
      },_x000D_
      "2562": {_x000D_
        "$type": "Inside.Core.Formula.Definition.DefinitionAC, Inside.Core.Formula",_x000D_
        "ID": 2562,_x000D_
        "Results": [_x000D_
          [_x000D_
            "Employé"_x000D_
          ]_x000D_
        ],_x000D_
        "Statistics": {_x000D_
          "CreationDate": "2022-11-15T10:02:33.4190151+01:00",_x000D_
          "LastRefreshDate": "2020-11-09T16:10:57.0658412+01:00",_x000D_
          "TotalRefreshCount": 1,_x000D_
          "CustomInfo": {}_x000D_
        }_x000D_
      },_x000D_
      "2563": {_x000D_
        "$type": "Inside.Core.Formula.Definition.DefinitionAC, Inside.Core.Formula",_x000D_
        "ID": 2563,_x000D_
        "Results": [_x000D_
          [_x000D_
            "Ingénieur et cadre"_x000D_
          ]_x000D_
        ],_x000D_
        "Statistics": {_x000D_
          "CreationDate": "2022-11-15T10:02:33.4190151+01:00",_x000D_
          "LastRefreshDate": "2020-11-09T16:10:57.0688329+01:00",_x000D_
          "TotalRefreshCount": 1,_x000D_
          "CustomInfo": {}_x000D_
        }_x000D_
      },_x000D_
      "2564": {_x000D_
        "$type": "Inside.Core.Formula.Definition.DefinitionAC, Inside.Core.Formula",_x000D_
        "ID": 2564,_x000D_
        "Results": [_x000D_
          [_x000D_
            "Ingénieur et cadre"_x000D_
          ]_x000D_
        ],_x000D_
        "Statistics": {_x000D_
          "CreationDate": "2022-11-15T10:02:33.4190151+01:00",_x000D_
          "LastRefreshDate": "2020-11-09T16:10:57.0708279+01:00",_x000D_
          "TotalRefreshCount": 1,_x000D_
          "CustomInfo": {}_x000D_
        }_x000D_
      },_x000D_
      "2565": {_x000D_
        "$type": "Inside.Core.Formula.Definition.DefinitionAC, Inside.Core.Formula",_x000D_
        "ID": 2565,_x000D_
        "Results": [_x000D_
          [_x000D_
            "Employé"_x000D_
          ]_x000D_
        ],_x000D_
        "Statistics": {_x000D_
          "CreationDate": "2022-11-15T10:02:33.4190151+01:00",_x000D_
          "LastRefreshDate": "2020-11-09T16:10:57.0738362+01:00",_x000D_
          "TotalRefreshCount": 1,_x000D_
          "CustomInfo": {}_x000D_
        }_x000D_
      },_x000D_
      "2566": {_x000D_
        "$type": "Inside.Core.Formula.Definition.DefinitionAC, Inside.Core.Formula",_x000D_
        "ID": 2566,_x000D_
        "Results": [_x000D_
          [_x000D_
            "Employé"_x000D_
          ]_x000D_
        ],_x000D_
        "Statistics": {_x000D_
          "CreationDate": "2022-11-15T10:02:33.4190151+01:00",_x000D_
          "LastRefreshDate": "2020-11-09T16:10:57.0768541+01:00",_x000D_
          "TotalRefreshCount": 1,_x000D_
          "CustomInfo": {}_x000D_
        }_x000D_
      },_x000D_
      "2567": {_x000D_
        "$type": "Inside.Core.Formula.Definition.DefinitionAC, Inside.Core.Formula",_x000D_
        "ID": 2567,_x000D_
        "Results": [_x000D_
          [_x000D_
            "Ingénieur et cadre"_x000D_
          ]_x000D_
        ],_x000D_
        "Statistics": {_x000D_
          "CreationDate": "2022-11-15T10:02:33.4190151+01:00",_x000D_
          "LastRefreshDate": "2020-11-09T16:10:57.0788086+01:00",_x000D_
          "TotalRefreshCount": 1,_x000D_
          "CustomInfo": {}_x000D_
        }_x000D_
      },_x000D_
      "2568": {_x000D_
        "$type": "Inside.Core.Formula.Definition.DefinitionAC, Inside.Core.Formula",_x000D_
        "ID": 2568,_x000D_
        "Results": [_x000D_
          [_x000D_
            "Employé"_x000D_
          ]_x000D_
        ],_x000D_
        "Statistics": {_x000D_
          "CreationDate": "2022-11-15T10:02:33.4190151+01:00",_x000D_
          "LastRefreshDate": "2020-11-09T16:10:57.081839+01:00",_x000D_
          "TotalRefreshCount": 1,_x000D_
          "CustomInfo": {}_x000D_
        }_x000D_
      },_x000D_
      "2569": {_x000D_
        "$type": "Inside.Core.Formula.Definition.DefinitionAC, Inside.Core.Formula",_x000D_
        "ID": 2569,_x000D_
        "Results": [_x000D_
          [_x000D_
            "Employé"_x000D_
          ]_x000D_
        ],_x000D_
        "Statistics": {_x000D_
          "CreationDate": "2022-11-15T10:02:33.4190151+01:00",_x000D_
          "LastRefreshDate": "2020-11-09T16:10:57.0838371+01:00",_x000D_
          "TotalRefreshCount": 1,_x000D_
          "CustomInfo": {}_x000D_
        }_x000D_
      },_x000D_
      "2570": {_x000D_
        "$type": "Inside.Core.Formula.Definition.DefinitionAC, Inside.Core.Formula",_x000D_
        "ID": 2570,_x000D_
        "Re</t>
  </si>
  <si>
    <t>sults": [_x000D_
          [_x000D_
            "Ingénieur et cadre"_x000D_
          ]_x000D_
        ],_x000D_
        "Statistics": {_x000D_
          "CreationDate": "2022-11-15T10:02:33.4190151+01:00",_x000D_
          "LastRefreshDate": "2020-11-09T16:10:57.0867879+01:00",_x000D_
          "TotalRefreshCount": 1,_x000D_
          "CustomInfo": {}_x000D_
        }_x000D_
      },_x000D_
      "2571": {_x000D_
        "$type": "Inside.Core.Formula.Definition.DefinitionAC, Inside.Core.Formula",_x000D_
        "ID": 2571,_x000D_
        "Results": [_x000D_
          [_x000D_
            "Employé"_x000D_
          ]_x000D_
        ],_x000D_
        "Statistics": {_x000D_
          "CreationDate": "2022-11-15T10:02:33.4190151+01:00",_x000D_
          "LastRefreshDate": "2020-11-09T16:10:57.089781+01:00",_x000D_
          "TotalRefreshCount": 1,_x000D_
          "CustomInfo": {}_x000D_
        }_x000D_
      },_x000D_
      "2572": {_x000D_
        "$type": "Inside.Core.Formula.Definition.DefinitionAC, Inside.Core.Formula",_x000D_
        "ID": 2572,_x000D_
        "Results": [_x000D_
          [_x000D_
            "Ingénieur et cadre"_x000D_
          ]_x000D_
        ],_x000D_
        "Statistics": {_x000D_
          "CreationDate": "2022-11-15T10:02:33.4190151+01:00",_x000D_
          "LastRefreshDate": "2020-11-09T16:10:57.0918174+01:00",_x000D_
          "TotalRefreshCount": 1,_x000D_
          "CustomInfo": {}_x000D_
        }_x000D_
      },_x000D_
      "2573": {_x000D_
        "$type": "Inside.Core.Formula.Definition.DefinitionAC, Inside.Core.Formula",_x000D_
        "ID": 2573,_x000D_
        "Results": [_x000D_
          [_x000D_
            "Employé"_x000D_
          ]_x000D_
        ],_x000D_
        "Statistics": {_x000D_
          "CreationDate": "2022-11-15T10:02:33.4190151+01:00",_x000D_
          "LastRefreshDate": "2020-11-09T16:10:57.0938073+01:00",_x000D_
          "TotalRefreshCount": 1,_x000D_
          "CustomInfo": {}_x000D_
        }_x000D_
      },_x000D_
      "2574": {_x000D_
        "$type": "Inside.Core.Formula.Definition.DefinitionAC, Inside.Core.Formula",_x000D_
        "ID": 2574,_x000D_
        "Results": [_x000D_
          [_x000D_
            "Employé"_x000D_
          ]_x000D_
        ],_x000D_
        "Statistics": {_x000D_
          "CreationDate": "2022-11-15T10:02:33.4190151+01:00",_x000D_
          "LastRefreshDate": "2020-11-09T16:10:57.0971067+01:00",_x000D_
          "TotalRefreshCount": 1,_x000D_
          "CustomInfo": {}_x000D_
        }_x000D_
      },_x000D_
      "2575": {_x000D_
        "$type": "Inside.Core.Formula.Definition.DefinitionAC, Inside.Core.Formula",_x000D_
        "ID": 2575,_x000D_
        "Results": [_x000D_
          [_x000D_
            "Employé"_x000D_
          ]_x000D_
        ],_x000D_
        "Statistics": {_x000D_
          "CreationDate": "2022-11-15T10:02:33.4190151+01:00",_x000D_
          "LastRefreshDate": "2020-11-09T16:10:57.1010944+01:00",_x000D_
          "TotalRefreshCount": 1,_x000D_
          "CustomInfo": {}_x000D_
        }_x000D_
      },_x000D_
      "2576": {_x000D_
        "$type": "Inside.Core.Formula.Definition.DefinitionAC, Inside.Core.Formula",_x000D_
        "ID": 2576,_x000D_
        "Results": [_x000D_
          [_x000D_
            "Ingénieur et cadre"_x000D_
          ]_x000D_
        ],_x000D_
        "Statistics": {_x000D_
          "CreationDate": "2022-11-15T10:02:33.4190151+01:00",_x000D_
          "LastRefreshDate": "2020-11-09T16:10:57.1050846+01:00",_x000D_
          "TotalRefreshCount": 1,_x000D_
          "CustomInfo": {}_x000D_
        }_x000D_
      },_x000D_
      "2577": {_x000D_
        "$type": "Inside.Core.Formula.Definition.DefinitionAC, Inside.Core.Formula",_x000D_
        "ID": 2577,_x000D_
        "Results": [_x000D_
          [_x000D_
            "Employé"_x000D_
          ]_x000D_
        ],_x000D_
        "Statistics": {_x000D_
          "CreationDate": "2022-11-15T10:02:33.4190151+01:00",_x000D_
          "LastRefreshDate": "2020-11-09T16:10:57.108116+01:00",_x000D_
          "TotalRefreshCount": 1,_x000D_
          "CustomInfo": {}_x000D_
        }_x000D_
      },_x000D_
      "2578": {_x000D_
        "$type": "Inside.Core.Formula.Definition.DefinitionAC, Inside.Core.Formula",_x000D_
        "ID": 2578,_x000D_
        "Results": [_x000D_
          [_x000D_
            "Employé"_x000D_
          ]_x000D_
        ],_x000D_
        "Statistics": {_x000D_
          "CreationDate": "2022-11-15T10:02:33.4190151+01:00",_x000D_
          "LastRefreshDate": "2020-11-09T16:10:57.1101064+01:00",_x000D_
          "TotalRefreshCount": 1,_x000D_
          "CustomInfo": {}_x000D_
        }_x000D_
      },_x000D_
      "2579": {_x000D_
        "$type": "Inside.Core.Formula.Definition.DefinitionAC, Inside.Core.Formula",_x000D_
        "ID": 2579,_x000D_
        "Results": [_x000D_
          [_x000D_
            "1"_x000D_
          ]_x000D_
        ],_x000D_
        "Statistics": {_x000D_
          "CreationDate": "2022-11-15T10:02:33.4190151+01:00",_x000D_
          "LastRefreshDate": "2020-11-09T16:10:57.1130731+01:00",_x000D_
          "TotalRefreshCount": 1,_x000D_
          "CustomInfo": {}_x000D_
        }_x000D_
      },_x000D_
      "2580": {_x000D_
        "$type": "Inside.Core.Formula.Definition.DefinitionAC, Inside.Core.Formula",_x000D_
        "ID": 2580,_x000D_
        "Results": [_x000D_
          [_x000D_
            "2"_x000D_
          ]_x000D_
        ],_x000D_
        "Statistics": {_x000D_
          "CreationDate": "2022-11-15T10:02:33.4190151+01:00",_x000D_
          "LastRefreshDate": "2020-11-09T16:10:57.1160553+01:00",_x000D_
          "TotalRefreshCount": 1,_x000D_
          "CustomInfo": {}_x000D_
        }_x000D_
      },_x000D_
      "2581": {_x000D_
        "$type": "Inside.Core.Formula.Definition.DefinitionAC, Inside.Core.Formula",_x000D_
        "ID": 2581,_x000D_
        "Results": [_x000D_
          [_x000D_
            "3"_x000D_
          ]_x000D_
        ],_x000D_
        "Statistics": {_x000D_
          "CreationDate": "2022-11-15T10:02:33.4190151+01:00",_x000D_
          "LastRefreshDate": "2020-11-09T16:10:57.119047+01:00",_x000D_
          "TotalRefreshCount": 1,_x000D_
          "CustomInfo": {}_x000D_
        }_x000D_
      },_x000D_
      "2582": {_x000D_
        "$type": "Inside.Core.Formula.Definition.DefinitionAC, Inside.Core.Formula",_x000D_
        "ID": 2582,_x000D_
        "Results": [_x000D_
          [_x000D_
            "1"_x000D_
          ]_x000D_
        ],_x000D_
        "Statistics": {_x000D_
          "CreationDate": "2022-11-15T10:02:33.4190151+01:00",_x000D_
          "LastRefreshDate": "2020-11-09T16:10:57.1210416+01:00",_x000D_
          "TotalRefreshCount": 1,_x000D_
          "CustomInfo": {}_x000D_
        }_x000D_
      },_x000D_
      "2583": {_x000D_
        "$type": "Inside.Core.Formula.Definition.DefinitionAC, Inside.Core.Formula",_x000D_
        "ID": 2583,_x000D_
        "Results": [_x000D_
          [_x000D_
            "Employé"_x000D_
          ]_x000D_
        ],_x000D_
        "Statistics": {_x000D_
          "CreationDate": "2022-11-15T10:02:33.4190151+01:00",_x000D_
          "LastRefreshDate": "2020-11-09T16:10:57.1240334+01:00",_x000D_
          "TotalRefreshCount": 1,_x000D_
          "CustomInfo": {}_x000D_
        }_x000D_
      },_x000D_
      "2584": {_x000D_
        "$type": "Inside.Core.Formula.Definition.DefinitionAC, Inside.Core.Formula",_x000D_
        "ID": 2584,_x000D_
        "Results": [_x000D_
          [_x000D_
            "Employé"_x000D_
          ]_x000D_
        ],_x000D_
        "Statistics": {_x000D_
          "CreationDate": "2022-11-15T10:02:33.4190151+01:00",_x000D_
          "LastRefreshDate": "2020-11-09T16:10:57.1260686+01:00",_x000D_
          "TotalRefreshCount": 1,_x000D_
          "CustomInfo": {}_x000D_
        }_x000D_
      },_x000D_
      "2585": {_x000D_
        "$type": "Inside.Core.Formula.Definition.DefinitionAC, Inside.Core.Formula",_x000D_
        "ID": 2585,_x000D_
        "Results": [_x000D_
          [_x000D_
            "Ingénieur et cadre"_x000D_
          ]_x000D_
        ],_x000D_
        "Statistics": {_x000D_
          "CreationDate": "2022-11-15T10:02:33.4190151+01:00",_x000D_
          "LastRefreshDate": "2020-11-09T16:10:57.1290201+01:00",_x000D_
          "TotalRefreshCount": 1,_x000D_
          "CustomInfo": {}_x000D_
        }_x000D_
      },_x000D_
      "2586": {_x000D_
        "$type": "Inside.Core.Formula.Definition.DefinitionAC, Inside.Core.Formula",_x000D_
        "ID": 2586,_x000D_
        "Results": [_x000D_
          [_x000D_
            "Employé"_x000D_
          ]_x000D_
        ],_x000D_
        "Statistics": {_x000D_
          "CreationDate": "2022-11-15T10:02:33.4190151+01:00",_x000D_
          "LastRefreshDate": "2020-11-09T16:10:57.1320493+01:00",_x000D_
          "TotalRefreshCount": 1,_x000D_
          "CustomInfo": {}_x000D_
        }_x000D_
      },_x000D_
      "2587": {_x000D_
        "$type": "Inside.Core.Formula.Definition.DefinitionAC, Inside.Core.Formula",_x000D_
        "ID": 2587,_x000D_
        "Results": [_x000D_
          [_x000D_
            "Employé"_x000D_
          ]_x000D_
        ],_x000D_
        "Statistics": {_x000D_
          "CreationDate": "2022-11-15T10:02:33.4190151+01:00",_x000D_
          "LastRefreshDate": "2020-11-09T16:10:57.1340413+01:00",_x000D_
          "TotalRefreshCount": 1,_x000D_
          "CustomInfo": {}_x000D_
        }_x000D_
      },_x000D_
      "2588": {_x000D_
        "$type": "Inside.Core.Formula.Definition.DefinitionAC, Inside.Core.Formula",_x000D_
        "ID": 2588,_x000D_
        "Results": [_x000D_
          [_x000D_
            "Ingénieur et cadre"_x000D_
          ]_x000D_
        ],_x000D_
        "Statistics": {_x000D_
          "CreationDate": "2022-11-15T10:02:33.4190151+01:00",_x000D_
          "LastRefreshDate": "2020-11-09T16:10:57.1370009+01:00",_x000D_
          "TotalRefreshCount": 1,_x000D_
          "CustomInfo": {}_x000D_
        }_x000D_
      },_x000D_
      "2589": {_x000D_
        "$type": "Inside.Core.Formula.Definition.DefinitionAC, Inside.Core.Formula",_x000D_
        "ID": 2589,_x000D_
        "Results": [_x000D_
          [_x000D_
            "Employé"_x000D_
          ]_x000D_
        ],_x000D_
        "Statistics": {_x000D_
          "CreationDate": "2022-11-15T10:02:33.4190151+01:00",_x000D_
          "LastRefreshDate": "2020-11-09T16:10:57.1390286+01:00",_x000D_
          "TotalRefreshCount": 1,_x000D_
          "CustomInfo": {}_x000D_
        }_x000D_
      },_x000D_
      "2590": {_x000D_
        "$type": "Inside.Core.Formula.Definition.DefinitionAC, Inside.Core.Formula",_x000D_
        "ID": 2590,_x000D_
        "Results": [_x000D_
          [_x000D_
            "Employé"_x000D_
          ]_x000D_
        ],_x000D_
        "Statistics": {_x000D_
          "CreationDate": "2022-11-15T10:02:33.4190151+01:00",_x000D_
          "LastRefreshDate": "2020-11-09T16:10:57.1419868+01:00",_x000D_
          "TotalRefreshCount": 1,_x000D_
          "CustomInfo": {}_x000D_
        }_x000D_
      },_x000D_
      "2591": {_x000D_
        "$type": "Inside.Core.Formula.Definition.DefinitionAC, Inside.Core.Formula",_x000D_
        "ID": 2591,_x000D_
        "Results": [_x000D_
          [_x000D_
            "Employé"_x000D_
          ]_x000D_
        ],_x000D_
        "Statistics": {_x000D_
          "CreationDate": "2022-11-15T10:02:33.4190151+01:00",_x000D_
          "LastRefreshDate": "2020-11-09T16:10:57.1454193+01:00",_x000D_
          "TotalRefreshCount": 1,_x000D_
          "CustomInfo": {}_x000D_
        }_x000D_
      },_x000D_
      "2592": {_x000D_
        "$type": "Inside.Core.Formula.Definition.DefinitionAC, Inside.Core.Formula",_x000D_
        "ID": 2592,_x000D_
        "Results": [_x000D_
          [_x000D_
            "Ingénieur et cadre"_x000D_
          ]_x000D_
        ],_x000D_
        "Statistics": {_x000D_
          "CreationDate": "2022-11-15T10:02:33.4190151+01:00",_x000D_
          "LastRefreshDate": "2020-11-09T16:10:57.1524451+01:00",_x000D_
          "TotalRefreshCount": 1,_x000D_
          "CustomInfo": {}_x000D_
        }_x000D_
      },_x000D_
      "2593": {_x000D_
        "$type": "Inside.Core.Formula.Definition.DefinitionAC, Inside.Core.Formula",_x000D_
        "ID": 2593,_x000D_
        "Results": [_x000D_
          [_x000D_
            "Ingénieur et cadre"_x000D_
          ]_x000D_
        ],_x000D_
        "Statistics": {_x000D_
          "CreationDate": "2022-11-15T10:02:33.4190151+01:00",_x000D_
          "LastRefreshDate": "2020-11-09T16:10:57.154436+01:00",_x000D_
          "TotalRefreshCount": 1,_x000D_
          "CustomInfo": {}_x000D_
        }_x000D_
      },_x000D_
      "2594": {_x000D_
        "$type": "Inside.Core.Formula.Definition.DefinitionAC, Inside.Core.Formula",_x000D_
        "ID": 2594,_x000D_
        "Results": [_x000D_
          [_x000D_
            "Employé"_x000D_
          ]_x000D_
        ],_x000D_
        "Statistics": {_x000D_
          "CreationDate": "2022-11-15T10:02:33.4190151+01:00",_x000D_
          "LastRefreshDate": "2020-11-09T16:10:57.1574285+01:00",_x000D_
          "TotalRefreshCount": 1,_x000D_
          "CustomInfo": {}_x000D_
        }_x000D_
      },_x000D_
      "2595": {_x000D_
        "$type": "Inside.Core.Formula.Definition.DefinitionAC, Inside.Core.Formula",_x000D_
        "ID": 2595,_x000D_
        "Results": [_x000D_
          [_x000D_
            "Employé"_x000D_
          ]_x000D_
        ],_x000D_
        "Statistics": {_x000D_
          "CreationDate": "2022-11-15T10:02:33.4190151+01:00",_x000D_
          "LastRefreshDate": "2020-11-09T16:10:57.1594276+01:00",_x000D_
          "TotalRefreshCount": 1,_x000D_
          "CustomInfo": {}_x000D_
        }_x000D_
      },_x000D_
      "2596": {_x000D_
        "$type": "Inside.Core.Formula.Definition.DefinitionAC, Inside.Core.Formula",_x000D_
        "ID": 2596,_x000D_
        "Results": [_x000D_
          [_x000D_
            "Employé"_x000D_
          ]_x000D_
        ],_x000D_
        "Statistics": {_x000D_
          "CreationDate": "2022-11-15T10:02:33.4190151+01:00",_x000D_
          "LastRefreshDate": "2020-11-09T16:10:57.1623765+01:00",_x000D_
          "TotalRefreshCount": 1,_x000D_
          "CustomInfo": {}_x000D_
        }_x000D_
      },_x000D_
      "2597": {_x000D_
        "$type": "Inside.Core.Formula.Definition.DefinitionAC, Inside.Core.Formula",_x000D_
        "ID": 2597,_x000D_
        "Results": [_x000D_
          [_x000D_
            "Ingénieur et cadre"_x000D_
          ]_x000D_
        ],_x000D_
        "Statistics": {_x000D_
          "CreationDate": "2022-11-15T10:02:33.4190151+01:00",_x000D_
          "LastRefreshDate": "2020-11-09T16:10:57.1653612+01:00",_x000D_
          "TotalRefreshCount": 1,_x000D_
          "CustomInfo": {}_x000D_
        }_x000D_
      },_x000D_
      "2598": {_x000D_
        "$type": "Inside.Core.Formula.Definition.DefinitionAC, Inside.Core.Formula",_x000D_
        "ID": 2598,_x000D_
        "Results": [_x000D_
          [_x000D_
            "Ingénieur et cadre"_x000D_
          ]_x000D_
        ],_x000D_
        "Statistics": {_x000D_
          "CreationDate": "2022-11-15T10:02:33.4190151+01:00",_x000D_
          "LastRefreshDate": "2020-11-09T16:10:57.1683902+01:00",_x000D_
          "TotalRefreshCount": 1,_x000D_
          "CustomInfo": {}_x000D_
        }_x000D_
      },_x000D_
      "2599": {_x000D_
        "$type": "Inside.Core.Formula.Definition.DefinitionAC, Inside.Core.Formula",_x000D_
        "ID": 2599,_x000D_
        "Results": [_x000D_
          [_x000D_
            "Employé"_x000D_
          ]_x000D_
        ],_x000D_
        "Statistics": {_x000D_
          "CreationDate": "2022-11-15T10:02:33.4190151+01:00",_x000D_
          "LastRefreshDate": "2020-11-09T16:10:57.170387+01:00",_x000D_
          "TotalRefreshCount": 1,_x000D_
          "CustomInfo": {}_x000D_
        }_x000D_
      },_x000D_
      "2600": {_x000D_
        "$type": "Inside.Core.Formula.Definition.DefinitionAC, Inside.Core.Formula",_x000D_
        "ID": 2600,_x000D_
        "Results": [_x000D_
          [_x000D_
            "Employé"_x000D_
          ]_x000D_
        ],_x000D_
        "Statistics": {_x000D_
          "CreationDate": "2022-11-15T10:02:33.4190151+01:00",_x000D_
          "LastRefreshDate": "2020-11-09T16:10:57.1733779+01:00",_x000D_
          "TotalRefreshCount": 1,_x000D_
          "CustomInfo": {}_x000D_
        }_x000D_
      },_x000D_
      "2601": {_x000D_
        "$type": "Inside.Core.Formula.Definition.DefinitionAC, Inside.Core.Formula",_x000D_
        "ID": 2601,_x000D_
        "Results": [_x000D_
          [_x000D_
            "Employé"_x000D_
          ]_x000D_
        ],_x000D_
        "Statistics": {_x000D_
          "CreationDate": "2022-11-15T10:02:33.4190151+01:00",_x000D_
          "LastRefreshDate": "2020-11-09T16:10:57.1753789+01:00",_x000D_
          "TotalRefreshCount": 1,_x000D_
          "CustomInfo": {}_x000D_
        }_x000D_
      },_x000D_
      "2602": {_x000D_
        "$type": "Inside.Core.Formula.Definition.DefinitionAC, Inside.Core.Formula",_x000D_
        "ID": 2602,_x000D_
        "Results": [_x000D_
          [_x000D_
            "Ingénieur et cadre"_x000D_
          ]_x000D_
        ],_x000D_
        "Statistics": {_x000D_
          "CreationDate": "2022-11-15T10:02:33.4190151+01:00",_x000D_
          "LastRefreshDate": "2020-11-09T16:10:57.1783716+01:00",_x000D_
          "TotalRefreshCount": 1,_x000D_
          "CustomInfo": {}_x000D_
        }_x000D_
      },_x000D_
      "2603": {_x000D_
        "$type": "Inside.Core.Formula.Definition.DefinitionAC, Inside.Core.Formula",_x000D_
        "ID": 2603,_x000D_
        "Results": [_x000D_
          [_x000D_
            "Employé"_x000D_
          ]_x000D_
        ],_x000D_
        "Statistics": {_x000D_
          "CreationDate": "2022-11-15T10:02:33.4190151+01:00",_x000D_
          "LastRefreshDate": "2020-11-09T16:10:57.1813198+01:00",_x000D_
          "TotalRefreshCount": 1,_x000D_
          "CustomInfo": {}_x000D_
        }_x000D_
      },_x000D_
      "2604": {_x000D_
        "$type": "Inside.Core.Formula.Definition.DefinitionAC, Inside.Core.Formula",_x000D_
        "ID": 2604,_x000D_
        "Results": [_x000D_
          [_x000D_
            "Employé"_x000D_
          ]_x000D_
        ],_x000D_
        "Statistics": {_x000D_
          "CreationDate": "2022-11-15T10:02:33.4190151+01:00",_x000D_
          "LastRefreshDate": "2020-11-09T16:10:57.1843116+01:00",_x000D_
          "TotalRefreshCount": 1,_x000D_
          "CustomInfo": {}_x000D_
        }_x000D_
      },_x000D_
      "2605": {_x000D_
        "$type": "Inside.Core.Formula.Definition.DefinitionAC, Inside.Core.Formula",_x000D_
        "ID": 2605,_x000D_
        "Results": [_x000D_
          [_x000D_
            "Ingénieur et cadre"_x000D_
          ]_x000D_
        ],_x000D_
        "Statistics": {_x000D_
          "CreationDate": "2022-11-15T10:02:33.4190151+01:00",_x000D_
          "LastRefreshDate": "2020-11-09T16:10:57.186307+01:00",_x000D_
          "TotalRefreshCount": 1,_x000D_
          "CustomInfo": {}_x000D_
        }_x000D_
      },_x000D_
      "2606": {_x000D_
        "$type": "Inside.Core.Formula.Definition.DefinitionAC, Inside.Core.Formula",_x000D_
        "ID": 2606,_x000D_
        "Results": [_x000D_
          [_x000D_
            "Employé"_x000D_
          ]_x000D_
        ],_x000D_
        "Statistics": {_x000D_
          "CreationDate": "2022-11-15T10:02:33.4190151+01:00",_x000D_
          "LastRefreshDate": "2020-11-09T16:10:57.1892995+01:00",_x000D_
          "TotalRefreshCount": 1,_x000D_
          "CustomInfo": {}_x000D_
        }_x000D_
      },_x000D_
      "2607": {_x000D_
        "$type": "Inside.Core.Formula.Definition.DefinitionAC, Inside.Core.Formula",_x000D_
        "ID": 2607,_x000D_
        "Results": [_x000D_
          [_x000D_
            "Employé"_x000D_
          ]_x000D_
        ],_x000D_
        "Statistics": {_x000D_
          "CreationDate": "2022-11-15T10:02:33.4190151+01:00",_x000D_
          "LastRefreshDate": "2020-11-09T16:10:57.1942843+01:00",_x000D_
          "TotalRefreshCount": 1,_x000D_
          "CustomInfo": {}_x000D_
        }_x000D_
      },_x000D_
      "2608": {_x000D_
        "$type": "Inside.Core.Formula.Definition.DefinitionAC, Inside.Core.Formula",_x000D_
        "ID": 2608,_x000D_
        "Results": [_x000D_
          [_x000D_
            "Ingénieur et cadre"_x000D_
          ]_x000D_
        ],_x000D_
        "Statistics": {_x000D_
          "CreationDate": "2022-11-15T10:02:33.4190151+01:00",_x000D_
          "LastRefreshDate": "2020-11-09T16:10:57.1993142+01:00",_x000D_
          "TotalRefreshCount": 1,_x000D_
          "CustomInfo": {}_x000D_
        }_x000D_
      },_x000D_
      "2609": {_x000D_
        "$type": "Inside.Core.Formula.Definition.DefinitionAC, Inside.Core.Formula",_x000D_
        "ID": 2609,_x000D_
        "Results": [_x000D_
          [_x000D_
            "Employé"_x000D_
          ]_x000D_
        ],_x000D_
        "Statistics": {_x000D_
          "CreationDate": "2022-11-15T10:02:33.4190151+01:00",_x000D_
          "LastRefreshDate": "2020-11-09T16:10:57.2023023+01:00",_x000D_
          "TotalRefreshCount": 1,_x000D_
          "CustomInfo": {}_x000D_
        }_x000D_
      },_x000D_
      "2610": {_x000D_
        "$type": "Inside.Core.Formula.Definition.DefinitionAC, Inside.Core.Formula",_x000D_
        "ID": 2610,_x000D_
        "Results": [_x000D_
          [_x000D_
            "Ingénieur et cadre"_x000D_
          ]_x000D_
        ],_x000D_
        "Statistics": {_x000D_
          "CreationDate": "2022-11-15T10:02:33.4190151+01:00",_x000D_
          "LastRefreshDate": "2020-11-09T16:10:57.2042975+01:00",_x000D_
          "TotalRefreshCount": 1,_x000D_
          "CustomInfo": {}_x000D_
        }_x000D_
      },_x000D_
      "2611": {_x000D_
        "$type": "Inside.Core.Formula.Definition.DefinitionAC, Inside.Core.Formula",_x000D_
        "ID": 2611,_x000D_
        "Results": [_x000D_
          [_x000D_
            "Ingénieur et cadre"_x000D_
          ]_x000D_
        ],_x000D_
        "Statistics": {_x000D_
          "CreationDate": "2022-11-15T10:02:33.4190151+01:00",_x000D_
          "LastRefreshDate": "2020-11-09T16:10:57.2072915+01:00",_x000D_
          "TotalRefreshCount": 1,_x000D_
          "CustomInfo": {}_x000D_
        }_x000D_
      },_x000D_
      "2612": {_x000D_
        "$type": "Inside.Core.Formula.Definition.DefinitionAC, Inside.Core.Formula",_x000D_
        "ID": 2612,_x000D_
        "Results": [_x000D_
          [_x000D_
            "Employé"_x000D_
          ]_x000D_
        ],_x000D_
        "Statistics": {_x000D_
          "CreationDate": "2022-11-15T10:02:33.4190151+01:00",_x000D_
          "LastRefreshDate": "2020-11-09T16:10:57.2092461+01:00",_x000D_
          "TotalRefreshCount": 1,_x000D_
          "CustomInfo": {}_x000D_
        }_x000D_
      },_x000D_
      "2613": {_x000D_
        "$type": "Inside.Core.Formula.Definition.DefinitionAC, Inside.Core.Formula",_x000D_
        "ID": 2613,_x000D_
        "Results": [_x000D_
          [_x000D_
            "Employé"_x000D_
          ]_x000D_
        ],_x000D_
        "Statistics": {_x000D_
          "CreationDate": "2022-11-15T10:02:33.4190151+01:00",_x000D_
          "LastRefreshDate": "2020-11-09T16:10:57.21224+01:00",_x000D_
          "TotalRefreshCount": 1,_x000D_
          "CustomInfo": {}_x000D_
        }_x000D_
      },_x000D_
      "2614": {_x000D_
        "$type": "Inside.Core.Formula.Definition.DefinitionAC, Inside.Core.Formula",_x000D_
        "ID": 2614,_x000D_
        "Results": [_x000D_
          [_x000D_
            "Ingénieur et cadre"_x000D_
          ]_x000D_
        ],_x000D_
        "Statistics": {_x000D_
          "CreationDate": "2022-11-15T10:02:33.4190151+01:00",_x000D_
          "LastRefreshDate": "2020-11-09T16:10:57.2152321+01:00",_x000D_
          "TotalRefreshCount": 1,_x000D_
          "CustomInfo": {}_x000D_
        }_x000D_
      },_x000D_
      "2615": {_x000D_
        "$type": "Inside.Core.Formula.Definition.DefinitionAC, Inside.Core.Formula",_x000D_
        "ID": 2615,_x000D_
        "Results": [_x000D_
          [_x000D_
            "Employé"_x000D_
          ]_x000D_
        ],_x000D_
        "Statistics": {_x000D_
          "CreationDate": "2022-11-15T10:02:33.4190151+01:00",_x000D_
          "LastRefreshDate": "2020-11-09T16:10:57.2172265+01:00",_x000D_
          "TotalRefreshCount": 1,_x000D_
          "CustomInfo": {}_x000D_
        }_x000D_
      },_x000D_
      "2616": {_x000D_
        "$type": "Inside.Core.Formula.Definition.DefinitionAC, Inside.Core.Formula",_x000D_
        "ID": 2616,_x000D_
        "Results": [_x000D_
          [_x000D_
            "Employé"_x000D_
          ]_x000D_
        ],_x000D_
        "Statistics": {_x000D_
          "CreationDate": "2022-11-15T10:02:33.4190151+01:00",_x000D_
          "LastRefreshDate": "2020-11-09T16:10:57.2202185+01:00",_x000D_
          "TotalRefreshCount": 1,_x000D_
          "CustomInfo": {}_x000D_
        }_x000D_
      },_x000D_
      "2617": {_x000D_
        "$type": "Inside.Core.Formula.Definition.DefinitionAC, Inside.Core.Formula",_x000D_
        "ID": 2617,_x000D_
        "Results": [_x000D_
          [_x000D_
            "Ingénieur et cadre"_x000D_
          ]_x000D_
        ],_x000D_
        "Statistics": {_x000D_
          "CreationDate": "2022-11-15T10:02:33.4190151+01:00",_x000D_
          "LastRefreshDate": "2020-11-09T16:10:57.2222484+01:00",_x000D_
          "TotalRefreshCount": 1,_x000D_
          "CustomInfo": {}_x000D_
        }_x000D_
      },_x000D_
      "2618": {_x000D_
        "$type": "Inside.Core.Formula.Definition.DefinitionAC, Inside.Core.Formula",_x000D_
        "ID": 2618,_x000D_
        "Results": [_x000D_
          [_x000D_
            "Employé"_x000D_
          ]_x000D_
        ],_x000D_
        "Statistics": {_x000D_
          "CreationDate": "2022-11-15T10:02:33.4190151+01:00",_x000D_
          "LastRefreshDate": "2020-11-09T16:10:57.2252051+01:00",_x000D_
          "TotalRefreshCount": 1,_x000D_
          "CustomInfo": {}_x000D_
        }_x000D_
      },_x000D_
      "2619": {_x000D_
        "$type": "Inside.Core.Formula.Definition.DefinitionAC, Inside.Core.Formula",_x000D_
        "ID": 2619,_x000D_
        "Results": [_x000D_
          [_x000D_
            "Ingénieur et cadre"_x000D_
          ]_x000D_
        ],_x000D_
        "Statistics": {_x000D_
          "CreationDate": "2022-11-15T10:02:33.4190151+01:00",_x000D_
          "LastRefreshDate": "2020-11-09T16:10:57.2272001+01:00",_x000D_
          "TotalRefreshCount": 1,_x000D_
          "CustomInfo": {}_x000D_
        }_x000D_
      },_x000D_
      "2620": {_x000D_
        "$type": "Inside.Core.Formula.Definition.DefinitionAC, Inside.Core.Formula",_x000D_
        "ID": 2620,_x000D_
        "Results": [_x000D_
          [_x000D_
            "Ingénieur et cadre"_x000D_
          ]_x000D_
        ],_x000D_
        "Statistics": {_x000D_
          "CreationDate": "2022-11-15T10:02:33.4190151+01:00",_x000D_
          "LastRefreshDate": "2020-11-09T16:10:57.2311901+01:00",_x000D_
          "TotalRefreshCount": 1,_x000D_
          "CustomInfo": {}_x000D_
        }_x000D_
      },_x000D_
      "2621": {_x000D_
        "$type": "Inside.Core.Formula.Definition.DefinitionAC, Inside.Core.Formula",_x000D_
        "ID": 2621,_x000D_
        "Results": [_x000D_
          [_x000D_
            "Employé"_x000D_
          ]_x000D_
        ],_x000D_
        "Statistics": {_x000D_
          "CreationDate": "2022-11-15T10:02:33.4190151+01:00",_x000D_
          "LastRefreshDate": "2020-11-09T16:10:57.2331842+01:00",_x000D_
          "TotalRefreshCount": 1,_x000D_
          "CustomInfo": {}_x000D_
        }_x000D_
      },_x000D_
      "2622": {_x000D_
        "$type": "Inside.Core.Formula.Definition.DefinitionAC, Inside.Core.Formula",_x000D_
        "ID": 2622,_x000D_
        "Results": [_x000D_
          [_x000D_
            "Employé"_x000D_
          ]_x000D_
        ],_x000D_
        "Statistics": {_x000D_
          "CreationDate": "2022-11-15T10:02:33.4190151+01:00",_x000D_
          "LastRefreshDate": "2020-11-09T16:10:57.2361771+01:00",_x000D_
          "TotalRefreshCount": 1,_x000D_
          "CustomInfo": {}_x000D_
        }_x000D_
      },_x000D_
      "2623": {_x000D_
        "$type": "Inside.Core.Formula.Definition.DefinitionAC, Inside.Core.Formula",_x000D_
        "ID": 2623,_x000D_
        "Results": [_x000D_
          [_x000D_
            "Ingénieur et cadre"_x000D_
          ]_x000D_
        ],_x000D_
        "Statistics": {_x000D_
          "CreationDate": "2022-11-15T10:02:33.4190151+01:00",_x000D_
          "LastRefreshDate": "2020-11-09T16:10:57.2381712+01:00",_x000D_
          "TotalRefreshCount": 1,_x000D_
          "CustomInfo": {}_x000D_
        }_x000D_
      },_x000D_
      "2624": {_x000D_
        "$type": "Inside.Core.Formula.Definition.DefinitionAC, Inside.Core.Formula",_x000D_
        "ID": 2624,_x000D_
        "Results": [_x000D_
          [_x000D_
            "Employé"_x000D_
          ]_x000D_
        ],_x000D_
        "Statistics": {_x000D_
          "CreationDate": "2022-11-15T10:02:33.4190151+01:00",_x000D_
          "LastRefreshDate": "2020-11-09T16:10:57.2411631+01:00",_x000D_
          "TotalRefreshCount": 1,_x000D_
          "CustomInfo": {}_x000D_
        }_x000D_
      },_x000D_
      "2625": {_x000D_
        "$type": "Inside.Core.Formula.Definition.DefinitionAC, Inside.Core.Formula",_x000D_
        "ID": 2625,_x000D_
        "Results": [_x000D_
          [_x000D_
            "Employé"_x000D_
          ]_x000D_
        ],_x000D_
        "Statistics": {_x000D_
          "CreationDate": "2022-11-15T10:02:33.4190151+01:00",_x000D_
          "LastRefreshDate": "2020-11-09T16:10:57.243193+01:00",_x000D_
          "TotalRefreshCount": 1,_x000D_
          "CustomInfo": {}_x000D_
        }_x000D_
      },_x000D_
      "2626": {_x000D_
        "$type": "Inside.Core.Formula.Definition.DefinitionAC, Inside.Core.Formula",_x000D_
        "ID": 2626,_x000D_
        "Results": [_x000D_
          [_x000D_
            "Employé"_x000D_
          ]_x000D_
        ],_x000D_
        "Statistics": {_x000D_
          "CreationDate": "2022-11-15T10:02:33.4190151+01:00",_x000D_
          "LastRefreshDate": "2020-11-09T16:10:57.2461503+01:00",_x000D_
          "TotalRefreshCount": 1,_x000D_
          "CustomInfo": {}_x000D_
        }_x000D_
      },_x000D_
      "2627": {_x000D_
        "$type": "Inside.Core.Formula.Definition.DefinitionAC, Inside.Core.Formula",_x000D_
        "ID": 2627,_x000D_
        "Results": [_x000D_
          [_x000D_
            "Ingénieur et cadre"_x000D_
          ]_x000D_
        ],_x000D_
        "Statistics": {_x000D_
          "CreationDate": "2022-11-15T10:02:33.4190151+01:00",_x000D_
          "LastRefreshDate": "2020-11-09T16:10:57.2491426+01:00",_x000D_
          "TotalRefreshCount": 1,_x000D_
          "CustomInfo": {}_x000D_
        }_x000D_
      },_x000D_
      "2628": {_x000D_
        "$type": "Inside.Core.Formula.Definition.DefinitionAC, Inside.Core.Formula",_x000D_
        "ID": 2628,_x000D_
        "Results": [_x000D_
          [_x000D_
            "Ingénieur et cadre"_x000D_
          ]_x000D_
        ],_x000D_
        "Statistics": {_x000D_
          "CreationDate": "2022-11-15T10:02:33.4190151+01:00",_x000D_
          "LastRefreshDate": "2020-11-09T16:10:57.2521722+01:00",_x000D_
          "TotalRefreshCount": 1,_x000D_
          "CustomInfo": {}_x000D_
        }_x000D_
      },_x000D_
      "2629": {_x000D_
        "$type": "Inside.Core.Formula.Definition.DefinitionAC, Inside.Core.Formula",_x000D_
        "ID": 2629,_x000D_
        "Results": [_x000D_
          [_x000D_
            "Employé"_x000D_
          ]_x000D_
        ],_x000D_
        "Statistics": {_x000D_
          "CreationDate": "2022-11-15T10:02:33.4190151+01:00",_x000D_
          "LastRefreshDate": "2020-11-09T16:10:57.2551646+01:00",_x000D_
          "TotalRefreshCount": 1,_x000D_
          "CustomInfo": {}_x000D_
        }_x000D_
      },_x000D_
      "2630": {_x000D_
        "$type": "Inside.Core.Formula.Definition.DefinitionAC, Inside.Core.Formula",_x000D_
        "ID": 2630,_x000D_
        "Results": [_x000D_
          [_x000D_
            "Employé"_x000D_
          ]_x000D_
        ],_x000D_
        "Statistics": {_x000D_
          "CreationDate": "2022-11-15T10:02:33.4190151+01:00",_x000D_
          "LastRefreshDate": "2020-11-09T16:10:57.2571222+01:00",_x000D_
          "TotalRefreshCount": 1,_x000D_
          "CustomInfo": {}_x000D_
        }_x000D_
      },_x000D_
      "2631": {_x000D_
        "$type": "Inside.Core.Formula.Definition.DefinitionAC, Inside.Core.Formula",_x000D_
        "ID": 2631,_x000D_
        "Results": [_x000D_
          [_x000D_
            "Employé"_x000D_
          ]_x000D_
        ],_x000D_
        "Statistics": {_x000D_
          "CreationDate": "2022-11-15T10:02:33.4190151+01:00",_x000D_
          "LastRefreshDate": "2020-11-09T16:10:57.2601145+01:00",_x000D_
          "TotalRefreshCount": 1,_x000D_
          "CustomInfo": {}_x000D_
        }_x000D_
      },_x000D_
      "2632": {_x000D_
        "$type": "Inside.Core.Formula.Definition.DefinitionAC, Inside.Core.Formula",_x000D_
        "ID": 2632,_x000D_
        "Results": [_x000D_
          [_x000D_
            "Employé"_x000D_
          ]_x000D_
        ],_x000D_
        "Statistics": {_x000D_
          "CreationDate": "2022-11-15T10:02:33.4190151+01:00",_x000D_
          "LastRefreshDate": "2020-11-09T16:10:57.2641034+01:00",_x000D_
          "TotalRefreshCount": 1,_x000D_
          "CustomInfo": {}_x000D_
        }_x000D_
      },_x000D_
      "2633": {_x000D_
        "$type": "Inside.Core.Formula.Definition.DefinitionAC, Inside.Core.Formula",_x000D_
        "ID": 2633,_x000D_
        "Results": [_x000D_
          [_x000D_
            "Ingénieur et cadre"_x000D_
          ]_x000D_
        ],_x000D_
        "Statistics": {_x000D_
          "CreationDate": "2022-11-15T10:02:33.4190151+01:00",_x000D_
          "LastRefreshDate": "2020-11-09T16:10:57.2661378+01:00",_x000D_
          "TotalRefreshCount": 1,_x000D_
          "CustomInfo": {}_x000D_
        }_x000D_
      },_x000D_
      "2634": {_x000D_
        "$type": "Inside.Core.Formula.Definition.DefinitionAC, Inside.Core.Formula",_x000D_
        "ID": 2634,_x000D_
        "Results": [_x000D_
          [_x000D_
            "Employé"_x000D_
          ]_x000D_
        ],_x000D_
        "Statistics": {_x000D_
          "CreationDate": "2022-11-15T10:02:33.4190151+01:00",_x000D_
          "LastRefreshDate": "2020-11-09T16:10:57.2691305+01:00",_x000D_
          "TotalRefreshCount": 1,_x000D_
          "CustomInfo": {}_x000D_
        }_x000D_
      },_x000D_
      "2635": {_x000D_
        "$type": "Inside.Core.Formula.Definition.DefinitionAC, Inside.Core.Formula",_x000D_
        "ID": 2635,_x000D_
        "Results": [_x000D_
          [_x000D_
            "2"_x000D_
          ]_x000D_
        ],_x000D_
        "Statistics": {_x000D_
          "CreationDate": "2022-11-15T10:02:33.4190151+01:00",_x000D_
          "LastRefreshDate": "2020-11-09T16:10:57.2711232+01:00",_x000D_
          "TotalRefreshCount": 1,_x000D_
          "CustomInfo": {}_x000D_
        }_x000D_
      },_x000D_
      "2636": {_x000D_
        "$type": "Inside.Core.Formula.Definition.DefinitionAC, Inside.Core.Formula",_x000D_
        "ID": 2636,_x000D_
        "Results": [_x000D_
          [_x000D_
            "2"_x000D_
          ]_x000D_
        ],_x000D_
        "Statistics": {_x000D_
          "CreationDate": "2022-11-15T10:02:33.4190151+01:00",_x000D_
          "LastRefreshDate": "2020-11-09T16:10:57.2950868+01:00",_x000D_
          "TotalRefreshCount": 1,_x000D_
          "CustomInfo": {}_x000D_
        }_x000D_
      },_x000D_
      "2637": {_x000D_
        "$type": "Inside.Core.Formula.Definition.DefinitionAC, Inside.Core.Formula",_x000D_
        "ID": 2637,_x000D_
        "Results": [_x000D_
          [_x000D_
            "4"_x000D_
          ]_x000D_
        ],_x000D_
        "Statistics": {_x000D_
          "CreationDate": "2022-11-15T10:02:33.4190151+01:00",_x000D_
          "LastRefreshDate": "2020-11-09T16:10:57.3010949+01:00",_x000D_
          "TotalRefreshCount": 1,_x000D_
          "CustomInfo": {}_x000D_
        }_x000D_
      },_x000D_
      "2638": {_x000D_
        "$type": "Inside.Core.Formula.Definition.DefinitionAC, Inside.Core.Formula",_x000D_
        "ID": 2638,_x000D_
        "Results": [_x000D_
          [_x000D_
            "2"_x000D_
          ]_x000D_
        ],_x000D_
        "Statistics": {_x000D_
          "CreationDate": "2022-11-15T10:02:33.4190151+01:00",_x000D_
          "LastRefreshDate": "2020-11-09T16:10:57.3070819+01:00",_x000D_
          "TotalRefreshCount": 1,_x000D_
          "CustomInfo": {}_x000D_
        }_x000D_
      },_x000D_
      "2639": {_x000D_
        "$type": "Inside.Core.Formula.Definition.DefinitionAC, Inside.Core.Formula",_x000D_
        "ID": 2639,_x000D_
        "Results": [_x000D_
          [_x000D_
            "Employé"_x000D_
          ]_x000D_
        ],_x000D_
        "Statistics": {_x000D_
          "CreationDate": "2022-11-15T10:02:33.4190151+01:00",_x000D_
          "LastRefreshDate": "2020-11-09T16:10:57.3100763+01:00",_x000D_
          "TotalRefreshCount": 1,_x000D_
          "CustomInfo": {}_x000D_
        }_x000D_
      },_x000D_
      "2640": {_x000D_
        "$type": "Inside.Core.Formula.Definition.DefinitionAC, Inside.Core.Formula",_x000D_
        "ID": 2640,_x000D_
        "Results": [_x000D_
          [_x000D_
            "Employé"_x000D_
          ]_x000D_
        ],_x000D_
        "Statistics": {_x000D_
          "CreationDate": "2022-11-15T10:02:33.4190151+01:00",_x000D_
          "LastRefreshDate": "2020-11-09T16:10:57.3150565+01:00",_x000D_
          "TotalRefreshCount": 1,_x000D_
          "CustomInfo": {}_x000D_
        }_x000D_
      },_x000D_
      "2641": {_x000D_
        "$type": "Inside.Core.Formula.Definition.DefinitionAC, Inside.Core.Formula",_x000D_
        "ID": 2641,_x000D_
        "Results": [_x000D_
          [_x000D_
            "Ingénieur et cadre"_x000D_
          ]_x000D_
        ],_x000D_
        "Statistics": {_x000D_
          "CreationDate": "2022-11-15T10:02:33.4190151+01:00",_x000D_
          "LastRefreshDate": "2020-11-09T16:10:57.3170496+01:00",_x000D_
          "TotalRefreshCount": 1,_x000D_
          "CustomInfo": {}_x000D_
        }_x000D_
      },_x000D_
      "2642": {_x000D_
        "$type": "Inside.Core.Formula.Definition.DefinitionAC, Inside.Core.Formula",_x000D_
        "ID": 2642,_x000D_
        "Results": [_x000D_
          [_x000D_
            "Ingénieur et cadre"_x000D_
          ]_x000D_
        ],_x000D_
        "Statistics": {_x000D_
          "CreationDate": "2022-11-15T10:02:33.4190151+01:00",_x000D_
          "LastRefreshDate": "2020-11-09T16:10:57.3200423+01:00",_x000D_
          "TotalRefreshCount": 1,_x000D_
          "CustomInfo": {}_x000D_
        }_x000D_
      },_x000D_
      "2643": {_x000D_
        "$type": "Inside.Core.Formula.Definitio</t>
  </si>
  <si>
    <t xml:space="preserve">n.DefinitionAC, Inside.Core.Formula",_x000D_
        "ID": 2643,_x000D_
        "Results": [_x000D_
          [_x000D_
            "Employé"_x000D_
          ]_x000D_
        ],_x000D_
        "Statistics": {_x000D_
          "CreationDate": "2022-11-15T10:02:33.4190151+01:00",_x000D_
          "LastRefreshDate": "2020-11-09T16:10:57.3230384+01:00",_x000D_
          "TotalRefreshCount": 1,_x000D_
          "CustomInfo": {}_x000D_
        }_x000D_
      },_x000D_
      "2644": {_x000D_
        "$type": "Inside.Core.Formula.Definition.DefinitionAC, Inside.Core.Formula",_x000D_
        "ID": 2644,_x000D_
        "Results": [_x000D_
          [_x000D_
            "Employé"_x000D_
          ]_x000D_
        ],_x000D_
        "Statistics": {_x000D_
          "CreationDate": "2022-11-15T10:02:33.4190151+01:00",_x000D_
          "LastRefreshDate": "2020-11-09T16:10:57.3250355+01:00",_x000D_
          "TotalRefreshCount": 1,_x000D_
          "CustomInfo": {}_x000D_
        }_x000D_
      },_x000D_
      "2645": {_x000D_
        "$type": "Inside.Core.Formula.Definition.DefinitionAC, Inside.Core.Formula",_x000D_
        "ID": 2645,_x000D_
        "Results": [_x000D_
          [_x000D_
            "Employé"_x000D_
          ]_x000D_
        ],_x000D_
        "Statistics": {_x000D_
          "CreationDate": "2022-11-15T10:02:33.4190151+01:00",_x000D_
          "LastRefreshDate": "2020-11-09T16:10:57.3279881+01:00",_x000D_
          "TotalRefreshCount": 1,_x000D_
          "CustomInfo": {}_x000D_
        }_x000D_
      },_x000D_
      "2646": {_x000D_
        "$type": "Inside.Core.Formula.Definition.DefinitionAC, Inside.Core.Formula",_x000D_
        "ID": 2646,_x000D_
        "Results": [_x000D_
          [_x000D_
            "Ingénieur et cadre"_x000D_
          ]_x000D_
        ],_x000D_
        "Statistics": {_x000D_
          "CreationDate": "2022-11-15T10:02:33.4190151+01:00",_x000D_
          "LastRefreshDate": "2020-11-09T16:10:57.3309801+01:00",_x000D_
          "TotalRefreshCount": 1,_x000D_
          "CustomInfo": {}_x000D_
        }_x000D_
      },_x000D_
      "2647": {_x000D_
        "$type": "Inside.Core.Formula.Definition.DefinitionAC, Inside.Core.Formula",_x000D_
        "ID": 2647,_x000D_
        "Results": [_x000D_
          [_x000D_
            "Employé"_x000D_
          ]_x000D_
        ],_x000D_
        "Statistics": {_x000D_
          "CreationDate": "2022-11-15T10:02:33.4190151+01:00",_x000D_
          "LastRefreshDate": "2020-11-09T16:10:57.3330105+01:00",_x000D_
          "TotalRefreshCount": 1,_x000D_
          "CustomInfo": {}_x000D_
        }_x000D_
      },_x000D_
      "2648": {_x000D_
        "$type": "Inside.Core.Formula.Definition.DefinitionAC, Inside.Core.Formula",_x000D_
        "ID": 2648,_x000D_
        "Results": [_x000D_
          [_x000D_
            "Employé"_x000D_
          ]_x000D_
        ],_x000D_
        "Statistics": {_x000D_
          "CreationDate": "2022-11-15T10:02:33.4190151+01:00",_x000D_
          "LastRefreshDate": "2020-11-09T16:10:57.3360033+01:00",_x000D_
          "TotalRefreshCount": 1,_x000D_
          "CustomInfo": {}_x000D_
        }_x000D_
      },_x000D_
      "2649": {_x000D_
        "$type": "Inside.Core.Formula.Definition.DefinitionAC, Inside.Core.Formula",_x000D_
        "ID": 2649,_x000D_
        "Results": [_x000D_
          [_x000D_
            "Ingénieur et cadre"_x000D_
          ]_x000D_
        ],_x000D_
        "Statistics": {_x000D_
          "CreationDate": "2022-11-15T10:02:33.4190151+01:00",_x000D_
          "LastRefreshDate": "2020-11-09T16:10:57.3379609+01:00",_x000D_
          "TotalRefreshCount": 1,_x000D_
          "CustomInfo": {}_x000D_
        }_x000D_
      },_x000D_
      "2650": {_x000D_
        "$type": "Inside.Core.Formula.Definition.DefinitionAC, Inside.Core.Formula",_x000D_
        "ID": 2650,_x000D_
        "Results": [_x000D_
          [_x000D_
            "Employé"_x000D_
          ]_x000D_
        ],_x000D_
        "Statistics": {_x000D_
          "CreationDate": "2022-11-15T10:02:33.4190151+01:00",_x000D_
          "LastRefreshDate": "2020-11-09T16:10:57.3399964+01:00",_x000D_
          "TotalRefreshCount": 1,_x000D_
          "CustomInfo": {}_x000D_
        }_x000D_
      },_x000D_
      "2651": {_x000D_
        "$type": "Inside.Core.Formula.Definition.DefinitionAC, Inside.Core.Formula",_x000D_
        "ID": 2651,_x000D_
        "Results": [_x000D_
          [_x000D_
            "Employé"_x000D_
          ]_x000D_
        ],_x000D_
        "Statistics": {_x000D_
          "CreationDate": "2022-11-15T10:02:33.4190151+01:00",_x000D_
          "LastRefreshDate": "2020-11-09T16:10:57.342991+01:00",_x000D_
          "TotalRefreshCount": 1,_x000D_
          "CustomInfo": {}_x000D_
        }_x000D_
      },_x000D_
      "2652": {_x000D_
        "$type": "Inside.Core.Formula.Definition.DefinitionAC, Inside.Core.Formula",_x000D_
        "ID": 2652,_x000D_
        "Results": [_x000D_
          [_x000D_
            "Employé"_x000D_
          ]_x000D_
        ],_x000D_
        "Statistics": {_x000D_
          "CreationDate": "2022-11-15T10:02:33.4190151+01:00",_x000D_
          "LastRefreshDate": "2020-11-09T16:10:57.3454336+01:00",_x000D_
          "TotalRefreshCount": 1,_x000D_
          "CustomInfo": {}_x000D_
        }_x000D_
      },_x000D_
      "2653": {_x000D_
        "$type": "Inside.Core.Formula.Definition.DefinitionAC, Inside.Core.Formula",_x000D_
        "ID": 2653,_x000D_
        "Results": [_x000D_
          [_x000D_
            "Ingénieur et cadre"_x000D_
          ]_x000D_
        ],_x000D_
        "Statistics": {_x000D_
          "CreationDate": "2022-11-15T10:02:33.4190151+01:00",_x000D_
          "LastRefreshDate": "2020-11-09T16:10:57.3484222+01:00",_x000D_
          "TotalRefreshCount": 1,_x000D_
          "CustomInfo": {}_x000D_
        }_x000D_
      },_x000D_
      "2654": {_x000D_
        "$type": "Inside.Core.Formula.Definition.DefinitionAC, Inside.Core.Formula",_x000D_
        "ID": 2654,_x000D_
        "Results": [_x000D_
          [_x000D_
            "Ingénieur et cadre"_x000D_
          ]_x000D_
        ],_x000D_
        "Statistics": {_x000D_
          "CreationDate": "2022-11-15T10:02:33.4190151+01:00",_x000D_
          "LastRefreshDate": "2020-11-09T16:10:57.3504565+01:00",_x000D_
          "TotalRefreshCount": 1,_x000D_
          "CustomInfo": {}_x000D_
        }_x000D_
      },_x000D_
      "2655": {_x000D_
        "$type": "Inside.Core.Formula.Definition.DefinitionAC, Inside.Core.Formula",_x000D_
        "ID": 2655,_x000D_
        "Results": [_x000D_
          [_x000D_
            "Employé"_x000D_
          ]_x000D_
        ],_x000D_
        "Statistics": {_x000D_
          "CreationDate": "2022-11-15T10:02:33.4190151+01:00",_x000D_
          "LastRefreshDate": "2020-11-09T16:10:57.3704109+01:00",_x000D_
          "TotalRefreshCount": 1,_x000D_
          "CustomInfo": {}_x000D_
        }_x000D_
      },_x000D_
      "2656": {_x000D_
        "$type": "Inside.Core.Formula.Definition.DefinitionAC, Inside.Core.Formula",_x000D_
        "ID": 2656,_x000D_
        "Results": [_x000D_
          [_x000D_
            "Employé"_x000D_
          ]_x000D_
        ],_x000D_
        "Statistics": {_x000D_
          "CreationDate": "2022-11-15T10:02:33.4190151+01:00",_x000D_
          "LastRefreshDate": "2020-11-09T16:10:57.3753911+01:00",_x000D_
          "TotalRefreshCount": 1,_x000D_
          "CustomInfo": {}_x000D_
        }_x000D_
      },_x000D_
      "2657": {_x000D_
        "$type": "Inside.Core.Formula.Definition.DefinitionAC, Inside.Core.Formula",_x000D_
        "ID": 2657,_x000D_
        "Results": [_x000D_
          [_x000D_
            "Employé"_x000D_
          ]_x000D_
        ],_x000D_
        "Statistics": {_x000D_
          "CreationDate": "2022-11-15T10:02:33.4190151+01:00",_x000D_
          "LastRefreshDate": "2020-11-09T16:10:57.37939+01:00",_x000D_
          "TotalRefreshCount": 1,_x000D_
          "CustomInfo": {}_x000D_
        }_x000D_
      },_x000D_
      "2658": {_x000D_
        "$type": "Inside.Core.Formula.Definition.DefinitionAC, Inside.Core.Formula",_x000D_
        "ID": 2658,_x000D_
        "Results": [_x000D_
          [_x000D_
            "Ingénieur et cadre"_x000D_
          ]_x000D_
        ],_x000D_
        "Statistics": {_x000D_
          "CreationDate": "2022-11-15T10:02:33.4190151+01:00",_x000D_
          "LastRefreshDate": "2020-11-09T16:10:57.3833678+01:00",_x000D_
          "TotalRefreshCount": 1,_x000D_
          "CustomInfo": {}_x000D_
        }_x000D_
      },_x000D_
      "2659": {_x000D_
        "$type": "Inside.Core.Formula.Definition.DefinitionAC, Inside.Core.Formula",_x000D_
        "ID": 2659,_x000D_
        "Results": [_x000D_
          [_x000D_
            "Ingénieur et cadre"_x000D_
          ]_x000D_
        ],_x000D_
        "Statistics": {_x000D_
          "CreationDate": "2022-11-15T10:02:33.4190151+01:00",_x000D_
          "LastRefreshDate": "2020-11-09T16:10:57.386381+01:00",_x000D_
          "TotalRefreshCount": 1,_x000D_
          "CustomInfo": {}_x000D_
        }_x000D_
      },_x000D_
      "2660": {_x000D_
        "$type": "Inside.Core.Formula.Definition.DefinitionAC, Inside.Core.Formula",_x000D_
        "ID": 2660,_x000D_
        "Results": [_x000D_
          [_x000D_
            "Employé"_x000D_
          ]_x000D_
        ],_x000D_
        "Statistics": {_x000D_
          "CreationDate": "2022-11-15T10:02:33.4190151+01:00",_x000D_
          "LastRefreshDate": "2020-11-09T16:10:57.3893567+01:00",_x000D_
          "TotalRefreshCount": 1,_x000D_
          "CustomInfo": {}_x000D_
        }_x000D_
      },_x000D_
      "2661": {_x000D_
        "$type": "Inside.Core.Formula.Definition.DefinitionAC, Inside.Core.Formula",_x000D_
        "ID": 2661,_x000D_
        "Results": [_x000D_
          [_x000D_
            "Employé"_x000D_
          ]_x000D_
        ],_x000D_
        "Statistics": {_x000D_
          "CreationDate": "2022-11-15T10:02:33.4190151+01:00",_x000D_
          "LastRefreshDate": "2020-11-09T16:10:57.3923074+01:00",_x000D_
          "TotalRefreshCount": 1,_x000D_
          "CustomInfo": {}_x000D_
        }_x000D_
      },_x000D_
      "2662": {_x000D_
        "$type": "Inside.Core.Formula.Definition.DefinitionAC, Inside.Core.Formula",_x000D_
        "ID": 2662,_x000D_
        "Results": [_x000D_
          [_x000D_
            "Employé"_x000D_
          ]_x000D_
        ],_x000D_
        "Statistics": {_x000D_
          "CreationDate": "2022-11-15T10:02:33.4190151+01:00",_x000D_
          "LastRefreshDate": "2020-11-09T16:10:57.394354+01:00",_x000D_
          "TotalRefreshCount": 1,_x000D_
          "CustomInfo": {}_x000D_
        }_x000D_
      },_x000D_
      "2663": {_x000D_
        "$type": "Inside.Core.Formula.Definition.DefinitionAC, Inside.Core.Formula",_x000D_
        "ID": 2663,_x000D_
        "Results": [_x000D_
          [_x000D_
            "Ingénieur et cadre"_x000D_
          ]_x000D_
        ],_x000D_
        "Statistics": {_x000D_
          "CreationDate": "2022-11-15T10:02:33.4190151+01:00",_x000D_
          "LastRefreshDate": "2020-11-09T16:10:57.3972943+01:00",_x000D_
          "TotalRefreshCount": 1,_x000D_
          "CustomInfo": {}_x000D_
        }_x000D_
      },_x000D_
      "2664": {_x000D_
        "$type": "Inside.Core.Formula.Definition.DefinitionAC, Inside.Core.Formula",_x000D_
        "ID": 2664,_x000D_
        "Results": [_x000D_
          [_x000D_
            "Employé"_x000D_
          ]_x000D_
        ],_x000D_
        "Statistics": {_x000D_
          "CreationDate": "2022-11-15T10:02:33.4190151+01:00",_x000D_
          "LastRefreshDate": "2020-11-09T16:10:57.4003235+01:00",_x000D_
          "TotalRefreshCount": 1,_x000D_
          "CustomInfo": {}_x000D_
        }_x000D_
      },_x000D_
      "2665": {_x000D_
        "$type": "Inside.Core.Formula.Definition.DefinitionAC, Inside.Core.Formula",_x000D_
        "ID": 2665,_x000D_
        "Results": [_x000D_
          [_x000D_
            "Ingénieur et cadre"_x000D_
          ]_x000D_
        ],_x000D_
        "Statistics": {_x000D_
          "CreationDate": "2022-11-15T10:02:33.4190151+01:00",_x000D_
          "LastRefreshDate": "2020-11-09T16:10:57.4023186+01:00",_x000D_
          "TotalRefreshCount": 1,_x000D_
          "CustomInfo": {}_x000D_
        }_x000D_
      },_x000D_
      "2666": {_x000D_
        "$type": "Inside.Core.Formula.Definition.DefinitionAC, Inside.Core.Formula",_x000D_
        "ID": 2666,_x000D_
        "Results": [_x000D_
          [_x000D_
            "Employé"_x000D_
          ]_x000D_
        ],_x000D_
        "Statistics": {_x000D_
          "CreationDate": "2022-11-15T10:02:33.4190151+01:00",_x000D_
          "LastRefreshDate": "2020-11-09T16:10:57.4053138+01:00",_x000D_
          "TotalRefreshCount": 1,_x000D_
          "CustomInfo": {}_x000D_
        }_x000D_
      },_x000D_
      "2667": {_x000D_
        "$type": "Inside.Core.Formula.Definition.DefinitionAC, Inside.Core.Formula",_x000D_
        "ID": 2667,_x000D_
        "Results": [_x000D_
          [_x000D_
            "Ingénieur et cadre"_x000D_
          ]_x000D_
        ],_x000D_
        "Statistics": {_x000D_
          "CreationDate": "2022-11-15T10:02:33.4190151+01:00",_x000D_
          "LastRefreshDate": "2020-11-09T16:10:57.4073057+01:00",_x000D_
          "TotalRefreshCount": 1,_x000D_
          "CustomInfo": {}_x000D_
        }_x000D_
      },_x000D_
      "2668": {_x000D_
        "$type": "Inside.Core.Formula.Definition.DefinitionAC, Inside.Core.Formula",_x000D_
        "ID": 2668,_x000D_
        "Results": [_x000D_
          [_x000D_
            "Employé"_x000D_
          ]_x000D_
        ],_x000D_
        "Statistics": {_x000D_
          "CreationDate": "2022-11-15T10:02:33.4190151+01:00",_x000D_
          "LastRefreshDate": "2020-11-09T16:10:57.4103038+01:00",_x000D_
          "TotalRefreshCount": 1,_x000D_
          "CustomInfo": {}_x000D_
        }_x000D_
      },_x000D_
      "2669": {_x000D_
        "$type": "Inside.Core.Formula.Definition.DefinitionAC, Inside.Core.Formula",_x000D_
        "ID": 2669,_x000D_
        "Results": [_x000D_
          [_x000D_
            "Employé"_x000D_
          ]_x000D_
        ],_x000D_
        "Statistics": {_x000D_
          "CreationDate": "2022-11-15T10:02:33.4190151+01:00",_x000D_
          "LastRefreshDate": "2020-11-09T16:10:57.4132537+01:00",_x000D_
          "TotalRefreshCount": 1,_x000D_
          "CustomInfo": {}_x000D_
        }_x000D_
      },_x000D_
      "2670": {_x000D_
        "$type": "Inside.Core.Formula.Definition.DefinitionAC, Inside.Core.Formula",_x000D_
        "ID": 2670,_x000D_
        "Results": [_x000D_
          [_x000D_
            "Employé"_x000D_
          ]_x000D_
        ],_x000D_
        "Statistics": {_x000D_
          "CreationDate": "2022-11-15T10:02:33.4190151+01:00",_x000D_
          "LastRefreshDate": "2020-11-09T16:10:57.4172431+01:00",_x000D_
          "TotalRefreshCount": 1,_x000D_
          "CustomInfo": {}_x000D_
        }_x000D_
      },_x000D_
      "2671": {_x000D_
        "$type": "Inside.Core.Formula.Definition.DefinitionAC, Inside.Core.Formula",_x000D_
        "ID": 2671,_x000D_
        "Results": [_x000D_
          [_x000D_
            "Ingénieur et cadre"_x000D_
          ]_x000D_
        ],_x000D_
        "Statistics": {_x000D_
          "CreationDate": "2022-11-15T10:02:33.4190151+01:00",_x000D_
          "LastRefreshDate": "2020-11-09T16:10:57.4372746+01:00",_x000D_
          "TotalRefreshCount": 1,_x000D_
          "CustomInfo": {}_x000D_
        }_x000D_
      },_x000D_
      "2672": {_x000D_
        "$type": "Inside.Core.Formula.Definition.DefinitionAC, Inside.Core.Formula",_x000D_
        "ID": 2672,_x000D_
        "Results": [_x000D_
          [_x000D_
            "Employé"_x000D_
          ]_x000D_
        ],_x000D_
        "Statistics": {_x000D_
          "CreationDate": "2022-11-15T10:02:33.4190151+01:00",_x000D_
          "LastRefreshDate": "2020-11-09T16:10:57.4432468+01:00",_x000D_
          "TotalRefreshCount": 1,_x000D_
          "CustomInfo": {}_x000D_
        }_x000D_
      },_x000D_
      "2673": {_x000D_
        "$type": "Inside.Core.Formula.Definition.DefinitionAC, Inside.Core.Formula",_x000D_
        "ID": 2673,_x000D_
        "Results": [_x000D_
          [_x000D_
            "Employé"_x000D_
          ]_x000D_
        ],_x000D_
        "Statistics": {_x000D_
          "CreationDate": "2022-11-15T10:02:33.4190151+01:00",_x000D_
          "LastRefreshDate": "2020-11-09T16:10:57.4471954+01:00",_x000D_
          "TotalRefreshCount": 1,_x000D_
          "CustomInfo": {}_x000D_
        }_x000D_
      },_x000D_
      "2674": {_x000D_
        "$type": "Inside.Core.Formula.Definition.DefinitionAC, Inside.Core.Formula",_x000D_
        "ID": 2674,_x000D_
        "Results": [_x000D_
          [_x000D_
            "Employé"_x000D_
          ]_x000D_
        ],_x000D_
        "Statistics": {_x000D_
          "CreationDate": "2022-11-15T10:02:33.4190151+01:00",_x000D_
          "LastRefreshDate": "2020-11-09T16:10:57.4512253+01:00",_x000D_
          "TotalRefreshCount": 1,_x000D_
          "CustomInfo": {}_x000D_
        }_x000D_
      },_x000D_
      "2675": {_x000D_
        "$type": "Inside.Core.Formula.Definition.DefinitionAC, Inside.Core.Formula",_x000D_
        "ID": 2675,_x000D_
        "Results": [_x000D_
          [_x000D_
            "Ingénieur et cadre"_x000D_
          ]_x000D_
        ],_x000D_
        "Statistics": {_x000D_
          "CreationDate": "2022-11-15T10:02:33.4190151+01:00",_x000D_
          "LastRefreshDate": "2020-11-09T16:10:57.454214+01:00",_x000D_
          "TotalRefreshCount": 1,_x000D_
          "CustomInfo": {}_x000D_
        }_x000D_
      },_x000D_
      "2676": {_x000D_
        "$type": "Inside.Core.Formula.Definition.DefinitionAC, Inside.Core.Formula",_x000D_
        "ID": 2676,_x000D_
        "Results": [_x000D_
          [_x000D_
            "Ingénieur et cadre"_x000D_
          ]_x000D_
        ],_x000D_
        "Statistics": {_x000D_
          "CreationDate": "2022-11-15T10:02:33.4190151+01:00",_x000D_
          "LastRefreshDate": "2020-11-09T16:10:57.4571676+01:00",_x000D_
          "TotalRefreshCount": 1,_x000D_
          "CustomInfo": {}_x000D_
        }_x000D_
      },_x000D_
      "2677": {_x000D_
        "$type": "Inside.Core.Formula.Definition.DefinitionAC, Inside.Core.Formula",_x000D_
        "ID": 2677,_x000D_
        "Results": [_x000D_
          [_x000D_
            "Employé"_x000D_
          ]_x000D_
        ],_x000D_
        "Statistics": {_x000D_
          "CreationDate": "2022-11-15T10:02:33.4190151+01:00",_x000D_
          "LastRefreshDate": "2020-11-09T16:10:57.4601995+01:00",_x000D_
          "TotalRefreshCount": 1,_x000D_
          "CustomInfo": {}_x000D_
        }_x000D_
      },_x000D_
      "2678": {_x000D_
        "$type": "Inside.Core.Formula.Definition.DefinitionAC, Inside.Core.Formula",_x000D_
        "ID": 2678,_x000D_
        "Results": [_x000D_
          [_x000D_
            "Employé"_x000D_
          ]_x000D_
        ],_x000D_
        "Statistics": {_x000D_
          "CreationDate": "2022-11-15T10:02:33.4190151+01:00",_x000D_
          "LastRefreshDate": "2020-11-09T16:10:57.4641502+01:00",_x000D_
          "TotalRefreshCount": 1,_x000D_
          "CustomInfo": {}_x000D_
        }_x000D_
      },_x000D_
      "2679": {_x000D_
        "$type": "Inside.Core.Formula.Definition.DefinitionAC, Inside.Core.Formula",_x000D_
        "ID": 2679,_x000D_
        "Results": [_x000D_
          [_x000D_
            "Employé"_x000D_
          ]_x000D_
        ],_x000D_
        "Statistics": {_x000D_
          "CreationDate": "2022-11-15T10:02:33.4190151+01:00",_x000D_
          "LastRefreshDate": "2020-11-09T16:10:57.4661795+01:00",_x000D_
          "TotalRefreshCount": 1,_x000D_
          "CustomInfo": {}_x000D_
        }_x000D_
      },_x000D_
      "2680": {_x000D_
        "$type": "Inside.Core.Formula.Definition.DefinitionAC, Inside.Core.Formula",_x000D_
        "ID": 2680,_x000D_
        "Results": [_x000D_
          [_x000D_
            "Ingénieur et cadre"_x000D_
          ]_x000D_
        ],_x000D_
        "Statistics": {_x000D_
          "CreationDate": "2022-11-15T10:02:33.4190151+01:00",_x000D_
          "LastRefreshDate": "2020-11-09T16:10:57.4691612+01:00",_x000D_
          "TotalRefreshCount": 1,_x000D_
          "CustomInfo": {}_x000D_
        }_x000D_
      },_x000D_
      "2681": {_x000D_
        "$type": "Inside.Core.Formula.Definition.DefinitionAC, Inside.Core.Formula",_x000D_
        "ID": 2681,_x000D_
        "Results": [_x000D_
          [_x000D_
            "Ingénieur et cadre"_x000D_
          ]_x000D_
        ],_x000D_
        "Statistics": {_x000D_
          "CreationDate": "2022-11-15T10:02:33.4190151+01:00",_x000D_
          "LastRefreshDate": "2020-11-09T16:10:57.4711666+01:00",_x000D_
          "TotalRefreshCount": 1,_x000D_
          "CustomInfo": {}_x000D_
        }_x000D_
      },_x000D_
      "2682": {_x000D_
        "$type": "Inside.Core.Formula.Definition.DefinitionAC, Inside.Core.Formula",_x000D_
        "ID": 2682,_x000D_
        "Results": [_x000D_
          [_x000D_
            "Employé"_x000D_
          ]_x000D_
        ],_x000D_
        "Statistics": {_x000D_
          "CreationDate": "2022-11-15T10:02:33.4190151+01:00",_x000D_
          "LastRefreshDate": "2020-11-09T16:10:57.4731258+01:00",_x000D_
          "TotalRefreshCount": 1,_x000D_
          "CustomInfo": {}_x000D_
        }_x000D_
      },_x000D_
      "2683": {_x000D_
        "$type": "Inside.Core.Formula.Definition.DefinitionAC, Inside.Core.Formula",_x000D_
        "ID": 2683,_x000D_
        "Results": [_x000D_
          [_x000D_
            "Employé"_x000D_
          ]_x000D_
        ],_x000D_
        "Statistics": {_x000D_
          "CreationDate": "2022-11-15T10:02:33.4190151+01:00",_x000D_
          "LastRefreshDate": "2020-11-09T16:10:57.4761603+01:00",_x000D_
          "TotalRefreshCount": 1,_x000D_
          "CustomInfo": {}_x000D_
        }_x000D_
      },_x000D_
      "2684": {_x000D_
        "$type": "Inside.Core.Formula.Definition.DefinitionAC, Inside.Core.Formula",_x000D_
        "ID": 2684,_x000D_
        "Results": [_x000D_
          [_x000D_
            "Ingénieur et cadre"_x000D_
          ]_x000D_
        ],_x000D_
        "Statistics": {_x000D_
          "CreationDate": "2022-11-15T10:02:33.4190151+01:00",_x000D_
          "LastRefreshDate": "2020-11-09T16:10:57.4791098+01:00",_x000D_
          "TotalRefreshCount": 1,_x000D_
          "CustomInfo": {}_x000D_
        }_x000D_
      },_x000D_
      "2685": {_x000D_
        "$type": "Inside.Core.Formula.Definition.DefinitionAC, Inside.Core.Formula",_x000D_
        "ID": 2685,_x000D_
        "Results": [_x000D_
          [_x000D_
            "Employé"_x000D_
          ]_x000D_
        ],_x000D_
        "Statistics": {_x000D_
          "CreationDate": "2022-11-15T10:02:33.4190151+01:00",_x000D_
          "LastRefreshDate": "2020-11-09T16:10:57.4831399+01:00",_x000D_
          "TotalRefreshCount": 1,_x000D_
          "CustomInfo": {}_x000D_
        }_x000D_
      },_x000D_
      "2686": {_x000D_
        "$type": "Inside.Core.Formula.Definition.DefinitionAC, Inside.Core.Formula",_x000D_
        "ID": 2686,_x000D_
        "Results": [_x000D_
          [_x000D_
            "Employé"_x000D_
          ]_x000D_
        ],_x000D_
        "Statistics": {_x000D_
          "CreationDate": "2022-11-15T10:02:33.4190151+01:00",_x000D_
          "LastRefreshDate": "2020-11-09T16:10:57.4851316+01:00",_x000D_
          "TotalRefreshCount": 1,_x000D_
          "CustomInfo": {}_x000D_
        }_x000D_
      },_x000D_
      "2687": {_x000D_
        "$type": "Inside.Core.Formula.Definition.DefinitionAC, Inside.Core.Formula",_x000D_
        "ID": 2687,_x000D_
        "Results": [_x000D_
          [_x000D_
            "Employé"_x000D_
          ]_x000D_
        ],_x000D_
        "Statistics": {_x000D_
          "CreationDate": "2022-11-15T10:02:33.4190151+01:00",_x000D_
          "LastRefreshDate": "2020-11-09T16:10:57.4881218+01:00",_x000D_
          "TotalRefreshCount": 1,_x000D_
          "CustomInfo": {}_x000D_
        }_x000D_
      },_x000D_
      "2688": {_x000D_
        "$type": "Inside.Core.Formula.Definition.DefinitionAC, Inside.Core.Formula",_x000D_
        "ID": 2688,_x000D_
        "Results": [_x000D_
          [_x000D_
            "Employé"_x000D_
          ]_x000D_
        ],_x000D_
        "Statistics": {_x000D_
          "CreationDate": "2022-11-15T10:02:33.4190151+01:00",_x000D_
          "LastRefreshDate": "2020-11-09T16:10:57.4901182+01:00",_x000D_
          "TotalRefreshCount": 1,_x000D_
          "CustomInfo": {}_x000D_
        }_x000D_
      },_x000D_
      "2689": {_x000D_
        "$type": "Inside.Core.Formula.Definition.DefinitionAC, Inside.Core.Formula",_x000D_
        "ID": 2689,_x000D_
        "Results": [_x000D_
          [_x000D_
            "Ingénieur et cadre"_x000D_
          ]_x000D_
        ],_x000D_
        "Statistics": {_x000D_
          "CreationDate": "2022-11-15T10:02:33.4190151+01:00",_x000D_
          "LastRefreshDate": "2020-11-09T16:10:57.4921174+01:00",_x000D_
          "TotalRefreshCount": 1,_x000D_
          "CustomInfo": {}_x000D_
        }_x000D_
      },_x000D_
      "2690": {_x000D_
        "$type": "Inside.Core.Formula.Definition.DefinitionAC, Inside.Core.Formula",_x000D_
        "ID": 2690,_x000D_
        "Results": [_x000D_
          [_x000D_
            "Ingénieur et cadre"_x000D_
          ]_x000D_
        ],_x000D_
        "Statistics": {_x000D_
          "CreationDate": "2022-11-15T10:02:33.4190151+01:00",_x000D_
          "LastRefreshDate": "2020-11-09T16:10:57.4951467+01:00",_x000D_
          "TotalRefreshCount": 1,_x000D_
          "CustomInfo": {}_x000D_
        }_x000D_
      },_x000D_
      "2691": {_x000D_
        "$type": "Inside.Core.Formula.Definition.DefinitionAC, Inside.Core.Formula",_x000D_
        "ID": 2691,_x000D_
        "Results": [_x000D_
          [_x000D_
            "Employé"_x000D_
          ]_x000D_
        ],_x000D_
        "Statistics": {_x000D_
          "CreationDate": "2022-11-15T10:02:33.4190151+01:00",_x000D_
          "LastRefreshDate": "2020-11-09T16:10:57.4991302+01:00",_x000D_
          "TotalRefreshCount": 1,_x000D_
          "CustomInfo": {}_x000D_
        }_x000D_
      },_x000D_
      "2692": {_x000D_
        "$type": "Inside.Core.Formula.Definition.DefinitionAC, Inside.Core.Formula",_x000D_
        "ID": 2692,_x000D_
        "Results": [_x000D_
          [_x000D_
            "2"_x000D_
          ]_x000D_
        ],_x000D_
        "Statistics": {_x000D_
          "CreationDate": "2022-11-15T10:02:33.4190151+01:00",_x000D_
          "LastRefreshDate": "2020-11-09T16:10:57.5011249+01:00",_x000D_
          "TotalRefreshCount": 1,_x000D_
          "CustomInfo": {}_x000D_
        }_x000D_
      },_x000D_
      "2693": {_x000D_
        "$type": "Inside.Core.Formula.Definition.DefinitionAC, Inside.Core.Formula",_x000D_
        "ID": 2693,_x000D_
        "Results": [_x000D_
          [_x000D_
            "2"_x000D_
          ]_x000D_
        ],_x000D_
        "Statistics": {_x000D_
          "CreationDate": "2022-11-15T10:02:33.4190151+01:00",_x000D_
          "LastRefreshDate": "2020-11-09T16:10:57.5031195+01:00",_x000D_
          "TotalRefreshCount": 1,_x000D_
          "CustomInfo": {}_x000D_
        }_x000D_
      },_x000D_
      "2694": {_x000D_
        "$type": "Inside.Core.Formula.Definition.DefinitionAC, Inside.Core.Formula",_x000D_
        "ID": 2694,_x000D_
        "Results": [_x000D_
          [_x000D_
            "2"_x000D_
          ]_x000D_
        ],_x000D_
        "Statistics": {_x000D_
          "CreationDate": "2022-11-15T10:02:33.4190151+01:00",_x000D_
          "LastRefreshDate": "2020-11-09T16:10:57.5061119+01:00",_x000D_
          "TotalRefreshCount": 1,_x000D_
          "CustomInfo": {}_x000D_
        }_x000D_
      },_x000D_
      "2695": {_x000D_
        "$type": "Inside.Core.Formula.Definition.DefinitionAC, Inside.Core.Formula",_x000D_
        "ID": 2695,_x000D_
        "Results": [_x000D_
          [_x000D_
            "1"_x000D_
          ]_x000D_
        ],_x000D_
        "Statistics": {_x000D_
          "CreationDate": "2022-11-15T10:02:33.4190151+01:00",_x000D_
          "LastRefreshDate": "2020-11-09T16:10:57.5081066+01:00",_x000D_
          "TotalRefreshCount": 1,_x000D_
          "CustomInfo": {}_x000D_
        }_x000D_
      },_x000D_
      "2696": {_x000D_
        "$type": "Inside.Core.Formula.Definition.DefinitionAC, Inside.Core.Formula",_x000D_
        "ID": 2696,_x000D_
        "Results": [_x000D_
          [_x000D_
            "2"_x000D_
          ]_x000D_
        ],_x000D_
        "Statistics": {_x000D_
          "CreationDate": "2022-11-15T10:02:33.4190151+01:00",_x000D_
          "LastRefreshDate": "2020-11-09T16:10:57.5101014+01:00",_x000D_
          "TotalRefreshCount": 1,_x000D_
          "CustomInfo": {}_x000D_
        }_x000D_
      },_x000D_
      "2697": {_x000D_
        "$type": "Inside.Core.Formula.Definition.DefinitionAC, Inside.Core.Formula",_x000D_
        "ID": 2697,_x000D_
        "Results": [_x000D_
          [_x000D_
            "2"_x000D_
          ]_x000D_
        ],_x000D_
        "Statistics": {_x000D_
          "CreationDate": "2022-11-15T10:02:33.4190151+01:00",_x000D_
          "LastRefreshDate": "2020-11-09T16:10:57.5140949+01:00",_x000D_
          "TotalRefreshCount": 1,_x000D_
          "CustomInfo": {}_x000D_
        }_x000D_
      },_x000D_
      "2698": {_x000D_
        "$type": "Inside.Core.Formula.Definition.DefinitionAC, Inside.Core.Formula",_x000D_
        "ID": 2698,_x000D_
        "Results": [_x000D_
          [_x000D_
            "4"_x000D_
          ]_x000D_
        ],_x000D_
        "Statistics": {_x000D_
          "CreationDate": "2022-11-15T10:02:33.4190151+01:00",_x000D_
          "LastRefreshDate": "2020-11-09T16:10:57.517083+01:00",_x000D_
          "TotalRefreshCount": 1,_x000D_
          "CustomInfo": {}_x000D_
        }_x000D_
      },_x000D_
      "2699": {_x000D_
        "$type": "Inside.Core.Formula.Definition.DefinitionAC, Inside.Core.Formula",_x000D_
        "ID": 2699,_x000D_
        "Results": [_x000D_
          [_x000D_
            "2"_x000D_
          ]_x000D_
        ],_x000D_
        "Statistics": {_x000D_
          "CreationDate": "2022-11-15T10:02:33.4190151+01:00",_x000D_
          "LastRefreshDate": "2020-11-09T16:10:57.5190779+01:00",_x000D_
          "TotalRefreshCount": 1,_x000D_
          "CustomInfo": {}_x000D_
        }_x000D_
      },_x000D_
      "2700": {_x000D_
        "$type": "Inside.Core.Formula.Definition.DefinitionAC, Inside.Core.Formula",_x000D_
        "ID": 2700,_x000D_
        "Results": [_x000D_
          [_x000D_
            "2"_x000D_
          ]_x000D_
        ],_x000D_
        "Statistics": {_x000D_
          "CreationDate": "2022-11-15T10:02:33.4190151+01:00",_x000D_
          "LastRefreshDate": "2020-11-09T16:10:57.5220702+01:00",_x000D_
          "TotalRefreshCount": 1,_x000D_
          "CustomInfo": {}_x000D_
        }_x000D_
      },_x000D_
      "2701": {_x000D_
        "$type": "Inside.Core.Formula.Definition.DefinitionAC, Inside.Core.Formula",_x000D_
        "ID": 2701,_x000D_
        "Results": [_x000D_
          [_x000D_
            "2"_x000D_
          ]_x000D_
        ],_x000D_
        "Statistics": {_x000D_
          "CreationDate": "2022-11-15T10:02:33.4190151+01:00",_x000D_
          "LastRefreshDate": "2020-11-09T16:10:57.5240652+01:00",_x000D_
          "TotalRefreshCount": 1,_x000D_
          "CustomInfo": {}_x000D_
        }_x000D_
      },_x000D_
      "2702": {_x000D_
        "$type": "Inside.Core.Formula.Definition.DefinitionAC, Inside.Core.Formula",_x000D_
        "ID": 2702,_x000D_
        "Results": [_x000D_
          [_x000D_
            "1"_x000D_
          ]_x000D_
        ],_x000D_
        "Statistics": {_x000D_
          "CreationDate": "2022-11-15T10:02:33.4190151+01:00",_x000D_
          "LastRefreshDate": "2020-11-09T16:10:57.533089+01:00",_x000D_
          "TotalRefreshCount": 1,_x000D_
          "CustomInfo": {}_x000D_
        }_x000D_
      },_x000D_
      "2703": {_x000D_
        "$type": "Inside.Core.Formula.Definition.DefinitionAC, Inside.Core.Formula",_x000D_
        "ID": 2703,_x000D_
        "Results": [_x000D_
          [_x000D_
            "3"_x000D_
          ]_x000D_
        ],_x000D_
        "Statistics": {_x000D_
          "CreationDate": "2022-11-15T10:02:33.4190151+01:00",_x000D_
          "LastRefreshDate": "2020-11-09T16:10:57.5420189+01:00",_x000D_
          "TotalRefreshCount": 1,_x000D_
          "CustomInfo": {}_x000D_
        }_x000D_
      },_x000D_
      "2704": {_x000D_
        "$type": "Inside.Core.Formula.Definition.DefinitionAC, Inside.Core.Formula",_x000D_
        "ID": 2704,_x000D_
        "Results": [_x000D_
          [_x000D_
            "1"_x000D_
          ]_x000D_
        ],_x000D_
        "Statistics": {_x000D_
          "CreationDate": "2022-11-15T10:02:33.4190151+01:00",_x000D_
          "LastRefreshDate": "2020-11-09T16:10:57.5454487+01:00",_x000D_
          "TotalRefreshCount": 1,_x000D_
          "CustomInfo": {}_x000D_
        }_x000D_
      },_x000D_
      "2705": {_x000D_
        "$type": "Inside.Core.Formula.Definition.DefinitionAC, Inside.Core.Formula",_x000D_
        "ID": 2705,_x000D_
        "Results": [_x000D_
          [_x000D_
            "2"_x000D_
          ]_x000D_
        ],_x000D_
        "Statistics": {_x000D_
          "CreationDate": "2022-11-15T10:02:33.4190151+01:00",_x000D_
          "LastRefreshDate": "2020-11-09T16:10:57.5484368+01:00",_x000D_
          "TotalRefreshCount": 1,_x000D_
          "CustomInfo": {}_x000D_
        }_x000D_
      },_x000D_
      "2706": {_x000D_
        "$type": "Inside.Core.Formula.Definition.DefinitionAC, Inside.Core.Formula",_x000D_
        "ID": 2706,_x000D_
        "Results": [_x000D_
          [_x000D_
            "1"_x000D_
          ]_x000D_
        ],_x000D_
        "Statistics": {_x000D_
          "CreationDate": "2022-11-15T10:02:33.4190151+01:00",_x000D_
          "LastRefreshDate": "2020-11-09T16:10:57.5504636+01:00",_x000D_
          "TotalRefreshCount": 1,_x000D_
          "CustomInfo": {}_x000D_
        }_x000D_
      },_x000D_
      "2707": {_x000D_
        "$type": "Inside.Core.Formula.Definition.DefinitionAC, Inside.Core.Formula",_x000D_
        "ID": 2707,_x000D_
        "Results": [_x000D_
          [_x000D_
            "3"_x000D_
          ]_x000D_
        ],_x000D_
        "Statistics": {_x000D_
          "CreationDate": "2022-11-15T10:02:33.4190151+01:00",_x000D_
          "LastRefreshDate": "2020-11-09T16:10:57.5524586+01:00",_x000D_
          "TotalRefreshCount": 1,_x000D_
          "CustomInfo": {}_x000D_
        }_x000D_
      },_x000D_
      "2708": {_x000D_
        "$type": "Inside.Core.Formula.Definition.DefinitionAC, Inside.Core.Formula",_x000D_
        "ID": 2708,_x000D_
        "Results": [_x000D_
          [_x000D_
            "1"_x000D_
          ]_x000D_
        ],_x000D_
        "Statistics": {_x000D_
          "CreationDate": "2022-11-15T10:02:33.4190151+01:00",_x000D_
          "LastRefreshDate": "2020-11-09T16:10:57.5554512+01:00",_x000D_
          "TotalRefreshCount": 1,_x000D_
          "CustomInfo": {}_x000D_
        }_x000D_
      },_x000D_
      "2709": {_x000D_
        "$type": "Inside.Core.Formula.Definition.DefinitionAC, Inside.Core.Formula",_x000D_
        "ID": 2709,_x000D_
        "Results": [_x000D_
          [_x000D_
            "2"_x000D_
          ]_x000D_
        ],_x000D_
        "Statistics": {_x000D_
          "CreationDate": "2022-11-15T10:02:33.4190151+01:00",_x000D_
          "LastRefreshDate": "2020-11-09T16:10:57.5574464+01:00",_x000D_
          "TotalRefreshCount": 1,_x000D_
          "CustomInfo": {}_x000D_
        }_x000D_
      },_x000D_
      "2710": {_x000D_
        "$type": "Inside.Core.Formula.Definition.DefinitionAC, Inside.Core.Formula",_x000D_
        "ID": 2710,_x000D_
        "Results": [_x000D_
          [_x000D_
            "2"_x000D_
          ]_x000D_
        ],_x000D_
        "Statistics": {_x000D_
          "CreationDate": "2022-11-15T10:02:33.4190151+01:00",_x000D_
          "LastRefreshDate": "2020-11-09T16:10:57.5604435+01:00",_x000D_
          "TotalRefreshCount": 1,_x000D_
          "CustomInfo": {}_x000D_
        }_x000D_
      },_x000D_
      "2711": {_x000D_
        "$type": "Inside.Core.Formula.Definition.DefinitionAC, Inside.Core.Formula",_x000D_
        "ID": 2711,_x000D_
        "Results": [_x000D_
          [_x000D_
            "2"_x000D_
          ]_x000D_
        ],_x000D_
        "Statistics": {_x000D_
          "CreationDate": "2022-11-15T10:02:33.4190151+01:00",_x000D_
          "LastRefreshDate": "2020-11-09T16:10:57.5634005+01:00",_x000D_
          "TotalRefreshCount": 1,_x000D_
          "CustomInfo": {}_x000D_
        }_x000D_
      },_x000D_
      "2712": {_x000D_
        "$type": "Inside.Core.Formula.Definition.DefinitionAC, Inside.Core.Formula",_x000D_
        "ID": 2712,_x000D_
        "Results": [_x000D_
          [_x000D_
            "1"_x000D_
          ]_x000D_
        ],_x000D_
        "Statistics": {_x000D_
          "CreationDate": "2022-11-15T10:02:33.4190151+01:00",_x000D_
          "LastRefreshDate": "2020-11-09T16:10:57.566426+01:00",_x000D_
          "TotalRefreshCount": 1,_x000D_
          "CustomInfo": {}_x000D_
        }_x000D_
      },_x000D_
      "2713": {_x000D_
        "$type": "Inside.Core.Formula.Definition.DefinitionAC, Inside.Core.Formula",_x000D_
        "ID": 2713,_x000D_
        "Results": [_x000D_
          [_x000D_
            "2"_x000D_
          ]_x000D_
        ],_x000D_
        "Statistics": {_x000D_
          "CreationDate": "2022-11-15T10:02:33.4190151+01:00",_x000D_
          "LastRefreshDate": "2020-11-09T16:10:57.5684209+01:00",_x000D_
          "TotalRefreshCount": 1,_x000D_
          "CustomInfo": {}_x000D_
        }_x000D_
      },_x000D_
      "2714": {_x000D_
        "$type": "Inside.Core.Formula.Definition.DefinitionAC, Inside.Core.Formula",_x000D_
        "ID": 2714,_x000D_
        "Results": [_x000D_
          [_x000D_
            "Employé"_x000D_
          ]_x000D_
        ],_x000D_
        "Statistics": {_x000D_
          "CreationDate": "2022-11-15T10:02:33.4190151+01:00",_x000D_
          "LastRefreshDate": "2020-11-09T16:10:57.5704155+01:00",_x000D_
          "TotalRefreshCount": 1,_x000D_
          "CustomInfo": {}_x000D_
        }_x000D_
      },_x000D_
      "2715": {_x000D_
        "$type": "Inside.Core.Formula.Definition.DefinitionAC, Inside.Core.Formula",_x000D_
        "ID": 2715,_x000D_
        "Results": [_x000D_
          [_x000D_
            "Employé"_x000D_
          ]_x000D_
        ],_x000D_
        "Statistics": {_x000D_
          "CreationDate": "2022-11-15T10:02:33.4190151+01:00",_x000D_
          "LastRefreshDate": "2020-11-09T16:10:57.5734081+01:00",_x000D_
          "TotalRefreshCount": 1,_x000D_
          "CustomInfo": {}_x000D_
        }_x000D_
      },_x000D_
      "2716": {_x000D_
        "$type": "Inside.Core.Formula.Definition.DefinitionAC, Inside.Core.Formula",_x000D_
        "ID": 2716,_x000D_
        "Results": [_x000D_
        </t>
  </si>
  <si>
    <t xml:space="preserve">  [_x000D_
            "Ingénieur et cadre"_x000D_
          ]_x000D_
        ],_x000D_
        "Statistics": {_x000D_
          "CreationDate": "2022-11-15T10:02:33.4190151+01:00",_x000D_
          "LastRefreshDate": "2020-11-09T16:10:57.5754094+01:00",_x000D_
          "TotalRefreshCount": 1,_x000D_
          "CustomInfo": {}_x000D_
        }_x000D_
      },_x000D_
      "2717": {_x000D_
        "$type": "Inside.Core.Formula.Definition.DefinitionAC, Inside.Core.Formula",_x000D_
        "ID": 2717,_x000D_
        "Results": [_x000D_
          [_x000D_
            "Ingénieur et cadre"_x000D_
          ]_x000D_
        ],_x000D_
        "Statistics": {_x000D_
          "CreationDate": "2022-11-15T10:02:33.4190151+01:00",_x000D_
          "LastRefreshDate": "2020-11-09T16:10:57.5784066+01:00",_x000D_
          "TotalRefreshCount": 1,_x000D_
          "CustomInfo": {}_x000D_
        }_x000D_
      },_x000D_
      "2718": {_x000D_
        "$type": "Inside.Core.Formula.Definition.DefinitionAC, Inside.Core.Formula",_x000D_
        "ID": 2718,_x000D_
        "Results": [_x000D_
          [_x000D_
            "Ingénieur et cadre"_x000D_
          ]_x000D_
        ],_x000D_
        "Statistics": {_x000D_
          "CreationDate": "2022-11-15T10:02:33.4190151+01:00",_x000D_
          "LastRefreshDate": "2020-11-09T16:10:57.5813504+01:00",_x000D_
          "TotalRefreshCount": 1,_x000D_
          "CustomInfo": {}_x000D_
        }_x000D_
      },_x000D_
      "2719": {_x000D_
        "$type": "Inside.Core.Formula.Definition.DefinitionAC, Inside.Core.Formula",_x000D_
        "ID": 2719,_x000D_
        "Results": [_x000D_
          [_x000D_
            "Employé"_x000D_
          ]_x000D_
        ],_x000D_
        "Statistics": {_x000D_
          "CreationDate": "2022-11-15T10:02:33.4190151+01:00",_x000D_
          "LastRefreshDate": "2020-11-09T16:10:57.5843793+01:00",_x000D_
          "TotalRefreshCount": 1,_x000D_
          "CustomInfo": {}_x000D_
        }_x000D_
      },_x000D_
      "2720": {_x000D_
        "$type": "Inside.Core.Formula.Definition.DefinitionAC, Inside.Core.Formula",_x000D_
        "ID": 2720,_x000D_
        "Results": [_x000D_
          [_x000D_
            "Ingénieur et cadre"_x000D_
          ]_x000D_
        ],_x000D_
        "Statistics": {_x000D_
          "CreationDate": "2022-11-15T10:02:33.4190151+01:00",_x000D_
          "LastRefreshDate": "2020-11-09T16:10:57.586374+01:00",_x000D_
          "TotalRefreshCount": 1,_x000D_
          "CustomInfo": {}_x000D_
        }_x000D_
      },_x000D_
      "2721": {_x000D_
        "$type": "Inside.Core.Formula.Definition.DefinitionAC, Inside.Core.Formula",_x000D_
        "ID": 2721,_x000D_
        "Results": [_x000D_
          [_x000D_
            "Employé"_x000D_
          ]_x000D_
        ],_x000D_
        "Statistics": {_x000D_
          "CreationDate": "2022-11-15T10:02:33.4190151+01:00",_x000D_
          "LastRefreshDate": "2020-11-09T16:10:57.5893293+01:00",_x000D_
          "TotalRefreshCount": 1,_x000D_
          "CustomInfo": {}_x000D_
        }_x000D_
      },_x000D_
      "2722": {_x000D_
        "$type": "Inside.Core.Formula.Definition.DefinitionAC, Inside.Core.Formula",_x000D_
        "ID": 2722,_x000D_
        "Results": [_x000D_
          [_x000D_
            "Employé"_x000D_
          ]_x000D_
        ],_x000D_
        "Statistics": {_x000D_
          "CreationDate": "2022-11-15T10:02:33.4190151+01:00",_x000D_
          "LastRefreshDate": "2020-11-09T16:10:57.5923214+01:00",_x000D_
          "TotalRefreshCount": 1,_x000D_
          "CustomInfo": {}_x000D_
        }_x000D_
      },_x000D_
      "2723": {_x000D_
        "$type": "Inside.Core.Formula.Definition.DefinitionAC, Inside.Core.Formula",_x000D_
        "ID": 2723,_x000D_
        "Results": [_x000D_
          [_x000D_
            "Employé"_x000D_
          ]_x000D_
        ],_x000D_
        "Statistics": {_x000D_
          "CreationDate": "2022-11-15T10:02:33.4190151+01:00",_x000D_
          "LastRefreshDate": "2020-11-09T16:10:57.6052885+01:00",_x000D_
          "TotalRefreshCount": 1,_x000D_
          "CustomInfo": {}_x000D_
        }_x000D_
      },_x000D_
      "2724": {_x000D_
        "$type": "Inside.Core.Formula.Definition.DefinitionAC, Inside.Core.Formula",_x000D_
        "ID": 2724,_x000D_
        "Results": [_x000D_
          [_x000D_
            "Ingénieur et cadre"_x000D_
          ]_x000D_
        ],_x000D_
        "Statistics": {_x000D_
          "CreationDate": "2022-11-15T10:02:33.4190151+01:00",_x000D_
          "LastRefreshDate": "2020-11-09T16:10:57.6072822+01:00",_x000D_
          "TotalRefreshCount": 1,_x000D_
          "CustomInfo": {}_x000D_
        }_x000D_
      },_x000D_
      "2725": {_x000D_
        "$type": "Inside.Core.Formula.Definition.DefinitionAC, Inside.Core.Formula",_x000D_
        "ID": 2725,_x000D_
        "Results": [_x000D_
          [_x000D_
            "Ingénieur et cadre"_x000D_
          ]_x000D_
        ],_x000D_
        "Statistics": {_x000D_
          "CreationDate": "2022-11-15T10:02:33.4190151+01:00",_x000D_
          "LastRefreshDate": "2020-11-09T16:10:57.6103159+01:00",_x000D_
          "TotalRefreshCount": 1,_x000D_
          "CustomInfo": {}_x000D_
        }_x000D_
      },_x000D_
      "2726": {_x000D_
        "$type": "Inside.Core.Formula.Definition.DefinitionAC, Inside.Core.Formula",_x000D_
        "ID": 2726,_x000D_
        "Results": [_x000D_
          [_x000D_
            "Employé"_x000D_
          ]_x000D_
        ],_x000D_
        "Statistics": {_x000D_
          "CreationDate": "2022-11-15T10:02:33.4190151+01:00",_x000D_
          "LastRefreshDate": "2020-11-09T16:10:57.6123033+01:00",_x000D_
          "TotalRefreshCount": 1,_x000D_
          "CustomInfo": {}_x000D_
        }_x000D_
      },_x000D_
      "2727": {_x000D_
        "$type": "Inside.Core.Formula.Definition.DefinitionAC, Inside.Core.Formula",_x000D_
        "ID": 2727,_x000D_
        "Results": [_x000D_
          [_x000D_
            "Employé"_x000D_
          ]_x000D_
        ],_x000D_
        "Statistics": {_x000D_
          "CreationDate": "2022-11-15T10:02:33.4190151+01:00",_x000D_
          "LastRefreshDate": "2020-11-09T16:10:57.6153026+01:00",_x000D_
          "TotalRefreshCount": 1,_x000D_
          "CustomInfo": {}_x000D_
        }_x000D_
      },_x000D_
      "2728": {_x000D_
        "$type": "Inside.Core.Formula.Definition.DefinitionAC, Inside.Core.Formula",_x000D_
        "ID": 2728,_x000D_
        "Results": [_x000D_
          [_x000D_
            "Ingénieur et cadre"_x000D_
          ]_x000D_
        ],_x000D_
        "Statistics": {_x000D_
          "CreationDate": "2022-11-15T10:02:33.4190151+01:00",_x000D_
          "LastRefreshDate": "2020-11-09T16:10:57.6172952+01:00",_x000D_
          "TotalRefreshCount": 1,_x000D_
          "CustomInfo": {}_x000D_
        }_x000D_
      },_x000D_
      "2729": {_x000D_
        "$type": "Inside.Core.Formula.Definition.DefinitionAC, Inside.Core.Formula",_x000D_
        "ID": 2729,_x000D_
        "Results": [_x000D_
          [_x000D_
            "Employé"_x000D_
          ]_x000D_
        ],_x000D_
        "Statistics": {_x000D_
          "CreationDate": "2022-11-15T10:02:33.4190151+01:00",_x000D_
          "LastRefreshDate": "2020-11-09T16:10:57.6202896+01:00",_x000D_
          "TotalRefreshCount": 1,_x000D_
          "CustomInfo": {}_x000D_
        }_x000D_
      },_x000D_
      "2730": {_x000D_
        "$type": "Inside.Core.Formula.Definition.DefinitionAC, Inside.Core.Formula",_x000D_
        "ID": 2730,_x000D_
        "Results": [_x000D_
          [_x000D_
            "Employé"_x000D_
          ]_x000D_
        ],_x000D_
        "Statistics": {_x000D_
          "CreationDate": "2022-11-15T10:02:33.4190151+01:00",_x000D_
          "LastRefreshDate": "2020-11-09T16:10:57.6222809+01:00",_x000D_
          "TotalRefreshCount": 1,_x000D_
          "CustomInfo": {}_x000D_
        }_x000D_
      },_x000D_
      "2731": {_x000D_
        "$type": "Inside.Core.Formula.Definition.DefinitionAC, Inside.Core.Formula",_x000D_
        "ID": 2731,_x000D_
        "Results": [_x000D_
          [_x000D_
            "Ingénieur et cadre"_x000D_
          ]_x000D_
        ],_x000D_
        "Statistics": {_x000D_
          "CreationDate": "2022-11-15T10:02:33.4190151+01:00",_x000D_
          "LastRefreshDate": "2020-11-09T16:10:57.6252758+01:00",_x000D_
          "TotalRefreshCount": 1,_x000D_
          "CustomInfo": {}_x000D_
        }_x000D_
      },_x000D_
      "2732": {_x000D_
        "$type": "Inside.Core.Formula.Definition.DefinitionAC, Inside.Core.Formula",_x000D_
        "ID": 2732,_x000D_
        "Results": [_x000D_
          [_x000D_
            "Employé"_x000D_
          ]_x000D_
        ],_x000D_
        "Statistics": {_x000D_
          "CreationDate": "2022-11-15T10:02:33.4190151+01:00",_x000D_
          "LastRefreshDate": "2020-11-09T16:10:57.6272703+01:00",_x000D_
          "TotalRefreshCount": 1,_x000D_
          "CustomInfo": {}_x000D_
        }_x000D_
      },_x000D_
      "2733": {_x000D_
        "$type": "Inside.Core.Formula.Definition.DefinitionAC, Inside.Core.Formula",_x000D_
        "ID": 2733,_x000D_
        "Results": [_x000D_
          [_x000D_
            "Employé"_x000D_
          ]_x000D_
        ],_x000D_
        "Statistics": {_x000D_
          "CreationDate": "2022-11-15T10:02:33.4190151+01:00",_x000D_
          "LastRefreshDate": "2020-11-09T16:10:57.6302666+01:00",_x000D_
          "TotalRefreshCount": 1,_x000D_
          "CustomInfo": {}_x000D_
        }_x000D_
      },_x000D_
      "2734": {_x000D_
        "$type": "Inside.Core.Formula.Definition.DefinitionAC, Inside.Core.Formula",_x000D_
        "ID": 2734,_x000D_
        "Results": [_x000D_
          [_x000D_
            "Employé"_x000D_
          ]_x000D_
        ],_x000D_
        "Statistics": {_x000D_
          "CreationDate": "2022-11-15T10:02:33.4190151+01:00",_x000D_
          "LastRefreshDate": "2020-11-09T16:10:57.6322567+01:00",_x000D_
          "TotalRefreshCount": 1,_x000D_
          "CustomInfo": {}_x000D_
        }_x000D_
      },_x000D_
      "2735": {_x000D_
        "$type": "Inside.Core.Formula.Definition.DefinitionAC, Inside.Core.Formula",_x000D_
        "ID": 2735,_x000D_
        "Results": [_x000D_
          [_x000D_
            "Employé"_x000D_
          ]_x000D_
        ],_x000D_
        "Statistics": {_x000D_
          "CreationDate": "2022-11-15T10:02:33.4190151+01:00",_x000D_
          "LastRefreshDate": "2020-11-09T16:10:57.6342554+01:00",_x000D_
          "TotalRefreshCount": 1,_x000D_
          "CustomInfo": {}_x000D_
        }_x000D_
      },_x000D_
      "2736": {_x000D_
        "$type": "Inside.Core.Formula.Definition.DefinitionAC, Inside.Core.Formula",_x000D_
        "ID": 2736,_x000D_
        "Results": [_x000D_
          [_x000D_
            "Ingénieur et cadre"_x000D_
          ]_x000D_
        ],_x000D_
        "Statistics": {_x000D_
          "CreationDate": "2022-11-15T10:02:33.4190151+01:00",_x000D_
          "LastRefreshDate": "2020-11-09T16:10:57.6372418+01:00",_x000D_
          "TotalRefreshCount": 1,_x000D_
          "CustomInfo": {}_x000D_
        }_x000D_
      },_x000D_
      "2737": {_x000D_
        "$type": "Inside.Core.Formula.Definition.DefinitionAC, Inside.Core.Formula",_x000D_
        "ID": 2737,_x000D_
        "Results": [_x000D_
          [_x000D_
            "Ingénieur et cadre"_x000D_
          ]_x000D_
        ],_x000D_
        "Statistics": {_x000D_
          "CreationDate": "2022-11-15T10:02:33.4190151+01:00",_x000D_
          "LastRefreshDate": "2020-11-09T16:10:57.6392383+01:00",_x000D_
          "TotalRefreshCount": 1,_x000D_
          "CustomInfo": {}_x000D_
        }_x000D_
      },_x000D_
      "2738": {_x000D_
        "$type": "Inside.Core.Formula.Definition.DefinitionAC, Inside.Core.Formula",_x000D_
        "ID": 2738,_x000D_
        "Results": [_x000D_
          [_x000D_
            "Ingénieur et cadre"_x000D_
          ]_x000D_
        ],_x000D_
        "Statistics": {_x000D_
          "CreationDate": "2022-11-15T10:02:33.4190151+01:00",_x000D_
          "LastRefreshDate": "2020-11-09T16:10:57.6412353+01:00",_x000D_
          "TotalRefreshCount": 1,_x000D_
          "CustomInfo": {}_x000D_
        }_x000D_
      },_x000D_
      "2739": {_x000D_
        "$type": "Inside.Core.Formula.Definition.DefinitionAC, Inside.Core.Formula",_x000D_
        "ID": 2739,_x000D_
        "Results": [_x000D_
          [_x000D_
            "Employé"_x000D_
          ]_x000D_
        ],_x000D_
        "Statistics": {_x000D_
          "CreationDate": "2022-11-15T10:02:33.4190151+01:00",_x000D_
          "LastRefreshDate": "2020-11-09T16:10:57.6512059+01:00",_x000D_
          "TotalRefreshCount": 1,_x000D_
          "CustomInfo": {}_x000D_
        }_x000D_
      },_x000D_
      "2740": {_x000D_
        "$type": "Inside.Core.Formula.Definition.DefinitionAC, Inside.Core.Formula",_x000D_
        "ID": 2740,_x000D_
        "Results": [_x000D_
          [_x000D_
            "Employé"_x000D_
          ]_x000D_
        ],_x000D_
        "Statistics": {_x000D_
          "CreationDate": "2022-11-15T10:02:33.4190151+01:00",_x000D_
          "LastRefreshDate": "2020-11-09T16:10:57.6542023+01:00",_x000D_
          "TotalRefreshCount": 1,_x000D_
          "CustomInfo": {}_x000D_
        }_x000D_
      },_x000D_
      "2741": {_x000D_
        "$type": "Inside.Core.Formula.Definition.DefinitionAC, Inside.Core.Formula",_x000D_
        "ID": 2741,_x000D_
        "Results": [_x000D_
          [_x000D_
            "Employé"_x000D_
          ]_x000D_
        ],_x000D_
        "Statistics": {_x000D_
          "CreationDate": "2022-11-15T10:02:33.4190151+01:00",_x000D_
          "LastRefreshDate": "2020-11-09T16:10:57.6571974+01:00",_x000D_
          "TotalRefreshCount": 1,_x000D_
          "CustomInfo": {}_x000D_
        }_x000D_
      },_x000D_
      "2742": {_x000D_
        "$type": "Inside.Core.Formula.Definition.DefinitionAC, Inside.Core.Formula",_x000D_
        "ID": 2742,_x000D_
        "Results": [_x000D_
          [_x000D_
            "Ingénieur et cadre"_x000D_
          ]_x000D_
        ],_x000D_
        "Statistics": {_x000D_
          "CreationDate": "2022-11-15T10:02:33.4190151+01:00",_x000D_
          "LastRefreshDate": "2020-11-09T16:10:57.65919+01:00",_x000D_
          "TotalRefreshCount": 1,_x000D_
          "CustomInfo": {}_x000D_
        }_x000D_
      },_x000D_
      "2743": {_x000D_
        "$type": "Inside.Core.Formula.Definition.DefinitionAC, Inside.Core.Formula",_x000D_
        "ID": 2743,_x000D_
        "Results": [_x000D_
          [_x000D_
            "Employé"_x000D_
          ]_x000D_
        ],_x000D_
        "Statistics": {_x000D_
          "CreationDate": "2022-11-15T10:02:33.4190151+01:00",_x000D_
          "LastRefreshDate": "2020-11-09T16:10:57.6611844+01:00",_x000D_
          "TotalRefreshCount": 1,_x000D_
          "CustomInfo": {}_x000D_
        }_x000D_
      },_x000D_
      "2744": {_x000D_
        "$type": "Inside.Core.Formula.Definition.DefinitionAC, Inside.Core.Formula",_x000D_
        "ID": 2744,_x000D_
        "Results": [_x000D_
          [_x000D_
            "Employé"_x000D_
          ]_x000D_
        ],_x000D_
        "Statistics": {_x000D_
          "CreationDate": "2022-11-15T10:02:33.4190151+01:00",_x000D_
          "LastRefreshDate": "2020-11-09T16:10:57.6651709+01:00",_x000D_
          "TotalRefreshCount": 1,_x000D_
          "CustomInfo": {}_x000D_
        }_x000D_
      },_x000D_
      "2745": {_x000D_
        "$type": "Inside.Core.Formula.Definition.DefinitionAC, Inside.Core.Formula",_x000D_
        "ID": 2745,_x000D_
        "Results": [_x000D_
          [_x000D_
            "Employé"_x000D_
          ]_x000D_
        ],_x000D_
        "Statistics": {_x000D_
          "CreationDate": "2022-11-15T10:02:33.4190151+01:00",_x000D_
          "LastRefreshDate": "2020-11-09T16:10:57.668124+01:00",_x000D_
          "TotalRefreshCount": 1,_x000D_
          "CustomInfo": {}_x000D_
        }_x000D_
      },_x000D_
      "2746": {_x000D_
        "$type": "Inside.Core.Formula.Definition.DefinitionAC, Inside.Core.Formula",_x000D_
        "ID": 2746,_x000D_
        "Results": [_x000D_
          [_x000D_
            "Employé"_x000D_
          ]_x000D_
        ],_x000D_
        "Statistics": {_x000D_
          "CreationDate": "2022-11-15T10:02:33.4190151+01:00",_x000D_
          "LastRefreshDate": "2020-11-09T16:10:57.6701607+01:00",_x000D_
          "TotalRefreshCount": 1,_x000D_
          "CustomInfo": {}_x000D_
        }_x000D_
      },_x000D_
      "2747": {_x000D_
        "$type": "Inside.Core.Formula.Definition.DefinitionAC, Inside.Core.Formula",_x000D_
        "ID": 2747,_x000D_
        "Results": [_x000D_
          [_x000D_
            "2"_x000D_
          ]_x000D_
        ],_x000D_
        "Statistics": {_x000D_
          "CreationDate": "2022-11-15T10:02:33.4190151+01:00",_x000D_
          "LastRefreshDate": "2020-11-09T16:10:57.6721504+01:00",_x000D_
          "TotalRefreshCount": 1,_x000D_
          "CustomInfo": {}_x000D_
        }_x000D_
      },_x000D_
      "2748": {_x000D_
        "$type": "Inside.Core.Formula.Definition.DefinitionAC, Inside.Core.Formula",_x000D_
        "ID": 2748,_x000D_
        "Results": [_x000D_
          [_x000D_
            "3"_x000D_
          ]_x000D_
        ],_x000D_
        "Statistics": {_x000D_
          "CreationDate": "2022-11-15T10:02:33.4190151+01:00",_x000D_
          "LastRefreshDate": "2020-11-09T16:10:57.6751539+01:00",_x000D_
          "TotalRefreshCount": 1,_x000D_
          "CustomInfo": {}_x000D_
        }_x000D_
      },_x000D_
      "2749": {_x000D_
        "$type": "Inside.Core.Formula.Definition.DefinitionAC, Inside.Core.Formula",_x000D_
        "ID": 2749,_x000D_
        "Results": [_x000D_
          [_x000D_
            "1"_x000D_
          ]_x000D_
        ],_x000D_
        "Statistics": {_x000D_
          "CreationDate": "2022-11-15T10:02:33.4190151+01:00",_x000D_
          "LastRefreshDate": "2020-11-09T16:10:57.6771445+01:00",_x000D_
          "TotalRefreshCount": 1,_x000D_
          "CustomInfo": {}_x000D_
        }_x000D_
      },_x000D_
      "2750": {_x000D_
        "$type": "Inside.Core.Formula.Definition.DefinitionAC, Inside.Core.Formula",_x000D_
        "ID": 2750,_x000D_
        "Results": [_x000D_
          [_x000D_
            "2"_x000D_
          ]_x000D_
        ],_x000D_
        "Statistics": {_x000D_
          "CreationDate": "2022-11-15T10:02:33.4190151+01:00",_x000D_
          "LastRefreshDate": "2020-11-09T16:10:57.6846758+01:00",_x000D_
          "TotalRefreshCount": 1,_x000D_
          "CustomInfo": {}_x000D_
        }_x000D_
      },_x000D_
      "2751": {_x000D_
        "$type": "Inside.Core.Formula.Definition.DefinitionAC, Inside.Core.Formula",_x000D_
        "ID": 2751,_x000D_
        "Results": [_x000D_
          [_x000D_
            "3"_x000D_
          ]_x000D_
        ],_x000D_
        "Statistics": {_x000D_
          "CreationDate": "2022-11-15T10:02:33.4190151+01:00",_x000D_
          "LastRefreshDate": "2020-11-09T16:10:57.6877049+01:00",_x000D_
          "TotalRefreshCount": 1,_x000D_
          "CustomInfo": {}_x000D_
        }_x000D_
      },_x000D_
      "2752": {_x000D_
        "$type": "Inside.Core.Formula.Definition.DefinitionAC, Inside.Core.Formula",_x000D_
        "ID": 2752,_x000D_
        "Results": [_x000D_
          [_x000D_
            "1"_x000D_
          ]_x000D_
        ],_x000D_
        "Statistics": {_x000D_
          "CreationDate": "2022-11-15T10:02:33.4190151+01:00",_x000D_
          "LastRefreshDate": "2020-11-09T16:10:57.6897044+01:00",_x000D_
          "TotalRefreshCount": 1,_x000D_
          "CustomInfo": {}_x000D_
        }_x000D_
      },_x000D_
      "2753": {_x000D_
        "$type": "Inside.Core.Formula.Definition.DefinitionAC, Inside.Core.Formula",_x000D_
        "ID": 2753,_x000D_
        "Results": [_x000D_
          [_x000D_
            "2"_x000D_
          ]_x000D_
        ],_x000D_
        "Statistics": {_x000D_
          "CreationDate": "2022-11-15T10:02:33.4190151+01:00",_x000D_
          "LastRefreshDate": "2020-11-09T16:10:57.6917008+01:00",_x000D_
          "TotalRefreshCount": 1,_x000D_
          "CustomInfo": {}_x000D_
        }_x000D_
      },_x000D_
      "2754": {_x000D_
        "$type": "Inside.Core.Formula.Definition.DefinitionAC, Inside.Core.Formula",_x000D_
        "ID": 2754,_x000D_
        "Results": [_x000D_
          [_x000D_
            "2"_x000D_
          ]_x000D_
        ],_x000D_
        "Statistics": {_x000D_
          "CreationDate": "2022-11-15T10:02:33.4190151+01:00",_x000D_
          "LastRefreshDate": "2020-11-09T16:10:57.693693+01:00",_x000D_
          "TotalRefreshCount": 1,_x000D_
          "CustomInfo": {}_x000D_
        }_x000D_
      },_x000D_
      "2755": {_x000D_
        "$type": "Inside.Core.Formula.Definition.DefinitionAC, Inside.Core.Formula",_x000D_
        "ID": 2755,_x000D_
        "Results": [_x000D_
          [_x000D_
            "2"_x000D_
          ]_x000D_
        ],_x000D_
        "Statistics": {_x000D_
          "CreationDate": "2022-11-15T10:02:33.4190151+01:00",_x000D_
          "LastRefreshDate": "2020-11-09T16:10:57.6991402+01:00",_x000D_
          "TotalRefreshCount": 1,_x000D_
          "CustomInfo": {}_x000D_
        }_x000D_
      },_x000D_
      "2756": {_x000D_
        "$type": "Inside.Core.Formula.Definition.DefinitionAC, Inside.Core.Formula",_x000D_
        "ID": 2756,_x000D_
        "Results": [_x000D_
          [_x000D_
            "1"_x000D_
          ]_x000D_
        ],_x000D_
        "Statistics": {_x000D_
          "CreationDate": "2022-11-15T10:02:33.4190151+01:00",_x000D_
          "LastRefreshDate": "2020-11-09T16:10:57.7190909+01:00",_x000D_
          "TotalRefreshCount": 1,_x000D_
          "CustomInfo": {}_x000D_
        }_x000D_
      },_x000D_
      "2757": {_x000D_
        "$type": "Inside.Core.Formula.Definition.DefinitionAC, Inside.Core.Formula",_x000D_
        "ID": 2757,_x000D_
        "Results": [_x000D_
          [_x000D_
            "2"_x000D_
          ]_x000D_
        ],_x000D_
        "Statistics": {_x000D_
          "CreationDate": "2022-11-15T10:02:33.4190151+01:00",_x000D_
          "LastRefreshDate": "2020-11-09T16:10:57.7240715+01:00",_x000D_
          "TotalRefreshCount": 1,_x000D_
          "CustomInfo": {}_x000D_
        }_x000D_
      },_x000D_
      "2758": {_x000D_
        "$type": "Inside.Core.Formula.Definition.DefinitionAC, Inside.Core.Formula",_x000D_
        "ID": 2758,_x000D_
        "Results": [_x000D_
          [_x000D_
            "3"_x000D_
          ]_x000D_
        ],_x000D_
        "Statistics": {_x000D_
          "CreationDate": "2022-11-15T10:02:33.4190151+01:00",_x000D_
          "LastRefreshDate": "2020-11-09T16:10:57.7280529+01:00",_x000D_
          "TotalRefreshCount": 1,_x000D_
          "CustomInfo": {}_x000D_
        }_x000D_
      },_x000D_
      "2759": {_x000D_
        "$type": "Inside.Core.Formula.Definition.DefinitionAC, Inside.Core.Formula",_x000D_
        "ID": 2759,_x000D_
        "Results": [_x000D_
          [_x000D_
            "3"_x000D_
          ]_x000D_
        ],_x000D_
        "Statistics": {_x000D_
          "CreationDate": "2022-11-15T10:02:33.4190151+01:00",_x000D_
          "LastRefreshDate": "2020-11-09T16:10:57.732042+01:00",_x000D_
          "TotalRefreshCount": 1,_x000D_
          "CustomInfo": {}_x000D_
        }_x000D_
      },_x000D_
      "2760": {_x000D_
        "$type": "Inside.Core.Formula.Definition.DefinitionAC, Inside.Core.Formula",_x000D_
        "ID": 2760,_x000D_
        "Results": [_x000D_
          [_x000D_
            "1"_x000D_
          ]_x000D_
        ],_x000D_
        "Statistics": {_x000D_
          "CreationDate": "2022-11-15T10:02:33.4190151+01:00",_x000D_
          "LastRefreshDate": "2020-11-09T16:10:57.7350306+01:00",_x000D_
          "TotalRefreshCount": 1,_x000D_
          "CustomInfo": {}_x000D_
        }_x000D_
      },_x000D_
      "2761": {_x000D_
        "$type": "Inside.Core.Formula.Definition.DefinitionAC, Inside.Core.Formula",_x000D_
        "ID": 2761,_x000D_
        "Results": [_x000D_
          [_x000D_
            "2"_x000D_
          ]_x000D_
        ],_x000D_
        "Statistics": {_x000D_
          "CreationDate": "2022-11-15T10:02:33.4190151+01:00",_x000D_
          "LastRefreshDate": "2020-11-09T16:10:57.7380286+01:00",_x000D_
          "TotalRefreshCount": 1,_x000D_
          "CustomInfo": {}_x000D_
        }_x000D_
      },_x000D_
      "2762": {_x000D_
        "$type": "Inside.Core.Formula.Definition.DefinitionAC, Inside.Core.Formula",_x000D_
        "ID": 2762,_x000D_
        "Results": [_x000D_
          [_x000D_
            "1"_x000D_
          ]_x000D_
        ],_x000D_
        "Statistics": {_x000D_
          "CreationDate": "2022-11-15T10:02:33.4190151+01:00",_x000D_
          "LastRefreshDate": "2020-11-09T16:10:57.7410148+01:00",_x000D_
          "TotalRefreshCount": 1,_x000D_
          "CustomInfo": {}_x000D_
        }_x000D_
      },_x000D_
      "2763": {_x000D_
        "$type": "Inside.Core.Formula.Definition.DefinitionAC, Inside.Core.Formula",_x000D_
        "ID": 2763,_x000D_
        "Results": [_x000D_
          [_x000D_
            "1"_x000D_
          ]_x000D_
        ],_x000D_
        "Statistics": {_x000D_
          "CreationDate": "2022-11-15T10:02:33.4190151+01:00",_x000D_
          "LastRefreshDate": "2020-11-09T16:10:57.7436269+01:00",_x000D_
          "TotalRefreshCount": 1,_x000D_
          "CustomInfo": {}_x000D_
        }_x000D_
      },_x000D_
      "2764": {_x000D_
        "$type": "Inside.Core.Formula.Definition.DefinitionAC, Inside.Core.Formula",_x000D_
        "ID": 2764,_x000D_
        "Results": [_x000D_
          [_x000D_
            "2"_x000D_
          ]_x000D_
        ],_x000D_
        "Statistics": {_x000D_
          "CreationDate": "2022-11-15T10:02:33.4190151+01:00",_x000D_
          "LastRefreshDate": "2020-11-09T16:10:57.7455914+01:00",_x000D_
          "TotalRefreshCount": 1,_x000D_
          "CustomInfo": {}_x000D_
        }_x000D_
      },_x000D_
      "2765": {_x000D_
        "$type": "Inside.Core.Formula.Definition.DefinitionAC, Inside.Core.Formula",_x000D_
        "ID": 2765,_x000D_
        "Results": [_x000D_
          [_x000D_
            "2"_x000D_
          ]_x000D_
        ],_x000D_
        "Statistics": {_x000D_
          "CreationDate": "2022-11-15T10:02:33.4190151+01:00",_x000D_
          "LastRefreshDate": "2020-11-09T16:10:57.7482675+01:00",_x000D_
          "TotalRefreshCount": 1,_x000D_
          "CustomInfo": {}_x000D_
        }_x000D_
      },_x000D_
      "2766": {_x000D_
        "$type": "Inside.Core.Formula.Definition.DefinitionAC, Inside.Core.Formula",_x000D_
        "ID": 2766,_x000D_
        "Results": [_x000D_
          [_x000D_
            "3"_x000D_
          ]_x000D_
        ],_x000D_
        "Statistics": {_x000D_
          "CreationDate": "2022-11-15T10:02:33.4190151+01:00",_x000D_
          "LastRefreshDate": "2020-11-09T16:10:57.7512217+01:00",_x000D_
          "TotalRefreshCount": 1,_x000D_
          "CustomInfo": {}_x000D_
        }_x000D_
      },_x000D_
      "2767": {_x000D_
        "$type": "Inside.Core.Formula.Definition.DefinitionAC, Inside.Core.Formula",_x000D_
        "ID": 2767,_x000D_
        "Results": [_x000D_
          [_x000D_
            "1"_x000D_
          ]_x000D_
        ],_x000D_
        "Statistics": {_x000D_
          "CreationDate": "2022-11-15T10:02:33.4190151+01:00",_x000D_
          "LastRefreshDate": "2020-11-09T16:10:57.7532097+01:00",_x000D_
          "TotalRefreshCount": 1,_x000D_
          "CustomInfo": {}_x000D_
        }_x000D_
      },_x000D_
      "2768": {_x000D_
        "$type": "Inside.Core.Formula.Definition.DefinitionAC, Inside.Core.Formula",_x000D_
        "ID": 2768,_x000D_
        "Results": [_x000D_
          [_x000D_
            "1"_x000D_
          ]_x000D_
        ],_x000D_
        "Statistics": {_x000D_
          "CreationDate": "2022-11-15T10:02:33.4190151+01:00",_x000D_
          "LastRefreshDate": "2020-11-09T16:10:57.7552033+01:00",_x000D_
          "TotalRefreshCount": 1,_x000D_
          "CustomInfo": {}_x000D_
        }_x000D_
      },_x000D_
      "2769": {_x000D_
        "$type": "Inside.Core.Formula.Definition.DefinitionAC, Inside.Core.Formula",_x000D_
        "ID": 2769,_x000D_
        "Results": [_x000D_
          [_x000D_
            "2"_x000D_
          ]_x000D_
        ],_x000D_
        "Statistics": {_x000D_
          "CreationDate": "2022-11-15T10:02:33.4190151+01:00",_x000D_
          "LastRefreshDate": "2020-11-09T16:10:57.7581946+01:00",_x000D_
          "TotalRefreshCount": 1,_x000D_
          "CustomInfo": {}_x000D_
        }_x000D_
      },_x000D_
      "2770": {_x000D_
        "$type": "Inside.Core.Formula.Definition.DefinitionAC, Inside.Core.Formula",_x000D_
        "ID": 2770,_x000D_
        "Results": [_x000D_
          [_x000D_
            "2"_x000D_
          ]_x000D_
        ],_x000D_
        "Statistics": {_x000D_
          "CreationDate": "2022-11-15T10:02:33.4190151+01:00",_x000D_
          "LastRefreshDate": "2020-11-09T16:10:57.7601893+01:00",_x000D_
          "TotalRefreshCount": 1,_x000D_
          "CustomInfo": {}_x000D_
        }_x000D_
      },_x000D_
      "2771": {_x000D_
        "$type": "Inside.Core.Formula.Definition.DefinitionAC, Inside.Core.Formula",_x000D_
        "ID": 2771,_x000D_
        "Results": [_x000D_
          [_x000D_
            "2"_x000D_
          ]_x000D_
        ],_x000D_
        "Statistics": {_x000D_
          "CreationDate": "2022-11-15T10:02:33.4190151+01:00",_x000D_
          "LastRefreshDate": "2020-11-09T16:10:57.7641372+01:00",_x000D_
          "TotalRefreshCount": 1,_x000D_
          "CustomInfo": {}_x000D_
        }_x000D_
      },_x000D_
      "2772": {_x000D_
        "$type": "Inside.Core.Formula.Definition.DefinitionAC, Inside.Core.Formula",_x000D_
        "ID": 2772,_x000D_
        "Results": [_x000D_
          [_x000D_
            "1"_x000D_
          ]_x000D_
        ],_x000D_
        "Statistics": {_x000D_
          "CreationDate": "2022-11-15T10:02:33.4190151+01:00",_x000D_
          "LastRefreshDate": "2020-11-09T16:10:57.7661706+01:00",_x000D_
          "TotalRefreshCount": 1,_x000D_
          "CustomInfo": {}_x000D_
        }_x000D_
      },_x000D_
      "2773": {_x000D_
        "$type": "Inside.Core.Formula.Definition.DefinitionAC, Inside.Core.Formula",_x000D_
        "ID": 2773,_x000D_
        "Results": [_x000D_
          [_x000D_
            "1"_x000D_
          ]_x000D_
        ],_x000D_
        "Statistics": {_x000D_
          "CreationDate": "2022-11-15T10:02:33.4190151+01:00",_x000D_
          "LastRefreshDate": "2020-11-09T16:10:57.7681645+01:00",_x000D_
          "TotalRefreshCount": 1,_x000D_
          "CustomInfo": {}_x000D_
        }_x000D_
      },_x000D_
      "2774": {_x000D_
        "$type": "Inside.Core.Formula.Definition.DefinitionAC, Inside.Core.Formula",_x000D_
        "ID": 2774,_x000D_
        "Results": [_x000D_
          [_x000D_
            "2"_x000D_
          ]_x000D_
        ],_x000D_
        "Statistics": {_x000D_
          "CreationDate": "2022-11-15T10:02:33.4190151+01:00",_x000D_
          "LastRefreshDate": "2020-11-09T16:10:57.7711553+01:00",_x000D_
          "TotalRefreshCount": 1,_x000D_
          "CustomInfo": {}_x000D_
        }_x000D_
      },_x000D_
      "2775": {_x000D_
        "$type": "Inside.Core.Formula.Definition.DefinitionAC, Inside.Core.Formula",_x000D_
        "ID": 2775,_x000D_
        "Results": [_x000D_
          [_x000D_
            "1"_x000D_
          ]_x000D_
        ],_x000D_
        "Statistics": {_x000D_
          "CreationDate": "2022-11-15T10:02:33.4190151+01:00",_x000D_
          "LastRefreshDate": "2020-11-09T16:10:57.7731477+01:00",_x000D_
          "TotalRefreshCount": 1,_x000D_
          "CustomInfo": {}_x000D_
        }_x000D_
      },_x000D_
      "2776": {_x000D_
        "$type": "Inside.Core.Formula.Definition.DefinitionAC, Inside.Core.Formula",_x000D_
        "ID": 2776,_x000D_
        "Results": [_x000D_
          [_x000D_
            "3"_x000D_
          ]_x000D_
        ],_x000D_
        "Statistics": {_x000D_
          "CreationDate": "2022-11-15T10:02:33.4190151+01:00",_x000D_
          "LastRefreshDate": "2020-11-09T16:10:57.7761531+01:00",_x000D_
          "TotalRefreshCount": 1,_x000D_
          "CustomInfo": {}_x000D_
        }_x000D_
      },_x000D_
      "2777": {_x000D_
        "$type": "Inside.Core.Formula.Definition.DefinitionAC, Inside.Core.Formula",_x000D_
        "ID": 2777,_x000D_
        "Results": [_x000D_
          [_x000D_
            "1"_x000D_
          ]_x000D_
        ],_x000D_
        "Statistics": {_x000D_
          "CreationDate": "2022-11-15T10:02:33.4190151+01:00",_x000D_
          "LastRefreshDate": "2020-11-09T16:10:57.7791447+01:00",_x000D_
          "TotalRefreshCount": 1,_x000D_
          "CustomInfo": {}_x000D_
        }_x000D_
      },_x000D_
      "2778": {_x000D_
        "$type": "Inside.Core.Formula.Definition.DefinitionAC, Inside.Core.Formula",_x000D_
        "ID": 2778,_x000D_
        "Results": [_x000D_
          [_x000D_
            "2"_x000D_
          ]_x000D_
        ],_x000D_
        "Statistics": {_x000D_
          "CreationDate": "2022-11-15T10:02:33.4190151+01:00",_x000D_
          "LastRefreshDate": "2020-11-09T16:10:57.7811292+01:00",_x000D_
          "TotalRefreshCount": 1,_x000D_
          "CustomInfo": {}_x000D_
        }_x000D_
      },_x000D_
      "2779": {_x000D_
        "$type": "Inside.Core.Formula.Definition.DefinitionAC, Inside.Core.Formula",_x000D_
        "ID": 2779,_x000D_
        "Results": [_x000D_
          [_x000D_
            "3"_x000D_
          ]_x000D_
        ],_x000D_
        "Statistics": {_x000D_
          "CreationDate": "2022-11-15T10:02:33.4190151+01:00",_x000D_
          "LastRefreshDate": "2020-11-09T16:10:57.7831257+01:00",_x000D_
          "TotalRefreshCount": 1,_x000D_
          "CustomInfo": {}_x000D_
        }_x000D_
      },_x000D_
      "2780": {_x000D_
        "$type": "Inside.Core.Formula.Definition.DefinitionAC, Inside.Core.Formula",_x000D_
        "ID": 2780,_x000D_
        "Results": [_x000D_
          [_x000D_
            "2"_x000D_
          ]_x000D_
        ],_x000D_
        "Statistics": {_x000D_
          "CreationDate": "2022-11-15T10:02:33.4190151+01:00",_x000D_
          "LastRefreshDate": "2020-11-09T16:10:57.7861165+01:00",_x000D_
          "TotalRefreshCount": 1,_x000D_
          "CustomInfo": {}_x000D_
        }_x000D_
      },_x000D_
      "2781": {_x000D_
        "$type": "Inside.Core.Formula.Definition.DefinitionAC, Inside.Core.Formula",_x000D_
        "ID": 2781,_x000D_
        "Results": [_x000D_
          [_x000D_
            "1"_x000D_
          ]_x000D_
        ],_x000D_
        "Statistics": {_x000D_
          "CreationDate": "2022-11-15T10:02:33.4190151+01:00",_x000D_
          "LastRefreshDate": "2020-11-09T16:10:57.7881001+01:00",_x000D_
          "TotalRefreshCount": 1,_x000D_
          "CustomInfo": {}_x000D_
        }_x000D_
      },_x000D_
      "2782": {_x000D_
        "$type": "Inside.Core.Formula.Definition.DefinitionAC, Inside.Core.Formula",_x000D_
        "ID": 2782,_x000D_
        "Results": [_x000D_
          [_x000D_
            "2"_x000D_
          ]_x000D_
        ],_x000D_
        "Statistics": {_x000D_
          "CreationDate": "2022-11-15T10:02:33.4190151+01:00",_x000D_
          "LastRefreshDate": "2020-11-09T16:10:57.7901122+01:00",_x000D_
          "TotalRefreshCount": 1,_x000D_
          "CustomInfo": {}_x000D_
        }_x000D_
      },_x000D_
      "2783": {_x000D_
        "$type": "Inside.Core.Formula.Definition.DefinitionAC, Inside.Core.Formula",_x000D_
        "ID": 2783,_x000D_
        "Results": [_x000D_
          [_x000D_
            "2"_x000D_
          ]_x000D_
        ],_x000D_
        "Statistics": {_x000D_
          "CreationDate": "2022-11-15T10:02:33.4190151+01:00",_x000D_
          "LastRefreshDate": "2020-11-09T16:10:57.7931091+01:00",_x000D_
          "TotalRefreshCount": 1,_x000D_
          "CustomInfo": {}_x000D_
        }_x000D_
      },_x000D_
      "2784": {_x000D_
        "$type": "Inside.Core.Formula.Definition.DefinitionAC, Inside.Core.Formula",_x000D_
        "ID": 2784,_x000D_
        "Results": [_x000D_
          [_x000D_
            "4"_x000D_
          ]_x000D_
        ],_x000D_
        "Statistics": {_x000D_
          "CreationDate": "2022-11-15T10:02:33.4190151+01:00",_x000D_
          "LastRefreshDate": "2020-11-09T16:10:57.8001445+01:00",_x000D_
          "TotalRefreshCount": 1,_x000D_
          "CustomInfo": {}_x000D_
        }_x000D_
      },_x000D_
      "2785": {_x000D_
        "$type": "Inside.Core.Formula.Definition.DefinitionAC, Inside.Core.Formula",_x000D_
        "ID": 2785,_x000D_
        "Results": [_x000D_
          [_x000D_
            "2"_x000D_
          ]_x000D_
        ],_x000D_
        "Statistics": {_x000D_
          "CreationDate": "2022-11-15T10:02:33.4190151+01:00",_x000D_
          "LastRefreshDate": "2020-11-09T16:10:57.808099+01:00",_x000D_
          "TotalRefreshCount": 1,_x000D_
          "CustomInfo": {}_x000D_
        }_x000D_
      },_x000D_
      "2786": {_x000D_
        "$type": "Inside.Core.Formula.Definition.DefinitionAC, Inside.Core.Formula",_x000D_
        "ID": 2786,_x000D_
        "Results": [_x000D_
          [_x000D_
            "1"_x000D_
          ]_x000D_
        ],_x000D_
        "Statistics": {_x000D_
          "CreationDate": "2022-11-15T10:02:33.4190151+01:00",_x000D_
          "LastRefreshDate": "2020-11-09T16:10:57.8110984+01:00",_x000D_
          "TotalRefreshCount": 1,_x000D_
          "CustomInfo": {}_x000D_
        }_x000D_
      },_x000D_
      "2787": {_x000D_
        "$type": "Inside.Core.Formula.Definition.DefinitionAC, Inside.Core.Formula",_x000D_
        "ID": 2787,_x000D_
        "Results": [_x000D_
          [_x000D_
            "2"_x000D_
          ]_x000D_
        ],_x000D_
        "Statistics": {_x000D_
          "CreationDate": "2022-11-15T10:02:33.4190151+01:00",_x000D_
          "LastRefreshDate": "2020-11-09T16:10:57.8140569+01:00",_x000D_
          "TotalRefreshCount": 1,_x000D_
          "CustomInfo": {}_x000D_
        }_x000D_
      },_x000D_
      "2788": {_x000D_
        "$type": "Inside.Core.Formula.Definition.DefinitionAC, Inside.Core.Formula",_x000D_
        "ID": 2788,_x000D_
        "Results": [_x000D_
          [_x000D_
            "3"_x000D_
          ]_x000D_
        ],_x000D_
        "Statistics": {_x000D_
          "CreationDate": "2022-11-15T10:02:33.4190151+01:00",_x000D_
          "LastRefreshDate": "2020-11-09T16:10:57.8170762+01:00",_x000D_
          "TotalRefreshCount": 1,_x000D_
          "CustomInfo": {}_x000D_
        }_x000D_
      },_x000D_
      "2789": {_x000D_
        "$type": "Inside.Core.Formula.Definition.DefinitionAC, Inside.Core.Formula",_x000D_
        "ID": 2789,_x000D_
        "Results": [_x000D_
          [_x000D_
            "3"_x000D_
          ]_x000D_
        ],_x000D_
        "Statistics": {_x000D_
          "CreationDate": "2022-11-15T10:02:33.4190151+01:00",_x000D_
          "LastRefreshDate": "2020-11-09T16:10:57.8190753+01:00",_x000D_
          "TotalRefreshCount": 1,_x000D_
          "CustomInfo": {</t>
  </si>
  <si>
    <t>}_x000D_
        }_x000D_
      },_x000D_
      "2790": {_x000D_
        "$type": "Inside.Core.Formula.Definition.DefinitionAC, Inside.Core.Formula",_x000D_
        "ID": 2790,_x000D_
        "Results": [_x000D_
          [_x000D_
            "1"_x000D_
          ]_x000D_
        ],_x000D_
        "Statistics": {_x000D_
          "CreationDate": "2022-11-15T10:02:33.4190151+01:00",_x000D_
          "LastRefreshDate": "2020-11-09T16:10:57.8210653+01:00",_x000D_
          "TotalRefreshCount": 1,_x000D_
          "CustomInfo": {}_x000D_
        }_x000D_
      },_x000D_
      "2791": {_x000D_
        "$type": "Inside.Core.Formula.Definition.DefinitionAC, Inside.Core.Formula",_x000D_
        "ID": 2791,_x000D_
        "Results": [_x000D_
          [_x000D_
            "2"_x000D_
          ]_x000D_
        ],_x000D_
        "Statistics": {_x000D_
          "CreationDate": "2022-11-15T10:02:33.4190151+01:00",_x000D_
          "LastRefreshDate": "2020-11-09T16:10:57.8240294+01:00",_x000D_
          "TotalRefreshCount": 1,_x000D_
          "CustomInfo": {}_x000D_
        }_x000D_
      },_x000D_
      "2792": {_x000D_
        "$type": "Inside.Core.Formula.Definition.DefinitionAC, Inside.Core.Formula",_x000D_
        "ID": 2792,_x000D_
        "Results": [_x000D_
          [_x000D_
            "2"_x000D_
          ]_x000D_
        ],_x000D_
        "Statistics": {_x000D_
          "CreationDate": "2022-11-15T10:02:33.4190151+01:00",_x000D_
          "LastRefreshDate": "2020-11-09T16:10:57.826064+01:00",_x000D_
          "TotalRefreshCount": 1,_x000D_
          "CustomInfo": {}_x000D_
        }_x000D_
      },_x000D_
      "2793": {_x000D_
        "$type": "Inside.Core.Formula.Definition.DefinitionAC, Inside.Core.Formula",_x000D_
        "ID": 2793,_x000D_
        "Results": [_x000D_
          [_x000D_
            "2"_x000D_
          ]_x000D_
        ],_x000D_
        "Statistics": {_x000D_
          "CreationDate": "2022-11-15T10:02:33.4190151+01:00",_x000D_
          "LastRefreshDate": "2020-11-09T16:10:57.8290182+01:00",_x000D_
          "TotalRefreshCount": 1,_x000D_
          "CustomInfo": {}_x000D_
        }_x000D_
      },_x000D_
      "2794": {_x000D_
        "$type": "Inside.Core.Formula.Definition.DefinitionAC, Inside.Core.Formula",_x000D_
        "ID": 2794,_x000D_
        "Results": [_x000D_
          [_x000D_
            "1"_x000D_
          ]_x000D_
        ],_x000D_
        "Statistics": {_x000D_
          "CreationDate": "2022-11-15T10:02:33.4190151+01:00",_x000D_
          "LastRefreshDate": "2020-11-09T16:10:57.8310984+01:00",_x000D_
          "TotalRefreshCount": 1,_x000D_
          "CustomInfo": {}_x000D_
        }_x000D_
      },_x000D_
      "2795": {_x000D_
        "$type": "Inside.Core.Formula.Definition.DefinitionAC, Inside.Core.Formula",_x000D_
        "ID": 2795,_x000D_
        "Results": [_x000D_
          [_x000D_
            "1"_x000D_
          ]_x000D_
        ],_x000D_
        "Statistics": {_x000D_
          "CreationDate": "2022-11-15T10:02:33.4190151+01:00",_x000D_
          "LastRefreshDate": "2020-11-09T16:10:57.8340499+01:00",_x000D_
          "TotalRefreshCount": 1,_x000D_
          "CustomInfo": {}_x000D_
        }_x000D_
      },_x000D_
      "2796": {_x000D_
        "$type": "Inside.Core.Formula.Definition.DefinitionAC, Inside.Core.Formula",_x000D_
        "ID": 2796,_x000D_
        "Results": [_x000D_
          [_x000D_
            "Catégorie 1"_x000D_
          ]_x000D_
        ],_x000D_
        "Statistics": {_x000D_
          "CreationDate": "2022-11-15T10:02:33.4190151+01:00",_x000D_
          "LastRefreshDate": "2020-11-09T16:10:57.8360399+01:00",_x000D_
          "TotalRefreshCount": 1,_x000D_
          "CustomInfo": {}_x000D_
        }_x000D_
      },_x000D_
      "2797": {_x000D_
        "$type": "Inside.Core.Formula.Definition.DefinitionAC, Inside.Core.Formula",_x000D_
        "ID": 2797,_x000D_
        "Results": [_x000D_
          [_x000D_
            "Catégorie 3"_x000D_
          ]_x000D_
        ],_x000D_
        "Statistics": {_x000D_
          "CreationDate": "2022-11-15T10:02:33.4190151+01:00",_x000D_
          "LastRefreshDate": "2020-11-09T16:10:57.8389916+01:00",_x000D_
          "TotalRefreshCount": 1,_x000D_
          "CustomInfo": {}_x000D_
        }_x000D_
      },_x000D_
      "2798": {_x000D_
        "$type": "Inside.Core.Formula.Definition.DefinitionAC, Inside.Core.Formula",_x000D_
        "ID": 2798,_x000D_
        "Results": [_x000D_
          [_x000D_
            "Catégorie 2"_x000D_
          ]_x000D_
        ],_x000D_
        "Statistics": {_x000D_
          "CreationDate": "2022-11-15T10:02:33.4190151+01:00",_x000D_
          "LastRefreshDate": "2020-11-09T16:10:57.8420252+01:00",_x000D_
          "TotalRefreshCount": 1,_x000D_
          "CustomInfo": {}_x000D_
        }_x000D_
      },_x000D_
      "2799": {_x000D_
        "$type": "Inside.Core.Formula.Definition.DefinitionAC, Inside.Core.Formula",_x000D_
        "ID": 2799,_x000D_
        "Results": [_x000D_
          [_x000D_
            "Employé"_x000D_
          ]_x000D_
        ],_x000D_
        "Statistics": {_x000D_
          "CreationDate": "2022-11-15T10:02:33.4190151+01:00",_x000D_
          "LastRefreshDate": "2020-11-09T16:10:57.8445979+01:00",_x000D_
          "TotalRefreshCount": 1,_x000D_
          "CustomInfo": {}_x000D_
        }_x000D_
      },_x000D_
      "2800": {_x000D_
        "$type": "Inside.Core.Formula.Definition.DefinitionAC, Inside.Core.Formula",_x000D_
        "ID": 2800,_x000D_
        "Results": [_x000D_
          [_x000D_
            "Employé"_x000D_
          ]_x000D_
        ],_x000D_
        "Statistics": {_x000D_
          "CreationDate": "2022-11-15T10:02:33.4190151+01:00",_x000D_
          "LastRefreshDate": "2020-11-09T16:10:57.8466168+01:00",_x000D_
          "TotalRefreshCount": 1,_x000D_
          "CustomInfo": {}_x000D_
        }_x000D_
      },_x000D_
      "2801": {_x000D_
        "$type": "Inside.Core.Formula.Definition.DefinitionAC, Inside.Core.Formula",_x000D_
        "ID": 2801,_x000D_
        "Results": [_x000D_
          [_x000D_
            "Employé"_x000D_
          ]_x000D_
        ],_x000D_
        "Statistics": {_x000D_
          "CreationDate": "2022-11-15T10:02:33.4190151+01:00",_x000D_
          "LastRefreshDate": "2020-11-09T16:10:57.8495592+01:00",_x000D_
          "TotalRefreshCount": 1,_x000D_
          "CustomInfo": {}_x000D_
        }_x000D_
      },_x000D_
      "2802": {_x000D_
        "$type": "Inside.Core.Formula.Definition.DefinitionAC, Inside.Core.Formula",_x000D_
        "ID": 2802,_x000D_
        "Results": [_x000D_
          [_x000D_
            "Ingénieur et cadre"_x000D_
          ]_x000D_
        ],_x000D_
        "Statistics": {_x000D_
          "CreationDate": "2022-11-15T10:02:33.4190151+01:00",_x000D_
          "LastRefreshDate": "2020-11-09T16:10:57.855544+01:00",_x000D_
          "TotalRefreshCount": 1,_x000D_
          "CustomInfo": {}_x000D_
        }_x000D_
      },_x000D_
      "2803": {_x000D_
        "$type": "Inside.Core.Formula.Definition.DefinitionAC, Inside.Core.Formula",_x000D_
        "ID": 2803,_x000D_
        "Results": [_x000D_
          [_x000D_
            "Employé"_x000D_
          ]_x000D_
        ],_x000D_
        "Statistics": {_x000D_
          "CreationDate": "2022-11-15T10:02:33.4190151+01:00",_x000D_
          "LastRefreshDate": "2020-11-09T16:10:57.8705397+01:00",_x000D_
          "TotalRefreshCount": 1,_x000D_
          "CustomInfo": {}_x000D_
        }_x000D_
      },_x000D_
      "2804": {_x000D_
        "$type": "Inside.Core.Formula.Definition.DefinitionAC, Inside.Core.Formula",_x000D_
        "ID": 2804,_x000D_
        "Results": [_x000D_
          [_x000D_
            "Employé"_x000D_
          ]_x000D_
        ],_x000D_
        "Statistics": {_x000D_
          "CreationDate": "2022-11-15T10:02:33.4190151+01:00",_x000D_
          "LastRefreshDate": "2020-11-09T16:10:57.8735326+01:00",_x000D_
          "TotalRefreshCount": 1,_x000D_
          "CustomInfo": {}_x000D_
        }_x000D_
      },_x000D_
      "2805": {_x000D_
        "$type": "Inside.Core.Formula.Definition.DefinitionAC, Inside.Core.Formula",_x000D_
        "ID": 2805,_x000D_
        "Results": [_x000D_
          [_x000D_
            "Ingénieur et cadre"_x000D_
          ]_x000D_
        ],_x000D_
        "Statistics": {_x000D_
          "CreationDate": "2022-11-15T10:02:33.4190151+01:00",_x000D_
          "LastRefreshDate": "2020-11-09T16:10:57.8755331+01:00",_x000D_
          "TotalRefreshCount": 1,_x000D_
          "CustomInfo": {}_x000D_
        }_x000D_
      },_x000D_
      "2806": {_x000D_
        "$type": "Inside.Core.Formula.Definition.DefinitionAC, Inside.Core.Formula",_x000D_
        "ID": 2806,_x000D_
        "Results": [_x000D_
          [_x000D_
            "Employé"_x000D_
          ]_x000D_
        ],_x000D_
        "Statistics": {_x000D_
          "CreationDate": "2022-11-15T10:02:33.4190151+01:00",_x000D_
          "LastRefreshDate": "2020-11-09T16:10:57.8784849+01:00",_x000D_
          "TotalRefreshCount": 1,_x000D_
          "CustomInfo": {}_x000D_
        }_x000D_
      },_x000D_
      "2807": {_x000D_
        "$type": "Inside.Core.Formula.Definition.DefinitionAC, Inside.Core.Formula",_x000D_
        "ID": 2807,_x000D_
        "Results": [_x000D_
          [_x000D_
            "Employé"_x000D_
          ]_x000D_
        ],_x000D_
        "Statistics": {_x000D_
          "CreationDate": "2022-11-15T10:02:33.4190151+01:00",_x000D_
          "LastRefreshDate": "2020-11-09T16:10:57.8814752+01:00",_x000D_
          "TotalRefreshCount": 1,_x000D_
          "CustomInfo": {}_x000D_
        }_x000D_
      },_x000D_
      "2808": {_x000D_
        "$type": "Inside.Core.Formula.Definition.DefinitionAC, Inside.Core.Formula",_x000D_
        "ID": 2808,_x000D_
        "Results": [_x000D_
          [_x000D_
            "Employé"_x000D_
          ]_x000D_
        ],_x000D_
        "Statistics": {_x000D_
          "CreationDate": "2022-11-15T10:02:33.4190151+01:00",_x000D_
          "LastRefreshDate": "2020-11-09T16:10:57.8835156+01:00",_x000D_
          "TotalRefreshCount": 1,_x000D_
          "CustomInfo": {}_x000D_
        }_x000D_
      },_x000D_
      "2809": {_x000D_
        "$type": "Inside.Core.Formula.Definition.DefinitionAC, Inside.Core.Formula",_x000D_
        "ID": 2809,_x000D_
        "Results": [_x000D_
          [_x000D_
            "Ingénieur et cadre"_x000D_
          ]_x000D_
        ],_x000D_
        "Statistics": {_x000D_
          "CreationDate": "2022-11-15T10:02:33.4190151+01:00",_x000D_
          "LastRefreshDate": "2020-11-09T16:10:57.8865005+01:00",_x000D_
          "TotalRefreshCount": 1,_x000D_
          "CustomInfo": {}_x000D_
        }_x000D_
      },_x000D_
      "2810": {_x000D_
        "$type": "Inside.Core.Formula.Definition.DefinitionAC, Inside.Core.Formula",_x000D_
        "ID": 2810,_x000D_
        "Results": [_x000D_
          [_x000D_
            "Ingénieur et cadre"_x000D_
          ]_x000D_
        ],_x000D_
        "Statistics": {_x000D_
          "CreationDate": "2022-11-15T10:02:33.4190151+01:00",_x000D_
          "LastRefreshDate": "2020-11-09T16:10:57.8884919+01:00",_x000D_
          "TotalRefreshCount": 1,_x000D_
          "CustomInfo": {}_x000D_
        }_x000D_
      },_x000D_
      "2811": {_x000D_
        "$type": "Inside.Core.Formula.Definition.DefinitionAC, Inside.Core.Formula",_x000D_
        "ID": 2811,_x000D_
        "Results": [_x000D_
          [_x000D_
            "Employé"_x000D_
          ]_x000D_
        ],_x000D_
        "Statistics": {_x000D_
          "CreationDate": "2022-11-15T10:02:33.4190151+01:00",_x000D_
          "LastRefreshDate": "2020-11-09T16:10:57.8914497+01:00",_x000D_
          "TotalRefreshCount": 1,_x000D_
          "CustomInfo": {}_x000D_
        }_x000D_
      },_x000D_
      "2812": {_x000D_
        "$type": "Inside.Core.Formula.Definition.DefinitionAC, Inside.Core.Formula",_x000D_
        "ID": 2812,_x000D_
        "Results": [_x000D_
          [_x000D_
            "Employé"_x000D_
          ]_x000D_
        ],_x000D_
        "Statistics": {_x000D_
          "CreationDate": "2022-11-15T10:02:33.4190151+01:00",_x000D_
          "LastRefreshDate": "2020-11-09T16:10:57.8934857+01:00",_x000D_
          "TotalRefreshCount": 1,_x000D_
          "CustomInfo": {}_x000D_
        }_x000D_
      },_x000D_
      "2813": {_x000D_
        "$type": "Inside.Core.Formula.Definition.DefinitionAC, Inside.Core.Formula",_x000D_
        "ID": 2813,_x000D_
        "Results": [_x000D_
          [_x000D_
            "Ingénieur et cadre"_x000D_
          ]_x000D_
        ],_x000D_
        "Statistics": {_x000D_
          "CreationDate": "2022-11-15T10:02:33.4190151+01:00",_x000D_
          "LastRefreshDate": "2020-11-09T16:10:57.8964831+01:00",_x000D_
          "TotalRefreshCount": 1,_x000D_
          "CustomInfo": {}_x000D_
        }_x000D_
      },_x000D_
      "2814": {_x000D_
        "$type": "Inside.Core.Formula.Definition.DefinitionAC, Inside.Core.Formula",_x000D_
        "ID": 2814,_x000D_
        "Results": [_x000D_
          [_x000D_
            "Employé"_x000D_
          ]_x000D_
        ],_x000D_
        "Statistics": {_x000D_
          "CreationDate": "2022-11-15T10:02:33.4190151+01:00",_x000D_
          "LastRefreshDate": "2020-11-09T16:10:57.900497+01:00",_x000D_
          "TotalRefreshCount": 1,_x000D_
          "CustomInfo": {}_x000D_
        }_x000D_
      },_x000D_
      "2815": {_x000D_
        "$type": "Inside.Core.Formula.Definition.DefinitionAC, Inside.Core.Formula",_x000D_
        "ID": 2815,_x000D_
        "Results": [_x000D_
          [_x000D_
            "Employé"_x000D_
          ]_x000D_
        ],_x000D_
        "Statistics": {_x000D_
          "CreationDate": "2022-11-15T10:02:33.4190151+01:00",_x000D_
          "LastRefreshDate": "2020-11-09T16:10:57.9025044+01:00",_x000D_
          "TotalRefreshCount": 1,_x000D_
          "CustomInfo": {}_x000D_
        }_x000D_
      },_x000D_
      "2816": {_x000D_
        "$type": "Inside.Core.Formula.Definition.DefinitionAC, Inside.Core.Formula",_x000D_
        "ID": 2816,_x000D_
        "Results": [_x000D_
          [_x000D_
            "Employé"_x000D_
          ]_x000D_
        ],_x000D_
        "Statistics": {_x000D_
          "CreationDate": "2022-11-15T10:02:33.4190151+01:00",_x000D_
          "LastRefreshDate": "2020-11-09T16:10:57.9054972+01:00",_x000D_
          "TotalRefreshCount": 1,_x000D_
          "CustomInfo": {}_x000D_
        }_x000D_
      },_x000D_
      "2817": {_x000D_
        "$type": "Inside.Core.Formula.Definition.DefinitionAC, Inside.Core.Formula",_x000D_
        "ID": 2817,_x000D_
        "Results": [_x000D_
          [_x000D_
            "Employé"_x000D_
          ]_x000D_
        ],_x000D_
        "Statistics": {_x000D_
          "CreationDate": "2022-11-15T10:02:33.4190151+01:00",_x000D_
          "LastRefreshDate": "2020-11-09T16:10:57.907494+01:00",_x000D_
          "TotalRefreshCount": 1,_x000D_
          "CustomInfo": {}_x000D_
        }_x000D_
      },_x000D_
      "2818": {_x000D_
        "$type": "Inside.Core.Formula.Definition.DefinitionAC, Inside.Core.Formula",_x000D_
        "ID": 2818,_x000D_
        "Results": [_x000D_
          [_x000D_
            "Employé"_x000D_
          ]_x000D_
        ],_x000D_
        "Statistics": {_x000D_
          "CreationDate": "2022-11-15T10:02:33.4190151+01:00",_x000D_
          "LastRefreshDate": "2020-11-09T16:10:57.9114431+01:00",_x000D_
          "TotalRefreshCount": 1,_x000D_
          "CustomInfo": {}_x000D_
        }_x000D_
      },_x000D_
      "2819": {_x000D_
        "$type": "Inside.Core.Formula.Definition.DefinitionAC, Inside.Core.Formula",_x000D_
        "ID": 2819,_x000D_
        "Results": [_x000D_
          [_x000D_
            "Ingénieur et cadre"_x000D_
          ]_x000D_
        ],_x000D_
        "Statistics": {_x000D_
          "CreationDate": "2022-11-15T10:02:33.4190151+01:00",_x000D_
          "LastRefreshDate": "2020-11-09T16:10:57.9164292+01:00",_x000D_
          "TotalRefreshCount": 1,_x000D_
          "CustomInfo": {}_x000D_
        }_x000D_
      },_x000D_
      "2820": {_x000D_
        "$type": "Inside.Core.Formula.Definition.DefinitionAC, Inside.Core.Formula",_x000D_
        "ID": 2820,_x000D_
        "Results": [_x000D_
          [_x000D_
            "Employé"_x000D_
          ]_x000D_
        ],_x000D_
        "Statistics": {_x000D_
          "CreationDate": "2022-11-15T10:02:33.4190151+01:00",_x000D_
          "LastRefreshDate": "2020-11-09T16:10:57.9194218+01:00",_x000D_
          "TotalRefreshCount": 1,_x000D_
          "CustomInfo": {}_x000D_
        }_x000D_
      },_x000D_
      "2821": {_x000D_
        "$type": "Inside.Core.Formula.Definition.DefinitionAC, Inside.Core.Formula",_x000D_
        "ID": 2821,_x000D_
        "Results": [_x000D_
          [_x000D_
            "Ingénieur et cadre"_x000D_
          ]_x000D_
        ],_x000D_
        "Statistics": {_x000D_
          "CreationDate": "2022-11-15T10:02:33.4190151+01:00",_x000D_
          "LastRefreshDate": "2020-11-09T16:10:57.9214163+01:00",_x000D_
          "TotalRefreshCount": 1,_x000D_
          "CustomInfo": {}_x000D_
        }_x000D_
      },_x000D_
      "2822": {_x000D_
        "$type": "Inside.Core.Formula.Definition.DefinitionAC, Inside.Core.Formula",_x000D_
        "ID": 2822,_x000D_
        "Results": [_x000D_
          [_x000D_
            "Employé"_x000D_
          ]_x000D_
        ],_x000D_
        "Statistics": {_x000D_
          "CreationDate": "2022-11-15T10:02:33.4190151+01:00",_x000D_
          "LastRefreshDate": "2020-11-09T16:10:57.9244088+01:00",_x000D_
          "TotalRefreshCount": 1,_x000D_
          "CustomInfo": {}_x000D_
        }_x000D_
      },_x000D_
      "2823": {_x000D_
        "$type": "Inside.Core.Formula.Definition.DefinitionAC, Inside.Core.Formula",_x000D_
        "ID": 2823,_x000D_
        "Results": [_x000D_
          [_x000D_
            "Employé"_x000D_
          ]_x000D_
        ],_x000D_
        "Statistics": {_x000D_
          "CreationDate": "2022-11-15T10:02:33.4190151+01:00",_x000D_
          "LastRefreshDate": "2020-11-09T16:10:57.9264032+01:00",_x000D_
          "TotalRefreshCount": 1,_x000D_
          "CustomInfo": {}_x000D_
        }_x000D_
      },_x000D_
      "2824": {_x000D_
        "$type": "Inside.Core.Formula.Definition.DefinitionAC, Inside.Core.Formula",_x000D_
        "ID": 2824,_x000D_
        "Results": [_x000D_
          [_x000D_
            "Ingénieur et cadre"_x000D_
          ]_x000D_
        ],_x000D_
        "Statistics": {_x000D_
          "CreationDate": "2022-11-15T10:02:33.4190151+01:00",_x000D_
          "LastRefreshDate": "2020-11-09T16:10:57.9293959+01:00",_x000D_
          "TotalRefreshCount": 1,_x000D_
          "CustomInfo": {}_x000D_
        }_x000D_
      },_x000D_
      "2825": {_x000D_
        "$type": "Inside.Core.Formula.Definition.DefinitionAC, Inside.Core.Formula",_x000D_
        "ID": 2825,_x000D_
        "Results": [_x000D_
          [_x000D_
            "Employé"_x000D_
          ]_x000D_
        ],_x000D_
        "Statistics": {_x000D_
          "CreationDate": "2022-11-15T10:02:33.4190151+01:00",_x000D_
          "LastRefreshDate": "2020-11-09T16:10:57.9323883+01:00",_x000D_
          "TotalRefreshCount": 1,_x000D_
          "CustomInfo": {}_x000D_
        }_x000D_
      },_x000D_
      "2826": {_x000D_
        "$type": "Inside.Core.Formula.Definition.DefinitionAC, Inside.Core.Formula",_x000D_
        "ID": 2826,_x000D_
        "Results": [_x000D_
          [_x000D_
            "Employé"_x000D_
          ]_x000D_
        ],_x000D_
        "Statistics": {_x000D_
          "CreationDate": "2022-11-15T10:02:33.4190151+01:00",_x000D_
          "LastRefreshDate": "2020-11-09T16:10:57.9343827+01:00",_x000D_
          "TotalRefreshCount": 1,_x000D_
          "CustomInfo": {}_x000D_
        }_x000D_
      },_x000D_
      "2827": {_x000D_
        "$type": "Inside.Core.Formula.Definition.DefinitionAC, Inside.Core.Formula",_x000D_
        "ID": 2827,_x000D_
        "Results": [_x000D_
          [_x000D_
            "Employé"_x000D_
          ]_x000D_
        ],_x000D_
        "Statistics": {_x000D_
          "CreationDate": "2022-11-15T10:02:33.4190151+01:00",_x000D_
          "LastRefreshDate": "2020-11-09T16:10:57.937375+01:00",_x000D_
          "TotalRefreshCount": 1,_x000D_
          "CustomInfo": {}_x000D_
        }_x000D_
      },_x000D_
      "2828": {_x000D_
        "$type": "Inside.Core.Formula.Definition.DefinitionAC, Inside.Core.Formula",_x000D_
        "ID": 2828,_x000D_
        "Results": [_x000D_
          [_x000D_
            "Employé"_x000D_
          ]_x000D_
        ],_x000D_
        "Statistics": {_x000D_
          "CreationDate": "2022-11-15T10:02:33.4190151+01:00",_x000D_
          "LastRefreshDate": "2020-11-09T16:10:57.9393695+01:00",_x000D_
          "TotalRefreshCount": 1,_x000D_
          "CustomInfo": {}_x000D_
        }_x000D_
      },_x000D_
      "2829": {_x000D_
        "$type": "Inside.Core.Formula.Definition.DefinitionAC, Inside.Core.Formula",_x000D_
        "ID": 2829,_x000D_
        "Results": [_x000D_
          [_x000D_
            "Employé"_x000D_
          ]_x000D_
        ],_x000D_
        "Statistics": {_x000D_
          "CreationDate": "2022-11-15T10:02:33.4190151+01:00",_x000D_
          "LastRefreshDate": "2020-11-09T16:10:57.9423621+01:00",_x000D_
          "TotalRefreshCount": 1,_x000D_
          "CustomInfo": {}_x000D_
        }_x000D_
      },_x000D_
      "2830": {_x000D_
        "$type": "Inside.Core.Formula.Definition.DefinitionAC, Inside.Core.Formula",_x000D_
        "ID": 2830,_x000D_
        "Results": [_x000D_
          [_x000D_
            "Employé"_x000D_
          ]_x000D_
        ],_x000D_
        "Statistics": {_x000D_
          "CreationDate": "2022-11-15T10:02:33.4190151+01:00",_x000D_
          "LastRefreshDate": "2020-11-09T16:10:57.9453704+01:00",_x000D_
          "TotalRefreshCount": 1,_x000D_
          "CustomInfo": {}_x000D_
        }_x000D_
      },_x000D_
      "2831": {_x000D_
        "$type": "Inside.Core.Formula.Definition.DefinitionAC, Inside.Core.Formula",_x000D_
        "ID": 2831,_x000D_
        "Results": [_x000D_
          [_x000D_
            "Employé"_x000D_
          ]_x000D_
        ],_x000D_
        "Statistics": {_x000D_
          "CreationDate": "2022-11-15T10:02:33.4190151+01:00",_x000D_
          "LastRefreshDate": "2020-11-09T16:10:57.9483622+01:00",_x000D_
          "TotalRefreshCount": 1,_x000D_
          "CustomInfo": {}_x000D_
        }_x000D_
      },_x000D_
      "2832": {_x000D_
        "$type": "Inside.Core.Formula.Definition.DefinitionAC, Inside.Core.Formula",_x000D_
        "ID": 2832,_x000D_
        "Results": [_x000D_
          [_x000D_
            "2"_x000D_
          ]_x000D_
        ],_x000D_
        "Statistics": {_x000D_
          "CreationDate": "2022-11-15T10:02:33.4190151+01:00",_x000D_
          "LastRefreshDate": "2020-11-09T16:10:57.9503566+01:00",_x000D_
          "TotalRefreshCount": 1,_x000D_
          "CustomInfo": {}_x000D_
        }_x000D_
      },_x000D_
      "2833": {_x000D_
        "$type": "Inside.Core.Formula.Definition.DefinitionAC, Inside.Core.Formula",_x000D_
        "ID": 2833,_x000D_
        "Results": [_x000D_
          [_x000D_
            "3"_x000D_
          ]_x000D_
        ],_x000D_
        "Statistics": {_x000D_
          "CreationDate": "2022-11-15T10:02:33.4190151+01:00",_x000D_
          "LastRefreshDate": "2020-11-09T16:10:57.9533491+01:00",_x000D_
          "TotalRefreshCount": 1,_x000D_
          "CustomInfo": {}_x000D_
        }_x000D_
      },_x000D_
      "2834": {_x000D_
        "$type": "Inside.Core.Formula.Definition.DefinitionAC, Inside.Core.Formula",_x000D_
        "ID": 2834,_x000D_
        "Results": [_x000D_
          [_x000D_
            "2"_x000D_
          ]_x000D_
        ],_x000D_
        "Statistics": {_x000D_
          "CreationDate": "2022-11-15T10:02:33.4190151+01:00",_x000D_
          "LastRefreshDate": "2020-11-09T16:10:57.9563413+01:00",_x000D_
          "TotalRefreshCount": 1,_x000D_
          "CustomInfo": {}_x000D_
        }_x000D_
      },_x000D_
      "2835": {_x000D_
        "$type": "Inside.Core.Formula.Definition.DefinitionAC, Inside.Core.Formula",_x000D_
        "ID": 2835,_x000D_
        "Results": [_x000D_
          [_x000D_
            "2"_x000D_
          ]_x000D_
        ],_x000D_
        "Statistics": {_x000D_
          "CreationDate": "2022-11-15T10:02:33.4190151+01:00",_x000D_
          "LastRefreshDate": "2020-11-09T16:10:57.9664246+01:00",_x000D_
          "TotalRefreshCount": 1,_x000D_
          "CustomInfo": {}_x000D_
        }_x000D_
      },_x000D_
      "2836": {_x000D_
        "$type": "Inside.Core.Formula.Definition.DefinitionAC, Inside.Core.Formula",_x000D_
        "ID": 2836,_x000D_
        "Results": [_x000D_
          [_x000D_
            "2"_x000D_
          ]_x000D_
        ],_x000D_
        "Statistics": {_x000D_
          "CreationDate": "2022-11-15T10:02:33.4190151+01:00",_x000D_
          "LastRefreshDate": "2020-11-09T16:10:57.9693082+01:00",_x000D_
          "TotalRefreshCount": 1,_x000D_
          "CustomInfo": {}_x000D_
        }_x000D_
      },_x000D_
      "2837": {_x000D_
        "$type": "Inside.Core.Formula.Definition.DefinitionAC, Inside.Core.Formula",_x000D_
        "ID": 2837,_x000D_
        "Results": [_x000D_
          [_x000D_
            "1"_x000D_
          ]_x000D_
        ],_x000D_
        "Statistics": {_x000D_
          "CreationDate": "2022-11-15T10:02:33.4190151+01:00",_x000D_
          "LastRefreshDate": "2020-11-09T16:10:57.97134+01:00",_x000D_
          "TotalRefreshCount": 1,_x000D_
          "CustomInfo": {}_x000D_
        }_x000D_
      },_x000D_
      "2838": {_x000D_
        "$type": "Inside.Core.Formula.Definition.DefinitionAC, Inside.Core.Formula",_x000D_
        "ID": 2838,_x000D_
        "Results": [_x000D_
          [_x000D_
            "2"_x000D_
          ]_x000D_
        ],_x000D_
        "Statistics": {_x000D_
          "CreationDate": "2022-11-15T10:02:33.4190151+01:00",_x000D_
          "LastRefreshDate": "2020-11-09T16:10:57.9743327+01:00",_x000D_
          "TotalRefreshCount": 1,_x000D_
          "CustomInfo": {}_x000D_
        }_x000D_
      },_x000D_
      "2839": {_x000D_
        "$type": "Inside.Core.Formula.Definition.DefinitionAC, Inside.Core.Formula",_x000D_
        "ID": 2839,_x000D_
        "Results": [_x000D_
          [_x000D_
            "2"_x000D_
          ]_x000D_
        ],_x000D_
        "Statistics": {_x000D_
          "CreationDate": "2022-11-15T10:02:33.4190151+01:00",_x000D_
          "LastRefreshDate": "2020-11-09T16:10:57.9763296+01:00",_x000D_
          "TotalRefreshCount": 1,_x000D_
          "CustomInfo": {}_x000D_
        }_x000D_
      },_x000D_
      "2840": {_x000D_
        "$type": "Inside.Core.Formula.Definition.DefinitionAC, Inside.Core.Formula",_x000D_
        "ID": 2840,_x000D_
        "Results": [_x000D_
          [_x000D_
            "2"_x000D_
          ]_x000D_
        ],_x000D_
        "Statistics": {_x000D_
          "CreationDate": "2022-11-15T10:02:33.4190151+01:00",_x000D_
          "LastRefreshDate": "2020-11-09T16:10:57.979284+01:00",_x000D_
          "TotalRefreshCount": 1,_x000D_
          "CustomInfo": {}_x000D_
        }_x000D_
      },_x000D_
      "2841": {_x000D_
        "$type": "Inside.Core.Formula.Definition.DefinitionAC, Inside.Core.Formula",_x000D_
        "ID": 2841,_x000D_
        "Results": [_x000D_
          [_x000D_
            "1"_x000D_
          ]_x000D_
        ],_x000D_
        "Statistics": {_x000D_
          "CreationDate": "2022-11-15T10:02:33.4190151+01:00",_x000D_
          "LastRefreshDate": "2020-11-09T16:10:57.9823125+01:00",_x000D_
          "TotalRefreshCount": 1,_x000D_
          "CustomInfo": {}_x000D_
        }_x000D_
      },_x000D_
      "2842": {_x000D_
        "$type": "Inside.Core.Formula.Definition.DefinitionAC, Inside.Core.Formula",_x000D_
        "ID": 2842,_x000D_
        "Results": [_x000D_
          [_x000D_
            "2"_x000D_
          ]_x000D_
        ],_x000D_
        "Statistics": {_x000D_
          "CreationDate": "2022-11-15T10:02:33.4190151+01:00",_x000D_
          "LastRefreshDate": "2020-11-09T16:10:57.9852666+01:00",_x000D_
          "TotalRefreshCount": 1,_x000D_
          "CustomInfo": {}_x000D_
        }_x000D_
      },_x000D_
      "2843": {_x000D_
        "$type": "Inside.Core.Formula.Definition.DefinitionAC, Inside.Core.Formula",_x000D_
        "ID": 2843,_x000D_
        "Results": [_x000D_
          [_x000D_
            "3"_x000D_
          ]_x000D_
        ],_x000D_
        "Statistics": {_x000D_
          "CreationDate": "2022-11-15T10:02:33.4190151+01:00",_x000D_
          "LastRefreshDate": "2020-11-09T16:10:57.9872999+01:00",_x000D_
          "TotalRefreshCount": 1,_x000D_
          "CustomInfo": {}_x000D_
        }_x000D_
      },_x000D_
      "2844": {_x000D_
        "$type": "Inside.Core.Formula.Definition.DefinitionAC, Inside.Core.Formula",_x000D_
        "ID": 2844,_x000D_
        "Results": [_x000D_
          [_x000D_
            "3"_x000D_
          ]_x000D_
        ],_x000D_
        "Statistics": {_x000D_
          "CreationDate": "2022-11-15T10:02:33.4190151+01:00",_x000D_
          "LastRefreshDate": "2020-11-09T16:10:57.9892957+01:00",_x000D_
          "TotalRefreshCount": 1,_x000D_
          "CustomInfo": {}_x000D_
        }_x000D_
      },_x000D_
      "2845": {_x000D_
        "$type": "Inside.Core.Formula.Definition.DefinitionAC, Inside.Core.Formula",_x000D_
        "ID": 2845,_x000D_
        "Results": [_x000D_
          [_x000D_
            "1"_x000D_
          ]_x000D_
        ],_x000D_
        "Statistics": {_x000D_
          "CreationDate": "2022-11-15T10:02:33.4190151+01:00",_x000D_
          "LastRefreshDate": "2020-11-09T16:10:57.9922917+01:00",_x000D_
          "TotalRefreshCount": 1,_x000D_
          "CustomInfo": {}_x000D_
        }_x000D_
      },_x000D_
      "2846": {_x000D_
        "$type": "Inside.Core.Formula.Definition.DefinitionAC, Inside.Core.Formula",_x000D_
        "ID": 2846,_x000D_
        "Results": [_x000D_
          [_x000D_
            "2"_x000D_
          ]_x000D_
        ],_x000D_
        "Statistics": {_x000D_
          "CreationDate": "2022-11-15T10:02:33.4190151+01:00",_x000D_
          "LastRefreshDate": "2020-11-09T16:10:57.9952427+01:00",_x000D_
          "TotalRefreshCount": 1,_x000D_
          "CustomInfo": {}_x000D_
        }_x000D_
      },_x000D_
      "2847": {_x000D_
        "$type": "Inside.Core.Formula.Definition.DefinitionAC, Inside.Core.Formula",_x000D_
        "ID": 2847,_x000D_
        "Results": [_x000D_
          [_x000D_
            "3"_x000D_
          ]_x000D_
        ],_x000D_
        "Statistics": {_x000D_
          "CreationDate": "2022-11-15T10:02:33.4190151+01:00",_x000D_
          "LastRefreshDate": "2020-11-09T16:10:57.9982708+01:00",_x000D_
          "TotalRefreshCount": 1,_x000D_
          "CustomInfo": {}_x000D_
        }_x000D_
      },_x000D_
      "2848": {_x000D_
        "$type": "Inside.Core.Formula.Definition.DefinitionAC, Inside.Core.Formula",_x000D_
        "ID": 2848,_x000D_
        "Results": [_x000D_
          [_x000D_
            "2"_x000D_
          ]_x000D_
        ],_x000D_
        "Statistics": {_x000D_
          "CreationDate": "2022-11-15T10:02:33.4190151+01:00",_x000D_
          "LastRefreshDate": "2020-11-09T16:10:58.0002695+01:00",_x000D_
          "TotalRefreshCount": 1,_x000D_
          "CustomInfo": {}_x000D_
        }_x000D_
      },_x000D_
      "2849": {_x000D_
        "$type": "Inside.Core.Formula.Definition.DefinitionAC, Inside.Core.Formula",_x000D_
        "ID": 2849,_x000D_
        "Results": [_x000D_
          [_x000D_
            "1"_x000D_
          ]_x000D_
        ],_x000D_
        "Statistics": {_x000D_
          "CreationDate": "2022-11-15T10:02:33.4190151+01:00",_x000D_
          "LastRefreshDate": "2020-11-09T16:10:58.0032565+01:00",_x000D_
          "TotalRefreshCount": 1,_x000D_
          "CustomInfo": {}_x000D_
        }_x000D_
      },_x000D_
      "2850": {_x000D_
        "$type": "Inside.Core.Formula.Definition.DefinitionAC, Inside.Core.Formula",_x000D_
        "ID": 2850,_x000D_
        "Results": [_x000D_
          [_x000D_
            "2"_x000D_
          ]_x000D_
        ],_x000D_
        "Statistics": {_x000D_
          "CreationDate": "2022-11-15T10:02:33.4190151+01:00",_x000D_
          "LastRefreshDate": "2020-11-09T16:10:58.0052532+01:00",_x000D_
          "TotalRefreshCount": 1,_x000D_
          "CustomInfo": {}_x000D_
        }_x000D_
      },_x000D_
      "2851": {_x000D_
        "$type": "Inside.Core.Formula.Definition.DefinitionAC, Inside.Core.Formula",_x000D_
        "ID": 2851,_x000D_
        "Results": [_x000D_
          [_x000D_
            "4"_x000D_
          ]_x000D_
        ],_x000D_
        "Statistics": {_x000D_
          "CreationDate": "2022-11-15T10:02:33.4190151+01:00",_x000D_
          "LastRefreshDate": "2020-11-09T16:10:58.0261944+01:00",_x000D_
          "TotalRefreshCount": 1,_x000D_
          "CustomInfo": {}_x000D_
        }_x000D_
      },_x000D_
      "2852": {_x000D_
        "$type": "Inside.Core.Formula.Definition.DefinitionAC, Inside.Core.Formula",_x000D_
        "ID": 2852,_x000D_
        "Results": [_x000D_
          [_x000D_
            "2"_x000D_
          ]_x000D_
        ],_x000D_
        "Statistics": {_x000D_
          "CreationDate": "2022-11-15T10:02:33.4190151+01:00",_x000D_
          "LastRefreshDate": "2020-11-09T16:10:58.0291935+01:00",_x000D_
          "TotalRefreshCount": 1,_x000D_
          "CustomInfo": {}_x000D_
        }_x000D_
      },_x000D_
      "2853": {_x000D_
        "$type": "Inside.Core.Formula.Definition.DefinitionAC, Inside.Core.Formula",_x000D_
        "ID": 2853,_x000D_
        "Results": [_x000D_
          [_x000D_
            "1"_x000D_
          ]_x000D_
        ],_x000D_
        "Statistics": {_x000D_
          "CreationDate": "2022-11-15T10:02:33.4190151+01:00",_x000D_
          "LastRefreshDate": "2020-11-09T16:10:58.0321756+01:00",_x000D_
          "TotalRefreshCount": 1,_x000D_
          "CustomInfo": {}_x000D_
        }_x000D_
      },_x000D_
      "2854": {_x000D_
        "$type": "Inside.Core.Formula.Definition.DefinitionAC, Inside.Core.Formula",_x000D_
        "ID": 2854,_x000D_
        "Results": [_x000D_
          [_x000D_
            "2"_x000D_
          ]_x000D_
        ],_x000D_
        "Statistics": {_x000D_
          "CreationDate": "2022-11-15T10:02:33.4190151+01:00",_x000D_
          "LastRefreshDate": "2020-11-09T16:10:58.0341711+01:00",_x000D_
          "TotalRefreshCount": 1,_x000D_
          "CustomInfo": {}_x000D_
        }_x000D_
      },_x000D_
      "2855": {_x000D_
        "$type": "Inside.Core.Formula.Definition.DefinitionAC, Inside.Core.Formula",_x000D_
        "ID": 2855,_x000D_
        "Results": [_x000D_
          [_x000D_
            "3"_x000D_
          ]_x000D_
        ],_x000D_
        "Statistics": {_x000D_
          "CreationDate": "2022-11-15T10:02:33.4190151+01:00",_x000D_
          "LastRefreshDate": "2020-11-09T16:10:58.0371601+01:00",_x000D_
          "TotalRefreshCount": 1,_x000D_
          "CustomInfo": {}_x000D_
        }_x000D_
      },_x000D_
      "2856": {_x000D_
        "$type": "Inside.Core.Formula.Definition.DefinitionAC, Inside.Core.Formula",_x000D_
        "ID": 2856,_x000D_
        "Results": [_x000D_
          [_x000D_
            "2"_x000D_
          ]_x000D_
        ],_x000D_
        "Statistics": {_x000D_
          "CreationDate": "2022-11-15T10:02:33.4190151+01:00",_x000D_
          "LastRefreshDate": "2020-11-09T16:10:58.0391266+01:00",_x000D_
          "TotalRefreshCount": 1,_x000D_
          "CustomInfo": {}_x000D_
        }_x000D_
      },_x000D_
      "2857": {_x000D_
        "$type": "Inside.Core.Formula.Definition.DefinitionAC, Inside.Core.Formula",_x000D_
        "ID": 2857,_x000D_
        "Results": [_x000D_
          [_x000D_
            "1"_x000D_
          ]_x000D_
        ],_x000D_
        "Statistics": {_x000D_
          "CreationDate": "2022-11-15T10:02:33.4190151+01:00",_x000D_
          "LastRefreshDate": "2020-11-09T16:10:58.0411207+01:00",_x000D_
          "TotalRefreshCount": 1,_x000D_
          "CustomInfo": {}_x000D_
        }_x000D_
      },_x000D_
      "2858": {_x000D_
        "$type": "Inside.Core.Formula.Definition.DefinitionAC, Inside.Core.Formula",_x000D_
        "ID": 2858,_x000D_
        "Results": [_x000D_
          [_x000D_
            "1"_x000D_
          ]_x000D_
        ],_x000D_
        "Statistics": {_x000D_
          "CreationDate": "2022-11-15T10:02:33.4190151+01:00",_x000D_
          "LastRefreshDate": "2020-11-09T16:10:58.0443891+01:00",_x000D_
          "TotalRefreshCount": 1,_x000D_
          "CustomInfo": {}_x000D_
        }_x000D_
      },_x000D_
      "2859": {_x000D_
        "$type": "Inside.Core.Formula.Definition.DefinitionAC, Inside.Core.Formula",_x000D_
        "ID": 2859,_x000D_
        "Results": [_x000D_
          [_x000D_
            "2"_x000D_
          ]_x000D_
        ],_x000D_
        "Statistics": {_x000D_
          "CreationDate": "2022-11-15T10:02:33.4190151+01:00",_x000D_
          "LastRefreshDate": "2020-11-09T16:10:58.0463465+01:00",_x000D_
          "TotalRefreshCount": 1,_x000D_
          "CustomInfo": {}_x000D_
        }_x000D_
      },_x000D_
      "2860": {_x000D_
        "$type": "Inside.Core.Formula.Definition.DefinitionAC, Inside.Core.Formula",_x000D_
        "ID": 2860,_x000D_
        "Results": [_x000D_
          [_x000D_
            "3"_x000D_
          ]_x000D_
        ],_x000D_
        "Statistics": {_x000D_
          "CreationDate": "2022-11-15T10:02:33.4190151+01:00",_x000D_
          "LastRefreshDate": "2020-11-09T16:10:58.0493777+01:00",_x000D_
          "TotalRefreshCount": 1,_x000D_
          "CustomInfo": {}_x000D_
        }_x000D_
      },_x000D_
      "2861": {_x000D_
        "$type": "Inside.Core.Formula.Definition.DefinitionAC, Inside.Core.Formula",_x000D_
        "ID": 2861,_x000D_
        "Results": [_x000D_
          [_x000D_
            "1"_x000D_
          ]_x000D_
        ],_x000D_
        "Statistics": {_x000D_
          "CreationDate": "2022-11-15T10:02:33.4190151+01:00",_x000D_
          "LastRefreshDate": "2020-11-09T16:10:58.0513755+01:00",_x000D_
          "TotalRefreshCount": 1,_x000D_
          "CustomInfo": {}_x000D_
        }_x000D_
      },_x000D_
      "2862": {_x000D_
        "$type": "Inside.Core.Formula.Definition.DefinitionAC, Inside.Core.Formula",_x000D_
        "ID": 2862,_x000D_
        "Results": [_x000D_
          [_x000D_
            "1"_x000D_
          ]_x000D_
        ],_x000D_
        "Statistics": {_x000D_
          "CreationDate": "2022-11-15T10:02:33.4190151+01:00",_x000D_
          "LastRefreshDate": "2020-11-09T16:10:58.0543648+01:00",_x000D_
          "TotalRefreshCount": 1,_x000D_
          "CustomInfo": {}_x000D_
        }_x000D_
      },_x000D_
      "2863": {_x000D_
        "$type": "Inside.Core.Formula.Definition.DefinitionAC, Inside.Core.Formula",_x000D_
        "ID": 2863,_x000D_
        "Results": [_x000D_
          [_x000D_
            "2"_x000D_
          ]_x000D_
        ],_x000D_
        "Statistics": {_x000D_
          "Creat</t>
  </si>
  <si>
    <t xml:space="preserve">ionDate": "2022-11-15T10:02:33.4190151+01:00",_x000D_
          "LastRefreshDate": "2020-11-09T16:10:58.0573174+01:00",_x000D_
          "TotalRefreshCount": 1,_x000D_
          "CustomInfo": {}_x000D_
        }_x000D_
      },_x000D_
      "2864": {_x000D_
        "$type": "Inside.Core.Formula.Definition.DefinitionAC, Inside.Core.Formula",_x000D_
        "ID": 2864,_x000D_
        "Results": [_x000D_
          [_x000D_
            "1"_x000D_
          ]_x000D_
        ],_x000D_
        "Statistics": {_x000D_
          "CreationDate": "2022-11-15T10:02:33.4190151+01:00",_x000D_
          "LastRefreshDate": "2020-11-09T16:10:58.0593522+01:00",_x000D_
          "TotalRefreshCount": 1,_x000D_
          "CustomInfo": {}_x000D_
        }_x000D_
      },_x000D_
      "2865": {_x000D_
        "$type": "Inside.Core.Formula.Definition.DefinitionAC, Inside.Core.Formula",_x000D_
        "ID": 2865,_x000D_
        "Results": [_x000D_
          [_x000D_
            "3"_x000D_
          ]_x000D_
        ],_x000D_
        "Statistics": {_x000D_
          "CreationDate": "2022-11-15T10:02:33.4190151+01:00",_x000D_
          "LastRefreshDate": "2020-11-09T16:10:58.0613449+01:00",_x000D_
          "TotalRefreshCount": 1,_x000D_
          "CustomInfo": {}_x000D_
        }_x000D_
      },_x000D_
      "2866": {_x000D_
        "$type": "Inside.Core.Formula.Definition.DefinitionAC, Inside.Core.Formula",_x000D_
        "ID": 2866,_x000D_
        "Results": [_x000D_
          [_x000D_
            "1"_x000D_
          ]_x000D_
        ],_x000D_
        "Statistics": {_x000D_
          "CreationDate": "2022-11-15T10:02:33.4190151+01:00",_x000D_
          "LastRefreshDate": "2020-11-09T16:10:58.0653317+01:00",_x000D_
          "TotalRefreshCount": 1,_x000D_
          "CustomInfo": {}_x000D_
        }_x000D_
      },_x000D_
      "2867": {_x000D_
        "$type": "Inside.Core.Formula.Definition.DefinitionAC, Inside.Core.Formula",_x000D_
        "ID": 2867,_x000D_
        "Results": [_x000D_
          [_x000D_
            "2"_x000D_
          ]_x000D_
        ],_x000D_
        "Statistics": {_x000D_
          "CreationDate": "2022-11-15T10:02:33.4190151+01:00",_x000D_
          "LastRefreshDate": "2020-11-09T16:10:58.0673255+01:00",_x000D_
          "TotalRefreshCount": 1,_x000D_
          "CustomInfo": {}_x000D_
        }_x000D_
      },_x000D_
      "2868": {_x000D_
        "$type": "Inside.Core.Formula.Definition.DefinitionAC, Inside.Core.Formula",_x000D_
        "ID": 2868,_x000D_
        "Results": [_x000D_
          [_x000D_
            "2"_x000D_
          ]_x000D_
        ],_x000D_
        "Statistics": {_x000D_
          "CreationDate": "2022-11-15T10:02:33.4190151+01:00",_x000D_
          "LastRefreshDate": "2020-11-09T16:10:58.0693224+01:00",_x000D_
          "TotalRefreshCount": 1,_x000D_
          "CustomInfo": {}_x000D_
        }_x000D_
      },_x000D_
      "2869": {_x000D_
        "$type": "Inside.Core.Formula.Definition.DefinitionAC, Inside.Core.Formula",_x000D_
        "ID": 2869,_x000D_
        "Results": [_x000D_
          [_x000D_
            "2"_x000D_
          ]_x000D_
        ],_x000D_
        "Statistics": {_x000D_
          "CreationDate": "2022-11-15T10:02:33.4190151+01:00",_x000D_
          "LastRefreshDate": "2020-11-09T16:10:58.0723176+01:00",_x000D_
          "TotalRefreshCount": 1,_x000D_
          "CustomInfo": {}_x000D_
        }_x000D_
      },_x000D_
      "2870": {_x000D_
        "$type": "Inside.Core.Formula.Definition.DefinitionAC, Inside.Core.Formula",_x000D_
        "ID": 2870,_x000D_
        "Results": [_x000D_
          [_x000D_
            "1"_x000D_
          ]_x000D_
        ],_x000D_
        "Statistics": {_x000D_
          "CreationDate": "2022-11-15T10:02:33.4190151+01:00",_x000D_
          "LastRefreshDate": "2020-11-09T16:10:58.0743091+01:00",_x000D_
          "TotalRefreshCount": 1,_x000D_
          "CustomInfo": {}_x000D_
        }_x000D_
      },_x000D_
      "2871": {_x000D_
        "$type": "Inside.Core.Formula.Definition.DefinitionAC, Inside.Core.Formula",_x000D_
        "ID": 2871,_x000D_
        "Results": [_x000D_
          [_x000D_
            "1"_x000D_
          ]_x000D_
        ],_x000D_
        "Statistics": {_x000D_
          "CreationDate": "2022-11-15T10:02:33.4190151+01:00",_x000D_
          "LastRefreshDate": "2020-11-09T16:10:58.0773067+01:00",_x000D_
          "TotalRefreshCount": 1,_x000D_
          "CustomInfo": {}_x000D_
        }_x000D_
      },_x000D_
      "2872": {_x000D_
        "$type": "Inside.Core.Formula.Definition.DefinitionAC, Inside.Core.Formula",_x000D_
        "ID": 2872,_x000D_
        "Results": [_x000D_
          [_x000D_
            "2"_x000D_
          ]_x000D_
        ],_x000D_
        "Statistics": {_x000D_
          "CreationDate": "2022-11-15T10:02:33.4190151+01:00",_x000D_
          "LastRefreshDate": "2020-11-09T16:10:58.0792607+01:00",_x000D_
          "TotalRefreshCount": 1,_x000D_
          "CustomInfo": {}_x000D_
        }_x000D_
      },_x000D_
      "2873": {_x000D_
        "$type": "Inside.Core.Formula.Definition.DefinitionAC, Inside.Core.Formula",_x000D_
        "ID": 2873,_x000D_
        "Results": [_x000D_
          [_x000D_
            "1"_x000D_
          ]_x000D_
        ],_x000D_
        "Statistics": {_x000D_
          "CreationDate": "2022-11-15T10:02:33.4190151+01:00",_x000D_
          "LastRefreshDate": "2020-11-09T16:10:58.0812975+01:00",_x000D_
          "TotalRefreshCount": 1,_x000D_
          "CustomInfo": {}_x000D_
        }_x000D_
      },_x000D_
      "2874": {_x000D_
        "$type": "Inside.Core.Formula.Definition.DefinitionAC, Inside.Core.Formula",_x000D_
        "ID": 2874,_x000D_
        "Results": [_x000D_
          [_x000D_
            "3"_x000D_
          ]_x000D_
        ],_x000D_
        "Statistics": {_x000D_
          "CreationDate": "2022-11-15T10:02:33.4190151+01:00",_x000D_
          "LastRefreshDate": "2020-11-09T16:10:58.0842882+01:00",_x000D_
          "TotalRefreshCount": 1,_x000D_
          "CustomInfo": {}_x000D_
        }_x000D_
      },_x000D_
      "2875": {_x000D_
        "$type": "Inside.Core.Formula.Definition.DefinitionAC, Inside.Core.Formula",_x000D_
        "ID": 2875,_x000D_
        "Results": [_x000D_
          [_x000D_
            "1"_x000D_
          ]_x000D_
        ],_x000D_
        "Statistics": {_x000D_
          "CreationDate": "2022-11-15T10:02:33.4190151+01:00",_x000D_
          "LastRefreshDate": "2020-11-09T16:10:58.0862845+01:00",_x000D_
          "TotalRefreshCount": 1,_x000D_
          "CustomInfo": {}_x000D_
        }_x000D_
      },_x000D_
      "2876": {_x000D_
        "$type": "Inside.Core.Formula.Definition.DefinitionAC, Inside.Core.Formula",_x000D_
        "ID": 2876,_x000D_
        "Results": [_x000D_
          [_x000D_
            "2"_x000D_
          ]_x000D_
        ],_x000D_
        "Statistics": {_x000D_
          "CreationDate": "2022-11-15T10:02:33.4190151+01:00",_x000D_
          "LastRefreshDate": "2020-11-09T16:10:58.0892339+01:00",_x000D_
          "TotalRefreshCount": 1,_x000D_
          "CustomInfo": {}_x000D_
        }_x000D_
      },_x000D_
      "2877": {_x000D_
        "$type": "Inside.Core.Formula.Definition.DefinitionAC, Inside.Core.Formula",_x000D_
        "ID": 2877,_x000D_
        "Results": [_x000D_
          [_x000D_
            "2"_x000D_
          ]_x000D_
        ],_x000D_
        "Statistics": {_x000D_
          "CreationDate": "2022-11-15T10:02:33.4190151+01:00",_x000D_
          "LastRefreshDate": "2020-11-09T16:10:58.0922678+01:00",_x000D_
          "TotalRefreshCount": 1,_x000D_
          "CustomInfo": {}_x000D_
        }_x000D_
      },_x000D_
      "2878": {_x000D_
        "$type": "Inside.Core.Formula.Definition.DefinitionAC, Inside.Core.Formula",_x000D_
        "ID": 2878,_x000D_
        "Results": [_x000D_
          [_x000D_
            "2"_x000D_
          ]_x000D_
        ],_x000D_
        "Statistics": {_x000D_
          "CreationDate": "2022-11-15T10:02:33.4190151+01:00",_x000D_
          "LastRefreshDate": "2020-11-09T16:10:58.0942645+01:00",_x000D_
          "TotalRefreshCount": 1,_x000D_
          "CustomInfo": {}_x000D_
        }_x000D_
      },_x000D_
      "2879": {_x000D_
        "$type": "Inside.Core.Formula.Definition.DefinitionAC, Inside.Core.Formula",_x000D_
        "ID": 2879,_x000D_
        "Results": [_x000D_
          [_x000D_
            "1"_x000D_
          ]_x000D_
        ],_x000D_
        "Statistics": {_x000D_
          "CreationDate": "2022-11-15T10:02:33.4190151+01:00",_x000D_
          "LastRefreshDate": "2020-11-09T16:10:58.0972553+01:00",_x000D_
          "TotalRefreshCount": 1,_x000D_
          "CustomInfo": {}_x000D_
        }_x000D_
      },_x000D_
      "2880": {_x000D_
        "$type": "Inside.Core.Formula.Definition.DefinitionAC, Inside.Core.Formula",_x000D_
        "ID": 2880,_x000D_
        "Results": [_x000D_
          [_x000D_
            ""_x000D_
          ]_x000D_
        ],_x000D_
        "Statistics": {_x000D_
          "CreationDate": "2022-11-15T10:02:33.4190151+01:00",_x000D_
          "LastRefreshDate": "2020-11-09T16:10:58.1032584+01:00",_x000D_
          "TotalRefreshCount": 1,_x000D_
          "CustomInfo": {}_x000D_
        }_x000D_
      },_x000D_
      "2881": {_x000D_
        "$type": "Inside.Core.Formula.Definition.DefinitionAC, Inside.Core.Formula",_x000D_
        "ID": 2881,_x000D_
        "Results": [_x000D_
          [_x000D_
            "Catégorie 1"_x000D_
          ]_x000D_
        ],_x000D_
        "Statistics": {_x000D_
          "CreationDate": "2022-11-15T10:02:33.4190151+01:00",_x000D_
          "LastRefreshDate": "2020-11-09T16:10:58.1201927+01:00",_x000D_
          "TotalRefreshCount": 1,_x000D_
          "CustomInfo": {}_x000D_
        }_x000D_
      },_x000D_
      "2882": {_x000D_
        "$type": "Inside.Core.Formula.Definition.DefinitionAC, Inside.Core.Formula",_x000D_
        "ID": 2882,_x000D_
        "Results": [_x000D_
          [_x000D_
            ""_x000D_
          ]_x000D_
        ],_x000D_
        "Statistics": {_x000D_
          "CreationDate": "2022-11-15T10:02:33.4190151+01:00",_x000D_
          "LastRefreshDate": "2020-11-09T16:10:58.1231475+01:00",_x000D_
          "TotalRefreshCount": 1,_x000D_
          "CustomInfo": {}_x000D_
        }_x000D_
      },_x000D_
      "2883": {_x000D_
        "$type": "Inside.Core.Formula.Definition.DefinitionAC, Inside.Core.Formula",_x000D_
        "ID": 2883,_x000D_
        "Results": [_x000D_
          [_x000D_
            "Catégorie 4"_x000D_
          ]_x000D_
        ],_x000D_
        "Statistics": {_x000D_
          "CreationDate": "2022-11-15T10:02:33.4190151+01:00",_x000D_
          "LastRefreshDate": "2020-11-09T16:10:58.1261782+01:00",_x000D_
          "TotalRefreshCount": 1,_x000D_
          "CustomInfo": {}_x000D_
        }_x000D_
      },_x000D_
      "2884": {_x000D_
        "$type": "Inside.Core.Formula.Definition.DefinitionAC, Inside.Core.Formula",_x000D_
        "ID": 2884,_x000D_
        "Results": [_x000D_
          [_x000D_
            ""_x000D_
          ]_x000D_
        ],_x000D_
        "Statistics": {_x000D_
          "CreationDate": "2022-11-15T10:02:33.4190151+01:00",_x000D_
          "LastRefreshDate": "2020-11-09T16:10:58.1291298+01:00",_x000D_
          "TotalRefreshCount": 1,_x000D_
          "CustomInfo": {}_x000D_
        }_x000D_
      },_x000D_
      "2885": {_x000D_
        "$type": "Inside.Core.Formula.Definition.DefinitionAC, Inside.Core.Formula",_x000D_
        "ID": 2885,_x000D_
        "Results": [_x000D_
          [_x000D_
            "Ingénieur et cadre"_x000D_
          ]_x000D_
        ],_x000D_
        "Statistics": {_x000D_
          "CreationDate": "2022-11-15T10:02:33.4190151+01:00",_x000D_
          "LastRefreshDate": "2020-11-09T16:10:58.1311675+01:00",_x000D_
          "TotalRefreshCount": 1,_x000D_
          "CustomInfo": {}_x000D_
        }_x000D_
      },_x000D_
      "2886": {_x000D_
        "$type": "Inside.Core.Formula.Definition.DefinitionAC, Inside.Core.Formula",_x000D_
        "ID": 2886,_x000D_
        "Results": [_x000D_
          [_x000D_
            "Ingénieur et cadre"_x000D_
          ]_x000D_
        ],_x000D_
        "Statistics": {_x000D_
          "CreationDate": "2022-11-15T10:02:33.4190151+01:00",_x000D_
          "LastRefreshDate": "2020-11-09T16:10:58.1331649+01:00",_x000D_
          "TotalRefreshCount": 1,_x000D_
          "CustomInfo": {}_x000D_
        }_x000D_
      },_x000D_
      "2887": {_x000D_
        "$type": "Inside.Core.Formula.Definition.DefinitionAC, Inside.Core.Formula",_x000D_
        "ID": 2887,_x000D_
        "Results": [_x000D_
          [_x000D_
            "Ingénieur et cadre"_x000D_
          ]_x000D_
        ],_x000D_
        "Statistics": {_x000D_
          "CreationDate": "2022-11-15T10:02:33.4190151+01:00",_x000D_
          "LastRefreshDate": "2020-11-09T16:10:58.1361569+01:00",_x000D_
          "TotalRefreshCount": 1,_x000D_
          "CustomInfo": {}_x000D_
        }_x000D_
      },_x000D_
      "2888": {_x000D_
        "$type": "Inside.Core.Formula.Definition.DefinitionAC, Inside.Core.Formula",_x000D_
        "ID": 2888,_x000D_
        "Results": [_x000D_
          [_x000D_
            "Ingénieur et cadre"_x000D_
          ]_x000D_
        ],_x000D_
        "Statistics": {_x000D_
          "CreationDate": "2022-11-15T10:02:33.4190151+01:00",_x000D_
          "LastRefreshDate": "2020-11-09T16:10:58.1381518+01:00",_x000D_
          "TotalRefreshCount": 1,_x000D_
          "CustomInfo": {}_x000D_
        }_x000D_
      },_x000D_
      "2889": {_x000D_
        "$type": "Inside.Core.Formula.Definition.DefinitionAC, Inside.Core.Formula",_x000D_
        "ID": 2889,_x000D_
        "Results": [_x000D_
          [_x000D_
            "Employé"_x000D_
          ]_x000D_
        ],_x000D_
        "Statistics": {_x000D_
          "CreationDate": "2022-11-15T10:02:33.4190151+01:00",_x000D_
          "LastRefreshDate": "2020-11-09T16:10:58.1410985+01:00",_x000D_
          "TotalRefreshCount": 1,_x000D_
          "CustomInfo": {}_x000D_
        }_x000D_
      },_x000D_
      "2890": {_x000D_
        "$type": "Inside.Core.Formula.Definition.DefinitionAC, Inside.Core.Formula",_x000D_
        "ID": 2890,_x000D_
        "Results": [_x000D_
          [_x000D_
            "Employé"_x000D_
          ]_x000D_
        ],_x000D_
        "Statistics": {_x000D_
          "CreationDate": "2022-11-15T10:02:33.4190151+01:00",_x000D_
          "LastRefreshDate": "2020-11-09T16:10:58.1431368+01:00",_x000D_
          "TotalRefreshCount": 1,_x000D_
          "CustomInfo": {}_x000D_
        }_x000D_
      },_x000D_
      "2891": {_x000D_
        "$type": "Inside.Core.Formula.Definition.DefinitionAC, Inside.Core.Formula",_x000D_
        "ID": 2891,_x000D_
        "Results": [_x000D_
          [_x000D_
            "Employé"_x000D_
          ]_x000D_
        ],_x000D_
        "Statistics": {_x000D_
          "CreationDate": "2022-11-15T10:02:33.4190151+01:00",_x000D_
          "LastRefreshDate": "2020-11-09T16:10:58.1456917+01:00",_x000D_
          "TotalRefreshCount": 1,_x000D_
          "CustomInfo": {}_x000D_
        }_x000D_
      },_x000D_
      "2892": {_x000D_
        "$type": "Inside.Core.Formula.Definition.DefinitionAC, Inside.Core.Formula",_x000D_
        "ID": 2892,_x000D_
        "Results": [_x000D_
          [_x000D_
            "Employé"_x000D_
          ]_x000D_
        ],_x000D_
        "Statistics": {_x000D_
          "CreationDate": "2022-11-15T10:02:33.4190151+01:00",_x000D_
          "LastRefreshDate": "2020-11-09T16:10:58.1476874+01:00",_x000D_
          "TotalRefreshCount": 1,_x000D_
          "CustomInfo": {}_x000D_
        }_x000D_
      },_x000D_
      "2893": {_x000D_
        "$type": "Inside.Core.Formula.Definition.DefinitionAC, Inside.Core.Formula",_x000D_
        "ID": 2893,_x000D_
        "Results": [_x000D_
          [_x000D_
            "Ingénieur et cadre"_x000D_
          ]_x000D_
        ],_x000D_
        "Statistics": {_x000D_
          "CreationDate": "2022-11-15T10:02:33.4190151+01:00",_x000D_
          "LastRefreshDate": "2020-11-09T16:10:58.1506804+01:00",_x000D_
          "TotalRefreshCount": 1,_x000D_
          "CustomInfo": {}_x000D_
        }_x000D_
      },_x000D_
      "2894": {_x000D_
        "$type": "Inside.Core.Formula.Definition.DefinitionAC, Inside.Core.Formula",_x000D_
        "ID": 2894,_x000D_
        "Results": [_x000D_
          [_x000D_
            "Ingénieur et cadre"_x000D_
          ]_x000D_
        ],_x000D_
        "Statistics": {_x000D_
          "CreationDate": "2022-11-15T10:02:33.4190151+01:00",_x000D_
          "LastRefreshDate": "2020-11-09T16:10:58.152675+01:00",_x000D_
          "TotalRefreshCount": 1,_x000D_
          "CustomInfo": {}_x000D_
        }_x000D_
      },_x000D_
      "2895": {_x000D_
        "$type": "Inside.Core.Formula.Definition.DefinitionAC, Inside.Core.Formula",_x000D_
        "ID": 2895,_x000D_
        "Results": [_x000D_
          [_x000D_
            "Employé"_x000D_
          ]_x000D_
        ],_x000D_
        "Statistics": {_x000D_
          "CreationDate": "2022-11-15T10:02:33.4190151+01:00",_x000D_
          "LastRefreshDate": "2020-11-09T16:10:58.15567+01:00",_x000D_
          "TotalRefreshCount": 1,_x000D_
          "CustomInfo": {}_x000D_
        }_x000D_
      },_x000D_
      "2896": {_x000D_
        "$type": "Inside.Core.Formula.Definition.DefinitionAC, Inside.Core.Formula",_x000D_
        "ID": 2896,_x000D_
        "Results": [_x000D_
          [_x000D_
            "Ingénieur et cadre"_x000D_
          ]_x000D_
        ],_x000D_
        "Statistics": {_x000D_
          "CreationDate": "2022-11-15T10:02:33.4190151+01:00",_x000D_
          "LastRefreshDate": "2020-11-09T16:10:58.1576642+01:00",_x000D_
          "TotalRefreshCount": 1,_x000D_
          "CustomInfo": {}_x000D_
        }_x000D_
      },_x000D_
      "2897": {_x000D_
        "$type": "Inside.Core.Formula.Definition.DefinitionAC, Inside.Core.Formula",_x000D_
        "ID": 2897,_x000D_
        "Results": [_x000D_
          [_x000D_
            "Employé"_x000D_
          ]_x000D_
        ],_x000D_
        "Statistics": {_x000D_
          "CreationDate": "2022-11-15T10:02:33.4190151+01:00",_x000D_
          "LastRefreshDate": "2020-11-09T16:10:58.162663+01:00",_x000D_
          "TotalRefreshCount": 1,_x000D_
          "CustomInfo": {}_x000D_
        }_x000D_
      },_x000D_
      "2898": {_x000D_
        "$type": "Inside.Core.Formula.Definition.DefinitionAC, Inside.Core.Formula",_x000D_
        "ID": 2898,_x000D_
        "Results": [_x000D_
          [_x000D_
            "Employé"_x000D_
          ]_x000D_
        ],_x000D_
        "Statistics": {_x000D_
          "CreationDate": "2022-11-15T10:02:33.4190151+01:00",_x000D_
          "LastRefreshDate": "2020-11-09T16:10:58.1685903+01:00",_x000D_
          "TotalRefreshCount": 1,_x000D_
          "CustomInfo": {}_x000D_
        }_x000D_
      },_x000D_
      "2899": {_x000D_
        "$type": "Inside.Core.Formula.Definition.DefinitionAC, Inside.Core.Formula",_x000D_
        "ID": 2899,_x000D_
        "Results": [_x000D_
          [_x000D_
            "Ingénieur et cadre"_x000D_
          ]_x000D_
        ],_x000D_
        "Statistics": {_x000D_
          "CreationDate": "2022-11-15T10:02:33.4190151+01:00",_x000D_
          "LastRefreshDate": "2020-11-09T16:10:58.1706229+01:00",_x000D_
          "TotalRefreshCount": 1,_x000D_
          "CustomInfo": {}_x000D_
        }_x000D_
      },_x000D_
      "2900": {_x000D_
        "$type": "Inside.Core.Formula.Definition.DefinitionAC, Inside.Core.Formula",_x000D_
        "ID": 2900,_x000D_
        "Results": [_x000D_
          [_x000D_
            "Employé"_x000D_
          ]_x000D_
        ],_x000D_
        "Statistics": {_x000D_
          "CreationDate": "2022-11-15T10:02:33.4190151+01:00",_x000D_
          "LastRefreshDate": "2020-11-09T16:10:58.1726219+01:00",_x000D_
          "TotalRefreshCount": 1,_x000D_
          "CustomInfo": {}_x000D_
        }_x000D_
      },_x000D_
      "2901": {_x000D_
        "$type": "Inside.Core.Formula.Definition.DefinitionAC, Inside.Core.Formula",_x000D_
        "ID": 2901,_x000D_
        "Results": [_x000D_
          [_x000D_
            "Employé"_x000D_
          ]_x000D_
        ],_x000D_
        "Statistics": {_x000D_
          "CreationDate": "2022-11-15T10:02:33.4190151+01:00",_x000D_
          "LastRefreshDate": "2020-11-09T16:10:58.1756151+01:00",_x000D_
          "TotalRefreshCount": 1,_x000D_
          "CustomInfo": {}_x000D_
        }_x000D_
      },_x000D_
      "2902": {_x000D_
        "$type": "Inside.Core.Formula.Definition.DefinitionAC, Inside.Core.Formula",_x000D_
        "ID": 2902,_x000D_
        "Results": [_x000D_
          [_x000D_
            "Employé"_x000D_
          ]_x000D_
        ],_x000D_
        "Statistics": {_x000D_
          "CreationDate": "2022-11-15T10:02:33.4190151+01:00",_x000D_
          "LastRefreshDate": "2020-11-09T16:10:58.1776092+01:00",_x000D_
          "TotalRefreshCount": 1,_x000D_
          "CustomInfo": {}_x000D_
        }_x000D_
      },_x000D_
      "2903": {_x000D_
        "$type": "Inside.Core.Formula.Definition.DefinitionAC, Inside.Core.Formula",_x000D_
        "ID": 2903,_x000D_
        "Results": [_x000D_
          [_x000D_
            "Employé"_x000D_
          ]_x000D_
        ],_x000D_
        "Statistics": {_x000D_
          "CreationDate": "2022-11-15T10:02:33.4190151+01:00",_x000D_
          "LastRefreshDate": "2020-11-09T16:10:58.1805591+01:00",_x000D_
          "TotalRefreshCount": 1,_x000D_
          "CustomInfo": {}_x000D_
        }_x000D_
      },_x000D_
      "2904": {_x000D_
        "$type": "Inside.Core.Formula.Definition.DefinitionAC, Inside.Core.Formula",_x000D_
        "ID": 2904,_x000D_
        "Results": [_x000D_
          [_x000D_
            "Employé"_x000D_
          ]_x000D_
        ],_x000D_
        "Statistics": {_x000D_
          "CreationDate": "2022-11-15T10:02:33.4190151+01:00",_x000D_
          "LastRefreshDate": "2020-11-09T16:10:58.1835905+01:00",_x000D_
          "TotalRefreshCount": 1,_x000D_
          "CustomInfo": {}_x000D_
        }_x000D_
      },_x000D_
      "2905": {_x000D_
        "$type": "Inside.Core.Formula.Definition.DefinitionAC, Inside.Core.Formula",_x000D_
        "ID": 2905,_x000D_
        "Results": [_x000D_
          [_x000D_
            "Ingénieur et cadre"_x000D_
          ]_x000D_
        ],_x000D_
        "Statistics": {_x000D_
          "CreationDate": "2022-11-15T10:02:33.4190151+01:00",_x000D_
          "LastRefreshDate": "2020-11-09T16:10:58.185572+01:00",_x000D_
          "TotalRefreshCount": 1,_x000D_
          "CustomInfo": {}_x000D_
        }_x000D_
      },_x000D_
      "2906": {_x000D_
        "$type": "Inside.Core.Formula.Definition.DefinitionAC, Inside.Core.Formula",_x000D_
        "ID": 2906,_x000D_
        "Results": [_x000D_
          [_x000D_
            "Ingénieur et cadre"_x000D_
          ]_x000D_
        ],_x000D_
        "Statistics": {_x000D_
          "CreationDate": "2022-11-15T10:02:33.4190151+01:00",_x000D_
          "LastRefreshDate": "2020-11-09T16:10:58.1885774+01:00",_x000D_
          "TotalRefreshCount": 1,_x000D_
          "CustomInfo": {}_x000D_
        }_x000D_
      },_x000D_
      "2907": {_x000D_
        "$type": "Inside.Core.Formula.Definition.DefinitionAC, Inside.Core.Formula",_x000D_
        "ID": 2907,_x000D_
        "Results": [_x000D_
          [_x000D_
            "Ingénieur et cadre"_x000D_
          ]_x000D_
        ],_x000D_
        "Statistics": {_x000D_
          "CreationDate": "2022-11-15T10:02:33.4190151+01:00",_x000D_
          "LastRefreshDate": "2020-11-09T16:10:58.1905762+01:00",_x000D_
          "TotalRefreshCount": 1,_x000D_
          "CustomInfo": {}_x000D_
        }_x000D_
      },_x000D_
      "2908": {_x000D_
        "$type": "Inside.Core.Formula.Definition.DefinitionAC, Inside.Core.Formula",_x000D_
        "ID": 2908,_x000D_
        "Results": [_x000D_
          [_x000D_
            "Employé"_x000D_
          ]_x000D_
        ],_x000D_
        "Statistics": {_x000D_
          "CreationDate": "2022-11-15T10:02:33.4190151+01:00",_x000D_
          "LastRefreshDate": "2020-11-09T16:10:58.1925708+01:00",_x000D_
          "TotalRefreshCount": 1,_x000D_
          "CustomInfo": {}_x000D_
        }_x000D_
      },_x000D_
      "2909": {_x000D_
        "$type": "Inside.Core.Formula.Definition.DefinitionAC, Inside.Core.Formula",_x000D_
        "ID": 2909,_x000D_
        "Results": [_x000D_
          [_x000D_
            "Employé"_x000D_
          ]_x000D_
        ],_x000D_
        "Statistics": {_x000D_
          "CreationDate": "2022-11-15T10:02:33.4190151+01:00",_x000D_
          "LastRefreshDate": "2020-11-09T16:10:58.1955556+01:00",_x000D_
          "TotalRefreshCount": 1,_x000D_
          "CustomInfo": {}_x000D_
        }_x000D_
      },_x000D_
      "2910": {_x000D_
        "$type": "Inside.Core.Formula.Definition.DefinitionAC, Inside.Core.Formula",_x000D_
        "ID": 2910,_x000D_
        "Results": [_x000D_
          [_x000D_
            "Ingénieur et cadre"_x000D_
          ]_x000D_
        ],_x000D_
        "Statistics": {_x000D_
          "CreationDate": "2022-11-15T10:02:33.4190151+01:00",_x000D_
          "LastRefreshDate": "2020-11-09T16:10:58.1985481+01:00",_x000D_
          "TotalRefreshCount": 1,_x000D_
          "CustomInfo": {}_x000D_
        }_x000D_
      },_x000D_
      "2911": {_x000D_
        "$type": "Inside.Core.Formula.Definition.DefinitionAC, Inside.Core.Formula",_x000D_
        "ID": 2911,_x000D_
        "Results": [_x000D_
          [_x000D_
            "Employé"_x000D_
          ]_x000D_
        ],_x000D_
        "Statistics": {_x000D_
          "CreationDate": "2022-11-15T10:02:33.4190151+01:00",_x000D_
          "LastRefreshDate": "2020-11-09T16:10:58.2005883+01:00",_x000D_
          "TotalRefreshCount": 1,_x000D_
          "CustomInfo": {}_x000D_
        }_x000D_
      },_x000D_
      "2912": {_x000D_
        "$type": "Inside.Core.Formula.Definition.DefinitionAC, Inside.Core.Formula",_x000D_
        "ID": 2912,_x000D_
        "Results": [_x000D_
          [_x000D_
            "Employé"_x000D_
          ]_x000D_
        ],_x000D_
        "Statistics": {_x000D_
          "CreationDate": "2022-11-15T10:02:33.4190151+01:00",_x000D_
          "LastRefreshDate": "2020-11-09T16:10:58.203534+01:00",_x000D_
          "TotalRefreshCount": 1,_x000D_
          "CustomInfo": {}_x000D_
        }_x000D_
      },_x000D_
      "2913": {_x000D_
        "$type": "Inside.Core.Formula.Definition.DefinitionAC, Inside.Core.Formula",_x000D_
        "ID": 2913,_x000D_
        "Results": [_x000D_
          [_x000D_
            "Employé"_x000D_
          ]_x000D_
        ],_x000D_
        "Statistics": {_x000D_
          "CreationDate": "2022-11-15T10:02:33.4190151+01:00",_x000D_
          "LastRefreshDate": "2020-11-09T16:10:58.2075237+01:00",_x000D_
          "TotalRefreshCount": 1,_x000D_
          "CustomInfo": {}_x000D_
        }_x000D_
      },_x000D_
      "2914": {_x000D_
        "$type": "Inside.Core.Formula.Definition.DefinitionAC, Inside.Core.Formula",_x000D_
        "ID": 2914,_x000D_
        "Results": [_x000D_
          [_x000D_
            "Employé"_x000D_
          ]_x000D_
        ],_x000D_
        "Statistics": {_x000D_
          "CreationDate": "2022-11-15T10:02:33.4190151+01:00",_x000D_
          "LastRefreshDate": "2020-11-09T16:10:58.2155472+01:00",_x000D_
          "TotalRefreshCount": 1,_x000D_
          "CustomInfo": {}_x000D_
        }_x000D_
      },_x000D_
      "2915": {_x000D_
        "$type": "Inside.Core.Formula.Definition.DefinitionAC, Inside.Core.Formula",_x000D_
        "ID": 2915,_x000D_
        "Results": [_x000D_
          [_x000D_
            "Ingénieur et cadre"_x000D_
          ]_x000D_
        ],_x000D_
        "Statistics": {_x000D_
          "CreationDate": "2022-11-15T10:02:33.4190151+01:00",_x000D_
          "LastRefreshDate": "2020-11-09T16:10:58.2175411+01:00",_x000D_
          "TotalRefreshCount": 1,_x000D_
          "CustomInfo": {}_x000D_
        }_x000D_
      },_x000D_
      "2916": {_x000D_
        "$type": "Inside.Core.Formula.Definition.DefinitionAC, Inside.Core.Formula",_x000D_
        "ID": 2916,_x000D_
        "Results": [_x000D_
          [_x000D_
            "Ingénieur et cadre"_x000D_
          ]_x000D_
        ],_x000D_
        "Statistics": {_x000D_
          "CreationDate": "2022-11-15T10:02:33.4190151+01:00",_x000D_
          "LastRefreshDate": "2020-11-09T16:10:58.2205335+01:00",_x000D_
          "TotalRefreshCount": 1,_x000D_
          "CustomInfo": {}_x000D_
        }_x000D_
      },_x000D_
      "2917": {_x000D_
        "$type": "Inside.Core.Formula.Definition.DefinitionAC, Inside.Core.Formula",_x000D_
        "ID": 2917,_x000D_
        "Results": [_x000D_
          [_x000D_
            "Employé"_x000D_
          ]_x000D_
        ],_x000D_
        "Statistics": {_x000D_
          "CreationDate": "2022-11-15T10:02:33.4190151+01:00",_x000D_
          "LastRefreshDate": "2020-11-09T16:10:58.2224857+01:00",_x000D_
          "TotalRefreshCount": 1,_x000D_
          "CustomInfo": {}_x000D_
        }_x000D_
      },_x000D_
      "2918": {_x000D_
        "$type": "Inside.Core.Formula.Definition.DefinitionAC, Inside.Core.Formula",_x000D_
        "ID": 2918,_x000D_
        "Results": [_x000D_
          [_x000D_
            "3"_x000D_
          ]_x000D_
        ],_x000D_
        "Statistics": {_x000D_
          "CreationDate": "2022-11-15T10:02:33.4190151+01:00",_x000D_
          "LastRefreshDate": "2020-11-09T16:10:58.225523+01:00",_x000D_
          "TotalRefreshCount": 1,_x000D_
          "CustomInfo": {}_x000D_
        }_x000D_
      },_x000D_
      "2919": {_x000D_
        "$type": "Inside.Core.Formula.Definition.DefinitionAC, Inside.Core.Formula",_x000D_
        "ID": 2919,_x000D_
        "Results": [_x000D_
          [_x000D_
            "3"_x000D_
          ]_x000D_
        ],_x000D_
        "Statistics": {_x000D_
          "CreationDate": "2022-11-15T10:02:33.4190151+01:00",_x000D_
          "LastRefreshDate": "2020-11-09T16:10:58.2275172+01:00",_x000D_
          "TotalRefreshCount": 1,_x000D_
          "CustomInfo": {}_x000D_
        }_x000D_
      },_x000D_
      "2920": {_x000D_
        "$type": "Inside.Core.Formula.Definition.DefinitionAC, Inside.Core.Formula",_x000D_
        "ID": 2920,_x000D_
        "Results": [_x000D_
          [_x000D_
            "1"_x000D_
          ]_x000D_
        ],_x000D_
        "Statistics": {_x000D_
          "CreationDate": "2022-11-15T10:02:33.4190151+01:00",_x000D_
          "LastRefreshDate": "2020-11-09T16:10:58.2305031+01:00",_x000D_
          "TotalRefreshCount": 1,_x000D_
          "CustomInfo": {}_x000D_
        }_x000D_
      },_x000D_
      "2921": {_x000D_
        "$type": "Inside.Core.Formula.Definition.DefinitionAC, Inside.Core.Formula",_x000D_
        "ID": 2921,_x000D_
        "Results": [_x000D_
          [_x000D_
            "2"_x000D_
          ]_x000D_
        ],_x000D_
        "Statistics": {_x000D_
          "CreationDate": "2022-11-15T10:02:33.4190151+01:00",_x000D_
          "LastRefreshDate": "2020-11-09T16:10:58.2324961+01:00",_x000D_
          "TotalRefreshCount": 1,_x000D_
          "CustomInfo": {}_x000D_
        }_x000D_
      },_x000D_
      "2922": {_x000D_
        "$type": "Inside.Core.Formula.Definition.DefinitionAC, Inside.Core.Formula",_x000D_
        "ID": 2922,_x000D_
        "Results": [_x000D_
          [_x000D_
            "2"_x000D_
          ]_x000D_
        ],_x000D_
        "Statistics": {_x000D_
          "CreationDate": "2022-11-15T10:02:33.4190151+01:00",_x000D_
          "LastRefreshDate": "2020-11-09T16:10:58.235453+01:00",_x000D_
          "TotalRefreshCount": 1,_x000D_
          "CustomInfo": {}_x000D_
        }_x000D_
      },_x000D_
      "2923": {_x000D_
        "$type": "Inside.Core.Formula.Definition.DefinitionAC, Inside.Core.Formula",_x000D_
        "ID": 2923,_x000D_
        "Results": [_x000D_
          [_x000D_
            "1"_x000D_
          ]_x000D_
        ],_x000D_
        "Statistics": {_x000D_
          "CreationDate": "2022-11-15T10:02:33.4190151+01:00",_x000D_
          "LastRefreshDate": "2020-11-09T16:10:58.2374834+01:00",_x000D_
          "TotalRefreshCount": 1,_x000D_
          "CustomInfo": {}_x000D_
        }_x000D_
      },_x000D_
      "2924": {_x000D_
        "$type": "Inside.Core.Formula.Definition.DefinitionAC, Inside.Core.Formula",_x000D_
        "ID": 2924,_x000D_
        "Results": [_x000D_
          [_x000D_
            "2"_x000D_
          ]_x000D_
        ],_x000D_
        "Statistics": {_x000D_
          "CreationDate": "2022-11-15T10:02:33.4190151+01:00",_x000D_
          "LastRefreshDate": "2020-11-09T16:10:58.2405043+01:00",_x000D_
          "TotalRefreshCount": 1,_x000D_
          "CustomInfo": {}_x000D_
        }_x000D_
      },_x000D_
      "2925": {_x000D_
        "$type": "Inside.Core.Formula.Definition.DefinitionAC, Inside.Core.Formula",_x000D_
        "ID": 2925,_x000D_
        "Results": [_x000D_
          [_x000D_
            "3"_x000D_
          ]_x000D_
        ],_x000D_
        "Statistics": {_x000D_
          "CreationDate": "2022-11-15T10:02:33.4190151+01:00",_x000D_
          "LastRefreshDate": "2020-11-09T16:10:58.2424767+01:00",_x000D_
          "TotalRefreshCount": 1,_x000D_
          "CustomInfo": {}_x000D_
        }_x000D_
      },_x000D_
      "2926": {_x000D_
        "$type": "Inside.Core.Formula.Definition.DefinitionAC, Inside.Core.Formula",_x000D_
        "ID": 2926,_x000D_
        "Results": [_x000D_
          [_x000D_
            "3"_x000D_
          ]_x000D_
        ],_x000D_
        "Statistics": {_x000D_
          "CreationDate": "2022-11-15T10:02:33.4190151+01:00",_x000D_
          "LastRefreshDate": "2020-11-09T16:10:58.2444833+01:00",_x000D_
          "TotalRefreshCount": 1,_x000D_
          "CustomInfo": {}_x000D_
        }_x000D_
      },_x000D_
      "2927": {_x000D_
        "$type": "Inside.Core.Formula.Definition.DefinitionAC, Inside.Core.Formula",_x000D_
        "ID": 2927,_x000D_
        "Results": [_x000D_
          [_x000D_
            "1"_x000D_
          ]_x000D_
        ],_x000D_
        "Statistics": {_x000D_
          "CreationDate": "2022-11-15T10:02:33.4190151+01:00",_x000D_
          "LastRefreshDate": "2020-11-09T16:10:58.2475117+01:00",_x000D_
          "TotalRefreshCount": 1,_x000D_
          "CustomInfo": {}_x000D_
        }_x000D_
      },_x000D_
      "2928": {_x000D_
        "$type": "Inside.Core.Formula.Definition.DefinitionAC, Inside.Core.Formula",_x000D_
        "ID": 2928,_x000D_
        "Results": [_x000D_
          [_x000D_
            "2"_x000D_
          ]_x000D_
        ],_x000D_
        "Statistics": {_x000D_
          "CreationDate": "2022-11-15T10:02:33.4190151+01:00",_x000D_
          "LastRefreshDate": "2020-11-09T16:10:58.2504893+01:00",_x000D_
          "TotalRefreshCount": 1,_x000D_
          "CustomInfo": {}_x000D_
        }_x000D_
      },_x000D_
      "2929": {_x000D_
        "$type": "Inside.Core.Formula.Definition.DefinitionAC, Inside.Core.Formula",_x000D_
        "ID": 2929,_x000D_
        "Results": [_x000D_
          [_x000D_
            "1"_x000D_
          ]_x000D_
        ],_x000D_
        "Statistics": {_x000D_
          "CreationDate": "2022-11-15T10:02:33.4190151+01:00",_x000D_
          "LastRefreshDate": "2020-11-09T16:10:58.2554506+01:00",_x000D_
          "TotalRefreshCount": 1,_x000D_
          "CustomInfo": {}_x000D_
        }_x000D_
      },_x000D_
      "2930": {_x000D_
        "$type": "Inside.Core.Formula.Definition.DefinitionAC, Inside.Core.Formula",_x000D_
        "ID": 2930,_x000D_
        "Results": [_x000D_
          [_x000D_
            "1"_x000D_
          ]_x000D_
        ],_x000D_
        "Statistics": {_x000D_
          "CreationDate": "2022-11-15T10:02:33.4190151+01:00",_x000D_
          "LastRefreshDate": "2020-11-09T16:10:58.2614723+01:00",_x000D_
          "TotalRefreshCount": 1,_x000D_
          "CustomInfo": {}_x000D_
        }_x000D_
      },_x000D_
      "2931": {_x000D_
        "$type": "Inside.Core.Formula.Definition.DefinitionAC, Inside.Core.Formula",_x000D_
        "ID": 2931,_x000D_
        "Results": [_x000D_
          [_x000D_
            "2"_x000D_
          ]_x000D_
        ],_x000D_
        "Statistics": {_x000D_
          "CreationDate": "2022-11-15T10:02:33.4190151+01:00",_x000D_
          "LastRefreshDate": "2020-11-09T16:10:58.2634664+01:00",_x000D_
          "TotalRefreshCount": 1,_x000D_
          "CustomInfo": {}_x000D_
        }_x000D_
      },_x000D_
      "2932": {_x000D_
        "$type": "Inside.Core.Formula.Definition.DefinitionAC, Inside.Core.Formula",_x000D_
        "ID": 2932,_x000D_
        "Results": [_x000D_
          [_x000D_
            "2"_x000D_
          ]_x000D_
        ],_x000D_
        "Statistics": {_x000D_
          "CreationDate": "2022-11-15T10:02:33.4190151+01:00",_x000D_
          "LastRefreshDate": "2020-11-09T16:10:58.2664592+01:00",_x000D_
          "TotalRefreshCount": 1,_x000D_
          "CustomInfo": {}_x000D_
        }_x000D_
      },_x000D_
      "2933": {_x000D_
        "$type": "Inside.Core.Formula.Definition.DefinitionAC, Inside.Core.Formula",_x000D_
        "ID": 2933,_x000D_
        "Results": [_x000D_
          [_x000D_
            "4"_x000D_
          ]_x000D_
        ],_x000D_
        "Statistics": {_x000D_
          "CreationDate": "2022-11-15T10:02:33.4190151+01:00",_x000D_
          "LastRefreshDate": "2020-11-09T16:10:58.2684176+01:00",_x000D_
          "TotalRefreshCount": 1,_x000D_
          "CustomInfo": {}_x000D_
        }_x000D_
      },_x000D_
      "2934": {_x000D_
        "$type": "Inside.Core.Formula.Definition.DefinitionAC, Inside.Core.Formula",_x000D_
        "ID": 2934,_x000D_
        "Results": [_x000D_
          [_x000D_
            "1"_x000D_
          ]_x000D_
        ],_x000D_
        "Statistics": {_x000D_
          "CreationDate": "2022-11-15T10:02:33.4190151+01:00",_x000D_
          "LastRefreshDate": "2020-11-09T16:10:58.2704544+01:00",_x000D_
          "TotalRefreshCount": 1,_x000D_
          "CustomInfo": {}_x000D_
        }_x000D_
      },_x000D_
      "2935": {_x000D_
        "$type": "Inside.Core.Formula.Definition.DefinitionAC, Inside.Core.Formula",_x000D_
        "ID": 2935,_x000D_
        "Results": [_x000D_
          [_x000D_
            "2"_x000D_
          ]_x000D_
        ],_x000D_
        "Statistics": {_x000D_
          "CreationDate": "2022-11-15T10:02:33.4190151+01:00",_x000D_
          "LastRefreshDate": "2020-11-09T16:10:58.2734435+01:00",_x000D_
          "TotalRefreshCount": 1,_x000D_
          "CustomInfo": {}_x000D_
        }_x000D_
      },_x000D_
      "2936": {_x000D_
        "$type": "Inside.Core.Formula.Definition.DefinitionAC, Inside.Core.Formula",_x000D_
        "ID": 2936,_x000D_
        "Results": [_x000D_
          [_x000D_
            "2"_x000D_
          ]_x000D_
        ],_x000D_
        "Statistics": {_x000D_
          "CreationDate": "2022-11-15T10:02:33.4190151+01:00",_x000D_
          "LastRefreshDate": "2020-11-09T16:10:58.2754422+01:00",_x000D_
          "TotalRefreshCount": 1,_x000D_
          "CustomInfo": {}_x000D_
        }_x000D_
      },_x000D_
      "2937": </t>
  </si>
  <si>
    <t>{_x000D_
        "$type": "Inside.Core.Formula.Definition.DefinitionAC, Inside.Core.Formula",_x000D_
        "ID": 2937,_x000D_
        "Results": [_x000D_
          [_x000D_
            "2"_x000D_
          ]_x000D_
        ],_x000D_
        "Statistics": {_x000D_
          "CreationDate": "2022-11-15T10:02:33.4190151+01:00",_x000D_
          "LastRefreshDate": "2020-11-09T16:10:58.2783917+01:00",_x000D_
          "TotalRefreshCount": 1,_x000D_
          "CustomInfo": {}_x000D_
        }_x000D_
      },_x000D_
      "2938": {_x000D_
        "$type": "Inside.Core.Formula.Definition.DefinitionAC, Inside.Core.Formula",_x000D_
        "ID": 2938,_x000D_
        "Results": [_x000D_
          [_x000D_
            "1"_x000D_
          ]_x000D_
        ],_x000D_
        "Statistics": {_x000D_
          "CreationDate": "2022-11-15T10:02:33.4190151+01:00",_x000D_
          "LastRefreshDate": "2020-11-09T16:10:58.2813829+01:00",_x000D_
          "TotalRefreshCount": 1,_x000D_
          "CustomInfo": {}_x000D_
        }_x000D_
      },_x000D_
      "2939": {_x000D_
        "$type": "Inside.Core.Formula.Definition.DefinitionAC, Inside.Core.Formula",_x000D_
        "ID": 2939,_x000D_
        "Results": [_x000D_
          [_x000D_
            "1"_x000D_
          ]_x000D_
        ],_x000D_
        "Statistics": {_x000D_
          "CreationDate": "2022-11-15T10:02:33.4190151+01:00",_x000D_
          "LastRefreshDate": "2020-11-09T16:10:58.2834133+01:00",_x000D_
          "TotalRefreshCount": 1,_x000D_
          "CustomInfo": {}_x000D_
        }_x000D_
      },_x000D_
      "2940": {_x000D_
        "$type": "Inside.Core.Formula.Definition.DefinitionAC, Inside.Core.Formula",_x000D_
        "ID": 2940,_x000D_
        "Results": [_x000D_
          [_x000D_
            "2"_x000D_
          ]_x000D_
        ],_x000D_
        "Statistics": {_x000D_
          "CreationDate": "2022-11-15T10:02:33.4190151+01:00",_x000D_
          "LastRefreshDate": "2020-11-09T16:10:58.286408+01:00",_x000D_
          "TotalRefreshCount": 1,_x000D_
          "CustomInfo": {}_x000D_
        }_x000D_
      },_x000D_
      "2941": {_x000D_
        "$type": "Inside.Core.Formula.Definition.DefinitionAC, Inside.Core.Formula",_x000D_
        "ID": 2941,_x000D_
        "Results": [_x000D_
          [_x000D_
            "1"_x000D_
          ]_x000D_
        ],_x000D_
        "Statistics": {_x000D_
          "CreationDate": "2022-11-15T10:02:33.4190151+01:00",_x000D_
          "LastRefreshDate": "2020-11-09T16:10:58.2884033+01:00",_x000D_
          "TotalRefreshCount": 1,_x000D_
          "CustomInfo": {}_x000D_
        }_x000D_
      },_x000D_
      "2942": {_x000D_
        "$type": "Inside.Core.Formula.Definition.DefinitionAC, Inside.Core.Formula",_x000D_
        "ID": 2942,_x000D_
        "Results": [_x000D_
          [_x000D_
            "3"_x000D_
          ]_x000D_
        ],_x000D_
        "Statistics": {_x000D_
          "CreationDate": "2022-11-15T10:02:33.4190151+01:00",_x000D_
          "LastRefreshDate": "2020-11-09T16:10:58.2914059+01:00",_x000D_
          "TotalRefreshCount": 1,_x000D_
          "CustomInfo": {}_x000D_
        }_x000D_
      },_x000D_
      "2943": {_x000D_
        "$type": "Inside.Core.Formula.Definition.DefinitionAC, Inside.Core.Formula",_x000D_
        "ID": 2943,_x000D_
        "Results": [_x000D_
          [_x000D_
            "1"_x000D_
          ]_x000D_
        ],_x000D_
        "Statistics": {_x000D_
          "CreationDate": "2022-11-15T10:02:33.4190151+01:00",_x000D_
          "LastRefreshDate": "2020-11-09T16:10:58.2933504+01:00",_x000D_
          "TotalRefreshCount": 1,_x000D_
          "CustomInfo": {}_x000D_
        }_x000D_
      },_x000D_
      "2944": {_x000D_
        "$type": "Inside.Core.Formula.Definition.DefinitionAC, Inside.Core.Formula",_x000D_
        "ID": 2944,_x000D_
        "Results": [_x000D_
          [_x000D_
            "2"_x000D_
          ]_x000D_
        ],_x000D_
        "Statistics": {_x000D_
          "CreationDate": "2022-11-15T10:02:33.4190151+01:00",_x000D_
          "LastRefreshDate": "2020-11-09T16:10:58.2973413+01:00",_x000D_
          "TotalRefreshCount": 1,_x000D_
          "CustomInfo": {}_x000D_
        }_x000D_
      },_x000D_
      "2945": {_x000D_
        "$type": "Inside.Core.Formula.Definition.DefinitionAC, Inside.Core.Formula",_x000D_
        "ID": 2945,_x000D_
        "Results": [_x000D_
          [_x000D_
            "2"_x000D_
          ]_x000D_
        ],_x000D_
        "Statistics": {_x000D_
          "CreationDate": "2022-11-15T10:02:33.4190151+01:00",_x000D_
          "LastRefreshDate": "2020-11-09T16:10:58.2993763+01:00",_x000D_
          "TotalRefreshCount": 1,_x000D_
          "CustomInfo": {}_x000D_
        }_x000D_
      },_x000D_
      "2946": {_x000D_
        "$type": "Inside.Core.Formula.Definition.DefinitionAC, Inside.Core.Formula",_x000D_
        "ID": 2946,_x000D_
        "Results": [_x000D_
          [_x000D_
            "4"_x000D_
          ]_x000D_
        ],_x000D_
        "Statistics": {_x000D_
          "CreationDate": "2022-11-15T10:02:33.4190151+01:00",_x000D_
          "LastRefreshDate": "2020-11-09T16:10:58.3033249+01:00",_x000D_
          "TotalRefreshCount": 1,_x000D_
          "CustomInfo": {}_x000D_
        }_x000D_
      },_x000D_
      "2947": {_x000D_
        "$type": "Inside.Core.Formula.Definition.DefinitionAC, Inside.Core.Formula",_x000D_
        "ID": 2947,_x000D_
        "Results": [_x000D_
          [_x000D_
            "2"_x000D_
          ]_x000D_
        ],_x000D_
        "Statistics": {_x000D_
          "CreationDate": "2022-11-15T10:02:33.4190151+01:00",_x000D_
          "LastRefreshDate": "2020-11-09T16:10:58.3163521+01:00",_x000D_
          "TotalRefreshCount": 1,_x000D_
          "CustomInfo": {}_x000D_
        }_x000D_
      },_x000D_
      "2948": {_x000D_
        "$type": "Inside.Core.Formula.Definition.DefinitionAC, Inside.Core.Formula",_x000D_
        "ID": 2948,_x000D_
        "Results": [_x000D_
          [_x000D_
            "1"_x000D_
          ]_x000D_
        ],_x000D_
        "Statistics": {_x000D_
          "CreationDate": "2022-11-15T10:02:33.4190151+01:00",_x000D_
          "LastRefreshDate": "2020-11-09T16:10:58.3223161+01:00",_x000D_
          "TotalRefreshCount": 1,_x000D_
          "CustomInfo": {}_x000D_
        }_x000D_
      },_x000D_
      "2949": {_x000D_
        "$type": "Inside.Core.Formula.Definition.DefinitionAC, Inside.Core.Formula",_x000D_
        "ID": 2949,_x000D_
        "Results": [_x000D_
          [_x000D_
            "2"_x000D_
          ]_x000D_
        ],_x000D_
        "Statistics": {_x000D_
          "CreationDate": "2022-11-15T10:02:33.4190151+01:00",_x000D_
          "LastRefreshDate": "2020-11-09T16:10:58.3263065+01:00",_x000D_
          "TotalRefreshCount": 1,_x000D_
          "CustomInfo": {}_x000D_
        }_x000D_
      },_x000D_
      "2950": {_x000D_
        "$type": "Inside.Core.Formula.Definition.DefinitionAC, Inside.Core.Formula",_x000D_
        "ID": 2950,_x000D_
        "Results": [_x000D_
          [_x000D_
            "3"_x000D_
          ]_x000D_
        ],_x000D_
        "Statistics": {_x000D_
          "CreationDate": "2022-11-15T10:02:33.4190151+01:00",_x000D_
          "LastRefreshDate": "2020-11-09T16:10:58.3302957+01:00",_x000D_
          "TotalRefreshCount": 1,_x000D_
          "CustomInfo": {}_x000D_
        }_x000D_
      },_x000D_
      "2951": {_x000D_
        "$type": "Inside.Core.Formula.Definition.DefinitionAC, Inside.Core.Formula",_x000D_
        "ID": 2951,_x000D_
        "Results": [_x000D_
          [_x000D_
            "3"_x000D_
          ]_x000D_
        ],_x000D_
        "Statistics": {_x000D_
          "CreationDate": "2022-11-15T10:02:33.4190151+01:00",_x000D_
          "LastRefreshDate": "2020-11-09T16:10:58.333289+01:00",_x000D_
          "TotalRefreshCount": 1,_x000D_
          "CustomInfo": {}_x000D_
        }_x000D_
      },_x000D_
      "2952": {_x000D_
        "$type": "Inside.Core.Formula.Definition.DefinitionAC, Inside.Core.Formula",_x000D_
        "ID": 2952,_x000D_
        "Results": [_x000D_
          [_x000D_
            "1"_x000D_
          ]_x000D_
        ],_x000D_
        "Statistics": {_x000D_
          "CreationDate": "2022-11-15T10:02:33.4190151+01:00",_x000D_
          "LastRefreshDate": "2020-11-09T16:10:58.3362885+01:00",_x000D_
          "TotalRefreshCount": 1,_x000D_
          "CustomInfo": {}_x000D_
        }_x000D_
      },_x000D_
      "2953": {_x000D_
        "$type": "Inside.Core.Formula.Definition.DefinitionAC, Inside.Core.Formula",_x000D_
        "ID": 2953,_x000D_
        "Results": [_x000D_
          [_x000D_
            "2"_x000D_
          ]_x000D_
        ],_x000D_
        "Statistics": {_x000D_
          "CreationDate": "2022-11-15T10:02:33.4190151+01:00",_x000D_
          "LastRefreshDate": "2020-11-09T16:10:58.3392761+01:00",_x000D_
          "TotalRefreshCount": 1,_x000D_
          "CustomInfo": {}_x000D_
        }_x000D_
      },_x000D_
      "2954": {_x000D_
        "$type": "Inside.Core.Formula.Definition.DefinitionAC, Inside.Core.Formula",_x000D_
        "ID": 2954,_x000D_
        "Results": [_x000D_
          [_x000D_
            "2"_x000D_
          ]_x000D_
        ],_x000D_
        "Statistics": {_x000D_
          "CreationDate": "2022-11-15T10:02:33.4190151+01:00",_x000D_
          "LastRefreshDate": "2020-11-09T16:10:58.3412659+01:00",_x000D_
          "TotalRefreshCount": 1,_x000D_
          "CustomInfo": {}_x000D_
        }_x000D_
      },_x000D_
      "2955": {_x000D_
        "$type": "Inside.Core.Formula.Definition.DefinitionAC, Inside.Core.Formula",_x000D_
        "ID": 2955,_x000D_
        "Results": [_x000D_
          [_x000D_
            "2"_x000D_
          ]_x000D_
        ],_x000D_
        "Statistics": {_x000D_
          "CreationDate": "2022-11-15T10:02:33.4190151+01:00",_x000D_
          "LastRefreshDate": "2020-11-09T16:10:58.3442813+01:00",_x000D_
          "TotalRefreshCount": 1,_x000D_
          "CustomInfo": {}_x000D_
        }_x000D_
      },_x000D_
      "2956": {_x000D_
        "$type": "Inside.Core.Formula.Definition.DefinitionAC, Inside.Core.Formula",_x000D_
        "ID": 2956,_x000D_
        "Results": [_x000D_
          [_x000D_
            "1"_x000D_
          ]_x000D_
        ],_x000D_
        "Statistics": {_x000D_
          "CreationDate": "2022-11-15T10:02:33.4190151+01:00",_x000D_
          "LastRefreshDate": "2020-11-09T16:10:58.3462575+01:00",_x000D_
          "TotalRefreshCount": 1,_x000D_
          "CustomInfo": {}_x000D_
        }_x000D_
      },_x000D_
      "2957": {_x000D_
        "$type": "Inside.Core.Formula.Definition.DefinitionAC, Inside.Core.Formula",_x000D_
        "ID": 2957,_x000D_
        "Results": [_x000D_
          [_x000D_
            "1"_x000D_
          ]_x000D_
        ],_x000D_
        "Statistics": {_x000D_
          "CreationDate": "2022-11-15T10:02:33.4190151+01:00",_x000D_
          "LastRefreshDate": "2020-11-09T16:10:58.3492493+01:00",_x000D_
          "TotalRefreshCount": 1,_x000D_
          "CustomInfo": {}_x000D_
        }_x000D_
      },_x000D_
      "2958": {_x000D_
        "$type": "Inside.Core.Formula.Definition.DefinitionAC, Inside.Core.Formula",_x000D_
        "ID": 2958,_x000D_
        "Results": [_x000D_
          [_x000D_
            "2"_x000D_
          ]_x000D_
        ],_x000D_
        "Statistics": {_x000D_
          "CreationDate": "2022-11-15T10:02:33.4190151+01:00",_x000D_
          "LastRefreshDate": "2020-11-09T16:10:58.3512439+01:00",_x000D_
          "TotalRefreshCount": 1,_x000D_
          "CustomInfo": {}_x000D_
        }_x000D_
      },_x000D_
      "2959": {_x000D_
        "$type": "Inside.Core.Formula.Definition.DefinitionAC, Inside.Core.Formula",_x000D_
        "ID": 2959,_x000D_
        "Results": [_x000D_
          [_x000D_
            "3"_x000D_
          ]_x000D_
        ],_x000D_
        "Statistics": {_x000D_
          "CreationDate": "2022-11-15T10:02:33.4190151+01:00",_x000D_
          "LastRefreshDate": "2020-11-09T16:10:58.3532382+01:00",_x000D_
          "TotalRefreshCount": 1,_x000D_
          "CustomInfo": {}_x000D_
        }_x000D_
      },_x000D_
      "2960": {_x000D_
        "$type": "Inside.Core.Formula.Definition.DefinitionAC, Inside.Core.Formula",_x000D_
        "ID": 2960,_x000D_
        "Results": [_x000D_
          [_x000D_
            "1"_x000D_
          ]_x000D_
        ],_x000D_
        "Statistics": {_x000D_
          "CreationDate": "2022-11-15T10:02:33.4190151+01:00",_x000D_
          "LastRefreshDate": "2020-11-09T16:10:58.3562307+01:00",_x000D_
          "TotalRefreshCount": 1,_x000D_
          "CustomInfo": {}_x000D_
        }_x000D_
      },_x000D_
      "2961": {_x000D_
        "$type": "Inside.Core.Formula.Definition.DefinitionAC, Inside.Core.Formula",_x000D_
        "ID": 2961,_x000D_
        "Results": [_x000D_
          [_x000D_
            "1"_x000D_
          ]_x000D_
        ],_x000D_
        "Statistics": {_x000D_
          "CreationDate": "2022-11-15T10:02:33.4190151+01:00",_x000D_
          "LastRefreshDate": "2020-11-09T16:10:58.3582253+01:00",_x000D_
          "TotalRefreshCount": 1,_x000D_
          "CustomInfo": {}_x000D_
        }_x000D_
      },_x000D_
      "2962": {_x000D_
        "$type": "Inside.Core.Formula.Definition.DefinitionAC, Inside.Core.Formula",_x000D_
        "ID": 2962,_x000D_
        "Results": [_x000D_
          [_x000D_
            "2"_x000D_
          ]_x000D_
        ],_x000D_
        "Statistics": {_x000D_
          "CreationDate": "2022-11-15T10:02:33.4190151+01:00",_x000D_
          "LastRefreshDate": "2020-11-09T16:10:58.3641793+01:00",_x000D_
          "TotalRefreshCount": 1,_x000D_
          "CustomInfo": {}_x000D_
        }_x000D_
      },_x000D_
      "2963": {_x000D_
        "$type": "Inside.Core.Formula.Definition.DefinitionAC, Inside.Core.Formula",_x000D_
        "ID": 2963,_x000D_
        "Results": [_x000D_
          [_x000D_
            "3"_x000D_
          ]_x000D_
        ],_x000D_
        "Statistics": {_x000D_
          "CreationDate": "2022-11-15T10:02:33.4190151+01:00",_x000D_
          "LastRefreshDate": "2020-11-09T16:10:58.3761902+01:00",_x000D_
          "TotalRefreshCount": 1,_x000D_
          "CustomInfo": {}_x000D_
        }_x000D_
      },_x000D_
      "2964": {_x000D_
        "$type": "Inside.Core.Formula.Definition.DefinitionAC, Inside.Core.Formula",_x000D_
        "ID": 2964,_x000D_
        "Results": [_x000D_
          [_x000D_
            "2"_x000D_
          ]_x000D_
        ],_x000D_
        "Statistics": {_x000D_
          "CreationDate": "2022-11-15T10:02:33.4190151+01:00",_x000D_
          "LastRefreshDate": "2020-11-09T16:10:58.3821605+01:00",_x000D_
          "TotalRefreshCount": 1,_x000D_
          "CustomInfo": {}_x000D_
        }_x000D_
      },_x000D_
      "2965": {_x000D_
        "$type": "Inside.Core.Formula.Definition.DefinitionAC, Inside.Core.Formula",_x000D_
        "ID": 2965,_x000D_
        "Results": [_x000D_
          [_x000D_
            "1"_x000D_
          ]_x000D_
        ],_x000D_
        "Statistics": {_x000D_
          "CreationDate": "2022-11-15T10:02:33.4190151+01:00",_x000D_
          "LastRefreshDate": "2020-11-09T16:10:58.3861497+01:00",_x000D_
          "TotalRefreshCount": 1,_x000D_
          "CustomInfo": {}_x000D_
        }_x000D_
      },_x000D_
      "2966": {_x000D_
        "$type": "Inside.Core.Formula.Definition.DefinitionAC, Inside.Core.Formula",_x000D_
        "ID": 2966,_x000D_
        "Results": [_x000D_
          [_x000D_
            ""_x000D_
          ]_x000D_
        ],_x000D_
        "Statistics": {_x000D_
          "CreationDate": "2022-11-15T10:02:33.4190151+01:00",_x000D_
          "LastRefreshDate": "2020-11-09T16:10:58.3901519+01:00",_x000D_
          "TotalRefreshCount": 1,_x000D_
          "CustomInfo": {}_x000D_
        }_x000D_
      },_x000D_
      "2967": {_x000D_
        "$type": "Inside.Core.Formula.Definition.DefinitionAC, Inside.Core.Formula",_x000D_
        "ID": 2967,_x000D_
        "Results": [_x000D_
          [_x000D_
            "Catégorie 1"_x000D_
          ]_x000D_
        ],_x000D_
        "Statistics": {_x000D_
          "CreationDate": "2022-11-15T10:02:33.4190151+01:00",_x000D_
          "LastRefreshDate": "2020-11-09T16:10:58.3941346+01:00",_x000D_
          "TotalRefreshCount": 1,_x000D_
          "CustomInfo": {}_x000D_
        }_x000D_
      },_x000D_
      "2968": {_x000D_
        "$type": "Inside.Core.Formula.Definition.DefinitionAC, Inside.Core.Formula",_x000D_
        "ID": 2968,_x000D_
        "Results": [_x000D_
          [_x000D_
            "Catégorie 3"_x000D_
          ]_x000D_
        ],_x000D_
        "Statistics": {_x000D_
          "CreationDate": "2022-11-15T10:02:33.4190151+01:00",_x000D_
          "LastRefreshDate": "2020-11-09T16:10:58.3971787+01:00",_x000D_
          "TotalRefreshCount": 1,_x000D_
          "CustomInfo": {}_x000D_
        }_x000D_
      },_x000D_
      "2969": {_x000D_
        "$type": "Inside.Core.Formula.Definition.DefinitionAC, Inside.Core.Formula",_x000D_
        "ID": 2969,_x000D_
        "Results": [_x000D_
          [_x000D_
            ""_x000D_
          ]_x000D_
        ],_x000D_
        "Statistics": {_x000D_
          "CreationDate": "2022-11-15T10:02:33.4190151+01:00",_x000D_
          "LastRefreshDate": "2020-11-09T16:10:58.4001715+01:00",_x000D_
          "TotalRefreshCount": 1,_x000D_
          "CustomInfo": {}_x000D_
        }_x000D_
      },_x000D_
      "2970": {_x000D_
        "$type": "Inside.Core.Formula.Definition.DefinitionAC, Inside.Core.Formula",_x000D_
        "ID": 2970,_x000D_
        "Results": [_x000D_
          [_x000D_
            ""_x000D_
          ]_x000D_
        ],_x000D_
        "Statistics": {_x000D_
          "CreationDate": "2022-11-15T10:02:33.4190151+01:00",_x000D_
          "LastRefreshDate": "2020-11-09T16:10:58.4031172+01:00",_x000D_
          "TotalRefreshCount": 1,_x000D_
          "CustomInfo": {}_x000D_
        }_x000D_
      },_x000D_
      "2971": {_x000D_
        "$type": "Inside.Core.Formula.Definition.DefinitionAC, Inside.Core.Formula",_x000D_
        "ID": 2971,_x000D_
        "Results": [_x000D_
          [_x000D_
            "Catégorie 1"_x000D_
          ]_x000D_
        ],_x000D_
        "Statistics": {_x000D_
          "CreationDate": "2022-11-15T10:02:33.4190151+01:00",_x000D_
          "LastRefreshDate": "2020-11-09T16:10:58.4061602+01:00",_x000D_
          "TotalRefreshCount": 1,_x000D_
          "CustomInfo": {}_x000D_
        }_x000D_
      },_x000D_
      "2972": {_x000D_
        "$type": "Inside.Core.Formula.Definition.DefinitionAC, Inside.Core.Formula",_x000D_
        "ID": 2972,_x000D_
        "Results": [_x000D_
          [_x000D_
            "Catégorie 3"_x000D_
          ]_x000D_
        ],_x000D_
        "Statistics": {_x000D_
          "CreationDate": "2022-11-15T10:02:33.4190151+01:00",_x000D_
          "LastRefreshDate": "2020-11-09T16:10:58.4091395+01:00",_x000D_
          "TotalRefreshCount": 1,_x000D_
          "CustomInfo": {}_x000D_
        }_x000D_
      },_x000D_
      "2973": {_x000D_
        "$type": "Inside.Core.Formula.Definition.DefinitionAC, Inside.Core.Formula",_x000D_
        "ID": 2973,_x000D_
        "Results": [_x000D_
          [_x000D_
            "Catégorie 2"_x000D_
          ]_x000D_
        ],_x000D_
        "Statistics": {_x000D_
          "CreationDate": "2022-11-15T10:02:33.4190151+01:00",_x000D_
          "LastRefreshDate": "2020-11-09T16:10:58.4120933+01:00",_x000D_
          "TotalRefreshCount": 1,_x000D_
          "CustomInfo": {}_x000D_
        }_x000D_
      },_x000D_
      "2974": {_x000D_
        "$type": "Inside.Core.Formula.Definition.DefinitionAC, Inside.Core.Formula",_x000D_
        "ID": 2974,_x000D_
        "Results": [_x000D_
          [_x000D_
            "Catégorie 1"_x000D_
          ]_x000D_
        ],_x000D_
        "Statistics": {_x000D_
          "CreationDate": "2022-11-15T10:02:33.4190151+01:00",_x000D_
          "LastRefreshDate": "2020-11-09T16:10:58.4151314+01:00",_x000D_
          "TotalRefreshCount": 1,_x000D_
          "CustomInfo": {}_x000D_
        }_x000D_
      },_x000D_
      "2975": {_x000D_
        "$type": "Inside.Core.Formula.Definition.DefinitionAC, Inside.Core.Formula",_x000D_
        "ID": 2975,_x000D_
        "Results": [_x000D_
          [_x000D_
            ""_x000D_
          ]_x000D_
        ],_x000D_
        "Statistics": {_x000D_
          "CreationDate": "2022-11-15T10:02:33.4190151+01:00",_x000D_
          "LastRefreshDate": "2020-11-09T16:10:58.419075+01:00",_x000D_
          "TotalRefreshCount": 1,_x000D_
          "CustomInfo": {}_x000D_
        }_x000D_
      },_x000D_
      "2976": {_x000D_
        "$type": "Inside.Core.Formula.Definition.DefinitionAC, Inside.Core.Formula",_x000D_
        "ID": 2976,_x000D_
        "Results": [_x000D_
          [_x000D_
            "Catégorie 5"_x000D_
          ]_x000D_
        ],_x000D_
        "Statistics": {_x000D_
          "CreationDate": "2022-11-15T10:02:33.4190151+01:00",_x000D_
          "LastRefreshDate": "2020-11-09T16:10:58.4220998+01:00",_x000D_
          "TotalRefreshCount": 1,_x000D_
          "CustomInfo": {}_x000D_
        }_x000D_
      },_x000D_
      "2977": {_x000D_
        "$type": "Inside.Core.Formula.Definition.DefinitionAC, Inside.Core.Formula",_x000D_
        "ID": 2977,_x000D_
        "Results": [_x000D_
          [_x000D_
            ""_x000D_
          ]_x000D_
        ],_x000D_
        "Statistics": {_x000D_
          "CreationDate": "2022-11-15T10:02:33.4190151+01:00",_x000D_
          "LastRefreshDate": "2020-11-09T16:10:58.4330395+01:00",_x000D_
          "TotalRefreshCount": 1,_x000D_
          "CustomInfo": {}_x000D_
        }_x000D_
      },_x000D_
      "2978": {_x000D_
        "$type": "Inside.Core.Formula.Definition.DefinitionAC, Inside.Core.Formula",_x000D_
        "ID": 2978,_x000D_
        "Results": [_x000D_
          [_x000D_
            ""_x000D_
          ]_x000D_
        ],_x000D_
        "Statistics": {_x000D_
          "CreationDate": "2022-11-15T10:02:33.4190151+01:00",_x000D_
          "LastRefreshDate": "2020-11-09T16:10:58.4360316+01:00",_x000D_
          "TotalRefreshCount": 1,_x000D_
          "CustomInfo": {}_x000D_
        }_x000D_
      },_x000D_
      "2979": {_x000D_
        "$type": "Inside.Core.Formula.Definition.DefinitionAC, Inside.Core.Formula",_x000D_
        "ID": 2979,_x000D_
        "Results": [_x000D_
          [_x000D_
            ""_x000D_
          ]_x000D_
        ],_x000D_
        "Statistics": {_x000D_
          "CreationDate": "2022-11-15T10:02:33.4190151+01:00",_x000D_
          "LastRefreshDate": "2020-11-09T16:10:58.4380263+01:00",_x000D_
          "TotalRefreshCount": 1,_x000D_
          "CustomInfo": {}_x000D_
        }_x000D_
      },_x000D_
      "2980": {_x000D_
        "$type": "Inside.Core.Formula.Definition.DefinitionAC, Inside.Core.Formula",_x000D_
        "ID": 2980,_x000D_
        "Results": [_x000D_
          [_x000D_
            "Catégorie 3"_x000D_
          ]_x000D_
        ],_x000D_
        "Statistics": {_x000D_
          "CreationDate": "2022-11-15T10:02:33.4190151+01:00",_x000D_
          "LastRefreshDate": "2020-11-09T16:10:58.4410187+01:00",_x000D_
          "TotalRefreshCount": 1,_x000D_
          "CustomInfo": {}_x000D_
        }_x000D_
      },_x000D_
      "2981": {_x000D_
        "$type": "Inside.Core.Formula.Definition.DefinitionAC, Inside.Core.Formula",_x000D_
        "ID": 2981,_x000D_
        "Results": [_x000D_
          [_x000D_
            ""_x000D_
          ]_x000D_
        ],_x000D_
        "Statistics": {_x000D_
          "CreationDate": "2022-11-15T10:02:33.4190151+01:00",_x000D_
          "LastRefreshDate": "2020-11-09T16:10:58.444011+01:00",_x000D_
          "TotalRefreshCount": 1,_x000D_
          "CustomInfo": {}_x000D_
        }_x000D_
      },_x000D_
      "2982": {_x000D_
        "$type": "Inside.Core.Formula.Definition.DefinitionAC, Inside.Core.Formula",_x000D_
        "ID": 2982,_x000D_
        "Results": [_x000D_
          [_x000D_
            "Catégorie 1"_x000D_
          ]_x000D_
        ],_x000D_
        "Statistics": {_x000D_
          "CreationDate": "2022-11-15T10:02:33.4190151+01:00",_x000D_
          "LastRefreshDate": "2020-11-09T16:10:58.4471794+01:00",_x000D_
          "TotalRefreshCount": 1,_x000D_
          "CustomInfo": {}_x000D_
        }_x000D_
      },_x000D_
      "2983": {_x000D_
        "$type": "Inside.Core.Formula.Definition.DefinitionAC, Inside.Core.Formula",_x000D_
        "ID": 2983,_x000D_
        "Results": [_x000D_
          [_x000D_
            ""_x000D_
          ]_x000D_
        ],_x000D_
        "Statistics": {_x000D_
          "CreationDate": "2022-11-15T10:02:33.4190151+01:00",_x000D_
          "LastRefreshDate": "2020-11-09T16:10:58.4501713+01:00",_x000D_
          "TotalRefreshCount": 1,_x000D_
          "CustomInfo": {}_x000D_
        }_x000D_
      },_x000D_
      "2984": {_x000D_
        "$type": "Inside.Core.Formula.Definition.DefinitionAC, Inside.Core.Formula",_x000D_
        "ID": 2984,_x000D_
        "Results": [_x000D_
          [_x000D_
            "Catégorie 1"_x000D_
          ]_x000D_
        ],_x000D_
        "Statistics": {_x000D_
          "CreationDate": "2022-11-15T10:02:33.4190151+01:00",_x000D_
          "LastRefreshDate": "2020-11-09T16:10:58.4521663+01:00",_x000D_
          "TotalRefreshCount": 1,_x000D_
          "CustomInfo": {}_x000D_
        }_x000D_
      },_x000D_
      "2985": {_x000D_
        "$type": "Inside.Core.Formula.Definition.DefinitionAC, Inside.Core.Formula",_x000D_
        "ID": 2985,_x000D_
        "Results": [_x000D_
          [_x000D_
            "Ingénieur et cadre"_x000D_
          ]_x000D_
        ],_x000D_
        "Statistics": {_x000D_
          "CreationDate": "2022-11-15T10:02:33.4190151+01:00",_x000D_
          "LastRefreshDate": "2020-11-09T16:10:58.4551588+01:00",_x000D_
          "TotalRefreshCount": 1,_x000D_
          "CustomInfo": {}_x000D_
        }_x000D_
      },_x000D_
      "2986": {_x000D_
        "$type": "Inside.Core.Formula.Definition.DefinitionAC, Inside.Core.Formula",_x000D_
        "ID": 2986,_x000D_
        "Results": [_x000D_
          [_x000D_
            "Employé"_x000D_
          ]_x000D_
        ],_x000D_
        "Statistics": {_x000D_
          "CreationDate": "2022-11-15T10:02:33.4190151+01:00",_x000D_
          "LastRefreshDate": "2020-11-09T16:10:58.457153+01:00",_x000D_
          "TotalRefreshCount": 1,_x000D_
          "CustomInfo": {}_x000D_
        }_x000D_
      },_x000D_
      "2987": {_x000D_
        "$type": "Inside.Core.Formula.Definition.DefinitionAC, Inside.Core.Formula",_x000D_
        "ID": 2987,_x000D_
        "Results": [_x000D_
          [_x000D_
            "Employé"_x000D_
          ]_x000D_
        ],_x000D_
        "Statistics": {_x000D_
          "CreationDate": "2022-11-15T10:02:33.4190151+01:00",_x000D_
          "LastRefreshDate": "2020-11-09T16:10:58.4601455+01:00",_x000D_
          "TotalRefreshCount": 1,_x000D_
          "CustomInfo": {}_x000D_
        }_x000D_
      },_x000D_
      "2988": {_x000D_
        "$type": "Inside.Core.Formula.Definition.DefinitionAC, Inside.Core.Formula",_x000D_
        "ID": 2988,_x000D_
        "Results": [_x000D_
          [_x000D_
            "Ingénieur et cadre"_x000D_
          ]_x000D_
        ],_x000D_
        "Statistics": {_x000D_
          "CreationDate": "2022-11-15T10:02:33.4190151+01:00",_x000D_
          "LastRefreshDate": "2020-11-09T16:10:58.4631394+01:00",_x000D_
          "TotalRefreshCount": 1,_x000D_
          "CustomInfo": {}_x000D_
        }_x000D_
      },_x000D_
      "2989": {_x000D_
        "$type": "Inside.Core.Formula.Definition.DefinitionAC, Inside.Core.Formula",_x000D_
        "ID": 2989,_x000D_
        "Results": [_x000D_
          [_x000D_
            "Employé"_x000D_
          ]_x000D_
        ],_x000D_
        "Statistics": {_x000D_
          "CreationDate": "2022-11-15T10:02:33.4190151+01:00",_x000D_
          "LastRefreshDate": "2020-11-09T16:10:58.4661299+01:00",_x000D_
          "TotalRefreshCount": 1,_x000D_
          "CustomInfo": {}_x000D_
        }_x000D_
      },_x000D_
      "2990": {_x000D_
        "$type": "Inside.Core.Formula.Definition.DefinitionAC, Inside.Core.Formula",_x000D_
        "ID": 2990,_x000D_
        "Results": [_x000D_
          [_x000D_
            "Employé"_x000D_
          ]_x000D_
        ],_x000D_
        "Statistics": {_x000D_
          "CreationDate": "2022-11-15T10:02:33.4190151+01:00",_x000D_
          "LastRefreshDate": "2020-11-09T16:10:58.4686353+01:00",_x000D_
          "TotalRefreshCount": 1,_x000D_
          "CustomInfo": {}_x000D_
        }_x000D_
      },_x000D_
      "2991": {_x000D_
        "$type": "Inside.Core.Formula.Definition.DefinitionAC, Inside.Core.Formula",_x000D_
        "ID": 2991,_x000D_
        "Results": [_x000D_
          [_x000D_
            "Employé"_x000D_
          ]_x000D_
        ],_x000D_
        "Statistics": {_x000D_
          "CreationDate": "2022-11-15T10:02:33.4190151+01:00",_x000D_
          "LastRefreshDate": "2020-11-09T16:10:58.472137+01:00",_x000D_
          "TotalRefreshCount": 1,_x000D_
          "CustomInfo": {}_x000D_
        }_x000D_
      },_x000D_
      "2992": {_x000D_
        "$type": "Inside.Core.Formula.Definition.DefinitionAC, Inside.Core.Formula",_x000D_
        "ID": 2992,_x000D_
        "Results": [_x000D_
          [_x000D_
            "Employé"_x000D_
          ]_x000D_
        ],_x000D_
        "Statistics": {_x000D_
          "CreationDate": "2022-11-15T10:02:33.4190151+01:00",_x000D_
          "LastRefreshDate": "2020-11-09T16:10:58.4811503+01:00",_x000D_
          "TotalRefreshCount": 1,_x000D_
          "CustomInfo": {}_x000D_
        }_x000D_
      },_x000D_
      "2993": {_x000D_
        "$type": "Inside.Core.Formula.Definition.DefinitionAC, Inside.Core.Formula",_x000D_
        "ID": 2993,_x000D_
        "Results": [_x000D_
          [_x000D_
            "Ingénieur et cadre"_x000D_
          ]_x000D_
        ],_x000D_
        "Statistics": {_x000D_
          "CreationDate": "2022-11-15T10:02:33.4190151+01:00",_x000D_
          "LastRefreshDate": "2020-11-09T16:10:58.4841421+01:00",_x000D_
          "TotalRefreshCount": 1,_x000D_
          "CustomInfo": {}_x000D_
        }_x000D_
      },_x000D_
      "2994": {_x000D_
        "$type": "Inside.Core.Formula.Definition.DefinitionAC, Inside.Core.Formula",_x000D_
        "ID": 2994,_x000D_
        "Results": [_x000D_
          [_x000D_
            "Employé"_x000D_
          ]_x000D_
        ],_x000D_
        "Statistics": {_x000D_
          "CreationDate": "2022-11-15T10:02:33.4190151+01:00",_x000D_
          "LastRefreshDate": "2020-11-09T16:10:58.4861369+01:00",_x000D_
          "TotalRefreshCount": 1,_x000D_
          "CustomInfo": {}_x000D_
        }_x000D_
      },_x000D_
      "2995": {_x000D_
        "$type": "Inside.Core.Formula.Definition.DefinitionAC, Inside.Core.Formula",_x000D_
        "ID": 2995,_x000D_
        "Results": [_x000D_
          [_x000D_
            "Employé"_x000D_
          ]_x000D_
        ],_x000D_
        "Statistics": {_x000D_
          "CreationDate": "2022-11-15T10:02:33.4190151+01:00",_x000D_
          "LastRefreshDate": "2020-11-09T16:10:58.4891289+01:00",_x000D_
          "TotalRefreshCount": 1,_x000D_
          "CustomInfo": {}_x000D_
        }_x000D_
      },_x000D_
      "2996": {_x000D_
        "$type": "Inside.Core.Formula.Definition.DefinitionAC, Inside.Core.Formula",_x000D_
        "ID": 2996,_x000D_
        "Results": [_x000D_
          [_x000D_
            "Ingénieur et cadre"_x000D_
          ]_x000D_
        ],_x000D_
        "Statistics": {_x000D_
          "CreationDate": "2022-11-15T10:02:33.4190151+01:00",_x000D_
          "LastRefreshDate": "2020-11-09T16:10:58.4911237+01:00",_x000D_
          "TotalRefreshCount": 1,_x000D_
          "CustomInfo": {}_x000D_
        }_x000D_
      },_x000D_
      "2997": {_x000D_
        "$type": "Inside.Core.Formula.Definition.DefinitionAC, Inside.Core.Formula",_x000D_
        "ID": 2997,_x000D_
        "Results": [_x000D_
          [_x000D_
            "Employé"_x000D_
          ]_x000D_
        ],_x000D_
        "Statistics": {_x000D_
          "CreationDate": "2022-11-15T10:02:33.4190151+01:00",_x000D_
          "LastRefreshDate": "2020-11-09T16:10:58.4941161+01:00",_x000D_
          "TotalRefreshCount": 1,_x000D_
          "CustomInfo": {}_x000D_
        }_x000D_
      },_x000D_
      "2998": {_x000D_
        "$type": "Inside.Core.Formula.Definition.DefinitionAC, Inside.Core.Formula",_x000D_
        "ID": 2998,_x000D_
        "Results": [_x000D_
          [_x000D_
            "Employé"_x000D_
          ]_x000D_
        ],_x000D_
        "Statistics": {_x000D_
          "CreationDate": "2022-11-15T10:02:33.4190151+01:00",_x000D_
          "LastRefreshDate": "2020-11-09T16:10:58.4970749+01:00",_x000D_
          "TotalRefreshCount": 1,_x000D_
          "CustomInfo": {}_x000D_
        }_x000D_
      },_x000D_
      "2999": {_x000D_
        "$type": "Inside.Core.Formula.Definition.DefinitionAC, Inside.Core.Formula",_x000D_
        "ID": 2999,_x000D_
        "Results": [_x000D_
          [_x000D_
            "Employé"_x000D_
          ]_x000D_
        ],_x000D_
        "Statistics": {_x000D_
          "CreationDate": "2022-11-15T10:02:33.4190151+01:00",_x000D_
          "LastRefreshDate": "2020-11-09T16:10:58.5000661+01:00",_x000D_
          "TotalRefreshCount": 1,_x000D_
          "CustomInfo": {}_x000D_
        }_x000D_
      },_x000D_
      "3000": {_x000D_
        "$type": "Inside.Core.Formula.Definition.DefinitionAC, Inside.Core.Formula",_x000D_
        "ID": 3000,_x000D_
        "Results": [_x000D_
          [_x000D_
            "Employé"_x000D_
          ]_x000D_
        ],_x000D_
        "Statistics": {_x000D_
          "CreationDate": "2022-11-15T10:02:33.4190151+01:00",_x000D_
          "LastRefreshDate": "2020-11-09T16:10:58.5020609+01:00",_x000D_
          "TotalRefreshCount": 1,_x000D_
          "CustomInfo": {}_x000D_
        }_x000D_
      },_x000D_
      "3001": {_x000D_
        "$type": "Inside.Core.Formula.Definition.DefinitionAC, Inside.Core.Formula",_x000D_
        "ID": 3001,_x000D_
        "Results": [_x000D_
          [_x000D_
            "Ingénieur et cadre"_x000D_
          ]_x000D_
        ],_x000D_
        "Statistics": {_x000D_
          "CreationDate": "2022-11-15T10:02:33.4190151+01:00",_x000D_
          "LastRefreshDate": "2020-11-09T16:10:58.5050532+01:00",_x000D_
          "TotalRefreshCount": 1,_x000D_
          "CustomInfo": {}_x000D_
        }_x000D_
      },_x000D_
      "3002": {_x000D_
        "$type": "Inside.Core.Formula.Definition.DefinitionAC, Inside.Core.Formula",_x000D_
        "ID": 3002,_x000D_
        "Results": [_x000D_
          [_x000D_
            "Employé"_x000D_
          ]_x000D_
        ],_x000D_
        "Statistics": {_x000D_
          "CreationDate": "2022-11-15T10:02:33.4190151+01:00",_x000D_
          "LastRefreshDate": "2020-11-09T16:10:58.5070478+01:00",_x000D_
          "TotalRefreshCount": 1,_x000D_
          "CustomInfo": {}_x000D_
        }_x000D_
      },_x000D_
      "3003": {_x000D_
        "$type": "Inside.Core.Formula.Definition.DefinitionAC, Inside.Core.Formula",_x000D_
        "ID": 3003,_x000D_
        "Results": [_x000D_
          [_x000D_
            "Employé"_x000D_
          ]_x000D_
        ],_x000D_
        "Statistics": {_x000D_
          "CreationDate": "2022-11-15T10:02:33.4190151+01:00",_x000D_
          "LastRefreshDate": "2020-11-09T16:10:58.5090426+01:00",_x000D_
          "TotalRefreshCount": 1,_x000D_
          "CustomInfo": {}_x000D_
        }_x000D_
      },_x000D_
      "3004": {_x000D_
        "$type": "Inside.Core.Formula.Definition.DefinitionAC, Inside.Core.Formula",_x000D_
        "ID": 3004,_x000D_
        "Results": [_x000D_
          [_x000D_
            "Ingénieur et cadre"_x000D_
          ]_x000D_
        ],_x000D_
        "Statistics": {_x000D_
          "CreationDate": "2022-11-15T10:02:33.4190151+01:00",_x000D_
          "LastRefreshDate": "2020-11-09T16:10:58.5120336+01:00",_x000D_
          "TotalRefreshCount": 1,_x000D_
          "CustomInfo": {}_x000D_
        }_x000D_
      },_x000D_
      "3005": {_x000D_
        "$type": "Inside.Core.Formula.Definition.DefinitionAC, Inside.Core.Formula",_x000D_
        "ID": 3005,_x000D_
        "Results": [_x000D_
          [_x000D_
            "Ingénieur et cadre"_x000D_
          ]_x000D_
        ],_x000D_
        "Statistics": {_x000D_
          "CreationDate": "2022-11-15T10:02:33.4190151+01:00",_x000D_
          "LastRefreshDate": "2020-11-09T16:10:58.5150274+01:00",_x000D_
          "TotalRefreshCount": 1,_x000D_
          "CustomInfo": {}_x000D_
        }_x000D_
      },_x000D_
      "3006": {_x000D_
        "$type": "Inside.Core.Formula.Definition.DefinitionAC, Inside.Core.Formula",_x000D_
        "ID": 3006,_x000D_
        "Results": [_x000D_
          [_x000D_
            "Employé"_x000D_
          ]_x000D_
        ],_x000D_
        "Statistics": {_x000D_
          "CreationDate": "2022-11-15T10:02:33.4190151+01:00",_x000D_
          "LastRefreshDate": "2020-11-09T16:10:58.5210112+01:00",_x000D_
          "TotalRefreshCount": 1,_x000D_
          "CustomInfo": {}_x000D_
        }_x000D_
      },_x000D_
      "3007": {_x000D_
        "$type": "Inside.Core.Formula.Definition.DefinitionAC, Inside.Core.Formula",_x000D_
        "ID": 3007,_x000D_
        "Results": [_x000D_
          [_x000D_
            "Employé"_x000D_
          ]_x000D_
        ],_x000D_
        "Statistics": {_x000D_
          "CreationDate": "2022-11-15T10:02:33.4190151+01:00",_x000D_
          "LastRefreshDate": "2020-11-09T16:10:58.5250013+01:00",_x000D_
          "TotalRefreshCount": 1,_x000D_
          "CustomInfo": {}_x000D_
        }_x000D_
      },_x000D_
      "3008": {_x000D_
        "$type": "Inside.Core.Formula.Definition.DefinitionAC, Inside.Core.Formula",_x000D_
        "ID": 3008,_x000D_
        "Results": [_x000D_
          [_x000D_
            "Employé"_x000D_
          ]_x000D_
        ],_x000D_
        "Statistics": {_x000D_
          "CreationDate": "2022-11-15T10:02:33.4190151+01:00",_x000D_
          "LastRefreshDate": "2020-11-09T16:10:58.5429533+01:00",_x000D_
          "TotalRefreshCount": 1,_x000D_
          "CustomInfo": {}_x000D_
        }_x000D_
      },_x000D_
      "3009": {_x000D_
        "$type": "Inside.Core.Formula.Definition.DefinitionAC, Inside.Core.Formula",_x000D_
        "ID": 3009,_x000D_
        "Results": [_x000D_
          [_x000D_
            "Employé"_x000D_
          ]_x000D_
        ],_x000D_
        "Statistics": {_x000D_
          "CreationDate": "2022-11-15T10:02:33.4190151+01:00",_x000D_
          "LastRefreshDate": "2020-11-09T16:10:58.5455325+01:00",_x000D_
          "TotalRefreshCount": 1,_x000D_
          "CustomInfo": {}_x000D_
        }_x000D_
      },_x000D_
      "3010": {_x000D_
        "$type": "Inside.Core.Formula.Definition.DefinitionAC, Inside.Core.Formula",_x000D_
        "ID": 3010,_x000D_
        "Results": [_x000D_
          [_x000D_
            "Ingénieur et cadre"_x000D_
          ]_x000D_
        ],_x000D_
        "Statistics": {_x000D_
          "CreationDate": "2022-1</t>
  </si>
  <si>
    <t>1-15T10:02:33.4190151+01:00",_x000D_
          "LastRefreshDate": "2020-11-09T16:10:58.5484754+01:00",_x000D_
          "TotalRefreshCount": 1,_x000D_
          "CustomInfo": {}_x000D_
        }_x000D_
      },_x000D_
      "3011": {_x000D_
        "$type": "Inside.Core.Formula.Definition.DefinitionAC, Inside.Core.Formula",_x000D_
        "ID": 3011,_x000D_
        "Results": [_x000D_
          [_x000D_
            "Employé"_x000D_
          ]_x000D_
        ],_x000D_
        "Statistics": {_x000D_
          "CreationDate": "2022-11-15T10:02:33.4190151+01:00",_x000D_
          "LastRefreshDate": "2020-11-09T16:10:58.550469+01:00",_x000D_
          "TotalRefreshCount": 1,_x000D_
          "CustomInfo": {}_x000D_
        }_x000D_
      },_x000D_
      "3012": {_x000D_
        "$type": "Inside.Core.Formula.Definition.DefinitionAC, Inside.Core.Formula",_x000D_
        "ID": 3012,_x000D_
        "Results": [_x000D_
          [_x000D_
            "Employé"_x000D_
          ]_x000D_
        ],_x000D_
        "Statistics": {_x000D_
          "CreationDate": "2022-11-15T10:02:33.4190151+01:00",_x000D_
          "LastRefreshDate": "2020-11-09T16:10:58.552464+01:00",_x000D_
          "TotalRefreshCount": 1,_x000D_
          "CustomInfo": {}_x000D_
        }_x000D_
      },_x000D_
      "3013": {_x000D_
        "$type": "Inside.Core.Formula.Definition.DefinitionAC, Inside.Core.Formula",_x000D_
        "ID": 3013,_x000D_
        "Results": [_x000D_
          [_x000D_
            "Ingénieur et cadre"_x000D_
          ]_x000D_
        ],_x000D_
        "Statistics": {_x000D_
          "CreationDate": "2022-11-15T10:02:33.4190151+01:00",_x000D_
          "LastRefreshDate": "2020-11-09T16:10:58.5554568+01:00",_x000D_
          "TotalRefreshCount": 1,_x000D_
          "CustomInfo": {}_x000D_
        }_x000D_
      },_x000D_
      "3014": {_x000D_
        "$type": "Inside.Core.Formula.Definition.DefinitionAC, Inside.Core.Formula",_x000D_
        "ID": 3014,_x000D_
        "Results": [_x000D_
          [_x000D_
            "Ingénieur et cadre"_x000D_
          ]_x000D_
        ],_x000D_
        "Statistics": {_x000D_
          "CreationDate": "2022-11-15T10:02:33.4190151+01:00",_x000D_
          "LastRefreshDate": "2020-11-09T16:10:58.5574523+01:00",_x000D_
          "TotalRefreshCount": 1,_x000D_
          "CustomInfo": {}_x000D_
        }_x000D_
      },_x000D_
      "3015": {_x000D_
        "$type": "Inside.Core.Formula.Definition.DefinitionAC, Inside.Core.Formula",_x000D_
        "ID": 3015,_x000D_
        "Results": [_x000D_
          [_x000D_
            "Ingénieur et cadre"_x000D_
          ]_x000D_
        ],_x000D_
        "Statistics": {_x000D_
          "CreationDate": "2022-11-15T10:02:33.4190151+01:00",_x000D_
          "LastRefreshDate": "2020-11-09T16:10:58.5594466+01:00",_x000D_
          "TotalRefreshCount": 1,_x000D_
          "CustomInfo": {}_x000D_
        }_x000D_
      },_x000D_
      "3016": {_x000D_
        "$type": "Inside.Core.Formula.Definition.DefinitionAC, Inside.Core.Formula",_x000D_
        "ID": 3016,_x000D_
        "Results": [_x000D_
          [_x000D_
            "Employé"_x000D_
          ]_x000D_
        ],_x000D_
        "Statistics": {_x000D_
          "CreationDate": "2022-11-15T10:02:33.4190151+01:00",_x000D_
          "LastRefreshDate": "2020-11-09T16:10:58.5624518+01:00",_x000D_
          "TotalRefreshCount": 1,_x000D_
          "CustomInfo": {}_x000D_
        }_x000D_
      },_x000D_
      "3017": {_x000D_
        "$type": "Inside.Core.Formula.Definition.DefinitionAC, Inside.Core.Formula",_x000D_
        "ID": 3017,_x000D_
        "Results": [_x000D_
          [_x000D_
            "2"_x000D_
          ]_x000D_
        ],_x000D_
        "Statistics": {_x000D_
          "CreationDate": "2022-11-15T10:02:33.4190151+01:00",_x000D_
          "LastRefreshDate": "2020-11-09T16:10:58.565431+01:00",_x000D_
          "TotalRefreshCount": 1,_x000D_
          "CustomInfo": {}_x000D_
        }_x000D_
      },_x000D_
      "3018": {_x000D_
        "$type": "Inside.Core.Formula.Definition.DefinitionAC, Inside.Core.Formula",_x000D_
        "ID": 3018,_x000D_
        "Results": [_x000D_
          [_x000D_
            "1"_x000D_
          ]_x000D_
        ],_x000D_
        "Statistics": {_x000D_
          "CreationDate": "2022-11-15T10:02:33.4190151+01:00",_x000D_
          "LastRefreshDate": "2020-11-09T16:10:58.5674249+01:00",_x000D_
          "TotalRefreshCount": 1,_x000D_
          "CustomInfo": {}_x000D_
        }_x000D_
      },_x000D_
      "3019": {_x000D_
        "$type": "Inside.Core.Formula.Definition.DefinitionAC, Inside.Core.Formula",_x000D_
        "ID": 3019,_x000D_
        "Results": [_x000D_
          [_x000D_
            "1"_x000D_
          ]_x000D_
        ],_x000D_
        "Statistics": {_x000D_
          "CreationDate": "2022-11-15T10:02:33.4190151+01:00",_x000D_
          "LastRefreshDate": "2020-11-09T16:10:58.5704174+01:00",_x000D_
          "TotalRefreshCount": 1,_x000D_
          "CustomInfo": {}_x000D_
        }_x000D_
      },_x000D_
      "3020": {_x000D_
        "$type": "Inside.Core.Formula.Definition.DefinitionAC, Inside.Core.Formula",_x000D_
        "ID": 3020,_x000D_
        "Results": [_x000D_
          [_x000D_
            "2"_x000D_
          ]_x000D_
        ],_x000D_
        "Statistics": {_x000D_
          "CreationDate": "2022-11-15T10:02:33.4190151+01:00",_x000D_
          "LastRefreshDate": "2020-11-09T16:10:58.5724121+01:00",_x000D_
          "TotalRefreshCount": 1,_x000D_
          "CustomInfo": {}_x000D_
        }_x000D_
      },_x000D_
      "3021": {_x000D_
        "$type": "Inside.Core.Formula.Definition.DefinitionAC, Inside.Core.Formula",_x000D_
        "ID": 3021,_x000D_
        "Results": [_x000D_
          [_x000D_
            "2"_x000D_
          ]_x000D_
        ],_x000D_
        "Statistics": {_x000D_
          "CreationDate": "2022-11-15T10:02:33.4190151+01:00",_x000D_
          "LastRefreshDate": "2020-11-09T16:10:58.5744432+01:00",_x000D_
          "TotalRefreshCount": 1,_x000D_
          "CustomInfo": {}_x000D_
        }_x000D_
      },_x000D_
      "3022": {_x000D_
        "$type": "Inside.Core.Formula.Definition.DefinitionAC, Inside.Core.Formula",_x000D_
        "ID": 3022,_x000D_
        "Results": [_x000D_
          [_x000D_
            "2"_x000D_
          ]_x000D_
        ],_x000D_
        "Statistics": {_x000D_
          "CreationDate": "2022-11-15T10:02:33.4190151+01:00",_x000D_
          "LastRefreshDate": "2020-11-09T16:10:58.5773991+01:00",_x000D_
          "TotalRefreshCount": 1,_x000D_
          "CustomInfo": {}_x000D_
        }_x000D_
      },_x000D_
      "3023": {_x000D_
        "$type": "Inside.Core.Formula.Definition.DefinitionAC, Inside.Core.Formula",_x000D_
        "ID": 3023,_x000D_
        "Results": [_x000D_
          [_x000D_
            "1"_x000D_
          ]_x000D_
        ],_x000D_
        "Statistics": {_x000D_
          "CreationDate": "2022-11-15T10:02:33.4190151+01:00",_x000D_
          "LastRefreshDate": "2020-11-09T16:10:58.5814238+01:00",_x000D_
          "TotalRefreshCount": 1,_x000D_
          "CustomInfo": {}_x000D_
        }_x000D_
      },_x000D_
      "3024": {_x000D_
        "$type": "Inside.Core.Formula.Definition.DefinitionAC, Inside.Core.Formula",_x000D_
        "ID": 3024,_x000D_
        "Results": [_x000D_
          [_x000D_
            "2"_x000D_
          ]_x000D_
        ],_x000D_
        "Statistics": {_x000D_
          "CreationDate": "2022-11-15T10:02:33.4190151+01:00",_x000D_
          "LastRefreshDate": "2020-11-09T16:10:58.595401+01:00",_x000D_
          "TotalRefreshCount": 1,_x000D_
          "CustomInfo": {}_x000D_
        }_x000D_
      },_x000D_
      "3025": {_x000D_
        "$type": "Inside.Core.Formula.Definition.DefinitionAC, Inside.Core.Formula",_x000D_
        "ID": 3025,_x000D_
        "Results": [_x000D_
          [_x000D_
            "1"_x000D_
          ]_x000D_
        ],_x000D_
        "Statistics": {_x000D_
          "CreationDate": "2022-11-15T10:02:33.4190151+01:00",_x000D_
          "LastRefreshDate": "2020-11-09T16:10:58.6003922+01:00",_x000D_
          "TotalRefreshCount": 1,_x000D_
          "CustomInfo": {}_x000D_
        }_x000D_
      },_x000D_
      "3026": {_x000D_
        "$type": "Inside.Core.Formula.Definition.DefinitionAC, Inside.Core.Formula",_x000D_
        "ID": 3026,_x000D_
        "Results": [_x000D_
          [_x000D_
            "3"_x000D_
          ]_x000D_
        ],_x000D_
        "Statistics": {_x000D_
          "CreationDate": "2022-11-15T10:02:33.4190151+01:00",_x000D_
          "LastRefreshDate": "2020-11-09T16:10:58.6053711+01:00",_x000D_
          "TotalRefreshCount": 1,_x000D_
          "CustomInfo": {}_x000D_
        }_x000D_
      },_x000D_
      "3027": {_x000D_
        "$type": "Inside.Core.Formula.Definition.DefinitionAC, Inside.Core.Formula",_x000D_
        "ID": 3027,_x000D_
        "Results": [_x000D_
          [_x000D_
            "1"_x000D_
          ]_x000D_
        ],_x000D_
        "Statistics": {_x000D_
          "CreationDate": "2022-11-15T10:02:33.4190151+01:00",_x000D_
          "LastRefreshDate": "2020-11-09T16:10:58.6083569+01:00",_x000D_
          "TotalRefreshCount": 1,_x000D_
          "CustomInfo": {}_x000D_
        }_x000D_
      },_x000D_
      "3028": {_x000D_
        "$type": "Inside.Core.Formula.Definition.DefinitionAC, Inside.Core.Formula",_x000D_
        "ID": 3028,_x000D_
        "Results": [_x000D_
          [_x000D_
            "2"_x000D_
          ]_x000D_
        ],_x000D_
        "Statistics": {_x000D_
          "CreationDate": "2022-11-15T10:02:33.4190151+01:00",_x000D_
          "LastRefreshDate": "2020-11-09T16:10:58.613309+01:00",_x000D_
          "TotalRefreshCount": 1,_x000D_
          "CustomInfo": {}_x000D_
        }_x000D_
      },_x000D_
      "3029": {_x000D_
        "$type": "Inside.Core.Formula.Definition.DefinitionAC, Inside.Core.Formula",_x000D_
        "ID": 3029,_x000D_
        "Results": [_x000D_
          [_x000D_
            "3"_x000D_
          ]_x000D_
        ],_x000D_
        "Statistics": {_x000D_
          "CreationDate": "2022-11-15T10:02:33.4190151+01:00",_x000D_
          "LastRefreshDate": "2020-11-09T16:10:58.6173305+01:00",_x000D_
          "TotalRefreshCount": 1,_x000D_
          "CustomInfo": {}_x000D_
        }_x000D_
      },_x000D_
      "3030": {_x000D_
        "$type": "Inside.Core.Formula.Definition.DefinitionAC, Inside.Core.Formula",_x000D_
        "ID": 3030,_x000D_
        "Results": [_x000D_
          [_x000D_
            "2"_x000D_
          ]_x000D_
        ],_x000D_
        "Statistics": {_x000D_
          "CreationDate": "2022-11-15T10:02:33.4190151+01:00",_x000D_
          "LastRefreshDate": "2020-11-09T16:10:58.6193292+01:00",_x000D_
          "TotalRefreshCount": 1,_x000D_
          "CustomInfo": {}_x000D_
        }_x000D_
      },_x000D_
      "3031": {_x000D_
        "$type": "Inside.Core.Formula.Definition.DefinitionAC, Inside.Core.Formula",_x000D_
        "ID": 3031,_x000D_
        "Results": [_x000D_
          [_x000D_
            "1"_x000D_
          ]_x000D_
        ],_x000D_
        "Statistics": {_x000D_
          "CreationDate": "2022-11-15T10:02:33.4190151+01:00",_x000D_
          "LastRefreshDate": "2020-11-09T16:10:58.6223209+01:00",_x000D_
          "TotalRefreshCount": 1,_x000D_
          "CustomInfo": {}_x000D_
        }_x000D_
      },_x000D_
      "3032": {_x000D_
        "$type": "Inside.Core.Formula.Definition.DefinitionAC, Inside.Core.Formula",_x000D_
        "ID": 3032,_x000D_
        "Results": [_x000D_
          [_x000D_
            "2"_x000D_
          ]_x000D_
        ],_x000D_
        "Statistics": {_x000D_
          "CreationDate": "2022-11-15T10:02:33.4190151+01:00",_x000D_
          "LastRefreshDate": "2020-11-09T16:10:58.624315+01:00",_x000D_
          "TotalRefreshCount": 1,_x000D_
          "CustomInfo": {}_x000D_
        }_x000D_
      },_x000D_
      "3033": {_x000D_
        "$type": "Inside.Core.Formula.Definition.DefinitionAC, Inside.Core.Formula",_x000D_
        "ID": 3033,_x000D_
        "Results": [_x000D_
          [_x000D_
            "2"_x000D_
          ]_x000D_
        ],_x000D_
        "Statistics": {_x000D_
          "CreationDate": "2022-11-15T10:02:33.4190151+01:00",_x000D_
          "LastRefreshDate": "2020-11-09T16:10:58.6273127+01:00",_x000D_
          "TotalRefreshCount": 1,_x000D_
          "CustomInfo": {}_x000D_
        }_x000D_
      },_x000D_
      "3034": {_x000D_
        "$type": "Inside.Core.Formula.Definition.DefinitionAC, Inside.Core.Formula",_x000D_
        "ID": 3034,_x000D_
        "Results": [_x000D_
          [_x000D_
            "1"_x000D_
          ]_x000D_
        ],_x000D_
        "Statistics": {_x000D_
          "CreationDate": "2022-11-15T10:02:33.4190151+01:00",_x000D_
          "LastRefreshDate": "2020-11-09T16:10:58.6292657+01:00",_x000D_
          "TotalRefreshCount": 1,_x000D_
          "CustomInfo": {}_x000D_
        }_x000D_
      },_x000D_
      "3035": {_x000D_
        "$type": "Inside.Core.Formula.Definition.DefinitionAC, Inside.Core.Formula",_x000D_
        "ID": 3035,_x000D_
        "Results": [_x000D_
          [_x000D_
            "2"_x000D_
          ]_x000D_
        ],_x000D_
        "Statistics": {_x000D_
          "CreationDate": "2022-11-15T10:02:33.4190151+01:00",_x000D_
          "LastRefreshDate": "2020-11-09T16:10:58.6322564+01:00",_x000D_
          "TotalRefreshCount": 1,_x000D_
          "CustomInfo": {}_x000D_
        }_x000D_
      },_x000D_
      "3036": {_x000D_
        "$type": "Inside.Core.Formula.Definition.DefinitionAC, Inside.Core.Formula",_x000D_
        "ID": 3036,_x000D_
        "Results": [_x000D_
          [_x000D_
            "2"_x000D_
          ]_x000D_
        ],_x000D_
        "Statistics": {_x000D_
          "CreationDate": "2022-11-15T10:02:33.4190151+01:00",_x000D_
          "LastRefreshDate": "2020-11-09T16:10:58.6342895+01:00",_x000D_
          "TotalRefreshCount": 1,_x000D_
          "CustomInfo": {}_x000D_
        }_x000D_
      },_x000D_
      "3037": {_x000D_
        "$type": "Inside.Core.Formula.Definition.DefinitionAC, Inside.Core.Formula",_x000D_
        "ID": 3037,_x000D_
        "Results": [_x000D_
          [_x000D_
            "2"_x000D_
          ]_x000D_
        ],_x000D_
        "Statistics": {_x000D_
          "CreationDate": "2022-11-15T10:02:33.4190151+01:00",_x000D_
          "LastRefreshDate": "2020-11-09T16:10:58.6372432+01:00",_x000D_
          "TotalRefreshCount": 1,_x000D_
          "CustomInfo": {}_x000D_
        }_x000D_
      },_x000D_
      "3038": {_x000D_
        "$type": "Inside.Core.Formula.Definition.DefinitionAC, Inside.Core.Formula",_x000D_
        "ID": 3038,_x000D_
        "Results": [_x000D_
          [_x000D_
            "1"_x000D_
          ]_x000D_
        ],_x000D_
        "Statistics": {_x000D_
          "CreationDate": "2022-11-15T10:02:33.4190151+01:00",_x000D_
          "LastRefreshDate": "2020-11-09T16:10:58.6392769+01:00",_x000D_
          "TotalRefreshCount": 1,_x000D_
          "CustomInfo": {}_x000D_
        }_x000D_
      },_x000D_
      "3039": {_x000D_
        "$type": "Inside.Core.Formula.Definition.DefinitionAC, Inside.Core.Formula",_x000D_
        "ID": 3039,_x000D_
        "Results": [_x000D_
          [_x000D_
            "1"_x000D_
          ]_x000D_
        ],_x000D_
        "Statistics": {_x000D_
          "CreationDate": "2022-11-15T10:02:33.4190151+01:00",_x000D_
          "LastRefreshDate": "2020-11-09T16:10:58.6432807+01:00",_x000D_
          "TotalRefreshCount": 1,_x000D_
          "CustomInfo": {}_x000D_
        }_x000D_
      },_x000D_
      "3040": {_x000D_
        "$type": "Inside.Core.Formula.Definition.DefinitionAC, Inside.Core.Formula",_x000D_
        "ID": 3040,_x000D_
        "Results": [_x000D_
          [_x000D_
            "2"_x000D_
          ]_x000D_
        ],_x000D_
        "Statistics": {_x000D_
          "CreationDate": "2022-11-15T10:02:33.4190151+01:00",_x000D_
          "LastRefreshDate": "2020-11-09T16:10:58.6522491+01:00",_x000D_
          "TotalRefreshCount": 1,_x000D_
          "CustomInfo": {}_x000D_
        }_x000D_
      },_x000D_
      "3041": {_x000D_
        "$type": "Inside.Core.Formula.Definition.DefinitionAC, Inside.Core.Formula",_x000D_
        "ID": 3041,_x000D_
        "Results": [_x000D_
          [_x000D_
            "3"_x000D_
          ]_x000D_
        ],_x000D_
        "Statistics": {_x000D_
          "CreationDate": "2022-11-15T10:02:33.4190151+01:00",_x000D_
          "LastRefreshDate": "2020-11-09T16:10:58.6542471+01:00",_x000D_
          "TotalRefreshCount": 1,_x000D_
          "CustomInfo": {}_x000D_
        }_x000D_
      },_x000D_
      "3042": {_x000D_
        "$type": "Inside.Core.Formula.Definition.DefinitionAC, Inside.Core.Formula",_x000D_
        "ID": 3042,_x000D_
        "Results": [_x000D_
          [_x000D_
            "3"_x000D_
          ]_x000D_
        ],_x000D_
        "Statistics": {_x000D_
          "CreationDate": "2022-11-15T10:02:33.4190151+01:00",_x000D_
          "LastRefreshDate": "2020-11-09T16:10:58.6562325+01:00",_x000D_
          "TotalRefreshCount": 1,_x000D_
          "CustomInfo": {}_x000D_
        }_x000D_
      },_x000D_
      "3043": {_x000D_
        "$type": "Inside.Core.Formula.Definition.DefinitionAC, Inside.Core.Formula",_x000D_
        "ID": 3043,_x000D_
        "Results": [_x000D_
          [_x000D_
            "1"_x000D_
          ]_x000D_
        ],_x000D_
        "Statistics": {_x000D_
          "CreationDate": "2022-11-15T10:02:33.4190151+01:00",_x000D_
          "LastRefreshDate": "2020-11-09T16:10:58.6592253+01:00",_x000D_
          "TotalRefreshCount": 1,_x000D_
          "CustomInfo": {}_x000D_
        }_x000D_
      },_x000D_
      "3044": {_x000D_
        "$type": "Inside.Core.Formula.Definition.DefinitionAC, Inside.Core.Formula",_x000D_
        "ID": 3044,_x000D_
        "Results": [_x000D_
          [_x000D_
            "2"_x000D_
          ]_x000D_
        ],_x000D_
        "Statistics": {_x000D_
          "CreationDate": "2022-11-15T10:02:33.4190151+01:00",_x000D_
          "LastRefreshDate": "2020-11-09T16:10:58.6612238+01:00",_x000D_
          "TotalRefreshCount": 1,_x000D_
          "CustomInfo": {}_x000D_
        }_x000D_
      },_x000D_
      "3045": {_x000D_
        "$type": "Inside.Core.Formula.Definition.DefinitionAC, Inside.Core.Formula",_x000D_
        "ID": 3045,_x000D_
        "Results": [_x000D_
          [_x000D_
            "2"_x000D_
          ]_x000D_
        ],_x000D_
        "Statistics": {_x000D_
          "CreationDate": "2022-11-15T10:02:33.4190151+01:00",_x000D_
          "LastRefreshDate": "2020-11-09T16:10:58.6642104+01:00",_x000D_
          "TotalRefreshCount": 1,_x000D_
          "CustomInfo": {}_x000D_
        }_x000D_
      },_x000D_
      "3046": {_x000D_
        "$type": "Inside.Core.Formula.Definition.DefinitionAC, Inside.Core.Formula",_x000D_
        "ID": 3046,_x000D_
        "Results": [_x000D_
          [_x000D_
            "2"_x000D_
          ]_x000D_
        ],_x000D_
        "Statistics": {_x000D_
          "CreationDate": "2022-11-15T10:02:33.4190151+01:00",_x000D_
          "LastRefreshDate": "2020-11-09T16:10:58.6661687+01:00",_x000D_
          "TotalRefreshCount": 1,_x000D_
          "CustomInfo": {}_x000D_
        }_x000D_
      },_x000D_
      "3047": {_x000D_
        "$type": "Inside.Core.Formula.Definition.DefinitionAC, Inside.Core.Formula",_x000D_
        "ID": 3047,_x000D_
        "Results": [_x000D_
          [_x000D_
            "1"_x000D_
          ]_x000D_
        ],_x000D_
        "Statistics": {_x000D_
          "CreationDate": "2022-11-15T10:02:33.4190151+01:00",_x000D_
          "LastRefreshDate": "2020-11-09T16:10:58.6691974+01:00",_x000D_
          "TotalRefreshCount": 1,_x000D_
          "CustomInfo": {}_x000D_
        }_x000D_
      },_x000D_
      "3048": {_x000D_
        "$type": "Inside.Core.Formula.Definition.DefinitionAC, Inside.Core.Formula",_x000D_
        "ID": 3048,_x000D_
        "Results": [_x000D_
          [_x000D_
            "1"_x000D_
          ]_x000D_
        ],_x000D_
        "Statistics": {_x000D_
          "CreationDate": "2022-11-15T10:02:33.4190151+01:00",_x000D_
          "LastRefreshDate": "2020-11-09T16:10:58.671194+01:00",_x000D_
          "TotalRefreshCount": 1,_x000D_
          "CustomInfo": {}_x000D_
        }_x000D_
      },_x000D_
      "3049": {_x000D_
        "$type": "Inside.Core.Formula.Definition.DefinitionAC, Inside.Core.Formula",_x000D_
        "ID": 3049,_x000D_
        "Results": [_x000D_
          [_x000D_
            "2"_x000D_
          ]_x000D_
        ],_x000D_
        "Statistics": {_x000D_
          "CreationDate": "2022-11-15T10:02:33.4190151+01:00",_x000D_
          "LastRefreshDate": "2020-11-09T16:10:58.6731885+01:00",_x000D_
          "TotalRefreshCount": 1,_x000D_
          "CustomInfo": {}_x000D_
        }_x000D_
      },_x000D_
      "3050": {_x000D_
        "$type": "Inside.Core.Formula.Definition.DefinitionAC, Inside.Core.Formula",_x000D_
        "ID": 3050,_x000D_
        "Results": [_x000D_
          [_x000D_
            "1"_x000D_
          ]_x000D_
        ],_x000D_
        "Statistics": {_x000D_
          "CreationDate": "2022-11-15T10:02:33.4190151+01:00",_x000D_
          "LastRefreshDate": "2020-11-09T16:10:58.6761816+01:00",_x000D_
          "TotalRefreshCount": 1,_x000D_
          "CustomInfo": {}_x000D_
        }_x000D_
      },_x000D_
      "3051": {_x000D_
        "$type": "Inside.Core.Formula.Definition.DefinitionAC, Inside.Core.Formula",_x000D_
        "ID": 3051,_x000D_
        "Results": [_x000D_
          [_x000D_
            "3"_x000D_
          ]_x000D_
        ],_x000D_
        "Statistics": {_x000D_
          "CreationDate": "2022-11-15T10:02:33.4190151+01:00",_x000D_
          "LastRefreshDate": "2020-11-09T16:10:58.6781797+01:00",_x000D_
          "TotalRefreshCount": 1,_x000D_
          "CustomInfo": {}_x000D_
        }_x000D_
      },_x000D_
      "3052": {_x000D_
        "$type": "Inside.Core.Formula.Definition.DefinitionAC, Inside.Core.Formula",_x000D_
        "ID": 3052,_x000D_
        "Results": [_x000D_
          [_x000D_
            "1"_x000D_
          ]_x000D_
        ],_x000D_
        "Statistics": {_x000D_
          "CreationDate": "2022-11-15T10:02:33.4190151+01:00",_x000D_
          "LastRefreshDate": "2020-11-09T16:10:58.6811547+01:00",_x000D_
          "TotalRefreshCount": 1,_x000D_
          "CustomInfo": {}_x000D_
        }_x000D_
      },_x000D_
      "3053": {_x000D_
        "$type": "Inside.Core.Formula.Definition.DefinitionAC, Inside.Core.Formula",_x000D_
        "ID": 3053,_x000D_
        "Results": [_x000D_
          [_x000D_
            "2"_x000D_
          ]_x000D_
        ],_x000D_
        "Statistics": {_x000D_
          "CreationDate": "2022-11-15T10:02:33.4190151+01:00",_x000D_
          "LastRefreshDate": "2020-11-09T16:10:58.6831646+01:00",_x000D_
          "TotalRefreshCount": 1,_x000D_
          "CustomInfo": {}_x000D_
        }_x000D_
      },_x000D_
      "3054": {_x000D_
        "$type": "Inside.Core.Formula.Definition.DefinitionAC, Inside.Core.Formula",_x000D_
        "ID": 3054,_x000D_
        "Results": [_x000D_
          [_x000D_
            "3"_x000D_
          ]_x000D_
        ],_x000D_
        "Statistics": {_x000D_
          "CreationDate": "2022-11-15T10:02:33.4190151+01:00",_x000D_
          "LastRefreshDate": "2020-11-09T16:10:58.6861592+01:00",_x000D_
          "TotalRefreshCount": 1,_x000D_
          "CustomInfo": {}_x000D_
        }_x000D_
      },_x000D_
      "3055": {_x000D_
        "$type": "Inside.Core.Formula.Definition.DefinitionAC, Inside.Core.Formula",_x000D_
        "ID": 3055,_x000D_
        "Results": [_x000D_
          [_x000D_
            "2"_x000D_
          ]_x000D_
        ],_x000D_
        "Statistics": {_x000D_
          "CreationDate": "2022-11-15T10:02:33.4190151+01:00",_x000D_
          "LastRefreshDate": "2020-11-09T16:10:58.6881515+01:00",_x000D_
          "TotalRefreshCount": 1,_x000D_
          "CustomInfo": {}_x000D_
        }_x000D_
      },_x000D_
      "3056": {_x000D_
        "$type": "Inside.Core.Formula.Definition.DefinitionAC, Inside.Core.Formula",_x000D_
        "ID": 3056,_x000D_
        "Results": [_x000D_
          [_x000D_
            "1"_x000D_
          ]_x000D_
        ],_x000D_
        "Statistics": {_x000D_
          "CreationDate": "2022-11-15T10:02:33.4190151+01:00",_x000D_
          "LastRefreshDate": "2020-11-09T16:10:58.6921007+01:00",_x000D_
          "TotalRefreshCount": 1,_x000D_
          "CustomInfo": {}_x000D_
        }_x000D_
      },_x000D_
      "3057": {_x000D_
        "$type": "Inside.Core.Formula.Definition.DefinitionAC, Inside.Core.Formula",_x000D_
        "ID": 3057,_x000D_
        "Results": [_x000D_
          [_x000D_
            "2"_x000D_
          ]_x000D_
        ],_x000D_
        "Statistics": {_x000D_
          "CreationDate": "2022-11-15T10:02:33.4190151+01:00",_x000D_
          "LastRefreshDate": "2020-11-09T16:10:58.6981108+01:00",_x000D_
          "TotalRefreshCount": 1,_x000D_
          "CustomInfo": {}_x000D_
        }_x000D_
      },_x000D_
      "3058": {_x000D_
        "$type": "Inside.Core.Formula.Definition.DefinitionAC, Inside.Core.Formula",_x000D_
        "ID": 3058,_x000D_
        "Results": [_x000D_
          [_x000D_
            "2"_x000D_
          ]_x000D_
        ],_x000D_
        "Statistics": {_x000D_
          "CreationDate": "2022-11-15T10:02:33.4190151+01:00",_x000D_
          "LastRefreshDate": "2020-11-09T16:10:58.7010776+01:00",_x000D_
          "TotalRefreshCount": 1,_x000D_
          "CustomInfo": {}_x000D_
        }_x000D_
      },_x000D_
      "3059": {_x000D_
        "$type": "Inside.Core.Formula.Definition.DefinitionAC, Inside.Core.Formula",_x000D_
        "ID": 3059,_x000D_
        "Results": [_x000D_
          [_x000D_
            "4"_x000D_
          ]_x000D_
        ],_x000D_
        "Statistics": {_x000D_
          "CreationDate": "2022-11-15T10:02:33.4190151+01:00",_x000D_
          "LastRefreshDate": "2020-11-09T16:10:58.7030728+01:00",_x000D_
          "TotalRefreshCount": 1,_x000D_
          "CustomInfo": {}_x000D_
        }_x000D_
      },_x000D_
      "3060": {_x000D_
        "$type": "Inside.Core.Formula.Definition.DefinitionAC, Inside.Core.Formula",_x000D_
        "ID": 3060,_x000D_
        "Results": [_x000D_
          [_x000D_
            "2"_x000D_
          ]_x000D_
        ],_x000D_
        "Statistics": {_x000D_
          "CreationDate": "2022-11-15T10:02:33.4190151+01:00",_x000D_
          "LastRefreshDate": "2020-11-09T16:10:58.7060831+01:00",_x000D_
          "TotalRefreshCount": 1,_x000D_
          "CustomInfo": {}_x000D_
        }_x000D_
      },_x000D_
      "3061": {_x000D_
        "$type": "Inside.Core.Formula.Definition.DefinitionAC, Inside.Core.Formula",_x000D_
        "ID": 3061,_x000D_
        "Results": [_x000D_
          [_x000D_
            "1"_x000D_
          ]_x000D_
        ],_x000D_
        "Statistics": {_x000D_
          "CreationDate": "2022-11-15T10:02:33.4190151+01:00",_x000D_
          "LastRefreshDate": "2020-11-09T16:10:58.7080905+01:00",_x000D_
          "TotalRefreshCount": 1,_x000D_
          "CustomInfo": {}_x000D_
        }_x000D_
      },_x000D_
      "3062": {_x000D_
        "$type": "Inside.Core.Formula.Definition.DefinitionAC, Inside.Core.Formula",_x000D_
        "ID": 3062,_x000D_
        "Results": [_x000D_
          [_x000D_
            "2"_x000D_
          ]_x000D_
        ],_x000D_
        "Statistics": {_x000D_
          "CreationDate": "2022-11-15T10:02:33.4190151+01:00",_x000D_
          "LastRefreshDate": "2020-11-09T16:10:58.7100801+01:00",_x000D_
          "TotalRefreshCount": 1,_x000D_
          "CustomInfo": {}_x000D_
        }_x000D_
      },_x000D_
      "3063": {_x000D_
        "$type": "Inside.Core.Formula.Definition.DefinitionAC, Inside.Core.Formula",_x000D_
        "ID": 3063,_x000D_
        "Results": [_x000D_
          [_x000D_
            "1"_x000D_
          ]_x000D_
        ],_x000D_
        "Statistics": {_x000D_
          "CreationDate": "2022-11-15T10:02:33.4190151+01:00",_x000D_
          "LastRefreshDate": "2020-11-09T16:10:58.7130468+01:00",_x000D_
          "TotalRefreshCount": 1,_x000D_
          "CustomInfo": {}_x000D_
        }_x000D_
      },_x000D_
      "3064": {_x000D_
        "$type": "Inside.Core.Formula.Definition.DefinitionAC, Inside.Core.Formula",_x000D_
        "ID": 3064,_x000D_
        "Results": [_x000D_
          [_x000D_
            "3"_x000D_
          ]_x000D_
        ],_x000D_
        "Statistics": {_x000D_
          "CreationDate": "2022-11-15T10:02:33.4190151+01:00",_x000D_
          "LastRefreshDate": "2020-11-09T16:10:58.7151623+01:00",_x000D_
          "TotalRefreshCount": 1,_x000D_
          "CustomInfo": {}_x000D_
        }_x000D_
      },_x000D_
      "3065": {_x000D_
        "$type": "Inside.Core.Formula.Definition.DefinitionAC, Inside.Core.Formula",_x000D_
        "ID": 3065,_x000D_
        "Results": [_x000D_
          [_x000D_
            "1"_x000D_
          ]_x000D_
        ],_x000D_
        "Statistics": {_x000D_
          "CreationDate": "2022-11-15T10:02:33.4190151+01:00",_x000D_
          "LastRefreshDate": "2020-11-09T16:10:58.7180701+01:00",_x000D_
          "TotalRefreshCount": 1,_x000D_
          "CustomInfo": {}_x000D_
        }_x000D_
      },_x000D_
      "3066": {_x000D_
        "$type": "Inside.Core.Formula.Definition.DefinitionAC, Inside.Core.Formula",_x000D_
        "ID": 3066,_x000D_
        "Results": [_x000D_
          [_x000D_
            ""_x000D_
          ]_x000D_
        ],_x000D_
        "Statistics": {_x000D_
          "CreationDate": "2022-11-15T10:02:33.4190151+01:00",_x000D_
          "LastRefreshDate": "2020-11-09T16:10:58.7200644+01:00",_x000D_
          "TotalRefreshCount": 1,_x000D_
          "CustomInfo": {}_x000D_
        }_x000D_
      },_x000D_
      "3067": {_x000D_
        "$type": "Inside.Core.Formula.Definition.DefinitionAC, Inside.Core.Formula",_x000D_
        "ID": 3067,_x000D_
        "Results": [_x000D_
          [_x000D_
            "Catégorie 1"_x000D_
          ]_x000D_
        ],_x000D_
        "Statistics": {_x000D_
          "CreationDate": "2022-11-15T10:02:33.4190151+01:00",_x000D_
          "LastRefreshDate": "2020-11-09T16:10:58.7230517+01:00",_x000D_
          "TotalRefreshCount": 1,_x000D_
          "CustomInfo": {}_x000D_
        }_x000D_
      },_x000D_
      "3068": {_x000D_
        "$type": "Inside.Core.Formula.Definition.DefinitionAC, Inside.Core.Formula",_x000D_
        "ID": 3068,_x000D_
        "Results": [_x000D_
          [_x000D_
            "Catégorie 2"_x000D_
          ]_x000D_
        ],_x000D_
        "Statistics": {_x000D_
          "CreationDate": "2022-11-15T10:02:33.4190151+01:00",_x000D_
          "LastRefreshDate": "2020-11-09T16:10:58.7260428+01:00",_x000D_
          "TotalRefreshCount": 1,_x000D_
          "CustomInfo": {}_x000D_
        }_x000D_
      },_x000D_
      "3069": {_x000D_
        "$type": "Inside.Core.Formula.Definition.DefinitionAC, Inside.Core.Formula",_x000D_
        "ID": 3069,_x000D_
        "Results": [_x000D_
          [_x000D_
            ""_x000D_
          ]_x000D_
        ],_x000D_
        "Statistics": {_x000D_
          "CreationDate": "2022-11-15T10:02:33.4190151+01:00",_x000D_
          "LastRefreshDate": "2020-11-09T16:10:58.7290086+01:00",_x000D_
          "TotalRefreshCount": 1,_x000D_
          "CustomInfo": {}_x000D_
        }_x000D_
      },_x000D_
      "3070": {_x000D_
        "$type": "Inside.Core.Formula.Definition.DefinitionAC, Inside.Core.Formula",_x000D_
        "ID": 3070,_x000D_
        "Results": [_x000D_
          [_x000D_
            ""_x000D_
          ]_x000D_
        ],_x000D_
        "Statistics": {_x000D_
          "CreationDate": "2022-11-15T10:02:33.4190151+01:00",_x000D_
          "LastRefreshDate": "2020-11-09T16:10:58.7330315+01:00",_x000D_
          "TotalRefreshCount": 1,_x000D_
          "CustomInfo": {}_x000D_
        }_x000D_
      },_x000D_
      "3071": {_x000D_
        "$type": "Inside.Core.Formula.Definition.DefinitionAC, Inside.Core.Formula",_x000D_
        "ID": 3071,_x000D_
        "Results": [_x000D_
          [_x000D_
            "Employé"_x000D_
          ]_x000D_
        ],_x000D_
        "Statistics": {_x000D_
          "CreationDate": "2022-11-15T10:02:33.4190151+01:00",_x000D_
          "LastRefreshDate": "2020-11-09T16:10:58.7369832+01:00",_x000D_
          "TotalRefreshCount": 1,_x000D_
          "CustomInfo": {}_x000D_
        }_x000D_
      },_x000D_
      "3072": {_x000D_
        "$type": "Inside.Core.Formula.Definition.DefinitionAC, Inside.Core.Formula",_x000D_
        "ID": 3072,_x000D_
        "Results": [_x000D_
          [_x000D_
            "Ingénieur et cadre"_x000D_
          ]_x000D_
        ],_x000D_
        "Statistics": {_x000D_
          "CreationDate": "2022-11-15T10:02:33.4190151+01:00",_x000D_
          "LastRefreshDate": "2020-11-09T16:10:58.7523973+01:00",_x000D_
          "TotalRefreshCount": 1,_x000D_
          "CustomInfo": {}_x000D_
        }_x000D_
      },_x000D_
      "3073": {_x000D_
        "$type": "Inside.Core.Formula.Definition.DefinitionAC, Inside.Core.Formula",_x000D_
        "ID": 3073,_x000D_
        "Results": [_x000D_
          [_x000D_
            "Employé"_x000D_
          ]_x000D_
        ],_x000D_
        "Statistics": {_x000D_
          "CreationDate": "2022-11-15T10:02:33.4190151+01:00",_x000D_
          "LastRefreshDate": "2020-11-09T16:10:58.7573745+01:00",_x000D_
          "TotalRefreshCount": 1,_x000D_
          "CustomInfo": {}_x000D_
        }_x000D_
      },_x000D_
      "3074": {_x000D_
        "$type": "Inside.Core.Formula.Definition.DefinitionAC, Inside.Core.Formula",_x000D_
        "ID": 3074,_x000D_
        "Results": [_x000D_
          [_x000D_
            "Employé"_x000D_
          ]_x000D_
        ],_x000D_
        "Statistics": {_x000D_
          "CreationDate": "2022-11-15T10:02:33.4190151+01:00",_x000D_
          "LastRefreshDate": "2020-11-09T16:10:58.7613747+01:00",_x000D_
          "TotalRefreshCount": 1,_x000D_
          "CustomInfo": {}_x000D_
        }_x000D_
      },_x000D_
      "3075": {_x000D_
        "$type": "Inside.Core.Formula.Definition.DefinitionAC, Inside.Core.Formula",_x000D_
        "ID": 3075,_x000D_
        "Results": [_x000D_
          [_x000D_
            "Ingénieur et cadre"_x000D_
          ]_x000D_
        ],_x000D_
        "Statistics": {_x000D_
          "CreationDate": "2022-11-15T10:02:33.4190151+01:00",_x000D_
          "LastRefreshDate": "2020-11-09T16:10:58.7653475+01:00",_x000D_
          "TotalRefreshCount": 1,_x000D_
          "CustomInfo": {}_x000D_
        }_x000D_
      },_x000D_
      "3076": {_x000D_
        "$type": "Inside.Core.Formula.Definition.DefinitionAC, Inside.Core.Formula",_x000D_
        "ID": 3076,_x000D_
        "Results": [_x000D_
          [_x000D_
            "Employé"_x000D_
          ]_x000D_
        ],_x000D_
        "Statistics": {_x000D_
          "CreationDate": "2022-11-15T10:02:33.4190151+01:00",_x000D_
          "LastRefreshDate": "2020-11-09T16:10:58.768343+01:00",_x000D_
          "TotalRefreshCount": 1,_x000D_
          "CustomInfo": {}_x000D_
        }_x000D_
      },_x000D_
      "3077": {_x000D_
        "$type": "Inside.Core.Formula.Definition.DefinitionAC, Inside.Core.Formula",_x000D_
        "ID": 3077,_x000D_
        "Results": [_x000D_
          [_x000D_
            "Ingénieur et cadre"_x000D_
          ]_x000D_
        ],_x000D_
        "Statistics": {_x000D_
          "CreationDate": "2022-11-15T10:02:33.4190151+01:00",_x000D_
          "LastRefreshDate": "2020-11-09T16:10:58.7713343+01:00",_x000D_
          "TotalRefreshCount": 1,_x000D_
          "CustomInfo": {}_x000D_
        }_x000D_
      },_x000D_
      "3078": {_x000D_
        "$type": "Inside.Core.Formula.Definition.DefinitionAC, Inside.Core.Formula",_x000D_
        "ID": 3078,_x000D_
        "Results": [_x000D_
          [_x000D_
            "Ingénieur et cadre"_x000D_
          ]_x000D_
        ],_x000D_
        "Statistics": {_x000D_
          "CreationDate": "2022-11-15T10:02:33.4190151+01:00",_x000D_
          "LastRefreshDate": "2020-11-09T16:10:58.7743346+01:00",_x000D_
          "TotalRefreshCount": 1,_x000D_
          "CustomInfo": {}_x000D_
        }_x000D_
      },_x000D_
      "3079": {_x000D_
        "$type": "Inside.Core.Formula.Definition.DefinitionAC, Inside.Core.Formula",_x000D_
        "ID": 3079,_x000D_
        "Results": [_x000D_
          [_x000D_
            "Employé"_x000D_
          ]_x000D_
        ],_x000D_
        "Statistics": {_x000D_
          "CreationDate": "2022-11-15T10:02:33.4190151+01:00",_x000D_
          "LastRefreshDate": "2020-11-09T16:10:58.7773352+01:00",_x000D_
          "TotalRefreshCount": 1,_x000D_
          "CustomInfo": {}_x000D_
        }_x000D_
      },_x000D_
      "3080": {_x000D_
        "$type": "Inside.Core.Formula.Definition.DefinitionAC, Inside.Core.Formula",_x000D_
        "ID": 3080,_x000D_
        "Results": [_x000D_
          [_x000D_
            "Employé"_x000D_
          ]_x000D_
        ],_x000D_
        "Statistics": {_x000D_
          "CreationDate": "2022-11-15T10:02:33.4190151+01:00",_x000D_
          "LastRefreshDate": "2020-11-09T16:10:58.7802943+01:00",_x000D_
          "TotalRefreshCount": 1,_x000D_
          "CustomInfo": {}_x000D_
        }_x000D_
      },_x000D_
      "3081": {_x000D_
        "$type": "Inside.Core.Formula.Definition.DefinitionAC, Inside.Core.Formula",_x000D_
        "ID": 3081,_x000D_
        "Results": [_x000D_
          [_x000D_
            "Employé"_x000D_
          ]_x000D_
        ],_x000D_
        "Statistics": {_x000D_
          "CreationDate": "2022-11-15T10:02:33.4190151+01:00",_x000D_
          "LastRefreshDate": "2020-11-09T16:10:58.7833031+01:00",_x000D_
          "TotalRefreshCount": 1,_x000D_
          "CustomInfo": {}_x000D_
        }_x000D_
      },_x000D_
      "3082": {_x000D_
        "$type": "Inside.Core.Formula.Definition.DefinitionAC, Inside.Core.Formula",_x000D_
        "ID": 3082,_x000D_
        "Results": [_x000D_
          [_x000D_
            "Employé"_x000D_
          ]_x000D_
        ],_x000D_
        "Statistics": {_x000D_
          "CreationDate": "2022-11-15T10:02:33.4190151+01:00",_x000D_
          "LastRefreshDate": "2020-11-09T16:10:58.7852979+01:00",_x000D_
          "TotalRefreshCount": 1,_x000D_
          "CustomInfo": {}_x000D_
        }_x000D_
      },_x000D_
      "3083": {_x000D_
        "$type": "Inside.Core.Formula.Definition.DefinitionAC, Inside.Core.Formula",_x000D_
        "ID": 3083,_x000D_
        "Results": [_x000D_
          [_x000D_
            "Employé"_x000D_
          ]_x000D_
        ],_x000D_
        "Statistics": {_x000D_
          "CreationDate": "2022-11-15T10:02:33.4190151+01:00",_x000D_
          "LastRefreshDate": "2020-11-09T16:10:58.7872961+01:00",_x000D_
          "TotalRefreshCount": 1,_x000D_
          "CustomInfo": {}_x000D_
        }_x000D_
      },_x000D_
      "3084": {_x000D_
        "$type": "Inside.Core.Formula.Definition.DefinitionAC, Inside.Core.Formula",_x000D_
        "ID": 3084,_x000D_
        "Results": [_x000D_
          [_x000D_
            "Ingénieur et cadre"_x000D_</t>
  </si>
  <si>
    <t xml:space="preserve">
          ]_x000D_
        ],_x000D_
        "Statistics": {_x000D_
          "CreationDate": "2022-11-15T10:02:33.4190151+01:00",_x000D_
          "LastRefreshDate": "2020-11-09T16:10:58.790291+01:00",_x000D_
          "TotalRefreshCount": 1,_x000D_
          "CustomInfo": {}_x000D_
        }_x000D_
      },_x000D_
      "3085": {_x000D_
        "$type": "Inside.Core.Formula.Definition.DefinitionAC, Inside.Core.Formula",_x000D_
        "ID": 3085,_x000D_
        "Results": [_x000D_
          [_x000D_
            "Ingénieur et cadre"_x000D_
          ]_x000D_
        ],_x000D_
        "Statistics": {_x000D_
          "CreationDate": "2022-11-15T10:02:33.4190151+01:00",_x000D_
          "LastRefreshDate": "2020-11-09T16:10:58.7922884+01:00",_x000D_
          "TotalRefreshCount": 1,_x000D_
          "CustomInfo": {}_x000D_
        }_x000D_
      },_x000D_
      "3086": {_x000D_
        "$type": "Inside.Core.Formula.Definition.DefinitionAC, Inside.Core.Formula",_x000D_
        "ID": 3086,_x000D_
        "Results": [_x000D_
          [_x000D_
            "Ingénieur et cadre"_x000D_
          ]_x000D_
        ],_x000D_
        "Statistics": {_x000D_
          "CreationDate": "2022-11-15T10:02:33.4190151+01:00",_x000D_
          "LastRefreshDate": "2020-11-09T16:10:58.7952363+01:00",_x000D_
          "TotalRefreshCount": 1,_x000D_
          "CustomInfo": {}_x000D_
        }_x000D_
      },_x000D_
      "3087": {_x000D_
        "$type": "Inside.Core.Formula.Definition.DefinitionAC, Inside.Core.Formula",_x000D_
        "ID": 3087,_x000D_
        "Results": [_x000D_
          [_x000D_
            "Employé"_x000D_
          ]_x000D_
        ],_x000D_
        "Statistics": {_x000D_
          "CreationDate": "2022-11-15T10:02:33.4190151+01:00",_x000D_
          "LastRefreshDate": "2020-11-09T16:10:58.799262+01:00",_x000D_
          "TotalRefreshCount": 1,_x000D_
          "CustomInfo": {}_x000D_
        }_x000D_
      },_x000D_
      "3088": {_x000D_
        "$type": "Inside.Core.Formula.Definition.DefinitionAC, Inside.Core.Formula",_x000D_
        "ID": 3088,_x000D_
        "Results": [_x000D_
          [_x000D_
            "Ingénieur et cadre"_x000D_
          ]_x000D_
        ],_x000D_
        "Statistics": {_x000D_
          "CreationDate": "2022-11-15T10:02:33.4190151+01:00",_x000D_
          "LastRefreshDate": "2020-11-09T16:10:58.8131893+01:00",_x000D_
          "TotalRefreshCount": 1,_x000D_
          "CustomInfo": {}_x000D_
        }_x000D_
      },_x000D_
      "3089": {_x000D_
        "$type": "Inside.Core.Formula.Definition.DefinitionAC, Inside.Core.Formula",_x000D_
        "ID": 3089,_x000D_
        "Results": [_x000D_
          [_x000D_
            "Employé"_x000D_
          ]_x000D_
        ],_x000D_
        "Statistics": {_x000D_
          "CreationDate": "2022-11-15T10:02:33.4190151+01:00",_x000D_
          "LastRefreshDate": "2020-11-09T16:10:58.8191771+01:00",_x000D_
          "TotalRefreshCount": 1,_x000D_
          "CustomInfo": {}_x000D_
        }_x000D_
      },_x000D_
      "3090": {_x000D_
        "$type": "Inside.Core.Formula.Definition.DefinitionAC, Inside.Core.Formula",_x000D_
        "ID": 3090,_x000D_
        "Results": [_x000D_
          [_x000D_
            "Ingénieur et cadre"_x000D_
          ]_x000D_
        ],_x000D_
        "Statistics": {_x000D_
          "CreationDate": "2022-11-15T10:02:33.4190151+01:00",_x000D_
          "LastRefreshDate": "2020-11-09T16:10:58.8231621+01:00",_x000D_
          "TotalRefreshCount": 1,_x000D_
          "CustomInfo": {}_x000D_
        }_x000D_
      },_x000D_
      "3091": {_x000D_
        "$type": "Inside.Core.Formula.Definition.DefinitionAC, Inside.Core.Formula",_x000D_
        "ID": 3091,_x000D_
        "Results": [_x000D_
          [_x000D_
            "Ingénieur et cadre"_x000D_
          ]_x000D_
        ],_x000D_
        "Statistics": {_x000D_
          "CreationDate": "2022-11-15T10:02:33.4190151+01:00",_x000D_
          "LastRefreshDate": "2020-11-09T16:10:58.8271515+01:00",_x000D_
          "TotalRefreshCount": 1,_x000D_
          "CustomInfo": {}_x000D_
        }_x000D_
      },_x000D_
      "3092": {_x000D_
        "$type": "Inside.Core.Formula.Definition.DefinitionAC, Inside.Core.Formula",_x000D_
        "ID": 3092,_x000D_
        "Results": [_x000D_
          [_x000D_
            "Employé"_x000D_
          ]_x000D_
        ],_x000D_
        "Statistics": {_x000D_
          "CreationDate": "2022-11-15T10:02:33.4190151+01:00",_x000D_
          "LastRefreshDate": "2020-11-09T16:10:58.8301437+01:00",_x000D_
          "TotalRefreshCount": 1,_x000D_
          "CustomInfo": {}_x000D_
        }_x000D_
      },_x000D_
      "3093": {_x000D_
        "$type": "Inside.Core.Formula.Definition.DefinitionAC, Inside.Core.Formula",_x000D_
        "ID": 3093,_x000D_
        "Results": [_x000D_
          [_x000D_
            "Employé"_x000D_
          ]_x000D_
        ],_x000D_
        "Statistics": {_x000D_
          "CreationDate": "2022-11-15T10:02:33.4190151+01:00",_x000D_
          "LastRefreshDate": "2020-11-09T16:10:58.8331357+01:00",_x000D_
          "TotalRefreshCount": 1,_x000D_
          "CustomInfo": {}_x000D_
        }_x000D_
      },_x000D_
      "3094": {_x000D_
        "$type": "Inside.Core.Formula.Definition.DefinitionAC, Inside.Core.Formula",_x000D_
        "ID": 3094,_x000D_
        "Results": [_x000D_
          [_x000D_
            "Employé"_x000D_
          ]_x000D_
        ],_x000D_
        "Statistics": {_x000D_
          "CreationDate": "2022-11-15T10:02:33.4190151+01:00",_x000D_
          "LastRefreshDate": "2020-11-09T16:10:58.8361279+01:00",_x000D_
          "TotalRefreshCount": 1,_x000D_
          "CustomInfo": {}_x000D_
        }_x000D_
      },_x000D_
      "3095": {_x000D_
        "$type": "Inside.Core.Formula.Definition.DefinitionAC, Inside.Core.Formula",_x000D_
        "ID": 3095,_x000D_
        "Results": [_x000D_
          [_x000D_
            "Employé"_x000D_
          ]_x000D_
        ],_x000D_
        "Statistics": {_x000D_
          "CreationDate": "2022-11-15T10:02:33.4190151+01:00",_x000D_
          "LastRefreshDate": "2020-11-09T16:10:58.8381226+01:00",_x000D_
          "TotalRefreshCount": 1,_x000D_
          "CustomInfo": {}_x000D_
        }_x000D_
      },_x000D_
      "3096": {_x000D_
        "$type": "Inside.Core.Formula.Definition.DefinitionAC, Inside.Core.Formula",_x000D_
        "ID": 3096,_x000D_
        "Results": [_x000D_
          [_x000D_
            "Employé"_x000D_
          ]_x000D_
        ],_x000D_
        "Statistics": {_x000D_
          "CreationDate": "2022-11-15T10:02:33.4190151+01:00",_x000D_
          "LastRefreshDate": "2020-11-09T16:10:58.8411149+01:00",_x000D_
          "TotalRefreshCount": 1,_x000D_
          "CustomInfo": {}_x000D_
        }_x000D_
      },_x000D_
      "3097": {_x000D_
        "$type": "Inside.Core.Formula.Definition.DefinitionAC, Inside.Core.Formula",_x000D_
        "ID": 3097,_x000D_
        "Results": [_x000D_
          [_x000D_
            "Ingénieur et cadre"_x000D_
          ]_x000D_
        ],_x000D_
        "Statistics": {_x000D_
          "CreationDate": "2022-11-15T10:02:33.4190151+01:00",_x000D_
          "LastRefreshDate": "2020-11-09T16:10:58.8431094+01:00",_x000D_
          "TotalRefreshCount": 1,_x000D_
          "CustomInfo": {}_x000D_
        }_x000D_
      },_x000D_
      "3098": {_x000D_
        "$type": "Inside.Core.Formula.Definition.DefinitionAC, Inside.Core.Formula",_x000D_
        "ID": 3098,_x000D_
        "Results": [_x000D_
          [_x000D_
            "Employé"_x000D_
          ]_x000D_
        ],_x000D_
        "Statistics": {_x000D_
          "CreationDate": "2022-11-15T10:02:33.4190151+01:00",_x000D_
          "LastRefreshDate": "2020-11-09T16:10:58.8451043+01:00",_x000D_
          "TotalRefreshCount": 1,_x000D_
          "CustomInfo": {}_x000D_
        }_x000D_
      },_x000D_
      "3099": {_x000D_
        "$type": "Inside.Core.Formula.Definition.DefinitionAC, Inside.Core.Formula",_x000D_
        "ID": 3099,_x000D_
        "Results": [_x000D_
          [_x000D_
            "Ingénieur et cadre"_x000D_
          ]_x000D_
        ],_x000D_
        "Statistics": {_x000D_
          "CreationDate": "2022-11-15T10:02:33.4190151+01:00",_x000D_
          "LastRefreshDate": "2020-11-09T16:10:58.8485777+01:00",_x000D_
          "TotalRefreshCount": 1,_x000D_
          "CustomInfo": {}_x000D_
        }_x000D_
      },_x000D_
      "3100": {_x000D_
        "$type": "Inside.Core.Formula.Definition.DefinitionAC, Inside.Core.Formula",_x000D_
        "ID": 3100,_x000D_
        "Results": [_x000D_
          [_x000D_
            "Ingénieur et cadre"_x000D_
          ]_x000D_
        ],_x000D_
        "Statistics": {_x000D_
          "CreationDate": "2022-11-15T10:02:33.4190151+01:00",_x000D_
          "LastRefreshDate": "2020-11-09T16:10:58.8505725+01:00",_x000D_
          "TotalRefreshCount": 1,_x000D_
          "CustomInfo": {}_x000D_
        }_x000D_
      },_x000D_
      "3101": {_x000D_
        "$type": "Inside.Core.Formula.Definition.DefinitionAC, Inside.Core.Formula",_x000D_
        "ID": 3101,_x000D_
        "Results": [_x000D_
          [_x000D_
            "Employé"_x000D_
          ]_x000D_
        ],_x000D_
        "Statistics": {_x000D_
          "CreationDate": "2022-11-15T10:02:33.4190151+01:00",_x000D_
          "LastRefreshDate": "2020-11-09T16:10:58.8535646+01:00",_x000D_
          "TotalRefreshCount": 1,_x000D_
          "CustomInfo": {}_x000D_
        }_x000D_
      },_x000D_
      "3102": {_x000D_
        "$type": "Inside.Core.Formula.Definition.DefinitionAC, Inside.Core.Formula",_x000D_
        "ID": 3102,_x000D_
        "Results": [_x000D_
          [_x000D_
            "Ingénieur et cadre"_x000D_
          ]_x000D_
        ],_x000D_
        "Statistics": {_x000D_
          "CreationDate": "2022-11-15T10:02:33.4190151+01:00",_x000D_
          "LastRefreshDate": "2020-11-09T16:10:58.85556+01:00",_x000D_
          "TotalRefreshCount": 1,_x000D_
          "CustomInfo": {}_x000D_
        }_x000D_
      },_x000D_
      "3103": {_x000D_
        "$type": "Inside.Core.Formula.Definition.DefinitionAC, Inside.Core.Formula",_x000D_
        "ID": 3103,_x000D_
        "Results": [_x000D_
          [_x000D_
            "Employé"_x000D_
          ]_x000D_
        ],_x000D_
        "Statistics": {_x000D_
          "CreationDate": "2022-11-15T10:02:33.4190151+01:00",_x000D_
          "LastRefreshDate": "2020-11-09T16:10:58.859549+01:00",_x000D_
          "TotalRefreshCount": 1,_x000D_
          "CustomInfo": {}_x000D_
        }_x000D_
      },_x000D_
      "3104": {_x000D_
        "$type": "Inside.Core.Formula.Definition.DefinitionAC, Inside.Core.Formula",_x000D_
        "ID": 3104,_x000D_
        "Results": [_x000D_
          [_x000D_
            "2"_x000D_
          ]_x000D_
        ],_x000D_
        "Statistics": {_x000D_
          "CreationDate": "2022-11-15T10:02:33.4190151+01:00",_x000D_
          "LastRefreshDate": "2020-11-09T16:10:58.8735159+01:00",_x000D_
          "TotalRefreshCount": 1,_x000D_
          "CustomInfo": {}_x000D_
        }_x000D_
      },_x000D_
      "3105": {_x000D_
        "$type": "Inside.Core.Formula.Definition.DefinitionAC, Inside.Core.Formula",_x000D_
        "ID": 3105,_x000D_
        "Results": [_x000D_
          [_x000D_
            "1"_x000D_
          ]_x000D_
        ],_x000D_
        "Statistics": {_x000D_
          "CreationDate": "2022-11-15T10:02:33.4190151+01:00",_x000D_
          "LastRefreshDate": "2020-11-09T16:10:58.8785019+01:00",_x000D_
          "TotalRefreshCount": 1,_x000D_
          "CustomInfo": {}_x000D_
        }_x000D_
      },_x000D_
      "3106": {_x000D_
        "$type": "Inside.Core.Formula.Definition.DefinitionAC, Inside.Core.Formula",_x000D_
        "ID": 3106,_x000D_
        "Results": [_x000D_
          [_x000D_
            "1"_x000D_
          ]_x000D_
        ],_x000D_
        "Statistics": {_x000D_
          "CreationDate": "2022-11-15T10:02:33.4190151+01:00",_x000D_
          "LastRefreshDate": "2020-11-09T16:10:58.8834881+01:00",_x000D_
          "TotalRefreshCount": 1,_x000D_
          "CustomInfo": {}_x000D_
        }_x000D_
      },_x000D_
      "3107": {_x000D_
        "$type": "Inside.Core.Formula.Definition.DefinitionAC, Inside.Core.Formula",_x000D_
        "ID": 3107,_x000D_
        "Results": [_x000D_
          [_x000D_
            "2"_x000D_
          ]_x000D_
        ],_x000D_
        "Statistics": {_x000D_
          "CreationDate": "2022-11-15T10:02:33.4190151+01:00",_x000D_
          "LastRefreshDate": "2020-11-09T16:10:58.8864797+01:00",_x000D_
          "TotalRefreshCount": 1,_x000D_
          "CustomInfo": {}_x000D_
        }_x000D_
      },_x000D_
      "3108": {_x000D_
        "$type": "Inside.Core.Formula.Definition.DefinitionAC, Inside.Core.Formula",_x000D_
        "ID": 3108,_x000D_
        "Results": [_x000D_
          [_x000D_
            "1"_x000D_
          ]_x000D_
        ],_x000D_
        "Statistics": {_x000D_
          "CreationDate": "2022-11-15T10:02:33.4190151+01:00",_x000D_
          "LastRefreshDate": "2020-11-09T16:10:58.8894726+01:00",_x000D_
          "TotalRefreshCount": 1,_x000D_
          "CustomInfo": {}_x000D_
        }_x000D_
      },_x000D_
      "3109": {_x000D_
        "$type": "Inside.Core.Formula.Definition.DefinitionAC, Inside.Core.Formula",_x000D_
        "ID": 3109,_x000D_
        "Results": [_x000D_
          [_x000D_
            "3"_x000D_
          ]_x000D_
        ],_x000D_
        "Statistics": {_x000D_
          "CreationDate": "2022-11-15T10:02:33.4190151+01:00",_x000D_
          "LastRefreshDate": "2020-11-09T16:10:58.8924638+01:00",_x000D_
          "TotalRefreshCount": 1,_x000D_
          "CustomInfo": {}_x000D_
        }_x000D_
      },_x000D_
      "3110": {_x000D_
        "$type": "Inside.Core.Formula.Definition.DefinitionAC, Inside.Core.Formula",_x000D_
        "ID": 3110,_x000D_
        "Results": [_x000D_
          [_x000D_
            "1"_x000D_
          ]_x000D_
        ],_x000D_
        "Statistics": {_x000D_
          "CreationDate": "2022-11-15T10:02:33.4190151+01:00",_x000D_
          "LastRefreshDate": "2020-11-09T16:10:58.8954622+01:00",_x000D_
          "TotalRefreshCount": 1,_x000D_
          "CustomInfo": {}_x000D_
        }_x000D_
      },_x000D_
      "3111": {_x000D_
        "$type": "Inside.Core.Formula.Definition.DefinitionAC, Inside.Core.Formula",_x000D_
        "ID": 3111,_x000D_
        "Results": [_x000D_
          [_x000D_
            "2"_x000D_
          ]_x000D_
        ],_x000D_
        "Statistics": {_x000D_
          "CreationDate": "2022-11-15T10:02:33.4190151+01:00",_x000D_
          "LastRefreshDate": "2020-11-09T16:10:58.898454+01:00",_x000D_
          "TotalRefreshCount": 1,_x000D_
          "CustomInfo": {}_x000D_
        }_x000D_
      },_x000D_
      "3112": {_x000D_
        "$type": "Inside.Core.Formula.Definition.DefinitionAC, Inside.Core.Formula",_x000D_
        "ID": 3112,_x000D_
        "Results": [_x000D_
          [_x000D_
            "3"_x000D_
          ]_x000D_
        ],_x000D_
        "Statistics": {_x000D_
          "CreationDate": "2022-11-15T10:02:33.4190151+01:00",_x000D_
          "LastRefreshDate": "2020-11-09T16:10:58.9004487+01:00",_x000D_
          "TotalRefreshCount": 1,_x000D_
          "CustomInfo": {}_x000D_
        }_x000D_
      },_x000D_
      "3113": {_x000D_
        "$type": "Inside.Core.Formula.Definition.DefinitionAC, Inside.Core.Formula",_x000D_
        "ID": 3113,_x000D_
        "Results": [_x000D_
          [_x000D_
            "2"_x000D_
          ]_x000D_
        ],_x000D_
        "Statistics": {_x000D_
          "CreationDate": "2022-11-15T10:02:33.4190151+01:00",_x000D_
          "LastRefreshDate": "2020-11-09T16:10:58.9034407+01:00",_x000D_
          "TotalRefreshCount": 1,_x000D_
          "CustomInfo": {}_x000D_
        }_x000D_
      },_x000D_
      "3114": {_x000D_
        "$type": "Inside.Core.Formula.Definition.DefinitionAC, Inside.Core.Formula",_x000D_
        "ID": 3114,_x000D_
        "Results": [_x000D_
          [_x000D_
            "1"_x000D_
          ]_x000D_
        ],_x000D_
        "Statistics": {_x000D_
          "CreationDate": "2022-11-15T10:02:33.4190151+01:00",_x000D_
          "LastRefreshDate": "2020-11-09T16:10:58.9054362+01:00",_x000D_
          "TotalRefreshCount": 1,_x000D_
          "CustomInfo": {}_x000D_
        }_x000D_
      },_x000D_
      "3115": {_x000D_
        "$type": "Inside.Core.Formula.Definition.DefinitionAC, Inside.Core.Formula",_x000D_
        "ID": 3115,_x000D_
        "Results": [_x000D_
          [_x000D_
            "2"_x000D_
          ]_x000D_
        ],_x000D_
        "Statistics": {_x000D_
          "CreationDate": "2022-11-15T10:02:33.4190151+01:00",_x000D_
          "LastRefreshDate": "2020-11-09T16:10:58.9084284+01:00",_x000D_
          "TotalRefreshCount": 1,_x000D_
          "CustomInfo": {}_x000D_
        }_x000D_
      },_x000D_
      "3116": {_x000D_
        "$type": "Inside.Core.Formula.Definition.DefinitionAC, Inside.Core.Formula",_x000D_
        "ID": 3116,_x000D_
        "Results": [_x000D_
          [_x000D_
            "2"_x000D_
          ]_x000D_
        ],_x000D_
        "Statistics": {_x000D_
          "CreationDate": "2022-11-15T10:02:33.4190151+01:00",_x000D_
          "LastRefreshDate": "2020-11-09T16:10:58.9104227+01:00",_x000D_
          "TotalRefreshCount": 1,_x000D_
          "CustomInfo": {}_x000D_
        }_x000D_
      },_x000D_
      "3117": {_x000D_
        "$type": "Inside.Core.Formula.Definition.DefinitionAC, Inside.Core.Formula",_x000D_
        "ID": 3117,_x000D_
        "Results": [_x000D_
          [_x000D_
            "1"_x000D_
          ]_x000D_
        ],_x000D_
        "Statistics": {_x000D_
          "CreationDate": "2022-11-15T10:02:33.4190151+01:00",_x000D_
          "LastRefreshDate": "2020-11-09T16:10:58.9134152+01:00",_x000D_
          "TotalRefreshCount": 1,_x000D_
          "CustomInfo": {}_x000D_
        }_x000D_
      },_x000D_
      "3118": {_x000D_
        "$type": "Inside.Core.Formula.Definition.DefinitionAC, Inside.Core.Formula",_x000D_
        "ID": 3118,_x000D_
        "Results": [_x000D_
          [_x000D_
            "2"_x000D_
          ]_x000D_
        ],_x000D_
        "Statistics": {_x000D_
          "CreationDate": "2022-11-15T10:02:33.4190151+01:00",_x000D_
          "LastRefreshDate": "2020-11-09T16:10:58.9164613+01:00",_x000D_
          "TotalRefreshCount": 1,_x000D_
          "CustomInfo": {}_x000D_
        }_x000D_
      },_x000D_
      "3119": {_x000D_
        "$type": "Inside.Core.Formula.Definition.DefinitionAC, Inside.Core.Formula",_x000D_
        "ID": 3119,_x000D_
        "Results": [_x000D_
          [_x000D_
            "3"_x000D_
          ]_x000D_
        ],_x000D_
        "Statistics": {_x000D_
          "CreationDate": "2022-11-15T10:02:33.4190151+01:00",_x000D_
          "LastRefreshDate": "2020-11-09T16:10:58.9204499+01:00",_x000D_
          "TotalRefreshCount": 1,_x000D_
          "CustomInfo": {}_x000D_
        }_x000D_
      },_x000D_
      "3120": {_x000D_
        "$type": "Inside.Core.Formula.Definition.DefinitionAC, Inside.Core.Formula",_x000D_
        "ID": 3120,_x000D_
        "Results": [_x000D_
          [_x000D_
            "3"_x000D_
          ]_x000D_
        ],_x000D_
        "Statistics": {_x000D_
          "CreationDate": "2022-11-15T10:02:33.4190151+01:00",_x000D_
          "LastRefreshDate": "2020-11-09T16:10:58.932403+01:00",_x000D_
          "TotalRefreshCount": 1,_x000D_
          "CustomInfo": {}_x000D_
        }_x000D_
      },_x000D_
      "3121": {_x000D_
        "$type": "Inside.Core.Formula.Definition.DefinitionAC, Inside.Core.Formula",_x000D_
        "ID": 3121,_x000D_
        "Results": [_x000D_
          [_x000D_
            "1"_x000D_
          ]_x000D_
        ],_x000D_
        "Statistics": {_x000D_
          "CreationDate": "2022-11-15T10:02:33.4190151+01:00",_x000D_
          "LastRefreshDate": "2020-11-09T16:10:58.9353973+01:00",_x000D_
          "TotalRefreshCount": 1,_x000D_
          "CustomInfo": {}_x000D_
        }_x000D_
      },_x000D_
      "3122": {_x000D_
        "$type": "Inside.Core.Formula.Definition.DefinitionAC, Inside.Core.Formula",_x000D_
        "ID": 3122,_x000D_
        "Results": [_x000D_
          [_x000D_
            "2"_x000D_
          ]_x000D_
        ],_x000D_
        "Statistics": {_x000D_
          "CreationDate": "2022-11-15T10:02:33.4190151+01:00",_x000D_
          "LastRefreshDate": "2020-11-09T16:10:58.93739+01:00",_x000D_
          "TotalRefreshCount": 1,_x000D_
          "CustomInfo": {}_x000D_
        }_x000D_
      },_x000D_
      "3123": {_x000D_
        "$type": "Inside.Core.Formula.Definition.DefinitionAC, Inside.Core.Formula",_x000D_
        "ID": 3123,_x000D_
        "Results": [_x000D_
          [_x000D_
            "1"_x000D_
          ]_x000D_
        ],_x000D_
        "Statistics": {_x000D_
          "CreationDate": "2022-11-15T10:02:33.4190151+01:00",_x000D_
          "LastRefreshDate": "2020-11-09T16:10:58.9403896+01:00",_x000D_
          "TotalRefreshCount": 1,_x000D_
          "CustomInfo": {}_x000D_
        }_x000D_
      },_x000D_
      "3124": {_x000D_
        "$type": "Inside.Core.Formula.Definition.DefinitionAC, Inside.Core.Formula",_x000D_
        "ID": 3124,_x000D_
        "Results": [_x000D_
          [_x000D_
            "3"_x000D_
          ]_x000D_
        ],_x000D_
        "Statistics": {_x000D_
          "CreationDate": "2022-11-15T10:02:33.4190151+01:00",_x000D_
          "LastRefreshDate": "2020-11-09T16:10:58.9423954+01:00",_x000D_
          "TotalRefreshCount": 1,_x000D_
          "CustomInfo": {}_x000D_
        }_x000D_
      },_x000D_
      "3125": {_x000D_
        "$type": "Inside.Core.Formula.Definition.DefinitionAC, Inside.Core.Formula",_x000D_
        "ID": 3125,_x000D_
        "Results": [_x000D_
          [_x000D_
            "1"_x000D_
          ]_x000D_
        ],_x000D_
        "Statistics": {_x000D_
          "CreationDate": "2022-11-15T10:02:33.4190151+01:00",_x000D_
          "LastRefreshDate": "2020-11-09T16:10:58.9443778+01:00",_x000D_
          "TotalRefreshCount": 1,_x000D_
          "CustomInfo": {}_x000D_
        }_x000D_
      },_x000D_
      "3126": {_x000D_
        "$type": "Inside.Core.Formula.Definition.DefinitionAC, Inside.Core.Formula",_x000D_
        "ID": 3126,_x000D_
        "Results": [_x000D_
          [_x000D_
            "1"_x000D_
          ]_x000D_
        ],_x000D_
        "Statistics": {_x000D_
          "CreationDate": "2022-11-15T10:02:33.4190151+01:00",_x000D_
          "LastRefreshDate": "2020-11-09T16:10:58.9483251+01:00",_x000D_
          "TotalRefreshCount": 1,_x000D_
          "CustomInfo": {}_x000D_
        }_x000D_
      },_x000D_
      "3127": {_x000D_
        "$type": "Inside.Core.Formula.Definition.DefinitionAC, Inside.Core.Formula",_x000D_
        "ID": 3127,_x000D_
        "Results": [_x000D_
          [_x000D_
            "2"_x000D_
          ]_x000D_
        ],_x000D_
        "Statistics": {_x000D_
          "CreationDate": "2022-11-15T10:02:33.4190151+01:00",_x000D_
          "LastRefreshDate": "2020-11-09T16:10:58.9503545+01:00",_x000D_
          "TotalRefreshCount": 1,_x000D_
          "CustomInfo": {}_x000D_
        }_x000D_
      },_x000D_
      "3128": {_x000D_
        "$type": "Inside.Core.Formula.Definition.DefinitionAC, Inside.Core.Formula",_x000D_
        "ID": 3128,_x000D_
        "Results": [_x000D_
          [_x000D_
            "3"_x000D_
          ]_x000D_
        ],_x000D_
        "Statistics": {_x000D_
          "CreationDate": "2022-11-15T10:02:33.4190151+01:00",_x000D_
          "LastRefreshDate": "2020-11-09T16:10:58.9523506+01:00",_x000D_
          "TotalRefreshCount": 1,_x000D_
          "CustomInfo": {}_x000D_
        }_x000D_
      },_x000D_
      "3129": {_x000D_
        "$type": "Inside.Core.Formula.Definition.DefinitionAC, Inside.Core.Formula",_x000D_
        "ID": 3129,_x000D_
        "Results": [_x000D_
          [_x000D_
            "1"_x000D_
          ]_x000D_
        ],_x000D_
        "Statistics": {_x000D_
          "CreationDate": "2022-11-15T10:02:33.4190151+01:00",_x000D_
          "LastRefreshDate": "2020-11-09T16:10:58.9553432+01:00",_x000D_
          "TotalRefreshCount": 1,_x000D_
          "CustomInfo": {}_x000D_
        }_x000D_
      },_x000D_
      "3130": {_x000D_
        "$type": "Inside.Core.Formula.Definition.DefinitionAC, Inside.Core.Formula",_x000D_
        "ID": 3130,_x000D_
        "Results": [_x000D_
          [_x000D_
            "1"_x000D_
          ]_x000D_
        ],_x000D_
        "Statistics": {_x000D_
          "CreationDate": "2022-11-15T10:02:33.4190151+01:00",_x000D_
          "LastRefreshDate": "2020-11-09T16:10:58.9573423+01:00",_x000D_
          "TotalRefreshCount": 1,_x000D_
          "CustomInfo": {}_x000D_
        }_x000D_
      },_x000D_
      "3131": {_x000D_
        "$type": "Inside.Core.Formula.Definition.DefinitionAC, Inside.Core.Formula",_x000D_
        "ID": 3131,_x000D_
        "Results": [_x000D_
          [_x000D_
            "2"_x000D_
          ]_x000D_
        ],_x000D_
        "Statistics": {_x000D_
          "CreationDate": "2022-11-15T10:02:33.4190151+01:00",_x000D_
          "LastRefreshDate": "2020-11-09T16:10:58.9603347+01:00",_x000D_
          "TotalRefreshCount": 1,_x000D_
          "CustomInfo": {}_x000D_
        }_x000D_
      },_x000D_
      "3132": {_x000D_
        "$type": "Inside.Core.Formula.Definition.DefinitionAC, Inside.Core.Formula",_x000D_
        "ID": 3132,_x000D_
        "Results": [_x000D_
          [_x000D_
            "3"_x000D_
          ]_x000D_
        ],_x000D_
        "Statistics": {_x000D_
          "CreationDate": "2022-11-15T10:02:33.4190151+01:00",_x000D_
          "LastRefreshDate": "2020-11-09T16:10:58.9633433+01:00",_x000D_
          "TotalRefreshCount": 1,_x000D_
          "CustomInfo": {}_x000D_
        }_x000D_
      },_x000D_
      "3133": {_x000D_
        "$type": "Inside.Core.Formula.Definition.DefinitionAC, Inside.Core.Formula",_x000D_
        "ID": 3133,_x000D_
        "Results": [_x000D_
          [_x000D_
            "2"_x000D_
          ]_x000D_
        ],_x000D_
        "Statistics": {_x000D_
          "CreationDate": "2022-11-15T10:02:33.4190151+01:00",_x000D_
          "LastRefreshDate": "2020-11-09T16:10:58.966333+01:00",_x000D_
          "TotalRefreshCount": 1,_x000D_
          "CustomInfo": {}_x000D_
        }_x000D_
      },_x000D_
      "3134": {_x000D_
        "$type": "Inside.Core.Formula.Definition.DefinitionAC, Inside.Core.Formula",_x000D_
        "ID": 3134,_x000D_
        "Results": [_x000D_
          [_x000D_
            "1"_x000D_
          ]_x000D_
        ],_x000D_
        "Statistics": {_x000D_
          "CreationDate": "2022-11-15T10:02:33.4190151+01:00",_x000D_
          "LastRefreshDate": "2020-11-09T16:10:58.9683316+01:00",_x000D_
          "TotalRefreshCount": 1,_x000D_
          "CustomInfo": {}_x000D_
        }_x000D_
      },_x000D_
      "3135": {_x000D_
        "$type": "Inside.Core.Formula.Definition.DefinitionAC, Inside.Core.Formula",_x000D_
        "ID": 3135,_x000D_
        "Results": [_x000D_
          [_x000D_
            "2"_x000D_
          ]_x000D_
        ],_x000D_
        "Statistics": {_x000D_
          "CreationDate": "2022-11-15T10:02:33.4190151+01:00",_x000D_
          "LastRefreshDate": "2020-11-09T16:10:58.9703261+01:00",_x000D_
          "TotalRefreshCount": 1,_x000D_
          "CustomInfo": {}_x000D_
        }_x000D_
      },_x000D_
      "3136": {_x000D_
        "$type": "Inside.Core.Formula.Definition.DefinitionAC, Inside.Core.Formula",_x000D_
        "ID": 3136,_x000D_
        "Results": [_x000D_
          [_x000D_
            "2"_x000D_
          ]_x000D_
        ],_x000D_
        "Statistics": {_x000D_
          "CreationDate": "2022-11-15T10:02:33.4190151+01:00",_x000D_
          "LastRefreshDate": "2020-11-09T16:10:58.9743258+01:00",_x000D_
          "TotalRefreshCount": 1,_x000D_
          "CustomInfo": {}_x000D_
        }_x000D_
      },_x000D_
      "3137": {_x000D_
        "$type": "Inside.Core.Formula.Definition.DefinitionAC, Inside.Core.Formula",_x000D_
        "ID": 3137,_x000D_
        "Results": [_x000D_
          [_x000D_
            "4"_x000D_
          ]_x000D_
        ],_x000D_
        "Statistics": {_x000D_
          "CreationDate": "2022-11-15T10:02:33.4190151+01:00",_x000D_
          "LastRefreshDate": "2020-11-09T16:10:58.9822352+01:00",_x000D_
          "TotalRefreshCount": 1,_x000D_
          "CustomInfo": {}_x000D_
        }_x000D_
      },_x000D_
      "3138": {_x000D_
        "$type": "Inside.Core.Formula.Definition.DefinitionAC, Inside.Core.Formula",_x000D_
        "ID": 3138,_x000D_
        "Results": [_x000D_
          [_x000D_
            "2"_x000D_
          ]_x000D_
        ],_x000D_
        "Statistics": {_x000D_
          "CreationDate": "2022-11-15T10:02:33.4190151+01:00",_x000D_
          "LastRefreshDate": "2020-11-09T16:10:58.9842766+01:00",_x000D_
          "TotalRefreshCount": 1,_x000D_
          "CustomInfo": {}_x000D_
        }_x000D_
      },_x000D_
      "3139": {_x000D_
        "$type": "Inside.Core.Formula.Definition.DefinitionAC, Inside.Core.Formula",_x000D_
        "ID": 3139,_x000D_
        "Results": [_x000D_
          [_x000D_
            "1"_x000D_
          ]_x000D_
        ],_x000D_
        "Statistics": {_x000D_
          "CreationDate": "2022-11-15T10:02:33.4190151+01:00",_x000D_
          "LastRefreshDate": "2020-11-09T16:10:58.9872754+01:00",_x000D_
          "TotalRefreshCount": 1,_x000D_
          "CustomInfo": {}_x000D_
        }_x000D_
      },_x000D_
      "3140": {_x000D_
        "$type": "Inside.Core.Formula.Definition.DefinitionAC, Inside.Core.Formula",_x000D_
        "ID": 3140,_x000D_
        "Results": [_x000D_
          [_x000D_
            "2"_x000D_
          ]_x000D_
        ],_x000D_
        "Statistics": {_x000D_
          "CreationDate": "2022-11-15T10:02:33.4190151+01:00",_x000D_
          "LastRefreshDate": "2020-11-09T16:10:58.989272+01:00",_x000D_
          "TotalRefreshCount": 1,_x000D_
          "CustomInfo": {}_x000D_
        }_x000D_
      },_x000D_
      "3141": {_x000D_
        "$type": "Inside.Core.Formula.Definition.DefinitionAC, Inside.Core.Formula",_x000D_
        "ID": 3141,_x000D_
        "Results": [_x000D_
          [_x000D_
            "3"_x000D_
          ]_x000D_
        ],_x000D_
        "Statistics": {_x000D_
          "CreationDate": "2022-11-15T10:02:33.4190151+01:00",_x000D_
          "LastRefreshDate": "2020-11-09T16:10:58.9912662+01:00",_x000D_
          "TotalRefreshCount": 1,_x000D_
          "CustomInfo": {}_x000D_
        }_x000D_
      },_x000D_
      "3142": {_x000D_
        "$type": "Inside.Core.Formula.Definition.DefinitionAC, Inside.Core.Formula",_x000D_
        "ID": 3142,_x000D_
        "Results": [_x000D_
          [_x000D_
            "3"_x000D_
          ]_x000D_
        ],_x000D_
        "Statistics": {_x000D_
          "CreationDate": "2022-11-15T10:02:33.4190151+01:00",_x000D_
          "LastRefreshDate": "2020-11-09T16:10:58.9942634+01:00",_x000D_
          "TotalRefreshCount": 1,_x000D_
          "CustomInfo": {}_x000D_
        }_x000D_
      },_x000D_
      "3143": {_x000D_
        "$type": "Inside.Core.Formula.Definition.DefinitionAC, Inside.Core.Formula",_x000D_
        "ID": 3143,_x000D_
        "Results": [_x000D_
          [_x000D_
            "1"_x000D_
          ]_x000D_
        ],_x000D_
        "Statistics": {_x000D_
          "CreationDate": "2022-11-15T10:02:33.4190151+01:00",_x000D_
          "LastRefreshDate": "2020-11-09T16:10:58.9962605+01:00",_x000D_
          "TotalRefreshCount": 1,_x000D_
          "CustomInfo": {}_x000D_
        }_x000D_
      },_x000D_
      "3144": {_x000D_
        "$type": "Inside.Core.Formula.Definition.DefinitionAC, Inside.Core.Formula",_x000D_
        "ID": 3144,_x000D_
        "Results": [_x000D_
          [_x000D_
            "2"_x000D_
          ]_x000D_
        ],_x000D_
        "Statistics": {_x000D_
          "CreationDate": "2022-11-15T10:02:33.4190151+01:00",_x000D_
          "LastRefreshDate": "2020-11-09T16:10:58.9993112+01:00",_x000D_
          "TotalRefreshCount": 1,_x000D_
          "CustomInfo": {}_x000D_
        }_x000D_
      },_x000D_
      "3145": {_x000D_
        "$type": "Inside.Core.Formula.Definition.DefinitionAC, Inside.Core.Formula",_x000D_
        "ID": 3145,_x000D_
        "Results": [_x000D_
          [_x000D_
            "2"_x000D_
          ]_x000D_
        ],_x000D_
        "Statistics": {_x000D_
          "CreationDate": "2022-11-15T10:02:33.4190151+01:00",_x000D_
          "LastRefreshDate": "2020-11-09T16:10:59.0012993+01:00",_x000D_
          "TotalRefreshCount": 1,_x000D_
          "CustomInfo": {}_x000D_
        }_x000D_
      },_x000D_
      "3146": {_x000D_
        "$type": "Inside.Core.Formula.Definition.DefinitionAC, Inside.Core.Formula",_x000D_
        "ID": 3146,_x000D_
        "Results": [_x000D_
          [_x000D_
            "2"_x000D_
          ]_x000D_
        ],_x000D_
        "Statistics": {_x000D_
          "CreationDate": "2022-11-15T10:02:33.4190151+01:00",_x000D_
          "LastRefreshDate": "2020-11-09T16:10:59.0032938+01:00",_x000D_
          "TotalRefreshCount": 1,_x000D_
          "CustomInfo": {}_x000D_
        }_x000D_
      },_x000D_
      "3147": {_x000D_
        "$type": "Inside.Core.Formula.Definition.DefinitionAC, Inside.Core.Formula",_x000D_
        "ID": 3147,_x000D_
        "Results": [_x000D_
          [_x000D_
            "1"_x000D_
          ]_x000D_
        ],_x000D_
        "Statistics": {_x000D_
          "CreationDate": "2022-11-15T10:02:33.4190151+01:00",_x000D_
          "LastRefreshDate": "2020-11-09T16:10:59.0062865+01:00",_x000D_
          "TotalRefreshCount": 1,_x000D_
          "CustomInfo": {}_x000D_
        }_x000D_
      },_x000D_
      "3148": {_x000D_
        "$type": "Inside.Core.Formula.Definition.DefinitionAC, Inside.Core.Formula",_x000D_
        "ID": 3148,_x000D_
        "Results": [_x000D_
          [_x000D_
            "2"_x000D_
          ]_x000D_
        ],_x000D_
        "Statistics": {_x000D_
          "CreationDate": "2022-11-15T10:02:33.4190151+01:00",_x000D_
          "LastRefreshDate": "2020-11-09T16:10:59.0082677+01:00",_x000D_
          "TotalRefreshCount": 1,_x000D_
          "CustomInfo": {}_x000D_
        }_x000D_
      },_x000D_
      "3149": {_x000D_
        "$type": "Inside.Core.Formula.Definition.DefinitionAC, Inside.Core.Formula",_x000D_
        "ID": 3149,_x000D_
        "Results": [_x000D_
          [_x000D_
            "2"_x000D_
          ]_x000D_
        ],_x000D_
        "Statistics": {_x000D_
          "CreationDate": "2022-11-15T10:02:33.4190151+01:00",_x000D_
          "LastRefreshDate": "2020-11-09T16:10:59.0112581+01:00",_x000D_
          "TotalRefreshCount": 1,_x000D_
          "CustomInfo": {}_x000D_
        }_x000D_
      },_x000D_
      "3150": {_x000D_
        "$type": "Inside.Core.Formula.Definition.DefinitionAC, Inside.Core.Formula",_x000D_
        "ID": 3150,_x000D_
        "Results": [_x000D_
          [_x000D_
            "1"_x000D_
          ]_x000D_
        ],_x000D_
        "Statistics": {_x000D_
          "CreationDate": "2022-11-15T10:02:33.4190151+01:00",_x000D_
          "LastRefreshDate": "2020-11-09T16:10:59.0142599+01:00",_x000D_
          "TotalRefreshCount": 1,_x000D_
          "CustomInfo": {}_x000D_
        }_x000D_
      },_x000D_
      "3151": {_x000D_
        "$type": "Inside.Core.Formula.Definition.DefinitionAC, Inside.Core.Formula",_x000D_
        "ID": 3151,_x000D_
        "Results": [_x000D_
          [_x000D_
            "Employé"_x000D_
          ]_x000D_
        ],_x000D_
        "Statistics": {_x000D_
          "CreationDate": "2022-11-15T10:02:33.4190151+01:00",_x000D_
          "LastRefreshDate": "2020-11-09T16:10:59.0162515+01:00",_x000D_
          "TotalRefreshCount": 1,_x000D_
          "CustomInfo": {}_x000D_
        }_x000D_
      },_x000D_
      "3152": {_x000D_
        "$type": "Inside.Core.Formula.Definition.DefinitionAC, Inside.Core.Formula",_x000D_
        "ID": 3152,_x000D_
        "Results": [_x000D_
          [_x000D_
            "Employé"_x000D_
          ]_x000D_
        ],_x000D_
        "Statistics": {_x000D_
          "CreationDate": "2022-11-15T10:02:33.4190151+01:00",_x000D_
          "LastRefreshDate": "2020-11-09T16:10:59.0202448+01:00",_x000D_
          "TotalRefreshCount": 1,_x000D_
          "CustomInfo": {}_x000D_
        }_x000D_
      },_x000D_
      "3153": {_x000D_
        "$type": "Inside.Core.Formula.Definition.DefinitionAC, Inside.Core.Formula",_x000D_
        "ID": 3153,_x000D_
        "Results": [_x000D_
          [_x000D_
            "Employé"_x000D_
          ]_x000D_
        ],_x000D_
        "Statistics": {_x000D_
          "CreationDate": "2022-11-15T10:02:33.4190151+01:00",_x000D_
          "LastRefreshDate": "2020-11-09T16:10:59.0272226+01:00",_x000D_
          "TotalRefreshCount": 1,_x000D_
          "CustomInfo": {}_x000D_
        }_x000D_
      },_x000D_
      "3154": {_x000D_
        "$type": "Inside.Core.Formula.Definition.DefinitionAC, Inside.Core.Formula",_x000D_
        "ID": 3154,_x000D_
        "Results": [_x000D_
          [_x000D_
            "Employé"_x000D_
          ]_x000D_
        ],_x000D_
        "Statistics": {_x000D_
          "CreationDate": "2022-11-15T10:02:33.4190151+01:00",_x000D_
          "LastRefreshDate": "2020-11-09T16:10:59.0312068+01:00",_x000D_
          "TotalRefreshCount": 1,_x000D_
          "CustomInfo": {}_x000D_
        }_x000D_
      },_x000D_
      "3155": {_x000D_
        "$type": "Inside.Core.Formula.Definition.DefinitionAC, Inside.Core.Formula",_x000D_
        "ID": 3155,_x000D_
        "Results": [_x000D_
          [_x000D_
            "Employé"_x000D_
          ]_x000D_
        ],_x000D_
        "Statistics": {_x000D_
          "CreationDate": "2022-11-15T10:02:33.4190151+01:00",_x000D_
          "LastRefreshDate": "2020-11-09T16:10:59.032749+01:00",_x000D_
          "TotalRefreshCount": 1,_x000D_
          "CustomInfo": {}_x000D_
        }_x000D_
      },_x000D_
      "3156": {_x000D_
        "$type": "Inside.Core.Formula.Definition.DefinitionAC, Inside.Core.Formula",_x000D_
        "ID": 3156,_x000D_
        "Results": [_x000D_
          [_x000D_
            "Ingénieur et cadre"_x000D_
          ]_x000D_
        ],_x000D_
        "Statistics": {_x000D_
          "CreationDate": "2022-11-15T10:02:33.4190151+01:00",_x000D_
          "LastRefreshDate": "2020-11-09T16:10:59.0357786+01:00",_x000D_
          "TotalRefreshCount": 1,_x000D_
          "CustomInfo": {}_x000D_
        }_x000D_
      },_x000D_
      "3157": {_x000D_
        "$type": "Inside.Core.Formula.Definition.DefinitionAC, Inside.Core.Formula",_x000D_
        "ID": 3157,_x000D_
        "Results": [_x000D_
          [_x000D_
            "Employé"_x000D_
          ]_x000D_
        ],_x000D_
        "Statistics": {_x000D_
          "CreationDate": "2022-11-15T10:02:33.4190151+01:00",_x000D_
          "LastRefreshDate": "2020-11-09T16:10:59.0384079+01:00",_x000D_
          "TotalRefreshCount": 1,_x000D_
          "CustomInfo": {}_x000D_
        }_x000D_
      },_x000D_
      "3158": {_x000D_
        "$type": "Inside.Core.Formula</t>
  </si>
  <si>
    <t xml:space="preserve">.Definition.DefinitionAC, Inside.Core.Formula",_x000D_
        "ID": 3158,_x000D_
        "Results": [_x000D_
          [_x000D_
            "Ingénieur et cadre"_x000D_
          ]_x000D_
        ],_x000D_
        "Statistics": {_x000D_
          "CreationDate": "2022-11-15T10:02:33.4190151+01:00",_x000D_
          "LastRefreshDate": "2020-11-09T16:10:59.0403446+01:00",_x000D_
          "TotalRefreshCount": 1,_x000D_
          "CustomInfo": {}_x000D_
        }_x000D_
      },_x000D_
      "3159": {_x000D_
        "$type": "Inside.Core.Formula.Definition.DefinitionAC, Inside.Core.Formula",_x000D_
        "ID": 3159,_x000D_
        "Results": [_x000D_
          [_x000D_
            "Employé"_x000D_
          ]_x000D_
        ],_x000D_
        "Statistics": {_x000D_
          "CreationDate": "2022-11-15T10:02:33.4190151+01:00",_x000D_
          "LastRefreshDate": "2020-11-09T16:10:59.0433435+01:00",_x000D_
          "TotalRefreshCount": 1,_x000D_
          "CustomInfo": {}_x000D_
        }_x000D_
      },_x000D_
      "3160": {_x000D_
        "$type": "Inside.Core.Formula.Definition.DefinitionAC, Inside.Core.Formula",_x000D_
        "ID": 3160,_x000D_
        "Results": [_x000D_
          [_x000D_
            "Employé"_x000D_
          ]_x000D_
        ],_x000D_
        "Statistics": {_x000D_
          "CreationDate": "2022-11-15T10:02:33.4190151+01:00",_x000D_
          "LastRefreshDate": "2020-11-09T16:10:59.045298+01:00",_x000D_
          "TotalRefreshCount": 1,_x000D_
          "CustomInfo": {}_x000D_
        }_x000D_
      },_x000D_
      "3161": {_x000D_
        "$type": "Inside.Core.Formula.Definition.DefinitionAC, Inside.Core.Formula",_x000D_
        "ID": 3161,_x000D_
        "Results": [_x000D_
          [_x000D_
            "Employé"_x000D_
          ]_x000D_
        ],_x000D_
        "Statistics": {_x000D_
          "CreationDate": "2022-11-15T10:02:33.4190151+01:00",_x000D_
          "LastRefreshDate": "2020-11-09T16:10:59.0483263+01:00",_x000D_
          "TotalRefreshCount": 1,_x000D_
          "CustomInfo": {}_x000D_
        }_x000D_
      },_x000D_
      "3162": {_x000D_
        "$type": "Inside.Core.Formula.Definition.DefinitionAC, Inside.Core.Formula",_x000D_
        "ID": 3162,_x000D_
        "Results": [_x000D_
          [_x000D_
            "Employé"_x000D_
          ]_x000D_
        ],_x000D_
        "Statistics": {_x000D_
          "CreationDate": "2022-11-15T10:02:33.4190151+01:00",_x000D_
          "LastRefreshDate": "2020-11-09T16:10:59.0503203+01:00",_x000D_
          "TotalRefreshCount": 1,_x000D_
          "CustomInfo": {}_x000D_
        }_x000D_
      },_x000D_
      "3163": {_x000D_
        "$type": "Inside.Core.Formula.Definition.DefinitionAC, Inside.Core.Formula",_x000D_
        "ID": 3163,_x000D_
        "Results": [_x000D_
          [_x000D_
            "Employé"_x000D_
          ]_x000D_
        ],_x000D_
        "Statistics": {_x000D_
          "CreationDate": "2022-11-15T10:02:33.4190151+01:00",_x000D_
          "LastRefreshDate": "2020-11-09T16:10:59.0523172+01:00",_x000D_
          "TotalRefreshCount": 1,_x000D_
          "CustomInfo": {}_x000D_
        }_x000D_
      },_x000D_
      "3164": {_x000D_
        "$type": "Inside.Core.Formula.Definition.DefinitionAC, Inside.Core.Formula",_x000D_
        "ID": 3164,_x000D_
        "Results": [_x000D_
          [_x000D_
            "1"_x000D_
          ]_x000D_
        ],_x000D_
        "Statistics": {_x000D_
          "CreationDate": "2022-11-15T10:02:33.4190151+01:00",_x000D_
          "LastRefreshDate": "2020-11-09T16:10:59.0553076+01:00",_x000D_
          "TotalRefreshCount": 1,_x000D_
          "CustomInfo": {}_x000D_
        }_x000D_
      },_x000D_
      "3165": {_x000D_
        "$type": "Inside.Core.Formula.Definition.DefinitionAC, Inside.Core.Formula",_x000D_
        "ID": 3165,_x000D_
        "Results": [_x000D_
          [_x000D_
            "1"_x000D_
          ]_x000D_
        ],_x000D_
        "Statistics": {_x000D_
          "CreationDate": "2022-11-15T10:02:33.4190151+01:00",_x000D_
          "LastRefreshDate": "2020-11-09T16:10:59.0583048+01:00",_x000D_
          "TotalRefreshCount": 1,_x000D_
          "CustomInfo": {}_x000D_
        }_x000D_
      },_x000D_
      "3166": {_x000D_
        "$type": "Inside.Core.Formula.Definition.DefinitionAC, Inside.Core.Formula",_x000D_
        "ID": 3166,_x000D_
        "Results": [_x000D_
          [_x000D_
            "2"_x000D_
          ]_x000D_
        ],_x000D_
        "Statistics": {_x000D_
          "CreationDate": "2022-11-15T10:02:33.4190151+01:00",_x000D_
          "LastRefreshDate": "2020-11-09T16:10:59.0603055+01:00",_x000D_
          "TotalRefreshCount": 1,_x000D_
          "CustomInfo": {}_x000D_
        }_x000D_
      },_x000D_
      "3167": {_x000D_
        "$type": "Inside.Core.Formula.Definition.DefinitionAC, Inside.Core.Formula",_x000D_
        "ID": 3167,_x000D_
        "Results": [_x000D_
          [_x000D_
            "2"_x000D_
          ]_x000D_
        ],_x000D_
        "Statistics": {_x000D_
          "CreationDate": "2022-11-15T10:02:33.4190151+01:00",_x000D_
          "LastRefreshDate": "2020-11-09T16:10:59.0632988+01:00",_x000D_
          "TotalRefreshCount": 1,_x000D_
          "CustomInfo": {}_x000D_
        }_x000D_
      },_x000D_
      "3168": {_x000D_
        "$type": "Inside.Core.Formula.Definition.DefinitionAC, Inside.Core.Formula",_x000D_
        "ID": 3168,_x000D_
        "Results": [_x000D_
          [_x000D_
            "2"_x000D_
          ]_x000D_
        ],_x000D_
        "Statistics": {_x000D_
          "CreationDate": "2022-11-15T10:02:33.4190151+01:00",_x000D_
          "LastRefreshDate": "2020-11-09T16:10:59.0672736+01:00",_x000D_
          "TotalRefreshCount": 1,_x000D_
          "CustomInfo": {}_x000D_
        }_x000D_
      },_x000D_
      "3169": {_x000D_
        "$type": "Inside.Core.Formula.Definition.DefinitionAC, Inside.Core.Formula",_x000D_
        "ID": 3169,_x000D_
        "Results": [_x000D_
          [_x000D_
            "1"_x000D_
          ]_x000D_
        ],_x000D_
        "Statistics": {_x000D_
          "CreationDate": "2022-11-15T10:02:33.4190151+01:00",_x000D_
          "LastRefreshDate": "2020-11-09T16:10:59.0742571+01:00",_x000D_
          "TotalRefreshCount": 1,_x000D_
          "CustomInfo": {}_x000D_
        }_x000D_
      },_x000D_
      "3170": {_x000D_
        "$type": "Inside.Core.Formula.Definition.DefinitionAC, Inside.Core.Formula",_x000D_
        "ID": 3170,_x000D_
        "Results": [_x000D_
          [_x000D_
            "2"_x000D_
          ]_x000D_
        ],_x000D_
        "Statistics": {_x000D_
          "CreationDate": "2022-11-15T10:02:33.4190151+01:00",_x000D_
          "LastRefreshDate": "2020-11-09T16:10:59.076255+01:00",_x000D_
          "TotalRefreshCount": 1,_x000D_
          "CustomInfo": {}_x000D_
        }_x000D_
      },_x000D_
      "3171": {_x000D_
        "$type": "Inside.Core.Formula.Definition.DefinitionAC, Inside.Core.Formula",_x000D_
        "ID": 3171,_x000D_
        "Results": [_x000D_
          [_x000D_
            "3"_x000D_
          ]_x000D_
        ],_x000D_
        "Statistics": {_x000D_
          "CreationDate": "2022-11-15T10:02:33.4190151+01:00",_x000D_
          "LastRefreshDate": "2020-11-09T16:10:59.0792079+01:00",_x000D_
          "TotalRefreshCount": 1,_x000D_
          "CustomInfo": {}_x000D_
        }_x000D_
      },_x000D_
      "3172": {_x000D_
        "$type": "Inside.Core.Formula.Definition.DefinitionAC, Inside.Core.Formula",_x000D_
        "ID": 3172,_x000D_
        "Results": [_x000D_
          [_x000D_
            "2"_x000D_
          ]_x000D_
        ],_x000D_
        "Statistics": {_x000D_
          "CreationDate": "2022-11-15T10:02:33.4190151+01:00",_x000D_
          "LastRefreshDate": "2020-11-09T16:10:59.0812387+01:00",_x000D_
          "TotalRefreshCount": 1,_x000D_
          "CustomInfo": {}_x000D_
        }_x000D_
      },_x000D_
      "3173": {_x000D_
        "$type": "Inside.Core.Formula.Definition.DefinitionAC, Inside.Core.Formula",_x000D_
        "ID": 3173,_x000D_
        "Results": [_x000D_
          [_x000D_
            "1"_x000D_
          ]_x000D_
        ],_x000D_
        "Statistics": {_x000D_
          "CreationDate": "2022-11-15T10:02:33.4190151+01:00",_x000D_
          "LastRefreshDate": "2020-11-09T16:10:59.0842342+01:00",_x000D_
          "TotalRefreshCount": 1,_x000D_
          "CustomInfo": {}_x000D_
        }_x000D_
      },_x000D_
      "3174": {_x000D_
        "$type": "Inside.Core.Formula.Definition.DefinitionAC, Inside.Core.Formula",_x000D_
        "ID": 3174,_x000D_
        "Results": [_x000D_
          [_x000D_
            "3"_x000D_
          ]_x000D_
        ],_x000D_
        "Statistics": {_x000D_
          "CreationDate": "2022-11-15T10:02:33.4190151+01:00",_x000D_
          "LastRefreshDate": "2020-11-09T16:10:59.086226+01:00",_x000D_
          "TotalRefreshCount": 1,_x000D_
          "CustomInfo": {}_x000D_
        }_x000D_
      },_x000D_
      "3175": {_x000D_
        "$type": "Inside.Core.Formula.Definition.DefinitionAC, Inside.Core.Formula",_x000D_
        "ID": 3175,_x000D_
        "Results": [_x000D_
          [_x000D_
            "2"_x000D_
          ]_x000D_
        ],_x000D_
        "Statistics": {_x000D_
          "CreationDate": "2022-11-15T10:02:33.4190151+01:00",_x000D_
          "LastRefreshDate": "2020-11-09T16:10:59.0882201+01:00",_x000D_
          "TotalRefreshCount": 1,_x000D_
          "CustomInfo": {}_x000D_
        }_x000D_
      },_x000D_
      "3176": {_x000D_
        "$type": "Inside.Core.Formula.Definition.DefinitionAC, Inside.Core.Formula",_x000D_
        "ID": 3176,_x000D_
        "Results": [_x000D_
          [_x000D_
            "1"_x000D_
          ]_x000D_
        ],_x000D_
        "Statistics": {_x000D_
          "CreationDate": "2022-11-15T10:02:33.4190151+01:00",_x000D_
          "LastRefreshDate": "2020-11-09T16:10:59.0912176+01:00",_x000D_
          "TotalRefreshCount": 1,_x000D_
          "CustomInfo": {}_x000D_
        }_x000D_
      },_x000D_
      "3177": {_x000D_
        "$type": "Inside.Core.Formula.Definition.DefinitionAC, Inside.Core.Formula",_x000D_
        "ID": 3177,_x000D_
        "Results": [_x000D_
          [_x000D_
            "2"_x000D_
          ]_x000D_
        ],_x000D_
        "Statistics": {_x000D_
          "CreationDate": "2022-11-15T10:02:33.4190151+01:00",_x000D_
          "LastRefreshDate": "2020-11-09T16:10:59.0932118+01:00",_x000D_
          "TotalRefreshCount": 1,_x000D_
          "CustomInfo": {}_x000D_
        }_x000D_
      },_x000D_
      "3178": {_x000D_
        "$type": "Inside.Core.Formula.Definition.DefinitionAC, Inside.Core.Formula",_x000D_
        "ID": 3178,_x000D_
        "Results": [_x000D_
          [_x000D_
            "1"_x000D_
          ]_x000D_
        ],_x000D_
        "Statistics": {_x000D_
          "CreationDate": "2022-11-15T10:02:33.4190151+01:00",_x000D_
          "LastRefreshDate": "2020-11-09T16:10:59.0962294+01:00",_x000D_
          "TotalRefreshCount": 1,_x000D_
          "CustomInfo": {}_x000D_
        }_x000D_
      },_x000D_
      "3179": {_x000D_
        "$type": "Inside.Core.Formula.Definition.DefinitionAC, Inside.Core.Formula",_x000D_
        "ID": 3179,_x000D_
        "Results": [_x000D_
          [_x000D_
            "2"_x000D_
          ]_x000D_
        ],_x000D_
        "Statistics": {_x000D_
          "CreationDate": "2022-11-15T10:02:33.4190151+01:00",_x000D_
          "LastRefreshDate": "2020-11-09T16:10:59.0982443+01:00",_x000D_
          "TotalRefreshCount": 1,_x000D_
          "CustomInfo": {}_x000D_
        }_x000D_
      },_x000D_
      "3180": {_x000D_
        "$type": "Inside.Core.Formula.Definition.DefinitionAC, Inside.Core.Formula",_x000D_
        "ID": 3180,_x000D_
        "Results": [_x000D_
          [_x000D_
            "2"_x000D_
          ]_x000D_
        ],_x000D_
        "Statistics": {_x000D_
          "CreationDate": "2022-11-15T10:02:33.4190151+01:00",_x000D_
          "LastRefreshDate": "2020-11-09T16:10:59.1002385+01:00",_x000D_
          "TotalRefreshCount": 1,_x000D_
          "CustomInfo": {}_x000D_
        }_x000D_
      },_x000D_
      "3181": {_x000D_
        "$type": "Inside.Core.Formula.Definition.DefinitionAC, Inside.Core.Formula",_x000D_
        "ID": 3181,_x000D_
        "Results": [_x000D_
          [_x000D_
            "3"_x000D_
          ]_x000D_
        ],_x000D_
        "Statistics": {_x000D_
          "CreationDate": "2022-11-15T10:02:33.4190151+01:00",_x000D_
          "LastRefreshDate": "2020-11-09T16:10:59.1032358+01:00",_x000D_
          "TotalRefreshCount": 1,_x000D_
          "CustomInfo": {}_x000D_
        }_x000D_
      },_x000D_
      "3182": {_x000D_
        "$type": "Inside.Core.Formula.Definition.DefinitionAC, Inside.Core.Formula",_x000D_
        "ID": 3182,_x000D_
        "Results": [_x000D_
          [_x000D_
            ""_x000D_
          ]_x000D_
        ],_x000D_
        "Statistics": {_x000D_
          "CreationDate": "2022-11-15T10:02:33.4190151+01:00",_x000D_
          "LastRefreshDate": "2020-11-09T16:10:59.1062263+01:00",_x000D_
          "TotalRefreshCount": 1,_x000D_
          "CustomInfo": {}_x000D_
        }_x000D_
      },_x000D_
      "3183": {_x000D_
        "$type": "Inside.Core.Formula.Definition.DefinitionAC, Inside.Core.Formula",_x000D_
        "ID": 3183,_x000D_
        "Results": [_x000D_
          [_x000D_
            ""_x000D_
          ]_x000D_
        ],_x000D_
        "Statistics": {_x000D_
          "CreationDate": "2022-11-15T10:02:33.4190151+01:00",_x000D_
          "LastRefreshDate": "2020-11-09T16:10:59.109217+01:00",_x000D_
          "TotalRefreshCount": 1,_x000D_
          "CustomInfo": {}_x000D_
        }_x000D_
      },_x000D_
      "3184": {_x000D_
        "$type": "Inside.Core.Formula.Definition.DefinitionAC, Inside.Core.Formula",_x000D_
        "ID": 3184,_x000D_
        "Results": [_x000D_
          [_x000D_
            ""_x000D_
          ]_x000D_
        ],_x000D_
        "Statistics": {_x000D_
          "CreationDate": "2022-11-15T10:02:33.4190151+01:00",_x000D_
          "LastRefreshDate": "2020-11-09T16:10:59.1141625+01:00",_x000D_
          "TotalRefreshCount": 1,_x000D_
          "CustomInfo": {}_x000D_
        }_x000D_
      },_x000D_
      "3185": {_x000D_
        "$type": "Inside.Core.Formula.Definition.DefinitionAC, Inside.Core.Formula",_x000D_
        "ID": 3185,_x000D_
        "Results": [_x000D_
          [_x000D_
            "Catégorie 1"_x000D_
          ]_x000D_
        ],_x000D_
        "Statistics": {_x000D_
          "CreationDate": "2022-11-15T10:02:33.4190151+01:00",_x000D_
          "LastRefreshDate": "2020-11-09T16:10:59.1271848+01:00",_x000D_
          "TotalRefreshCount": 1,_x000D_
          "CustomInfo": {}_x000D_
        }_x000D_
      },_x000D_
      "3186": {_x000D_
        "$type": "Inside.Core.Formula.Definition.DefinitionAC, Inside.Core.Formula",_x000D_
        "ID": 3186,_x000D_
        "Results": [_x000D_
          [_x000D_
            ""_x000D_
          ]_x000D_
        ],_x000D_
        "Statistics": {_x000D_
          "CreationDate": "2022-11-15T10:02:33.4190151+01:00",_x000D_
          "LastRefreshDate": "2020-11-09T16:10:59.1331529+01:00",_x000D_
          "TotalRefreshCount": 1,_x000D_
          "CustomInfo": {}_x000D_
        }_x000D_
      },_x000D_
      "3187": {_x000D_
        "$type": "Inside.Core.Formula.Definition.DefinitionAC, Inside.Core.Formula",_x000D_
        "ID": 3187,_x000D_
        "Results": [_x000D_
          [_x000D_
            "Catégorie 1"_x000D_
          ]_x000D_
        ],_x000D_
        "Statistics": {_x000D_
          "CreationDate": "2022-11-15T10:02:33.4190151+01:00",_x000D_
          "LastRefreshDate": "2020-11-09T16:10:59.137143+01:00",_x000D_
          "TotalRefreshCount": 1,_x000D_
          "CustomInfo": {}_x000D_
        }_x000D_
      },_x000D_
      "3188": {_x000D_
        "$type": "Inside.Core.Formula.Definition.DefinitionAC, Inside.Core.Formula",_x000D_
        "ID": 3188,_x000D_
        "Results": [_x000D_
          [_x000D_
            ""_x000D_
          ]_x000D_
        ],_x000D_
        "Statistics": {_x000D_
          "CreationDate": "2022-11-15T10:02:33.4190151+01:00",_x000D_
          "LastRefreshDate": "2020-11-09T16:10:59.142127+01:00",_x000D_
          "TotalRefreshCount": 1,_x000D_
          "CustomInfo": {}_x000D_
        }_x000D_
      },_x000D_
      "3189": {_x000D_
        "$type": "Inside.Core.Formula.Definition.DefinitionAC, Inside.Core.Formula",_x000D_
        "ID": 3189,_x000D_
        "Results": [_x000D_
          [_x000D_
            "Catégorie 3"_x000D_
          ]_x000D_
        ],_x000D_
        "Statistics": {_x000D_
          "CreationDate": "2022-11-15T10:02:33.4190151+01:00",_x000D_
          "LastRefreshDate": "2020-11-09T16:10:59.145251+01:00",_x000D_
          "TotalRefreshCount": 1,_x000D_
          "CustomInfo": {}_x000D_
        }_x000D_
      },_x000D_
      "3190": {_x000D_
        "$type": "Inside.Core.Formula.Definition.DefinitionAC, Inside.Core.Formula",_x000D_
        "ID": 3190,_x000D_
        "Results": [_x000D_
          [_x000D_
            "Catégorie 2"_x000D_
          ]_x000D_
        ],_x000D_
        "Statistics": {_x000D_
          "CreationDate": "2022-11-15T10:02:33.4190151+01:00",_x000D_
          "LastRefreshDate": "2020-11-09T16:10:59.1492589+01:00",_x000D_
          "TotalRefreshCount": 1,_x000D_
          "CustomInfo": {}_x000D_
        }_x000D_
      },_x000D_
      "3191": {_x000D_
        "$type": "Inside.Core.Formula.Definition.DefinitionAC, Inside.Core.Formula",_x000D_
        "ID": 3191,_x000D_
        "Results": [_x000D_
          [_x000D_
            "Catégorie 1"_x000D_
          ]_x000D_
        ],_x000D_
        "Statistics": {_x000D_
          "CreationDate": "2022-11-15T10:02:33.4190151+01:00",_x000D_
          "LastRefreshDate": "2020-11-09T16:10:59.1522529+01:00",_x000D_
          "TotalRefreshCount": 1,_x000D_
          "CustomInfo": {}_x000D_
        }_x000D_
      },_x000D_
      "3192": {_x000D_
        "$type": "Inside.Core.Formula.Definition.DefinitionAC, Inside.Core.Formula",_x000D_
        "ID": 3192,_x000D_
        "Results": [_x000D_
          [_x000D_
            ""_x000D_
          ]_x000D_
        ],_x000D_
        "Statistics": {_x000D_
          "CreationDate": "2022-11-15T10:02:33.4190151+01:00",_x000D_
          "LastRefreshDate": "2020-11-09T16:10:59.1552439+01:00",_x000D_
          "TotalRefreshCount": 1,_x000D_
          "CustomInfo": {}_x000D_
        }_x000D_
      },_x000D_
      "3193": {_x000D_
        "$type": "Inside.Core.Formula.Definition.DefinitionAC, Inside.Core.Formula",_x000D_
        "ID": 3193,_x000D_
        "Results": [_x000D_
          [_x000D_
            "Catégorie 3"_x000D_
          ]_x000D_
        ],_x000D_
        "Statistics": {_x000D_
          "CreationDate": "2022-11-15T10:02:33.4190151+01:00",_x000D_
          "LastRefreshDate": "2020-11-09T16:10:59.1572421+01:00",_x000D_
          "TotalRefreshCount": 1,_x000D_
          "CustomInfo": {}_x000D_
        }_x000D_
      },_x000D_
      "3194": {_x000D_
        "$type": "Inside.Core.Formula.Definition.DefinitionAC, Inside.Core.Formula",_x000D_
        "ID": 3194,_x000D_
        "Results": [_x000D_
          [_x000D_
            "Catégorie 4"_x000D_
          ]_x000D_
        ],_x000D_
        "Statistics": {_x000D_
          "CreationDate": "2022-11-15T10:02:33.4190151+01:00",_x000D_
          "LastRefreshDate": "2020-11-09T16:10:59.1602327+01:00",_x000D_
          "TotalRefreshCount": 1,_x000D_
          "CustomInfo": {}_x000D_
        }_x000D_
      },_x000D_
      "3195": {_x000D_
        "$type": "Inside.Core.Formula.Definition.DefinitionAC, Inside.Core.Formula",_x000D_
        "ID": 3195,_x000D_
        "Results": [_x000D_
          [_x000D_
            ""_x000D_
          ]_x000D_
        ],_x000D_
        "Statistics": {_x000D_
          "CreationDate": "2022-11-15T10:02:33.4190151+01:00",_x000D_
          "LastRefreshDate": "2020-11-09T16:10:59.1632138+01:00",_x000D_
          "TotalRefreshCount": 1,_x000D_
          "CustomInfo": {}_x000D_
        }_x000D_
      },_x000D_
      "3196": {_x000D_
        "$type": "Inside.Core.Formula.Definition.DefinitionAC, Inside.Core.Formula",_x000D_
        "ID": 3196,_x000D_
        "Results": [_x000D_
          [_x000D_
            "Catégorie 1"_x000D_
          ]_x000D_
        ],_x000D_
        "Statistics": {_x000D_
          "CreationDate": "2022-11-15T10:02:33.4190151+01:00",_x000D_
          "LastRefreshDate": "2020-11-09T16:10:59.1662179+01:00",_x000D_
          "TotalRefreshCount": 1,_x000D_
          "CustomInfo": {}_x000D_
        }_x000D_
      },_x000D_
      "3197": {_x000D_
        "$type": "Inside.Core.Formula.Definition.DefinitionAC, Inside.Core.Formula",_x000D_
        "ID": 3197,_x000D_
        "Results": [_x000D_
          [_x000D_
            "Catégorie 3"_x000D_
          ]_x000D_
        ],_x000D_
        "Statistics": {_x000D_
          "CreationDate": "2022-11-15T10:02:33.4190151+01:00",_x000D_
          "LastRefreshDate": "2020-11-09T16:10:59.1691675+01:00",_x000D_
          "TotalRefreshCount": 1,_x000D_
          "CustomInfo": {}_x000D_
        }_x000D_
      },_x000D_
      "3198": {_x000D_
        "$type": "Inside.Core.Formula.Definition.DefinitionAC, Inside.Core.Formula",_x000D_
        "ID": 3198,_x000D_
        "Results": [_x000D_
          [_x000D_
            ""_x000D_
          ]_x000D_
        ],_x000D_
        "Statistics": {_x000D_
          "CreationDate": "2022-11-15T10:02:33.4190151+01:00",_x000D_
          "LastRefreshDate": "2020-11-09T16:10:59.1732015+01:00",_x000D_
          "TotalRefreshCount": 1,_x000D_
          "CustomInfo": {}_x000D_
        }_x000D_
      },_x000D_
      "3199": {_x000D_
        "$type": "Inside.Core.Formula.Definition.DefinitionAC, Inside.Core.Formula",_x000D_
        "ID": 3199,_x000D_
        "Results": [_x000D_
          [_x000D_
            ""_x000D_
          ]_x000D_
        ],_x000D_
        "Statistics": {_x000D_
          "CreationDate": "2022-11-15T10:02:33.4190151+01:00",_x000D_
          "LastRefreshDate": "2020-11-09T16:10:59.1831558+01:00",_x000D_
          "TotalRefreshCount": 1,_x000D_
          "CustomInfo": {}_x000D_
        }_x000D_
      },_x000D_
      "3200": {_x000D_
        "$type": "Inside.Core.Formula.Definition.DefinitionAC, Inside.Core.Formula",_x000D_
        "ID": 3200,_x000D_
        "Results": [_x000D_
          [_x000D_
            "Catégorie 1"_x000D_
          ]_x000D_
        ],_x000D_
        "Statistics": {_x000D_
          "CreationDate": "2022-11-15T10:02:33.4190151+01:00",_x000D_
          "LastRefreshDate": "2020-11-09T16:10:59.1861485+01:00",_x000D_
          "TotalRefreshCount": 1,_x000D_
          "CustomInfo": {}_x000D_
        }_x000D_
      },_x000D_
      "3201": {_x000D_
        "$type": "Inside.Core.Formula.Definition.DefinitionAC, Inside.Core.Formula",_x000D_
        "ID": 3201,_x000D_
        "Results": [_x000D_
          [_x000D_
            "Catégorie 3"_x000D_
          ]_x000D_
        ],_x000D_
        "Statistics": {_x000D_
          "CreationDate": "2022-11-15T10:02:33.4190151+01:00",_x000D_
          "LastRefreshDate": "2020-11-09T16:10:59.1881434+01:00",_x000D_
          "TotalRefreshCount": 1,_x000D_
          "CustomInfo": {}_x000D_
        }_x000D_
      },_x000D_
      "3202": {_x000D_
        "$type": "Inside.Core.Formula.Definition.DefinitionAC, Inside.Core.Formula",_x000D_
        "ID": 3202,_x000D_
        "Results": [_x000D_
          [_x000D_
            "Catégorie 2"_x000D_
          ]_x000D_
        ],_x000D_
        "Statistics": {_x000D_
          "CreationDate": "2022-11-15T10:02:33.4190151+01:00",_x000D_
          "LastRefreshDate": "2020-11-09T16:10:59.1911361+01:00",_x000D_
          "TotalRefreshCount": 1,_x000D_
          "CustomInfo": {}_x000D_
        }_x000D_
      },_x000D_
      "3203": {_x000D_
        "$type": "Inside.Core.Formula.Definition.DefinitionAC, Inside.Core.Formula",_x000D_
        "ID": 3203,_x000D_
        "Results": [_x000D_
          [_x000D_
            "Catégorie 1"_x000D_
          ]_x000D_
        ],_x000D_
        "Statistics": {_x000D_
          "CreationDate": "2022-11-15T10:02:33.4190151+01:00",_x000D_
          "LastRefreshDate": "2020-11-09T16:10:59.1941332+01:00",_x000D_
          "TotalRefreshCount": 1,_x000D_
          "CustomInfo": {}_x000D_
        }_x000D_
      },_x000D_
      "3204": {_x000D_
        "$type": "Inside.Core.Formula.Definition.DefinitionAC, Inside.Core.Formula",_x000D_
        "ID": 3204,_x000D_
        "Results": [_x000D_
          [_x000D_
            ""_x000D_
          ]_x000D_
        ],_x000D_
        "Statistics": {_x000D_
          "CreationDate": "2022-11-15T10:02:33.4190151+01:00",_x000D_
          "LastRefreshDate": "2020-11-09T16:10:59.1971601+01:00",_x000D_
          "TotalRefreshCount": 1,_x000D_
          "CustomInfo": {}_x000D_
        }_x000D_
      },_x000D_
      "3205": {_x000D_
        "$type": "Inside.Core.Formula.Definition.DefinitionAC, Inside.Core.Formula",_x000D_
        "ID": 3205,_x000D_
        "Results": [_x000D_
          [_x000D_
            "Catégorie 1"_x000D_
          ]_x000D_
        ],_x000D_
        "Statistics": {_x000D_
          "CreationDate": "2022-11-15T10:02:33.4190151+01:00",_x000D_
          "LastRefreshDate": "2020-11-09T16:10:59.2001528+01:00",_x000D_
          "TotalRefreshCount": 1,_x000D_
          "CustomInfo": {}_x000D_
        }_x000D_
      },_x000D_
      "3206": {_x000D_
        "$type": "Inside.Core.Formula.Definition.DefinitionAC, Inside.Core.Formula",_x000D_
        "ID": 3206,_x000D_
        "Results": [_x000D_
          [_x000D_
            "Catégorie 2"_x000D_
          ]_x000D_
        ],_x000D_
        "Statistics": {_x000D_
          "CreationDate": "2022-11-15T10:02:33.4190151+01:00",_x000D_
          "LastRefreshDate": "2020-11-09T16:10:59.2021505+01:00",_x000D_
          "TotalRefreshCount": 1,_x000D_
          "CustomInfo": {}_x000D_
        }_x000D_
      },_x000D_
      "3207": {_x000D_
        "$type": "Inside.Core.Formula.Definition.DefinitionAC, Inside.Core.Formula",_x000D_
        "ID": 3207,_x000D_
        "Results": [_x000D_
          [_x000D_
            ""_x000D_
          ]_x000D_
        ],_x000D_
        "Statistics": {_x000D_
          "CreationDate": "2022-11-15T10:02:33.4190151+01:00",_x000D_
          "LastRefreshDate": "2020-11-09T16:10:59.2051401+01:00",_x000D_
          "TotalRefreshCount": 1,_x000D_
          "CustomInfo": {}_x000D_
        }_x000D_
      },_x000D_
      "3208": {_x000D_
        "$type": "Inside.Core.Formula.Definition.DefinitionAC, Inside.Core.Formula",_x000D_
        "ID": 3208,_x000D_
        "Results": [_x000D_
          [_x000D_
            "Catégorie 1"_x000D_
          ]_x000D_
        ],_x000D_
        "Statistics": {_x000D_
          "CreationDate": "2022-11-15T10:02:33.4190151+01:00",_x000D_
          "LastRefreshDate": "2020-11-09T16:10:59.2081307+01:00",_x000D_
          "TotalRefreshCount": 1,_x000D_
          "CustomInfo": {}_x000D_
        }_x000D_
      },_x000D_
      "3209": {_x000D_
        "$type": "Inside.Core.Formula.Definition.DefinitionAC, Inside.Core.Formula",_x000D_
        "ID": 3209,_x000D_
        "Results": [_x000D_
          [_x000D_
            ""_x000D_
          ]_x000D_
        ],_x000D_
        "Statistics": {_x000D_
          "CreationDate": "2022-11-15T10:02:33.4190151+01:00",_x000D_
          "LastRefreshDate": "2020-11-09T16:10:59.2111229+01:00",_x000D_
          "TotalRefreshCount": 1,_x000D_
          "CustomInfo": {}_x000D_
        }_x000D_
      },_x000D_
      "3210": {_x000D_
        "$type": "Inside.Core.Formula.Definition.DefinitionAC, Inside.Core.Formula",_x000D_
        "ID": 3210,_x000D_
        "Results": [_x000D_
          [_x000D_
            "Catégorie 1"_x000D_
          ]_x000D_
        ],_x000D_
        "Statistics": {_x000D_
          "CreationDate": "2022-11-15T10:02:33.4190151+01:00",_x000D_
          "LastRefreshDate": "2020-11-09T16:10:59.2141152+01:00",_x000D_
          "TotalRefreshCount": 1,_x000D_
          "CustomInfo": {}_x000D_
        }_x000D_
      },_x000D_
      "3211": {_x000D_
        "$type": "Inside.Core.Formula.Definition.DefinitionAC, Inside.Core.Formula",_x000D_
        "ID": 3211,_x000D_
        "Results": [_x000D_
          [_x000D_
            "Catégorie 2"_x000D_
          ]_x000D_
        ],_x000D_
        "Statistics": {_x000D_
          "CreationDate": "2022-11-15T10:02:33.4190151+01:00",_x000D_
          "LastRefreshDate": "2020-11-09T16:10:59.2180735+01:00",_x000D_
          "TotalRefreshCount": 1,_x000D_
          "CustomInfo": {}_x000D_
        }_x000D_
      },_x000D_
      "3212": {_x000D_
        "$type": "Inside.Core.Formula.Definition.DefinitionAC, Inside.Core.Formula",_x000D_
        "ID": 3212,_x000D_
        "Results": [_x000D_
          [_x000D_
            ""_x000D_
          ]_x000D_
        ],_x000D_
        "Statistics": {_x000D_
          "CreationDate": "2022-11-15T10:02:33.4190151+01:00",_x000D_
          "LastRefreshDate": "2020-11-09T16:10:59.231093+01:00",_x000D_
          "TotalRefreshCount": 1,_x000D_
          "CustomInfo": {}_x000D_
        }_x000D_
      },_x000D_
      "3213": {_x000D_
        "$type": "Inside.Core.Formula.Definition.DefinitionAC, Inside.Core.Formula",_x000D_
        "ID": 3213,_x000D_
        "Results": [_x000D_
          [_x000D_
            ""_x000D_
          ]_x000D_
        ],_x000D_
        "Statistics": {_x000D_
          "CreationDate": "2022-11-15T10:02:33.4190151+01:00",_x000D_
          "LastRefreshDate": "2020-11-09T16:10:59.2340851+01:00",_x000D_
          "TotalRefreshCount": 1,_x000D_
          "CustomInfo": {}_x000D_
        }_x000D_
      },_x000D_
      "3214": {_x000D_
        "$type": "Inside.Core.Formula.Definition.DefinitionAC, Inside.Core.Formula",_x000D_
        "ID": 3214,_x000D_
        "Results": [_x000D_
          [_x000D_
            "Catégorie 3"_x000D_
          ]_x000D_
        ],_x000D_
        "Statistics": {_x000D_
          "CreationDate": "2022-11-15T10:02:33.4190151+01:00",_x000D_
          "LastRefreshDate": "2020-11-09T16:10:59.2360834+01:00",_x000D_
          "TotalRefreshCount": 1,_x000D_
          "CustomInfo": {}_x000D_
        }_x000D_
      },_x000D_
      "3215": {_x000D_
        "$type": "Inside.Core.Formula.Definition.DefinitionAC, Inside.Core.Formula",_x000D_
        "ID": 3215,_x000D_
        "Results": [_x000D_
          [_x000D_
            ""_x000D_
          ]_x000D_
        ],_x000D_
        "Statistics": {_x000D_
          "CreationDate": "2022-11-15T10:02:33.4190151+01:00",_x000D_
          "LastRefreshDate": "2020-11-09T16:10:59.2390775+01:00",_x000D_
          "TotalRefreshCount": 1,_x000D_
          "CustomInfo": {}_x000D_
        }_x000D_
      },_x000D_
      "3216": {_x000D_
        "$type": "Inside.Core.Formula.Definition.DefinitionAC, Inside.Core.Formula",_x000D_
        "ID": 3216,_x000D_
        "Results": [_x000D_
          [_x000D_
            "Catégorie 1"_x000D_
          ]_x000D_
        ],_x000D_
        "Statistics": {_x000D_
          "CreationDate": "2022-11-15T10:02:33.4190151+01:00",_x000D_
          "LastRefreshDate": "2020-11-09T16:10:59.2420729+01:00",_x000D_
          "TotalRefreshCount": 1,_x000D_
          "CustomInfo": {}_x000D_
        }_x000D_
      },_x000D_
      "3217": {_x000D_
        "$type": "Inside.Core.Formula.Definition.DefinitionAC, Inside.Core.Formula",_x000D_
        "ID": 3217,_x000D_
        "Results": [_x000D_
          [_x000D_
            ""_x000D_
          ]_x000D_
        ],_x000D_
        "Statistics": {_x000D_
          "CreationDate": "2022-11-15T10:02:33.4190151+01:00",_x000D_
          "LastRefreshDate": "2020-11-09T16:10:59.2440652+01:00",_x000D_
          "TotalRefreshCount": 1,_x000D_
          "CustomInfo": {}_x000D_
        }_x000D_
      },_x000D_
      "3218": {_x000D_
        "$type": "Inside.Core.Formula.Definition.DefinitionAC, Inside.Core.Formula",_x000D_
        "ID": 3218,_x000D_
        "Results": [_x000D_
          [_x000D_
            "Catégorie 1"_x000D_
          ]_x000D_
        ],_x000D_
        "Statistics": {_x000D_
          "CreationDate": "2022-11-15T10:02:33.4190151+01:00",_x000D_
          "LastRefreshDate": "2020-11-09T16:10:59.2480898+01:00",_x000D_
          "TotalRefreshCount": 1,_x000D_
          "CustomInfo": {}_x000D_
        }_x000D_
      },_x000D_
      "3219": {_x000D_
        "$type": "Inside.Core.Formula.Definition.DefinitionAC, Inside.Core.Formula",_x000D_
        "ID": 3219,_x000D_
        "Results": [_x000D_
          [_x000D_
            ""_x000D_
          ]_x000D_
        ],_x000D_
        "Statistics": {_x000D_
          "CreationDate": "2022-11-15T10:02:33.4190151+01:00",_x000D_
          "LastRefreshDate": "2020-11-09T16:10:59.2510756+01:00",_x000D_
          "TotalRefreshCount": 1,_x000D_
          "CustomInfo": {}_x000D_
        }_x000D_
      },_x000D_
      "3220": {_x000D_
        "$type": "Inside.Core.Formula.Definition.DefinitionAC, Inside.Core.Formula",_x000D_
        "ID": 3220,_x000D_
        "Results": [_x000D_
          [_x000D_
            "Catégorie 4"_x000D_
          ]_x000D_
        ],_x000D_
        "Statistics": {_x000D_
          "CreationDate": "2022-11-15T10:02:33.4190151+01:00",_x000D_
          "LastRefreshDate": "2020-11-09T16:10:59.2540685+01:00",_x000D_
          "TotalRefreshCount": 1,_x000D_
          "CustomInfo": {}_x000D_
        }_x000D_
      },_x000D_
      "3221": {_x000D_
        "$type": "Inside.Core.Formula.Definition.DefinitionAC, Inside.Core.Formula",_x000D_
        "ID": 3221,_x000D_
        "Results": [_x000D_
          [_x000D_
            ""_x000D_
          ]_x000D_
        ],_x000D_
        "Statistics": {_x000D_
          "CreationDate": "2022-11-15T10:02:33.4190151+01:00",_x000D_
          "LastRefreshDate": "2020-11-09T16:10:59.2560624+01:00",_x000D_
          "TotalRefreshCount": 1,_x000D_
          "CustomInfo": {}_x000D_
        }_x000D_
      },_x000D_
      "3222": {_x000D_
        "$type": "Inside.Core.Formula.Definition.DefinitionAC, Inside.Core.Formula",_x000D_
        "ID": 3222,_x000D_
        "Results": [_x000D_
          [_x000D_
            ""_x000D_
          ]_x000D_
        ],_x000D_
        "Statistics": {_x000D_
          "CreationDate": "2022-11-15T10:02:33.4190151+01:00",_x000D_
          "LastRefreshDate": "2020-11-09T16:10:59.2590817+01:00",_x000D_
          "TotalRefreshCount": 1,_x000D_
          "CustomInfo": {}_x000D_
        }_x000D_
      },_x000D_
      "3223": {_x000D_
        "$type": "Inside.Core.Formula.Definition.DefinitionAC, Inside.Core.Formula",_x000D_
        "ID": 3223,_x000D_
        "Results": [_x000D_
          [_x000D_
            "Catégorie 5"_x000D_
          ]_x000D_
        ],_x000D_
        "Statistics": {_x000D_
          "CreationDate": "2022-11-15T10:02:33.4190151+01:00",_x000D_
          "LastRefreshDate": "2020-11-09T16:10:59.2620206+01:00",_x000D_
          "TotalRefreshCount": 1,_x000D_
          "CustomInfo": {}_x000D_
        }_x000D_
      },_x000D_
      "3224": {_x000D_
        "$type": "Inside.Core.Formula.Definition.DefinitionAC, Inside.Core.Formula",_x000D_
        "ID": 3224,_x000D_
        "Results": [_x000D_
          [_x000D_
            ""_x000D_
          ]_x000D_
        ],_x000D_
        "Statistics": {_x000D_
          "CreationDate": "2022-11-15T10:02:33.4190151+01:00",_x000D_
          "LastRefreshDate": "2020-11-09T16:10:59.2650126+01:00",_x000D_
          "TotalRefreshCount": 1,_x000D_
          "CustomInfo": {}_x000D_
        }_x000D_
      },_x000D_
      "3225": {_x000D_
        "$type": "Inside.Core.Formula.Definition.DefinitionAC, Inside.Core.Formula",_x000D_
        "ID": 3225,_x000D_
        "Results": [_x000D_
          [_x000D_
            ""_x000D_
          ]_x000D_
        ],_x000D_
        "Statistics": {_x000D_
          "CreationDate": "2022-11-15T10:02:33.4190151+01:00",_x000D_
          "LastRefreshDate": "2020-11-09T16:10:59.2699998+01:00",_x000D_
          "TotalRefreshCount": 1,_x000D_
          "CustomInfo": {}_x000D_
        }_x000D_
      },_x000D_
      "3226": {_x000D_
        "$type": "Inside.Core.Formula.Definition.DefinitionAC, Inside.Core.Formula",_x000D_
        "ID": 3226,_x000D_
        "Results": [_x000D_
          [_x000D_
            ""_x000D_
          ]_x000D_
        ],_x000D_
        "Statistics": {_x000D_
          "CreationDate": "2022-11-15T10:02:33.4190151+01:00",_x000D_
          "LastRefreshDate": "2020-11-09T16:10:59.2780349+01:00",_x000D_
          "TotalRefreshCount": 1,_x000D_
          "CustomInfo": {}_x000D_
        }_x000D_
      },_x000D_
      "3227": {_x000D_
        "$type": "Inside.Core.Formula.Definition.DefinitionAC, Inside.Core.Formula",_x000D_
        "ID": 3227,_x000D_
        "Results": [_x000D_
          [_x000D_
            "Catégorie 1"_x000D_
          ]_x000D_
        ],_x000D_
        "Statistics": {_x000D_
          "CreationDate": "2022-11-15T10:02:33.4190151+01:00",_x000D_
          "LastRefreshDate": "2020-11-09T16:10:59.2810102+01:00",_x000D_
          "TotalRefreshCount": 1,_x000D_
          "CustomInfo": {}_x000D_
        }_x000D_
      },_x000D_
      "3228": {_x000D_
        "$type": "Inside.Core.Formula.Definition.DefinitionAC, Inside.Core.Formula",_x000D_
        "ID": 3228,_x000D_
        "Results": [_x000D_
          [_x000D_
            "Catégorie 3"_x000D_
          ]_x000D_
        ],_x000D_
        "Statistics": {_x000D_
          "CreationDate": "2022-11-15T10:02:33.4190151+01:00",_x000D_
          "LastRefreshDate": "2020-11-09T16:10:59.2840024+01:00",_x000D_
          "TotalRefreshCount": 1,_x000D_
          "CustomInfo": {}_x000D_
        }_x000D_
      },_x000D_
      "3229": {_x000D_
        "$type": "Inside.Core.Formula.Definition.DefinitionAC, Inside.Core.Formula",_x000D_
        "ID": 3229,_x000D_
        "Results": [_x000D_
          [_x000D_
            ""_x000D_
          ]_x000D_
        ],_x000D_
        "Statistics": {_x000D_
          "CreationDate": "2022-11-15T10:02:33.4190151+01:00",_x000D_
          "LastRefreshDate": "2020-11-09T16:10:59.286995+01:00",_x000D_
          "TotalRefreshCount": 1,_x000D_
          "CustomInfo": {}_x000D_
        }_x000D_
      },_x000D_
      "3230": {_x000D_
        "$type": "Inside.Core.Formula.Definition.DefinitionAC, Inside.Core.Formula",_x000D_
        "ID": 3230,_x000D_
        "Results": [_x000D_
          [_x000D_
            ""_x000D_
          ]_x000D_
        ],_x000D_
        "Statistics": {_x000D_
          "CreationDate": "2022-11-15T10:02:33.4190151+01:00",_x000D_
          "LastRefreshDate": "2020-11-09T16:10:59.2919793+01:00",_x000D_
          "TotalRefreshCount": 1,_x000D_
          "CustomInfo": {}_x000D_
        }_x000D_
      },_x000D_
      "3231": {_x000D_
        "$type": "Inside.Core.Formula.Definition.DefinitionAC, Inside.Core.Formula",_x000D_
        "ID": 3231,_x000D_
        "Results": [_x000D_
          [_x000D_
            "250"_x000D_
          ]_x000D_
        ],_x000D_
        "Statistics": {_x000D_
          "CreationDate": "2022-11-15T10:02:33.4190151+01:00",_x000D_
          "LastRefreshDate": "2020-11-09T16:10:59.2954036+01:00",_x000D_
     </t>
  </si>
  <si>
    <t xml:space="preserve">     "TotalRefreshCount": 1,_x000D_
          "CustomInfo": {}_x000D_
        }_x000D_
      },_x000D_
      "3232": {_x000D_
        "$type": "Inside.Core.Formula.Definition.DefinitionAC, Inside.Core.Formula",_x000D_
        "ID": 3232,_x000D_
        "Results": [_x000D_
          [_x000D_
            "300"_x000D_
          ]_x000D_
        ],_x000D_
        "Statistics": {_x000D_
          "CreationDate": "2022-11-15T10:02:33.4190151+01:00",_x000D_
          "LastRefreshDate": "2020-11-09T16:10:59.297435+01:00",_x000D_
          "TotalRefreshCount": 1,_x000D_
          "CustomInfo": {}_x000D_
        }_x000D_
      },_x000D_
      "3233": {_x000D_
        "$type": "Inside.Core.Formula.Definition.DefinitionAC, Inside.Core.Formula",_x000D_
        "ID": 3233,_x000D_
        "Results": [_x000D_
          [_x000D_
            "250"_x000D_
          ]_x000D_
        ],_x000D_
        "Statistics": {_x000D_
          "CreationDate": "2022-11-15T10:02:33.4190151+01:00",_x000D_
          "LastRefreshDate": "2020-11-09T16:10:59.3004275+01:00",_x000D_
          "TotalRefreshCount": 1,_x000D_
          "CustomInfo": {}_x000D_
        }_x000D_
      },_x000D_
      "3234": {_x000D_
        "$type": "Inside.Core.Formula.Definition.DefinitionAC, Inside.Core.Formula",_x000D_
        "ID": 3234,_x000D_
        "Results": [_x000D_
          [_x000D_
            "150"_x000D_
          ]_x000D_
        ],_x000D_
        "Statistics": {_x000D_
          "CreationDate": "2022-11-15T10:02:33.4190151+01:00",_x000D_
          "LastRefreshDate": "2020-11-09T16:10:59.3024195+01:00",_x000D_
          "TotalRefreshCount": 1,_x000D_
          "CustomInfo": {}_x000D_
        }_x000D_
      },_x000D_
      "3235": {_x000D_
        "$type": "Inside.Core.Formula.Definition.DefinitionAC, Inside.Core.Formula",_x000D_
        "ID": 3235,_x000D_
        "Results": [_x000D_
          [_x000D_
            "200"_x000D_
          ]_x000D_
        ],_x000D_
        "Statistics": {_x000D_
          "CreationDate": "2022-11-15T10:02:33.4190151+01:00",_x000D_
          "LastRefreshDate": "2020-11-09T16:10:59.3054121+01:00",_x000D_
          "TotalRefreshCount": 1,_x000D_
          "CustomInfo": {}_x000D_
        }_x000D_
      },_x000D_
      "3236": {_x000D_
        "$type": "Inside.Core.Formula.Definition.DefinitionAC, Inside.Core.Formula",_x000D_
        "ID": 3236,_x000D_
        "Results": [_x000D_
          [_x000D_
            "250"_x000D_
          ]_x000D_
        ],_x000D_
        "Statistics": {_x000D_
          "CreationDate": "2022-11-15T10:02:33.4190151+01:00",_x000D_
          "LastRefreshDate": "2020-11-09T16:10:59.3084113+01:00",_x000D_
          "TotalRefreshCount": 1,_x000D_
          "CustomInfo": {}_x000D_
        }_x000D_
      },_x000D_
      "3237": {_x000D_
        "$type": "Inside.Core.Formula.Definition.DefinitionAC, Inside.Core.Formula",_x000D_
        "ID": 3237,_x000D_
        "Results": [_x000D_
          [_x000D_
            "200"_x000D_
          ]_x000D_
        ],_x000D_
        "Statistics": {_x000D_
          "CreationDate": "2022-11-15T10:02:33.4190151+01:00",_x000D_
          "LastRefreshDate": "2020-11-09T16:10:59.3104031+01:00",_x000D_
          "TotalRefreshCount": 1,_x000D_
          "CustomInfo": {}_x000D_
        }_x000D_
      },_x000D_
      "3238": {_x000D_
        "$type": "Inside.Core.Formula.Definition.DefinitionAC, Inside.Core.Formula",_x000D_
        "ID": 3238,_x000D_
        "Results": [_x000D_
          [_x000D_
            "100"_x000D_
          ]_x000D_
        ],_x000D_
        "Statistics": {_x000D_
          "CreationDate": "2022-11-15T10:02:33.4190151+01:00",_x000D_
          "LastRefreshDate": "2020-11-09T16:10:59.3133584+01:00",_x000D_
          "TotalRefreshCount": 1,_x000D_
          "CustomInfo": {}_x000D_
        }_x000D_
      },_x000D_
      "3239": {_x000D_
        "$type": "Inside.Core.Formula.Definition.DefinitionAC, Inside.Core.Formula",_x000D_
        "ID": 3239,_x000D_
        "Results": [_x000D_
          [_x000D_
            "100"_x000D_
          ]_x000D_
        ],_x000D_
        "Statistics": {_x000D_
          "CreationDate": "2022-11-15T10:02:33.4190151+01:00",_x000D_
          "LastRefreshDate": "2020-11-09T16:10:59.3163832+01:00",_x000D_
          "TotalRefreshCount": 1,_x000D_
          "CustomInfo": {}_x000D_
        }_x000D_
      },_x000D_
      "3240": {_x000D_
        "$type": "Inside.Core.Formula.Definition.DefinitionAC, Inside.Core.Formula",_x000D_
        "ID": 3240,_x000D_
        "Results": [_x000D_
          [_x000D_
            "250"_x000D_
          ]_x000D_
        ],_x000D_
        "Statistics": {_x000D_
          "CreationDate": "2022-11-15T10:02:33.4190151+01:00",_x000D_
          "LastRefreshDate": "2020-11-09T16:10:59.3203333+01:00",_x000D_
          "TotalRefreshCount": 1,_x000D_
          "CustomInfo": {}_x000D_
        }_x000D_
      },_x000D_
      "3241": {_x000D_
        "$type": "Inside.Core.Formula.Definition.DefinitionAC, Inside.Core.Formula",_x000D_
        "ID": 3241,_x000D_
        "Results": [_x000D_
          [_x000D_
            "300"_x000D_
          ]_x000D_
        ],_x000D_
        "Statistics": {_x000D_
          "CreationDate": "2022-11-15T10:02:33.4190151+01:00",_x000D_
          "LastRefreshDate": "2020-11-09T16:10:59.3303136+01:00",_x000D_
          "TotalRefreshCount": 1,_x000D_
          "CustomInfo": {}_x000D_
        }_x000D_
      },_x000D_
      "3242": {_x000D_
        "$type": "Inside.Core.Formula.Definition.DefinitionAC, Inside.Core.Formula",_x000D_
        "ID": 3242,_x000D_
        "Results": [_x000D_
          [_x000D_
            "100"_x000D_
          ]_x000D_
        ],_x000D_
        "Statistics": {_x000D_
          "CreationDate": "2022-11-15T10:02:33.4190151+01:00",_x000D_
          "LastRefreshDate": "2020-11-09T16:10:59.3363415+01:00",_x000D_
          "TotalRefreshCount": 1,_x000D_
          "CustomInfo": {}_x000D_
        }_x000D_
      },_x000D_
      "3243": {_x000D_
        "$type": "Inside.Core.Formula.Definition.DefinitionAC, Inside.Core.Formula",_x000D_
        "ID": 3243,_x000D_
        "Results": [_x000D_
          [_x000D_
            "100"_x000D_
          ]_x000D_
        ],_x000D_
        "Statistics": {_x000D_
          "CreationDate": "2022-11-15T10:02:33.4190151+01:00",_x000D_
          "LastRefreshDate": "2020-11-09T16:10:59.3403213+01:00",_x000D_
          "TotalRefreshCount": 1,_x000D_
          "CustomInfo": {}_x000D_
        }_x000D_
      },_x000D_
      "3244": {_x000D_
        "$type": "Inside.Core.Formula.Definition.DefinitionAC, Inside.Core.Formula",_x000D_
        "ID": 3244,_x000D_
        "Results": [_x000D_
          [_x000D_
            "200"_x000D_
          ]_x000D_
        ],_x000D_
        "Statistics": {_x000D_
          "CreationDate": "2022-11-15T10:02:33.4190151+01:00",_x000D_
          "LastRefreshDate": "2020-11-09T16:10:59.3443363+01:00",_x000D_
          "TotalRefreshCount": 1,_x000D_
          "CustomInfo": {}_x000D_
        }_x000D_
      },_x000D_
      "3245": {_x000D_
        "$type": "Inside.Core.Formula.Definition.DefinitionAC, Inside.Core.Formula",_x000D_
        "ID": 3245,_x000D_
        "Results": [_x000D_
          [_x000D_
            "300"_x000D_
          ]_x000D_
        ],_x000D_
        "Statistics": {_x000D_
          "CreationDate": "2022-11-15T10:02:33.4190151+01:00",_x000D_
          "LastRefreshDate": "2020-11-09T16:10:59.3473063+01:00",_x000D_
          "TotalRefreshCount": 1,_x000D_
          "CustomInfo": {}_x000D_
        }_x000D_
      },_x000D_
      "3246": {_x000D_
        "$type": "Inside.Core.Formula.Definition.DefinitionAC, Inside.Core.Formula",_x000D_
        "ID": 3246,_x000D_
        "Results": [_x000D_
          [_x000D_
            "300"_x000D_
          ]_x000D_
        ],_x000D_
        "Statistics": {_x000D_
          "CreationDate": "2022-11-15T10:02:33.4190151+01:00",_x000D_
          "LastRefreshDate": "2020-11-09T16:10:59.3512947+01:00",_x000D_
          "TotalRefreshCount": 1,_x000D_
          "CustomInfo": {}_x000D_
        }_x000D_
      },_x000D_
      "3247": {_x000D_
        "$type": "Inside.Core.Formula.Definition.DefinitionAC, Inside.Core.Formula",_x000D_
        "ID": 3247,_x000D_
        "Results": [_x000D_
          [_x000D_
            "150"_x000D_
          ]_x000D_
        ],_x000D_
        "Statistics": {_x000D_
          "CreationDate": "2022-11-15T10:02:33.4190151+01:00",_x000D_
          "LastRefreshDate": "2020-11-09T16:10:59.3532948+01:00",_x000D_
          "TotalRefreshCount": 1,_x000D_
          "CustomInfo": {}_x000D_
        }_x000D_
      },_x000D_
      "3248": {_x000D_
        "$type": "Inside.Core.Formula.Definition.DefinitionAC, Inside.Core.Formula",_x000D_
        "ID": 3248,_x000D_
        "Results": [_x000D_
          [_x000D_
            "250"_x000D_
          ]_x000D_
        ],_x000D_
        "Statistics": {_x000D_
          "CreationDate": "2022-11-15T10:02:33.4190151+01:00",_x000D_
          "LastRefreshDate": "2020-11-09T16:10:59.3562852+01:00",_x000D_
          "TotalRefreshCount": 1,_x000D_
          "CustomInfo": {}_x000D_
        }_x000D_
      },_x000D_
      "3249": {_x000D_
        "$type": "Inside.Core.Formula.Definition.DefinitionAC, Inside.Core.Formula",_x000D_
        "ID": 3249,_x000D_
        "Results": [_x000D_
          [_x000D_
            "300"_x000D_
          ]_x000D_
        ],_x000D_
        "Statistics": {_x000D_
          "CreationDate": "2022-11-15T10:02:33.4190151+01:00",_x000D_
          "LastRefreshDate": "2020-11-09T16:10:59.3582874+01:00",_x000D_
          "TotalRefreshCount": 1,_x000D_
          "CustomInfo": {}_x000D_
        }_x000D_
      },_x000D_
      "3250": {_x000D_
        "$type": "Inside.Core.Formula.Definition.DefinitionAC, Inside.Core.Formula",_x000D_
        "ID": 3250,_x000D_
        "Results": [_x000D_
          [_x000D_
            "250"_x000D_
          ]_x000D_
        ],_x000D_
        "Statistics": {_x000D_
          "CreationDate": "2022-11-15T10:02:33.4190151+01:00",_x000D_
          "LastRefreshDate": "2020-11-09T16:10:59.3612779+01:00",_x000D_
          "TotalRefreshCount": 1,_x000D_
          "CustomInfo": {}_x000D_
        }_x000D_
      },_x000D_
      "3251": {_x000D_
        "$type": "Inside.Core.Formula.Definition.DefinitionAC, Inside.Core.Formula",_x000D_
        "ID": 3251,_x000D_
        "Results": [_x000D_
          [_x000D_
            "150"_x000D_
          ]_x000D_
        ],_x000D_
        "Statistics": {_x000D_
          "CreationDate": "2022-11-15T10:02:33.4190151+01:00",_x000D_
          "LastRefreshDate": "2020-11-09T16:10:59.3652502+01:00",_x000D_
          "TotalRefreshCount": 1,_x000D_
          "CustomInfo": {}_x000D_
        }_x000D_
      },_x000D_
      "3252": {_x000D_
        "$type": "Inside.Core.Formula.Definition.DefinitionAC, Inside.Core.Formula",_x000D_
        "ID": 3252,_x000D_
        "Results": [_x000D_
          [_x000D_
            "200"_x000D_
          ]_x000D_
        ],_x000D_
        "Statistics": {_x000D_
          "CreationDate": "2022-11-15T10:02:33.4190151+01:00",_x000D_
          "LastRefreshDate": "2020-11-09T16:10:59.367242+01:00",_x000D_
          "TotalRefreshCount": 1,_x000D_
          "CustomInfo": {}_x000D_
        }_x000D_
      },_x000D_
      "3253": {_x000D_
        "$type": "Inside.Core.Formula.Definition.DefinitionAC, Inside.Core.Formula",_x000D_
        "ID": 3253,_x000D_
        "Results": [_x000D_
          [_x000D_
            "250"_x000D_
          ]_x000D_
        ],_x000D_
        "Statistics": {_x000D_
          "CreationDate": "2022-11-15T10:02:33.4190151+01:00",_x000D_
          "LastRefreshDate": "2020-11-09T16:10:59.370237+01:00",_x000D_
          "TotalRefreshCount": 1,_x000D_
          "CustomInfo": {}_x000D_
        }_x000D_
      },_x000D_
      "3254": {_x000D_
        "$type": "Inside.Core.Formula.Definition.DefinitionAC, Inside.Core.Formula",_x000D_
        "ID": 3254,_x000D_
        "Results": [_x000D_
          [_x000D_
            "200"_x000D_
          ]_x000D_
        ],_x000D_
        "Statistics": {_x000D_
          "CreationDate": "2022-11-15T10:02:33.4190151+01:00",_x000D_
          "LastRefreshDate": "2020-11-09T16:10:59.3722363+01:00",_x000D_
          "TotalRefreshCount": 1,_x000D_
          "CustomInfo": {}_x000D_
        }_x000D_
      },_x000D_
      "3255": {_x000D_
        "$type": "Inside.Core.Formula.Definition.DefinitionAC, Inside.Core.Formula",_x000D_
        "ID": 3255,_x000D_
        "Results": [_x000D_
          [_x000D_
            "100"_x000D_
          ]_x000D_
        ],_x000D_
        "Statistics": {_x000D_
          "CreationDate": "2022-11-15T10:02:33.4190151+01:00",_x000D_
          "LastRefreshDate": "2020-11-09T16:10:59.3742305+01:00",_x000D_
          "TotalRefreshCount": 1,_x000D_
          "CustomInfo": {}_x000D_
        }_x000D_
      },_x000D_
      "3256": {_x000D_
        "$type": "Inside.Core.Formula.Definition.DefinitionAC, Inside.Core.Formula",_x000D_
        "ID": 3256,_x000D_
        "Results": [_x000D_
          [_x000D_
            "150"_x000D_
          ]_x000D_
        ],_x000D_
        "Statistics": {_x000D_
          "CreationDate": "2022-11-15T10:02:33.4190151+01:00",_x000D_
          "LastRefreshDate": "2020-11-09T16:10:59.3772255+01:00",_x000D_
          "TotalRefreshCount": 1,_x000D_
          "CustomInfo": {}_x000D_
        }_x000D_
      },_x000D_
      "3257": {_x000D_
        "$type": "Inside.Core.Formula.Definition.DefinitionAC, Inside.Core.Formula",_x000D_
        "ID": 3257,_x000D_
        "Results": [_x000D_
          [_x000D_
            "200"_x000D_
          ]_x000D_
        ],_x000D_
        "Statistics": {_x000D_
          "CreationDate": "2022-11-15T10:02:33.4190151+01:00",_x000D_
          "LastRefreshDate": "2020-11-09T16:10:59.3811839+01:00",_x000D_
          "TotalRefreshCount": 1,_x000D_
          "CustomInfo": {}_x000D_
        }_x000D_
      },_x000D_
      "3258": {_x000D_
        "$type": "Inside.Core.Formula.Definition.DefinitionAC, Inside.Core.Formula",_x000D_
        "ID": 3258,_x000D_
        "Results": [_x000D_
          [_x000D_
            "100"_x000D_
          ]_x000D_
        ],_x000D_
        "Statistics": {_x000D_
          "CreationDate": "2022-11-15T10:02:33.4190151+01:00",_x000D_
          "LastRefreshDate": "2020-11-09T16:10:59.3852174+01:00",_x000D_
          "TotalRefreshCount": 1,_x000D_
          "CustomInfo": {}_x000D_
        }_x000D_
      },_x000D_
      "3259": {_x000D_
        "$type": "Inside.Core.Formula.Definition.DefinitionAC, Inside.Core.Formula",_x000D_
        "ID": 3259,_x000D_
        "Results": [_x000D_
          [_x000D_
            "300"_x000D_
          ]_x000D_
        ],_x000D_
        "Statistics": {_x000D_
          "CreationDate": "2022-11-15T10:02:33.4190151+01:00",_x000D_
          "LastRefreshDate": "2020-11-09T16:10:59.388213+01:00",_x000D_
          "TotalRefreshCount": 1,_x000D_
          "CustomInfo": {}_x000D_
        }_x000D_
      },_x000D_
      "3260": {_x000D_
        "$type": "Inside.Core.Formula.Definition.DefinitionAC, Inside.Core.Formula",_x000D_
        "ID": 3260,_x000D_
        "Results": [_x000D_
          [_x000D_
            "100"_x000D_
          ]_x000D_
        ],_x000D_
        "Statistics": {_x000D_
          "CreationDate": "2022-11-15T10:02:33.4190151+01:00",_x000D_
          "LastRefreshDate": "2020-11-09T16:10:59.3902083+01:00",_x000D_
          "TotalRefreshCount": 1,_x000D_
          "CustomInfo": {}_x000D_
        }_x000D_
      },_x000D_
      "3261": {_x000D_
        "$type": "Inside.Core.Formula.Definition.DefinitionAC, Inside.Core.Formula",_x000D_
        "ID": 3261,_x000D_
        "Results": [_x000D_
          [_x000D_
            "Employé"_x000D_
          ]_x000D_
        ],_x000D_
        "Statistics": {_x000D_
          "CreationDate": "2022-11-15T10:02:33.4190151+01:00",_x000D_
          "LastRefreshDate": "2020-11-09T16:10:59.3922136+01:00",_x000D_
          "TotalRefreshCount": 1,_x000D_
          "CustomInfo": {}_x000D_
        }_x000D_
      },_x000D_
      "3262": {_x000D_
        "$type": "Inside.Core.Formula.Definition.DefinitionAC, Inside.Core.Formula",_x000D_
        "ID": 3262,_x000D_
        "Results": [_x000D_
          [_x000D_
            "Employé"_x000D_
          ]_x000D_
        ],_x000D_
        "Statistics": {_x000D_
          "CreationDate": "2022-11-15T10:02:33.4190151+01:00",_x000D_
          "LastRefreshDate": "2020-11-09T16:10:59.395203+01:00",_x000D_
          "TotalRefreshCount": 1,_x000D_
          "CustomInfo": {}_x000D_
        }_x000D_
      },_x000D_
      "3263": {_x000D_
        "$type": "Inside.Core.Formula.Definition.DefinitionAC, Inside.Core.Formula",_x000D_
        "ID": 3263,_x000D_
        "Results": [_x000D_
          [_x000D_
            "Employé"_x000D_
          ]_x000D_
        ],_x000D_
        "Statistics": {_x000D_
          "CreationDate": "2022-11-15T10:02:33.4190151+01:00",_x000D_
          "LastRefreshDate": "2020-11-09T16:10:59.3982658+01:00",_x000D_
          "TotalRefreshCount": 1,_x000D_
          "CustomInfo": {}_x000D_
        }_x000D_
      },_x000D_
      "3264": {_x000D_
        "$type": "Inside.Core.Formula.Definition.DefinitionAC, Inside.Core.Formula",_x000D_
        "ID": 3264,_x000D_
        "Results": [_x000D_
          [_x000D_
            "Employé"_x000D_
          ]_x000D_
        ],_x000D_
        "Statistics": {_x000D_
          "CreationDate": "2022-11-15T10:02:33.4190151+01:00",_x000D_
          "LastRefreshDate": "2020-11-09T16:10:59.4002459+01:00",_x000D_
          "TotalRefreshCount": 1,_x000D_
          "CustomInfo": {}_x000D_
        }_x000D_
      },_x000D_
      "3265": {_x000D_
        "$type": "Inside.Core.Formula.Definition.DefinitionAC, Inside.Core.Formula",_x000D_
        "ID": 3265,_x000D_
        "Results": [_x000D_
          [_x000D_
            "Employé"_x000D_
          ]_x000D_
        ],_x000D_
        "Statistics": {_x000D_
          "CreationDate": "2022-11-15T10:02:33.4190151+01:00",_x000D_
          "LastRefreshDate": "2020-11-09T16:10:59.4032352+01:00",_x000D_
          "TotalRefreshCount": 1,_x000D_
          "CustomInfo": {}_x000D_
        }_x000D_
      },_x000D_
      "3266": {_x000D_
        "$type": "Inside.Core.Formula.Definition.DefinitionAC, Inside.Core.Formula",_x000D_
        "ID": 3266,_x000D_
        "Results": [_x000D_
          [_x000D_
            "Employé"_x000D_
          ]_x000D_
        ],_x000D_
        "Statistics": {_x000D_
          "CreationDate": "2022-11-15T10:02:33.4190151+01:00",_x000D_
          "LastRefreshDate": "2020-11-09T16:10:59.405234+01:00",_x000D_
          "TotalRefreshCount": 1,_x000D_
          "CustomInfo": {}_x000D_
        }_x000D_
      },_x000D_
      "3267": {_x000D_
        "$type": "Inside.Core.Formula.Definition.DefinitionAC, Inside.Core.Formula",_x000D_
        "ID": 3267,_x000D_
        "Results": [_x000D_
          [_x000D_
            "Employé"_x000D_
          ]_x000D_
        ],_x000D_
        "Statistics": {_x000D_
          "CreationDate": "2022-11-15T10:02:33.4190151+01:00",_x000D_
          "LastRefreshDate": "2020-11-09T16:10:59.4082252+01:00",_x000D_
          "TotalRefreshCount": 1,_x000D_
          "CustomInfo": {}_x000D_
        }_x000D_
      },_x000D_
      "3268": {_x000D_
        "$type": "Inside.Core.Formula.Definition.DefinitionAC, Inside.Core.Formula",_x000D_
        "ID": 3268,_x000D_
        "Results": [_x000D_
          [_x000D_
            "Employé"_x000D_
          ]_x000D_
        ],_x000D_
        "Statistics": {_x000D_
          "CreationDate": "2022-11-15T10:02:33.4190151+01:00",_x000D_
          "LastRefreshDate": "2020-11-09T16:10:59.4102249+01:00",_x000D_
          "TotalRefreshCount": 1,_x000D_
          "CustomInfo": {}_x000D_
        }_x000D_
      },_x000D_
      "3269": {_x000D_
        "$type": "Inside.Core.Formula.Definition.DefinitionAC, Inside.Core.Formula",_x000D_
        "ID": 3269,_x000D_
        "Results": [_x000D_
          [_x000D_
            "Employé"_x000D_
          ]_x000D_
        ],_x000D_
        "Statistics": {_x000D_
          "CreationDate": "2022-11-15T10:02:33.4190151+01:00",_x000D_
          "LastRefreshDate": "2020-11-09T16:10:59.4131855+01:00",_x000D_
          "TotalRefreshCount": 1,_x000D_
          "CustomInfo": {}_x000D_
        }_x000D_
      },_x000D_
      "3270": {_x000D_
        "$type": "Inside.Core.Formula.Definition.DefinitionAC, Inside.Core.Formula",_x000D_
        "ID": 3270,_x000D_
        "Results": [_x000D_
          [_x000D_
            "Ingénieur et cadre"_x000D_
          ]_x000D_
        ],_x000D_
        "Statistics": {_x000D_
          "CreationDate": "2022-11-15T10:02:33.4190151+01:00",_x000D_
          "LastRefreshDate": "2020-11-09T16:10:59.4152099+01:00",_x000D_
          "TotalRefreshCount": 1,_x000D_
          "CustomInfo": {}_x000D_
        }_x000D_
      },_x000D_
      "3271": {_x000D_
        "$type": "Inside.Core.Formula.Definition.DefinitionAC, Inside.Core.Formula",_x000D_
        "ID": 3271,_x000D_
        "Results": [_x000D_
          [_x000D_
            "Ingénieur et cadre"_x000D_
          ]_x000D_
        ],_x000D_
        "Statistics": {_x000D_
          "CreationDate": "2022-11-15T10:02:33.4190151+01:00",_x000D_
          "LastRefreshDate": "2020-11-09T16:10:59.4181929+01:00",_x000D_
          "TotalRefreshCount": 1,_x000D_
          "CustomInfo": {}_x000D_
        }_x000D_
      },_x000D_
      "3272": {_x000D_
        "$type": "Inside.Core.Formula.Definition.DefinitionAC, Inside.Core.Formula",_x000D_
        "ID": 3272,_x000D_
        "Results": [_x000D_
          [_x000D_
            "Ingénieur et cadre"_x000D_
          ]_x000D_
        ],_x000D_
        "Statistics": {_x000D_
          "CreationDate": "2022-11-15T10:02:33.4190151+01:00",_x000D_
          "LastRefreshDate": "2020-11-09T16:10:59.4201938+01:00",_x000D_
          "TotalRefreshCount": 1,_x000D_
          "CustomInfo": {}_x000D_
        }_x000D_
      },_x000D_
      "3273": {_x000D_
        "$type": "Inside.Core.Formula.Definition.DefinitionAC, Inside.Core.Formula",_x000D_
        "ID": 3273,_x000D_
        "Results": [_x000D_
          [_x000D_
            "Employé"_x000D_
          ]_x000D_
        ],_x000D_
        "Statistics": {_x000D_
          "CreationDate": "2022-11-15T10:02:33.4190151+01:00",_x000D_
          "LastRefreshDate": "2020-11-09T16:10:59.4251744+01:00",_x000D_
          "TotalRefreshCount": 1,_x000D_
          "CustomInfo": {}_x000D_
        }_x000D_
      },_x000D_
      "3274": {_x000D_
        "$type": "Inside.Core.Formula.Definition.DefinitionAC, Inside.Core.Formula",_x000D_
        "ID": 3274,_x000D_
        "Results": [_x000D_
          [_x000D_
            "1"_x000D_
          ]_x000D_
        ],_x000D_
        "Statistics": {_x000D_
          "CreationDate": "2022-11-15T10:02:33.4190151+01:00",_x000D_
          "LastRefreshDate": "2020-11-09T16:10:59.4331036+01:00",_x000D_
          "TotalRefreshCount": 1,_x000D_
          "CustomInfo": {}_x000D_
        }_x000D_
      },_x000D_
      "3275": {_x000D_
        "$type": "Inside.Core.Formula.Definition.DefinitionAC, Inside.Core.Formula",_x000D_
        "ID": 3275,_x000D_
        "Results": [_x000D_
          [_x000D_
            "3"_x000D_
          ]_x000D_
        ],_x000D_
        "Statistics": {_x000D_
          "CreationDate": "2022-11-15T10:02:33.4190151+01:00",_x000D_
          "LastRefreshDate": "2020-11-09T16:10:59.4350986+01:00",_x000D_
          "TotalRefreshCount": 1,_x000D_
          "CustomInfo": {}_x000D_
        }_x000D_
      },_x000D_
      "3276": {_x000D_
        "$type": "Inside.Core.Formula.Definition.DefinitionAC, Inside.Core.Formula",_x000D_
        "ID": 3276,_x000D_
        "Results": [_x000D_
          [_x000D_
            "2"_x000D_
          ]_x000D_
        ],_x000D_
        "Statistics": {_x000D_
          "CreationDate": "2022-11-15T10:02:33.4190151+01:00",_x000D_
          "LastRefreshDate": "2020-11-09T16:10:59.4381313+01:00",_x000D_
          "TotalRefreshCount": 1,_x000D_
          "CustomInfo": {}_x000D_
        }_x000D_
      },_x000D_
      "3277": {_x000D_
        "$type": "Inside.Core.Formula.Definition.DefinitionAC, Inside.Core.Formula",_x000D_
        "ID": 3277,_x000D_
        "Results": [_x000D_
          [_x000D_
            "2"_x000D_
          ]_x000D_
        ],_x000D_
        "Statistics": {_x000D_
          "CreationDate": "2022-11-15T10:02:33.4190151+01:00",_x000D_
          "LastRefreshDate": "2020-11-09T16:10:59.4401255+01:00",_x000D_
          "TotalRefreshCount": 1,_x000D_
          "CustomInfo": {}_x000D_
        }_x000D_
      },_x000D_
      "3278": {_x000D_
        "$type": "Inside.Core.Formula.Definition.DefinitionAC, Inside.Core.Formula",_x000D_
        "ID": 3278,_x000D_
        "Results": [_x000D_
          [_x000D_
            "1"_x000D_
          ]_x000D_
        ],_x000D_
        "Statistics": {_x000D_
          "CreationDate": "2022-11-15T10:02:33.4190151+01:00",_x000D_
          "LastRefreshDate": "2020-11-09T16:10:59.4421243+01:00",_x000D_
          "TotalRefreshCount": 1,_x000D_
          "CustomInfo": {}_x000D_
        }_x000D_
      },_x000D_
      "3279": {_x000D_
        "$type": "Inside.Core.Formula.Definition.DefinitionAC, Inside.Core.Formula",_x000D_
        "ID": 3279,_x000D_
        "Results": [_x000D_
          [_x000D_
            "3"_x000D_
          ]_x000D_
        ],_x000D_
        "Statistics": {_x000D_
          "CreationDate": "2022-11-15T10:02:33.4190151+01:00",_x000D_
          "LastRefreshDate": "2020-11-09T16:10:59.4451142+01:00",_x000D_
          "TotalRefreshCount": 1,_x000D_
          "CustomInfo": {}_x000D_
        }_x000D_
      },_x000D_
      "3280": {_x000D_
        "$type": "Inside.Core.Formula.Definition.DefinitionAC, Inside.Core.Formula",_x000D_
        "ID": 3280,_x000D_
        "Results": [_x000D_
          [_x000D_
            "2"_x000D_
          ]_x000D_
        ],_x000D_
        "Statistics": {_x000D_
          "CreationDate": "2022-11-15T10:02:33.4190151+01:00",_x000D_
          "LastRefreshDate": "2020-11-09T16:10:59.4481439+01:00",_x000D_
          "TotalRefreshCount": 1,_x000D_
          "CustomInfo": {}_x000D_
        }_x000D_
      },_x000D_
      "3281": {_x000D_
        "$type": "Inside.Core.Formula.Definition.DefinitionAC, Inside.Core.Formula",_x000D_
        "ID": 3281,_x000D_
        "Results": [_x000D_
          [_x000D_
            "1"_x000D_
          ]_x000D_
        ],_x000D_
        "Statistics": {_x000D_
          "CreationDate": "2022-11-15T10:02:33.4190151+01:00",_x000D_
          "LastRefreshDate": "2020-11-09T16:10:59.4501426+01:00",_x000D_
          "TotalRefreshCount": 1,_x000D_
          "CustomInfo": {}_x000D_
        }_x000D_
      },_x000D_
      "3282": {_x000D_
        "$type": "Inside.Core.Formula.Definition.DefinitionAC, Inside.Core.Formula",_x000D_
        "ID": 3282,_x000D_
        "Results": [_x000D_
          [_x000D_
            "2"_x000D_
          ]_x000D_
        ],_x000D_
        "Statistics": {_x000D_
          "CreationDate": "2022-11-15T10:02:33.4190151+01:00",_x000D_
          "LastRefreshDate": "2020-11-09T16:10:59.4521325+01:00",_x000D_
          "TotalRefreshCount": 1,_x000D_
          "CustomInfo": {}_x000D_
        }_x000D_
      },_x000D_
      "3283": {_x000D_
        "$type": "Inside.Core.Formula.Definition.DefinitionAC, Inside.Core.Formula",_x000D_
        "ID": 3283,_x000D_
        "Results": [_x000D_
          [_x000D_
            "1"_x000D_
          ]_x000D_
        ],_x000D_
        "Statistics": {_x000D_
          "CreationDate": "2022-11-15T10:02:33.4190151+01:00",_x000D_
          "LastRefreshDate": "2020-11-09T16:10:59.4551317+01:00",_x000D_
          "TotalRefreshCount": 1,_x000D_
          "CustomInfo": {}_x000D_
        }_x000D_
      },_x000D_
      "3284": {_x000D_
        "$type": "Inside.Core.Formula.Definition.DefinitionAC, Inside.Core.Formula",_x000D_
        "ID": 3284,_x000D_
        "Results": [_x000D_
          [_x000D_
            "2"_x000D_
          ]_x000D_
        ],_x000D_
        "Statistics": {_x000D_
          "CreationDate": "2022-11-15T10:02:33.4190151+01:00",_x000D_
          "LastRefreshDate": "2020-11-09T16:10:59.4571197+01:00",_x000D_
          "TotalRefreshCount": 1,_x000D_
          "CustomInfo": {}_x000D_
        }_x000D_
      },_x000D_
      "3285": {_x000D_
        "$type": "Inside.Core.Formula.Definition.DefinitionAC, Inside.Core.Formula",_x000D_
        "ID": 3285,_x000D_
        "Results": [_x000D_
          [_x000D_
            "2"_x000D_
          ]_x000D_
        ],_x000D_
        "Statistics": {_x000D_
          "CreationDate": "2022-11-15T10:02:33.4190151+01:00",_x000D_
          "LastRefreshDate": "2020-11-09T16:10:59.4591137+01:00",_x000D_
          "TotalRefreshCount": 1,_x000D_
          "CustomInfo": {}_x000D_
        }_x000D_
      },_x000D_
      "3286": {_x000D_
        "$type": "Inside.Core.Formula.Definition.DefinitionAC, Inside.Core.Formula",_x000D_
        "ID": 3286,_x000D_
        "Results": [_x000D_
          [_x000D_
            "1"_x000D_
          ]_x000D_
        ],_x000D_
        "Statistics": {_x000D_
          "CreationDate": "2022-11-15T10:02:33.4190151+01:00",_x000D_
          "LastRefreshDate": "2020-11-09T16:10:59.4620617+01:00",_x000D_
          "TotalRefreshCount": 1,_x000D_
          "CustomInfo": {}_x000D_
        }_x000D_
      },_x000D_
      "3287": {_x000D_
        "$type": "Inside.Core.Formula.Definition.DefinitionAC, Inside.Core.Formula",_x000D_
        "ID": 3287,_x000D_
        "Results": [_x000D_
          [_x000D_
            "1"_x000D_
          ]_x000D_
        ],_x000D_
        "Statistics": {_x000D_
          "CreationDate": "2022-11-15T10:02:33.4190151+01:00",_x000D_
          "LastRefreshDate": "2020-11-09T16:10:59.4650553+01:00",_x000D_
          "TotalRefreshCount": 1,_x000D_
          "CustomInfo": {}_x000D_
        }_x000D_
      },_x000D_
      "3288": {_x000D_
        "$type": "Inside.Core.Formula.Definition.DefinitionAC, Inside.Core.Formula",_x000D_
        "ID": 3288,_x000D_
        "Results": [_x000D_
          [_x000D_
            "1"_x000D_
          ]_x000D_
        ],_x000D_
        "Statistics": {_x000D_
          "CreationDate": "2022-11-15T10:02:33.4190151+01:00",_x000D_
          "LastRefreshDate": "2020-11-09T16:10:59.4670948+01:00",_x000D_
          "TotalRefreshCount": 1,_x000D_
          "CustomInfo": {}_x000D_
        }_x000D_
      },_x000D_
      "3289": {_x000D_
        "$type": "Inside.Core.Formula.Definition.DefinitionAC, Inside.Core.Formula",_x000D_
        "ID": 3289,_x000D_
        "Results": [_x000D_
          [_x000D_
            "2"_x000D_
          ]_x000D_
        ],_x000D_
        "Statistics": {_x000D_
          "CreationDate": "2022-11-15T10:02:33.4190151+01:00",_x000D_
          "LastRefreshDate": "2020-11-09T16:10:59.4690586+01:00",_x000D_
          "TotalRefreshCount": 1,_x000D_
          "CustomInfo": {}_x000D_
        }_x000D_
      },_x000D_
      "3290": {_x000D_
        "$type": "Inside.Core.Formula.Definition.DefinitionAC, Inside.Core.Formula",_x000D_
        "ID": 3290,_x000D_
        "Results": [_x000D_
          [_x000D_
            "2"_x000D_
          ]_x000D_
        ],_x000D_
        "Statistics": {_x000D_
          "CreationDate": "2022-11-15T10:02:33.4190151+01:00",_x000D_
          "LastRefreshDate": "2020-11-09T16:10:59.4720819+01:00",_x000D_
          "TotalRefreshCount": 1,_x000D_
          "CustomInfo": {}_x000D_
        }_x000D_
      },_x000D_
      "3291": {_x000D_
        "$type": "Inside.Core.Formula.Definition.DefinitionAC, Inside.Core.Formula",_x000D_
        "ID": 3291,_x000D_
        "Results": [_x000D_
          [_x000D_
            "1"_x000D_
          ]_x000D_
        ],_x000D_
        "Statistics": {_x000D_
          "CreationDate": "2022-11-15T10:02:33.4190151+01:00",_x000D_
          "LastRefreshDate": "2020-11-09T16:10:59.475077+01:00",_x000D_
          "TotalRefreshCount": 1,_x000D_
          "CustomInfo": {}_x000D_
        }_x000D_
      },_x000D_
      "3292": {_x000D_
        "$type": "Inside.Core.Formula.Definition.DefinitionAC, Inside.Core.Formula",_x000D_
        "ID": 3292,_x000D_
        "Results": [_x000D_
          [_x000D_
            ""_x000D_
          ]_x000D_
        ],_x000D_
        "Statistics": {_x000D_
          "CreationDate": "2022-11-15T10:02:33.4190151+01:00",_x000D_
          "LastRefreshDate": "2020-11-09T16:10:59.4780205+01:00",_x000D_
          "TotalRefreshCount": 1,_x000D_
          "CustomInfo": {}_x000D_
        }_x000D_
      },_x000D_
      "3293": {_x000D_
        "$type": "Inside.Core.Formula.Definition.DefinitionAC, Inside.Core.Formula",_x000D_
        "ID": 3293,_x000D_
        "Results": [_x000D_
          [_x000D_
            ""_x000D_
          ]_x000D_
        ],_x000D_
        "Statistics": {_x000D_
          "CreationDate": "2022-11-15T10:02:33.4190151+01:00",_x000D_
          "LastRefreshDate": "2020-11-09T16:10:59.4830095+01:00",_x000D_
          "TotalRefreshCount": 1,_x000D_
          "CustomInfo": {}_x000D_
        }_x000D_
      },_x000D_
      "3294": {_x000D_
        "$type": "Inside.Core.Formula.Definition.DefinitionAC, Inside.Core.Formula",_x000D_
        "ID": 3294,_x000D_
        "Results": [_x000D_
          [_x000D_
            ""_x000D_
          ]_x000D_
        ],_x000D_
        "Statistics": {_x000D_
          "CreationDate": "2022-11-15T10:02:33.4190151+01:00",_x000D_
          "LastRefreshDate": "2020-11-09T16:10:59.4860391+01:00",_x000D_
          "TotalRefreshCount": 1,_x000D_
          "CustomInfo": {}_x000D_
        }_x000D_
      },_x000D_
      "3295": {_x000D_
        "$type": "Inside.Core.Formula.Definition.DefinitionAC, Inside.Core.Formula",_x000D_
        "ID": 3295,_x000D_
        "Results": [_x000D_
          [_x000D_
            "Catégorie 3"_x000D_
          ]_x000D_
        ],_x000D_
        "Statistics": {_x000D_
          "CreationDate": "2022-11-15T10:02:33.4190151+01:00",_x000D_
          "LastRefreshDate": "2020-11-09T16:10:59.4890295+01:00",_x000D_
          "TotalRefreshCount": 1,_x000D_
          "CustomInfo": {}_x000D_
        }_x000D_
      },_x000D_
      "3296": {_x000D_
        "$type": "Inside.Core.Formula.Definition.DefinitionAC, Inside.Core.Formula",_x000D_
        "ID": 3296,_x000D_
        "Results": [_x000D_
          [_x000D_
            ""_x000D_
          ]_x000D_
        ],_x000D_
        "Statistics": {_x000D_
          "CreationDate": "2022-11-15T10:02:33.4190151+01:00",_x000D_
          "LastRefreshDate": "2020-11-09T16:10:59.4920157+01:00",_x000D_
          "TotalRefreshCount": 1,_x000D_
          "CustomInfo": {}_x000D_
        }_x000D_
      },_x000D_
      "3297": {_x000D_
        "$type": "Inside.Core.Formula.Definition.DefinitionAC, Inside.Core.Formula",_x000D_
        "ID": 3297,_x000D_
        "Results": [_x000D_
          [_x000D_
            ""_x000D_
          ]_x000D_
        ],_x000D_
        "Statistics": {_x000D_
          "CreationDate": "2022-11-15T10:02:33.4190151+01:00",_x000D_
          "LastRefreshDate": "2020-11-09T16:10:59.4959739+01:00",_x000D_
          "TotalRefreshCount": 1,_x000D_
          "CustomInfo": {}_x000D_
        }_x000D_
      },_x000D_
      "3298": {_x000D_
        "$type": "Inside.Core.Formula.Definition.DefinitionAC, Inside.Core.Formula",_x000D_
        "ID": 3298,_x000D_
        "Results": [_x000D_
          [_x000D_
            ""_x000D_
          ]_x000D_
        ],_x000D_
        "Statistics": {_x000D_
          "CreationDate": "2022-11-15T10:02:33.4190151+01:00",_x000D_
          "LastRefreshDate": "2020-11-09T16:10:59.4999643+01:00",_x000D_
          "TotalRefreshCount": 1,_x000D_
          "CustomInfo": {}_x000D_
        }_x000D_
      },_x000D_
      "3299": {_x000D_
        "$type": "Inside.Core.Formula.Definition.DefinitionAC, Inside.Core.Formula",_x000D_
        "ID": 3299,_x000D_
        "Results": [_x000D_
          [_x000D_
            "Catégorie 1"_x000D_
          ]_x000D_
        ],_x000D_
        "Statistics": {_x000D_
          "CreationDate": "2022-11-15T10:02:33.4190151+01:00",_x000D_
          "LastRefreshDate": "2020-11-09T16:10:59.5029954+01:00",_x000D_
          "TotalRefreshCount": 1,_x000D_
          "CustomInfo": {}_x000D_
        }_x000D_
      },_x000D_
      "3300": {_x000D_
        "$type": "Inside.Core.Formula.Definition.DefinitionAC, Inside.Core.Formula",_x000D_
        "ID": 3300,_x000D_
        "Results": [_x000D_
          [_x000D_
            "Catégorie 2"_x000D_
          ]_x000D_
        ],_x000D_
        "Statistics": {_x000D_
          "CreationDate": "2022-11-15T10:02:33.4190151+01:00",_x000D_
          "LastRefreshDate": "2020-11-09T16:10:59.5069841+01:00",_x000D_
          "TotalRefreshCount": 1,_x000D_
          "CustomInfo": {}_x000D_
        }_x000D_
      },_x000D_
      "3301": {_x000D_
        "$type": "Inside.Core.Formula.Definition.DefinitionAC, Inside.Core.Formula",_x000D_
        "ID": 3301,_x000D_
        "Results": [_x000D_
          [_x000D_
            ""_x000D_
          ]_x000D_
        ],_x000D_
        "Statistics": {_x000D_
          "CreationDate": "2022-11-15T10:02:33.4190151+01:00",_x000D_
          "LastRefreshDate": "2020-11-09T16:10:59.526936+01:00",_x000D_
          "TotalRefreshCount": 1,_x000D_
          "CustomInfo": {}_x000D_
        }_x000D_
      },_x000D_
      "3302": {_x000D_
        "$type": "Inside.Core.Formula.Definition.DefinitionAC, Inside.Core.Formula",_x000D_
        "ID": 3302,_x000D_
        "Results": [_x000D_
          [_x000D_
            "Catégorie 1"_x000D_
          ]_x000D_
        ],_x000D_
        "Statistics": {_x000D_
          "CreationDate": "2022-11-15T10:02:33.4190151+01:00",_x000D_
          "LastRefreshDate": "2020-11-09T16:10:59.5309206+01:00",_x000D_
          "TotalRefreshCount": 1,_x000D_
          "CustomInfo": {}_x000D_
        }_x000D_
      },_x000D_
      "3303": {_x000D_
        "$type": "Inside.Core.Formula.Definition.DefinitionAC, Inside.Core.Formula",_x000D_
        "ID": 3303,_x000D_
        "Results": [_x000D_
          [_x000D_
            ""_x000D_
          ]_x000D_
        ],_x000D_
        "Statistics": {_x000D_
          "CreationDate": "2022-11-15T10:02:33.4190151+01:00",_x000D_
          "LastRefreshDate": "2020-11-09T16:10:59.5357668+01:00",_x000D_
          "TotalRefreshCount": 1,_x000D_
          "CustomInfo": {}_x000D_
        }_x000D_
      },_x000D_
      "3304": {_x000D_
        "$type": "Inside.Core.Formula.Definition.DefinitionAC, Inside.Core.Formula",_x000D_
        "ID": 3304,_x000D_
        "Results": [_x000D_
          [_x000D_
            ""_x000D_
          ]_x000D_
        ],_x000D_
        "Statistics": {_x000D_
          "CreationDate": "2022-11-15T10:02:33.4190151+01:00",_x000D_
          "LastRefreshDate": "2020-11-09T16:10:59.5392116+01:00",_x000D_
          "TotalRefreshCount": 1,_x000D_
          "CustomInfo": {}_x000D_
        }_x000D_
      },_x000D_
      "3305": {_x000D_
        "$type": "Inside.Core.Formula.Definition.DefinitionAC, Inside.Core.Formula",_x000D_
        "ID": 3305,_x000D_
        "Results": [_x000D_
          [_x000D_
            ""_x000D_
          ]_x000D_
        ],_x000D_
        "Statistics": {_x000D_
          "CreationDate": "2022-11-15T10:02:33.4190151+01:00",_x000D_
          "Las</t>
  </si>
  <si>
    <t xml:space="preserve">tRefreshDate": "2020-11-09T16:10:59.5422831+01:00",_x000D_
          "TotalRefreshCount": 1,_x000D_
          "CustomInfo": {}_x000D_
        }_x000D_
      },_x000D_
      "3306": {_x000D_
        "$type": "Inside.Core.Formula.Definition.DefinitionAC, Inside.Core.Formula",_x000D_
        "ID": 3306,_x000D_
        "Results": [_x000D_
          [_x000D_
            "Catégorie 1"_x000D_
          ]_x000D_
        ],_x000D_
        "Statistics": {_x000D_
          "CreationDate": "2022-11-15T10:02:33.4190151+01:00",_x000D_
          "LastRefreshDate": "2020-11-09T16:10:59.5453458+01:00",_x000D_
          "TotalRefreshCount": 1,_x000D_
          "CustomInfo": {}_x000D_
        }_x000D_
      },_x000D_
      "3307": {_x000D_
        "$type": "Inside.Core.Formula.Definition.DefinitionAC, Inside.Core.Formula",_x000D_
        "ID": 3307,_x000D_
        "Results": [_x000D_
          [_x000D_
            "Catégorie 2"_x000D_
          ]_x000D_
        ],_x000D_
        "Statistics": {_x000D_
          "CreationDate": "2022-11-15T10:02:33.4190151+01:00",_x000D_
          "LastRefreshDate": "2020-11-09T16:10:59.5493742+01:00",_x000D_
          "TotalRefreshCount": 1,_x000D_
          "CustomInfo": {}_x000D_
        }_x000D_
      },_x000D_
      "3308": {_x000D_
        "$type": "Inside.Core.Formula.Definition.DefinitionAC, Inside.Core.Formula",_x000D_
        "ID": 3308,_x000D_
        "Results": [_x000D_
          [_x000D_
            ""_x000D_
          ]_x000D_
        ],_x000D_
        "Statistics": {_x000D_
          "CreationDate": "2022-11-15T10:02:33.4190151+01:00",_x000D_
          "LastRefreshDate": "2020-11-09T16:10:59.5523227+01:00",_x000D_
          "TotalRefreshCount": 1,_x000D_
          "CustomInfo": {}_x000D_
        }_x000D_
      },_x000D_
      "3309": {_x000D_
        "$type": "Inside.Core.Formula.Definition.DefinitionAC, Inside.Core.Formula",_x000D_
        "ID": 3309,_x000D_
        "Results": [_x000D_
          [_x000D_
            ""_x000D_
          ]_x000D_
        ],_x000D_
        "Statistics": {_x000D_
          "CreationDate": "2022-11-15T10:02:33.4190151+01:00",_x000D_
          "LastRefreshDate": "2020-11-09T16:10:59.5553403+01:00",_x000D_
          "TotalRefreshCount": 1,_x000D_
          "CustomInfo": {}_x000D_
        }_x000D_
      },_x000D_
      "3310": {_x000D_
        "$type": "Inside.Core.Formula.Definition.DefinitionAC, Inside.Core.Formula",_x000D_
        "ID": 3310,_x000D_
        "Results": [_x000D_
          [_x000D_
            "Catégorie 1"_x000D_
          ]_x000D_
        ],_x000D_
        "Statistics": {_x000D_
          "CreationDate": "2022-11-15T10:02:33.4190151+01:00",_x000D_
          "LastRefreshDate": "2020-11-09T16:10:59.5583137+01:00",_x000D_
          "TotalRefreshCount": 1,_x000D_
          "CustomInfo": {}_x000D_
        }_x000D_
      },_x000D_
      "3311": {_x000D_
        "$type": "Inside.Core.Formula.Definition.DefinitionAC, Inside.Core.Formula",_x000D_
        "ID": 3311,_x000D_
        "Results": [_x000D_
          [_x000D_
            ""_x000D_
          ]_x000D_
        ],_x000D_
        "Statistics": {_x000D_
          "CreationDate": "2022-11-15T10:02:33.4190151+01:00",_x000D_
          "LastRefreshDate": "2020-11-09T16:10:59.5623348+01:00",_x000D_
          "TotalRefreshCount": 1,_x000D_
          "CustomInfo": {}_x000D_
        }_x000D_
      },_x000D_
      "3312": {_x000D_
        "$type": "Inside.Core.Formula.Definition.DefinitionAC, Inside.Core.Formula",_x000D_
        "ID": 3312,_x000D_
        "Results": [_x000D_
          [_x000D_
            "Catégorie 4"_x000D_
          ]_x000D_
        ],_x000D_
        "Statistics": {_x000D_
          "CreationDate": "2022-11-15T10:02:33.4190151+01:00",_x000D_
          "LastRefreshDate": "2020-11-09T16:10:59.5663256+01:00",_x000D_
          "TotalRefreshCount": 1,_x000D_
          "CustomInfo": {}_x000D_
        }_x000D_
      },_x000D_
      "3313": {_x000D_
        "$type": "Inside.Core.Formula.Definition.DefinitionAC, Inside.Core.Formula",_x000D_
        "ID": 3313,_x000D_
        "Results": [_x000D_
          [_x000D_
            ""_x000D_
          ]_x000D_
        ],_x000D_
        "Statistics": {_x000D_
          "CreationDate": "2022-11-15T10:02:33.4190151+01:00",_x000D_
          "LastRefreshDate": "2020-11-09T16:10:59.5693184+01:00",_x000D_
          "TotalRefreshCount": 1,_x000D_
          "CustomInfo": {}_x000D_
        }_x000D_
      },_x000D_
      "3314": {_x000D_
        "$type": "Inside.Core.Formula.Definition.DefinitionAC, Inside.Core.Formula",_x000D_
        "ID": 3314,_x000D_
        "Results": [_x000D_
          [_x000D_
            ""_x000D_
          ]_x000D_
        ],_x000D_
        "Statistics": {_x000D_
          "CreationDate": "2022-11-15T10:02:33.4190151+01:00",_x000D_
          "LastRefreshDate": "2020-11-09T16:10:59.5713119+01:00",_x000D_
          "TotalRefreshCount": 1,_x000D_
          "CustomInfo": {}_x000D_
        }_x000D_
      },_x000D_
      "3315": {_x000D_
        "$type": "Inside.Core.Formula.Definition.DefinitionAC, Inside.Core.Formula",_x000D_
        "ID": 3315,_x000D_
        "Results": [_x000D_
          [_x000D_
            "Catégorie 3"_x000D_
          ]_x000D_
        ],_x000D_
        "Statistics": {_x000D_
          "CreationDate": "2022-11-15T10:02:33.4190151+01:00",_x000D_
          "LastRefreshDate": "2020-11-09T16:10:59.575264+01:00",_x000D_
          "TotalRefreshCount": 1,_x000D_
          "CustomInfo": {}_x000D_
        }_x000D_
      },_x000D_
      "3316": {_x000D_
        "$type": "Inside.Core.Formula.Definition.DefinitionAC, Inside.Core.Formula",_x000D_
        "ID": 3316,_x000D_
        "Results": [_x000D_
          [_x000D_
            ""_x000D_
          ]_x000D_
        ],_x000D_
        "Statistics": {_x000D_
          "CreationDate": "2022-11-15T10:02:33.4190151+01:00",_x000D_
          "LastRefreshDate": "2020-11-09T16:10:59.5772624+01:00",_x000D_
          "TotalRefreshCount": 1,_x000D_
          "CustomInfo": {}_x000D_
        }_x000D_
      },_x000D_
      "3317": {_x000D_
        "$type": "Inside.Core.Formula.Definition.DefinitionAC, Inside.Core.Formula",_x000D_
        "ID": 3317,_x000D_
        "Results": [_x000D_
          [_x000D_
            "Catégorie 1"_x000D_
          ]_x000D_
        ],_x000D_
        "Statistics": {_x000D_
          "CreationDate": "2022-11-15T10:02:33.4190151+01:00",_x000D_
          "LastRefreshDate": "2020-11-09T16:10:59.5892666+01:00",_x000D_
          "TotalRefreshCount": 1,_x000D_
          "CustomInfo": {}_x000D_
        }_x000D_
      },_x000D_
      "3318": {_x000D_
        "$type": "Inside.Core.Formula.Definition.DefinitionAC, Inside.Core.Formula",_x000D_
        "ID": 3318,_x000D_
        "Results": [_x000D_
          [_x000D_
            ""_x000D_
          ]_x000D_
        ],_x000D_
        "Statistics": {_x000D_
          "CreationDate": "2022-11-15T10:02:33.4190151+01:00",_x000D_
          "LastRefreshDate": "2020-11-09T16:10:59.5922194+01:00",_x000D_
          "TotalRefreshCount": 1,_x000D_
          "CustomInfo": {}_x000D_
        }_x000D_
      },_x000D_
      "3319": {_x000D_
        "$type": "Inside.Core.Formula.Definition.DefinitionAC, Inside.Core.Formula",_x000D_
        "ID": 3319,_x000D_
        "Results": [_x000D_
          [_x000D_
            "Catégorie 1"_x000D_
          ]_x000D_
        ],_x000D_
        "Statistics": {_x000D_
          "CreationDate": "2022-11-15T10:02:33.4190151+01:00",_x000D_
          "LastRefreshDate": "2020-11-09T16:10:59.5942654+01:00",_x000D_
          "TotalRefreshCount": 1,_x000D_
          "CustomInfo": {}_x000D_
        }_x000D_
      },_x000D_
      "3320": {_x000D_
        "$type": "Inside.Core.Formula.Definition.DefinitionAC, Inside.Core.Formula",_x000D_
        "ID": 3320,_x000D_
        "Results": [_x000D_
          [_x000D_
            "Catégorie 3"_x000D_
          ]_x000D_
        ],_x000D_
        "Statistics": {_x000D_
          "CreationDate": "2022-11-15T10:02:33.4190151+01:00",_x000D_
          "LastRefreshDate": "2020-11-09T16:10:59.5982933+01:00",_x000D_
          "TotalRefreshCount": 1,_x000D_
          "CustomInfo": {}_x000D_
        }_x000D_
      },_x000D_
      "3321": {_x000D_
        "$type": "Inside.Core.Formula.Definition.DefinitionAC, Inside.Core.Formula",_x000D_
        "ID": 3321,_x000D_
        "Results": [_x000D_
          [_x000D_
            "Catégorie 2"_x000D_
          ]_x000D_
        ],_x000D_
        "Statistics": {_x000D_
          "CreationDate": "2022-11-15T10:02:33.4190151+01:00",_x000D_
          "LastRefreshDate": "2020-11-09T16:10:59.6012854+01:00",_x000D_
          "TotalRefreshCount": 1,_x000D_
          "CustomInfo": {}_x000D_
        }_x000D_
      },_x000D_
      "3322": {_x000D_
        "$type": "Inside.Core.Formula.Definition.DefinitionAC, Inside.Core.Formula",_x000D_
        "ID": 3322,_x000D_
        "Results": [_x000D_
          [_x000D_
            "Catégorie 1"_x000D_
          ]_x000D_
        ],_x000D_
        "Statistics": {_x000D_
          "CreationDate": "2022-11-15T10:02:33.4190151+01:00",_x000D_
          "LastRefreshDate": "2020-11-09T16:10:59.6033259+01:00",_x000D_
          "TotalRefreshCount": 1,_x000D_
          "CustomInfo": {}_x000D_
        }_x000D_
      },_x000D_
      "3323": {_x000D_
        "$type": "Inside.Core.Formula.Definition.DefinitionAC, Inside.Core.Formula",_x000D_
        "ID": 3323,_x000D_
        "Results": [_x000D_
          [_x000D_
            ""_x000D_
          ]_x000D_
        ],_x000D_
        "Statistics": {_x000D_
          "CreationDate": "2022-11-15T10:02:33.4190151+01:00",_x000D_
          "LastRefreshDate": "2020-11-09T16:10:59.6063205+01:00",_x000D_
          "TotalRefreshCount": 1,_x000D_
          "CustomInfo": {}_x000D_
        }_x000D_
      },_x000D_
      "3324": {_x000D_
        "$type": "Inside.Core.Formula.Definition.DefinitionAC, Inside.Core.Formula",_x000D_
        "ID": 3324,_x000D_
        "Results": [_x000D_
          [_x000D_
            "Catégorie 3"_x000D_
          ]_x000D_
        ],_x000D_
        "Statistics": {_x000D_
          "CreationDate": "2022-11-15T10:02:33.4190151+01:00",_x000D_
          "LastRefreshDate": "2020-11-09T16:10:59.6093025+01:00",_x000D_
          "TotalRefreshCount": 1,_x000D_
          "CustomInfo": {}_x000D_
        }_x000D_
      },_x000D_
      "3325": {_x000D_
        "$type": "Inside.Core.Formula.Definition.DefinitionAC, Inside.Core.Formula",_x000D_
        "ID": 3325,_x000D_
        "Results": [_x000D_
          [_x000D_
            ""_x000D_
          ]_x000D_
        ],_x000D_
        "Statistics": {_x000D_
          "CreationDate": "2022-11-15T10:02:33.4190151+01:00",_x000D_
          "LastRefreshDate": "2020-11-09T16:10:59.6132553+01:00",_x000D_
          "TotalRefreshCount": 1,_x000D_
          "CustomInfo": {}_x000D_
        }_x000D_
      },_x000D_
      "3326": {_x000D_
        "$type": "Inside.Core.Formula.Definition.DefinitionAC, Inside.Core.Formula",_x000D_
        "ID": 3326,_x000D_
        "Results": [_x000D_
          [_x000D_
            ""_x000D_
          ]_x000D_
        ],_x000D_
        "Statistics": {_x000D_
          "CreationDate": "2022-11-15T10:02:33.4190151+01:00",_x000D_
          "LastRefreshDate": "2020-11-09T16:10:59.6162707+01:00",_x000D_
          "TotalRefreshCount": 1,_x000D_
          "CustomInfo": {}_x000D_
        }_x000D_
      },_x000D_
      "3327": {_x000D_
        "$type": "Inside.Core.Formula.Definition.DefinitionAC, Inside.Core.Formula",_x000D_
        "ID": 3327,_x000D_
        "Results": [_x000D_
          [_x000D_
            ""_x000D_
          ]_x000D_
        ],_x000D_
        "Statistics": {_x000D_
          "CreationDate": "2022-11-15T10:02:33.4190151+01:00",_x000D_
          "LastRefreshDate": "2020-11-09T16:10:59.6192495+01:00",_x000D_
          "TotalRefreshCount": 1,_x000D_
          "CustomInfo": {}_x000D_
        }_x000D_
      },_x000D_
      "3328": {_x000D_
        "$type": "Inside.Core.Formula.Definition.DefinitionAC, Inside.Core.Formula",_x000D_
        "ID": 3328,_x000D_
        "Results": [_x000D_
          [_x000D_
            "Catégorie 1"_x000D_
          ]_x000D_
        ],_x000D_
        "Statistics": {_x000D_
          "CreationDate": "2022-11-15T10:02:33.4190151+01:00",_x000D_
          "LastRefreshDate": "2020-11-09T16:10:59.6222663+01:00",_x000D_
          "TotalRefreshCount": 1,_x000D_
          "CustomInfo": {}_x000D_
        }_x000D_
      },_x000D_
      "3329": {_x000D_
        "$type": "Inside.Core.Formula.Definition.DefinitionAC, Inside.Core.Formula",_x000D_
        "ID": 3329,_x000D_
        "Results": [_x000D_
          [_x000D_
            "Catégorie 3"_x000D_
          ]_x000D_
        ],_x000D_
        "Statistics": {_x000D_
          "CreationDate": "2022-11-15T10:02:33.4190151+01:00",_x000D_
          "LastRefreshDate": "2020-11-09T16:10:59.6252595+01:00",_x000D_
          "TotalRefreshCount": 1,_x000D_
          "CustomInfo": {}_x000D_
        }_x000D_
      },_x000D_
      "3330": {_x000D_
        "$type": "Inside.Core.Formula.Definition.DefinitionAC, Inside.Core.Formula",_x000D_
        "ID": 3330,_x000D_
        "Results": [_x000D_
          [_x000D_
            ""_x000D_
          ]_x000D_
        ],_x000D_
        "Statistics": {_x000D_
          "CreationDate": "2022-11-15T10:02:33.4190151+01:00",_x000D_
          "LastRefreshDate": "2020-11-09T16:10:59.6302513+01:00",_x000D_
          "TotalRefreshCount": 1,_x000D_
          "CustomInfo": {}_x000D_
        }_x000D_
      },_x000D_
      "3331": {_x000D_
        "$type": "Inside.Core.Formula.Definition.DefinitionAC, Inside.Core.Formula",_x000D_
        "ID": 3331,_x000D_
        "Results": [_x000D_
          [_x000D_
            ""_x000D_
          ]_x000D_
        ],_x000D_
        "Statistics": {_x000D_
          "CreationDate": "2022-11-15T10:02:33.4190151+01:00",_x000D_
          "LastRefreshDate": "2020-11-09T16:10:59.6372335+01:00",_x000D_
          "TotalRefreshCount": 1,_x000D_
          "CustomInfo": {}_x000D_
        }_x000D_
      },_x000D_
      "3332": {_x000D_
        "$type": "Inside.Core.Formula.Definition.DefinitionAC, Inside.Core.Formula",_x000D_
        "ID": 3332,_x000D_
        "Results": [_x000D_
          [_x000D_
            ""_x000D_
          ]_x000D_
        ],_x000D_
        "Statistics": {_x000D_
          "CreationDate": "2022-11-15T10:02:33.4190151+01:00",_x000D_
          "LastRefreshDate": "2020-11-09T16:10:59.6392214+01:00",_x000D_
          "TotalRefreshCount": 1,_x000D_
          "CustomInfo": {}_x000D_
        }_x000D_
      },_x000D_
      "3333": {_x000D_
        "$type": "Inside.Core.Formula.Definition.DefinitionAC, Inside.Core.Formula",_x000D_
        "ID": 3333,_x000D_
        "Results": [_x000D_
          [_x000D_
            "Catégorie 1"_x000D_
          ]_x000D_
        ],_x000D_
        "Statistics": {_x000D_
          "CreationDate": "2022-11-15T10:02:33.4190151+01:00",_x000D_
          "LastRefreshDate": "2020-11-09T16:10:59.6431755+01:00",_x000D_
          "TotalRefreshCount": 1,_x000D_
          "CustomInfo": {}_x000D_
        }_x000D_
      },_x000D_
      "3334": {_x000D_
        "$type": "Inside.Core.Formula.Definition.DefinitionAC, Inside.Core.Formula",_x000D_
        "ID": 3334,_x000D_
        "Results": [_x000D_
          [_x000D_
            "Catégorie 2"_x000D_
          ]_x000D_
        ],_x000D_
        "Statistics": {_x000D_
          "CreationDate": "2022-11-15T10:02:33.4190151+01:00",_x000D_
          "LastRefreshDate": "2020-11-09T16:10:59.6462751+01:00",_x000D_
          "TotalRefreshCount": 1,_x000D_
          "CustomInfo": {}_x000D_
        }_x000D_
      },_x000D_
      "3335": {_x000D_
        "$type": "Inside.Core.Formula.Definition.DefinitionAC, Inside.Core.Formula",_x000D_
        "ID": 3335,_x000D_
        "Results": [_x000D_
          [_x000D_
            ""_x000D_
          ]_x000D_
        ],_x000D_
        "Statistics": {_x000D_
          "CreationDate": "2022-11-15T10:02:33.4190151+01:00",_x000D_
          "LastRefreshDate": "2020-11-09T16:10:59.649309+01:00",_x000D_
          "TotalRefreshCount": 1,_x000D_
          "CustomInfo": {}_x000D_
        }_x000D_
      },_x000D_
      "3336": {_x000D_
        "$type": "Inside.Core.Formula.Definition.DefinitionAC, Inside.Core.Formula",_x000D_
        "ID": 3336,_x000D_
        "Results": [_x000D_
          [_x000D_
            ""_x000D_
          ]_x000D_
        ],_x000D_
        "Statistics": {_x000D_
          "CreationDate": "2022-11-15T10:02:33.4190151+01:00",_x000D_
          "LastRefreshDate": "2020-11-09T16:10:59.6522587+01:00",_x000D_
          "TotalRefreshCount": 1,_x000D_
          "CustomInfo": {}_x000D_
        }_x000D_
      },_x000D_
      "3337": {_x000D_
        "$type": "Inside.Core.Formula.Definition.DefinitionAC, Inside.Core.Formula",_x000D_
        "ID": 3337,_x000D_
        "Results": [_x000D_
          [_x000D_
            "Catégorie 1"_x000D_
          ]_x000D_
        ],_x000D_
        "Statistics": {_x000D_
          "CreationDate": "2022-11-15T10:02:33.4190151+01:00",_x000D_
          "LastRefreshDate": "2020-11-09T16:10:59.6552884+01:00",_x000D_
          "TotalRefreshCount": 1,_x000D_
          "CustomInfo": {}_x000D_
        }_x000D_
      },_x000D_
      "3338": {_x000D_
        "$type": "Inside.Core.Formula.Definition.DefinitionAC, Inside.Core.Formula",_x000D_
        "ID": 3338,_x000D_
        "Results": [_x000D_
          [_x000D_
            "Catégorie 2"_x000D_
          ]_x000D_
        ],_x000D_
        "Statistics": {_x000D_
          "CreationDate": "2022-11-15T10:02:33.4190151+01:00",_x000D_
          "LastRefreshDate": "2020-11-09T16:10:59.6582875+01:00",_x000D_
          "TotalRefreshCount": 1,_x000D_
          "CustomInfo": {}_x000D_
        }_x000D_
      },_x000D_
      "3339": {_x000D_
        "$type": "Inside.Core.Formula.Definition.DefinitionAC, Inside.Core.Formula",_x000D_
        "ID": 3339,_x000D_
        "Results": [_x000D_
          [_x000D_
            ""_x000D_
          ]_x000D_
        ],_x000D_
        "Statistics": {_x000D_
          "CreationDate": "2022-11-15T10:02:33.4190151+01:00",_x000D_
          "LastRefreshDate": "2020-11-09T16:10:59.6612806+01:00",_x000D_
          "TotalRefreshCount": 1,_x000D_
          "CustomInfo": {}_x000D_
        }_x000D_
      },_x000D_
      "3340": {_x000D_
        "$type": "Inside.Core.Formula.Definition.DefinitionAC, Inside.Core.Formula",_x000D_
        "ID": 3340,_x000D_
        "Results": [_x000D_
          [_x000D_
            "Catégorie 1"_x000D_
          ]_x000D_
        ],_x000D_
        "Statistics": {_x000D_
          "CreationDate": "2022-11-15T10:02:33.4190151+01:00",_x000D_
          "LastRefreshDate": "2020-11-09T16:10:59.6642286+01:00",_x000D_
          "TotalRefreshCount": 1,_x000D_
          "CustomInfo": {}_x000D_
        }_x000D_
      },_x000D_
      "3341": {_x000D_
        "$type": "Inside.Core.Formula.Definition.DefinitionAC, Inside.Core.Formula",_x000D_
        "ID": 3341,_x000D_
        "Results": [_x000D_
          [_x000D_
            "200"_x000D_
          ]_x000D_
        ],_x000D_
        "Statistics": {_x000D_
          "CreationDate": "2022-11-15T10:02:33.4190151+01:00",_x000D_
          "LastRefreshDate": "2020-11-09T16:10:59.6672202+01:00",_x000D_
          "TotalRefreshCount": 1,_x000D_
          "CustomInfo": {}_x000D_
        }_x000D_
      },_x000D_
      "3342": {_x000D_
        "$type": "Inside.Core.Formula.Definition.DefinitionAC, Inside.Core.Formula",_x000D_
        "ID": 3342,_x000D_
        "Results": [_x000D_
          [_x000D_
            "100"_x000D_
          ]_x000D_
        ],_x000D_
        "Statistics": {_x000D_
          "CreationDate": "2022-11-15T10:02:33.4190151+01:00",_x000D_
          "LastRefreshDate": "2020-11-09T16:10:59.6702124+01:00",_x000D_
          "TotalRefreshCount": 1,_x000D_
          "CustomInfo": {}_x000D_
        }_x000D_
      },_x000D_
      "3343": {_x000D_
        "$type": "Inside.Core.Formula.Definition.DefinitionAC, Inside.Core.Formula",_x000D_
        "ID": 3343,_x000D_
        "Results": [_x000D_
          [_x000D_
            "300"_x000D_
          ]_x000D_
        ],_x000D_
        "Statistics": {_x000D_
          "CreationDate": "2022-11-15T10:02:33.4346443+01:00",_x000D_
          "LastRefreshDate": "2020-11-09T16:10:59.6732047+01:00",_x000D_
          "TotalRefreshCount": 1,_x000D_
          "CustomInfo": {}_x000D_
        }_x000D_
      },_x000D_
      "3344": {_x000D_
        "$type": "Inside.Core.Formula.Definition.DefinitionAC, Inside.Core.Formula",_x000D_
        "ID": 3344,_x000D_
        "Results": [_x000D_
          [_x000D_
            "150"_x000D_
          ]_x000D_
        ],_x000D_
        "Statistics": {_x000D_
          "CreationDate": "2022-11-15T10:02:33.4346443+01:00",_x000D_
          "LastRefreshDate": "2020-11-09T16:10:59.6751976+01:00",_x000D_
          "TotalRefreshCount": 1,_x000D_
          "CustomInfo": {}_x000D_
        }_x000D_
      },_x000D_
      "3345": {_x000D_
        "$type": "Inside.Core.Formula.Definition.DefinitionAC, Inside.Core.Formula",_x000D_
        "ID": 3345,_x000D_
        "Results": [_x000D_
          [_x000D_
            "200"_x000D_
          ]_x000D_
        ],_x000D_
        "Statistics": {_x000D_
          "CreationDate": "2022-11-15T10:02:33.4346443+01:00",_x000D_
          "LastRefreshDate": "2020-11-09T16:10:59.6781901+01:00",_x000D_
          "TotalRefreshCount": 1,_x000D_
          "CustomInfo": {}_x000D_
        }_x000D_
      },_x000D_
      "3346": {_x000D_
        "$type": "Inside.Core.Formula.Definition.DefinitionAC, Inside.Core.Formula",_x000D_
        "ID": 3346,_x000D_
        "Results": [_x000D_
          [_x000D_
            "250"_x000D_
          ]_x000D_
        ],_x000D_
        "Statistics": {_x000D_
          "CreationDate": "2022-11-15T10:02:33.4346443+01:00",_x000D_
          "LastRefreshDate": "2020-11-09T16:10:59.6811822+01:00",_x000D_
          "TotalRefreshCount": 1,_x000D_
          "CustomInfo": {}_x000D_
        }_x000D_
      },_x000D_
      "3347": {_x000D_
        "$type": "Inside.Core.Formula.Definition.DefinitionAC, Inside.Core.Formula",_x000D_
        "ID": 3347,_x000D_
        "Results": [_x000D_
          [_x000D_
            "200"_x000D_
          ]_x000D_
        ],_x000D_
        "Statistics": {_x000D_
          "CreationDate": "2022-11-15T10:02:33.4346443+01:00",_x000D_
          "LastRefreshDate": "2020-11-09T16:10:59.6841745+01:00",_x000D_
          "TotalRefreshCount": 1,_x000D_
          "CustomInfo": {}_x000D_
        }_x000D_
      },_x000D_
      "3348": {_x000D_
        "$type": "Inside.Core.Formula.Definition.DefinitionAC, Inside.Core.Formula",_x000D_
        "ID": 3348,_x000D_
        "Results": [_x000D_
          [_x000D_
            "100"_x000D_
          ]_x000D_
        ],_x000D_
        "Statistics": {_x000D_
          "CreationDate": "2022-11-15T10:02:33.4346443+01:00",_x000D_
          "LastRefreshDate": "2020-11-09T16:10:59.6871667+01:00",_x000D_
          "TotalRefreshCount": 1,_x000D_
          "CustomInfo": {}_x000D_
        }_x000D_
      },_x000D_
      "3349": {_x000D_
        "$type": "Inside.Core.Formula.Definition.DefinitionAC, Inside.Core.Formula",_x000D_
        "ID": 3349,_x000D_
        "Results": [_x000D_
          [_x000D_
            "200"_x000D_
          ]_x000D_
        ],_x000D_
        "Statistics": {_x000D_
          "CreationDate": "2022-11-15T10:02:33.4346443+01:00",_x000D_
          "LastRefreshDate": "2020-11-09T16:10:59.6901591+01:00",_x000D_
          "TotalRefreshCount": 1,_x000D_
          "CustomInfo": {}_x000D_
        }_x000D_
      },_x000D_
      "3350": {_x000D_
        "$type": "Inside.Core.Formula.Definition.DefinitionAC, Inside.Core.Formula",_x000D_
        "ID": 3350,_x000D_
        "Results": [_x000D_
          [_x000D_
            "250"_x000D_
          ]_x000D_
        ],_x000D_
        "Statistics": {_x000D_
          "CreationDate": "2022-11-15T10:02:33.4346443+01:00",_x000D_
          "LastRefreshDate": "2020-11-09T16:10:59.6921538+01:00",_x000D_
          "TotalRefreshCount": 1,_x000D_
          "CustomInfo": {}_x000D_
        }_x000D_
      },_x000D_
      "3351": {_x000D_
        "$type": "Inside.Core.Formula.Definition.DefinitionAC, Inside.Core.Formula",_x000D_
        "ID": 3351,_x000D_
        "Results": [_x000D_
          [_x000D_
            "400"_x000D_
          ]_x000D_
        ],_x000D_
        "Statistics": {_x000D_
          "CreationDate": "2022-11-15T10:02:33.4346443+01:00",_x000D_
          "LastRefreshDate": "2020-11-09T16:10:59.6951462+01:00",_x000D_
          "TotalRefreshCount": 1,_x000D_
          "CustomInfo": {}_x000D_
        }_x000D_
      },_x000D_
      "3352": {_x000D_
        "$type": "Inside.Core.Formula.Definition.DefinitionAC, Inside.Core.Formula",_x000D_
        "ID": 3352,_x000D_
        "Results": [_x000D_
          [_x000D_
            "250"_x000D_
          ]_x000D_
        ],_x000D_
        "Statistics": {_x000D_
          "CreationDate": "2022-11-15T10:02:33.4346443+01:00",_x000D_
          "LastRefreshDate": "2020-11-09T16:10:59.6971409+01:00",_x000D_
          "TotalRefreshCount": 1,_x000D_
          "CustomInfo": {}_x000D_
        }_x000D_
      },_x000D_
      "3353": {_x000D_
        "$type": "Inside.Core.Formula.Definition.DefinitionAC, Inside.Core.Formula",_x000D_
        "ID": 3353,_x000D_
        "Results": [_x000D_
          [_x000D_
            "200"_x000D_
          ]_x000D_
        ],_x000D_
        "Statistics": {_x000D_
          "CreationDate": "2022-11-15T10:02:33.4346443+01:00",_x000D_
          "LastRefreshDate": "2020-11-09T16:10:59.700133+01:00",_x000D_
          "TotalRefreshCount": 1,_x000D_
          "CustomInfo": {}_x000D_
        }_x000D_
      },_x000D_
      "3354": {_x000D_
        "$type": "Inside.Core.Formula.Definition.DefinitionAC, Inside.Core.Formula",_x000D_
        "ID": 3354,_x000D_
        "Results": [_x000D_
          [_x000D_
            "200"_x000D_
          ]_x000D_
        ],_x000D_
        "Statistics": {_x000D_
          "CreationDate": "2022-11-15T10:02:33.4346443+01:00",_x000D_
          "LastRefreshDate": "2020-11-09T16:10:59.7031253+01:00",_x000D_
          "TotalRefreshCount": 1,_x000D_
          "CustomInfo": {}_x000D_
        }_x000D_
      },_x000D_
      "3355": {_x000D_
        "$type": "Inside.Core.Formula.Definition.DefinitionAC, Inside.Core.Formula",_x000D_
        "ID": 3355,_x000D_
        "Results": [_x000D_
          [_x000D_
            "100"_x000D_
          ]_x000D_
        ],_x000D_
        "Statistics": {_x000D_
          "CreationDate": "2022-11-15T10:02:33.4346443+01:00",_x000D_
          "LastRefreshDate": "2020-11-09T16:10:59.7051198+01:00",_x000D_
          "TotalRefreshCount": 1,_x000D_
          "CustomInfo": {}_x000D_
        }_x000D_
      },_x000D_
      "3356": {_x000D_
        "$type": "Inside.Core.Formula.Definition.DefinitionAC, Inside.Core.Formula",_x000D_
        "ID": 3356,_x000D_
        "Results": [_x000D_
          [_x000D_
            "300"_x000D_
          ]_x000D_
        ],_x000D_
        "Statistics": {_x000D_
          "CreationDate": "2022-11-15T10:02:33.4346443+01:00",_x000D_
          "LastRefreshDate": "2020-11-09T16:10:59.7081121+01:00",_x000D_
          "TotalRefreshCount": 1,_x000D_
          "CustomInfo": {}_x000D_
        }_x000D_
      },_x000D_
      "3357": {_x000D_
        "$type": "Inside.Core.Formula.Definition.DefinitionAC, Inside.Core.Formula",_x000D_
        "ID": 3357,_x000D_
        "Results": [_x000D_
          [_x000D_
            "150"_x000D_
          ]_x000D_
        ],_x000D_
        "Statistics": {_x000D_
          "CreationDate": "2022-11-15T10:02:33.4346443+01:00",_x000D_
          "LastRefreshDate": "2020-11-09T16:10:59.7111042+01:00",_x000D_
          "TotalRefreshCount": 1,_x000D_
          "CustomInfo": {}_x000D_
        }_x000D_
      },_x000D_
      "3358": {_x000D_
        "$type": "Inside.Core.Formula.Definition.DefinitionAC, Inside.Core.Formula",_x000D_
        "ID": 3358,_x000D_
        "Results": [_x000D_
          [_x000D_
            "200"_x000D_
          ]_x000D_
        ],_x000D_
        "Statistics": {_x000D_
          "CreationDate": "2022-11-15T10:02:33.4346443+01:00",_x000D_
          "LastRefreshDate": "2020-11-09T16:10:59.7140964+01:00",_x000D_
          "TotalRefreshCount": 1,_x000D_
          "CustomInfo": {}_x000D_
        }_x000D_
      },_x000D_
      "3359": {_x000D_
        "$type": "Inside.Core.Formula.Definition.DefinitionAC, Inside.Core.Formula",_x000D_
        "ID": 3359,_x000D_
        "Results": [_x000D_
          [_x000D_
            "100"_x000D_
          ]_x000D_
        ],_x000D_
        "Statistics": {_x000D_
          "CreationDate": "2022-11-15T10:02:33.4346443+01:00",_x000D_
          "LastRefreshDate": "2020-11-09T16:10:59.7170886+01:00",_x000D_
          "TotalRefreshCount": 1,_x000D_
          "CustomInfo": {}_x000D_
        }_x000D_
      },_x000D_
      "3360": {_x000D_
        "$type": "Inside.Core.Formula.Definition.DefinitionAC, Inside.Core.Formula",_x000D_
        "ID": 3360,_x000D_
        "Results": [_x000D_
          [_x000D_
            "300"_x000D_
          ]_x000D_
        ],_x000D_
        "Statistics": {_x000D_
          "CreationDate": "2022-11-15T10:02:33.4346443+01:00",_x000D_
          "LastRefreshDate": "2020-11-09T16:10:59.7190834+01:00",_x000D_
          "TotalRefreshCount": 1,_x000D_
          "CustomInfo": {}_x000D_
        }_x000D_
      },_x000D_
      "3361": {_x000D_
        "$type": "Inside.Core.Formula.Definition.DefinitionAC, Inside.Core.Formula",_x000D_
        "ID": 3361,_x000D_
        "Results": [_x000D_
          [_x000D_
            "150"_x000D_
          ]_x000D_
        ],_x000D_
        "Statistics": {_x000D_
          "CreationDate": "2022-11-15T10:02:33.4346443+01:00",_x000D_
          "LastRefreshDate": "2020-11-09T16:10:59.7452094+01:00",_x000D_
          "TotalRefreshCount": 1,_x000D_
          "CustomInfo": {}_x000D_
        }_x000D_
      },_x000D_
      "3362": {_x000D_
        "$type": "Inside.Core.Formula.Definition.DefinitionAC, Inside.Core.Formula",_x000D_
        "ID": 3362,_x000D_
        "Results": [_x000D_
          [_x000D_
            "200"_x000D_
          ]_x000D_
        ],_x000D_
        "Statistics": {_x000D_
          "CreationDate": "2022-11-15T10:02:33.4346443+01:00",_x000D_
          "LastRefreshDate": "2020-11-09T16:10:59.7491931+01:00",_x000D_
          "TotalRefreshCount": 1,_x000D_
          "CustomInfo": {}_x000D_
        }_x000D_
      },_x000D_
      "3363": {_x000D_
        "$type": "Inside.Core.Formula.Definition.DefinitionAC, Inside.Core.Formula",_x000D_
        "ID": 3363,_x000D_
        "Results": [_x000D_
          [_x000D_
            "250"_x000D_
          ]_x000D_
        ],_x000D_
        "Statistics": {_x000D_
          "CreationDate": "2022-11-15T10:02:33.4346443+01:00",_x000D_
          "LastRefreshDate": "2020-11-09T16:10:59.7512169+01:00",_x000D_
          "TotalRefreshCount": 1,_x000D_
          "CustomInfo": {}_x000D_
        }_x000D_
      },_x000D_
      "3364": {_x000D_
        "$type": "Inside.Core.Formula.Definition.DefinitionAC, Inside.Core.Formula",_x000D_
        "ID": 3364,_x000D_
        "Results": [_x000D_
          [_x000D_
            "200"_x000D_
          ]_x000D_
        ],_x000D_
        "Statistics": {_x000D_
          "CreationDate": "2022-11-15T10:02:33.4346443+01:00",_x000D_
          "LastRefreshDate": "2020-11-09T16:10:59.75421+01:00",_x000D_
          "TotalRefreshCount": 1,_x000D_
          "CustomInfo": {}_x000D_
        }_x000D_
      },_x000D_
      "3365": {_x000D_
        "$type": "Inside.Core.Formula.Definition.DefinitionAC, Inside.Core.Formula",_x000D_
        "ID": 3365,_x000D_
        "Results": [_x000D_
          [_x000D_
            "100"_x000D_
          ]_x000D_
        ],_x000D_
        "Statistics": {_x000D_
          "CreationDate": "2022-11-15T10:02:33.4346443+01:00",_x000D_
          "LastRefreshDate": "2020-11-09T16:10:59.7562046+01:00",_x000D_
          "TotalRefreshCount": 1,_x000D_
          "CustomInfo": {}_x000D_
        }_x000D_
      },_x000D_
      "3366": {_x000D_
        "$type": "Inside.Core.Formula.Definition.DefinitionAC, Inside.Core.Formula",_x000D_
        "ID": 3366,_x000D_
        "Results": [_x000D_
          [_x000D_
            "100"_x000D_
          ]_x000D_
        ],_x000D_
        "Statistics": {_x000D_
          "CreationDate": "2022-11-15T10:02:33.4346443+01:00",_x000D_
          "LastRefreshDate": "2020-11-09T16:10:59.7591655+01:00",_x000D_
          "TotalRefreshCount": 1,_x000D_
          "CustomInfo": {}_x000D_
        }_x000D_
      },_x000D_
      "3367": {_x000D_
        "$type": "Inside.Core.Formula.Definition.DefinitionAC, Inside.Core.Formula",_x000D_
        "ID": 3367,_x000D_
        "Results": [_x000D_
          [_x000D_
            "200"_x000D_
          ]_x000D_
        ],_x000D_
        "Statistics": {_x000D_
          "CreationDate": "2022-11-15T10:02:33.4346443+01:00",_x000D_
          "LastRefreshDate": "2020-11-09T16:10:59.7621585+01:00",_x000D_
          "TotalRefreshCount": 1,_x000D_
          "CustomInfo": {}_x000D_
        }_x000D_
      },_x000D_
      "3368": {_x000D_
        "$type": "Inside.Core.Formula.Definition.DefinitionAC, Inside.Core.Formula",_x000D_
        "ID": 3368,_x000D_
        "Results": [_x000D_
          [_x000D_
            "300"_x000D_
          ]_x000D_
        ],_x000D_
        "Statistics": {_x000D_
          "CreationDate": "2022-11-15T10:02:33.4346443+01:00",_x000D_
          "LastRefreshDate": "2020-11-09T16:10:59.7651757+01:00",_x000D_
          "TotalRefreshCount": 1,_x000D_
          "CustomInfo": {}_x000D_
        }_x000D_
      },_x000D_
      "3369": {_x000D_
        "$type": "Inside.Core.Formula.Definition.DefinitionAC, Inside.Core.Formula",_x000D_
        "ID": 3369,_x000D_
        "Results": [_x000D_
          [_x000D_
            "300"_x000D_
          ]_x000D_
        ],_x000D_
        "Statistics": {_x000D_
          "CreationDate": "2022-11-15T10:02:33.4346443+01:00",_x000D_
          "LastRefreshDate": "2020-11-09T16:10:59.767171+01:00",_x000D_
          "TotalRefreshCount": 1,_x000D_
          "CustomInfo": {}_x000D_
        }_x000D_
      },_x000D_
      "3370": {_x000D_
        "$type": "Inside.Core.Formula.Definition.DefinitionAC, Inside.Core.Formula",_x000D_
        "ID": 3370,_x000D_
        "Results": [_x000D_
          [_x000D_
            "100"_x000D_
          ]_x000D_
        ],_x000D_
        "Statistics": {_x000D_
          "CreationDate": "2022-11-15T10:02:33.4346443+01:00",_x000D_
          "LastRefreshDate": "2020-11-09T16:10:59.7701378+01:00",_x000D_
          "TotalRefreshCount": 1,_x000D_
          "CustomInfo": {}_x000D_
        }_x000D_
      },_x000D_
      "3371": {_x000D_
        "$type": "Inside.Core.Formula.Definition.DefinitionAC, Inside.Core.Formula",_x000D_
        "ID": 3371,_x000D_
        "Results": [_x000D_
          [_x000D_
            "200"_x000D_
          ]_x000D_
        ],_x000D_
        "Statistics": {_x000D_
          "CreationDate": "2022-11-15T10:02:33.4346443+01:00",_x000D_
          "LastRefreshDate": "2020-11-09T16:10:59.7721328+01:00",_x000D_
          "TotalRefreshCount": 1,_x000D_
          "CustomInfo": {}_x000D_
        }_x000D_
      },_x000D_
      "3372": {_x000D_
        "$type": "Inside.Core.Formula.Definition.DefinitionAC, Inside.Core.Formula",_x000D_
        "ID": 3372,_x000D_
        "Results": [_x000D_
          [_x000D_
            "250"_x000D_
          ]_x000D_
        ],_x000D_
        "Statistics": {_x000D_
          "CreationDate": "2022-11-15T10:02:33.4346443+01:00",_x000D_
          "LastRefreshDate": "2020-11-09T16:10:59.7751249+01:00",_x000D_
          "TotalRefreshCount": 1,_x000D_
          "CustomInfo": {}_x000D_
        }_x000D_
      },_x000D_
      "3373": {_x000D_
        "$type": "Inside.Core.Formula.Definition.DefinitionAC, Inside.Core.Formula",_x000D_
        "ID": 3373,_x000D_
        "Results": [_x000D_
          [_x000D_
            "200"_x000D_
          ]_x000D_
        ],_x000D_
        "Statistics": {_x000D_
          "CreationDate": "2022-11-15T10:02:33.4346443+01:00",_x000D_
          "LastRefreshDate": "2020-11-09T16:10:59.7781173+01:00",_x000D_
          "TotalRefreshCount": 1,_x000D_
          "CustomInfo": {}_x000D_
        }_x000D_
      },_x000D_
      "3374": {_x000D_
        "$type": "Inside.Core.Formula.Definition.DefinitionAC, Inside.Core.Formula",_x000D_
        "ID": 3374,_x000D_
        "Results": [_x000D_
          [_x000D_
            "100"_x000D_
          ]_x000D_
        ],_x000D_
        "Statistics": {_x000D_
          "CreationDate": "2022-11-15T10:02:33.4346443+01:00",_x000D_
          "LastRefreshDate": "2020-11-09T16:10:59.7811077+01:00",_x000D_
          "TotalRefreshCount": 1,_x000D_
          "CustomInfo": {}_x000D_
        }_x000D_
      },_x000D_
      "3375": {_x000D_
        "$type": "Inside.Core.Formula.Definition.DefinitionAC, Inside.Core.Formula",_x000D_
        "ID": 3375,_x000D_
        "Results": [_x000D_
          [_x000D_
            "100"_x000D_
          ]_x000D_
        ],_x000D_
        "Statistics": {_x000D_
          "CreationDate": "2022-11-15T10:02:33.4346443+01:00",_x000D_
          "LastRefreshDate": "2020-11-09T16:10:59.7841002+01:00",_x000D_
          "TotalRefreshCount": 1,_x000D_
          "CustomInfo": {}_x000D_
        }_x000D_
      },_x000D_
      "3376": {_x000D_
        "$type": "Inside.Core.Formula.Definition.DefinitionAC, Inside.Core.Formula",_x000D_
        "ID": 3376,_x000D_
        "Results": [_x000D_
          [_x000D_
            "200"_x000D_
          ]_x000D_
        ],_x000D_
        "Statistics": {_x000D_
          "CreationDate": "2022-11-15T10:02:33.4346443+01:00",_x000D_
          "LastRefreshDate": "2020-11-09T16:10:59.7870922+01:00",_x000D_
          "TotalRefreshCount": 1,_x000D_
          "CustomInfo": {}_x000D_
        }_x000D_
      },_x000D_
      "3377": {_x000D_
        "$type": "Inside.Core.Formula.Definition.DefinitionAC, Inside.Core.Formula",_x000D_
        "ID": 3377,_x000D_
        "Results": [_x000D_
          [_x000D_
            "100"_x000D_
          ]_x000D_
        ],_x000D_
        "Statistics": {_x000D_
          "CreationDate": "2022-11-15T10:02:33.4346443+01:00",_x000D_
          "LastRefreshDate": "2020-11-09T16:10:59.7890871+01:00",_x000D_
          "TotalRefreshCount": 1,_x000D_
          "CustomInfo": {}_x000D_
        }_x000D_
      },_x000D_
      "3378": {_x000D_
        "$type": "Inside.Core.Formula.Definition.DefinitionAC, Inside.Core.Formula",_x000D_
        "ID": 3378,_x000D_
        "Results": [_x000D_
          [_x000D_
            "Ingénieur et cadre"_x000D_
          ]_x000D_
        ],_x000D_
        "Statistics": {_x000D_
          "CreationDate": "2022-11-15T10:02:33.4346443+01:00",_x000D_
          "LastRefreshDate": "2020-11-09T16:10:59.7920792+01:00",_x000D_
          "TotalRefreshCount": 1,_x000D_
          "CustomInfo": {}_x000D_
        }_x000D_
      },_x000D_
      "3379": {_x000D_
        "$type": "Inside.Core.Formula.Definition.DefinitionAC, Inside.Core.Formula",_x000D_
        "ID": 3379,_x000D_
        "Results": [_x000D_
          [_x000D_
            "Employé"_x000D_
       </t>
  </si>
  <si>
    <t xml:space="preserve">   ]_x000D_
        ],_x000D_
        "Statistics": {_x000D_
          "CreationDate": "2022-11-15T10:02:33.4346443+01:00",_x000D_
          "LastRefreshDate": "2020-11-09T16:10:59.7940739+01:00",_x000D_
          "TotalRefreshCount": 1,_x000D_
          "CustomInfo": {}_x000D_
        }_x000D_
      },_x000D_
      "3380": {_x000D_
        "$type": "Inside.Core.Formula.Definition.DefinitionAC, Inside.Core.Formula",_x000D_
        "ID": 3380,_x000D_
        "Results": [_x000D_
          [_x000D_
            "Ingénieur et cadre"_x000D_
          ]_x000D_
        ],_x000D_
        "Statistics": {_x000D_
          "CreationDate": "2022-11-15T10:02:33.4346443+01:00",_x000D_
          "LastRefreshDate": "2020-11-09T16:10:59.7970664+01:00",_x000D_
          "TotalRefreshCount": 1,_x000D_
          "CustomInfo": {}_x000D_
        }_x000D_
      },_x000D_
      "3381": {_x000D_
        "$type": "Inside.Core.Formula.Definition.DefinitionAC, Inside.Core.Formula",_x000D_
        "ID": 3381,_x000D_
        "Results": [_x000D_
          [_x000D_
            "Ingénieur et cadre"_x000D_
          ]_x000D_
        ],_x000D_
        "Statistics": {_x000D_
          "CreationDate": "2022-11-15T10:02:33.4346443+01:00",_x000D_
          "LastRefreshDate": "2020-11-09T16:10:59.8020533+01:00",_x000D_
          "TotalRefreshCount": 1,_x000D_
          "CustomInfo": {}_x000D_
        }_x000D_
      },_x000D_
      "3382": {_x000D_
        "$type": "Inside.Core.Formula.Definition.DefinitionAC, Inside.Core.Formula",_x000D_
        "ID": 3382,_x000D_
        "Results": [_x000D_
          [_x000D_
            "Ingénieur et cadre"_x000D_
          ]_x000D_
        ],_x000D_
        "Statistics": {_x000D_
          "CreationDate": "2022-11-15T10:02:33.4346443+01:00",_x000D_
          "LastRefreshDate": "2020-11-09T16:10:59.8080408+01:00",_x000D_
          "TotalRefreshCount": 1,_x000D_
          "CustomInfo": {}_x000D_
        }_x000D_
      },_x000D_
      "3383": {_x000D_
        "$type": "Inside.Core.Formula.Definition.DefinitionAC, Inside.Core.Formula",_x000D_
        "ID": 3383,_x000D_
        "Results": [_x000D_
          [_x000D_
            "Ingénieur et cadre"_x000D_
          ]_x000D_
        ],_x000D_
        "Statistics": {_x000D_
          "CreationDate": "2022-11-15T10:02:33.4346443+01:00",_x000D_
          "LastRefreshDate": "2020-11-09T16:10:59.8110649+01:00",_x000D_
          "TotalRefreshCount": 1,_x000D_
          "CustomInfo": {}_x000D_
        }_x000D_
      },_x000D_
      "3384": {_x000D_
        "$type": "Inside.Core.Formula.Definition.DefinitionAC, Inside.Core.Formula",_x000D_
        "ID": 3384,_x000D_
        "Results": [_x000D_
          [_x000D_
            "Ingénieur et cadre"_x000D_
          ]_x000D_
        ],_x000D_
        "Statistics": {_x000D_
          "CreationDate": "2022-11-15T10:02:33.4346443+01:00",_x000D_
          "LastRefreshDate": "2020-11-09T16:10:59.8140229+01:00",_x000D_
          "TotalRefreshCount": 1,_x000D_
          "CustomInfo": {}_x000D_
        }_x000D_
      },_x000D_
      "3385": {_x000D_
        "$type": "Inside.Core.Formula.Definition.DefinitionAC, Inside.Core.Formula",_x000D_
        "ID": 3385,_x000D_
        "Results": [_x000D_
          [_x000D_
            "Employé"_x000D_
          ]_x000D_
        ],_x000D_
        "Statistics": {_x000D_
          "CreationDate": "2022-11-15T10:02:33.4346443+01:00",_x000D_
          "LastRefreshDate": "2020-11-09T16:10:59.8170161+01:00",_x000D_
          "TotalRefreshCount": 1,_x000D_
          "CustomInfo": {}_x000D_
        }_x000D_
      },_x000D_
      "3386": {_x000D_
        "$type": "Inside.Core.Formula.Definition.DefinitionAC, Inside.Core.Formula",_x000D_
        "ID": 3386,_x000D_
        "Results": [_x000D_
          [_x000D_
            "Employé"_x000D_
          ]_x000D_
        ],_x000D_
        "Statistics": {_x000D_
          "CreationDate": "2022-11-15T10:02:33.4346443+01:00",_x000D_
          "LastRefreshDate": "2020-11-09T16:10:59.8190108+01:00",_x000D_
          "TotalRefreshCount": 1,_x000D_
          "CustomInfo": {}_x000D_
        }_x000D_
      },_x000D_
      "3387": {_x000D_
        "$type": "Inside.Core.Formula.Definition.DefinitionAC, Inside.Core.Formula",_x000D_
        "ID": 3387,_x000D_
        "Results": [_x000D_
          [_x000D_
            "Employé"_x000D_
          ]_x000D_
        ],_x000D_
        "Statistics": {_x000D_
          "CreationDate": "2022-11-15T10:02:33.4346443+01:00",_x000D_
          "LastRefreshDate": "2020-11-09T16:10:59.822003+01:00",_x000D_
          "TotalRefreshCount": 1,_x000D_
          "CustomInfo": {}_x000D_
        }_x000D_
      },_x000D_
      "3388": {_x000D_
        "$type": "Inside.Core.Formula.Definition.DefinitionAC, Inside.Core.Formula",_x000D_
        "ID": 3388,_x000D_
        "Results": [_x000D_
          [_x000D_
            "Employé"_x000D_
          ]_x000D_
        ],_x000D_
        "Statistics": {_x000D_
          "CreationDate": "2022-11-15T10:02:33.4346443+01:00",_x000D_
          "LastRefreshDate": "2020-11-09T16:10:59.8239978+01:00",_x000D_
          "TotalRefreshCount": 1,_x000D_
          "CustomInfo": {}_x000D_
        }_x000D_
      },_x000D_
      "3389": {_x000D_
        "$type": "Inside.Core.Formula.Definition.DefinitionAC, Inside.Core.Formula",_x000D_
        "ID": 3389,_x000D_
        "Results": [_x000D_
          [_x000D_
            "Employé"_x000D_
          ]_x000D_
        ],_x000D_
        "Statistics": {_x000D_
          "CreationDate": "2022-11-15T10:02:33.4346443+01:00",_x000D_
          "LastRefreshDate": "2020-11-09T16:10:59.8269915+01:00",_x000D_
          "TotalRefreshCount": 1,_x000D_
          "CustomInfo": {}_x000D_
        }_x000D_
      },_x000D_
      "3390": {_x000D_
        "$type": "Inside.Core.Formula.Definition.DefinitionAC, Inside.Core.Formula",_x000D_
        "ID": 3390,_x000D_
        "Results": [_x000D_
          [_x000D_
            "2"_x000D_
          ]_x000D_
        ],_x000D_
        "Statistics": {_x000D_
          "CreationDate": "2022-11-15T10:02:33.4346443+01:00",_x000D_
          "LastRefreshDate": "2020-11-09T16:10:59.8299825+01:00",_x000D_
          "TotalRefreshCount": 1,_x000D_
          "CustomInfo": {}_x000D_
        }_x000D_
      },_x000D_
      "3391": {_x000D_
        "$type": "Inside.Core.Formula.Definition.DefinitionAC, Inside.Core.Formula",_x000D_
        "ID": 3391,_x000D_
        "Results": [_x000D_
          [_x000D_
            "1"_x000D_
          ]_x000D_
        ],_x000D_
        "Statistics": {_x000D_
          "CreationDate": "2022-11-15T10:02:33.4346443+01:00",_x000D_
          "LastRefreshDate": "2020-11-09T16:10:59.8329745+01:00",_x000D_
          "TotalRefreshCount": 1,_x000D_
          "CustomInfo": {}_x000D_
        }_x000D_
      },_x000D_
      "3392": {_x000D_
        "$type": "Inside.Core.Formula.Definition.DefinitionAC, Inside.Core.Formula",_x000D_
        "ID": 3392,_x000D_
        "Results": [_x000D_
          [_x000D_
            "3"_x000D_
          ]_x000D_
        ],_x000D_
        "Statistics": {_x000D_
          "CreationDate": "2022-11-15T10:02:33.4346443+01:00",_x000D_
          "LastRefreshDate": "2020-11-09T16:10:59.8359666+01:00",_x000D_
          "TotalRefreshCount": 1,_x000D_
          "CustomInfo": {}_x000D_
        }_x000D_
      },_x000D_
      "3393": {_x000D_
        "$type": "Inside.Core.Formula.Definition.DefinitionAC, Inside.Core.Formula",_x000D_
        "ID": 3393,_x000D_
        "Results": [_x000D_
          [_x000D_
            "3"_x000D_
          ]_x000D_
        ],_x000D_
        "Statistics": {_x000D_
          "CreationDate": "2022-11-15T10:02:33.4346443+01:00",_x000D_
          "LastRefreshDate": "2020-11-09T16:10:59.8379613+01:00",_x000D_
          "TotalRefreshCount": 1,_x000D_
          "CustomInfo": {}_x000D_
        }_x000D_
      },_x000D_
      "3394": {_x000D_
        "$type": "Inside.Core.Formula.Definition.DefinitionAC, Inside.Core.Formula",_x000D_
        "ID": 3394,_x000D_
        "Results": [_x000D_
          [_x000D_
            "2"_x000D_
          ]_x000D_
        ],_x000D_
        "Statistics": {_x000D_
          "CreationDate": "2022-11-15T10:02:33.4346443+01:00",_x000D_
          "LastRefreshDate": "2020-11-09T16:10:59.8409539+01:00",_x000D_
          "TotalRefreshCount": 1,_x000D_
          "CustomInfo": {}_x000D_
        }_x000D_
      },_x000D_
      "3395": {_x000D_
        "$type": "Inside.Core.Formula.Definition.DefinitionAC, Inside.Core.Formula",_x000D_
        "ID": 3395,_x000D_
        "Results": [_x000D_
          [_x000D_
            "1"_x000D_
          ]_x000D_
        ],_x000D_
        "Statistics": {_x000D_
          "CreationDate": "2022-11-15T10:02:33.4346443+01:00",_x000D_
          "LastRefreshDate": "2020-11-09T16:10:59.8429542+01:00",_x000D_
          "TotalRefreshCount": 1,_x000D_
          "CustomInfo": {}_x000D_
        }_x000D_
      },_x000D_
      "3396": {_x000D_
        "$type": "Inside.Core.Formula.Definition.DefinitionAC, Inside.Core.Formula",_x000D_
        "ID": 3396,_x000D_
        "Results": [_x000D_
          [_x000D_
            "2"_x000D_
          ]_x000D_
        ],_x000D_
        "Statistics": {_x000D_
          "CreationDate": "2022-11-15T10:02:33.4346443+01:00",_x000D_
          "LastRefreshDate": "2020-11-09T16:10:59.8464625+01:00",_x000D_
          "TotalRefreshCount": 1,_x000D_
          "CustomInfo": {}_x000D_
        }_x000D_
      },_x000D_
      "3397": {_x000D_
        "$type": "Inside.Core.Formula.Definition.DefinitionAC, Inside.Core.Formula",_x000D_
        "ID": 3397,_x000D_
        "Results": [_x000D_
          [_x000D_
            "2"_x000D_
          ]_x000D_
        ],_x000D_
        "Statistics": {_x000D_
          "CreationDate": "2022-11-15T10:02:33.4346443+01:00",_x000D_
          "LastRefreshDate": "2020-11-09T16:10:59.8504853+01:00",_x000D_
          "TotalRefreshCount": 1,_x000D_
          "CustomInfo": {}_x000D_
        }_x000D_
      },_x000D_
      "3398": {_x000D_
        "$type": "Inside.Core.Formula.Definition.DefinitionAC, Inside.Core.Formula",_x000D_
        "ID": 3398,_x000D_
        "Results": [_x000D_
          [_x000D_
            "1"_x000D_
          ]_x000D_
        ],_x000D_
        "Statistics": {_x000D_
          "CreationDate": "2022-11-15T10:02:33.4346443+01:00",_x000D_
          "LastRefreshDate": "2020-11-09T16:10:59.8554769+01:00",_x000D_
          "TotalRefreshCount": 1,_x000D_
          "CustomInfo": {}_x000D_
        }_x000D_
      },_x000D_
      "3399": {_x000D_
        "$type": "Inside.Core.Formula.Definition.DefinitionAC, Inside.Core.Formula",_x000D_
        "ID": 3399,_x000D_
        "Results": [_x000D_
          [_x000D_
            "1"_x000D_
          ]_x000D_
        ],_x000D_
        "Statistics": {_x000D_
          "CreationDate": "2022-11-15T10:02:33.4346443+01:00",_x000D_
          "LastRefreshDate": "2020-11-09T16:10:59.8584312+01:00",_x000D_
          "TotalRefreshCount": 1,_x000D_
          "CustomInfo": {}_x000D_
        }_x000D_
      },_x000D_
      "3400": {_x000D_
        "$type": "Inside.Core.Formula.Definition.DefinitionAC, Inside.Core.Formula",_x000D_
        "ID": 3400,_x000D_
        "Results": [_x000D_
          [_x000D_
            "1"_x000D_
          ]_x000D_
        ],_x000D_
        "Statistics": {_x000D_
          "CreationDate": "2022-11-15T10:02:33.4346443+01:00",_x000D_
          "LastRefreshDate": "2020-11-09T16:10:59.8614578+01:00",_x000D_
          "TotalRefreshCount": 1,_x000D_
          "CustomInfo": {}_x000D_
        }_x000D_
      },_x000D_
      "3401": {_x000D_
        "$type": "Inside.Core.Formula.Definition.DefinitionAC, Inside.Core.Formula",_x000D_
        "ID": 3401,_x000D_
        "Results": [_x000D_
          [_x000D_
            "3"_x000D_
          ]_x000D_
        ],_x000D_
        "Statistics": {_x000D_
          "CreationDate": "2022-11-15T10:02:33.4346443+01:00",_x000D_
          "LastRefreshDate": "2020-11-09T16:10:59.864452+01:00",_x000D_
          "TotalRefreshCount": 1,_x000D_
          "CustomInfo": {}_x000D_
        }_x000D_
      },_x000D_
      "3402": {_x000D_
        "$type": "Inside.Core.Formula.Definition.DefinitionAC, Inside.Core.Formula",_x000D_
        "ID": 3402,_x000D_
        "Results": [_x000D_
          [_x000D_
            "2"_x000D_
          ]_x000D_
        ],_x000D_
        "Statistics": {_x000D_
          "CreationDate": "2022-11-15T10:02:33.4346443+01:00",_x000D_
          "LastRefreshDate": "2020-11-09T16:10:59.8664089+01:00",_x000D_
          "TotalRefreshCount": 1,_x000D_
          "CustomInfo": {}_x000D_
        }_x000D_
      },_x000D_
      "3403": {_x000D_
        "$type": "Inside.Core.Formula.Definition.DefinitionAC, Inside.Core.Formula",_x000D_
        "ID": 3403,_x000D_
        "Results": [_x000D_
          [_x000D_
            "1"_x000D_
          ]_x000D_
        ],_x000D_
        "Statistics": {_x000D_
          "CreationDate": "2022-11-15T10:02:33.4346443+01:00",_x000D_
          "LastRefreshDate": "2020-11-09T16:10:59.8694419+01:00",_x000D_
          "TotalRefreshCount": 1,_x000D_
          "CustomInfo": {}_x000D_
        }_x000D_
      },_x000D_
      "3404": {_x000D_
        "$type": "Inside.Core.Formula.Definition.DefinitionAC, Inside.Core.Formula",_x000D_
        "ID": 3404,_x000D_
        "Results": [_x000D_
          [_x000D_
            "1"_x000D_
          ]_x000D_
        ],_x000D_
        "Statistics": {_x000D_
          "CreationDate": "2022-11-15T10:02:33.4346443+01:00",_x000D_
          "LastRefreshDate": "2020-11-09T16:10:59.8714266+01:00",_x000D_
          "TotalRefreshCount": 1,_x000D_
          "CustomInfo": {}_x000D_
        }_x000D_
      },_x000D_
      "3405": {_x000D_
        "$type": "Inside.Core.Formula.Definition.DefinitionAC, Inside.Core.Formula",_x000D_
        "ID": 3405,_x000D_
        "Results": [_x000D_
          [_x000D_
            "2"_x000D_
          ]_x000D_
        ],_x000D_
        "Statistics": {_x000D_
          "CreationDate": "2022-11-15T10:02:33.4346443+01:00",_x000D_
          "LastRefreshDate": "2020-11-09T16:10:59.8744228+01:00",_x000D_
          "TotalRefreshCount": 1,_x000D_
          "CustomInfo": {}_x000D_
        }_x000D_
      },_x000D_
      "3406": {_x000D_
        "$type": "Inside.Core.Formula.Definition.DefinitionAC, Inside.Core.Formula",_x000D_
        "ID": 3406,_x000D_
        "Results": [_x000D_
          [_x000D_
            "3"_x000D_
          ]_x000D_
        ],_x000D_
        "Statistics": {_x000D_
          "CreationDate": "2022-11-15T10:02:33.4346443+01:00",_x000D_
          "LastRefreshDate": "2020-11-09T16:10:59.8763844+01:00",_x000D_
          "TotalRefreshCount": 1,_x000D_
          "CustomInfo": {}_x000D_
        }_x000D_
      },_x000D_
      "3407": {_x000D_
        "$type": "Inside.Core.Formula.Definition.DefinitionAC, Inside.Core.Formula",_x000D_
        "ID": 3407,_x000D_
        "Results": [_x000D_
          [_x000D_
            "2"_x000D_
          ]_x000D_
        ],_x000D_
        "Statistics": {_x000D_
          "CreationDate": "2022-11-15T10:02:33.4346443+01:00",_x000D_
          "LastRefreshDate": "2020-11-09T16:10:59.8804176+01:00",_x000D_
          "TotalRefreshCount": 1,_x000D_
          "CustomInfo": {}_x000D_
        }_x000D_
      },_x000D_
      "3408": {_x000D_
        "$type": "Inside.Core.Formula.Definition.DefinitionAC, Inside.Core.Formula",_x000D_
        "ID": 3408,_x000D_
        "Results": [_x000D_
          [_x000D_
            "2"_x000D_
          ]_x000D_
        ],_x000D_
        "Statistics": {_x000D_
          "CreationDate": "2022-11-15T10:02:33.4346443+01:00",_x000D_
          "LastRefreshDate": "2020-11-09T16:10:59.8824139+01:00",_x000D_
          "TotalRefreshCount": 1,_x000D_
          "CustomInfo": {}_x000D_
        }_x000D_
      },_x000D_
      "3409": {_x000D_
        "$type": "Inside.Core.Formula.Definition.DefinitionAC, Inside.Core.Formula",_x000D_
        "ID": 3409,_x000D_
        "Results": [_x000D_
          [_x000D_
            ""_x000D_
          ]_x000D_
        ],_x000D_
        "Statistics": {_x000D_
          "CreationDate": "2022-11-15T10:02:33.4346443+01:00",_x000D_
          "LastRefreshDate": "2020-11-09T16:10:59.8853617+01:00",_x000D_
          "TotalRefreshCount": 1,_x000D_
          "CustomInfo": {}_x000D_
        }_x000D_
      },_x000D_
      "3410": {_x000D_
        "$type": "Inside.Core.Formula.Definition.DefinitionAC, Inside.Core.Formula",_x000D_
        "ID": 3410,_x000D_
        "Results": [_x000D_
          [_x000D_
            "Catégorie 2"_x000D_
          ]_x000D_
        ],_x000D_
        "Statistics": {_x000D_
          "CreationDate": "2022-11-15T10:02:33.4346443+01:00",_x000D_
          "LastRefreshDate": "2020-11-09T16:10:59.8883967+01:00",_x000D_
          "TotalRefreshCount": 1,_x000D_
          "CustomInfo": {}_x000D_
        }_x000D_
      },_x000D_
      "3411": {_x000D_
        "$type": "Inside.Core.Formula.Definition.DefinitionAC, Inside.Core.Formula",_x000D_
        "ID": 3411,_x000D_
        "Results": [_x000D_
          [_x000D_
            ""_x000D_
          ]_x000D_
        ],_x000D_
        "Statistics": {_x000D_
          "CreationDate": "2022-11-15T10:02:33.4346443+01:00",_x000D_
          "LastRefreshDate": "2020-11-09T16:10:59.891387+01:00",_x000D_
          "TotalRefreshCount": 1,_x000D_
          "CustomInfo": {}_x000D_
        }_x000D_
      },_x000D_
      "3412": {_x000D_
        "$type": "Inside.Core.Formula.Definition.DefinitionAC, Inside.Core.Formula",_x000D_
        "ID": 3412,_x000D_
        "Results": [_x000D_
          [_x000D_
            "Catégorie 3"_x000D_
          ]_x000D_
        ],_x000D_
        "Statistics": {_x000D_
          "CreationDate": "2022-11-15T10:02:33.4346443+01:00",_x000D_
          "LastRefreshDate": "2020-11-09T16:10:59.8943774+01:00",_x000D_
          "TotalRefreshCount": 1,_x000D_
          "CustomInfo": {}_x000D_
        }_x000D_
      },_x000D_
      "3413": {_x000D_
        "$type": "Inside.Core.Formula.Definition.DefinitionAC, Inside.Core.Formula",_x000D_
        "ID": 3413,_x000D_
        "Results": [_x000D_
          [_x000D_
            ""_x000D_
          ]_x000D_
        ],_x000D_
        "Statistics": {_x000D_
          "CreationDate": "2022-11-15T10:02:33.4346443+01:00",_x000D_
          "LastRefreshDate": "2020-11-09T16:10:59.8973699+01:00",_x000D_
          "TotalRefreshCount": 1,_x000D_
          "CustomInfo": {}_x000D_
        }_x000D_
      },_x000D_
      "3414": {_x000D_
        "$type": "Inside.Core.Formula.Definition.DefinitionAC, Inside.Core.Formula",_x000D_
        "ID": 3414,_x000D_
        "Results": [_x000D_
          [_x000D_
            ""_x000D_
          ]_x000D_
        ],_x000D_
        "Statistics": {_x000D_
          "CreationDate": "2022-11-15T10:02:33.4346443+01:00",_x000D_
          "LastRefreshDate": "2020-11-09T16:10:59.9003622+01:00",_x000D_
          "TotalRefreshCount": 1,_x000D_
          "CustomInfo": {}_x000D_
        }_x000D_
      },_x000D_
      "3415": {_x000D_
        "$type": "Inside.Core.Formula.Definition.DefinitionAC, Inside.Core.Formula",_x000D_
        "ID": 3415,_x000D_
        "Results": [_x000D_
          [_x000D_
            ""_x000D_
          ]_x000D_
        ],_x000D_
        "Statistics": {_x000D_
          "CreationDate": "2022-11-15T10:02:33.4346443+01:00",_x000D_
          "LastRefreshDate": "2020-11-09T16:10:59.9023606+01:00",_x000D_
          "TotalRefreshCount": 1,_x000D_
          "CustomInfo": {}_x000D_
        }_x000D_
      },_x000D_
      "3416": {_x000D_
        "$type": "Inside.Core.Formula.Definition.DefinitionAC, Inside.Core.Formula",_x000D_
        "ID": 3416,_x000D_
        "Results": [_x000D_
          [_x000D_
            "Catégorie 3"_x000D_
          ]_x000D_
        ],_x000D_
        "Statistics": {_x000D_
          "CreationDate": "2022-11-15T10:02:33.4346443+01:00",_x000D_
          "LastRefreshDate": "2020-11-09T16:10:59.9063514+01:00",_x000D_
          "TotalRefreshCount": 1,_x000D_
          "CustomInfo": {}_x000D_
        }_x000D_
      },_x000D_
      "3417": {_x000D_
        "$type": "Inside.Core.Formula.Definition.DefinitionAC, Inside.Core.Formula",_x000D_
        "ID": 3417,_x000D_
        "Results": [_x000D_
          [_x000D_
            "Catégorie 4"_x000D_
          ]_x000D_
        ],_x000D_
        "Statistics": {_x000D_
          "CreationDate": "2022-11-15T10:02:33.4346443+01:00",_x000D_
          "LastRefreshDate": "2020-11-09T16:10:59.9083476+01:00",_x000D_
          "TotalRefreshCount": 1,_x000D_
          "CustomInfo": {}_x000D_
        }_x000D_
      },_x000D_
      "3418": {_x000D_
        "$type": "Inside.Core.Formula.Definition.DefinitionAC, Inside.Core.Formula",_x000D_
        "ID": 3418,_x000D_
        "Results": [_x000D_
          [_x000D_
            ""_x000D_
          ]_x000D_
        ],_x000D_
        "Statistics": {_x000D_
          "CreationDate": "2022-11-15T10:02:33.4346443+01:00",_x000D_
          "LastRefreshDate": "2020-11-09T16:10:59.9113384+01:00",_x000D_
          "TotalRefreshCount": 1,_x000D_
          "CustomInfo": {}_x000D_
        }_x000D_
      },_x000D_
      "3419": {_x000D_
        "$type": "Inside.Core.Formula.Definition.DefinitionAC, Inside.Core.Formula",_x000D_
        "ID": 3419,_x000D_
        "Results": [_x000D_
          [_x000D_
            "Catégorie 1"_x000D_
          ]_x000D_
        ],_x000D_
        "Statistics": {_x000D_
          "CreationDate": "2022-11-15T10:02:33.4346443+01:00",_x000D_
          "LastRefreshDate": "2020-11-09T16:10:59.9143306+01:00",_x000D_
          "TotalRefreshCount": 1,_x000D_
          "CustomInfo": {}_x000D_
        }_x000D_
      },_x000D_
      "3420": {_x000D_
        "$type": "Inside.Core.Formula.Definition.DefinitionAC, Inside.Core.Formula",_x000D_
        "ID": 3420,_x000D_
        "Results": [_x000D_
          [_x000D_
            "Catégorie 3"_x000D_
          ]_x000D_
        ],_x000D_
        "Statistics": {_x000D_
          "CreationDate": "2022-11-15T10:02:33.4346443+01:00",_x000D_
          "LastRefreshDate": "2020-11-09T16:10:59.917321+01:00",_x000D_
          "TotalRefreshCount": 1,_x000D_
          "CustomInfo": {}_x000D_
        }_x000D_
      },_x000D_
      "3421": {_x000D_
        "$type": "Inside.Core.Formula.Definition.DefinitionAC, Inside.Core.Formula",_x000D_
        "ID": 3421,_x000D_
        "Results": [_x000D_
          [_x000D_
            ""_x000D_
          ]_x000D_
        ],_x000D_
        "Statistics": {_x000D_
          "CreationDate": "2022-11-15T10:02:33.4346443+01:00",_x000D_
          "LastRefreshDate": "2020-11-09T16:10:59.9223632+01:00",_x000D_
          "TotalRefreshCount": 1,_x000D_
          "CustomInfo": {}_x000D_
        }_x000D_
      },_x000D_
      "3422": {_x000D_
        "$type": "Inside.Core.Formula.Definition.DefinitionAC, Inside.Core.Formula",_x000D_
        "ID": 3422,_x000D_
        "Results": [_x000D_
          [_x000D_
            ""_x000D_
          ]_x000D_
        ],_x000D_
        "Statistics": {_x000D_
          "CreationDate": "2022-11-15T10:02:33.4346443+01:00",_x000D_
          "LastRefreshDate": "2020-11-09T16:10:59.9252877+01:00",_x000D_
          "TotalRefreshCount": 1,_x000D_
          "CustomInfo": {}_x000D_
        }_x000D_
      },_x000D_
      "3423": {_x000D_
        "$type": "Inside.Core.Formula.Definition.DefinitionAC, Inside.Core.Formula",_x000D_
        "ID": 3423,_x000D_
        "Results": [_x000D_
          [_x000D_
            "Catégorie 3"_x000D_
          ]_x000D_
        ],_x000D_
        "Statistics": {_x000D_
          "CreationDate": "2022-11-15T10:02:33.4346443+01:00",_x000D_
          "LastRefreshDate": "2020-11-09T16:10:59.9292496+01:00",_x000D_
          "TotalRefreshCount": 1,_x000D_
          "CustomInfo": {}_x000D_
        }_x000D_
      },_x000D_
      "3424": {_x000D_
        "$type": "Inside.Core.Formula.Definition.DefinitionAC, Inside.Core.Formula",_x000D_
        "ID": 3424,_x000D_
        "Results": [_x000D_
          [_x000D_
            ""_x000D_
          ]_x000D_
        ],_x000D_
        "Statistics": {_x000D_
          "CreationDate": "2022-11-15T10:02:33.4346443+01:00",_x000D_
          "LastRefreshDate": "2020-11-09T16:10:59.9332357+01:00",_x000D_
          "TotalRefreshCount": 1,_x000D_
          "CustomInfo": {}_x000D_
        }_x000D_
      },_x000D_
      "3425": {_x000D_
        "$type": "Inside.Core.Formula.Definition.DefinitionAC, Inside.Core.Formula",_x000D_
        "ID": 3425,_x000D_
        "Results": [_x000D_
          [_x000D_
            "Catégorie 1"_x000D_
          ]_x000D_
        ],_x000D_
        "Statistics": {_x000D_
          "CreationDate": "2022-11-15T10:02:33.4346443+01:00",_x000D_
          "LastRefreshDate": "2020-11-09T16:10:59.9372248+01:00",_x000D_
          "TotalRefreshCount": 1,_x000D_
          "CustomInfo": {}_x000D_
        }_x000D_
      },_x000D_
      "3426": {_x000D_
        "$type": "Inside.Core.Formula.Definition.DefinitionAC, Inside.Core.Formula",_x000D_
        "ID": 3426,_x000D_
        "Results": [_x000D_
          [_x000D_
            ""_x000D_
          ]_x000D_
        ],_x000D_
        "Statistics": {_x000D_
          "CreationDate": "2022-11-15T10:02:33.4346443+01:00",_x000D_
          "LastRefreshDate": "2020-11-09T16:10:59.945324+01:00",_x000D_
          "TotalRefreshCount": 1,_x000D_
          "CustomInfo": {}_x000D_
        }_x000D_
      },_x000D_
      "3427": {_x000D_
        "$type": "Inside.Core.Formula.Definition.DefinitionAC, Inside.Core.Formula",_x000D_
        "ID": 3427,_x000D_
        "Results": [_x000D_
          [_x000D_
            "Catégorie 1"_x000D_
          ]_x000D_
        ],_x000D_
        "Statistics": {_x000D_
          "CreationDate": "2022-11-15T10:02:33.4346443+01:00",_x000D_
          "LastRefreshDate": "2020-11-09T16:10:59.9503377+01:00",_x000D_
          "TotalRefreshCount": 1,_x000D_
          "CustomInfo": {}_x000D_
        }_x000D_
      },_x000D_
      "3428": {_x000D_
        "$type": "Inside.Core.Formula.Definition.DefinitionAC, Inside.Core.Formula",_x000D_
        "ID": 3428,_x000D_
        "Results": [_x000D_
          [_x000D_
            "Catégorie 3"_x000D_
          ]_x000D_
        ],_x000D_
        "Statistics": {_x000D_
          "CreationDate": "2022-11-15T10:02:33.4346443+01:00",_x000D_
          "LastRefreshDate": "2020-11-09T16:10:59.9532984+01:00",_x000D_
          "TotalRefreshCount": 1,_x000D_
          "CustomInfo": {}_x000D_
        }_x000D_
      },_x000D_
      "3429": {_x000D_
        "$type": "Inside.Core.Formula.Definition.DefinitionAC, Inside.Core.Formula",_x000D_
        "ID": 3429,_x000D_
        "Results": [_x000D_
          [_x000D_
            ""_x000D_
          ]_x000D_
        ],_x000D_
        "Statistics": {_x000D_
          "CreationDate": "2022-11-15T10:02:33.4346443+01:00",_x000D_
          "LastRefreshDate": "2020-11-09T16:10:59.9563275+01:00",_x000D_
          "TotalRefreshCount": 1,_x000D_
          "CustomInfo": {}_x000D_
        }_x000D_
      },_x000D_
      "3430": {_x000D_
        "$type": "Inside.Core.Formula.Definition.DefinitionAC, Inside.Core.Formula",_x000D_
        "ID": 3430,_x000D_
        "Results": [_x000D_
          [_x000D_
            ""_x000D_
          ]_x000D_
        ],_x000D_
        "Statistics": {_x000D_
          "CreationDate": "2022-11-15T10:02:33.4346443+01:00",_x000D_
          "LastRefreshDate": "2020-11-09T16:10:59.9592826+01:00",_x000D_
          "TotalRefreshCount": 1,_x000D_
          "CustomInfo": {}_x000D_
        }_x000D_
      },_x000D_
      "3431": {_x000D_
        "$type": "Inside.Core.Formula.Definition.DefinitionAC, Inside.Core.Formula",_x000D_
        "ID": 3431,_x000D_
        "Results": [_x000D_
          [_x000D_
            ""_x000D_
          ]_x000D_
        ],_x000D_
        "Statistics": {_x000D_
          "CreationDate": "2022-11-15T10:02:33.4346443+01:00",_x000D_
          "LastRefreshDate": "2020-11-09T16:10:59.9622954+01:00",_x000D_
          "TotalRefreshCount": 1,_x000D_
          "CustomInfo": {}_x000D_
        }_x000D_
      },_x000D_
      "3432": {_x000D_
        "$type": "Inside.Core.Formula.Definition.DefinitionAC, Inside.Core.Formula",_x000D_
        "ID": 3432,_x000D_
        "Results": [_x000D_
          [_x000D_
            "Catégorie 3"_x000D_
          ]_x000D_
        ],_x000D_
        "Statistics": {_x000D_
          "CreationDate": "2022-11-15T10:02:33.4346443+01:00",_x000D_
          "LastRefreshDate": "2020-11-09T16:10:59.9662837+01:00",_x000D_
          "TotalRefreshCount": 1,_x000D_
          "CustomInfo": {}_x000D_
        }_x000D_
      },_x000D_
      "3433": {_x000D_
        "$type": "Inside.Core.Formula.Definition.DefinitionAC, Inside.Core.Formula",_x000D_
        "ID": 3433,_x000D_
        "Results": [_x000D_
          [_x000D_
            ""_x000D_
          ]_x000D_
        ],_x000D_
        "Statistics": {_x000D_
          "CreationDate": "2022-11-15T10:02:33.4361528+01:00",_x000D_
          "LastRefreshDate": "2020-11-09T16:10:59.9692567+01:00",_x000D_
          "TotalRefreshCount": 1,_x000D_
          "CustomInfo": {}_x000D_
        }_x000D_
      },_x000D_
      "3434": {_x000D_
        "$type": "Inside.Core.Formula.Definition.DefinitionAC, Inside.Core.Formula",_x000D_
        "ID": 3434,_x000D_
        "Results": [_x000D_
          [_x000D_
            ""_x000D_
          ]_x000D_
        ],_x000D_
        "Statistics": {_x000D_
          "CreationDate": "2022-11-15T10:02:33.4361528+01:00",_x000D_
          "LastRefreshDate": "2020-11-09T16:10:59.9722819+01:00",_x000D_
          "TotalRefreshCount": 1,_x000D_
          "CustomInfo": {}_x000D_
        }_x000D_
      },_x000D_
      "3435": {_x000D_
        "$type": "Inside.Core.Formula.Definition.DefinitionAC, Inside.Core.Formula",_x000D_
        "ID": 3435,_x000D_
        "Results": [_x000D_
          [_x000D_
            ""_x000D_
          ]_x000D_
        ],_x000D_
        "Statistics": {_x000D_
          "CreationDate": "2022-11-15T10:02:33.4361528+01:00",_x000D_
          "LastRefreshDate": "2020-11-09T16:10:59.9752405+01:00",_x000D_
          "TotalRefreshCount": 1,_x000D_
          "CustomInfo": {}_x000D_
        }_x000D_
      },_x000D_
      "3436": {_x000D_
        "$type": "Inside.Core.Formula.Definition.DefinitionAC, Inside.Core.Formula",_x000D_
        "ID": 3436,_x000D_
        "Results": [_x000D_
          [_x000D_
            "Catégorie 1"_x000D_
          ]_x000D_
        ],_x000D_
        "Statistics": {_x000D_
          "CreationDate": "2022-11-15T10:02:33.4361528+01:00",_x000D_
          "LastRefreshDate": "2020-11-09T16:10:59.9792322+01:00",_x000D_
          "TotalRefreshCount": 1,_x000D_
          "CustomInfo": {}_x000D_
        }_x000D_
      },_x000D_
      "3437": {_x000D_
        "$type": "Inside.Core.Formula.Definition.DefinitionAC, Inside.Core.Formula",_x000D_
        "ID": 3437,_x000D_
        "Results": [_x000D_
          [_x000D_
            ""_x000D_
          ]_x000D_
        ],_x000D_
        "Statistics": {_x000D_
          "CreationDate": "2022-11-15T10:02:33.4361528+01:00",_x000D_
          "LastRefreshDate": "2020-11-09T16:10:59.9822228+01:00",_x000D_
          "TotalRefreshCount": 1,_x000D_
          "CustomInfo": {}_x000D_
        }_x000D_
      },_x000D_
      "3438": {_x000D_
        "$type": "Inside.Core.Formula.Definition.DefinitionAC, Inside.Core.Formula",_x000D_
        "ID": 3438,_x000D_
        "Results": [_x000D_
          [_x000D_
            "Catégorie 4"_x000D_
          ]_x000D_
        ],_x000D_
        "Statistics": {_x000D_
          "CreationDate": "2022-11-15T10:02:33.4361528+01:00",_x000D_
          "LastRefreshDate": "2020-11-09T16:10:59.9852472+01:00",_x000D_
          "TotalRefreshCount": 1,_x000D_
          "CustomInfo": {}_x000D_
        }_x000D_
      },_x000D_
      "3439": {_x000D_
        "$type": "Inside.Core.Formula.Definition.DefinitionAC, Inside.Core.Formula",_x000D_
        "ID": 3439,_x000D_
        "Results": [_x000D_
          [_x000D_
            ""_x000D_
          ]_x000D_
        ],_x000D_
        "Statistics": {_x000D_
          "CreationDate": "2022-11-15T10:02:33.4361528+01:00",_x000D_
          "LastRefreshDate": "2020-11-09T16:10:59.9882072+01:00",_x000D_
          "TotalRefreshCount": 1,_x000D_
          "CustomInfo": {}_x000D_
        }_x000D_
      },_x000D_
      "3440": {_x000D_
        "$type": "Inside.Core.Formula.Definition.DefinitionAC, Inside.Core.Formula",_x000D_
        "ID": 3440,_x000D_
        "Results": [_x000D_
          [_x000D_
            ""_x000D_
          ]_x000D_
        ],_x000D_
        "Statistics": {_x000D_
          "CreationDate": "2022-11-15T10:02:33.4361528+01:00",_x000D_
          "LastRefreshDate": "2020-11-09T16:10:59.9921967+01:00",_x000D_
          "TotalRefreshCount": 1,_x000D_
          "CustomInfo": {}_x000D_
        }_x000D_
      },_x000D_
      "3441": {_x000D_
        "$type": "Inside.Core.Formula.Definition.DefinitionAC, Inside.Core.Formula",_x000D_
        "ID": 3441,_x000D_
        "Results": [_x000D_
          [_x000D_
            "Catégorie 5"_x000D_
          ]_x000D_
        ],_x000D_
        "Statistics": {_x000D_
          "CreationDate": "2022-11-15T10:02:33.4361528+01:00",_x000D_
          "LastRefreshDate": "2020-11-09T16:10:59.9952331+01:00",_x000D_
          "TotalRefreshCount": 1,_x000D_
          "CustomInfo": {}_x000D_
        }_x000D_
      },_x000D_
      "3442": {_x000D_
        "$type": "Inside.Core.Formula.Definition.DefinitionAC, Inside.Core.Formula",_x000D_
        "ID": 3442,_x000D_
        "Results": [_x000D_
          [_x000D_
            ""_x000D_
          ]_x000D_
        ],_x000D_
        "Statistics": {_x000D_
          "CreationDate": "2022-11-15T10:02:33.4361528+01:00",_x000D_
          "LastRefreshDate": "2020-11-09T16:10:59.998246+01:00",_x000D_
          "TotalRefreshCount": 1,_x000D_
          "CustomInfo": {}_x000D_
        }_x000D_
      },_x000D_
      "3443": {_x000D_
        "$type": "Inside.Core.Formula.Definition.DefinitionAC, Inside.Core.Formula",_x000D_
        "ID": 3443,_x000D_
        "Results": [_x000D_
          [_x000D_
            ""_x000D_
          ]_x000D_
        ],_x000D_
        "Statistics": {_x000D_
          "CreationDate": "2022-11-15T10:02:33.4361528+01:00",_x000D_
          "LastRefreshDate": "2020-11-09T16:11:00.0022104+01:00",_x000D_
          "TotalRefreshCount": 1,_x000D_
          "CustomInfo": {}_x000D_
        }_x000D_
      },_x000D_
      "3444": {_x000D_
        "$type": "Inside.Core.Formula.Definition.DefinitionAC, Inside.Core.Formula",_x000D_
        "ID": 3444,_x000D_
        "Results": [_x000D_
          [_x000D_
            ""_x000D_
          ]_x000D_
        ],_x000D_
        "Statistics": {_x000D_
          "CreationDate": "2022-11-15T10:02:33.4361528+01:00",_x000D_
          "LastRefreshDate": "2020-11-09T16:11:00.0111878+01:00",_x000D_
          "TotalRefreshCount": 1,_x000D_
          "CustomInfo": {}_x000D_
        }_x000D_
      },_x000D_
      "3445": {_x000D_
        "$type": "Inside.Core.Formula.Definition.DefinitionAC, Inside.Core.Formula",_x000D_
        "ID": 3445,_x000D_
        "Results": [_x000D_
          [_x000D_
            "Catégorie 1"_x000D_
          ]_x000D_
        ],_x000D_
        "Statistics": {_x000D_
          "CreationDate": "2022-11-15T10:02:33.4361528+01:00",_x000D_
          "LastRefreshDate": "2020-11-09T16:11:00.0161742+01:00",_x000D_
          "TotalRefreshCount": 1,_x000D_
          "CustomInfo": {}_x000D_
        }_x000D_
      },_x000D_
      "3446": {_x000D_
        "$type": "Inside.Core.Formula.Definition.DefinitionAC, Inside.Core.Formula",_x000D_
        "ID": 3446,_x000D_
        "Results": [_x000D_
          [_x000D_
            "Catégorie 2"_x000D_
          ]_x000D_
        ],_x000D_
        "Statistics": {_x000D_
          "CreationDate": "2022-11-15T10:02:33.4361528+01:00",_x000D_
          "LastRefreshDate": "2020-11-09T16:11:00.0201892+01:00",_x000D_
          "TotalRefreshCount": 1,_x000D_
          "CustomInfo": {}_x000D_
        }_x000D_
      },_x000D_
      "3447": {_x000D_
        "$type": "Inside.Core.Formula.Definition.DefinitionAC, Inside.Core.Formula",_x000D_
        "ID": 3447,_x000D_
        "Results": [_x000D_
          [_x000D_
            ""_x000D_
          ]_x000D_
        ],_x000D_
        "Statistics": {_x000D_
          "CreationDate": "2022-11-15T10:02:33.4361528+01:00",_x000D_
          "LastRefreshDate": "2020-11-09T16:11:00.0241784+01:00",_x000D_
          "TotalRefreshCount": 1,_x000D_
          "CustomInfo": {}_x000D_
        }_x000D_
      },_x000D_
      "3448": {_x000D_
        "$type": "Inside.Core.Formula.Definition.DefinitionAC, Inside.Core.Formula",_x000D_
        "ID": 3448,_x000D_
        "Results": [_x000D_
          [_x000D_
            "Catégorie 1"_x000D_
          ]_x000D_
        ],_x000D_
        "Statistics": {_x000D_
          "CreationDate": "2022-11-15T10:02:33.4361528+01:00",_x000D_
          "LastRefreshDate": "2020-11-09T16:11:00.0271709+01:00",_x000D_
          "TotalRefreshCount": 1,_x000D_
          "CustomInfo": {}_x000D_
        }_x000D_
      },_x000D_
      "3449": {_x000D_
        "$type": "Inside.Core.Formula.Definition.DefinitionAC, Inside.Core.Formula",_x000D_
        "ID": 3449,_x000D_
        "Results": [_x000D_
          [_x000D_
            "Catégorie 1"_x000D_
          ]_x000D_
        ],_x000D_
        "Statistics": {_x000D_
          "CreationDate": "2022-11-15T10:02:33.4361528+01:00",_x000D_
          "LastRefreshDate": "2020-11-09T16:11:00.0321582+01:00",_x000D_
          "TotalRefreshCount": 1,_x000D_
          "CustomInfo": {}_x000D_
        }_x000D_
      },_x000D_
      "3450": {_x000D_
        "$type": "Inside.Core.Formula.Definition.DefinitionAC, Inside.Core.Formula",_x000D_
        "ID": 3450,_x000D_
        "Results": [_x000D_
          [_x000D_
            "Catégorie 3"_x000D_
          ]_x000D_
        ],_x000D_
        "Statistics": {_x000D_
          "CreationDate": "2022-11-15T10:02:33.4361528+01:00",_x000D_
          "LastRefreshDate": "2020-11-09T16:11:00.0361479+01:00",_x000D_
          "TotalRefreshCount": 1,_x000D_
          "CustomInfo": {}_x000D_
        }_x000D_
      },_x000D_
      "3451": {_x000D_
        "$type": "Inside.Core.Formula.Definition.DefinitionAC, Inside.Core.Formula",_x000D_
        "ID": 3451,_x000D_
        "Results": [_x000D_
          [_x000D_
            "Catégorie 2"_x000D_
          ]_x000D_
        ],_x000D_
        "Statistics": {_x000D_
          "CreationDate": "2022-11-15T10:02:33.4361528+01:00",_x000D_
          "LastRefreshDate": "2020-11-09T16:11:00.0391403+01:00",_x000D_
          "TotalRefreshCount": 1,_x000D_
          "CustomInfo": {}_x000D_
        }_x000D_
      },_x000D_
      "3452": {_x000D_
        "$type": "Inside.Core.Formula.Definition.DefinitionAC, Inside.Core.Formula",_x000D_
        "ID": 3452,_x000D_
        "Results": [_x000D_
          [_x000D_
            "Catégorie 1"_x000D_
          ]_x000D_
        ],_x000D_
        "Statistics": {_x000D_
          "CreationDate": "2022-11-15T10:02:33.4361528+01:00",_x000D_
          "LastRefreshDate": "2020-11-09T16:11:00.0421395+01:00",_x000D_
          "TotalRefreshCount": 1,_x000D_
          "CustomInfo": {}_x000D_
        }_x000D_
      },_x000D_
      "3453": {_x000D_
   </t>
  </si>
  <si>
    <t xml:space="preserve">     "$type": "Inside.Core.Formula.Definition.DefinitionAC, Inside.Core.Formula",_x000D_
        "ID": 3453,_x000D_
        "Results": [_x000D_
          [_x000D_
            ""_x000D_
          ]_x000D_
        ],_x000D_
        "Statistics": {_x000D_
          "CreationDate": "2022-11-15T10:02:33.4361528+01:00",_x000D_
          "LastRefreshDate": "2020-11-09T16:11:00.0451473+01:00",_x000D_
          "TotalRefreshCount": 1,_x000D_
          "CustomInfo": {}_x000D_
        }_x000D_
      },_x000D_
      "3454": {_x000D_
        "$type": "Inside.Core.Formula.Definition.DefinitionAC, Inside.Core.Formula",_x000D_
        "ID": 3454,_x000D_
        "Results": [_x000D_
          [_x000D_
            "Catégorie 3"_x000D_
          ]_x000D_
        ],_x000D_
        "Statistics": {_x000D_
          "CreationDate": "2022-11-15T10:02:33.4361528+01:00",_x000D_
          "LastRefreshDate": "2020-11-09T16:11:00.052165+01:00",_x000D_
          "TotalRefreshCount": 1,_x000D_
          "CustomInfo": {}_x000D_
        }_x000D_
      },_x000D_
      "3455": {_x000D_
        "$type": "Inside.Core.Formula.Definition.DefinitionAC, Inside.Core.Formula",_x000D_
        "ID": 3455,_x000D_
        "Results": [_x000D_
          [_x000D_
            ""_x000D_
          ]_x000D_
        ],_x000D_
        "Statistics": {_x000D_
          "CreationDate": "2022-11-15T10:02:33.4361528+01:00",_x000D_
          "LastRefreshDate": "2020-11-09T16:11:00.0551542+01:00",_x000D_
          "TotalRefreshCount": 1,_x000D_
          "CustomInfo": {}_x000D_
        }_x000D_
      },_x000D_
      "3456": {_x000D_
        "$type": "Inside.Core.Formula.Definition.DefinitionAC, Inside.Core.Formula",_x000D_
        "ID": 3456,_x000D_
        "Results": [_x000D_
          [_x000D_
            "Catégorie 1"_x000D_
          ]_x000D_
        ],_x000D_
        "Statistics": {_x000D_
          "CreationDate": "2022-11-15T10:02:33.4361528+01:00",_x000D_
          "LastRefreshDate": "2020-11-09T16:11:00.0581113+01:00",_x000D_
          "TotalRefreshCount": 1,_x000D_
          "CustomInfo": {}_x000D_
        }_x000D_
      },_x000D_
      "3457": {_x000D_
        "$type": "Inside.Core.Formula.Definition.DefinitionAC, Inside.Core.Formula",_x000D_
        "ID": 3457,_x000D_
        "Results": [_x000D_
          [_x000D_
            ""_x000D_
          ]_x000D_
        ],_x000D_
        "Statistics": {_x000D_
          "CreationDate": "2022-11-15T10:02:33.4361528+01:00",_x000D_
          "LastRefreshDate": "2020-11-09T16:11:00.0630975+01:00",_x000D_
          "TotalRefreshCount": 1,_x000D_
          "CustomInfo": {}_x000D_
        }_x000D_
      },_x000D_
      "3458": {_x000D_
        "$type": "Inside.Core.Formula.Definition.DefinitionAC, Inside.Core.Formula",_x000D_
        "ID": 3458,_x000D_
        "Results": [_x000D_
          [_x000D_
            "200"_x000D_
          ]_x000D_
        ],_x000D_
        "Statistics": {_x000D_
          "CreationDate": "2022-11-15T10:02:33.4361528+01:00",_x000D_
          "LastRefreshDate": "2020-11-09T16:11:00.0741229+01:00",_x000D_
          "TotalRefreshCount": 1,_x000D_
          "CustomInfo": {}_x000D_
        }_x000D_
      },_x000D_
      "3459": {_x000D_
        "$type": "Inside.Core.Formula.Definition.DefinitionAC, Inside.Core.Formula",_x000D_
        "ID": 3459,_x000D_
        "Results": [_x000D_
          [_x000D_
            "300"_x000D_
          ]_x000D_
        ],_x000D_
        "Statistics": {_x000D_
          "CreationDate": "2022-11-15T10:02:33.4361528+01:00",_x000D_
          "LastRefreshDate": "2020-11-09T16:11:00.0761207+01:00",_x000D_
          "TotalRefreshCount": 1,_x000D_
          "CustomInfo": {}_x000D_
        }_x000D_
      },_x000D_
      "3460": {_x000D_
        "$type": "Inside.Core.Formula.Definition.DefinitionAC, Inside.Core.Formula",_x000D_
        "ID": 3460,_x000D_
        "Results": [_x000D_
          [_x000D_
            "300"_x000D_
          ]_x000D_
        ],_x000D_
        "Statistics": {_x000D_
          "CreationDate": "2022-11-15T10:02:33.4361528+01:00",_x000D_
          "LastRefreshDate": "2020-11-09T16:11:00.0790556+01:00",_x000D_
          "TotalRefreshCount": 1,_x000D_
          "CustomInfo": {}_x000D_
        }_x000D_
      },_x000D_
      "3461": {_x000D_
        "$type": "Inside.Core.Formula.Definition.DefinitionAC, Inside.Core.Formula",_x000D_
        "ID": 3461,_x000D_
        "Results": [_x000D_
          [_x000D_
            "150"_x000D_
          ]_x000D_
        ],_x000D_
        "Statistics": {_x000D_
          "CreationDate": "2022-11-15T10:02:33.4361528+01:00",_x000D_
          "LastRefreshDate": "2020-11-09T16:11:00.0820953+01:00",_x000D_
          "TotalRefreshCount": 1,_x000D_
          "CustomInfo": {}_x000D_
        }_x000D_
      },_x000D_
      "3462": {_x000D_
        "$type": "Inside.Core.Formula.Definition.DefinitionAC, Inside.Core.Formula",_x000D_
        "ID": 3462,_x000D_
        "Results": [_x000D_
          [_x000D_
            "250"_x000D_
          ]_x000D_
        ],_x000D_
        "Statistics": {_x000D_
          "CreationDate": "2022-11-15T10:02:33.4361528+01:00",_x000D_
          "LastRefreshDate": "2020-11-09T16:11:00.0850948+01:00",_x000D_
          "TotalRefreshCount": 1,_x000D_
          "CustomInfo": {}_x000D_
        }_x000D_
      },_x000D_
      "3463": {_x000D_
        "$type": "Inside.Core.Formula.Definition.DefinitionAC, Inside.Core.Formula",_x000D_
        "ID": 3463,_x000D_
        "Results": [_x000D_
          [_x000D_
            "300"_x000D_
          ]_x000D_
        ],_x000D_
        "Statistics": {_x000D_
          "CreationDate": "2022-11-15T10:02:33.4361528+01:00",_x000D_
          "LastRefreshDate": "2020-11-09T16:11:00.0870819+01:00",_x000D_
          "TotalRefreshCount": 1,_x000D_
          "CustomInfo": {}_x000D_
        }_x000D_
      },_x000D_
      "3464": {_x000D_
        "$type": "Inside.Core.Formula.Definition.DefinitionAC, Inside.Core.Formula",_x000D_
        "ID": 3464,_x000D_
        "Results": [_x000D_
          [_x000D_
            "250"_x000D_
          ]_x000D_
        ],_x000D_
        "Statistics": {_x000D_
          "CreationDate": "2022-11-15T10:02:33.4361528+01:00",_x000D_
          "LastRefreshDate": "2020-11-09T16:11:00.0900744+01:00",_x000D_
          "TotalRefreshCount": 1,_x000D_
          "CustomInfo": {}_x000D_
        }_x000D_
      },_x000D_
      "3465": {_x000D_
        "$type": "Inside.Core.Formula.Definition.DefinitionAC, Inside.Core.Formula",_x000D_
        "ID": 3465,_x000D_
        "Results": [_x000D_
          [_x000D_
            "150"_x000D_
          ]_x000D_
        ],_x000D_
        "Statistics": {_x000D_
          "CreationDate": "2022-11-15T10:02:33.4361528+01:00",_x000D_
          "LastRefreshDate": "2020-11-09T16:11:00.0920792+01:00",_x000D_
          "TotalRefreshCount": 1,_x000D_
          "CustomInfo": {}_x000D_
        }_x000D_
      },_x000D_
      "3466": {_x000D_
        "$type": "Inside.Core.Formula.Definition.DefinitionAC, Inside.Core.Formula",_x000D_
        "ID": 3466,_x000D_
        "Results": [_x000D_
          [_x000D_
            "200"_x000D_
          ]_x000D_
        ],_x000D_
        "Statistics": {_x000D_
          "CreationDate": "2022-11-15T10:02:33.4361528+01:00",_x000D_
          "LastRefreshDate": "2020-11-09T16:11:00.0940757+01:00",_x000D_
          "TotalRefreshCount": 1,_x000D_
          "CustomInfo": {}_x000D_
        }_x000D_
      },_x000D_
      "3467": {_x000D_
        "$type": "Inside.Core.Formula.Definition.DefinitionAC, Inside.Core.Formula",_x000D_
        "ID": 3467,_x000D_
        "Results": [_x000D_
          [_x000D_
            "250"_x000D_
          ]_x000D_
        ],_x000D_
        "Statistics": {_x000D_
          "CreationDate": "2022-11-15T10:02:33.4361528+01:00",_x000D_
          "LastRefreshDate": "2020-11-09T16:11:00.0965606+01:00",_x000D_
          "TotalRefreshCount": 1,_x000D_
          "CustomInfo": {}_x000D_
        }_x000D_
      },_x000D_
      "3468": {_x000D_
        "$type": "Inside.Core.Formula.Definition.DefinitionAC, Inside.Core.Formula",_x000D_
        "ID": 3468,_x000D_
        "Results": [_x000D_
          [_x000D_
            "200"_x000D_
          ]_x000D_
        ],_x000D_
        "Statistics": {_x000D_
          "CreationDate": "2022-11-15T10:02:33.4361528+01:00",_x000D_
          "LastRefreshDate": "2020-11-09T16:11:00.0996112+01:00",_x000D_
          "TotalRefreshCount": 1,_x000D_
          "CustomInfo": {}_x000D_
        }_x000D_
      },_x000D_
      "3469": {_x000D_
        "$type": "Inside.Core.Formula.Definition.DefinitionAC, Inside.Core.Formula",_x000D_
        "ID": 3469,_x000D_
        "Results": [_x000D_
          [_x000D_
            "100"_x000D_
          ]_x000D_
        ],_x000D_
        "Statistics": {_x000D_
          "CreationDate": "2022-11-15T10:02:33.4361528+01:00",_x000D_
          "LastRefreshDate": "2020-11-09T16:11:00.1016076+01:00",_x000D_
          "TotalRefreshCount": 1,_x000D_
          "CustomInfo": {}_x000D_
        }_x000D_
      },_x000D_
      "3470": {_x000D_
        "$type": "Inside.Core.Formula.Definition.DefinitionAC, Inside.Core.Formula",_x000D_
        "ID": 3470,_x000D_
        "Results": [_x000D_
          [_x000D_
            "100"_x000D_
          ]_x000D_
        ],_x000D_
        "Statistics": {_x000D_
          "CreationDate": "2022-11-15T10:02:33.4361528+01:00",_x000D_
          "LastRefreshDate": "2020-11-09T16:11:00.1035998+01:00",_x000D_
          "TotalRefreshCount": 1,_x000D_
          "CustomInfo": {}_x000D_
        }_x000D_
      },_x000D_
      "3471": {_x000D_
        "$type": "Inside.Core.Formula.Definition.DefinitionAC, Inside.Core.Formula",_x000D_
        "ID": 3471,_x000D_
        "Results": [_x000D_
          [_x000D_
            "250"_x000D_
          ]_x000D_
        ],_x000D_
        "Statistics": {_x000D_
          "CreationDate": "2022-11-15T10:02:33.4361528+01:00",_x000D_
          "LastRefreshDate": "2020-11-09T16:11:00.1065963+01:00",_x000D_
          "TotalRefreshCount": 1,_x000D_
          "CustomInfo": {}_x000D_
        }_x000D_
      },_x000D_
      "3472": {_x000D_
        "$type": "Inside.Core.Formula.Definition.DefinitionAC, Inside.Core.Formula",_x000D_
        "ID": 3472,_x000D_
        "Results": [_x000D_
          [_x000D_
            "300"_x000D_
          ]_x000D_
        ],_x000D_
        "Statistics": {_x000D_
          "CreationDate": "2022-11-15T10:02:33.4361528+01:00",_x000D_
          "LastRefreshDate": "2020-11-09T16:11:00.1085866+01:00",_x000D_
          "TotalRefreshCount": 1,_x000D_
          "CustomInfo": {}_x000D_
        }_x000D_
      },_x000D_
      "3473": {_x000D_
        "$type": "Inside.Core.Formula.Definition.DefinitionAC, Inside.Core.Formula",_x000D_
        "ID": 3473,_x000D_
        "Results": [_x000D_
          [_x000D_
            "100"_x000D_
          ]_x000D_
        ],_x000D_
        "Statistics": {_x000D_
          "CreationDate": "2022-11-15T10:02:33.4361528+01:00",_x000D_
          "LastRefreshDate": "2020-11-09T16:11:00.1115794+01:00",_x000D_
          "TotalRefreshCount": 1,_x000D_
          "CustomInfo": {}_x000D_
        }_x000D_
      },_x000D_
      "3474": {_x000D_
        "$type": "Inside.Core.Formula.Definition.DefinitionAC, Inside.Core.Formula",_x000D_
        "ID": 3474,_x000D_
        "Results": [_x000D_
          [_x000D_
            "100"_x000D_
          ]_x000D_
        ],_x000D_
        "Statistics": {_x000D_
          "CreationDate": "2022-11-15T10:02:33.4361528+01:00",_x000D_
          "LastRefreshDate": "2020-11-09T16:11:00.1185444+01:00",_x000D_
          "TotalRefreshCount": 1,_x000D_
          "CustomInfo": {}_x000D_
        }_x000D_
      },_x000D_
      "3475": {_x000D_
        "$type": "Inside.Core.Formula.Definition.DefinitionAC, Inside.Core.Formula",_x000D_
        "ID": 3475,_x000D_
        "Results": [_x000D_
          [_x000D_
            "200"_x000D_
          ]_x000D_
        ],_x000D_
        "Statistics": {_x000D_
          "CreationDate": "2022-11-15T10:02:33.4361528+01:00",_x000D_
          "LastRefreshDate": "2020-11-09T16:11:00.1215347+01:00",_x000D_
          "TotalRefreshCount": 1,_x000D_
          "CustomInfo": {}_x000D_
        }_x000D_
      },_x000D_
      "3476": {_x000D_
        "$type": "Inside.Core.Formula.Definition.DefinitionAC, Inside.Core.Formula",_x000D_
        "ID": 3476,_x000D_
        "Results": [_x000D_
          [_x000D_
            "300"_x000D_
          ]_x000D_
        ],_x000D_
        "Statistics": {_x000D_
          "CreationDate": "2022-11-15T10:02:33.4361528+01:00",_x000D_
          "LastRefreshDate": "2020-11-09T16:11:00.1235344+01:00",_x000D_
          "TotalRefreshCount": 1,_x000D_
          "CustomInfo": {}_x000D_
        }_x000D_
      },_x000D_
      "3477": {_x000D_
        "$type": "Inside.Core.Formula.Definition.DefinitionAC, Inside.Core.Formula",_x000D_
        "ID": 3477,_x000D_
        "Results": [_x000D_
          [_x000D_
            "300"_x000D_
          ]_x000D_
        ],_x000D_
        "Statistics": {_x000D_
          "CreationDate": "2022-11-15T10:02:33.4361528+01:00",_x000D_
          "LastRefreshDate": "2020-11-09T16:11:00.1265265+01:00",_x000D_
          "TotalRefreshCount": 1,_x000D_
          "CustomInfo": {}_x000D_
        }_x000D_
      },_x000D_
      "3478": {_x000D_
        "$type": "Inside.Core.Formula.Definition.DefinitionAC, Inside.Core.Formula",_x000D_
        "ID": 3478,_x000D_
        "Results": [_x000D_
          [_x000D_
            "150"_x000D_
          ]_x000D_
        ],_x000D_
        "Statistics": {_x000D_
          "CreationDate": "2022-11-15T10:02:33.4361528+01:00",_x000D_
          "LastRefreshDate": "2020-11-09T16:11:00.1285224+01:00",_x000D_
          "TotalRefreshCount": 1,_x000D_
          "CustomInfo": {}_x000D_
        }_x000D_
      },_x000D_
      "3479": {_x000D_
        "$type": "Inside.Core.Formula.Definition.DefinitionAC, Inside.Core.Formula",_x000D_
        "ID": 3479,_x000D_
        "Results": [_x000D_
          [_x000D_
            "250"_x000D_
          ]_x000D_
        ],_x000D_
        "Statistics": {_x000D_
          "CreationDate": "2022-11-15T10:02:33.4361528+01:00",_x000D_
          "LastRefreshDate": "2020-11-09T16:11:00.1305189+01:00",_x000D_
          "TotalRefreshCount": 1,_x000D_
          "CustomInfo": {}_x000D_
        }_x000D_
      },_x000D_
      "3480": {_x000D_
        "$type": "Inside.Core.Formula.Definition.DefinitionAC, Inside.Core.Formula",_x000D_
        "ID": 3480,_x000D_
        "Results": [_x000D_
          [_x000D_
            "300"_x000D_
          ]_x000D_
        ],_x000D_
        "Statistics": {_x000D_
          "CreationDate": "2022-11-15T10:02:33.4361528+01:00",_x000D_
          "LastRefreshDate": "2020-11-09T16:11:00.1335091+01:00",_x000D_
          "TotalRefreshCount": 1,_x000D_
          "CustomInfo": {}_x000D_
        }_x000D_
      },_x000D_
      "3481": {_x000D_
        "$type": "Inside.Core.Formula.Definition.DefinitionAC, Inside.Core.Formula",_x000D_
        "ID": 3481,_x000D_
        "Results": [_x000D_
          [_x000D_
            "250"_x000D_
          ]_x000D_
        ],_x000D_
        "Statistics": {_x000D_
          "CreationDate": "2022-11-15T10:02:33.4361528+01:00",_x000D_
          "LastRefreshDate": "2020-11-09T16:11:00.1355056+01:00",_x000D_
          "TotalRefreshCount": 1,_x000D_
          "CustomInfo": {}_x000D_
        }_x000D_
      },_x000D_
      "3482": {_x000D_
        "$type": "Inside.Core.Formula.Definition.DefinitionAC, Inside.Core.Formula",_x000D_
        "ID": 3482,_x000D_
        "Results": [_x000D_
          [_x000D_
            "100"_x000D_
          ]_x000D_
        ],_x000D_
        "Statistics": {_x000D_
          "CreationDate": "2022-11-15T10:02:33.4361528+01:00",_x000D_
          "LastRefreshDate": "2020-11-09T16:11:00.1374997+01:00",_x000D_
          "TotalRefreshCount": 1,_x000D_
          "CustomInfo": {}_x000D_
        }_x000D_
      },_x000D_
      "3483": {_x000D_
        "$type": "Inside.Core.Formula.Definition.DefinitionAC, Inside.Core.Formula",_x000D_
        "ID": 3483,_x000D_
        "Results": [_x000D_
          [_x000D_
            "200"_x000D_
          ]_x000D_
        ],_x000D_
        "Statistics": {_x000D_
          "CreationDate": "2022-11-15T10:02:33.4361528+01:00",_x000D_
          "LastRefreshDate": "2020-11-09T16:11:00.1404902+01:00",_x000D_
          "TotalRefreshCount": 1,_x000D_
          "CustomInfo": {}_x000D_
        }_x000D_
      },_x000D_
      "3484": {_x000D_
        "$type": "Inside.Core.Formula.Definition.DefinitionAC, Inside.Core.Formula",_x000D_
        "ID": 3484,_x000D_
        "Results": [_x000D_
          [_x000D_
            "200"_x000D_
          ]_x000D_
        ],_x000D_
        "Statistics": {_x000D_
          "CreationDate": "2022-11-15T10:02:33.4361528+01:00",_x000D_
          "LastRefreshDate": "2020-11-09T16:11:00.142485+01:00",_x000D_
          "TotalRefreshCount": 1,_x000D_
          "CustomInfo": {}_x000D_
        }_x000D_
      },_x000D_
      "3485": {_x000D_
        "$type": "Inside.Core.Formula.Definition.DefinitionAC, Inside.Core.Formula",_x000D_
        "ID": 3485,_x000D_
        "Results": [_x000D_
          [_x000D_
            "100"_x000D_
          ]_x000D_
        ],_x000D_
        "Statistics": {_x000D_
          "CreationDate": "2022-11-15T10:02:33.4361528+01:00",_x000D_
          "LastRefreshDate": "2020-11-09T16:11:00.1454358+01:00",_x000D_
          "TotalRefreshCount": 1,_x000D_
          "CustomInfo": {}_x000D_
        }_x000D_
      },_x000D_
      "3486": {_x000D_
        "$type": "Inside.Core.Formula.Definition.DefinitionAC, Inside.Core.Formula",_x000D_
        "ID": 3486,_x000D_
        "Results": [_x000D_
          [_x000D_
            "Ingénieur et cadre"_x000D_
          ]_x000D_
        ],_x000D_
        "Statistics": {_x000D_
          "CreationDate": "2022-11-15T10:02:33.4361528+01:00",_x000D_
          "LastRefreshDate": "2020-11-09T16:11:00.1484696+01:00",_x000D_
          "TotalRefreshCount": 1,_x000D_
          "CustomInfo": {}_x000D_
        }_x000D_
      },_x000D_
      "3487": {_x000D_
        "$type": "Inside.Core.Formula.Definition.DefinitionAC, Inside.Core.Formula",_x000D_
        "ID": 3487,_x000D_
        "Results": [_x000D_
          [_x000D_
            "Ingénieur et cadre"_x000D_
          ]_x000D_
        ],_x000D_
        "Statistics": {_x000D_
          "CreationDate": "2022-11-15T10:02:33.4361528+01:00",_x000D_
          "LastRefreshDate": "2020-11-09T16:11:00.150466+01:00",_x000D_
          "TotalRefreshCount": 1,_x000D_
          "CustomInfo": {}_x000D_
        }_x000D_
      },_x000D_
      "3488": {_x000D_
        "$type": "Inside.Core.Formula.Definition.DefinitionAC, Inside.Core.Formula",_x000D_
        "ID": 3488,_x000D_
        "Results": [_x000D_
          [_x000D_
            "Employé"_x000D_
          ]_x000D_
        ],_x000D_
        "Statistics": {_x000D_
          "CreationDate": "2022-11-15T10:02:33.4361528+01:00",_x000D_
          "LastRefreshDate": "2020-11-09T16:11:00.1524604+01:00",_x000D_
          "TotalRefreshCount": 1,_x000D_
          "CustomInfo": {}_x000D_
        }_x000D_
      },_x000D_
      "3489": {_x000D_
        "$type": "Inside.Core.Formula.Definition.DefinitionAC, Inside.Core.Formula",_x000D_
        "ID": 3489,_x000D_
        "Results": [_x000D_
          [_x000D_
            "Ingénieur et cadre"_x000D_
          ]_x000D_
        ],_x000D_
        "Statistics": {_x000D_
          "CreationDate": "2022-11-15T10:02:33.4361528+01:00",_x000D_
          "LastRefreshDate": "2020-11-09T16:11:00.1554575+01:00",_x000D_
          "TotalRefreshCount": 1,_x000D_
          "CustomInfo": {}_x000D_
        }_x000D_
      },_x000D_
      "3490": {_x000D_
        "$type": "Inside.Core.Formula.Definition.DefinitionAC, Inside.Core.Formula",_x000D_
        "ID": 3490,_x000D_
        "Results": [_x000D_
          [_x000D_
            "Ingénieur et cadre"_x000D_
          ]_x000D_
        ],_x000D_
        "Statistics": {_x000D_
          "CreationDate": "2022-11-15T10:02:33.4361528+01:00",_x000D_
          "LastRefreshDate": "2020-11-09T16:11:00.1574471+01:00",_x000D_
          "TotalRefreshCount": 1,_x000D_
          "CustomInfo": {}_x000D_
        }_x000D_
      },_x000D_
      "3491": {_x000D_
        "$type": "Inside.Core.Formula.Definition.DefinitionAC, Inside.Core.Formula",_x000D_
        "ID": 3491,_x000D_
        "Results": [_x000D_
          [_x000D_
            "Ingénieur et cadre"_x000D_
          ]_x000D_
        ],_x000D_
        "Statistics": {_x000D_
          "CreationDate": "2022-11-15T10:02:33.4361528+01:00",_x000D_
          "LastRefreshDate": "2020-11-09T16:11:00.1594413+01:00",_x000D_
          "TotalRefreshCount": 1,_x000D_
          "CustomInfo": {}_x000D_
        }_x000D_
      },_x000D_
      "3492": {_x000D_
        "$type": "Inside.Core.Formula.Definition.DefinitionAC, Inside.Core.Formula",_x000D_
        "ID": 3492,_x000D_
        "Results": [_x000D_
          [_x000D_
            "Ingénieur et cadre"_x000D_
          ]_x000D_
        ],_x000D_
        "Statistics": {_x000D_
          "CreationDate": "2022-11-15T10:02:33.4361528+01:00",_x000D_
          "LastRefreshDate": "2020-11-09T16:11:00.162434+01:00",_x000D_
          "TotalRefreshCount": 1,_x000D_
          "CustomInfo": {}_x000D_
        }_x000D_
      },_x000D_
      "3493": {_x000D_
        "$type": "Inside.Core.Formula.Definition.DefinitionAC, Inside.Core.Formula",_x000D_
        "ID": 3493,_x000D_
        "Results": [_x000D_
          [_x000D_
            "Employé"_x000D_
          ]_x000D_
        ],_x000D_
        "Statistics": {_x000D_
          "CreationDate": "2022-11-15T10:02:33.4361528+01:00",_x000D_
          "LastRefreshDate": "2020-11-09T16:11:00.1644344+01:00",_x000D_
          "TotalRefreshCount": 1,_x000D_
          "CustomInfo": {}_x000D_
        }_x000D_
      },_x000D_
      "3494": {_x000D_
        "$type": "Inside.Core.Formula.Definition.DefinitionAC, Inside.Core.Formula",_x000D_
        "ID": 3494,_x000D_
        "Results": [_x000D_
          [_x000D_
            "Employé"_x000D_
          ]_x000D_
        ],_x000D_
        "Statistics": {_x000D_
          "CreationDate": "2022-11-15T10:02:33.4361528+01:00",_x000D_
          "LastRefreshDate": "2020-11-09T16:11:00.1674208+01:00",_x000D_
          "TotalRefreshCount": 1,_x000D_
          "CustomInfo": {}_x000D_
        }_x000D_
      },_x000D_
      "3495": {_x000D_
        "$type": "Inside.Core.Formula.Definition.DefinitionAC, Inside.Core.Formula",_x000D_
        "ID": 3495,_x000D_
        "Results": [_x000D_
          [_x000D_
            "Ingénieur et cadre"_x000D_
          ]_x000D_
        ],_x000D_
        "Statistics": {_x000D_
          "CreationDate": "2022-11-15T10:02:33.4361528+01:00",_x000D_
          "LastRefreshDate": "2020-11-09T16:11:00.1694149+01:00",_x000D_
          "TotalRefreshCount": 1,_x000D_
          "CustomInfo": {}_x000D_
        }_x000D_
      },_x000D_
      "3496": {_x000D_
        "$type": "Inside.Core.Formula.Definition.DefinitionAC, Inside.Core.Formula",_x000D_
        "ID": 3496,_x000D_
        "Results": [_x000D_
          [_x000D_
            "Ingénieur et cadre"_x000D_
          ]_x000D_
        ],_x000D_
        "Statistics": {_x000D_
          "CreationDate": "2022-11-15T10:02:33.4361528+01:00",_x000D_
          "LastRefreshDate": "2020-11-09T16:11:00.1714099+01:00",_x000D_
          "TotalRefreshCount": 1,_x000D_
          "CustomInfo": {}_x000D_
        }_x000D_
      },_x000D_
      "3497": {_x000D_
        "$type": "Inside.Core.Formula.Definition.DefinitionAC, Inside.Core.Formula",_x000D_
        "ID": 3497,_x000D_
        "Results": [_x000D_
          [_x000D_
            "Employé"_x000D_
          ]_x000D_
        ],_x000D_
        "Statistics": {_x000D_
          "CreationDate": "2022-11-15T10:02:33.4361528+01:00",_x000D_
          "LastRefreshDate": "2020-11-09T16:11:00.1744025+01:00",_x000D_
          "TotalRefreshCount": 1,_x000D_
          "CustomInfo": {}_x000D_
        }_x000D_
      },_x000D_
      "3498": {_x000D_
        "$type": "Inside.Core.Formula.Definition.DefinitionAC, Inside.Core.Formula",_x000D_
        "ID": 3498,_x000D_
        "Results": [_x000D_
          [_x000D_
            "2"_x000D_
          ]_x000D_
        ],_x000D_
        "Statistics": {_x000D_
          "CreationDate": "2022-11-15T10:02:33.4361528+01:00",_x000D_
          "LastRefreshDate": "2020-11-09T16:11:00.1763966+01:00",_x000D_
          "TotalRefreshCount": 1,_x000D_
          "CustomInfo": {}_x000D_
        }_x000D_
      },_x000D_
      "3499": {_x000D_
        "$type": "Inside.Core.Formula.Definition.DefinitionAC, Inside.Core.Formula",_x000D_
        "ID": 3499,_x000D_
        "Results": [_x000D_
          [_x000D_
            "2"_x000D_
          ]_x000D_
        ],_x000D_
        "Statistics": {_x000D_
          "CreationDate": "2022-11-15T10:02:33.4361528+01:00",_x000D_
          "LastRefreshDate": "2020-11-09T16:11:00.1793468+01:00",_x000D_
          "TotalRefreshCount": 1,_x000D_
          "CustomInfo": {}_x000D_
        }_x000D_
      },_x000D_
      "3500": {_x000D_
        "$type": "Inside.Core.Formula.Definition.DefinitionAC, Inside.Core.Formula",_x000D_
        "ID": 3500,_x000D_
        "Results": [_x000D_
          [_x000D_
            "1"_x000D_
          ]_x000D_
        ],_x000D_
        "Statistics": {_x000D_
          "CreationDate": "2022-11-15T10:02:33.4361528+01:00",_x000D_
          "LastRefreshDate": "2020-11-09T16:11:00.1813397+01:00",_x000D_
          "TotalRefreshCount": 1,_x000D_
          "CustomInfo": {}_x000D_
        }_x000D_
      },_x000D_
      "3501": {_x000D_
        "$type": "Inside.Core.Formula.Definition.DefinitionAC, Inside.Core.Formula",_x000D_
        "ID": 3501,_x000D_
        "Results": [_x000D_
          [_x000D_
            "4"_x000D_
          ]_x000D_
        ],_x000D_
        "Statistics": {_x000D_
          "CreationDate": "2022-11-15T10:02:33.4361528+01:00",_x000D_
          "LastRefreshDate": "2020-11-09T16:11:00.1843777+01:00",_x000D_
          "TotalRefreshCount": 1,_x000D_
          "CustomInfo": {}_x000D_
        }_x000D_
      },_x000D_
      "3502": {_x000D_
        "$type": "Inside.Core.Formula.Definition.DefinitionAC, Inside.Core.Formula",_x000D_
        "ID": 3502,_x000D_
        "Results": [_x000D_
          [_x000D_
            "2"_x000D_
          ]_x000D_
        ],_x000D_
        "Statistics": {_x000D_
          "CreationDate": "2022-11-15T10:02:33.4361528+01:00",_x000D_
          "LastRefreshDate": "2020-11-09T16:11:00.1863718+01:00",_x000D_
          "TotalRefreshCount": 1,_x000D_
          "CustomInfo": {}_x000D_
        }_x000D_
      },_x000D_
      "3503": {_x000D_
        "$type": "Inside.Core.Formula.Definition.DefinitionAC, Inside.Core.Formula",_x000D_
        "ID": 3503,_x000D_
        "Results": [_x000D_
          [_x000D_
            "1"_x000D_
          ]_x000D_
        ],_x000D_
        "Statistics": {_x000D_
          "CreationDate": "2022-11-15T10:02:33.4361528+01:00",_x000D_
          "LastRefreshDate": "2020-11-09T16:11:00.1933245+01:00",_x000D_
          "TotalRefreshCount": 1,_x000D_
          "CustomInfo": {}_x000D_
        }_x000D_
      },_x000D_
      "3504": {_x000D_
        "$type": "Inside.Core.Formula.Definition.DefinitionAC, Inside.Core.Formula",_x000D_
        "ID": 3504,_x000D_
        "Results": [_x000D_
          [_x000D_
            "3"_x000D_
          ]_x000D_
        ],_x000D_
        "Statistics": {_x000D_
          "CreationDate": "2022-11-15T10:02:33.4361528+01:00",_x000D_
          "LastRefreshDate": "2020-11-09T16:11:00.2039178+01:00",_x000D_
          "TotalRefreshCount": 1,_x000D_
          "CustomInfo": {}_x000D_
        }_x000D_
      },_x000D_
      "3505": {_x000D_
        "$type": "Inside.Core.Formula.Definition.DefinitionAC, Inside.Core.Formula",_x000D_
        "ID": 3505,_x000D_
        "Results": [_x000D_
          [_x000D_
            "3"_x000D_
          ]_x000D_
        ],_x000D_
        "Statistics": {_x000D_
          "CreationDate": "2022-11-15T10:02:33.4361528+01:00",_x000D_
          "LastRefreshDate": "2020-11-09T16:11:00.2099035+01:00",_x000D_
          "TotalRefreshCount": 1,_x000D_
          "CustomInfo": {}_x000D_
        }_x000D_
      },_x000D_
      "3506": {_x000D_
        "$type": "Inside.Core.Formula.Definition.DefinitionAC, Inside.Core.Formula",_x000D_
        "ID": 3506,_x000D_
        "Results": [_x000D_
          [_x000D_
            "1"_x000D_
          ]_x000D_
        ],_x000D_
        "Statistics": {_x000D_
          "CreationDate": "2022-11-15T10:02:33.4361528+01:00",_x000D_
          "LastRefreshDate": "2020-11-09T16:11:00.214841+01:00",_x000D_
          "TotalRefreshCount": 1,_x000D_
          "CustomInfo": {}_x000D_
        }_x000D_
      },_x000D_
      "3507": {_x000D_
        "$type": "Inside.Core.Formula.Definition.DefinitionAC, Inside.Core.Formula",_x000D_
        "ID": 3507,_x000D_
        "Results": [_x000D_
          [_x000D_
            "4"_x000D_
          ]_x000D_
        ],_x000D_
        "Statistics": {_x000D_
          "CreationDate": "2022-11-15T10:02:33.4361528+01:00",_x000D_
          "LastRefreshDate": "2020-11-09T16:11:00.2188683+01:00",_x000D_
          "TotalRefreshCount": 1,_x000D_
          "CustomInfo": {}_x000D_
        }_x000D_
      },_x000D_
      "3508": {_x000D_
        "$type": "Inside.Core.Formula.Definition.DefinitionAC, Inside.Core.Formula",_x000D_
        "ID": 3508,_x000D_
        "Results": [_x000D_
          [_x000D_
            "2"_x000D_
          ]_x000D_
        ],_x000D_
        "Statistics": {_x000D_
          "CreationDate": "2022-11-15T10:02:33.4361528+01:00",_x000D_
          "LastRefreshDate": "2020-11-09T16:11:00.2218659+01:00",_x000D_
          "TotalRefreshCount": 1,_x000D_
          "CustomInfo": {}_x000D_
        }_x000D_
      },_x000D_
      "3509": {_x000D_
        "$type": "Inside.Core.Formula.Definition.DefinitionAC, Inside.Core.Formula",_x000D_
        "ID": 3509,_x000D_
        "Results": [_x000D_
          [_x000D_
            "3"_x000D_
          ]_x000D_
        ],_x000D_
        "Statistics": {_x000D_
          "CreationDate": "2022-11-15T10:02:33.4361528+01:00",_x000D_
          "LastRefreshDate": "2020-11-09T16:11:00.2248118+01:00",_x000D_
          "TotalRefreshCount": 1,_x000D_
          "CustomInfo": {}_x000D_
        }_x000D_
      },_x000D_
      "3510": {_x000D_
        "$type": "Inside.Core.Formula.Definition.DefinitionAC, Inside.Core.Formula",_x000D_
        "ID": 3510,_x000D_
        "Results": [_x000D_
          [_x000D_
            "2"_x000D_
          ]_x000D_
        ],_x000D_
        "Statistics": {_x000D_
          "CreationDate": "2022-11-15T10:02:33.4361528+01:00",_x000D_
          "LastRefreshDate": "2020-11-09T16:11:00.2278501+01:00",_x000D_
          "TotalRefreshCount": 1,_x000D_
          "CustomInfo": {}_x000D_
        }_x000D_
      },_x000D_
      "3511": {_x000D_
        "$type": "Inside.Core.Formula.Definition.DefinitionAC, Inside.Core.Formula",_x000D_
        "ID": 3511,_x000D_
        "Results": [_x000D_
          [_x000D_
            "1"_x000D_
          ]_x000D_
        ],_x000D_
        "Statistics": {_x000D_
          "CreationDate": "2022-11-15T10:02:33.4361528+01:00",_x000D_
          "LastRefreshDate": "2020-11-09T16:11:00.2307967+01:00",_x000D_
          "TotalRefreshCount": 1,_x000D_
          "CustomInfo": {}_x000D_
        }_x000D_
      },_x000D_
      "3512": {_x000D_
        "$type": "Inside.Core.Formula.Definition.DefinitionAC, Inside.Core.Formula",_x000D_
        "ID": 3512,_x000D_
        "Results": [_x000D_
          [_x000D_
            "3"_x000D_
          ]_x000D_
        ],_x000D_
        "Statistics": {_x000D_
          "CreationDate": "2022-11-15T10:02:33.4361528+01:00",_x000D_
          "LastRefreshDate": "2020-11-09T16:11:00.2337876+01:00",_x000D_
          "TotalRefreshCount": 1,_x000D_
          "CustomInfo": {}_x000D_
        }_x000D_
      },_x000D_
      "3513": {_x000D_
        "$type": "Inside.Core.Formula.Definition.DefinitionAC, Inside.Core.Formula",_x000D_
        "ID": 3513,_x000D_
        "Results": [_x000D_
          [_x000D_
            "2"_x000D_
          ]_x000D_
        ],_x000D_
        "Statistics": {_x000D_
          "CreationDate": "2022-11-15T10:02:33.4361528+01:00",_x000D_
          "LastRefreshDate": "2020-11-09T16:11:00.2357824+01:00",_x000D_
          "TotalRefreshCount": 1,_x000D_
          "CustomInfo": {}_x000D_
        }_x000D_
      },_x000D_
      "3514": {_x000D_
        "$type": "Inside.Core.Formula.Definition.DefinitionAC, Inside.Core.Formula",_x000D_
        "ID": 3514,_x000D_
        "Results": [_x000D_
          [_x000D_
            "1"_x000D_
          ]_x000D_
        ],_x000D_
        "Statistics": {_x000D_
          "CreationDate": "2022-11-15T10:02:33.4361528+01:00",_x000D_
          "LastRefreshDate": "2020-11-09T16:11:00.2387749+01:00",_x000D_
          "TotalRefreshCount": 1,_x000D_
          "CustomInfo": {}_x000D_
        }_x000D_
      },_x000D_
      "3515": {_x000D_
        "$type": "Inside.Core.Formula.Definition.DefinitionAC, Inside.Core.Formula",_x000D_
        "ID": 3515,_x000D_
        "Results": [_x000D_
          [_x000D_
            "2"_x000D_
          ]_x000D_
        ],_x000D_
        "Statistics": {_x000D_
          "CreationDate": "2022-11-15T10:02:33.4361528+01:00",_x000D_
          "LastRefreshDate": "2020-11-09T16:11:00.2407694+01:00",_x000D_
          "TotalRefreshCount": 1,_x000D_
          "CustomInfo": {}_x000D_
        }_x000D_
      },_x000D_
      "3516": {_x000D_
        "$type": "Inside.Core.Formula.Definition.DefinitionAC, Inside.Core.Formula",_x000D_
        "ID": 3516,_x000D_
        "Results": [_x000D_
          [_x000D_
            "1"_x000D_
          ]_x000D_
        ],_x000D_
        "Statistics": {_x000D_
          "CreationDate": "2022-11-15T10:02:33.4361528+01:00",_x000D_
          "LastRefreshDate": "2020-11-09T16:11:00.2437617+01:00",_x000D_
          "TotalRefreshCount": 1,_x000D_
          "CustomInfo": {}_x000D_
        }_x000D_
      },_x000D_
      "3517": {_x000D_
        "$type": "Inside.Core.Formula.Definition.DefinitionAC, Inside.Core.Formula",_x000D_
        "ID": 3517,_x000D_
        "Results": [_x000D_
          [_x000D_
            "Catégorie 3"_x000D_
          ]_x000D_
        ],_x000D_
        "Statistics": {_x000D_
          "CreationDate": "2022-11-15T10:02:33.4361528+01:00",_x000D_
          "LastRefreshDate": "2020-11-09T16:11:00.2477539+01:00",_x000D_
          "TotalRefreshCount": 1,_x000D_
          "CustomInfo": {}_x000D_
        }_x000D_
      },_x000D_
      "3518": {_x000D_
        "$type": "Inside.Core.Formula.Definition.DefinitionAC, Inside.Core.Formula",_x000D_
        "ID": 3518,_x000D_
        "Results": [_x000D_
          [_x000D_
            "Catégorie 1"_x000D_
          ]_x000D_
        ],_x000D_
        "Statistics": {_x000D_
          "CreationDate": "2022-11-15T10:02:33.4361528+01:00",_x000D_
          "LastRefreshDate": "2020-11-09T16:11:00.2507843+01:00",_x000D_
          "TotalRefreshCount": 1,_x000D_
          "CustomInfo": {}_x000D_
        }_x000D_
      },_x000D_
      "3519": {_x000D_
        "$type": "Inside.Core.Formula.Definition.DefinitionAC, Inside.Core.Formula",_x000D_
        "ID": 3519,_x000D_
        "Results": [_x000D_
          [_x000D_
            ""_x000D_
          ]_x000D_
        ],_x000D_
        "Statistics": {_x000D_
          "CreationDate": "2022-11-15T10:02:33.4361528+01:00",_x000D_
          "LastRefreshDate": "2020-11-09T16:11:00.2537753+01:00",_x000D_
          "TotalRefreshCount": 1,_x000D_
          "CustomInfo": {}_x000D_
        }_x000D_
      },_x000D_
      "3520": {_x000D_
        "$type": "Inside.Core.Formula.Definition.DefinitionAC, Inside.Core.Formula",_x000D_
        "ID": 3520,_x000D_
        "Results": [_x000D_
          [_x000D_
            "Catégorie 5"_x000D_
          ]_x000D_
        ],_x000D_
        "Statistics": {_x000D_
          "CreationDate": "2022-11-15T10:02:33.4361528+01:00",_x000D_
          "LastRefreshDate": "2020-11-09T16:11:00.2567696+01:00",_x000D_
          "TotalRefreshCount": 1,_x000D_
          "CustomInfo": {}_x000D_
        }_x000D_
      },_x000D_
      "3521": {_x000D_
        "$type": "Inside.Core.Formula.Definition.DefinitionAC, Inside.Core.Formula",_x000D_
        "ID": 3521,_x000D_
        "Results": [_x000D_
          [_x000D_
            "Catégorie 2"_x000D_
          ]_x000D_
        ],_x000D_
        "Statistics": {_x000D_
          "CreationDate": "2022-11-15T10:02:33.4361528+01:00",_x000D_
          "LastRefreshDate": "2020-11-09T16:11:00.2617551+01:00",_x000D_
          "TotalRefreshCount": 1,_x000D_
          "CustomInfo": {}_x000D_
        }_x000D_
      },_x000D_
      "3522": {_x000D_
        "$type": "Inside.Core.Formula.Definition.DefinitionAC, Inside.Core.Formula",_x000D_
        "ID": 3522,_x000D_
        "Results": [_x000D_
          [_x000D_
            ""_x000D_
          ]_x000D_
        ],_x000D_
        "Statistics": {_x000D_
          "CreationDate": "2022-11-15T10:02:33.4361528+01:00",_x000D_
          "LastRefreshDate": "2020-11-09T16:11:00.2776993+01:00",_x000D_
          "TotalRefreshCount": 1,_x000D_
          "CustomInfo": {}_x000D_
        }_x000D_
      },_x000D_
      "3523": {_x000D_
        "$type": "Inside.Core.Formula.Definition.DefinitionAC, Inside.Core.Formula",_x000D_
        "ID": 3523,_x000D_
        "Results": [_x000D_
          [_x000D_
            "Catégorie 1"_x000D_
          ]_x000D_
        ],_x000D_
        "Statistics": {_x000D_
          "CreationDate": "2022-11-15T10:02:33.4361528+01:00",_x000D_
          "LastRefreshDate": "2020-11-09T16:11:00.2806668+01:00",_x000D_
          "TotalRefreshCount": 1,_x000D_
          "CustomInfo": {}_x000D_
        }_x000D_
      },_x000D_
      "3524": {_x000D_
        "$type": "Inside.Core.Formula.Definition.DefinitionAC, Inside.Core.Formula",_x000D_
        "ID": 3524,_x000D_
        "Results": [_x000D_
          [_x000D_
            ""_x000D_
          ]_x000D_
        ],_x000D_
        "Statistics": {_x000D_
          "CreationDate": "2022-11-15T10:02:33.4361528+01:00",_x000D_
          "LastRefreshDate": "2020-11-09T16:11:00.283695+01:00",_x000D_
          "TotalRefreshCount": 1,_x000D_
          "CustomInfo": {}_x000D_
        }_x000D_
      },_x000D_
      "3525": {_x000D_
        "$type": "Inside.Core.Formula.Definition.DefinitionAC, Inside.Core.Formula",_x000D_
        "ID": 3525,_x000D_
        "Results": [_x000D_
          [_x000D_
            ""_x000D_
          ]_x000D_
        ],_x000D_
        "Statistics": {_x000D_
          "CreationDate": "2022-11-15T10:02:33.4361528+01:00",_x000D_
          "LastRefreshDate": "2020-11-09T16:11:00.2866876+01:00",_x000D_
          "TotalRefreshCount": 1,_x000D_
          "CustomInfo": {}_x000D_
        }_x000D_
      },_x000D_
      "3526": {_x000D_
        "$type": "Inside.Core.Formula.Definition.DefinitionAC, Inside.Core.Formula",_x000D_
        "ID": 3526,_x000D_
        "Results": [_x000D_
          [_x000D_
            ""_x000D_
          ]_x000D_
        ],_x000D_
        "Statistics": {_x000D_
          "CreationDate": "2022-11-15T10:02:33.4361528+01:00",_x000D_
          "LastRefreshDate": "20</t>
  </si>
  <si>
    <t>20-11-09T16:11:00.2886839+01:00",_x000D_
          "TotalRefreshCount": 1,_x000D_
          "CustomInfo": {}_x000D_
        }_x000D_
      },_x000D_
      "3527": {_x000D_
        "$type": "Inside.Core.Formula.Definition.DefinitionAC, Inside.Core.Formula",_x000D_
        "ID": 3527,_x000D_
        "Results": [_x000D_
          [_x000D_
            "Catégorie 1"_x000D_
          ]_x000D_
        ],_x000D_
        "Statistics": {_x000D_
          "CreationDate": "2022-11-15T10:02:33.4361528+01:00",_x000D_
          "LastRefreshDate": "2020-11-09T16:11:00.2916776+01:00",_x000D_
          "TotalRefreshCount": 1,_x000D_
          "CustomInfo": {}_x000D_
        }_x000D_
      },_x000D_
      "3528": {_x000D_
        "$type": "Inside.Core.Formula.Definition.DefinitionAC, Inside.Core.Formula",_x000D_
        "ID": 3528,_x000D_
        "Results": [_x000D_
          [_x000D_
            "Catégorie 2"_x000D_
          ]_x000D_
        ],_x000D_
        "Statistics": {_x000D_
          "CreationDate": "2022-11-15T10:02:33.4361528+01:00",_x000D_
          "LastRefreshDate": "2020-11-09T16:11:00.2950322+01:00",_x000D_
          "TotalRefreshCount": 1,_x000D_
          "CustomInfo": {}_x000D_
        }_x000D_
      },_x000D_
      "3529": {_x000D_
        "$type": "Inside.Core.Formula.Definition.DefinitionAC, Inside.Core.Formula",_x000D_
        "ID": 3529,_x000D_
        "Results": [_x000D_
          [_x000D_
            "Catégorie 1"_x000D_
          ]_x000D_
        ],_x000D_
        "Statistics": {_x000D_
          "CreationDate": "2022-11-15T10:02:33.4361528+01:00",_x000D_
          "LastRefreshDate": "2020-11-09T16:11:00.2980128+01:00",_x000D_
          "TotalRefreshCount": 1,_x000D_
          "CustomInfo": {}_x000D_
        }_x000D_
      },_x000D_
      "3530": {_x000D_
        "$type": "Inside.Core.Formula.Definition.DefinitionAC, Inside.Core.Formula",_x000D_
        "ID": 3530,_x000D_
        "Results": [_x000D_
          [_x000D_
            ""_x000D_
          ]_x000D_
        ],_x000D_
        "Statistics": {_x000D_
          "CreationDate": "2022-11-15T10:02:33.4361528+01:00",_x000D_
          "LastRefreshDate": "2020-11-09T16:11:00.3010308+01:00",_x000D_
          "TotalRefreshCount": 1,_x000D_
          "CustomInfo": {}_x000D_
        }_x000D_
      },_x000D_
      "3531": {_x000D_
        "$type": "Inside.Core.Formula.Definition.DefinitionAC, Inside.Core.Formula",_x000D_
        "ID": 3531,_x000D_
        "Results": [_x000D_
          [_x000D_
            "Catégorie 3"_x000D_
          ]_x000D_
        ],_x000D_
        "Statistics": {_x000D_
          "CreationDate": "2022-11-15T10:02:33.4361528+01:00",_x000D_
          "LastRefreshDate": "2020-11-09T16:11:00.3040282+01:00",_x000D_
          "TotalRefreshCount": 1,_x000D_
          "CustomInfo": {}_x000D_
        }_x000D_
      },_x000D_
      "3532": {_x000D_
        "$type": "Inside.Core.Formula.Definition.DefinitionAC, Inside.Core.Formula",_x000D_
        "ID": 3532,_x000D_
        "Results": [_x000D_
          [_x000D_
            ""_x000D_
          ]_x000D_
        ],_x000D_
        "Statistics": {_x000D_
          "CreationDate": "2022-11-15T10:02:33.4361528+01:00",_x000D_
          "LastRefreshDate": "2020-11-09T16:11:00.3070204+01:00",_x000D_
          "TotalRefreshCount": 1,_x000D_
          "CustomInfo": {}_x000D_
        }_x000D_
      },_x000D_
      "3533": {_x000D_
        "$type": "Inside.Core.Formula.Definition.DefinitionAC, Inside.Core.Formula",_x000D_
        "ID": 3533,_x000D_
        "Results": [_x000D_
          [_x000D_
            "Catégorie 1"_x000D_
          ]_x000D_
        ],_x000D_
        "Statistics": {_x000D_
          "CreationDate": "2022-11-15T10:02:33.4361528+01:00",_x000D_
          "LastRefreshDate": "2020-11-09T16:11:00.3090151+01:00",_x000D_
          "TotalRefreshCount": 1,_x000D_
          "CustomInfo": {}_x000D_
        }_x000D_
      },_x000D_
      "3534": {_x000D_
        "$type": "Inside.Core.Formula.Definition.DefinitionAC, Inside.Core.Formula",_x000D_
        "ID": 3534,_x000D_
        "Results": [_x000D_
          [_x000D_
            ""_x000D_
          ]_x000D_
        ],_x000D_
        "Statistics": {_x000D_
          "CreationDate": "2022-11-15T10:02:33.4361528+01:00",_x000D_
          "LastRefreshDate": "2020-11-09T16:11:00.314969+01:00",_x000D_
          "TotalRefreshCount": 1,_x000D_
          "CustomInfo": {}_x000D_
        }_x000D_
      },_x000D_
      "3535": {_x000D_
        "$type": "Inside.Core.Formula.Definition.DefinitionAC, Inside.Core.Formula",_x000D_
        "ID": 3535,_x000D_
        "Results": [_x000D_
          [_x000D_
            "Catégorie 1"_x000D_
          ]_x000D_
        ],_x000D_
        "Statistics": {_x000D_
          "CreationDate": "2022-11-15T10:02:33.4361528+01:00",_x000D_
          "LastRefreshDate": "2020-11-09T16:11:00.3249432+01:00",_x000D_
          "TotalRefreshCount": 1,_x000D_
          "CustomInfo": {}_x000D_
        }_x000D_
      },_x000D_
      "3536": {_x000D_
        "$type": "Inside.Core.Formula.Definition.DefinitionAC, Inside.Core.Formula",_x000D_
        "ID": 3536,_x000D_
        "Results": [_x000D_
          [_x000D_
            "Catégorie 2"_x000D_
          ]_x000D_
        ],_x000D_
        "Statistics": {_x000D_
          "CreationDate": "2022-11-15T10:02:33.4361528+01:00",_x000D_
          "LastRefreshDate": "2020-11-09T16:11:00.3279732+01:00",_x000D_
          "TotalRefreshCount": 1,_x000D_
          "CustomInfo": {}_x000D_
        }_x000D_
      },_x000D_
      "3537": {_x000D_
        "$type": "Inside.Core.Formula.Definition.DefinitionAC, Inside.Core.Formula",_x000D_
        "ID": 3537,_x000D_
        "Results": [_x000D_
          [_x000D_
            ""_x000D_
          ]_x000D_
        ],_x000D_
        "Statistics": {_x000D_
          "CreationDate": "2022-11-15T10:02:33.4361528+01:00",_x000D_
          "LastRefreshDate": "2020-11-09T16:11:00.3309658+01:00",_x000D_
          "TotalRefreshCount": 1,_x000D_
          "CustomInfo": {}_x000D_
        }_x000D_
      },_x000D_
      "3538": {_x000D_
        "$type": "Inside.Core.Formula.Definition.DefinitionAC, Inside.Core.Formula",_x000D_
        "ID": 3538,_x000D_
        "Results": [_x000D_
          [_x000D_
            "Catégorie 1"_x000D_
          ]_x000D_
        ],_x000D_
        "Statistics": {_x000D_
          "CreationDate": "2022-11-15T10:02:33.4361528+01:00",_x000D_
          "LastRefreshDate": "2020-11-09T16:11:00.3329622+01:00",_x000D_
          "TotalRefreshCount": 1,_x000D_
          "CustomInfo": {}_x000D_
        }_x000D_
      },_x000D_
      "3539": {_x000D_
        "$type": "Inside.Core.Formula.Definition.DefinitionAC, Inside.Core.Formula",_x000D_
        "ID": 3539,_x000D_
        "Results": [_x000D_
          [_x000D_
            ""_x000D_
          ]_x000D_
        ],_x000D_
        "Statistics": {_x000D_
          "CreationDate": "2022-11-15T10:02:33.4361528+01:00",_x000D_
          "LastRefreshDate": "2020-11-09T16:11:00.3359548+01:00",_x000D_
          "TotalRefreshCount": 1,_x000D_
          "CustomInfo": {}_x000D_
        }_x000D_
      },_x000D_
      "3540": {_x000D_
        "$type": "Inside.Core.Formula.Definition.DefinitionAC, Inside.Core.Formula",_x000D_
        "ID": 3540,_x000D_
        "Results": [_x000D_
          [_x000D_
            "Catégorie 5"_x000D_
          ]_x000D_
        ],_x000D_
        "Statistics": {_x000D_
          "CreationDate": "2022-11-15T10:02:33.4361528+01:00",_x000D_
          "LastRefreshDate": "2020-11-09T16:11:00.3389079+01:00",_x000D_
          "TotalRefreshCount": 1,_x000D_
          "CustomInfo": {}_x000D_
        }_x000D_
      },_x000D_
      "3541": {_x000D_
        "$type": "Inside.Core.Formula.Definition.DefinitionAC, Inside.Core.Formula",_x000D_
        "ID": 3541,_x000D_
        "Results": [_x000D_
          [_x000D_
            ""_x000D_
          ]_x000D_
        ],_x000D_
        "Statistics": {_x000D_
          "CreationDate": "2022-11-15T10:02:33.4361528+01:00",_x000D_
          "LastRefreshDate": "2020-11-09T16:11:00.3419425+01:00",_x000D_
          "TotalRefreshCount": 1,_x000D_
          "CustomInfo": {}_x000D_
        }_x000D_
      },_x000D_
      "3542": {_x000D_
        "$type": "Inside.Core.Formula.Definition.DefinitionAC, Inside.Core.Formula",_x000D_
        "ID": 3542,_x000D_
        "Results": [_x000D_
          [_x000D_
            ""_x000D_
          ]_x000D_
        ],_x000D_
        "Statistics": {_x000D_
          "CreationDate": "2022-11-15T10:02:33.4361528+01:00",_x000D_
          "LastRefreshDate": "2020-11-09T16:11:00.3439367+01:00",_x000D_
          "TotalRefreshCount": 1,_x000D_
          "CustomInfo": {}_x000D_
        }_x000D_
      },_x000D_
      "3543": {_x000D_
        "$type": "Inside.Core.Formula.Definition.DefinitionAC, Inside.Core.Formula",_x000D_
        "ID": 3543,_x000D_
        "Results": [_x000D_
          [_x000D_
            ""_x000D_
          ]_x000D_
        ],_x000D_
        "Statistics": {_x000D_
          "CreationDate": "2022-11-15T10:02:33.4361528+01:00",_x000D_
          "LastRefreshDate": "2020-11-09T16:11:00.3469361+01:00",_x000D_
          "TotalRefreshCount": 1,_x000D_
          "CustomInfo": {}_x000D_
        }_x000D_
      },_x000D_
      "3544": {_x000D_
        "$type": "Inside.Core.Formula.Definition.DefinitionAC, Inside.Core.Formula",_x000D_
        "ID": 3544,_x000D_
        "Results": [_x000D_
          [_x000D_
            "Catégorie 1"_x000D_
          ]_x000D_
        ],_x000D_
        "Statistics": {_x000D_
          "CreationDate": "2022-11-15T10:02:33.4361528+01:00",_x000D_
          "LastRefreshDate": "2020-11-09T16:11:00.3499267+01:00",_x000D_
          "TotalRefreshCount": 1,_x000D_
          "CustomInfo": {}_x000D_
        }_x000D_
      },_x000D_
      "3545": {_x000D_
        "$type": "Inside.Core.Formula.Definition.DefinitionAC, Inside.Core.Formula",_x000D_
        "ID": 3545,_x000D_
        "Results": [_x000D_
          [_x000D_
            "Catégorie 3"_x000D_
          ]_x000D_
        ],_x000D_
        "Statistics": {_x000D_
          "CreationDate": "2022-11-15T10:02:33.4361528+01:00",_x000D_
          "LastRefreshDate": "2020-11-09T16:11:00.3529187+01:00",_x000D_
          "TotalRefreshCount": 1,_x000D_
          "CustomInfo": {}_x000D_
        }_x000D_
      },_x000D_
      "3546": {_x000D_
        "$type": "Inside.Core.Formula.Definition.DefinitionAC, Inside.Core.Formula",_x000D_
        "ID": 3546,_x000D_
        "Results": [_x000D_
          [_x000D_
            ""_x000D_
          ]_x000D_
        ],_x000D_
        "Statistics": {_x000D_
          "CreationDate": "2022-11-15T10:02:33.4361528+01:00",_x000D_
          "LastRefreshDate": "2020-11-09T16:11:00.3559138+01:00",_x000D_
          "TotalRefreshCount": 1,_x000D_
          "CustomInfo": {}_x000D_
        }_x000D_
      },_x000D_
      "3547": {_x000D_
        "$type": "Inside.Core.Formula.Definition.DefinitionAC, Inside.Core.Formula",_x000D_
        "ID": 3547,_x000D_
        "Results": [_x000D_
          [_x000D_
            ""_x000D_
          ]_x000D_
        ],_x000D_
        "Statistics": {_x000D_
          "CreationDate": "2022-11-15T10:02:33.4361528+01:00",_x000D_
          "LastRefreshDate": "2020-11-09T16:11:00.3579078+01:00",_x000D_
          "TotalRefreshCount": 1,_x000D_
          "CustomInfo": {}_x000D_
        }_x000D_
      },_x000D_
      "3548": {_x000D_
        "$type": "Inside.Core.Formula.Definition.DefinitionAC, Inside.Core.Formula",_x000D_
        "ID": 3548,_x000D_
        "Results": [_x000D_
          [_x000D_
            ""_x000D_
          ]_x000D_
        ],_x000D_
        "Statistics": {_x000D_
          "CreationDate": "2022-11-15T10:02:33.4361528+01:00",_x000D_
          "LastRefreshDate": "2020-11-09T16:11:00.3608556+01:00",_x000D_
          "TotalRefreshCount": 1,_x000D_
          "CustomInfo": {}_x000D_
        }_x000D_
      },_x000D_
      "3549": {_x000D_
        "$type": "Inside.Core.Formula.Definition.DefinitionAC, Inside.Core.Formula",_x000D_
        "ID": 3549,_x000D_
        "Results": [_x000D_
          [_x000D_
            "Catégorie 1"_x000D_
          ]_x000D_
        ],_x000D_
        "Statistics": {_x000D_
          "CreationDate": "2022-11-15T10:02:33.4361528+01:00",_x000D_
          "LastRefreshDate": "2020-11-09T16:11:00.3648435+01:00",_x000D_
          "TotalRefreshCount": 1,_x000D_
          "CustomInfo": {}_x000D_
        }_x000D_
      },_x000D_
      "3550": {_x000D_
        "$type": "Inside.Core.Formula.Definition.DefinitionAC, Inside.Core.Formula",_x000D_
        "ID": 3550,_x000D_
        "Results": [_x000D_
          [_x000D_
            "Catégorie 2"_x000D_
          ]_x000D_
        ],_x000D_
        "Statistics": {_x000D_
          "CreationDate": "2022-11-15T10:02:33.4361528+01:00",_x000D_
          "LastRefreshDate": "2020-11-09T16:11:00.3678747+01:00",_x000D_
          "TotalRefreshCount": 1,_x000D_
          "CustomInfo": {}_x000D_
        }_x000D_
      },_x000D_
      "3551": {_x000D_
        "$type": "Inside.Core.Formula.Definition.DefinitionAC, Inside.Core.Formula",_x000D_
        "ID": 3551,_x000D_
        "Results": [_x000D_
          [_x000D_
            ""_x000D_
          ]_x000D_
        ],_x000D_
        "Statistics": {_x000D_
          "CreationDate": "2022-11-15T10:02:33.4361528+01:00",_x000D_
          "LastRefreshDate": "2020-11-09T16:11:00.3698713+01:00",_x000D_
          "TotalRefreshCount": 1,_x000D_
          "CustomInfo": {}_x000D_
        }_x000D_
      },_x000D_
      "3552": {_x000D_
        "$type": "Inside.Core.Formula.Definition.DefinitionAC, Inside.Core.Formula",_x000D_
        "ID": 3552,_x000D_
        "Results": [_x000D_
          [_x000D_
            ""_x000D_
          ]_x000D_
        ],_x000D_
        "Statistics": {_x000D_
          "CreationDate": "2022-11-15T10:02:33.4361528+01:00",_x000D_
          "LastRefreshDate": "2020-11-09T16:11:00.3728634+01:00",_x000D_
          "TotalRefreshCount": 1,_x000D_
          "CustomInfo": {}_x000D_
        }_x000D_
      },_x000D_
      "3553": {_x000D_
        "$type": "Inside.Core.Formula.Definition.DefinitionAC, Inside.Core.Formula",_x000D_
        "ID": 3553,_x000D_
        "Results": [_x000D_
          [_x000D_
            "Catégorie 3"_x000D_
          ]_x000D_
        ],_x000D_
        "Statistics": {_x000D_
          "CreationDate": "2022-11-15T10:02:33.4361528+01:00",_x000D_
          "LastRefreshDate": "2020-11-09T16:11:00.3758625+01:00",_x000D_
          "TotalRefreshCount": 1,_x000D_
          "CustomInfo": {}_x000D_
        }_x000D_
      },_x000D_
      "3554": {_x000D_
        "$type": "Inside.Core.Formula.Definition.DefinitionAC, Inside.Core.Formula",_x000D_
        "ID": 3554,_x000D_
        "Results": [_x000D_
          [_x000D_
            ""_x000D_
          ]_x000D_
        ],_x000D_
        "Statistics": {_x000D_
          "CreationDate": "2022-11-15T10:02:33.4361528+01:00",_x000D_
          "LastRefreshDate": "2020-11-09T16:11:00.3788075+01:00",_x000D_
          "TotalRefreshCount": 1,_x000D_
          "CustomInfo": {}_x000D_
        }_x000D_
      },_x000D_
      "3555": {_x000D_
        "$type": "Inside.Core.Formula.Definition.DefinitionAC, Inside.Core.Formula",_x000D_
        "ID": 3555,_x000D_
        "Results": [_x000D_
          [_x000D_
            "Catégorie 1"_x000D_
          ]_x000D_
        ],_x000D_
        "Statistics": {_x000D_
          "CreationDate": "2022-11-15T10:02:33.4361528+01:00",_x000D_
          "LastRefreshDate": "2020-11-09T16:11:00.3818431+01:00",_x000D_
          "TotalRefreshCount": 1,_x000D_
          "CustomInfo": {}_x000D_
        }_x000D_
      },_x000D_
      "3556": {_x000D_
        "$type": "Inside.Core.Formula.Definition.DefinitionAC, Inside.Core.Formula",_x000D_
        "ID": 3556,_x000D_
        "Results": [_x000D_
          [_x000D_
            ""_x000D_
          ]_x000D_
        ],_x000D_
        "Statistics": {_x000D_
          "CreationDate": "2022-11-15T10:02:33.4361528+01:00",_x000D_
          "LastRefreshDate": "2020-11-09T16:11:00.3838418+01:00",_x000D_
          "TotalRefreshCount": 1,_x000D_
          "CustomInfo": {}_x000D_
        }_x000D_
      },_x000D_
      "3557": {_x000D_
        "$type": "Inside.Core.Formula.Definition.DefinitionAC, Inside.Core.Formula",_x000D_
        "ID": 3557,_x000D_
        "Results": [_x000D_
          [_x000D_
            "Catégorie 1"_x000D_
          ]_x000D_
        ],_x000D_
        "Statistics": {_x000D_
          "CreationDate": "2022-11-15T10:02:33.4361528+01:00",_x000D_
          "LastRefreshDate": "2020-11-09T16:11:00.386787+01:00",_x000D_
          "TotalRefreshCount": 1,_x000D_
          "CustomInfo": {}_x000D_
        }_x000D_
      },_x000D_
      "3558": {_x000D_
        "$type": "Inside.Core.Formula.Definition.DefinitionAC, Inside.Core.Formula",_x000D_
        "ID": 3558,_x000D_
        "Results": [_x000D_
          [_x000D_
            ""_x000D_
          ]_x000D_
        ],_x000D_
        "Statistics": {_x000D_
          "CreationDate": "2022-11-15T10:02:33.4361528+01:00",_x000D_
          "LastRefreshDate": "2020-11-09T16:11:00.3898224+01:00",_x000D_
          "TotalRefreshCount": 1,_x000D_
          "CustomInfo": {}_x000D_
        }_x000D_
      },_x000D_
      "3559": {_x000D_
        "$type": "Inside.Core.Formula.Definition.DefinitionAC, Inside.Core.Formula",_x000D_
        "ID": 3559,_x000D_
        "Results": [_x000D_
          [_x000D_
            "Catégorie 4"_x000D_
          ]_x000D_
        ],_x000D_
        "Statistics": {_x000D_
          "CreationDate": "2022-11-15T10:02:33.4361528+01:00",_x000D_
          "LastRefreshDate": "2020-11-09T16:11:00.3928149+01:00",_x000D_
          "TotalRefreshCount": 1,_x000D_
          "CustomInfo": {}_x000D_
        }_x000D_
      },_x000D_
      "3560": {_x000D_
        "$type": "Inside.Core.Formula.Definition.DefinitionAC, Inside.Core.Formula",_x000D_
        "ID": 3560,_x000D_
        "Results": [_x000D_
          [_x000D_
            ""_x000D_
          ]_x000D_
        ],_x000D_
        "Statistics": {_x000D_
          "CreationDate": "2022-11-15T10:02:33.4361528+01:00",_x000D_
          "LastRefreshDate": "2020-11-09T16:11:00.3957841+01:00",_x000D_
          "TotalRefreshCount": 1,_x000D_
          "CustomInfo": {}_x000D_
        }_x000D_
      },_x000D_
      "3561": {_x000D_
        "$type": "Inside.Core.Formula.Definition.DefinitionAC, Inside.Core.Formula",_x000D_
        "ID": 3561,_x000D_
        "Results": [_x000D_
          [_x000D_
            ""_x000D_
          ]_x000D_
        ],_x000D_
        "Statistics": {_x000D_
          "CreationDate": "2022-11-15T10:02:33.4361528+01:00",_x000D_
          "LastRefreshDate": "2020-11-09T16:11:00.4207647+01:00",_x000D_
          "TotalRefreshCount": 1,_x000D_
          "CustomInfo": {}_x000D_
        }_x000D_
      },_x000D_
      "3562": {_x000D_
        "$type": "Inside.Core.Formula.Definition.DefinitionAC, Inside.Core.Formula",_x000D_
        "ID": 3562,_x000D_
        "Results": [_x000D_
          [_x000D_
            "Catégorie 3"_x000D_
          ]_x000D_
        ],_x000D_
        "Statistics": {_x000D_
          "CreationDate": "2022-11-15T10:02:33.4361528+01:00",_x000D_
          "LastRefreshDate": "2020-11-09T16:11:00.426756+01:00",_x000D_
          "TotalRefreshCount": 1,_x000D_
          "CustomInfo": {}_x000D_
        }_x000D_
      },_x000D_
      "3563": {_x000D_
        "$type": "Inside.Core.Formula.Definition.DefinitionAC, Inside.Core.Formula",_x000D_
        "ID": 3563,_x000D_
        "Results": [_x000D_
          [_x000D_
            ""_x000D_
          ]_x000D_
        ],_x000D_
        "Statistics": {_x000D_
          "CreationDate": "2022-11-15T10:02:33.4361528+01:00",_x000D_
          "LastRefreshDate": "2020-11-09T16:11:00.4316905+01:00",_x000D_
          "TotalRefreshCount": 1,_x000D_
          "CustomInfo": {}_x000D_
        }_x000D_
      },_x000D_
      "3564": {_x000D_
        "$type": "Inside.Core.Formula.Definition.DefinitionAC, Inside.Core.Formula",_x000D_
        "ID": 3564,_x000D_
        "Results": [_x000D_
          [_x000D_
            ""_x000D_
          ]_x000D_
        ],_x000D_
        "Statistics": {_x000D_
          "CreationDate": "2022-11-15T10:02:33.4361528+01:00",_x000D_
          "LastRefreshDate": "2020-11-09T16:11:00.4367168+01:00",_x000D_
          "TotalRefreshCount": 1,_x000D_
          "CustomInfo": {}_x000D_
        }_x000D_
      },_x000D_
      "3565": {_x000D_
        "$type": "Inside.Core.Formula.Definition.DefinitionAC, Inside.Core.Formula",_x000D_
        "ID": 3565,_x000D_
        "Results": [_x000D_
          [_x000D_
            "200"_x000D_
          ]_x000D_
        ],_x000D_
        "Statistics": {_x000D_
          "CreationDate": "2022-11-15T10:02:33.4361528+01:00",_x000D_
          "LastRefreshDate": "2020-11-09T16:11:00.4397091+01:00",_x000D_
          "TotalRefreshCount": 1,_x000D_
          "CustomInfo": {}_x000D_
        }_x000D_
      },_x000D_
      "3566": {_x000D_
        "$type": "Inside.Core.Formula.Definition.DefinitionAC, Inside.Core.Formula",_x000D_
        "ID": 3566,_x000D_
        "Results": [_x000D_
          [_x000D_
            "200"_x000D_
          ]_x000D_
        ],_x000D_
        "Statistics": {_x000D_
          "CreationDate": "2022-11-15T10:02:33.4361528+01:00",_x000D_
          "LastRefreshDate": "2020-11-09T16:11:00.4427008+01:00",_x000D_
          "TotalRefreshCount": 1,_x000D_
          "CustomInfo": {}_x000D_
        }_x000D_
      },_x000D_
      "3567": {_x000D_
        "$type": "Inside.Core.Formula.Definition.DefinitionAC, Inside.Core.Formula",_x000D_
        "ID": 3567,_x000D_
        "Results": [_x000D_
          [_x000D_
            "100"_x000D_
          ]_x000D_
        ],_x000D_
        "Statistics": {_x000D_
          "CreationDate": "2022-11-15T10:02:33.4361528+01:00",_x000D_
          "LastRefreshDate": "2020-11-09T16:11:00.445696+01:00",_x000D_
          "TotalRefreshCount": 1,_x000D_
          "CustomInfo": {}_x000D_
        }_x000D_
      },_x000D_
      "3568": {_x000D_
        "$type": "Inside.Core.Formula.Definition.DefinitionAC, Inside.Core.Formula",_x000D_
        "ID": 3568,_x000D_
        "Results": [_x000D_
          [_x000D_
            "300"_x000D_
          ]_x000D_
        ],_x000D_
        "Statistics": {_x000D_
          "CreationDate": "2022-11-15T10:02:33.4361528+01:00",_x000D_
          "LastRefreshDate": "2020-11-09T16:11:00.4477393+01:00",_x000D_
          "TotalRefreshCount": 1,_x000D_
          "CustomInfo": {}_x000D_
        }_x000D_
      },_x000D_
      "3569": {_x000D_
        "$type": "Inside.Core.Formula.Definition.DefinitionAC, Inside.Core.Formula",_x000D_
        "ID": 3569,_x000D_
        "Results": [_x000D_
          [_x000D_
            "150"_x000D_
          ]_x000D_
        ],_x000D_
        "Statistics": {_x000D_
          "CreationDate": "2022-11-15T10:02:33.4361528+01:00",_x000D_
          "LastRefreshDate": "2020-11-09T16:11:00.4507231+01:00",_x000D_
          "TotalRefreshCount": 1,_x000D_
          "CustomInfo": {}_x000D_
        }_x000D_
      },_x000D_
      "3570": {_x000D_
        "$type": "Inside.Core.Formula.Definition.DefinitionAC, Inside.Core.Formula",_x000D_
        "ID": 3570,_x000D_
        "Results": [_x000D_
          [_x000D_
            "200"_x000D_
          ]_x000D_
        ],_x000D_
        "Statistics": {_x000D_
          "CreationDate": "2022-11-15T10:02:33.4361528+01:00",_x000D_
          "LastRefreshDate": "2020-11-09T16:11:00.4527083+01:00",_x000D_
          "TotalRefreshCount": 1,_x000D_
          "CustomInfo": {}_x000D_
        }_x000D_
      },_x000D_
      "3571": {_x000D_
        "$type": "Inside.Core.Formula.Definition.DefinitionAC, Inside.Core.Formula",_x000D_
        "ID": 3571,_x000D_
        "Results": [_x000D_
          [_x000D_
            "100"_x000D_
          ]_x000D_
        ],_x000D_
        "Statistics": {_x000D_
          "CreationDate": "2022-11-15T10:02:33.4361528+01:00",_x000D_
          "LastRefreshDate": "2020-11-09T16:11:00.4546743+01:00",_x000D_
          "TotalRefreshCount": 1,_x000D_
          "CustomInfo": {}_x000D_
        }_x000D_
      },_x000D_
      "3572": {_x000D_
        "$type": "Inside.Core.Formula.Definition.DefinitionAC, Inside.Core.Formula",_x000D_
        "ID": 3572,_x000D_
        "Results": [_x000D_
          [_x000D_
            "300"_x000D_
          ]_x000D_
        ],_x000D_
        "Statistics": {_x000D_
          "CreationDate": "2022-11-15T10:02:33.4361528+01:00",_x000D_
          "LastRefreshDate": "2020-11-09T16:11:00.4577076+01:00",_x000D_
          "TotalRefreshCount": 1,_x000D_
          "CustomInfo": {}_x000D_
        }_x000D_
      },_x000D_
      "3573": {_x000D_
        "$type": "Inside.Core.Formula.Definition.DefinitionAC, Inside.Core.Formula",_x000D_
        "ID": 3573,_x000D_
        "Results": [_x000D_
          [_x000D_
            "150"_x000D_
          ]_x000D_
        ],_x000D_
        "Statistics": {_x000D_
          "CreationDate": "2022-11-15T10:02:33.4361528+01:00",_x000D_
          "LastRefreshDate": "2020-11-09T16:11:00.4597061+01:00",_x000D_
          "TotalRefreshCount": 1,_x000D_
          "CustomInfo": {}_x000D_
        }_x000D_
      },_x000D_
      "3574": {_x000D_
        "$type": "Inside.Core.Formula.Definition.DefinitionAC, Inside.Core.Formula",_x000D_
        "ID": 3574,_x000D_
        "Results": [_x000D_
          [_x000D_
            "200"_x000D_
          ]_x000D_
        ],_x000D_
        "Statistics": {_x000D_
          "CreationDate": "2022-11-15T10:02:33.4361528+01:00",_x000D_
          "LastRefreshDate": "2020-11-09T16:11:00.461697+01:00",_x000D_
          "TotalRefreshCount": 1,_x000D_
          "CustomInfo": {}_x000D_
        }_x000D_
      },_x000D_
      "3575": {_x000D_
        "$type": "Inside.Core.Formula.Definition.DefinitionAC, Inside.Core.Formula",_x000D_
        "ID": 3575,_x000D_
        "Results": [_x000D_
          [_x000D_
            "250"_x000D_
          ]_x000D_
        ],_x000D_
        "Statistics": {_x000D_
          "CreationDate": "2022-11-15T10:02:33.4361528+01:00",_x000D_
          "LastRefreshDate": "2020-11-09T16:11:00.4646472+01:00",_x000D_
          "TotalRefreshCount": 1,_x000D_
          "CustomInfo": {}_x000D_
        }_x000D_
      },_x000D_
      "3576": {_x000D_
        "$type": "Inside.Core.Formula.Definition.DefinitionAC, Inside.Core.Formula",_x000D_
        "ID": 3576,_x000D_
        "Results": [_x000D_
          [_x000D_
            "200"_x000D_
          ]_x000D_
        ],_x000D_
        "Statistics": {_x000D_
          "CreationDate": "2022-11-15T10:02:33.4361528+01:00",_x000D_
          "LastRefreshDate": "2020-11-09T16:11:00.4671657+01:00",_x000D_
          "TotalRefreshCount": 1,_x000D_
          "CustomInfo": {}_x000D_
        }_x000D_
      },_x000D_
      "3577": {_x000D_
        "$type": "Inside.Core.Formula.Definition.DefinitionAC, Inside.Core.Formula",_x000D_
        "ID": 3577,_x000D_
        "Results": [_x000D_
          [_x000D_
            "100"_x000D_
          ]_x000D_
        ],_x000D_
        "Statistics": {_x000D_
          "CreationDate": "2022-11-15T10:02:33.4361528+01:00",_x000D_
          "LastRefreshDate": "2020-11-09T16:11:00.4697721+01:00",_x000D_
          "TotalRefreshCount": 1,_x000D_
          "CustomInfo": {}_x000D_
        }_x000D_
      },_x000D_
      "3578": {_x000D_
        "$type": "Inside.Core.Formula.Definition.DefinitionAC, Inside.Core.Formula",_x000D_
        "ID": 3578,_x000D_
        "Results": [_x000D_
          [_x000D_
            "200"_x000D_
          ]_x000D_
        ],_x000D_
        "Statistics": {_x000D_
          "CreationDate": "2022-11-15T10:02:33.4361528+01:00",_x000D_
          "LastRefreshDate": "2020-11-09T16:11:00.4723279+01:00",_x000D_
          "TotalRefreshCount": 1,_x000D_
          "CustomInfo": {}_x000D_
        }_x000D_
      },_x000D_
      "3579": {_x000D_
        "$type": "Inside.Core.Formula.Definition.DefinitionAC, Inside.Core.Formula",_x000D_
        "ID": 3579,_x000D_
        "Results": [_x000D_
          [_x000D_
            "250"_x000D_
          ]_x000D_
        ],_x000D_
        "Statistics": {_x000D_
          "CreationDate": "2022-11-15T10:02:33.4361528+01:00",_x000D_
          "LastRefreshDate": "2020-11-09T16:11:00.4743605+01:00",_x000D_
          "TotalRefreshCount": 1,_x000D_
          "CustomInfo": {}_x000D_
        }_x000D_
      },_x000D_
      "3580": {_x000D_
        "$type": "Inside.Core.Formula.Definition.DefinitionAC, Inside.Core.Formula",_x000D_
        "ID": 3580,_x000D_
        "Results": [_x000D_
          [_x000D_
            "400"_x000D_
          ]_x000D_
        ],_x000D_
        "Statistics": {_x000D_
          "CreationDate": "2022-11-15T10:02:33.4361528+01:00",_x000D_
          "LastRefreshDate": "2020-11-09T16:11:00.4773522+01:00",_x000D_
          "TotalRefreshCount": 1,_x000D_
          "CustomInfo": {}_x000D_
        }_x000D_
      },_x000D_
      "3581": {_x000D_
        "$type": "Inside.Core.Formula.Definition.DefinitionAC, Inside.Core.Formula",_x000D_
        "ID": 3581,_x000D_
        "Results": [_x000D_
          [_x000D_
            "250"_x000D_
          ]_x000D_
        ],_x000D_
        "Statistics": {_x000D_
          "CreationDate": "2022-11-15T10:02:33.4361528+01:00",_x000D_
          "LastRefreshDate": "2020-11-09T16:11:00.4823097+01:00",_x000D_
          "TotalRefreshCount": 1,_x000D_
          "CustomInfo": {}_x000D_
        }_x000D_
      },_x000D_
      "3582": {_x000D_
        "$type": "Inside.Core.Formula.Definition.DefinitionAC, Inside.Core.Formula",_x000D_
        "ID": 3582,_x000D_
        "Results": [_x000D_
          [_x000D_
            "200"_x000D_
          ]_x000D_
        ],_x000D_
        "Statistics": {_x000D_
          "CreationDate": "2022-11-15T10:02:33.4361528+01:00",_x000D_
          "LastRefreshDate": "2020-11-09T16:11:00.4978095+01:00",_x000D_
          "TotalRefreshCount": 1,_x000D_
          "CustomInfo": {}_x000D_
        }_x000D_
      },_x000D_
      "3583": {_x000D_
        "$type": "Inside.Core.Formula.Definition.DefinitionAC, Inside.Core.Formula",_x000D_
        "ID": 3583,_x000D_
        "Results": [_x000D_
          [_x000D_
            "200"_x000D_
          ]_x000D_
        ],_x000D_
        "Statistics": {_x000D_
          "CreationDate": "2022-11-15T10:02:33.4361528+01:00",_x000D_
          "LastRefreshDate": "2020-11-09T16:11:00.4998035+01:00",_x000D_
          "TotalRefreshCount": 1,_x000D_
          "CustomInfo": {}_x000D_
        }_x000D_
      },_x000D_
      "3584": {_x000D_
        "$type": "Inside.Core.Formula.Definition.DefinitionAC, Inside.Core.Formula",_x000D_
        "ID": 3584,_x000D_
        "Results": [_x000D_
          [_x000D_
            "100"_x000D_
          ]_x000D_
        ],_x000D_
        "Statistics": {_x000D_
          "CreationDate": "2022-11-15T10:02:33.4361528+01:00",_x000D_
          "LastRefreshDate": "2020-11-09T16:11:00.5017979+01:00",_x000D_
          "TotalRefreshCount": 1,_x000D_
          "CustomInfo": {}_x000D_
        }_x000D_
      },_x000D_
      "3585": {_x000D_
        "$type": "Inside.Core.Formula.Definition.DefinitionAC, Inside.Core.Formula",_x000D_
        "ID": 3585,_x000D_
        "Results": [_x000D_
          [_x000D_
            "300"_x000D_
          ]_x000D_
        ],_x000D_
        "Statistics": {_x000D_
          "CreationDate": "2022-11-15T10:02:33.4361528+01:00",_x000D_
          "LastRefreshDate": "2020-11-09T16:11:00.5047735+01:00",_x000D_
          "TotalRefreshCount": 1,_x000D_
          "CustomInfo": {}_x000D_
        }_x000D_
      },_x000D_
      "3586": {_x000D_
        "$type": "Inside.Core.Formula.Definition.DefinitionAC, Inside.Core.Formula",_x000D_
        "ID": 3586,_x000D_
        "Results": [_x000D_
          [_x000D_
            "150"_x000D_
          ]_x000D_
        ],_x000D_
        "Statistics": {_x000D_
          "CreationDate": "2022-11-15T10:02:33.4361528+01:00",_x000D_
          "LastRefreshDate": "2020-11-09T16:11:00.5067896+01:00",_x000D_
          "TotalRefreshCount": 1,_x000D_
          "CustomInfo": {}_x000D_
        }_x000D_
      },_x000D_
      "3587": {_x000D_
        "$type": "Inside.Core.Formula.Definition.DefinitionAC, Inside.Core.Formula",_x000D_
        "ID": 3587,_x000D_
        "Results": [_x000D_
          [_x000D_
            "200"_x000D_
          ]_x000D_
        ],_x000D_
        "Statistics": {_x000D_
          "CreationDate": "2022-11-15T10:02:33.4361528+01:00",_x000D_
          "LastRefreshDate": "2020-11-09T16:11:00.5087858+01:00",_x000D_
          "TotalRefreshCount": 1,_x000D_
          "CustomInfo": {}_x000D_
        }_x000D_
      },_x000D_
      "3588": {_x000D_
        "$type": "Inside.Core.Formula.Definition.DefinitionAC, Inside.Core.Formula",_x000D_
        "ID": 3588,_x000D_
        "Results": [_x000D_
          [_x000D_
            "100"_x000D_
          ]_x000D_
        ],_x000D_
        "Statistics": {_x000D_
          "CreationDate": "2022-11-15T10:02:33.4361528+01:00",_x000D_
          "LastRefreshDate": "2020-11-09T16:11:00.5117765+01:00",_x000D_
          "TotalRefreshCount": 1,_x000D_
          "CustomInfo": {}_x000D_
        }_x000D_
      },_x000D_
      "3589": {_x000D_
        "$type": "Inside.Core.Formula.Definition.DefinitionAC, Inside.Core.Formula",_x000D_
        "ID": 3589,_x000D_
        "Results": [_x000D_
          [_x000D_
            "300"_x000D_
          ]_x000D_
        ],_x000D_
        "Statistics": {_x000D_
          "CreationDate": "2022-11-15T10:02:33.4361528+01:00",_x000D_
          "LastRefreshDate": "2020-11-09T16:11:00.5147267+01:00",_x000D_
          "TotalRefreshCount": 1,_x000D_
          "CustomInfo": {}_x000D_
        }_x000D_
      },_x000D_
      "3590": {_x000D_
        "$type": "Inside.Core.Formula.Definition.DefinitionAC, Inside.Core.Formula",_x000D_
        "ID": 3590,_x000D_
        "Results": [_x000D_
          [_x000D_
            "100"_x000D_
          ]_x000D_
        ],_x000D_
        "Statistics": {_x000D_
          "CreationDate": "2022-11-15T10:02:33.4361528+01:00",_x000D_
          "LastRefreshDate": "2020-11-09T16:11:00.5167521+01:00",_x000D_
          "TotalRefreshCount": 1,_x000D_
          "CustomInfo": {}_x000D_
        }_x000D_
      },_x000D_
      "3591": {_x000D_
        "$type": "Inside.Core.Formula.Definition.DefinitionAC, Inside.Core.Formula",_x000D_
        "ID": 3591,_x000D_
        "Results": [_x000D_
          [_x000D_
            "100"_x000D_
          ]_x000D_
        ],_x000D_
        "Statistics": {_x000D_
          "CreationDate": "2022-11-15T10:02:33.4361528+01:00",_x000D_
          "LastRefreshDate": "2020-11-09T16:11:00.5187471+01:00",_x000D_
          "TotalRefreshCount": 1,_x000D_
          "CustomInfo": {}_x000D_
        }_x000D_
      },_x000D_
      "3592": {_x000D_
        "$type": "Inside.Core.Formula.Definition.DefinitionAC, Inside.Core.Formula",_x000D_
        "ID": 3592,_x000D_
        "Results": [_x000D_
          [_x000D_
            "250"_x000D_
          ]_x000D_
        ],_x000D_
        "Statistics": {_x000D_
          "CreationDate": "2022-11-15T10:02:33.4361528+01:00",_x000D_
          "LastRefreshDate": "2020-11-09T16:11:00.5217093+01:00",_x000D_
          "TotalRefreshCount": 1,_x000D_
          "CustomInfo": {}_x000D_
        }_x000D_
      },_x000D_
      "3593": {_x000D_
        "$type": "Inside.Core.Formula.Definition.DefinitionAC, Inside.Core.Formula",_x000D_
        "ID": 3593,_x000D_
        "Results": [_x000D_
          [_x000D_
            "300"_x000D_
          ]_x000D_
        ],_x000D_
        "Statistics": {_x000D_
          "CreationDate": "2022-11-15T10:02:33.4361528+01:00",_x000D_
          "LastRefreshDate": "2020-11-09T16:11:00.5237041+01:00",_x000D_
          "TotalRefreshCount": 1,_x000D_
          "CustomInfo": {}_x000D_
        }_x000D_
      },_x000D_
      "3594": {_x000D_
        "$type": "Inside.Core.Formula.Definition.DefinitionAC, Inside.Core.Formula",_x000D_
        "ID": 3594,_x000D_
        "Results": [_x000D_
          [_x000D_
            "100"_x000D_
          ]_x000D_
        ],_x000D_
        "Statistics": {_x000D_
          "CreationDate": "2022-11-15T10:02:33.4361528+01:00",_x000D_
          "LastRefreshDate": "2020-11-09T16:11:00.5266966+01:00",_x000D_
          "TotalRefreshCount": 1,_x000D_
          "CustomInfo": {}_x000D_
        }_x000D_
      },_x000D_
      "3595": {_x000D_
        "$type": "Inside.Core.Formula.Definition.DefinitionAC, Inside.Core.Formula",_x000D_
        "ID": 3595,_x000D_
        "Results": [_x000D_
          [_x000D_
            "150"_x000D_
          ]_x000D_
        ],_x000D_
        "Statistics": {_x000D_
          "CreationDate": "2022-11-15T10:02:33.4361528+01:00",_x000D_
          "LastRefreshDate": "2020-11-09T16:11:00.5286911+01:00",_x000D_
          "TotalRefreshCount": 1,_x000D_
          "CustomInfo": {}_x000D_
        }_x000D_
      },_x000D_
      "3596": {_x000D_
        "$type": "Inside.Core.Formula.Definition.DefinitionAC, Inside.Core.Formula",_x000D_
        "ID": 3596,_x000D_
        "Results": [_x000D_
          [_x000D_
            "250"_x000D_
          ]_x000D_
        ],_x000D_
        "Statistics": {_x000D_
          "CreationDate": "2022-11-15T10:02:33.4361528+01:00",_x000D_
          "LastRefreshDate": "2020-11-09T16:11:00.5326811+01:00",_x000D_
          "TotalRefreshCount": 1,_x000D_
          "CustomInfo": {}_x000D_
        }_x000D_
      },_x000D_
      "3597": {_x000D_
        "$type": "Inside.Core.Formula.Definition.DefinitionAC, Inside.Core.Formula",_x000D_
        "ID": 3597,_x000D_
        "Results": [_x000D_
          [_x000D_
            "300"_x000D_
          ]_x000D_
        ],_x000D_
        "Statistics": {_x000D_
          "CreationDate": "2022-11-15T10:02:33.4361528+01:00",_x000D_
          "LastRefreshDate": "2020-11-09T16:11:00.5356736+01:00",_x000D_
          "TotalRefreshCount": 1,_x000D_
          "CustomInfo": {}_x000D_
        }_x000D_
      },_x000D_
      "3598": {_x000D_
        "$type": "Inside.Core.Formula.Definition.DefinitionAC, Inside.Core.Formula",_x000D_
        "ID": 3598,_x000D_
        "Results": [_x000D_
          [_x000D_
            "250"_x000D_
          ]_x000D_
        ],_x000D_
        "Statistics": {_x000D_
          "CreationDate": "2022-11-15T10:02:33.4361528+01:00",_x000D_
          "LastRefreshDate": "2020-11-09T16:11:00.5426549+01:00",_x000D_
          "TotalRefreshCount": 1,_x000D_
          "CustomInfo": {}_x000D_
        }_x000D_
      },_x000D_
      "3599": {_x000D_
        "$type": "Inside.Core.Formula.Definition.DefinitionAC, Inside.Core.Formula",_x000D_
        "ID": 3599,_x000D_
        "Results": [_x000D_
          [_x000D_
            "100"_x000D_
          ]_x000D_
        ],_x000D_
        "Statistics": {_x000D_
          "CreationDate": "2022-11-15T10:02:33.4361528+01:00",_x000D_
          "LastRefreshDate": "2020-11-09T16:11:00.5456714+01:00",_x000D_
          "TotalRefreshCount": 1,_x000D_
          "CustomInfo": {}_x000D_
        }_x000D_
      },_x000D_
      "3600": {_x000D_
        "$type": "Inside.Core.Formula.Definition.DefinitionAC, Inside.Core.Formula",_x000D_
        "ID": 3600,_x000D_
        "Results": [_x000D_
          [_x000D_
            "Ingénieur et cadre"_x000D_
          ]_x000D_
        ],_x000D_
        "Sta</t>
  </si>
  <si>
    <t>tistics": {_x000D_
          "CreationDate": "2022-11-15T10:02:33.4361528+01:00",_x000D_
          "LastRefreshDate": "2020-11-09T16:11:00.548663+01:00",_x000D_
          "TotalRefreshCount": 1,_x000D_
          "CustomInfo": {}_x000D_
        }_x000D_
      },_x000D_
      "3601": {_x000D_
        "$type": "Inside.Core.Formula.Definition.DefinitionAC, Inside.Core.Formula",_x000D_
        "ID": 3601,_x000D_
        "Results": [_x000D_
          [_x000D_
            "Employé"_x000D_
          ]_x000D_
        ],_x000D_
        "Statistics": {_x000D_
          "CreationDate": "2022-11-15T10:02:33.4361528+01:00",_x000D_
          "LastRefreshDate": "2020-11-09T16:11:00.5506583+01:00",_x000D_
          "TotalRefreshCount": 1,_x000D_
          "CustomInfo": {}_x000D_
        }_x000D_
      },_x000D_
      "3602": {_x000D_
        "$type": "Inside.Core.Formula.Definition.DefinitionAC, Inside.Core.Formula",_x000D_
        "ID": 3602,_x000D_
        "Results": [_x000D_
          [_x000D_
            "Ingénieur et cadre"_x000D_
          ]_x000D_
        ],_x000D_
        "Statistics": {_x000D_
          "CreationDate": "2022-11-15T10:02:33.4361528+01:00",_x000D_
          "LastRefreshDate": "2020-11-09T16:11:00.5536837+01:00",_x000D_
          "TotalRefreshCount": 1,_x000D_
          "CustomInfo": {}_x000D_
        }_x000D_
      },_x000D_
      "3603": {_x000D_
        "$type": "Inside.Core.Formula.Definition.DefinitionAC, Inside.Core.Formula",_x000D_
        "ID": 3603,_x000D_
        "Results": [_x000D_
          [_x000D_
            "Employé"_x000D_
          ]_x000D_
        ],_x000D_
        "Statistics": {_x000D_
          "CreationDate": "2022-11-15T10:02:33.4361528+01:00",_x000D_
          "LastRefreshDate": "2020-11-09T16:11:00.555669+01:00",_x000D_
          "TotalRefreshCount": 1,_x000D_
          "CustomInfo": {}_x000D_
        }_x000D_
      },_x000D_
      "3604": {_x000D_
        "$type": "Inside.Core.Formula.Definition.DefinitionAC, Inside.Core.Formula",_x000D_
        "ID": 3604,_x000D_
        "Results": [_x000D_
          [_x000D_
            "Employé"_x000D_
          ]_x000D_
        ],_x000D_
        "Statistics": {_x000D_
          "CreationDate": "2022-11-15T10:02:33.4361528+01:00",_x000D_
          "LastRefreshDate": "2020-11-09T16:11:00.5586716+01:00",_x000D_
          "TotalRefreshCount": 1,_x000D_
          "CustomInfo": {}_x000D_
        }_x000D_
      },_x000D_
      "3605": {_x000D_
        "$type": "Inside.Core.Formula.Definition.DefinitionAC, Inside.Core.Formula",_x000D_
        "ID": 3605,_x000D_
        "Results": [_x000D_
          [_x000D_
            "Ingénieur et cadre"_x000D_
          ]_x000D_
        ],_x000D_
        "Statistics": {_x000D_
          "CreationDate": "2022-11-15T10:02:33.4361528+01:00",_x000D_
          "LastRefreshDate": "2020-11-09T16:11:00.560662+01:00",_x000D_
          "TotalRefreshCount": 1,_x000D_
          "CustomInfo": {}_x000D_
        }_x000D_
      },_x000D_
      "3606": {_x000D_
        "$type": "Inside.Core.Formula.Definition.DefinitionAC, Inside.Core.Formula",_x000D_
        "ID": 3606,_x000D_
        "Results": [_x000D_
          [_x000D_
            "Ingénieur et cadre"_x000D_
          ]_x000D_
        ],_x000D_
        "Statistics": {_x000D_
          "CreationDate": "2022-11-15T10:02:33.4361528+01:00",_x000D_
          "LastRefreshDate": "2020-11-09T16:11:00.5636235+01:00",_x000D_
          "TotalRefreshCount": 1,_x000D_
          "CustomInfo": {}_x000D_
        }_x000D_
      },_x000D_
      "3607": {_x000D_
        "$type": "Inside.Core.Formula.Definition.DefinitionAC, Inside.Core.Formula",_x000D_
        "ID": 3607,_x000D_
        "Results": [_x000D_
          [_x000D_
            "Ingénieur et cadre"_x000D_
          ]_x000D_
        ],_x000D_
        "Statistics": {_x000D_
          "CreationDate": "2022-11-15T10:02:33.4361528+01:00",_x000D_
          "LastRefreshDate": "2020-11-09T16:11:00.5666536+01:00",_x000D_
          "TotalRefreshCount": 1,_x000D_
          "CustomInfo": {}_x000D_
        }_x000D_
      },_x000D_
      "3608": {_x000D_
        "$type": "Inside.Core.Formula.Definition.DefinitionAC, Inside.Core.Formula",_x000D_
        "ID": 3608,_x000D_
        "Results": [_x000D_
          [_x000D_
            "Ingénieur et cadre"_x000D_
          ]_x000D_
        ],_x000D_
        "Statistics": {_x000D_
          "CreationDate": "2022-11-15T10:02:33.4361528+01:00",_x000D_
          "LastRefreshDate": "2020-11-09T16:11:00.5686479+01:00",_x000D_
          "TotalRefreshCount": 1,_x000D_
          "CustomInfo": {}_x000D_
        }_x000D_
      },_x000D_
      "3609": {_x000D_
        "$type": "Inside.Core.Formula.Definition.DefinitionAC, Inside.Core.Formula",_x000D_
        "ID": 3609,_x000D_
        "Results": [_x000D_
          [_x000D_
            "Ingénieur et cadre"_x000D_
          ]_x000D_
        ],_x000D_
        "Statistics": {_x000D_
          "CreationDate": "2022-11-15T10:02:33.4361528+01:00",_x000D_
          "LastRefreshDate": "2020-11-09T16:11:00.5716277+01:00",_x000D_
          "TotalRefreshCount": 1,_x000D_
          "CustomInfo": {}_x000D_
        }_x000D_
      },_x000D_
      "3610": {_x000D_
        "$type": "Inside.Core.Formula.Definition.DefinitionAC, Inside.Core.Formula",_x000D_
        "ID": 3610,_x000D_
        "Results": [_x000D_
          [_x000D_
            "Employé"_x000D_
          ]_x000D_
        ],_x000D_
        "Statistics": {_x000D_
          "CreationDate": "2022-11-15T10:02:33.4361528+01:00",_x000D_
          "LastRefreshDate": "2020-11-09T16:11:00.5736226+01:00",_x000D_
          "TotalRefreshCount": 1,_x000D_
          "CustomInfo": {}_x000D_
        }_x000D_
      },_x000D_
      "3611": {_x000D_
        "$type": "Inside.Core.Formula.Definition.DefinitionAC, Inside.Core.Formula",_x000D_
        "ID": 3611,_x000D_
        "Results": [_x000D_
          [_x000D_
            "Ingénieur et cadre"_x000D_
          ]_x000D_
        ],_x000D_
        "Statistics": {_x000D_
          "CreationDate": "2022-11-15T10:02:33.4361528+01:00",_x000D_
          "LastRefreshDate": "2020-11-09T16:11:00.5766212+01:00",_x000D_
          "TotalRefreshCount": 1,_x000D_
          "CustomInfo": {}_x000D_
        }_x000D_
      },_x000D_
      "3612": {_x000D_
        "$type": "Inside.Core.Formula.Definition.DefinitionAC, Inside.Core.Formula",_x000D_
        "ID": 3612,_x000D_
        "Results": [_x000D_
          [_x000D_
            "2"_x000D_
          ]_x000D_
        ],_x000D_
        "Statistics": {_x000D_
          "CreationDate": "2022-11-15T10:02:33.4361528+01:00",_x000D_
          "LastRefreshDate": "2020-11-09T16:11:00.5795819+01:00",_x000D_
          "TotalRefreshCount": 1,_x000D_
          "CustomInfo": {}_x000D_
        }_x000D_
      },_x000D_
      "3613": {_x000D_
        "$type": "Inside.Core.Formula.Definition.DefinitionAC, Inside.Core.Formula",_x000D_
        "ID": 3613,_x000D_
        "Results": [_x000D_
          [_x000D_
            "2"_x000D_
          ]_x000D_
        ],_x000D_
        "Statistics": {_x000D_
          "CreationDate": "2022-11-15T10:02:33.4361528+01:00",_x000D_
          "LastRefreshDate": "2020-11-09T16:11:00.5816121+01:00",_x000D_
          "TotalRefreshCount": 1,_x000D_
          "CustomInfo": {}_x000D_
        }_x000D_
      },_x000D_
      "3614": {_x000D_
        "$type": "Inside.Core.Formula.Definition.DefinitionAC, Inside.Core.Formula",_x000D_
        "ID": 3614,_x000D_
        "Results": [_x000D_
          [_x000D_
            "1"_x000D_
          ]_x000D_
        ],_x000D_
        "Statistics": {_x000D_
          "CreationDate": "2022-11-15T10:02:33.4361528+01:00",_x000D_
          "LastRefreshDate": "2020-11-09T16:11:00.5895857+01:00",_x000D_
          "TotalRefreshCount": 1,_x000D_
          "CustomInfo": {}_x000D_
        }_x000D_
      },_x000D_
      "3615": {_x000D_
        "$type": "Inside.Core.Formula.Definition.DefinitionAC, Inside.Core.Formula",_x000D_
        "ID": 3615,_x000D_
        "Results": [_x000D_
          [_x000D_
            "2"_x000D_
          ]_x000D_
        ],_x000D_
        "Statistics": {_x000D_
          "CreationDate": "2022-11-15T10:02:33.4361528+01:00",_x000D_
          "LastRefreshDate": "2020-11-09T16:11:00.5915889+01:00",_x000D_
          "TotalRefreshCount": 1,_x000D_
          "CustomInfo": {}_x000D_
        }_x000D_
      },_x000D_
      "3616": {_x000D_
        "$type": "Inside.Core.Formula.Definition.DefinitionAC, Inside.Core.Formula",_x000D_
        "ID": 3616,_x000D_
        "Results": [_x000D_
          [_x000D_
            "2"_x000D_
          ]_x000D_
        ],_x000D_
        "Statistics": {_x000D_
          "CreationDate": "2022-11-15T10:02:33.4361528+01:00",_x000D_
          "LastRefreshDate": "2020-11-09T16:11:00.5948267+01:00",_x000D_
          "TotalRefreshCount": 1,_x000D_
          "CustomInfo": {}_x000D_
        }_x000D_
      },_x000D_
      "3617": {_x000D_
        "$type": "Inside.Core.Formula.Definition.DefinitionAC, Inside.Core.Formula",_x000D_
        "ID": 3617,_x000D_
        "Results": [_x000D_
          [_x000D_
            "2"_x000D_
          ]_x000D_
        ],_x000D_
        "Statistics": {_x000D_
          "CreationDate": "2022-11-15T10:02:33.4361528+01:00",_x000D_
          "LastRefreshDate": "2020-11-09T16:11:00.5978447+01:00",_x000D_
          "TotalRefreshCount": 1,_x000D_
          "CustomInfo": {}_x000D_
        }_x000D_
      },_x000D_
      "3618": {_x000D_
        "$type": "Inside.Core.Formula.Definition.DefinitionAC, Inside.Core.Formula",_x000D_
        "ID": 3618,_x000D_
        "Results": [_x000D_
          [_x000D_
            "3"_x000D_
          ]_x000D_
        ],_x000D_
        "Statistics": {_x000D_
          "CreationDate": "2022-11-15T10:02:33.4361528+01:00",_x000D_
          "LastRefreshDate": "2020-11-09T16:11:00.5998014+01:00",_x000D_
          "TotalRefreshCount": 1,_x000D_
          "CustomInfo": {}_x000D_
        }_x000D_
      },_x000D_
      "3619": {_x000D_
        "$type": "Inside.Core.Formula.Definition.DefinitionAC, Inside.Core.Formula",_x000D_
        "ID": 3619,_x000D_
        "Results": [_x000D_
          [_x000D_
            "3"_x000D_
          ]_x000D_
        ],_x000D_
        "Statistics": {_x000D_
          "CreationDate": "2022-11-15T10:02:33.4361528+01:00",_x000D_
          "LastRefreshDate": "2020-11-09T16:11:00.6017959+01:00",_x000D_
          "TotalRefreshCount": 1,_x000D_
          "CustomInfo": {}_x000D_
        }_x000D_
      },_x000D_
      "3620": {_x000D_
        "$type": "Inside.Core.Formula.Definition.DefinitionAC, Inside.Core.Formula",_x000D_
        "ID": 3620,_x000D_
        "Results": [_x000D_
          [_x000D_
            "2"_x000D_
          ]_x000D_
        ],_x000D_
        "Statistics": {_x000D_
          "CreationDate": "2022-11-15T10:02:33.4361528+01:00",_x000D_
          "LastRefreshDate": "2020-11-09T16:11:00.6047902+01:00",_x000D_
          "TotalRefreshCount": 1,_x000D_
          "CustomInfo": {}_x000D_
        }_x000D_
      },_x000D_
      "3621": {_x000D_
        "$type": "Inside.Core.Formula.Definition.DefinitionAC, Inside.Core.Formula",_x000D_
        "ID": 3621,_x000D_
        "Results": [_x000D_
          [_x000D_
            "2"_x000D_
          ]_x000D_
        ],_x000D_
        "Statistics": {_x000D_
          "CreationDate": "2022-11-15T10:02:33.4361528+01:00",_x000D_
          "LastRefreshDate": "2020-11-09T16:11:00.606783+01:00",_x000D_
          "TotalRefreshCount": 1,_x000D_
          "CustomInfo": {}_x000D_
        }_x000D_
      },_x000D_
      "3622": {_x000D_
        "$type": "Inside.Core.Formula.Definition.DefinitionAC, Inside.Core.Formula",_x000D_
        "ID": 3622,_x000D_
        "Results": [_x000D_
          [_x000D_
            "2"_x000D_
          ]_x000D_
        ],_x000D_
        "Statistics": {_x000D_
          "CreationDate": "2022-11-15T10:02:33.4361528+01:00",_x000D_
          "LastRefreshDate": "2020-11-09T16:11:00.609775+01:00",_x000D_
          "TotalRefreshCount": 1,_x000D_
          "CustomInfo": {}_x000D_
        }_x000D_
      },_x000D_
      "3623": {_x000D_
        "$type": "Inside.Core.Formula.Definition.DefinitionAC, Inside.Core.Formula",_x000D_
        "ID": 3623,_x000D_
        "Results": [_x000D_
          [_x000D_
            "1"_x000D_
          ]_x000D_
        ],_x000D_
        "Statistics": {_x000D_
          "CreationDate": "2022-11-15T10:02:33.4361528+01:00",_x000D_
          "LastRefreshDate": "2020-11-09T16:11:00.6127668+01:00",_x000D_
          "TotalRefreshCount": 1,_x000D_
          "CustomInfo": {}_x000D_
        }_x000D_
      },_x000D_
      "3624": {_x000D_
        "$type": "Inside.Core.Formula.Definition.DefinitionAC, Inside.Core.Formula",_x000D_
        "ID": 3624,_x000D_
        "Results": [_x000D_
          [_x000D_
            "2"_x000D_
          ]_x000D_
        ],_x000D_
        "Statistics": {_x000D_
          "CreationDate": "2022-11-15T10:02:33.4361528+01:00",_x000D_
          "LastRefreshDate": "2020-11-09T16:11:00.6157601+01:00",_x000D_
          "TotalRefreshCount": 1,_x000D_
          "CustomInfo": {}_x000D_
        }_x000D_
      },_x000D_
      "3625": {_x000D_
        "$type": "Inside.Core.Formula.Definition.DefinitionAC, Inside.Core.Formula",_x000D_
        "ID": 3625,_x000D_
        "Results": [_x000D_
          [_x000D_
            "1"_x000D_
          ]_x000D_
        ],_x000D_
        "Statistics": {_x000D_
          "CreationDate": "2022-11-15T10:02:33.4361528+01:00",_x000D_
          "LastRefreshDate": "2020-11-09T16:11:00.6177544+01:00",_x000D_
          "TotalRefreshCount": 1,_x000D_
          "CustomInfo": {}_x000D_
        }_x000D_
      },_x000D_
      "3626": {_x000D_
        "$type": "Inside.Core.Formula.Definition.DefinitionAC, Inside.Core.Formula",_x000D_
        "ID": 3626,_x000D_
        "Results": [_x000D_
          [_x000D_
            "3"_x000D_
          ]_x000D_
        ],_x000D_
        "Statistics": {_x000D_
          "CreationDate": "2022-11-15T10:02:33.4361528+01:00",_x000D_
          "LastRefreshDate": "2020-11-09T16:11:00.6207466+01:00",_x000D_
          "TotalRefreshCount": 1,_x000D_
          "CustomInfo": {}_x000D_
        }_x000D_
      },_x000D_
      "3627": {_x000D_
        "$type": "Inside.Core.Formula.Definition.DefinitionAC, Inside.Core.Formula",_x000D_
        "ID": 3627,_x000D_
        "Results": [_x000D_
          [_x000D_
            "2"_x000D_
          ]_x000D_
        ],_x000D_
        "Statistics": {_x000D_
          "CreationDate": "2022-11-15T10:02:33.4361528+01:00",_x000D_
          "LastRefreshDate": "2020-11-09T16:11:00.6227415+01:00",_x000D_
          "TotalRefreshCount": 1,_x000D_
          "CustomInfo": {}_x000D_
        }_x000D_
      },_x000D_
      "3628": {_x000D_
        "$type": "Inside.Core.Formula.Definition.DefinitionAC, Inside.Core.Formula",_x000D_
        "ID": 3628,_x000D_
        "Results": [_x000D_
          [_x000D_
            "1"_x000D_
          ]_x000D_
        ],_x000D_
        "Statistics": {_x000D_
          "CreationDate": "2022-11-15T10:02:33.4361528+01:00",_x000D_
          "LastRefreshDate": "2020-11-09T16:11:00.6247373+01:00",_x000D_
          "TotalRefreshCount": 1,_x000D_
          "CustomInfo": {}_x000D_
        }_x000D_
      },_x000D_
      "3629": {_x000D_
        "$type": "Inside.Core.Formula.Definition.DefinitionAC, Inside.Core.Formula",_x000D_
        "ID": 3629,_x000D_
        "Results": [_x000D_
          [_x000D_
            "3"_x000D_
          ]_x000D_
        ],_x000D_
        "Statistics": {_x000D_
          "CreationDate": "2022-11-15T10:02:33.4361528+01:00",_x000D_
          "LastRefreshDate": "2020-11-09T16:11:00.6277286+01:00",_x000D_
          "TotalRefreshCount": 1,_x000D_
          "CustomInfo": {}_x000D_
        }_x000D_
      },_x000D_
      "3630": {_x000D_
        "$type": "Inside.Core.Formula.Definition.DefinitionAC, Inside.Core.Formula",_x000D_
        "ID": 3630,_x000D_
        "Results": [_x000D_
          [_x000D_
            "1"_x000D_
          ]_x000D_
        ],_x000D_
        "Statistics": {_x000D_
          "CreationDate": "2022-11-15T10:02:33.4361528+01:00",_x000D_
          "LastRefreshDate": "2020-11-09T16:11:00.6307207+01:00",_x000D_
          "TotalRefreshCount": 1,_x000D_
          "CustomInfo": {}_x000D_
        }_x000D_
      },_x000D_
      "3631": {_x000D_
        "$type": "Inside.Core.Formula.Definition.DefinitionAC, Inside.Core.Formula",_x000D_
        "ID": 3631,_x000D_
        "Results": [_x000D_
          [_x000D_
            "Catégorie 3"_x000D_
          ]_x000D_
        ],_x000D_
        "Statistics": {_x000D_
          "CreationDate": "2022-11-15T10:02:33.4361528+01:00",_x000D_
          "LastRefreshDate": "2020-11-09T16:11:00.6327156+01:00",_x000D_
          "TotalRefreshCount": 1,_x000D_
          "CustomInfo": {}_x000D_
        }_x000D_
      },_x000D_
      "3632": {_x000D_
        "$type": "Inside.Core.Formula.Definition.DefinitionAC, Inside.Core.Formula",_x000D_
        "ID": 3632,_x000D_
        "Results": [_x000D_
          [_x000D_
            "Catégorie 1"_x000D_
          ]_x000D_
        ],_x000D_
        "Statistics": {_x000D_
          "CreationDate": "2022-11-15T10:02:33.4361528+01:00",_x000D_
          "LastRefreshDate": "2020-11-09T16:11:00.6357081+01:00",_x000D_
          "TotalRefreshCount": 1,_x000D_
          "CustomInfo": {}_x000D_
        }_x000D_
      },_x000D_
      "3633": {_x000D_
        "$type": "Inside.Core.Formula.Definition.DefinitionAC, Inside.Core.Formula",_x000D_
        "ID": 3633,_x000D_
        "Results": [_x000D_
          [_x000D_
            ""_x000D_
          ]_x000D_
        ],_x000D_
        "Statistics": {_x000D_
          "CreationDate": "2022-11-15T10:02:33.4361528+01:00",_x000D_
          "LastRefreshDate": "2020-11-09T16:11:00.6387+01:00",_x000D_
          "TotalRefreshCount": 1,_x000D_
          "CustomInfo": {}_x000D_
        }_x000D_
      },_x000D_
      "3634": {_x000D_
        "$type": "Inside.Core.Formula.Definition.DefinitionAC, Inside.Core.Formula",_x000D_
        "ID": 3634,_x000D_
        "Results": [_x000D_
          [_x000D_
            "Catégorie 1"_x000D_
          ]_x000D_
        ],_x000D_
        "Statistics": {_x000D_
          "CreationDate": "2022-11-15T10:02:33.4361528+01:00",_x000D_
          "LastRefreshDate": "2020-11-09T16:11:00.6416927+01:00",_x000D_
          "TotalRefreshCount": 1,_x000D_
          "CustomInfo": {}_x000D_
        }_x000D_
      },_x000D_
      "3635": {_x000D_
        "$type": "Inside.Core.Formula.Definition.DefinitionAC, Inside.Core.Formula",_x000D_
        "ID": 3635,_x000D_
        "Results": [_x000D_
          [_x000D_
            "Catégorie 4"_x000D_
          ]_x000D_
        ],_x000D_
        "Statistics": {_x000D_
          "CreationDate": "2022-11-15T10:02:33.4361528+01:00",_x000D_
          "LastRefreshDate": "2020-11-09T16:11:00.6436871+01:00",_x000D_
          "TotalRefreshCount": 1,_x000D_
          "CustomInfo": {}_x000D_
        }_x000D_
      },_x000D_
      "3636": {_x000D_
        "$type": "Inside.Core.Formula.Definition.DefinitionAC, Inside.Core.Formula",_x000D_
        "ID": 3636,_x000D_
        "Results": [_x000D_
          [_x000D_
            ""_x000D_
          ]_x000D_
        ],_x000D_
        "Statistics": {_x000D_
          "CreationDate": "2022-11-15T10:02:33.4361528+01:00",_x000D_
          "LastRefreshDate": "2020-11-09T16:11:00.647682+01:00",_x000D_
          "TotalRefreshCount": 1,_x000D_
          "CustomInfo": {}_x000D_
        }_x000D_
      },_x000D_
      "3637": {_x000D_
        "$type": "Inside.Core.Formula.Definition.DefinitionAC, Inside.Core.Formula",_x000D_
        "ID": 3637,_x000D_
        "Results": [_x000D_
          [_x000D_
            "Catégorie 1"_x000D_
          ]_x000D_
        ],_x000D_
        "Statistics": {_x000D_
          "CreationDate": "2022-11-15T10:02:33.4361528+01:00",_x000D_
          "LastRefreshDate": "2020-11-09T16:11:00.6496766+01:00",_x000D_
          "TotalRefreshCount": 1,_x000D_
          "CustomInfo": {}_x000D_
        }_x000D_
      },_x000D_
      "3638": {_x000D_
        "$type": "Inside.Core.Formula.Definition.DefinitionAC, Inside.Core.Formula",_x000D_
        "ID": 3638,_x000D_
        "Results": [_x000D_
          [_x000D_
            "Catégorie 3"_x000D_
          ]_x000D_
        ],_x000D_
        "Statistics": {_x000D_
          "CreationDate": "2022-11-15T10:02:33.4361528+01:00",_x000D_
          "LastRefreshDate": "2020-11-09T16:11:00.6526691+01:00",_x000D_
          "TotalRefreshCount": 1,_x000D_
          "CustomInfo": {}_x000D_
        }_x000D_
      },_x000D_
      "3639": {_x000D_
        "$type": "Inside.Core.Formula.Definition.DefinitionAC, Inside.Core.Formula",_x000D_
        "ID": 3639,_x000D_
        "Results": [_x000D_
          [_x000D_
            ""_x000D_
          ]_x000D_
        ],_x000D_
        "Statistics": {_x000D_
          "CreationDate": "2022-11-15T10:02:33.4361528+01:00",_x000D_
          "LastRefreshDate": "2020-11-09T16:11:00.6556619+01:00",_x000D_
          "TotalRefreshCount": 1,_x000D_
          "CustomInfo": {}_x000D_
        }_x000D_
      },_x000D_
      "3640": {_x000D_
        "$type": "Inside.Core.Formula.Definition.DefinitionAC, Inside.Core.Formula",_x000D_
        "ID": 3640,_x000D_
        "Results": [_x000D_
          [_x000D_
            ""_x000D_
          ]_x000D_
        ],_x000D_
        "Statistics": {_x000D_
          "CreationDate": "2022-11-15T10:02:33.4361528+01:00",_x000D_
          "LastRefreshDate": "2020-11-09T16:11:00.6586534+01:00",_x000D_
          "TotalRefreshCount": 1,_x000D_
          "CustomInfo": {}_x000D_
        }_x000D_
      },_x000D_
      "3641": {_x000D_
        "$type": "Inside.Core.Formula.Definition.DefinitionAC, Inside.Core.Formula",_x000D_
        "ID": 3641,_x000D_
        "Results": [_x000D_
          [_x000D_
            "Catégorie 1"_x000D_
          ]_x000D_
        ],_x000D_
        "Statistics": {_x000D_
          "CreationDate": "2022-11-15T10:02:33.4361528+01:00",_x000D_
          "LastRefreshDate": "2020-11-09T16:11:00.6666322+01:00",_x000D_
          "TotalRefreshCount": 1,_x000D_
          "CustomInfo": {}_x000D_
        }_x000D_
      },_x000D_
      "3642": {_x000D_
        "$type": "Inside.Core.Formula.Definition.DefinitionAC, Inside.Core.Formula",_x000D_
        "ID": 3642,_x000D_
        "Results": [_x000D_
          [_x000D_
            ""_x000D_
          ]_x000D_
        ],_x000D_
        "Statistics": {_x000D_
          "CreationDate": "2022-11-15T10:02:33.4361528+01:00",_x000D_
          "LastRefreshDate": "2020-11-09T16:11:00.6895733+01:00",_x000D_
          "TotalRefreshCount": 1,_x000D_
          "CustomInfo": {}_x000D_
        }_x000D_
      },_x000D_
      "3643": {_x000D_
        "$type": "Inside.Core.Formula.Definition.DefinitionAC, Inside.Core.Formula",_x000D_
        "ID": 3643,_x000D_
        "Results": [_x000D_
          [_x000D_
            ""_x000D_
          ]_x000D_
        ],_x000D_
        "Statistics": {_x000D_
          "CreationDate": "2022-11-15T10:02:33.4361528+01:00",_x000D_
          "LastRefreshDate": "2020-11-09T16:11:00.6945743+01:00",_x000D_
          "TotalRefreshCount": 1,_x000D_
          "CustomInfo": {}_x000D_
        }_x000D_
      },_x000D_
      "3644": {_x000D_
        "$type": "Inside.Core.Formula.Definition.DefinitionAC, Inside.Core.Formula",_x000D_
        "ID": 3644,_x000D_
        "Results": [_x000D_
          [_x000D_
            ""_x000D_
          ]_x000D_
        ],_x000D_
        "Statistics": {_x000D_
          "CreationDate": "2022-11-15T10:02:33.4361528+01:00",_x000D_
          "LastRefreshDate": "2020-11-09T16:11:00.699552+01:00",_x000D_
          "TotalRefreshCount": 1,_x000D_
          "CustomInfo": {}_x000D_
        }_x000D_
      },_x000D_
      "3645": {_x000D_
        "$type": "Inside.Core.Formula.Definition.DefinitionAC, Inside.Core.Formula",_x000D_
        "ID": 3645,_x000D_
        "Results": [_x000D_
          [_x000D_
            "Catégorie 5"_x000D_
          ]_x000D_
        ],_x000D_
        "Statistics": {_x000D_
          "CreationDate": "2022-11-15T10:02:33.4361528+01:00",_x000D_
          "LastRefreshDate": "2020-11-09T16:11:00.7025444+01:00",_x000D_
          "TotalRefreshCount": 1,_x000D_
          "CustomInfo": {}_x000D_
        }_x000D_
      },_x000D_
      "3646": {_x000D_
        "$type": "Inside.Core.Formula.Definition.DefinitionAC, Inside.Core.Formula",_x000D_
        "ID": 3646,_x000D_
        "Results": [_x000D_
          [_x000D_
            ""_x000D_
          ]_x000D_
        ],_x000D_
        "Statistics": {_x000D_
          "CreationDate": "2022-11-15T10:02:33.4361528+01:00",_x000D_
          "LastRefreshDate": "2020-11-09T16:11:00.7065339+01:00",_x000D_
          "TotalRefreshCount": 1,_x000D_
          "CustomInfo": {}_x000D_
        }_x000D_
      },_x000D_
      "3647": {_x000D_
        "$type": "Inside.Core.Formula.Definition.DefinitionAC, Inside.Core.Formula",_x000D_
        "ID": 3647,_x000D_
        "Results": [_x000D_
          [_x000D_
            ""_x000D_
          ]_x000D_
        ],_x000D_
        "Statistics": {_x000D_
          "CreationDate": "2022-11-15T10:02:33.4361528+01:00",_x000D_
          "LastRefreshDate": "2020-11-09T16:11:00.7095257+01:00",_x000D_
          "TotalRefreshCount": 1,_x000D_
          "CustomInfo": {}_x000D_
        }_x000D_
      },_x000D_
      "3648": {_x000D_
        "$type": "Inside.Core.Formula.Definition.DefinitionAC, Inside.Core.Formula",_x000D_
        "ID": 3648,_x000D_
        "Results": [_x000D_
          [_x000D_
            ""_x000D_
          ]_x000D_
        ],_x000D_
        "Statistics": {_x000D_
          "CreationDate": "2022-11-15T10:02:33.4361528+01:00",_x000D_
          "LastRefreshDate": "2020-11-09T16:11:00.7135174+01:00",_x000D_
          "TotalRefreshCount": 1,_x000D_
          "CustomInfo": {}_x000D_
        }_x000D_
      },_x000D_
      "3649": {_x000D_
        "$type": "Inside.Core.Formula.Definition.DefinitionAC, Inside.Core.Formula",_x000D_
        "ID": 3649,_x000D_
        "Results": [_x000D_
          [_x000D_
            "Catégorie 3"_x000D_
          ]_x000D_
        ],_x000D_
        "Statistics": {_x000D_
          "CreationDate": "2022-11-15T10:02:33.4361528+01:00",_x000D_
          "LastRefreshDate": "2020-11-09T16:11:00.7175047+01:00",_x000D_
          "TotalRefreshCount": 1,_x000D_
          "CustomInfo": {}_x000D_
        }_x000D_
      },_x000D_
      "3650": {_x000D_
        "$type": "Inside.Core.Formula.Definition.DefinitionAC, Inside.Core.Formula",_x000D_
        "ID": 3650,_x000D_
        "Results": [_x000D_
          [_x000D_
            ""_x000D_
          ]_x000D_
        ],_x000D_
        "Statistics": {_x000D_
          "CreationDate": "2022-11-15T10:02:33.4361528+01:00",_x000D_
          "LastRefreshDate": "2020-11-09T16:11:00.7194994+01:00",_x000D_
          "TotalRefreshCount": 1,_x000D_
          "CustomInfo": {}_x000D_
        }_x000D_
      },_x000D_
      "3651": {_x000D_
        "$type": "Inside.Core.Formula.Definition.DefinitionAC, Inside.Core.Formula",_x000D_
        "ID": 3651,_x000D_
        "Results": [_x000D_
          [_x000D_
            "Catégorie 1"_x000D_
          ]_x000D_
        ],_x000D_
        "Statistics": {_x000D_
          "CreationDate": "2022-11-15T10:02:33.4361528+01:00",_x000D_
          "LastRefreshDate": "2020-11-09T16:11:00.7224919+01:00",_x000D_
          "TotalRefreshCount": 1,_x000D_
          "CustomInfo": {}_x000D_
        }_x000D_
      },_x000D_
      "3652": {_x000D_
        "$type": "Inside.Core.Formula.Definition.DefinitionAC, Inside.Core.Formula",_x000D_
        "ID": 3652,_x000D_
        "Results": [_x000D_
          [_x000D_
            ""_x000D_
          ]_x000D_
        ],_x000D_
        "Statistics": {_x000D_
          "CreationDate": "2022-11-15T10:02:33.4361528+01:00",_x000D_
          "LastRefreshDate": "2020-11-09T16:11:00.7255243+01:00",_x000D_
          "TotalRefreshCount": 1,_x000D_
          "CustomInfo": {}_x000D_
        }_x000D_
      },_x000D_
      "3653": {_x000D_
        "$type": "Inside.Core.Formula.Definition.DefinitionAC, Inside.Core.Formula",_x000D_
        "ID": 3653,_x000D_
        "Results": [_x000D_
          [_x000D_
            ""_x000D_
          ]_x000D_
        ],_x000D_
        "Statistics": {_x000D_
          "CreationDate": "2022-11-15T10:02:33.4361528+01:00",_x000D_
          "LastRefreshDate": "2020-11-09T16:11:00.7275167+01:00",_x000D_
          "TotalRefreshCount": 1,_x000D_
          "CustomInfo": {}_x000D_
        }_x000D_
      },_x000D_
      "3654": {_x000D_
        "$type": "Inside.Core.Formula.Definition.DefinitionAC, Inside.Core.Formula",_x000D_
        "ID": 3654,_x000D_
        "Results": [_x000D_
          [_x000D_
            "Catégorie 1"_x000D_
          ]_x000D_
        ],_x000D_
        "Statistics": {_x000D_
          "CreationDate": "2022-11-15T10:02:33.4361528+01:00",_x000D_
          "LastRefreshDate": "2020-11-09T16:11:00.7334644+01:00",_x000D_
          "TotalRefreshCount": 1,_x000D_
          "CustomInfo": {}_x000D_
        }_x000D_
      },_x000D_
      "3655": {_x000D_
        "$type": "Inside.Core.Formula.Definition.DefinitionAC, Inside.Core.Formula",_x000D_
        "ID": 3655,_x000D_
        "Results": [_x000D_
          [_x000D_
            "Catégorie 2"_x000D_
          ]_x000D_
        ],_x000D_
        "Statistics": {_x000D_
          "CreationDate": "2022-11-15T10:02:33.4361528+01:00",_x000D_
          "LastRefreshDate": "2020-11-09T16:11:00.7364955+01:00",_x000D_
          "TotalRefreshCount": 1,_x000D_
          "CustomInfo": {}_x000D_
        }_x000D_
      },_x000D_
      "3656": {_x000D_
        "$type": "Inside.Core.Formula.Definition.DefinitionAC, Inside.Core.Formula",_x000D_
        "ID": 3656,_x000D_
        "Results": [_x000D_
          [_x000D_
            ""_x000D_
          ]_x000D_
        ],_x000D_
        "Statistics": {_x000D_
          "CreationDate": "2022-11-15T10:02:33.4361528+01:00",_x000D_
          "LastRefreshDate": "2020-11-09T16:11:00.7384901+01:00",_x000D_
          "TotalRefreshCount": 1,_x000D_
          "CustomInfo": {}_x000D_
        }_x000D_
      },_x000D_
      "3657": {_x000D_
        "$type": "Inside.Core.Formula.Definition.DefinitionAC, Inside.Core.Formula",_x000D_
        "ID": 3657,_x000D_
        "Results": [_x000D_
          [_x000D_
            ""_x000D_
          ]_x000D_
        ],_x000D_
        "Statistics": {_x000D_
          "CreationDate": "2022-11-15T10:02:33.4361528+01:00",_x000D_
          "LastRefreshDate": "2020-11-09T16:11:00.7424802+01:00",_x000D_
          "TotalRefreshCount": 1,_x000D_
          "CustomInfo": {}_x000D_
        }_x000D_
      },_x000D_
      "3658": {_x000D_
        "$type": "Inside.Core.Formula.Definition.DefinitionAC, Inside.Core.Formula",_x000D_
        "ID": 3658,_x000D_
        "Results": [_x000D_
          [_x000D_
            "Catégorie 1"_x000D_
          ]_x000D_
        ],_x000D_
        "Statistics": {_x000D_
          "CreationDate": "2022-11-15T10:02:33.4361528+01:00",_x000D_
          "LastRefreshDate": "2020-11-09T16:11:00.7474282+01:00",_x000D_
          "TotalRefreshCount": 1,_x000D_
          "CustomInfo": {}_x000D_
        }_x000D_
      },_x000D_
      "3659": {_x000D_
        "$type": "Inside.Core.Formula.Definition.DefinitionAC, Inside.Core.Formula",_x000D_
        "ID": 3659,_x000D_
        "Results": [_x000D_
          [_x000D_
            "Catégorie 2"_x000D_
          ]_x000D_
        ],_x000D_
        "Statistics": {_x000D_
          "CreationDate": "2022-11-15T10:02:33.4361528+01:00",_x000D_
          "LastRefreshDate": "2020-11-09T16:11:00.7504726+01:00",_x000D_
          "TotalRefreshCount": 1,_x000D_
          "CustomInfo": {}_x000D_
        }_x000D_
      },_x000D_
      "3660": {_x000D_
        "$type": "Inside.Core.Formula.Definition.DefinitionAC, Inside.Core.Formula",_x000D_
        "ID": 3660,_x000D_
        "Results": [_x000D_
          [_x000D_
            ""_x000D_
          ]_x000D_
        ],_x000D_
        "Statistics": {_x000D_
          "CreationDate": "2022-11-15T10:02:33.4361528+01:00",_x000D_
          "LastRefreshDate": "2020-11-09T16:11:00.7534543+01:00",_x000D_
          "TotalRefreshCount": 1,_x000D_
          "CustomInfo": {}_x000D_
        }_x000D_
      },_x000D_
      "3661": {_x000D_
        "$type": "Inside.Core.Formula.Definition.DefinitionAC, Inside.Core.Formula",_x000D_
        "ID": 3661,_x000D_
        "Results": [_x000D_
          [_x000D_
            "Catégorie 1"_x000D_
          ]_x000D_
        ],_x000D_
        "Statistics": {_x000D_
          "CreationDate": "2022-11-15T10:02:33.4361528+01:00",_x000D_
          "LastRefreshDate": "2020-11-09T16:11:00.7564588+01:00",_x000D_
          "TotalRefreshCount": 1,_x000D_
          "CustomInfo": {}_x000D_
        }_x000D_
      },_x000D_
      "3662": {_x000D_
        "$type": "Inside.Core.Formula.Definition.DefinitionAC, Inside.Core.Formula",_x000D_
        "ID": 3662,_x000D_
        "Results": [_x000D_
          [_x000D_
            "Catégorie 1"_x000D_
          ]_x000D_
        ],_x000D_
        "Statistics": {_x000D_
          "CreationDate": "2022-11-15T10:02:33.4361528+01:00",_x000D_
          "LastRefreshDate": "2020-11-09T16:11:00.7584516+01:00",_x000D_
          "TotalRefreshCount": 1,_x000D_
          "CustomInfo": {}_x000D_
        }_x000D_
      },_x000D_
      "3663": {_x000D_
        "$type": "Inside.Core.Formula.Definition.DefinitionAC, Inside.Core.Formula",_x000D_
        "ID": 3663,_x000D_
        "Results": [_x000D_
          [_x000D_
            "Catégorie 3"_x000D_
          ]_x000D_
        ],_x000D_
        "Statistics": {_x000D_
          "CreationDate": "2022-11-15T10:02:33.4361528+01:00",_x000D_
          "LastRefreshDate": "2020-11-09T16:11:00.7614515+01:00",_x000D_
          "TotalRefreshCount": 1,_x000D_
          "CustomInfo": {}_x000D_
        }_x000D_
      },_x000D_
      "3664": {_x000D_
        "$type": "Inside.Core.Formula.Definition.DefinitionAC, Inside.Core.Formula",_x000D_
        "ID": 3664,_x000D_
        "Results": [_x000D_
          [_x000D_
            "Catégorie 2"_x000D_
          ]_x000D_
        ],_x000D_
        "Statistics": {_x000D_
          "CreationDate": "2022-11-15T10:02:33.4361528+01:00",_x000D_
          "LastRefreshDate": "2020-11-09T16:11:00.7643863+01:00",_x000D_
          "TotalRefreshCount": 1,_x000D_
          "CustomInfo": {}_x000D_
        }_x000D_
      },_x000D_
      "3665": {_x000D_
        "$type": "Inside.Core.Formula.Definition.DefinitionAC, Inside.Core.Formula",_x000D_
        "ID": 3665,_x000D_
        "Results": [_x000D_
          [_x000D_
            "Catégorie 1"_x000D_
          ]_x000D_
        ],_x000D_
        "Statistics": {_x000D_
          "CreationDate": "2022-11-15T10:02:33.4361528+01:00",_x000D_
          "LastRefreshDate": "2020-11-09T16:11:00.7674267+01:00",_x000D_
          "TotalRefreshCount": 1,_x000D_
          "CustomInfo": {}_x000D_
        }_x000D_
      },_x000D_
      "3666": {_x000D_
        "$type": "Inside.Core.Formula.Definition.DefinitionAC, Inside.Core.Formula",_x000D_
        "ID": 3666,_x000D_
        "Results": [_x000D_
          [_x000D_
            ""_x000D_
          ]_x000D_
        ],_x000D_
        "Statistics": {_x000D_
          "CreationDate": "2022-11-15T10:02:33.4361528+01:00",_x000D_
          "LastRefreshDate": "2020-11-09T16:11:00.7704216+01:00",_x000D_
          "TotalRefreshCount": 1,_x000D_
          "CustomInfo": {}_x000D_
        }_x000D_
      },_x000D_
      "3667": {_x000D_
        "$type": "Inside.Core.Formula.Definition.DefinitionAC, Inside.Core.Formula",_x000D_
        "ID": 3667,_x000D_
        "Results": [_x000D_
          [_x000D_
            "Catégorie 3"_x000D_
          ]_x000D_
        ],_x000D_
        "Statistics": {_x000D_
          "CreationDate": "2022-11-15T10:02:33.4361528+01:00",_x000D_
          "LastRefreshDate": "2020-11-09T16:11:00.7724174+01:00",_x000D_
          "TotalRefreshCount": 1,_x000D_
          "CustomInfo": {}_x000D_
        }_x000D_
      },_x000D_
      "3668": {_x000D_
        "$type": "Inside.Core.Formula.Definition.DefinitionAC, Inside.Core.Formula",_x000D_
        "ID": 3668,_x000D_
        "Results": [_x000D_
          [_x000D_
            ""_x000D_
          ]_x000D_
        ],_x000D_
        "Statistics": {_x000D_
          "CreationDate": "2022-11-15T10:02:33.4361528+01:00",_x000D_
          "LastRefreshDate": "2020-11-09T16:11:00.7754133+01:00",_x000D_
          "TotalRefreshCount": 1,_x000D_
          "CustomInfo": {}_x000D_
        }_x000D_
      },_x000D_
      "3669": {_x000D_
        "$type": "Inside.Core.Formula.Definition.DefinitionAC, Inside.Core.Formula",_x000D_
        "ID": 3669,_x000D_
        "Results": [_x000D_
          [_x000D_
            ""_x000D_
          ]_x000D_
        ],_x000D_
        "Statistics": {_x000D_
          "CreationDate": "2022-11-15T10:02:33.4361528+01:00",_x000D_
          "LastRefreshDate": "2020-11-09T16:11:00.778403+01:00",_x000D_
          "TotalRefreshCount": 1,_x000D_
          "CustomInfo": {}_x000D_
        }_x000D_
      },_x000D_
      "3670": {_x000D_
        "$type": "Inside.Core.Formula.Definition.DefinitionAC, Inside.Core.Formula",_x000D_
        "ID": 3670,_x000D_
        "Results": [_x000D_
          [_x000D_
            ""_x000D_
          ]_x000D_
        ],_x000D_
        "Statistics": {_x000D_
          "CreationDate": "2022-11-15T10:02:33.4361528+01:00",_x000D_
          "LastRefreshDate": "2020-11-09T16:11:00.7823832+01:00",_x000D_
          "TotalRefreshCount": 1,_x000D_
          "CustomInfo": {}_x000D_
        }_x000D_
      },_x000D_
      "3671": {_x000D_
        "$type": "Inside.Core.Formula.Definition.DefinitionAC, Inside.Core.Formula",_x000D_
        "ID": 3671,_x000D_
        "Results": [_x000D_
          [_x000D_
            "Catégorie 1"_x000D_
          ]_x000D_
        ],_x000D_
        "Statistics": {_x000D_
          "CreationDate": "2022-11-15T10:02:33.4361528+01:00",_x000D_
          "LastRefreshDate": "2020-11-09T16:11:00.7919308+01:00",_x000D_
          "TotalRefreshCount": 1,_x000D_
          "CustomInfo": {}_x000D_
        }_x000D_
      },_x000D_
      "3672": {_x000D_
        "$type": "Inside.Core.Formula.Definition.DefinitionAC, Inside.Core.Formula",_x000D_
        "ID": 3672,_x000D_
        "Results": [_x000D_
          [_x000D_
            "Catégorie 3"_x000D_
          ]_x000D_
        ],_x000D_
        "Statistics": {_x000D_
          "CreationDate": "2022-11-15T10:02:33.4361528+01:00",_x000D_
          "LastRefreshDate": "2020-11-09T16:11:00.7954606+01:00",_x000D_
          "TotalRefreshCount": 1,_x000D_
          "CustomInfo": {}_x000D_
        }_x000D_
      },_x000D_
      "3673": {_x000D_
        "$type": "Inside.Core.Formula.Definition.DefinitionAC, Inside.Core.Formula",_x000D_
        "ID": 3673,_x000D_
        "Results": [_x000D_
          [_x000D_
            ""_x000D_
          ]_x000D_
        ],_x000D_
        "Statistics": {_x000D_
          "CreationDate": "2022-11-15T10:02:33.4361528+01:00",_x000D_
          "LastRefreshDate": "2020-11-09T16:11:00.7985053+01:00",_x000D_
          "TotalRefreshCount": 1,_x000D_
          "CustomInfo": {}_x000D_
        }_x000D_
      },_x000D_
      "3674": {</t>
  </si>
  <si>
    <t xml:space="preserve">_x000D_
        "$type": "Inside.Core.Formula.Definition.DefinitionAC, Inside.Core.Formula",_x000D_
        "ID": 3674,_x000D_
        "Results": [_x000D_
          [_x000D_
            ""_x000D_
          ]_x000D_
        ],_x000D_
        "Statistics": {_x000D_
          "CreationDate": "2022-11-15T10:02:33.4361528+01:00",_x000D_
          "LastRefreshDate": "2020-11-09T16:11:00.8014978+01:00",_x000D_
          "TotalRefreshCount": 1,_x000D_
          "CustomInfo": {}_x000D_
        }_x000D_
      },_x000D_
      "3675": {_x000D_
        "$type": "Inside.Core.Formula.Definition.DefinitionAC, Inside.Core.Formula",_x000D_
        "ID": 3675,_x000D_
        "Results": [_x000D_
          [_x000D_
            ""_x000D_
          ]_x000D_
        ],_x000D_
        "Statistics": {_x000D_
          "CreationDate": "2022-11-15T10:02:33.4361528+01:00",_x000D_
          "LastRefreshDate": "2020-11-09T16:11:00.8044921+01:00",_x000D_
          "TotalRefreshCount": 1,_x000D_
          "CustomInfo": {}_x000D_
        }_x000D_
      },_x000D_
      "3676": {_x000D_
        "$type": "Inside.Core.Formula.Definition.DefinitionAC, Inside.Core.Formula",_x000D_
        "ID": 3676,_x000D_
        "Results": [_x000D_
          [_x000D_
            "Catégorie 5"_x000D_
          ]_x000D_
        ],_x000D_
        "Statistics": {_x000D_
          "CreationDate": "2022-11-15T10:02:33.4361528+01:00",_x000D_
          "LastRefreshDate": "2020-11-09T16:11:00.807428+01:00",_x000D_
          "TotalRefreshCount": 1,_x000D_
          "CustomInfo": {}_x000D_
        }_x000D_
      },_x000D_
      "3677": {_x000D_
        "$type": "Inside.Core.Formula.Definition.DefinitionAC, Inside.Core.Formula",_x000D_
        "ID": 3677,_x000D_
        "Results": [_x000D_
          [_x000D_
            ""_x000D_
          ]_x000D_
        ],_x000D_
        "Statistics": {_x000D_
          "CreationDate": "2022-11-15T10:02:33.4361528+01:00",_x000D_
          "LastRefreshDate": "2020-11-09T16:11:00.8104222+01:00",_x000D_
          "TotalRefreshCount": 1,_x000D_
          "CustomInfo": {}_x000D_
        }_x000D_
      },_x000D_
      "3678": {_x000D_
        "$type": "Inside.Core.Formula.Definition.DefinitionAC, Inside.Core.Formula",_x000D_
        "ID": 3678,_x000D_
        "Results": [_x000D_
          [_x000D_
            ""_x000D_
          ]_x000D_
        ],_x000D_
        "Statistics": {_x000D_
          "CreationDate": "2022-11-15T10:02:33.4361528+01:00",_x000D_
          "LastRefreshDate": "2020-11-09T16:11:00.8174386+01:00",_x000D_
          "TotalRefreshCount": 1,_x000D_
          "CustomInfo": {}_x000D_
        }_x000D_
      },_x000D_
      "3679": {_x000D_
        "$type": "Inside.Core.Formula.Definition.DefinitionAC, Inside.Core.Formula",_x000D_
        "ID": 3679,_x000D_
        "Results": [_x000D_
          [_x000D_
            "100"_x000D_
          ]_x000D_
        ],_x000D_
        "Statistics": {_x000D_
          "CreationDate": "2022-11-15T10:02:33.4361528+01:00",_x000D_
          "LastRefreshDate": "2020-11-09T16:11:00.8200637+01:00",_x000D_
          "TotalRefreshCount": 1,_x000D_
          "CustomInfo": {}_x000D_
        }_x000D_
      },_x000D_
      "3680": {_x000D_
        "$type": "Inside.Core.Formula.Definition.DefinitionAC, Inside.Core.Formula",_x000D_
        "ID": 3680,_x000D_
        "Results": [_x000D_
          [_x000D_
            "250"_x000D_
          ]_x000D_
        ],_x000D_
        "Statistics": {_x000D_
          "CreationDate": "2022-11-15T10:02:33.4361528+01:00",_x000D_
          "LastRefreshDate": "2020-11-09T16:11:00.8220146+01:00",_x000D_
          "TotalRefreshCount": 1,_x000D_
          "CustomInfo": {}_x000D_
        }_x000D_
      },_x000D_
      "3681": {_x000D_
        "$type": "Inside.Core.Formula.Definition.DefinitionAC, Inside.Core.Formula",_x000D_
        "ID": 3681,_x000D_
        "Results": [_x000D_
          [_x000D_
            "300"_x000D_
          ]_x000D_
        ],_x000D_
        "Statistics": {_x000D_
          "CreationDate": "2022-11-15T10:02:33.4361528+01:00",_x000D_
          "LastRefreshDate": "2020-11-09T16:11:00.8245901+01:00",_x000D_
          "TotalRefreshCount": 1,_x000D_
          "CustomInfo": {}_x000D_
        }_x000D_
      },_x000D_
      "3682": {_x000D_
        "$type": "Inside.Core.Formula.Definition.DefinitionAC, Inside.Core.Formula",_x000D_
        "ID": 3682,_x000D_
        "Results": [_x000D_
          [_x000D_
            "Employé"_x000D_
          ]_x000D_
        ],_x000D_
        "Statistics": {_x000D_
          "CreationDate": "2022-11-15T10:02:33.4361528+01:00",_x000D_
          "LastRefreshDate": "2020-11-09T16:11:00.8275899+01:00",_x000D_
          "TotalRefreshCount": 1,_x000D_
          "CustomInfo": {}_x000D_
        }_x000D_
      },_x000D_
      "3683": {_x000D_
        "$type": "Inside.Core.Formula.Definition.DefinitionAC, Inside.Core.Formula",_x000D_
        "ID": 3683,_x000D_
        "Results": [_x000D_
          [_x000D_
            "Ingénieur et cadre"_x000D_
          ]_x000D_
        ],_x000D_
        "Statistics": {_x000D_
          "CreationDate": "2022-11-15T10:02:33.4361528+01:00",_x000D_
          "LastRefreshDate": "2020-11-09T16:11:00.8295408+01:00",_x000D_
          "TotalRefreshCount": 1,_x000D_
          "CustomInfo": {}_x000D_
        }_x000D_
      },_x000D_
      "3684": {_x000D_
        "$type": "Inside.Core.Formula.Definition.DefinitionAC, Inside.Core.Formula",_x000D_
        "ID": 3684,_x000D_
        "Results": [_x000D_
          [_x000D_
            "Ingénieur et cadre"_x000D_
          ]_x000D_
        ],_x000D_
        "Statistics": {_x000D_
          "CreationDate": "2022-11-15T10:02:33.4361528+01:00",_x000D_
          "LastRefreshDate": "2020-11-09T16:11:00.832534+01:00",_x000D_
          "TotalRefreshCount": 1,_x000D_
          "CustomInfo": {}_x000D_
        }_x000D_
      },_x000D_
      "3685": {_x000D_
        "$type": "Inside.Core.Formula.Definition.DefinitionAC, Inside.Core.Formula",_x000D_
        "ID": 3685,_x000D_
        "Results": [_x000D_
          [_x000D_
            "Employé"_x000D_
          ]_x000D_
        ],_x000D_
        "Statistics": {_x000D_
          "CreationDate": "2022-11-15T10:02:33.4361528+01:00",_x000D_
          "LastRefreshDate": "2020-11-09T16:11:00.8355256+01:00",_x000D_
          "TotalRefreshCount": 1,_x000D_
          "CustomInfo": {}_x000D_
        }_x000D_
      },_x000D_
      "3686": {_x000D_
        "$type": "Inside.Core.Formula.Definition.DefinitionAC, Inside.Core.Formula",_x000D_
        "ID": 3686,_x000D_
        "Results": [_x000D_
          [_x000D_
            "Ingénieur et cadre"_x000D_
          ]_x000D_
        ],_x000D_
        "Statistics": {_x000D_
          "CreationDate": "2022-11-15T10:02:33.4361528+01:00",_x000D_
          "LastRefreshDate": "2020-11-09T16:11:00.8375558+01:00",_x000D_
          "TotalRefreshCount": 1,_x000D_
          "CustomInfo": {}_x000D_
        }_x000D_
      },_x000D_
      "3687": {_x000D_
        "$type": "Inside.Core.Formula.Definition.DefinitionAC, Inside.Core.Formula",_x000D_
        "ID": 3687,_x000D_
        "Results": [_x000D_
          [_x000D_
            "Employé"_x000D_
          ]_x000D_
        ],_x000D_
        "Statistics": {_x000D_
          "CreationDate": "2022-11-15T10:02:33.4361528+01:00",_x000D_
          "LastRefreshDate": "2020-11-09T16:11:00.8405482+01:00",_x000D_
          "TotalRefreshCount": 1,_x000D_
          "CustomInfo": {}_x000D_
        }_x000D_
      },_x000D_
      "3688": {_x000D_
        "$type": "Inside.Core.Formula.Definition.DefinitionAC, Inside.Core.Formula",_x000D_
        "ID": 3688,_x000D_
        "Results": [_x000D_
          [_x000D_
            "Ingénieur et cadre"_x000D_
          ]_x000D_
        ],_x000D_
        "Statistics": {_x000D_
          "CreationDate": "2022-11-15T10:02:33.4361528+01:00",_x000D_
          "LastRefreshDate": "2020-11-09T16:11:00.8425086+01:00",_x000D_
          "TotalRefreshCount": 1,_x000D_
          "CustomInfo": {}_x000D_
        }_x000D_
      },_x000D_
      "3689": {_x000D_
        "$type": "Inside.Core.Formula.Definition.DefinitionAC, Inside.Core.Formula",_x000D_
        "ID": 3689,_x000D_
        "Results": [_x000D_
          [_x000D_
            "Ingénieur et cadre"_x000D_
          ]_x000D_
        ],_x000D_
        "Statistics": {_x000D_
          "CreationDate": "2022-11-15T10:02:33.4361528+01:00",_x000D_
          "LastRefreshDate": "2020-11-09T16:11:00.8464961+01:00",_x000D_
          "TotalRefreshCount": 1,_x000D_
          "CustomInfo": {}_x000D_
        }_x000D_
      },_x000D_
      "3690": {_x000D_
        "$type": "Inside.Core.Formula.Definition.DefinitionAC, Inside.Core.Formula",_x000D_
        "ID": 3690,_x000D_
        "Results": [_x000D_
          [_x000D_
            "Employé"_x000D_
          ]_x000D_
        ],_x000D_
        "Statistics": {_x000D_
          "CreationDate": "2022-11-15T10:02:33.4361528+01:00",_x000D_
          "LastRefreshDate": "2020-11-09T16:11:00.848531+01:00",_x000D_
          "TotalRefreshCount": 1,_x000D_
          "CustomInfo": {}_x000D_
        }_x000D_
      },_x000D_
      "3691": {_x000D_
        "$type": "Inside.Core.Formula.Definition.DefinitionAC, Inside.Core.Formula",_x000D_
        "ID": 3691,_x000D_
        "Results": [_x000D_
          [_x000D_
            "Employé"_x000D_
          ]_x000D_
        ],_x000D_
        "Statistics": {_x000D_
          "CreationDate": "2022-11-15T10:02:33.4361528+01:00",_x000D_
          "LastRefreshDate": "2020-11-09T16:11:00.8515229+01:00",_x000D_
          "TotalRefreshCount": 1,_x000D_
          "CustomInfo": {}_x000D_
        }_x000D_
      },_x000D_
      "3692": {_x000D_
        "$type": "Inside.Core.Formula.Definition.DefinitionAC, Inside.Core.Formula",_x000D_
        "ID": 3692,_x000D_
        "Results": [_x000D_
          [_x000D_
            "Ingénieur et cadre"_x000D_
          ]_x000D_
        ],_x000D_
        "Statistics": {_x000D_
          "CreationDate": "2022-11-15T10:02:33.4361528+01:00",_x000D_
          "LastRefreshDate": "2020-11-09T16:11:00.8535143+01:00",_x000D_
          "TotalRefreshCount": 1,_x000D_
          "CustomInfo": {}_x000D_
        }_x000D_
      },_x000D_
      "3693": {_x000D_
        "$type": "Inside.Core.Formula.Definition.DefinitionAC, Inside.Core.Formula",_x000D_
        "ID": 3693,_x000D_
        "Results": [_x000D_
          [_x000D_
            "Ingénieur et cadre"_x000D_
          ]_x000D_
        ],_x000D_
        "Statistics": {_x000D_
          "CreationDate": "2022-11-15T10:02:33.4361528+01:00",_x000D_
          "LastRefreshDate": "2020-11-09T16:11:00.8565066+01:00",_x000D_
          "TotalRefreshCount": 1,_x000D_
          "CustomInfo": {}_x000D_
        }_x000D_
      },_x000D_
      "3694": {_x000D_
        "$type": "Inside.Core.Formula.Definition.DefinitionAC, Inside.Core.Formula",_x000D_
        "ID": 3694,_x000D_
        "Results": [_x000D_
          [_x000D_
            "3"_x000D_
          ]_x000D_
        ],_x000D_
        "Statistics": {_x000D_
          "CreationDate": "2022-11-15T10:02:33.4361528+01:00",_x000D_
          "LastRefreshDate": "2020-11-09T16:11:00.8585007+01:00",_x000D_
          "TotalRefreshCount": 1,_x000D_
          "CustomInfo": {}_x000D_
        }_x000D_
      },_x000D_
      "3695": {_x000D_
        "$type": "Inside.Core.Formula.Definition.DefinitionAC, Inside.Core.Formula",_x000D_
        "ID": 3695,_x000D_
        "Results": [_x000D_
          [_x000D_
            "2"_x000D_
          ]_x000D_
        ],_x000D_
        "Statistics": {_x000D_
          "CreationDate": "2022-11-15T10:02:33.4361528+01:00",_x000D_
          "LastRefreshDate": "2020-11-09T16:11:00.8614878+01:00",_x000D_
          "TotalRefreshCount": 1,_x000D_
          "CustomInfo": {}_x000D_
        }_x000D_
      },_x000D_
      "3696": {_x000D_
        "$type": "Inside.Core.Formula.Definition.DefinitionAC, Inside.Core.Formula",_x000D_
        "ID": 3696,_x000D_
        "Results": [_x000D_
          [_x000D_
            "1"_x000D_
          ]_x000D_
        ],_x000D_
        "Statistics": {_x000D_
          "CreationDate": "2022-11-15T10:02:33.4361528+01:00",_x000D_
          "LastRefreshDate": "2020-11-09T16:11:00.8644501+01:00",_x000D_
          "TotalRefreshCount": 1,_x000D_
          "CustomInfo": {}_x000D_
        }_x000D_
      },_x000D_
      "3697": {_x000D_
        "$type": "Inside.Core.Formula.Definition.DefinitionAC, Inside.Core.Formula",_x000D_
        "ID": 3697,_x000D_
        "Results": [_x000D_
          [_x000D_
            "1"_x000D_
          ]_x000D_
        ],_x000D_
        "Statistics": {_x000D_
          "CreationDate": "2022-11-15T10:02:33.4361528+01:00",_x000D_
          "LastRefreshDate": "2020-11-09T16:11:00.8674812+01:00",_x000D_
          "TotalRefreshCount": 1,_x000D_
          "CustomInfo": {}_x000D_
        }_x000D_
      },_x000D_
      "3698": {_x000D_
        "$type": "Inside.Core.Formula.Definition.DefinitionAC, Inside.Core.Formula",_x000D_
        "ID": 3698,_x000D_
        "Results": [_x000D_
          [_x000D_
            "2"_x000D_
          ]_x000D_
        ],_x000D_
        "Statistics": {_x000D_
          "CreationDate": "2022-11-15T10:02:33.4361528+01:00",_x000D_
          "LastRefreshDate": "2020-11-09T16:11:00.8704333+01:00",_x000D_
          "TotalRefreshCount": 1,_x000D_
          "CustomInfo": {}_x000D_
        }_x000D_
      },_x000D_
      "3699": {_x000D_
        "$type": "Inside.Core.Formula.Definition.DefinitionAC, Inside.Core.Formula",_x000D_
        "ID": 3699,_x000D_
        "Results": [_x000D_
          [_x000D_
            "2"_x000D_
          ]_x000D_
        ],_x000D_
        "Statistics": {_x000D_
          "CreationDate": "2022-11-15T10:02:33.4361528+01:00",_x000D_
          "LastRefreshDate": "2020-11-09T16:11:00.8724288+01:00",_x000D_
          "TotalRefreshCount": 1,_x000D_
          "CustomInfo": {}_x000D_
        }_x000D_
      },_x000D_
      "3700": {_x000D_
        "$type": "Inside.Core.Formula.Definition.DefinitionAC, Inside.Core.Formula",_x000D_
        "ID": 3700,_x000D_
        "Results": [_x000D_
          [_x000D_
            "1"_x000D_
          ]_x000D_
        ],_x000D_
        "Statistics": {_x000D_
          "CreationDate": "2022-11-15T10:02:33.4361528+01:00",_x000D_
          "LastRefreshDate": "2020-11-09T16:11:00.8754552+01:00",_x000D_
          "TotalRefreshCount": 1,_x000D_
          "CustomInfo": {}_x000D_
        }_x000D_
      },_x000D_
      "3701": {_x000D_
        "$type": "Inside.Core.Formula.Definition.DefinitionAC, Inside.Core.Formula",_x000D_
        "ID": 3701,_x000D_
        "Results": [_x000D_
          [_x000D_
            "1"_x000D_
          ]_x000D_
        ],_x000D_
        "Statistics": {_x000D_
          "CreationDate": "2022-11-15T10:02:33.4361528+01:00",_x000D_
          "LastRefreshDate": "2020-11-09T16:11:00.8824027+01:00",_x000D_
          "TotalRefreshCount": 1,_x000D_
          "CustomInfo": {}_x000D_
        }_x000D_
      },_x000D_
      "3702": {_x000D_
        "$type": "Inside.Core.Formula.Definition.DefinitionAC, Inside.Core.Formula",_x000D_
        "ID": 3702,_x000D_
        "Results": [_x000D_
          [_x000D_
            "2"_x000D_
          ]_x000D_
        ],_x000D_
        "Statistics": {_x000D_
          "CreationDate": "2022-11-15T10:02:33.4361528+01:00",_x000D_
          "LastRefreshDate": "2020-11-09T16:11:00.8864309+01:00",_x000D_
          "TotalRefreshCount": 1,_x000D_
          "CustomInfo": {}_x000D_
        }_x000D_
      },_x000D_
      "3703": {_x000D_
        "$type": "Inside.Core.Formula.Definition.DefinitionAC, Inside.Core.Formula",_x000D_
        "ID": 3703,_x000D_
        "Results": [_x000D_
          [_x000D_
            "3"_x000D_
          ]_x000D_
        ],_x000D_
        "Statistics": {_x000D_
          "CreationDate": "2022-11-15T10:02:33.4361528+01:00",_x000D_
          "LastRefreshDate": "2020-11-09T16:11:00.8884264+01:00",_x000D_
          "TotalRefreshCount": 1,_x000D_
          "CustomInfo": {}_x000D_
        }_x000D_
      },_x000D_
      "3704": {_x000D_
        "$type": "Inside.Core.Formula.Definition.DefinitionAC, Inside.Core.Formula",_x000D_
        "ID": 3704,_x000D_
        "Results": [_x000D_
          [_x000D_
            "2"_x000D_
          ]_x000D_
        ],_x000D_
        "Statistics": {_x000D_
          "CreationDate": "2022-11-15T10:02:33.4361528+01:00",_x000D_
          "LastRefreshDate": "2020-11-09T16:11:00.8904207+01:00",_x000D_
          "TotalRefreshCount": 1,_x000D_
          "CustomInfo": {}_x000D_
        }_x000D_
      },_x000D_
      "3705": {_x000D_
        "$type": "Inside.Core.Formula.Definition.DefinitionAC, Inside.Core.Formula",_x000D_
        "ID": 3705,_x000D_
        "Results": [_x000D_
          [_x000D_
            "1"_x000D_
          ]_x000D_
        ],_x000D_
        "Statistics": {_x000D_
          "CreationDate": "2022-11-15T10:02:33.4361528+01:00",_x000D_
          "LastRefreshDate": "2020-11-09T16:11:00.8934174+01:00",_x000D_
          "TotalRefreshCount": 1,_x000D_
          "CustomInfo": {}_x000D_
        }_x000D_
      },_x000D_
      "3706": {_x000D_
        "$type": "Inside.Core.Formula.Definition.DefinitionAC, Inside.Core.Formula",_x000D_
        "ID": 3706,_x000D_
        "Results": [_x000D_
          [_x000D_
            "3"_x000D_
          ]_x000D_
        ],_x000D_
        "Statistics": {_x000D_
          "CreationDate": "2022-11-15T10:02:33.4361528+01:00",_x000D_
          "LastRefreshDate": "2020-11-09T16:11:00.8963679+01:00",_x000D_
          "TotalRefreshCount": 1,_x000D_
          "CustomInfo": {}_x000D_
        }_x000D_
      },_x000D_
      "3707": {_x000D_
        "$type": "Inside.Core.Formula.Definition.DefinitionAC, Inside.Core.Formula",_x000D_
        "ID": 3707,_x000D_
        "Results": [_x000D_
          [_x000D_
            "1"_x000D_
          ]_x000D_
        ],_x000D_
        "Statistics": {_x000D_
          "CreationDate": "2022-11-15T10:02:33.4361528+01:00",_x000D_
          "LastRefreshDate": "2020-11-09T16:11:00.8983976+01:00",_x000D_
          "TotalRefreshCount": 1,_x000D_
          "CustomInfo": {}_x000D_
        }_x000D_
      },_x000D_
      "3708": {_x000D_
        "$type": "Inside.Core.Formula.Definition.DefinitionAC, Inside.Core.Formula",_x000D_
        "ID": 3708,_x000D_
        "Results": [_x000D_
          [_x000D_
            "3"_x000D_
          ]_x000D_
        ],_x000D_
        "Statistics": {_x000D_
          "CreationDate": "2022-11-15T10:02:33.4361528+01:00",_x000D_
          "LastRefreshDate": "2020-11-09T16:11:00.9003961+01:00",_x000D_
          "TotalRefreshCount": 1,_x000D_
          "CustomInfo": {}_x000D_
        }_x000D_
      },_x000D_
      "3709": {_x000D_
        "$type": "Inside.Core.Formula.Definition.DefinitionAC, Inside.Core.Formula",_x000D_
        "ID": 3709,_x000D_
        "Results": [_x000D_
          [_x000D_
            "2"_x000D_
          ]_x000D_
        ],_x000D_
        "Statistics": {_x000D_
          "CreationDate": "2022-11-15T10:02:33.4361528+01:00",_x000D_
          "LastRefreshDate": "2020-11-09T16:11:00.9033839+01:00",_x000D_
          "TotalRefreshCount": 1,_x000D_
          "CustomInfo": {}_x000D_
        }_x000D_
      },_x000D_
      "3710": {_x000D_
        "$type": "Inside.Core.Formula.Definition.DefinitionAC, Inside.Core.Formula",_x000D_
        "ID": 3710,_x000D_
        "Results": [_x000D_
          [_x000D_
            "1"_x000D_
          ]_x000D_
        ],_x000D_
        "Statistics": {_x000D_
          "CreationDate": "2022-11-15T10:02:33.4361528+01:00",_x000D_
          "LastRefreshDate": "2020-11-09T16:11:00.9053788+01:00",_x000D_
          "TotalRefreshCount": 1,_x000D_
          "CustomInfo": {}_x000D_
        }_x000D_
      },_x000D_
      "3711": {_x000D_
        "$type": "Inside.Core.Formula.Definition.DefinitionAC, Inside.Core.Formula",_x000D_
        "ID": 3711,_x000D_
        "Results": [_x000D_
          [_x000D_
            "3"_x000D_
          ]_x000D_
        ],_x000D_
        "Statistics": {_x000D_
          "CreationDate": "2022-11-15T10:02:33.4361528+01:00",_x000D_
          "LastRefreshDate": "2020-11-09T16:11:00.9083754+01:00",_x000D_
          "TotalRefreshCount": 1,_x000D_
          "CustomInfo": {}_x000D_
        }_x000D_
      },_x000D_
      "3712": {_x000D_
        "$type": "Inside.Core.Formula.Definition.DefinitionAC, Inside.Core.Formula",_x000D_
        "ID": 3712,_x000D_
        "Results": [_x000D_
          [_x000D_
            "1"_x000D_
          ]_x000D_
        ],_x000D_
        "Statistics": {_x000D_
          "CreationDate": "2022-11-15T10:02:33.4361528+01:00",_x000D_
          "LastRefreshDate": "2020-11-09T16:11:00.9103716+01:00",_x000D_
          "TotalRefreshCount": 1,_x000D_
          "CustomInfo": {}_x000D_
        }_x000D_
      },_x000D_
      "3713": {_x000D_
        "$type": "Inside.Core.Formula.Definition.DefinitionAC, Inside.Core.Formula",_x000D_
        "ID": 3713,_x000D_
        "Results": [_x000D_
          [_x000D_
            "Catégorie 5"_x000D_
          ]_x000D_
        ],_x000D_
        "Statistics": {_x000D_
          "CreationDate": "2022-11-15T10:02:33.4361528+01:00",_x000D_
          "LastRefreshDate": "2020-11-09T16:11:00.9133539+01:00",_x000D_
          "TotalRefreshCount": 1,_x000D_
          "CustomInfo": {}_x000D_
        }_x000D_
      },_x000D_
      "3714": {_x000D_
        "$type": "Inside.Core.Formula.Definition.DefinitionAC, Inside.Core.Formula",_x000D_
        "ID": 3714,_x000D_
        "Results": [_x000D_
          [_x000D_
            ""_x000D_
          ]_x000D_
        ],_x000D_
        "Statistics": {_x000D_
          "CreationDate": "2022-11-15T10:02:33.4361528+01:00",_x000D_
          "LastRefreshDate": "2020-11-09T16:11:00.9163561+01:00",_x000D_
          "TotalRefreshCount": 1,_x000D_
          "CustomInfo": {}_x000D_
        }_x000D_
      },_x000D_
      "3715": {_x000D_
        "$type": "Inside.Core.Formula.Definition.DefinitionAC, Inside.Core.Formula",_x000D_
        "ID": 3715,_x000D_
        "Results": [_x000D_
          [_x000D_
            ""_x000D_
          ]_x000D_
        ],_x000D_
        "Statistics": {_x000D_
          "CreationDate": "2022-11-15T10:02:33.4361528+01:00",_x000D_
          "LastRefreshDate": "2020-11-09T16:11:00.9193206+01:00",_x000D_
          "TotalRefreshCount": 1,_x000D_
          "CustomInfo": {}_x000D_
        }_x000D_
      },_x000D_
      "3716": {_x000D_
        "$type": "Inside.Core.Formula.Definition.DefinitionAC, Inside.Core.Formula",_x000D_
        "ID": 3716,_x000D_
        "Results": [_x000D_
          [_x000D_
            ""_x000D_
          ]_x000D_
        ],_x000D_
        "Statistics": {_x000D_
          "CreationDate": "2022-11-15T10:02:33.4361528+01:00",_x000D_
          "LastRefreshDate": "2020-11-09T16:11:00.9223363+01:00",_x000D_
          "TotalRefreshCount": 1,_x000D_
          "CustomInfo": {}_x000D_
        }_x000D_
      },_x000D_
      "3717": {_x000D_
        "$type": "Inside.Core.Formula.Definition.DefinitionAC, Inside.Core.Formula",_x000D_
        "ID": 3717,_x000D_
        "Results": [_x000D_
          [_x000D_
            ""_x000D_
          ]_x000D_
        ],_x000D_
        "Statistics": {_x000D_
          "CreationDate": "2022-11-15T10:02:33.4361528+01:00",_x000D_
          "LastRefreshDate": "2020-11-09T16:11:00.9253337+01:00",_x000D_
          "TotalRefreshCount": 1,_x000D_
          "CustomInfo": {}_x000D_
        }_x000D_
      },_x000D_
      "3718": {_x000D_
        "$type": "Inside.Core.Formula.Definition.DefinitionAC, Inside.Core.Formula",_x000D_
        "ID": 3718,_x000D_
        "Results": [_x000D_
          [_x000D_
            ""_x000D_
          ]_x000D_
        ],_x000D_
        "Statistics": {_x000D_
          "CreationDate": "2022-11-15T10:02:33.4361528+01:00",_x000D_
          "LastRefreshDate": "2020-11-09T16:11:00.9273277+01:00",_x000D_
          "TotalRefreshCount": 1,_x000D_
          "CustomInfo": {}_x000D_
        }_x000D_
      },_x000D_
      "3719": {_x000D_
        "$type": "Inside.Core.Formula.Definition.DefinitionAC, Inside.Core.Formula",_x000D_
        "ID": 3719,_x000D_
        "Results": [_x000D_
          [_x000D_
            "Catégorie 1"_x000D_
          ]_x000D_
        ],_x000D_
        "Statistics": {_x000D_
          "CreationDate": "2022-11-15T10:02:33.4361528+01:00",_x000D_
          "LastRefreshDate": "2020-11-09T16:11:00.9312763+01:00",_x000D_
          "TotalRefreshCount": 1,_x000D_
          "CustomInfo": {}_x000D_
        }_x000D_
      },_x000D_
      "3720": {_x000D_
        "$type": "Inside.Core.Formula.Definition.DefinitionAC, Inside.Core.Formula",_x000D_
        "ID": 3720,_x000D_
        "Results": [_x000D_
          [_x000D_
            "Catégorie 2"_x000D_
          ]_x000D_
        ],_x000D_
        "Statistics": {_x000D_
          "CreationDate": "2022-11-15T10:02:33.4361528+01:00",_x000D_
          "LastRefreshDate": "2020-11-09T16:11:00.9353002+01:00",_x000D_
          "TotalRefreshCount": 1,_x000D_
          "CustomInfo": {}_x000D_
        }_x000D_
      },_x000D_
      "3721": {_x000D_
        "$type": "Inside.Core.Formula.Definition.DefinitionAC, Inside.Core.Formula",_x000D_
        "ID": 3721,_x000D_
        "Results": [_x000D_
          [_x000D_
            "Catégorie 1"_x000D_
          ]_x000D_
        ],_x000D_
        "Statistics": {_x000D_
          "CreationDate": "2022-11-15T10:02:33.4361528+01:00",_x000D_
          "LastRefreshDate": "2020-11-09T16:11:00.9532513+01:00",_x000D_
          "TotalRefreshCount": 1,_x000D_
          "CustomInfo": {}_x000D_
        }_x000D_
      },_x000D_
      "3722": {_x000D_
        "$type": "Inside.Core.Formula.Definition.DefinitionAC, Inside.Core.Formula",_x000D_
        "ID": 3722,_x000D_
        "Results": [_x000D_
          [_x000D_
            ""_x000D_
          ]_x000D_
        ],_x000D_
        "Statistics": {_x000D_
          "CreationDate": "2022-11-15T10:02:33.4361528+01:00",_x000D_
          "LastRefreshDate": "2020-11-09T16:11:00.9562813+01:00",_x000D_
          "TotalRefreshCount": 1,_x000D_
          "CustomInfo": {}_x000D_
        }_x000D_
      },_x000D_
      "3723": {_x000D_
        "$type": "Inside.Core.Formula.Definition.DefinitionAC, Inside.Core.Formula",_x000D_
        "ID": 3723,_x000D_
        "Results": [_x000D_
          [_x000D_
            "Catégorie 3"_x000D_
          ]_x000D_
        ],_x000D_
        "Statistics": {_x000D_
          "CreationDate": "2022-11-15T10:02:33.4361528+01:00",_x000D_
          "LastRefreshDate": "2020-11-09T16:11:00.9582867+01:00",_x000D_
          "TotalRefreshCount": 1,_x000D_
          "CustomInfo": {}_x000D_
        }_x000D_
      },_x000D_
      "3724": {_x000D_
        "$type": "Inside.Core.Formula.Definition.DefinitionAC, Inside.Core.Formula",_x000D_
        "ID": 3724,_x000D_
        "Results": [_x000D_
          [_x000D_
            ""_x000D_
          ]_x000D_
        ],_x000D_
        "Statistics": {_x000D_
          "CreationDate": "2022-11-15T10:02:33.4361528+01:00",_x000D_
          "LastRefreshDate": "2020-11-09T16:11:00.961263+01:00",_x000D_
          "TotalRefreshCount": 1,_x000D_
          "CustomInfo": {}_x000D_
        }_x000D_
      },_x000D_
      "3725": {_x000D_
        "$type": "Inside.Core.Formula.Definition.DefinitionAC, Inside.Core.Formula",_x000D_
        "ID": 3725,_x000D_
        "Results": [_x000D_
          [_x000D_
            ""_x000D_
          ]_x000D_
        ],_x000D_
        "Statistics": {_x000D_
          "CreationDate": "2022-11-15T10:02:33.4361528+01:00",_x000D_
          "LastRefreshDate": "2020-11-09T16:11:00.9642002+01:00",_x000D_
          "TotalRefreshCount": 1,_x000D_
          "CustomInfo": {}_x000D_
        }_x000D_
      },_x000D_
      "3726": {_x000D_
        "$type": "Inside.Core.Formula.Definition.DefinitionAC, Inside.Core.Formula",_x000D_
        "ID": 3726,_x000D_
        "Results": [_x000D_
          [_x000D_
            ""_x000D_
          ]_x000D_
        ],_x000D_
        "Statistics": {_x000D_
          "CreationDate": "2022-11-15T10:02:33.4361528+01:00",_x000D_
          "LastRefreshDate": "2020-11-09T16:11:00.9672164+01:00",_x000D_
          "TotalRefreshCount": 1,_x000D_
          "CustomInfo": {}_x000D_
        }_x000D_
      },_x000D_
      "3727": {_x000D_
        "$type": "Inside.Core.Formula.Definition.DefinitionAC, Inside.Core.Formula",_x000D_
        "ID": 3727,_x000D_
        "Results": [_x000D_
          [_x000D_
            "Catégorie 1"_x000D_
          ]_x000D_
        ],_x000D_
        "Statistics": {_x000D_
          "CreationDate": "2022-11-15T10:02:33.4361528+01:00",_x000D_
          "LastRefreshDate": "2020-11-09T16:11:00.9702088+01:00",_x000D_
          "TotalRefreshCount": 1,_x000D_
          "CustomInfo": {}_x000D_
        }_x000D_
      },_x000D_
      "3728": {_x000D_
        "$type": "Inside.Core.Formula.Definition.DefinitionAC, Inside.Core.Formula",_x000D_
        "ID": 3728,_x000D_
        "Results": [_x000D_
          [_x000D_
            "Catégorie 2"_x000D_
          ]_x000D_
        ],_x000D_
        "Statistics": {_x000D_
          "CreationDate": "2022-11-15T10:02:33.4361528+01:00",_x000D_
          "LastRefreshDate": "2020-11-09T16:11:00.972203+01:00",_x000D_
          "TotalRefreshCount": 1,_x000D_
          "CustomInfo": {}_x000D_
        }_x000D_
      },_x000D_
      "3729": {_x000D_
        "$type": "Inside.Core.Formula.Definition.DefinitionAC, Inside.Core.Formula",_x000D_
        "ID": 3729,_x000D_
        "Results": [_x000D_
          [_x000D_
            ""_x000D_
          ]_x000D_
        ],_x000D_
        "Statistics": {_x000D_
          "CreationDate": "2022-11-15T10:02:33.4361528+01:00",_x000D_
          "LastRefreshDate": "2020-11-09T16:11:00.9752014+01:00",_x000D_
          "TotalRefreshCount": 1,_x000D_
          "CustomInfo": {}_x000D_
        }_x000D_
      },_x000D_
      "3730": {_x000D_
        "$type": "Inside.Core.Formula.Definition.DefinitionAC, Inside.Core.Formula",_x000D_
        "ID": 3730,_x000D_
        "Results": [_x000D_
          [_x000D_
            ""_x000D_
          ]_x000D_
        ],_x000D_
        "Statistics": {_x000D_
          "CreationDate": "2022-11-15T10:02:33.4361528+01:00",_x000D_
          "LastRefreshDate": "2020-11-09T16:11:00.9781927+01:00",_x000D_
          "TotalRefreshCount": 1,_x000D_
          "CustomInfo": {}_x000D_
        }_x000D_
      },_x000D_
      "3731": {_x000D_
        "$type": "Inside.Core.Formula.Definition.DefinitionAC, Inside.Core.Formula",_x000D_
        "ID": 3731,_x000D_
        "Results": [_x000D_
          [_x000D_
            "Catégorie 3"_x000D_
          ]_x000D_
        ],_x000D_
        "Statistics": {_x000D_
          "CreationDate": "2022-11-15T10:02:33.4361528+01:00",_x000D_
          "LastRefreshDate": "2020-11-09T16:11:00.9811558+01:00",_x000D_
          "TotalRefreshCount": 1,_x000D_
          "CustomInfo": {}_x000D_
        }_x000D_
      },_x000D_
      "3732": {_x000D_
        "$type": "Inside.Core.Formula.Definition.DefinitionAC, Inside.Core.Formula",_x000D_
        "ID": 3732,_x000D_
        "Results": [_x000D_
          [_x000D_
            ""_x000D_
          ]_x000D_
        ],_x000D_
        "Statistics": {_x000D_
          "CreationDate": "2022-11-15T10:02:33.4361528+01:00",_x000D_
          "LastRefreshDate": "2020-11-09T16:11:00.984198+01:00",_x000D_
          "TotalRefreshCount": 1,_x000D_
          "CustomInfo": {}_x000D_
        }_x000D_
      },_x000D_
      "3733": {_x000D_
        "$type": "Inside.Core.Formula.Definition.DefinitionAC, Inside.Core.Formula",_x000D_
        "ID": 3733,_x000D_
        "Results": [_x000D_
          [_x000D_
            ""_x000D_
          ]_x000D_
        ],_x000D_
        "Statistics": {_x000D_
          "CreationDate": "2022-11-15T10:02:33.4361528+01:00",_x000D_
          "LastRefreshDate": "2020-11-09T16:11:00.9871925+01:00",_x000D_
          "TotalRefreshCount": 1,_x000D_
          "CustomInfo": {}_x000D_
        }_x000D_
      },_x000D_
      "3734": {_x000D_
        "$type": "Inside.Core.Formula.Definition.DefinitionAC, Inside.Core.Formula",_x000D_
        "ID": 3734,_x000D_
        "Results": [_x000D_
          [_x000D_
            ""_x000D_
          ]_x000D_
        ],_x000D_
        "Statistics": {_x000D_
          "CreationDate": "2022-11-15T10:02:33.4361528+01:00",_x000D_
          "LastRefreshDate": "2020-11-09T16:11:00.9911286+01:00",_x000D_
          "TotalRefreshCount": 1,_x000D_
          "CustomInfo": {}_x000D_
        }_x000D_
      },_x000D_
      "3735": {_x000D_
        "$type": "Inside.Core.Formula.Definition.DefinitionAC, Inside.Core.Formula",_x000D_
        "ID": 3735,_x000D_
        "Results": [_x000D_
          [_x000D_
            "Catégorie 1"_x000D_
          ]_x000D_
        ],_x000D_
        "Statistics": {_x000D_
          "CreationDate": "2022-11-15T10:02:33.4361528+01:00",_x000D_
          "LastRefreshDate": "2020-11-09T16:11:00.9972394+01:00",_x000D_
          "TotalRefreshCount": 1,_x000D_
          "CustomInfo": {}_x000D_
        }_x000D_
      },_x000D_
      "3736": {_x000D_
        "$type": "Inside.Core.Formula.Definition.DefinitionAC, Inside.Core.Formula",_x000D_
        "ID": 3736,_x000D_
        "Results": [_x000D_
          [_x000D_
            "Catégorie 3"_x000D_
          ]_x000D_
        ],_x000D_
        "Statistics": {_x000D_
          "CreationDate": "2022-11-15T10:02:33.4361528+01:00",_x000D_
          "LastRefreshDate": "2020-11-09T16:11:00.9992319+01:00",_x000D_
          "TotalRefreshCount": 1,_x000D_
          "CustomInfo": {}_x000D_
        }_x000D_
      },_x000D_
      "3737": {_x000D_
        "$type": "Inside.Core.Formula.Definition.DefinitionAC, Inside.Core.Formula",_x000D_
        "ID": 3737,_x000D_
        "Results": [_x000D_
          [_x000D_
            "Catégorie 2"_x000D_
          ]_x000D_
        ],_x000D_
        "Statistics": {_x000D_
          "CreationDate": "2022-11-15T10:02:33.4361528+01:00",_x000D_
          "LastRefreshDate": "2020-11-09T16:11:01.0022266+01:00",_x000D_
          "TotalRefreshCount": 1,_x000D_
          "CustomInfo": {}_x000D_
        }_x000D_
      },_x000D_
      "3738": {_x000D_
        "$type": "Inside.Core.Formula.Definition.DefinitionAC, Inside.Core.Formula",_x000D_
        "ID": 3738,_x000D_
        "Results": [_x000D_
          [_x000D_
            "Catégorie 1"_x000D_
          ]_x000D_
        ],_x000D_
        "Statistics": {_x000D_
          "CreationDate": "2022-11-15T10:02:33.4361528+01:00",_x000D_
          "LastRefreshDate": "2020-11-09T16:11:01.0051898+01:00",_x000D_
          "TotalRefreshCount": 1,_x000D_
          "CustomInfo": {}_x000D_
        }_x000D_
      },_x000D_
      "3739": {_x000D_
        "$type": "Inside.Core.Formula.Definition.DefinitionAC, Inside.Core.Formula",_x000D_
        "ID": 3739,_x000D_
        "Results": [_x000D_
          [_x000D_
            ""_x000D_
          ]_x000D_
        ],_x000D_
        "Statistics": {_x000D_
          "CreationDate": "2022-11-15T10:02:33.4361528+01:00",_x000D_
          "LastRefreshDate": "2020-11-09T16:11:01.0072151+01:00",_x000D_
          "TotalRefreshCount": 1,_x000D_
          "CustomInfo": {}_x000D_
        }_x000D_
      },_x000D_
      "3740": {_x000D_
        "$type": "Inside.Core.Formula.Definition.DefinitionAC, Inside.Core.Formula",_x000D_
        "ID": 3740,_x000D_
        "Results": [_x000D_
          [_x000D_
            "Catégorie 3"_x000D_
          ]_x000D_
        ],_x000D_
        "Statistics": {_x000D_
          "CreationDate": "2022-11-15T10:02:33.4361528+01:00",_x000D_
          "LastRefreshDate": "2020-11-09T16:11:01.0102036+01:00",_x000D_
          "TotalRefreshCount": 1,_x000D_
          "CustomInfo": {}_x000D_
        }_x000D_
      },_x000D_
      "3741": {_x000D_
        "$type": "Inside.Core.Formula.Definition.DefinitionAC, Inside.Core.Formula",_x000D_
        "ID": 3741,_x000D_
        "Results": [_x000D_
          [_x000D_
            ""_x000D_
          ]_x000D_
        ],_x000D_
        "Statistics": {_x000D_
          "CreationDate": "2022-11-15T10:02:33.4361528+01:00",_x000D_
          "LastRefreshDate": "2020-11-09T16:11:01.0141922+01:00",_x000D_
          "TotalRefreshCount": 1,_x000D_
          "CustomInfo": {}_x000D_
        }_x000D_
      },_x000D_
      "3742": {_x000D_
        "$type": "Inside.Core.Formula.Definition.DefinitionAC, Inside.Core.Formula",_x000D_
        "ID": 3742,_x000D_
        "Results": [_x000D_
          [_x000D_
            "Catégorie 1"_x000D_
          ]_x000D_
        ],_x000D_
        "Statistics": {_x000D_
          "CreationDate": "2022-11-15T10:02:33.4361528+01:00",_x000D_
          "LastRefreshDate": "2020-11-09T16:11:01.0161895+01:00",_x000D_
          "TotalRefreshCount": 1,_x000D_
          "CustomInfo": {}_x000D_
        }_x000D_
      },_x000D_
      "3743": {_x000D_
        "$type": "Inside.Core.Formula.Definition.DefinitionAC, Inside.Core.Formula",_x000D_
        "ID": 3743,_x000D_
        "Results": [_x000D_
          [_x000D_
            ""_x000D_
          ]_x000D_
        ],_x000D_
        "Statistics": {_x000D_
          "CreationDate": "2022-11-15T10:02:33.4361528+01:00",_x000D_
          "LastRefreshDate": "2020-11-09T16:11:01.0191784+01:00",_x000D_
          "TotalRefreshCount": 1,_x000D_
          "CustomInfo": {}_x000D_
        }_x000D_
      },_x000D_
      "3744": {_x000D_
        "$type": "Inside.Core.Formula.Definition.DefinitionAC, Inside.Core.Formula",_x000D_
        "ID": 3744,_x000D_
        "Results": [_x000D_
          [_x000D_
            "Catégorie 1"_x000D_
          ]_x000D_
        ],_x000D_
        "Statistics": {_x000D_
          "CreationDate": "2022-11-15T10:02:33.4361528+01:00",_x000D_
          "LastRefreshDate": "2020-11-09T16:11:01.0221707+01:00",_x000D_
          "TotalRefreshCount": 1,_x000D_
          "CustomInfo": {}_x000D_
        }_x000D_
      },_x000D_
      "3745": {_x000D_
        "$type": "Inside.Core.Formula.Definition.DefinitionAC, Inside.Core.Formula",_x000D_
        "ID": 3745,_x000D_
        "Results": [_x000D_
          [_x000D_
            ""_x000D_
          ]_x000D_
        ],_x000D_
        "Statistics": {_x000D_
          "CreationDate": "2022-11-15T10:02:33.4361528+01:00",_x000D_
          "LastRefreshDate": "2020-11-09T16:11:01.0251633+01:00",_x000D_
          "TotalRefreshCount": 1,_x000D_
          "CustomInfo": {}_x000D_
        }_x000D_
      },_x000D_
      "3746": {_x000D_
        "$type": "Inside.Core.Formula.Definition.DefinitionAC, Inside.Core.Formula",_x000D_
        "ID": 3746,_x000D_
        "Results": [_x000D_
          [_x000D_
            "Catégorie 4"_x000D_
          ]_x000D_
        ],_x000D_
        "Statistics": {_x000D_
          "CreationDate": "2022-11-15T10:02:33.4361528+01:00",_x000D_
          "LastRefreshDate": "2020-11-09T16:11:01.0280986+01:00",_x000D_
          "TotalRefreshCount": 1,_x000D_
          "CustomInfo": {}_x000D_
        }_x000D_
      },_x000D_
      "3747": {_x000D_
        "$type": "Inside.Core.Formula.Definition.DefinitionAC, Inside.Core.Formula",_x000D_
        "ID": 3747,_x000D_
        "Results": [_x000D_
          [_x000D_
            ""_x000D_
          ]_x000D_
        ],_x000D_
        "Statistics": {_x000D_
          "CreationDate": "2022-11-15T10:02:33.4361528+01:00",_x000D_
   </t>
  </si>
  <si>
    <t xml:space="preserve">       "LastRefreshDate": "2020-11-09T16:11:01.0311283+01:00",_x000D_
          "TotalRefreshCount": 1,_x000D_
          "CustomInfo": {}_x000D_
        }_x000D_
      },_x000D_
      "3748": {_x000D_
        "$type": "Inside.Core.Formula.Definition.DefinitionAC, Inside.Core.Formula",_x000D_
        "ID": 3748,_x000D_
        "Results": [_x000D_
          [_x000D_
            ""_x000D_
          ]_x000D_
        ],_x000D_
        "Statistics": {_x000D_
          "CreationDate": "2022-11-15T10:02:33.4361528+01:00",_x000D_
          "LastRefreshDate": "2020-11-09T16:11:01.0430918+01:00",_x000D_
          "TotalRefreshCount": 1,_x000D_
          "CustomInfo": {}_x000D_
        }_x000D_
      },_x000D_
      "3749": {_x000D_
        "$type": "Inside.Core.Formula.Definition.DefinitionAC, Inside.Core.Formula",_x000D_
        "ID": 3749,_x000D_
        "Results": [_x000D_
          [_x000D_
            "Catégorie 5"_x000D_
          ]_x000D_
        ],_x000D_
        "Statistics": {_x000D_
          "CreationDate": "2022-11-15T10:02:33.4361528+01:00",_x000D_
          "LastRefreshDate": "2020-11-09T16:11:01.0456627+01:00",_x000D_
          "TotalRefreshCount": 1,_x000D_
          "CustomInfo": {}_x000D_
        }_x000D_
      },_x000D_
      "3750": {_x000D_
        "$type": "Inside.Core.Formula.Definition.DefinitionAC, Inside.Core.Formula",_x000D_
        "ID": 3750,_x000D_
        "Results": [_x000D_
          [_x000D_
            ""_x000D_
          ]_x000D_
        ],_x000D_
        "Statistics": {_x000D_
          "CreationDate": "2022-11-15T10:02:33.4361528+01:00",_x000D_
          "LastRefreshDate": "2020-11-09T16:11:01.0486791+01:00",_x000D_
          "TotalRefreshCount": 1,_x000D_
          "CustomInfo": {}_x000D_
        }_x000D_
      },_x000D_
      "3751": {_x000D_
        "$type": "Inside.Core.Formula.Definition.DefinitionAC, Inside.Core.Formula",_x000D_
        "ID": 3751,_x000D_
        "Results": [_x000D_
          [_x000D_
            ""_x000D_
          ]_x000D_
        ],_x000D_
        "Statistics": {_x000D_
          "CreationDate": "2022-11-15T10:02:33.4361528+01:00",_x000D_
          "LastRefreshDate": "2020-11-09T16:11:01.0516931+01:00",_x000D_
          "TotalRefreshCount": 1,_x000D_
          "CustomInfo": {}_x000D_
        }_x000D_
      },_x000D_
      "3752": {_x000D_
        "$type": "Inside.Core.Formula.Definition.DefinitionAC, Inside.Core.Formula",_x000D_
        "ID": 3752,_x000D_
        "Results": [_x000D_
          [_x000D_
            ""_x000D_
          ]_x000D_
        ],_x000D_
        "Statistics": {_x000D_
          "CreationDate": "2022-11-15T10:02:33.4361528+01:00",_x000D_
          "LastRefreshDate": "2020-11-09T16:11:01.0546858+01:00",_x000D_
          "TotalRefreshCount": 1,_x000D_
          "CustomInfo": {}_x000D_
        }_x000D_
      },_x000D_
      "3753": {_x000D_
        "$type": "Inside.Core.Formula.Definition.DefinitionAC, Inside.Core.Formula",_x000D_
        "ID": 3753,_x000D_
        "Results": [_x000D_
          [_x000D_
            "Catégorie 1"_x000D_
          ]_x000D_
        ],_x000D_
        "Statistics": {_x000D_
          "CreationDate": "2022-11-15T10:02:33.4361528+01:00",_x000D_
          "LastRefreshDate": "2020-11-09T16:11:01.0576776+01:00",_x000D_
          "TotalRefreshCount": 1,_x000D_
          "CustomInfo": {}_x000D_
        }_x000D_
      },_x000D_
      "3754": {_x000D_
        "$type": "Inside.Core.Formula.Definition.DefinitionAC, Inside.Core.Formula",_x000D_
        "ID": 3754,_x000D_
        "Results": [_x000D_
          [_x000D_
            "Catégorie 2"_x000D_
          ]_x000D_
        ],_x000D_
        "Statistics": {_x000D_
          "CreationDate": "2022-11-15T10:02:33.4361528+01:00",_x000D_
          "LastRefreshDate": "2020-11-09T16:11:01.0606701+01:00",_x000D_
          "TotalRefreshCount": 1,_x000D_
          "CustomInfo": {}_x000D_
        }_x000D_
      },_x000D_
      "3755": {_x000D_
        "$type": "Inside.Core.Formula.Definition.DefinitionAC, Inside.Core.Formula",_x000D_
        "ID": 3755,_x000D_
        "Results": [_x000D_
          [_x000D_
            ""_x000D_
          ]_x000D_
        ],_x000D_
        "Statistics": {_x000D_
          "CreationDate": "2022-11-15T10:02:33.4361528+01:00",_x000D_
          "LastRefreshDate": "2020-11-09T16:11:01.0636163+01:00",_x000D_
          "TotalRefreshCount": 1,_x000D_
          "CustomInfo": {}_x000D_
        }_x000D_
      },_x000D_
      "3756": {_x000D_
        "$type": "Inside.Core.Formula.Definition.DefinitionAC, Inside.Core.Formula",_x000D_
        "ID": 3756,_x000D_
        "Results": [_x000D_
          [_x000D_
            "Catégorie 1"_x000D_
          ]_x000D_
        ],_x000D_
        "Statistics": {_x000D_
          "CreationDate": "2022-11-15T10:02:33.4361528+01:00",_x000D_
          "LastRefreshDate": "2020-11-09T16:11:01.0666329+01:00",_x000D_
          "TotalRefreshCount": 1,_x000D_
          "CustomInfo": {}_x000D_
        }_x000D_
      },_x000D_
      "3757": {_x000D_
        "$type": "Inside.Core.Formula.Definition.DefinitionAC, Inside.Core.Formula",_x000D_
        "ID": 3757,_x000D_
        "Results": [_x000D_
          [_x000D_
            ""_x000D_
          ]_x000D_
        ],_x000D_
        "Statistics": {_x000D_
          "CreationDate": "2022-11-15T10:02:33.4361528+01:00",_x000D_
          "LastRefreshDate": "2020-11-09T16:11:01.068628+01:00",_x000D_
          "TotalRefreshCount": 1,_x000D_
          "CustomInfo": {}_x000D_
        }_x000D_
      },_x000D_
      "3758": {_x000D_
        "$type": "Inside.Core.Formula.Definition.DefinitionAC, Inside.Core.Formula",_x000D_
        "ID": 3758,_x000D_
        "Results": [_x000D_
          [_x000D_
            "Catégorie 1"_x000D_
          ]_x000D_
        ],_x000D_
        "Statistics": {_x000D_
          "CreationDate": "2022-11-15T10:02:33.4361528+01:00",_x000D_
          "LastRefreshDate": "2020-11-09T16:11:01.0716204+01:00",_x000D_
          "TotalRefreshCount": 1,_x000D_
          "CustomInfo": {}_x000D_
        }_x000D_
      },_x000D_
      "3759": {_x000D_
        "$type": "Inside.Core.Formula.Definition.DefinitionAC, Inside.Core.Formula",_x000D_
        "ID": 3759,_x000D_
        "Results": [_x000D_
          [_x000D_
            "Catégorie 2"_x000D_
          ]_x000D_
        ],_x000D_
        "Statistics": {_x000D_
          "CreationDate": "2022-11-15T10:02:33.4361528+01:00",_x000D_
          "LastRefreshDate": "2020-11-09T16:11:01.0746564+01:00",_x000D_
          "TotalRefreshCount": 1,_x000D_
          "CustomInfo": {}_x000D_
        }_x000D_
      },_x000D_
      "3760": {_x000D_
        "$type": "Inside.Core.Formula.Definition.DefinitionAC, Inside.Core.Formula",_x000D_
        "ID": 3760,_x000D_
        "Results": [_x000D_
          [_x000D_
            "Ingénieur et cadre"_x000D_
          ]_x000D_
        ],_x000D_
        "Statistics": {_x000D_
          "CreationDate": "2022-11-15T10:02:33.4361528+01:00",_x000D_
          "LastRefreshDate": "2020-11-09T16:11:01.0766127+01:00",_x000D_
          "TotalRefreshCount": 1,_x000D_
          "CustomInfo": {}_x000D_
        }_x000D_
      },_x000D_
      "3761": {_x000D_
        "$type": "Inside.Core.Formula.Definition.DefinitionAC, Inside.Core.Formula",_x000D_
        "ID": 3761,_x000D_
        "Results": [_x000D_
          [_x000D_
            "Employé"_x000D_
          ]_x000D_
        ],_x000D_
        "Statistics": {_x000D_
          "CreationDate": "2022-11-15T10:02:33.4361528+01:00",_x000D_
          "LastRefreshDate": "2020-11-09T16:11:01.079574+01:00",_x000D_
          "TotalRefreshCount": 1,_x000D_
          "CustomInfo": {}_x000D_
        }_x000D_
      },_x000D_
      "3762": {_x000D_
        "$type": "Inside.Core.Formula.Definition.DefinitionAC, Inside.Core.Formula",_x000D_
        "ID": 3762,_x000D_
        "Results": [_x000D_
          [_x000D_
            "Employé"_x000D_
          ]_x000D_
        ],_x000D_
        "Statistics": {_x000D_
          "CreationDate": "2022-11-15T10:02:33.4361528+01:00",_x000D_
          "LastRefreshDate": "2020-11-09T16:11:01.0836028+01:00",_x000D_
          "TotalRefreshCount": 1,_x000D_
          "CustomInfo": {}_x000D_
        }_x000D_
      },_x000D_
      "3763": {_x000D_
        "$type": "Inside.Core.Formula.Definition.DefinitionAC, Inside.Core.Formula",_x000D_
        "ID": 3763,_x000D_
        "Results": [_x000D_
          [_x000D_
            "3"_x000D_
          ]_x000D_
        ],_x000D_
        "Statistics": {_x000D_
          "CreationDate": "2022-11-15T10:02:33.4361528+01:00",_x000D_
          "LastRefreshDate": "2020-11-09T16:11:01.0865949+01:00",_x000D_
          "TotalRefreshCount": 1,_x000D_
          "CustomInfo": {}_x000D_
        }_x000D_
      },_x000D_
      "3764": {_x000D_
        "$type": "Inside.Core.Formula.Definition.DefinitionAC, Inside.Core.Formula",_x000D_
        "ID": 3764,_x000D_
        "Results": [_x000D_
          [_x000D_
            "2"_x000D_
          ]_x000D_
        ],_x000D_
        "Statistics": {_x000D_
          "CreationDate": "2022-11-15T10:02:33.4361528+01:00",_x000D_
          "LastRefreshDate": "2020-11-09T16:11:01.089586+01:00",_x000D_
          "TotalRefreshCount": 1,_x000D_
          "CustomInfo": {}_x000D_
        }_x000D_
      },_x000D_
      "3765": {_x000D_
        "$type": "Inside.Core.Formula.Definition.DefinitionAC, Inside.Core.Formula",_x000D_
        "ID": 3765,_x000D_
        "Results": [_x000D_
          [_x000D_
            "1"_x000D_
          ]_x000D_
        ],_x000D_
        "Statistics": {_x000D_
          "CreationDate": "2022-11-15T10:02:33.4361528+01:00",_x000D_
          "LastRefreshDate": "2020-11-09T16:11:01.0935873+01:00",_x000D_
          "TotalRefreshCount": 1,_x000D_
          "CustomInfo": {}_x000D_
        }_x000D_
      },_x000D_
      "3766": {_x000D_
        "$type": "Inside.Core.Formula.Definition.DefinitionAC, Inside.Core.Formula",_x000D_
        "ID": 3766,_x000D_
        "Results": [_x000D_
          [_x000D_
            "2"_x000D_
          ]_x000D_
        ],_x000D_
        "Statistics": {_x000D_
          "CreationDate": "2022-11-15T10:02:33.4361528+01:00",_x000D_
          "LastRefreshDate": "2020-11-09T16:11:01.0966047+01:00",_x000D_
          "TotalRefreshCount": 1,_x000D_
          "CustomInfo": {}_x000D_
        }_x000D_
      },_x000D_
      "3767": {_x000D_
        "$type": "Inside.Core.Formula.Definition.DefinitionAC, Inside.Core.Formula",_x000D_
        "ID": 3767,_x000D_
        "Results": [_x000D_
          [_x000D_
            "3"_x000D_
          ]_x000D_
        ],_x000D_
        "Statistics": {_x000D_
          "CreationDate": "2022-11-15T10:02:33.4361528+01:00",_x000D_
          "LastRefreshDate": "2020-11-09T16:11:01.098584+01:00",_x000D_
          "TotalRefreshCount": 1,_x000D_
          "CustomInfo": {}_x000D_
        }_x000D_
      },_x000D_
      "3768": {_x000D_
        "$type": "Inside.Core.Formula.Definition.DefinitionAC, Inside.Core.Formula",_x000D_
        "ID": 3768,_x000D_
        "Results": [_x000D_
          [_x000D_
            "Catégorie 1"_x000D_
          ]_x000D_
        ],_x000D_
        "Statistics": {_x000D_
          "CreationDate": "2022-11-15T10:02:33.4361528+01:00",_x000D_
          "LastRefreshDate": "2020-11-09T16:11:01.1015804+01:00",_x000D_
          "TotalRefreshCount": 1,_x000D_
          "CustomInfo": {}_x000D_
        }_x000D_
      },_x000D_
      "3769": {_x000D_
        "$type": "Inside.Core.Formula.Definition.DefinitionAC, Inside.Core.Formula",_x000D_
        "ID": 3769,_x000D_
        "Results": [_x000D_
          [_x000D_
            "Catégorie 3"_x000D_
          ]_x000D_
        ],_x000D_
        "Statistics": {_x000D_
          "CreationDate": "2022-11-15T10:02:33.4361528+01:00",_x000D_
          "LastRefreshDate": "2020-11-09T16:11:01.1035732+01:00",_x000D_
          "TotalRefreshCount": 1,_x000D_
          "CustomInfo": {}_x000D_
        }_x000D_
      },_x000D_
      "3770": {_x000D_
        "$type": "Inside.Core.Formula.Definition.DefinitionAC, Inside.Core.Formula",_x000D_
        "ID": 3770,_x000D_
        "Results": [_x000D_
          [_x000D_
            "Catégorie 1"_x000D_
          ]_x000D_
        ],_x000D_
        "Statistics": {_x000D_
          "CreationDate": "2022-11-15T10:02:33.4361528+01:00",_x000D_
          "LastRefreshDate": "2020-11-09T16:11:01.106563+01:00",_x000D_
          "TotalRefreshCount": 1,_x000D_
          "CustomInfo": {}_x000D_
        }_x000D_
      },_x000D_
      "3771": {_x000D_
        "$type": "Inside.Core.Formula.Definition.DefinitionAC, Inside.Core.Formula",_x000D_
        "ID": 3771,_x000D_
        "Results": [_x000D_
          [_x000D_
            ""_x000D_
          ]_x000D_
        ],_x000D_
        "Statistics": {_x000D_
          "CreationDate": "2022-11-15T10:02:33.4361528+01:00",_x000D_
          "LastRefreshDate": "2020-11-09T16:11:01.1095608+01:00",_x000D_
          "TotalRefreshCount": 1,_x000D_
          "CustomInfo": {}_x000D_
        }_x000D_
      },_x000D_
      "3772": {_x000D_
        "$type": "Inside.Core.Formula.Definition.DefinitionAC, Inside.Core.Formula",_x000D_
        "ID": 3772,_x000D_
        "Results": [_x000D_
          [_x000D_
            "Catégorie 1"_x000D_
          ]_x000D_
        ],_x000D_
        "Statistics": {_x000D_
          "CreationDate": "2022-11-15T10:02:33.4361528+01:00",_x000D_
          "LastRefreshDate": "2020-11-09T16:11:01.1125245+01:00",_x000D_
          "TotalRefreshCount": 1,_x000D_
          "CustomInfo": {}_x000D_
        }_x000D_
      },_x000D_
      "3773": {_x000D_
        "$type": "Inside.Core.Formula.Definition.DefinitionAC, Inside.Core.Formula",_x000D_
        "ID": 3773,_x000D_
        "Results": [_x000D_
          [_x000D_
            "Catégorie 1"_x000D_
          ]_x000D_
        ],_x000D_
        "Statistics": {_x000D_
          "CreationDate": "2022-11-15T10:02:33.4361528+01:00",_x000D_
          "LastRefreshDate": "2020-11-09T16:11:01.1205209+01:00",_x000D_
          "TotalRefreshCount": 1,_x000D_
          "CustomInfo": {}_x000D_
        }_x000D_
      },_x000D_
      "3774": {_x000D_
        "$type": "Inside.Core.Formula.Definition.DefinitionAC, Inside.Core.Formula",_x000D_
        "ID": 3774,_x000D_
        "Results": [_x000D_
          [_x000D_
            ""_x000D_
          ]_x000D_
        ],_x000D_
        "Statistics": {_x000D_
          "CreationDate": "2022-11-15T10:02:33.4361528+01:00",_x000D_
          "LastRefreshDate": "2020-11-09T16:11:01.1374825+01:00",_x000D_
          "TotalRefreshCount": 1,_x000D_
          "CustomInfo": {}_x000D_
        }_x000D_
      },_x000D_
      "3775": {_x000D_
        "$type": "Inside.Core.Formula.Definition.DefinitionAC, Inside.Core.Formula",_x000D_
        "ID": 3775,_x000D_
        "Results": [_x000D_
          [_x000D_
            ""_x000D_
          ]_x000D_
        ],_x000D_
        "Statistics": {_x000D_
          "CreationDate": "2022-11-15T10:02:33.4361528+01:00",_x000D_
          "LastRefreshDate": "2020-11-09T16:11:01.1394772+01:00",_x000D_
          "TotalRefreshCount": 1,_x000D_
          "CustomInfo": {}_x000D_
        }_x000D_
      },_x000D_
      "3776": {_x000D_
        "$type": "Inside.Core.Formula.Definition.DefinitionAC, Inside.Core.Formula",_x000D_
        "ID": 3776,_x000D_
        "Results": [_x000D_
          [_x000D_
            "Catégorie 1"_x000D_
          ]_x000D_
        ],_x000D_
        "Statistics": {_x000D_
          "CreationDate": "2022-11-15T10:02:33.4361528+01:00",_x000D_
          "LastRefreshDate": "2020-11-09T16:11:01.142444+01:00",_x000D_
          "TotalRefreshCount": 1,_x000D_
          "CustomInfo": {}_x000D_
        }_x000D_
      },_x000D_
      "3777": {_x000D_
        "$type": "Inside.Core.Formula.Definition.DefinitionAC, Inside.Core.Formula",_x000D_
        "ID": 3777,_x000D_
        "Results": [_x000D_
          [_x000D_
            "Catégorie 1"_x000D_
          ]_x000D_
        ],_x000D_
        "Statistics": {_x000D_
          "CreationDate": "2022-11-15T10:02:33.4361528+01:00",_x000D_
          "LastRefreshDate": "2020-11-09T16:11:01.1454357+01:00",_x000D_
          "TotalRefreshCount": 1,_x000D_
          "CustomInfo": {}_x000D_
        }_x000D_
      },_x000D_
      "3778": {_x000D_
        "$type": "Inside.Core.Formula.Definition.DefinitionAC, Inside.Core.Formula",_x000D_
        "ID": 3778,_x000D_
        "Results": [_x000D_
          [_x000D_
            ""_x000D_
          ]_x000D_
        ],_x000D_
        "Statistics": {_x000D_
          "CreationDate": "2022-11-15T10:02:33.4361528+01:00",_x000D_
          "LastRefreshDate": "2020-11-09T16:11:01.1484277+01:00",_x000D_
          "TotalRefreshCount": 1,_x000D_
          "CustomInfo": {}_x000D_
        }_x000D_
      },_x000D_
      "3779": {_x000D_
        "$type": "Inside.Core.Formula.Definition.DefinitionAC, Inside.Core.Formula",_x000D_
        "ID": 3779,_x000D_
        "Results": [_x000D_
          [_x000D_
            "Catégorie 4"_x000D_
          ]_x000D_
        ],_x000D_
        "Statistics": {_x000D_
          "CreationDate": "2022-11-15T10:02:33.4361528+01:00",_x000D_
          "LastRefreshDate": "2020-11-09T16:11:01.1514213+01:00",_x000D_
          "TotalRefreshCount": 1,_x000D_
          "CustomInfo": {}_x000D_
        }_x000D_
      },_x000D_
      "3780": {_x000D_
        "$type": "Inside.Core.Formula.Definition.DefinitionAC, Inside.Core.Formula",_x000D_
        "ID": 3780,_x000D_
        "Results": [_x000D_
          [_x000D_
            "250"_x000D_
          ]_x000D_
        ],_x000D_
        "Statistics": {_x000D_
          "CreationDate": "2022-11-15T10:02:33.4361528+01:00",_x000D_
          "LastRefreshDate": "2020-11-09T16:11:01.1539342+01:00",_x000D_
          "TotalRefreshCount": 1,_x000D_
          "CustomInfo": {}_x000D_
        }_x000D_
      },_x000D_
      "3781": {_x000D_
        "$type": "Inside.Core.Formula.Definition.DefinitionAC, Inside.Core.Formula",_x000D_
        "ID": 3781,_x000D_
        "Results": [_x000D_
          [_x000D_
            "100"_x000D_
          ]_x000D_
        ],_x000D_
        "Statistics": {_x000D_
          "CreationDate": "2022-11-15T10:02:33.4361528+01:00",_x000D_
          "LastRefreshDate": "2020-11-09T16:11:01.1569169+01:00",_x000D_
          "TotalRefreshCount": 1,_x000D_
          "CustomInfo": {}_x000D_
        }_x000D_
      },_x000D_
      "3782": {_x000D_
        "$type": "Inside.Core.Formula.Definition.DefinitionAC, Inside.Core.Formula",_x000D_
        "ID": 3782,_x000D_
        "Results": [_x000D_
          [_x000D_
            "250"_x000D_
          ]_x000D_
        ],_x000D_
        "Statistics": {_x000D_
          "CreationDate": "2022-11-15T10:02:33.4361528+01:00",_x000D_
          "LastRefreshDate": "2020-11-09T16:11:01.1589116+01:00",_x000D_
          "TotalRefreshCount": 1,_x000D_
          "CustomInfo": {}_x000D_
        }_x000D_
      },_x000D_
      "3783": {_x000D_
        "$type": "Inside.Core.Formula.Definition.DefinitionAC, Inside.Core.Formula",_x000D_
        "ID": 3783,_x000D_
        "Results": [_x000D_
          [_x000D_
            "250"_x000D_
          ]_x000D_
        ],_x000D_
        "Statistics": {_x000D_
          "CreationDate": "2022-11-15T10:02:33.4361528+01:00",_x000D_
          "LastRefreshDate": "2020-11-09T16:11:01.1609065+01:00",_x000D_
          "TotalRefreshCount": 1,_x000D_
          "CustomInfo": {}_x000D_
        }_x000D_
      },_x000D_
      "3784": {_x000D_
        "$type": "Inside.Core.Formula.Definition.DefinitionAC, Inside.Core.Formula",_x000D_
        "ID": 3784,_x000D_
        "Results": [_x000D_
          [_x000D_
            "200"_x000D_
          ]_x000D_
        ],_x000D_
        "Statistics": {_x000D_
          "CreationDate": "2022-11-15T10:02:33.4361528+01:00",_x000D_
          "LastRefreshDate": "2020-11-09T16:11:01.1638975+01:00",_x000D_
          "TotalRefreshCount": 1,_x000D_
          "CustomInfo": {}_x000D_
        }_x000D_
      },_x000D_
      "3785": {_x000D_
        "$type": "Inside.Core.Formula.Definition.DefinitionAC, Inside.Core.Formula",_x000D_
        "ID": 3785,_x000D_
        "Results": [_x000D_
          [_x000D_
            "300"_x000D_
          ]_x000D_
        ],_x000D_
        "Statistics": {_x000D_
          "CreationDate": "2022-11-15T10:02:33.4361528+01:00",_x000D_
          "LastRefreshDate": "2020-11-09T16:11:01.1658921+01:00",_x000D_
          "TotalRefreshCount": 1,_x000D_
          "CustomInfo": {}_x000D_
        }_x000D_
      },_x000D_
      "3786": {_x000D_
        "$type": "Inside.Core.Formula.Definition.DefinitionAC, Inside.Core.Formula",_x000D_
        "ID": 3786,_x000D_
        "Results": [_x000D_
          [_x000D_
            "200"_x000D_
          ]_x000D_
        ],_x000D_
        "Statistics": {_x000D_
          "CreationDate": "2022-11-15T10:02:33.4361528+01:00",_x000D_
          "LastRefreshDate": "2020-11-09T16:11:01.1689182+01:00",_x000D_
          "TotalRefreshCount": 1,_x000D_
          "CustomInfo": {}_x000D_
        }_x000D_
      },_x000D_
      "3787": {_x000D_
        "$type": "Inside.Core.Formula.Definition.DefinitionAC, Inside.Core.Formula",_x000D_
        "ID": 3787,_x000D_
        "Results": [_x000D_
          [_x000D_
            "300"_x000D_
          ]_x000D_
        ],_x000D_
        "Statistics": {_x000D_
          "CreationDate": "2022-11-15T10:02:33.4361528+01:00",_x000D_
          "LastRefreshDate": "2020-11-09T16:11:01.1709145+01:00",_x000D_
          "TotalRefreshCount": 1,_x000D_
          "CustomInfo": {}_x000D_
        }_x000D_
      },_x000D_
      "3788": {_x000D_
        "$type": "Inside.Core.Formula.Definition.DefinitionAC, Inside.Core.Formula",_x000D_
        "ID": 3788,_x000D_
        "Results": [_x000D_
          [_x000D_
            "200"_x000D_
          ]_x000D_
        ],_x000D_
        "Statistics": {_x000D_
          "CreationDate": "2022-11-15T10:02:33.4361528+01:00",_x000D_
          "LastRefreshDate": "2020-11-09T16:11:01.1738723+01:00",_x000D_
          "TotalRefreshCount": 1,_x000D_
          "CustomInfo": {}_x000D_
        }_x000D_
      },_x000D_
      "3789": {_x000D_
        "$type": "Inside.Core.Formula.Definition.DefinitionAC, Inside.Core.Formula",_x000D_
        "ID": 3789,_x000D_
        "Results": [_x000D_
          [_x000D_
            "200"_x000D_
          ]_x000D_
        ],_x000D_
        "Statistics": {_x000D_
          "CreationDate": "2022-11-15T10:02:33.4361528+01:00",_x000D_
          "LastRefreshDate": "2020-11-09T16:11:01.1758974+01:00",_x000D_
          "TotalRefreshCount": 1,_x000D_
          "CustomInfo": {}_x000D_
        }_x000D_
      },_x000D_
      "3790": {_x000D_
        "$type": "Inside.Core.Formula.Definition.DefinitionAC, Inside.Core.Formula",_x000D_
        "ID": 3790,_x000D_
        "Results": [_x000D_
          [_x000D_
            "200"_x000D_
          ]_x000D_
        ],_x000D_
        "Statistics": {_x000D_
          "CreationDate": "2022-11-15T10:02:33.4361528+01:00",_x000D_
          "LastRefreshDate": "2020-11-09T16:11:01.1788928+01:00",_x000D_
          "TotalRefreshCount": 1,_x000D_
          "CustomInfo": {}_x000D_
        }_x000D_
      },_x000D_
      "3791": {_x000D_
        "$type": "Inside.Core.Formula.Definition.DefinitionAC, Inside.Core.Formula",_x000D_
        "ID": 3791,_x000D_
        "Results": [_x000D_
          [_x000D_
            "400"_x000D_
          ]_x000D_
        ],_x000D_
        "Statistics": {_x000D_
          "CreationDate": "2022-11-15T10:02:33.4361528+01:00",_x000D_
          "LastRefreshDate": "2020-11-09T16:11:01.1818508+01:00",_x000D_
          "TotalRefreshCount": 1,_x000D_
          "CustomInfo": {}_x000D_
        }_x000D_
      },_x000D_
      "3792": {_x000D_
        "$type": "Inside.Core.Formula.Definition.DefinitionAC, Inside.Core.Formula",_x000D_
        "ID": 3792,_x000D_
        "Results": [_x000D_
          [_x000D_
            "150"_x000D_
          ]_x000D_
        ],_x000D_
        "Statistics": {_x000D_
          "CreationDate": "2022-11-15T10:02:33.4361528+01:00",_x000D_
          "LastRefreshDate": "2020-11-09T16:11:01.1858402+01:00",_x000D_
          "TotalRefreshCount": 1,_x000D_
          "CustomInfo": {}_x000D_
        }_x000D_
      },_x000D_
      "3793": {_x000D_
        "$type": "Inside.Core.Formula.Definition.DefinitionAC, Inside.Core.Formula",_x000D_
        "ID": 3793,_x000D_
        "Results": [_x000D_
          [_x000D_
            "300"_x000D_
          ]_x000D_
        ],_x000D_
        "Statistics": {_x000D_
          "CreationDate": "2022-11-15T10:02:33.4361528+01:00",_x000D_
          "LastRefreshDate": "2020-11-09T16:11:01.1978412+01:00",_x000D_
          "TotalRefreshCount": 1,_x000D_
          "CustomInfo": {}_x000D_
        }_x000D_
      },_x000D_
      "3794": {_x000D_
        "$type": "Inside.Core.Formula.Definition.DefinitionAC, Inside.Core.Formula",_x000D_
        "ID": 3794,_x000D_
        "Results": [_x000D_
          [_x000D_
            "100"_x000D_
          ]_x000D_
        ],_x000D_
        "Statistics": {_x000D_
          "CreationDate": "2022-11-15T10:02:33.4361528+01:00",_x000D_
          "LastRefreshDate": "2020-11-09T16:11:01.2008312+01:00",_x000D_
          "TotalRefreshCount": 1,_x000D_
          "CustomInfo": {}_x000D_
        }_x000D_
      },_x000D_
      "3795": {_x000D_
        "$type": "Inside.Core.Formula.Definition.DefinitionAC, Inside.Core.Formula",_x000D_
        "ID": 3795,_x000D_
        "Results": [_x000D_
          [_x000D_
            "200"_x000D_
          ]_x000D_
        ],_x000D_
        "Statistics": {_x000D_
          "CreationDate": "2022-11-15T10:02:33.4361528+01:00",_x000D_
          "LastRefreshDate": "2020-11-09T16:11:01.2028396+01:00",_x000D_
          "TotalRefreshCount": 1,_x000D_
          "CustomInfo": {}_x000D_
        }_x000D_
      },_x000D_
      "3796": {_x000D_
        "$type": "Inside.Core.Formula.Definition.DefinitionAC, Inside.Core.Formula",_x000D_
        "ID": 3796,_x000D_
        "Results": [_x000D_
          [_x000D_
            "300"_x000D_
          ]_x000D_
        ],_x000D_
        "Statistics": {_x000D_
          "CreationDate": "2022-11-15T10:02:33.4361528+01:00",_x000D_
          "LastRefreshDate": "2020-11-09T16:11:01.2058325+01:00",_x000D_
          "TotalRefreshCount": 1,_x000D_
          "CustomInfo": {}_x000D_
        }_x000D_
      },_x000D_
      "3797": {_x000D_
        "$type": "Inside.Core.Formula.Definition.DefinitionAC, Inside.Core.Formula",_x000D_
        "ID": 3797,_x000D_
        "Results": [_x000D_
          [_x000D_
            "100"_x000D_
          ]_x000D_
        ],_x000D_
        "Statistics": {_x000D_
          "CreationDate": "2022-11-15T10:02:33.4361528+01:00",_x000D_
          "LastRefreshDate": "2020-11-09T16:11:01.2078331+01:00",_x000D_
          "TotalRefreshCount": 1,_x000D_
          "CustomInfo": {}_x000D_
        }_x000D_
      },_x000D_
      "3798": {_x000D_
        "$type": "Inside.Core.Formula.Definition.DefinitionAC, Inside.Core.Formula",_x000D_
        "ID": 3798,_x000D_
        "Results": [_x000D_
          [_x000D_
            "100"_x000D_
          ]_x000D_
        ],_x000D_
        "Statistics": {_x000D_
          "CreationDate": "2022-11-15T10:02:33.4361528+01:00",_x000D_
          "LastRefreshDate": "2020-11-09T16:11:01.2098252+01:00",_x000D_
          "TotalRefreshCount": 1,_x000D_
          "CustomInfo": {}_x000D_
        }_x000D_
      },_x000D_
      "3799": {_x000D_
        "$type": "Inside.Core.Formula.Definition.DefinitionAC, Inside.Core.Formula",_x000D_
        "ID": 3799,_x000D_
        "Results": [_x000D_
          [_x000D_
            "250"_x000D_
          ]_x000D_
        ],_x000D_
        "Statistics": {_x000D_
          "CreationDate": "2022-11-15T10:02:33.4361528+01:00",_x000D_
          "LastRefreshDate": "2020-11-09T16:11:01.2127751+01:00",_x000D_
          "TotalRefreshCount": 1,_x000D_
          "CustomInfo": {}_x000D_
        }_x000D_
      },_x000D_
      "3800": {_x000D_
        "$type": "Inside.Core.Formula.Definition.DefinitionAC, Inside.Core.Formula",_x000D_
        "ID": 3800,_x000D_
        "Results": [_x000D_
          [_x000D_
            "200"_x000D_
          ]_x000D_
        ],_x000D_
        "Statistics": {_x000D_
          "CreationDate": "2022-11-15T10:02:33.4361528+01:00",_x000D_
          "LastRefreshDate": "2020-11-09T16:11:01.2157935+01:00",_x000D_
          "TotalRefreshCount": 1,_x000D_
          "CustomInfo": {}_x000D_
        }_x000D_
      },_x000D_
      "3801": {_x000D_
        "$type": "Inside.Core.Formula.Definition.DefinitionAC, Inside.Core.Formula",_x000D_
        "ID": 3801,_x000D_
        "Results": [_x000D_
          [_x000D_
            "100"_x000D_
          ]_x000D_
        ],_x000D_
        "Statistics": {_x000D_
          "CreationDate": "2022-11-15T10:02:33.4361528+01:00",_x000D_
          "LastRefreshDate": "2020-11-09T16:11:01.2177873+01:00",_x000D_
          "TotalRefreshCount": 1,_x000D_
          "CustomInfo": {}_x000D_
        }_x000D_
      },_x000D_
      "3802": {_x000D_
        "$type": "Inside.Core.Formula.Definition.DefinitionAC, Inside.Core.Formula",_x000D_
        "ID": 3802,_x000D_
        "Results": [_x000D_
          [_x000D_
            "100"_x000D_
          ]_x000D_
        ],_x000D_
        "Statistics": {_x000D_
          "CreationDate": "2022-11-15T10:02:33.4361528+01:00",_x000D_
          "LastRefreshDate": "2020-11-09T16:11:01.2207531+01:00",_x000D_
          "TotalRefreshCount": 1,_x000D_
          "CustomInfo": {}_x000D_
        }_x000D_
      },_x000D_
      "3803": {_x000D_
        "$type": "Inside.Core.Formula.Definition.DefinitionAC, Inside.Core.Formula",_x000D_
        "ID": 3803,_x000D_
        "Results": [_x000D_
          [_x000D_
            "200"_x000D_
          ]_x000D_
        ],_x000D_
        "Statistics": {_x000D_
          "CreationDate": "2022-11-15T10:02:33.4361528+01:00",_x000D_
          "LastRefreshDate": "2020-11-09T16:11:01.2227743+01:00",_x000D_
          "TotalRefreshCount": 1,_x000D_
          "CustomInfo": {}_x000D_
        }_x000D_
      },_x000D_
      "3804": {_x000D_
        "$type": "Inside.Core.Formula.Definition.DefinitionAC, Inside.Core.Formula",_x000D_
        "ID": 3804,_x000D_
        "Results": [_x000D_
          [_x000D_
            "100"_x000D_
          ]_x000D_
        ],_x000D_
        "Statistics": {_x000D_
          "CreationDate": "2022-11-15T10:02:33.4361528+01:00",_x000D_
          "LastRefreshDate": "2020-11-09T16:11:01.2247751+01:00",_x000D_
          "TotalRefreshCount": 1,_x000D_
          "CustomInfo": {}_x000D_
        }_x000D_
      },_x000D_
      "3805": {_x000D_
        "$type": "Inside.Core.Formula.Definition.DefinitionAC, Inside.Core.Formula",_x000D_
        "ID": 3805,_x000D_
        "Results": [_x000D_
          [_x000D_
            "300"_x000D_
          ]_x000D_
        ],_x000D_
        "Statistics": {_x000D_
          "CreationDate": "2022-11-15T10:02:33.4361528+01:00",_x000D_
          "LastRefreshDate": "2020-11-09T16:11:01.2277776+01:00",_x000D_
          "TotalRefreshCount": 1,_x000D_
          "CustomInfo": {}_x000D_
        }_x000D_
      },_x000D_
      "3806": {_x000D_
        "$type": "Inside.Core.Formula.Definition.DefinitionAC, Inside.Core.Formula",_x000D_
        "ID": 3806,_x000D_
        "Results": [_x000D_
          [_x000D_
            "150"_x000D_
          ]_x000D_
        ],_x000D_
        "Statistics": {_x000D_
          "CreationDate": "2022-11-15T10:02:33.4361528+01:00",_x000D_
          "LastRefreshDate": "2020-11-09T16:11:01.2307654+01:00",_x000D_
          "TotalRefreshCount": 1,_x000D_
          "CustomInfo": {}_x000D_
        }_x000D_
      },_x000D_
      "3807": {_x000D_
        "$type": "Inside.Core.Formula.Definition.DefinitionAC, Inside.Core.Formula",_x000D_
        "ID": 3807,_x000D_
        "Results": [_x000D_
          [_x000D_
            "250"_x000D_
          ]_x000D_
        ],_x000D_
        "Statistics": {_x000D_
          "CreationDate": "2022-11-15T10:02:33.4361528+01:00",_x000D_
          "LastRefreshDate": "2020-11-09T16:11:01.2337216+01:00",_x000D_
          "TotalRefreshCount": 1,_x000D_
          "CustomInfo": {}_x000D_
        }_x000D_
      },_x000D_
      "3808": {_x000D_
        "$type": "Inside.Core.Formula.Definition.DefinitionAC, Inside.Core.Formula",_x000D_
        "ID": 3808,_x000D_
        "Results": [_x000D_
          [_x000D_
            "300"_x000D_
          ]_x000D_
        ],_x000D_
        "Statistics": {_x000D_
          "CreationDate": "2022-11-15T10:02:33.4361528+01:00",_x000D_
          "LastRefreshDate": "2020-11-09T16:11:01.2357164+01:00",_x000D_
          "TotalRefreshCount": 1,_x000D_
          "CustomInfo": {}_x000D_
        }_x000D_
      },_x000D_
      "3809": {_x000D_
        "$type": "Inside.Core.Formula.Definition.DefinitionAC, Inside.Core.Formula",_x000D_
        "ID": 3809,_x000D_
        "Results": [_x000D_
          [_x000D_
            "250"_x000D_
          ]_x000D_
        ],_x000D_
        "Statistics": {_x000D_
          "CreationDate": "2022-11-15T10:02:33.4361528+01:00",_x000D_
          "LastRefreshDate": "2020-11-09T16:11:01.2456964+01:00",_x000D_
          "TotalRefreshCount": 1,_x000D_
          "CustomInfo": {}_x000D_
        }_x000D_
      },_x000D_
      "3810": {_x000D_
        "$type": "Inside.Core.Formula.Definition.DefinitionAC, Inside.Core.Formula",_x000D_
        "ID": 3810,_x000D_
        "Results": [_x000D_
          [_x000D_
            "100"_x000D_
          ]_x000D_
        ],_x000D_
        "Statistics": {_x000D_
          "CreationDate": "2022-11-15T10:02:33.4361528+01:00",_x000D_
          "LastRefreshDate": "2020-11-09T16:11:01.24872+01:00",_x000D_
          "TotalRefreshCount": 1,_x000D_
          "CustomInfo": {}_x000D_
        }_x000D_
      },_x000D_
      "3811": {_x000D_
        "$type": "Inside.Core.Formula.Definition.DefinitionAC, Inside.Core.Formula",_x000D_
        "ID": 3811,_x000D_
        "Results": [_x000D_
          [_x000D_
            "100"_x000D_
          ]_x000D_
        ],_x000D_
        "Statistics": {_x000D_
          "CreationDate": "2022-11-15T10:02:33.4361528+01:00",_x000D_
          "LastRefreshDate": "2020-11-09T16:11:01.2517123+01:00",_x000D_
          "TotalRefreshCount": 1,_x000D_
          "CustomInfo": {}_x000D_
        }_x000D_
      },_x000D_
      "3812": {_x000D_
        "$type": "Inside.Core.Formula.Definition.DefinitionAC, Inside.Core.Formula",_x000D_
        "ID": 3812,_x000D_
        "Results": [_x000D_
          [_x000D_
            "250"_x000D_
          ]_x000D_
        ],_x000D_
        "Statistics": {_x000D_
          "CreationDate": "2022-11-15T10:02:33.4361528+01:00",_x000D_
          "LastRefreshDate": "2020-11-09T16:11:01.2537265+01:00",_x000D_
          "TotalRefreshCount": 1,_x000D_
          "CustomInfo": {}_x000D_
        }_x000D_
      },_x000D_
      "3813": {_x000D_
        "$type": "Inside.Core.Formula.Definition.DefinitionAC, Inside.Core.Formula",_x000D_
        "ID": 3813,_x000D_
        "Results": [_x000D_
          [_x000D_
            "300"_x000D_
          ]_x000D_
        ],_x000D_
        "Statistics": {_x000D_
          "CreationDate": "2022-11-15T10:02:33.4361528+01:00",_x000D_
          "LastRefreshDate": "2020-11-09T16:11:01.2567052+01:00",_x000D_
          "TotalRefreshCount": 1,_x000D_
          "CustomInfo": {}_x000D_
        }_x000D_
      },_x000D_
      "3814": {_x000D_
        "$type": "Inside.Core.Formula.Definition.DefinitionAC, Inside.Core.Formula",_x000D_
        "ID": 3814,_x000D_
        "Results": [_x000D_
          [_x000D_
            "100"_x000D_
          ]_x000D_
        ],_x000D_
        "Statistics": {_x000D_
          "CreationDate": "2022-11-15T10:02:33.4361528+01:00",_x000D_
          "LastRefreshDate": "2020-11-09T16:11:01.2596999+01:00",_x000D_
          "TotalRefreshCount": 1,_x000D_
          "CustomInfo": {}_x000D_
        }_x000D_
      },_x000D_
      "3815": {_x000D_
        "$type": "Inside.Core.Formula.Definition.DefinitionAC, Inside.Core.Formula",_x000D_
        "ID": 3815,_x000D_
        "Results": [_x000D_
          [_x000D_
            "150"_x000D_
          ]_x000D_
        ],_x000D_
        "Statistics": {_x000D_
          "CreationDate": "2022-11-15T10:02:33.4361528+01:00",_x000D_
          "LastRefreshDate": "2020-11-09T16:11:01.261691+01:00",_x000D_
          "TotalRefreshCount": 1,_x000D_
          "CustomInfo": {}_x000D_
        }_x000D_
      },_x000D_
      "3816": {_x000D_
        "$type": "Inside.Core.Formula.Definition.DefinitionAC, Inside.Core.Formula",_x000D_
        "ID": 3816,_x000D_
        "Results": [_x000D_
          [_x000D_
            "Employé"_x000D_
          ]_x000D_
        ],_x000D_
        "Statistics": {_x000D_
          "CreationDate": "2022-11-15T10:02:33.4361528+01:00",_x000D_
          "LastRefreshDate": "2020-11-09T16:11:01.2647185+01:00",_x000D_
          "TotalRefreshCount": 1,_x000D_
          "CustomInfo": {}_x000D_
        }_x000D_
      },_x000D_
      "3817": {_x000D_
        "$type": "Inside.Core.Formula.Definition.DefinitionAC, Inside.Core.Formula",_x000D_
        "ID": 3817,_x000D_
        "Results": [_x000D_
          [_x000D_
            "1"_x000D_
          ]_x000D_
        ],_x000D_
        "Statistics": {_x000D_
          "CreationDate": "2022-11-15T10:02:33.4361528+01:00",_x000D_
          "LastRefreshDate": "2020-11-09T16:11:01.2677106+01:00",_x000D_
          "TotalRefreshCount": 1,_x000D_
          "CustomInfo": {}_x000D_
        }_x000D_
      },_x000D_
      "3818": {_x000D_
        "$type": "Inside.Core.Formula.Definition.DefinitionAC, Inside.Core.Formula",_x000D_
        "ID": 3818,_x000D_
        "Results": [_x000D_
          [_x000D_
            ""_x000D_
          ]_x000D_
        ],_x000D_
        "Statistics": {_x000D_
          "CreationDate": "2022-11-15T10:02:33.4361528+01:00",_x000D_
          "LastRefreshDate": "2020-11-09T16:11:01.2707093+01:00",_x000D_
          "TotalRefreshCount": 1,_x000D_
          "CustomInfo": {}_x000D_
        }_x000D_
      },_x000D_
      "3819": {_x000D_
        "$type": "Inside.Core.Formula.Definition.DefinitionAC, Inside.Core.Formula",_x000D_
        "ID": 3819,_x000D_
        "Results": [_x000D_
          [_x000D_
            ""_x000D_
          ]_x000D_
        ],_x000D_
        "Statistics": {_x000D_
          "CreationDate": "2022-11-15T10:02:33.4361528+01:00",_x000D_
          "LastRefreshDate": "2020-11-09T16:11:01.272697+01:00",_x000D_
          "TotalRefreshCount": 1,_x000D_
          "CustomInfo": {}_x000D_
        }_x000D_
      },_x000D_
      "3820": {_x000D_
        "$type": "Inside.Core.Formula.Definition.DefinitionAC, Inside.Core.Formula",_x000D_
        "ID": 3820,_x000D_
        "Results": [_x000D_
          [_x000D_
            "Catégorie 3"_x000D_
          ]_x000D_
        ],_x000D_
        "Statistics": {_x000D_
          "CreationDate": "2022-11-15T10:02:33.4361528+01:00",_x000D_
          "LastRefreshDate": "2020-11-09T16:11:01.2756551+01:00",_x000D_
          "TotalRefreshCount": 1,_x000D_
          "CustomInfo": {}_x000D_
        }_x000D_
      },_x000D_
      "3821": {_x000D_
        "$type": "Inside.Core.Formula.Definition.DefinitionAC, Inside.Core.Formula",_x000D_
        "ID": 3821,_x000D_
        "Results": [_x000D_
          [_x000D_
            "300"_x000D_
          ]_x000D_
</t>
  </si>
  <si>
    <t xml:space="preserve">        ],_x000D_
        "Statistics": {_x000D_
          "CreationDate": "2022-11-15T10:02:33.4361528+01:00",_x000D_
          "LastRefreshDate": "2020-11-09T16:11:01.278647+01:00",_x000D_
          "TotalRefreshCount": 1,_x000D_
          "CustomInfo": {}_x000D_
        }_x000D_
      },_x000D_
      "3822": {_x000D_
        "$type": "Inside.Core.Formula.Definition.DefinitionAC, Inside.Core.Formula",_x000D_
        "ID": 3822,_x000D_
        "Results": [_x000D_
          [_x000D_
            "100"_x000D_
          ]_x000D_
        ],_x000D_
        "Statistics": {_x000D_
          "CreationDate": "2022-11-15T10:02:33.4361528+01:00",_x000D_
          "LastRefreshDate": "2020-11-09T16:11:01.2816755+01:00",_x000D_
          "TotalRefreshCount": 1,_x000D_
          "CustomInfo": {}_x000D_
        }_x000D_
      },_x000D_
      "3823": {_x000D_
        "$type": "Inside.Core.Formula.Definition.DefinitionAC, Inside.Core.Formula",_x000D_
        "ID": 3823,_x000D_
        "Results": [_x000D_
          [_x000D_
            "250"_x000D_
          ]_x000D_
        ],_x000D_
        "Statistics": {_x000D_
          "CreationDate": "2022-11-15T10:02:33.4361528+01:00",_x000D_
          "LastRefreshDate": "2020-11-09T16:11:01.2836682+01:00",_x000D_
          "TotalRefreshCount": 1,_x000D_
          "CustomInfo": {}_x000D_
        }_x000D_
      },_x000D_
      "3824": {_x000D_
        "$type": "Inside.Core.Formula.Definition.DefinitionAC, Inside.Core.Formula",_x000D_
        "ID": 3824,_x000D_
        "Results": [_x000D_
          [_x000D_
            "200"_x000D_
          ]_x000D_
        ],_x000D_
        "Statistics": {_x000D_
          "CreationDate": "2022-11-15T10:02:33.4361528+01:00",_x000D_
          "LastRefreshDate": "2020-11-09T16:11:01.2866606+01:00",_x000D_
          "TotalRefreshCount": 1,_x000D_
          "CustomInfo": {}_x000D_
        }_x000D_
      },_x000D_
      "3825": {_x000D_
        "$type": "Inside.Core.Formula.Definition.DefinitionAC, Inside.Core.Formula",_x000D_
        "ID": 3825,_x000D_
        "Results": [_x000D_
          [_x000D_
            "300"_x000D_
          ]_x000D_
        ],_x000D_
        "Statistics": {_x000D_
          "CreationDate": "2022-11-15T10:02:33.4361528+01:00",_x000D_
          "LastRefreshDate": "2020-11-09T16:11:01.2886569+01:00",_x000D_
          "TotalRefreshCount": 1,_x000D_
          "CustomInfo": {}_x000D_
        }_x000D_
      },_x000D_
      "3826": {_x000D_
        "$type": "Inside.Core.Formula.Definition.DefinitionAC, Inside.Core.Formula",_x000D_
        "ID": 3826,_x000D_
        "Results": [_x000D_
          [_x000D_
            "400"_x000D_
          ]_x000D_
        ],_x000D_
        "Statistics": {_x000D_
          "CreationDate": "2022-11-15T10:02:33.4361528+01:00",_x000D_
          "LastRefreshDate": "2020-11-09T16:11:01.2916379+01:00",_x000D_
          "TotalRefreshCount": 1,_x000D_
          "CustomInfo": {}_x000D_
        }_x000D_
      },_x000D_
      "3827": {_x000D_
        "$type": "Inside.Core.Formula.Definition.DefinitionAC, Inside.Core.Formula",_x000D_
        "ID": 3827,_x000D_
        "Results": [_x000D_
          [_x000D_
            "300"_x000D_
          ]_x000D_
        ],_x000D_
        "Statistics": {_x000D_
          "CreationDate": "2022-11-15T10:02:33.4361528+01:00",_x000D_
          "LastRefreshDate": "2020-11-09T16:11:01.2936329+01:00",_x000D_
          "TotalRefreshCount": 1,_x000D_
          "CustomInfo": {}_x000D_
        }_x000D_
      },_x000D_
      "3828": {_x000D_
        "$type": "Inside.Core.Formula.Definition.DefinitionAC, Inside.Core.Formula",_x000D_
        "ID": 3828,_x000D_
        "Results": [_x000D_
          [_x000D_
            "Employé"_x000D_
          ]_x000D_
        ],_x000D_
        "Statistics": {_x000D_
          "CreationDate": "2022-11-15T10:02:33.4361528+01:00",_x000D_
          "LastRefreshDate": "2020-11-09T16:11:01.2966666+01:00",_x000D_
          "TotalRefreshCount": 1,_x000D_
          "CustomInfo": {}_x000D_
        }_x000D_
      },_x000D_
      "3829": {_x000D_
        "$type": "Inside.Core.Formula.Definition.DefinitionAC, Inside.Core.Formula",_x000D_
        "ID": 3829,_x000D_
        "Results": [_x000D_
          [_x000D_
            "3"_x000D_
          ]_x000D_
        ],_x000D_
        "Statistics": {_x000D_
          "CreationDate": "2022-11-15T10:02:33.4361528+01:00",_x000D_
          "LastRefreshDate": "2020-11-09T16:11:01.298658+01:00",_x000D_
          "TotalRefreshCount": 1,_x000D_
          "CustomInfo": {}_x000D_
        }_x000D_
      },_x000D_
      "3830": {_x000D_
        "$type": "Inside.Core.Formula.Definition.DefinitionAC, Inside.Core.Formula",_x000D_
        "ID": 3830,_x000D_
        "Results": [_x000D_
          [_x000D_
            "2"_x000D_
          ]_x000D_
        ],_x000D_
        "Statistics": {_x000D_
          "CreationDate": "2022-11-15T10:02:33.4361528+01:00",_x000D_
          "LastRefreshDate": "2020-11-09T16:11:01.3016504+01:00",_x000D_
          "TotalRefreshCount": 1,_x000D_
          "CustomInfo": {}_x000D_
        }_x000D_
      },_x000D_
      "3831": {_x000D_
        "$type": "Inside.Core.Formula.Definition.DefinitionAC, Inside.Core.Formula",_x000D_
        "ID": 3831,_x000D_
        "Results": [_x000D_
          [_x000D_
            "4"_x000D_
          ]_x000D_
        ],_x000D_
        "Statistics": {_x000D_
          "CreationDate": "2022-11-15T10:02:33.4361528+01:00",_x000D_
          "LastRefreshDate": "2020-11-09T16:11:01.3036446+01:00",_x000D_
          "TotalRefreshCount": 1,_x000D_
          "CustomInfo": {}_x000D_
        }_x000D_
      },_x000D_
      "3832": {_x000D_
        "$type": "Inside.Core.Formula.Definition.DefinitionAC, Inside.Core.Formula",_x000D_
        "ID": 3832,_x000D_
        "Results": [_x000D_
          [_x000D_
            "Catégorie 1"_x000D_
          ]_x000D_
        ],_x000D_
        "Statistics": {_x000D_
          "CreationDate": "2022-11-15T10:02:33.4361528+01:00",_x000D_
          "LastRefreshDate": "2020-11-09T16:11:01.3066421+01:00",_x000D_
          "TotalRefreshCount": 1,_x000D_
          "CustomInfo": {}_x000D_
        }_x000D_
      },_x000D_
      "3833": {_x000D_
        "$type": "Inside.Core.Formula.Definition.DefinitionAC, Inside.Core.Formula",_x000D_
        "ID": 3833,_x000D_
        "Results": [_x000D_
          [_x000D_
            "Catégorie 5"_x000D_
          ]_x000D_
        ],_x000D_
        "Statistics": {_x000D_
          "CreationDate": "2022-11-15T10:02:33.4361528+01:00",_x000D_
          "LastRefreshDate": "2020-11-09T16:11:01.3096338+01:00",_x000D_
          "TotalRefreshCount": 1,_x000D_
          "CustomInfo": {}_x000D_
        }_x000D_
      },_x000D_
      "3834": {_x000D_
        "$type": "Inside.Core.Formula.Definition.DefinitionAC, Inside.Core.Formula",_x000D_
        "ID": 3834,_x000D_
        "Results": [_x000D_
          [_x000D_
            "Catégorie 5"_x000D_
          ]_x000D_
        ],_x000D_
        "Statistics": {_x000D_
          "CreationDate": "2022-11-15T10:02:33.4361528+01:00",_x000D_
          "LastRefreshDate": "2020-11-09T16:11:01.3126299+01:00",_x000D_
          "TotalRefreshCount": 1,_x000D_
          "CustomInfo": {}_x000D_
        }_x000D_
      },_x000D_
      "3835": {_x000D_
        "$type": "Inside.Core.Formula.Definition.DefinitionAC, Inside.Core.Formula",_x000D_
        "ID": 3835,_x000D_
        "Results": [_x000D_
          [_x000D_
            ""_x000D_
          ]_x000D_
        ],_x000D_
        "Statistics": {_x000D_
          "CreationDate": "2022-11-15T10:02:33.4361528+01:00",_x000D_
          "LastRefreshDate": "2020-11-09T16:11:01.3166031+01:00",_x000D_
          "TotalRefreshCount": 1,_x000D_
          "CustomInfo": {}_x000D_
        }_x000D_
      },_x000D_
      "3836": {_x000D_
        "$type": "Inside.Core.Formula.Definition.DefinitionAC, Inside.Core.Formula",_x000D_
        "ID": 3836,_x000D_
        "Results": [_x000D_
          [_x000D_
            ""_x000D_
          ]_x000D_
        ],_x000D_
        "Statistics": {_x000D_
          "CreationDate": "2022-11-15T10:02:33.4361528+01:00",_x000D_
          "LastRefreshDate": "2020-11-09T16:11:01.3185977+01:00",_x000D_
          "TotalRefreshCount": 1,_x000D_
          "CustomInfo": {}_x000D_
        }_x000D_
      },_x000D_
      "3837": {_x000D_
        "$type": "Inside.Core.Formula.Definition.DefinitionAC, Inside.Core.Formula",_x000D_
        "ID": 3837,_x000D_
        "Results": [_x000D_
          [_x000D_
            "Catégorie 1"_x000D_
          ]_x000D_
        ],_x000D_
        "Statistics": {_x000D_
          "CreationDate": "2022-11-15T10:02:33.4361528+01:00",_x000D_
          "LastRefreshDate": "2020-11-09T16:11:01.3215894+01:00",_x000D_
          "TotalRefreshCount": 1,_x000D_
          "CustomInfo": {}_x000D_
        }_x000D_
      },_x000D_
      "3838": {_x000D_
        "$type": "Inside.Core.Formula.Definition.DefinitionAC, Inside.Core.Formula",_x000D_
        "ID": 3838,_x000D_
        "Results": [_x000D_
          [_x000D_
            "250"_x000D_
          ]_x000D_
        ],_x000D_
        "Statistics": {_x000D_
          "CreationDate": "2022-11-15T10:02:33.4361528+01:00",_x000D_
          "LastRefreshDate": "2020-11-09T16:11:01.328546+01:00",_x000D_
          "TotalRefreshCount": 1,_x000D_
          "CustomInfo": {}_x000D_
        }_x000D_
      },_x000D_
      "3839": {_x000D_
        "$type": "Inside.Core.Formula.Definition.DefinitionAC, Inside.Core.Formula",_x000D_
        "ID": 3839,_x000D_
        "Results": [_x000D_
          [_x000D_
            "250"_x000D_
          ]_x000D_
        ],_x000D_
        "Statistics": {_x000D_
          "CreationDate": "2022-11-15T10:02:33.4361528+01:00",_x000D_
          "LastRefreshDate": "2020-11-09T16:11:01.3395431+01:00",_x000D_
          "TotalRefreshCount": 1,_x000D_
          "CustomInfo": {}_x000D_
        }_x000D_
      },_x000D_
      "3840": {_x000D_
        "$type": "Inside.Core.Formula.Definition.DefinitionAC, Inside.Core.Formula",_x000D_
        "ID": 3840,_x000D_
        "Results": [_x000D_
          [_x000D_
            "200"_x000D_
          ]_x000D_
        ],_x000D_
        "Statistics": {_x000D_
          "CreationDate": "2022-11-15T10:02:33.4361528+01:00",_x000D_
          "LastRefreshDate": "2020-11-09T16:11:01.3425454+01:00",_x000D_
          "TotalRefreshCount": 1,_x000D_
          "CustomInfo": {}_x000D_
        }_x000D_
      },_x000D_
      "3841": {_x000D_
        "$type": "Inside.Core.Formula.Definition.DefinitionAC, Inside.Core.Formula",_x000D_
        "ID": 3841,_x000D_
        "Results": [_x000D_
          [_x000D_
            "250"_x000D_
          ]_x000D_
        ],_x000D_
        "Statistics": {_x000D_
          "CreationDate": "2022-11-15T10:02:33.4361528+01:00",_x000D_
          "LastRefreshDate": "2020-11-09T16:11:01.3445398+01:00",_x000D_
          "TotalRefreshCount": 1,_x000D_
          "CustomInfo": {}_x000D_
        }_x000D_
      },_x000D_
      "3842": {_x000D_
        "$type": "Inside.Core.Formula.Definition.DefinitionAC, Inside.Core.Formula",_x000D_
        "ID": 3842,_x000D_
        "Results": [_x000D_
          [_x000D_
            "200"_x000D_
          ]_x000D_
        ],_x000D_
        "Statistics": {_x000D_
          "CreationDate": "2022-11-15T10:02:33.4361528+01:00",_x000D_
          "LastRefreshDate": "2020-11-09T16:11:01.3474955+01:00",_x000D_
          "TotalRefreshCount": 1,_x000D_
          "CustomInfo": {}_x000D_
        }_x000D_
      },_x000D_
      "3843": {_x000D_
        "$type": "Inside.Core.Formula.Definition.DefinitionAC, Inside.Core.Formula",_x000D_
        "ID": 3843,_x000D_
        "Results": [_x000D_
          [_x000D_
            "100"_x000D_
          ]_x000D_
        ],_x000D_
        "Statistics": {_x000D_
          "CreationDate": "2022-11-15T10:02:33.4361528+01:00",_x000D_
          "LastRefreshDate": "2020-11-09T16:11:01.3494903+01:00",_x000D_
          "TotalRefreshCount": 1,_x000D_
          "CustomInfo": {}_x000D_
        }_x000D_
      },_x000D_
      "3844": {_x000D_
        "$type": "Inside.Core.Formula.Definition.DefinitionAC, Inside.Core.Formula",_x000D_
        "ID": 3844,_x000D_
        "Results": [_x000D_
          [_x000D_
            "150"_x000D_
          ]_x000D_
        ],_x000D_
        "Statistics": {_x000D_
          "CreationDate": "2022-11-15T10:02:33.4361528+01:00",_x000D_
          "LastRefreshDate": "2020-11-09T16:11:01.3524828+01:00",_x000D_
          "TotalRefreshCount": 1,_x000D_
          "CustomInfo": {}_x000D_
        }_x000D_
      },_x000D_
      "3845": {_x000D_
        "$type": "Inside.Core.Formula.Definition.DefinitionAC, Inside.Core.Formula",_x000D_
        "ID": 3845,_x000D_
        "Results": [_x000D_
          [_x000D_
            "100"_x000D_
          ]_x000D_
        ],_x000D_
        "Statistics": {_x000D_
          "CreationDate": "2022-11-15T10:02:33.4361528+01:00",_x000D_
          "LastRefreshDate": "2020-11-09T16:11:01.3544773+01:00",_x000D_
          "TotalRefreshCount": 1,_x000D_
          "CustomInfo": {}_x000D_
        }_x000D_
      },_x000D_
      "3846": {_x000D_
        "$type": "Inside.Core.Formula.Definition.DefinitionAC, Inside.Core.Formula",_x000D_
        "ID": 3846,_x000D_
        "Results": [_x000D_
          [_x000D_
            "100"_x000D_
          ]_x000D_
        ],_x000D_
        "Statistics": {_x000D_
          "CreationDate": "2022-11-15T10:02:33.4361528+01:00",_x000D_
          "LastRefreshDate": "2020-11-09T16:11:01.3564722+01:00",_x000D_
          "TotalRefreshCount": 1,_x000D_
          "CustomInfo": {}_x000D_
        }_x000D_
      },_x000D_
      "3847": {_x000D_
        "$type": "Inside.Core.Formula.Definition.DefinitionAC, Inside.Core.Formula",_x000D_
        "ID": 3847,_x000D_
        "Results": [_x000D_
          [_x000D_
            "150"_x000D_
          ]_x000D_
        ],_x000D_
        "Statistics": {_x000D_
          "CreationDate": "2022-11-15T10:02:33.4361528+01:00",_x000D_
          "LastRefreshDate": "2020-11-09T16:11:01.3594959+01:00",_x000D_
          "TotalRefreshCount": 1,_x000D_
          "CustomInfo": {}_x000D_
        }_x000D_
      },_x000D_
      "3848": {_x000D_
        "$type": "Inside.Core.Formula.Definition.DefinitionAC, Inside.Core.Formula",_x000D_
        "ID": 3848,_x000D_
        "Results": [_x000D_
          [_x000D_
            "400"_x000D_
          ]_x000D_
        ],_x000D_
        "Statistics": {_x000D_
          "CreationDate": "2022-11-15T10:02:33.4361528+01:00",_x000D_
          "LastRefreshDate": "2020-11-09T16:11:01.3624575+01:00",_x000D_
          "TotalRefreshCount": 1,_x000D_
          "CustomInfo": {}_x000D_
        }_x000D_
      },_x000D_
      "3849": {_x000D_
        "$type": "Inside.Core.Formula.Definition.DefinitionAC, Inside.Core.Formula",_x000D_
        "ID": 3849,_x000D_
        "Results": [_x000D_
          [_x000D_
            "150"_x000D_
          ]_x000D_
        ],_x000D_
        "Statistics": {_x000D_
          "CreationDate": "2022-11-15T10:02:33.4361528+01:00",_x000D_
          "LastRefreshDate": "2020-11-09T16:11:01.3654893+01:00",_x000D_
          "TotalRefreshCount": 1,_x000D_
          "CustomInfo": {}_x000D_
        }_x000D_
      },_x000D_
      "3850": {_x000D_
        "$type": "Inside.Core.Formula.Definition.DefinitionAC, Inside.Core.Formula",_x000D_
        "ID": 3850,_x000D_
        "Results": [_x000D_
          [_x000D_
            "300"_x000D_
          ]_x000D_
        ],_x000D_
        "Statistics": {_x000D_
          "CreationDate": "2022-11-15T10:02:33.4361528+01:00",_x000D_
          "LastRefreshDate": "2020-11-09T16:11:01.36747+01:00",_x000D_
          "TotalRefreshCount": 1,_x000D_
          "CustomInfo": {}_x000D_
        }_x000D_
      },_x000D_
      "3851": {_x000D_
        "$type": "Inside.Core.Formula.Definition.DefinitionAC, Inside.Core.Formula",_x000D_
        "ID": 3851,_x000D_
        "Results": [_x000D_
          [_x000D_
            "100"_x000D_
          ]_x000D_
        ],_x000D_
        "Statistics": {_x000D_
          "CreationDate": "2022-11-15T10:02:33.4361528+01:00",_x000D_
          "LastRefreshDate": "2020-11-09T16:11:01.3704631+01:00",_x000D_
          "TotalRefreshCount": 1,_x000D_
          "CustomInfo": {}_x000D_
        }_x000D_
      },_x000D_
      "3852": {_x000D_
        "$type": "Inside.Core.Formula.Definition.DefinitionAC, Inside.Core.Formula",_x000D_
        "ID": 3852,_x000D_
        "Results": [_x000D_
          [_x000D_
            "250"_x000D_
          ]_x000D_
        ],_x000D_
        "Statistics": {_x000D_
          "CreationDate": "2022-11-15T10:02:33.4361528+01:00",_x000D_
          "LastRefreshDate": "2020-11-09T16:11:01.3724717+01:00",_x000D_
          "TotalRefreshCount": 1,_x000D_
          "CustomInfo": {}_x000D_
        }_x000D_
      },_x000D_
      "3853": {_x000D_
        "$type": "Inside.Core.Formula.Definition.DefinitionAC, Inside.Core.Formula",_x000D_
        "ID": 3853,_x000D_
        "Results": [_x000D_
          [_x000D_
            "100"_x000D_
          ]_x000D_
        ],_x000D_
        "Statistics": {_x000D_
          "CreationDate": "2022-11-15T10:02:33.4361528+01:00",_x000D_
          "LastRefreshDate": "2020-11-09T16:11:01.3754686+01:00",_x000D_
          "TotalRefreshCount": 1,_x000D_
          "CustomInfo": {}_x000D_
        }_x000D_
      },_x000D_
      "3854": {_x000D_
        "$type": "Inside.Core.Formula.Definition.DefinitionAC, Inside.Core.Formula",_x000D_
        "ID": 3854,_x000D_
        "Results": [_x000D_
          [_x000D_
            "200"_x000D_
          ]_x000D_
        ],_x000D_
        "Statistics": {_x000D_
          "CreationDate": "2022-11-15T10:02:33.4361528+01:00",_x000D_
          "LastRefreshDate": "2020-11-09T16:11:01.3774607+01:00",_x000D_
          "TotalRefreshCount": 1,_x000D_
          "CustomInfo": {}_x000D_
        }_x000D_
      },_x000D_
      "3855": {_x000D_
        "$type": "Inside.Core.Formula.Definition.DefinitionAC, Inside.Core.Formula",_x000D_
        "ID": 3855,_x000D_
        "Results": [_x000D_
          [_x000D_
            "300"_x000D_
          ]_x000D_
        ],_x000D_
        "Statistics": {_x000D_
          "CreationDate": "2022-11-15T10:02:33.4361528+01:00",_x000D_
          "LastRefreshDate": "2020-11-09T16:11:01.3804123+01:00",_x000D_
          "TotalRefreshCount": 1,_x000D_
          "CustomInfo": {}_x000D_
        }_x000D_
      },_x000D_
      "3856": {_x000D_
        "$type": "Inside.Core.Formula.Definition.DefinitionAC, Inside.Core.Formula",_x000D_
        "ID": 3856,_x000D_
        "Results": [_x000D_
          [_x000D_
            "Employé"_x000D_
          ]_x000D_
        ],_x000D_
        "Statistics": {_x000D_
          "CreationDate": "2022-11-15T10:02:33.4361528+01:00",_x000D_
          "LastRefreshDate": "2020-11-09T16:11:01.3834477+01:00",_x000D_
          "TotalRefreshCount": 1,_x000D_
          "CustomInfo": {}_x000D_
        }_x000D_
      },_x000D_
      "3857": {_x000D_
        "$type": "Inside.Core.Formula.Definition.DefinitionAC, Inside.Core.Formula",_x000D_
        "ID": 3857,_x000D_
        "Results": [_x000D_
          [_x000D_
            "Employé"_x000D_
          ]_x000D_
        ],_x000D_
        "Statistics": {_x000D_
          "CreationDate": "2022-11-15T10:02:33.4361528+01:00",_x000D_
          "LastRefreshDate": "2020-11-09T16:11:01.38644+01:00",_x000D_
          "TotalRefreshCount": 1,_x000D_
          "CustomInfo": {}_x000D_
        }_x000D_
      },_x000D_
      "3858": {_x000D_
        "$type": "Inside.Core.Formula.Definition.DefinitionAC, Inside.Core.Formula",_x000D_
        "ID": 3858,_x000D_
        "Results": [_x000D_
          [_x000D_
            "Ingénieur et cadre"_x000D_
          ]_x000D_
        ],_x000D_
        "Statistics": {_x000D_
          "CreationDate": "2022-11-15T10:02:33.4361528+01:00",_x000D_
          "LastRefreshDate": "2020-11-09T16:11:01.3914265+01:00",_x000D_
          "TotalRefreshCount": 1,_x000D_
          "CustomInfo": {}_x000D_
        }_x000D_
      },_x000D_
      "3859": {_x000D_
        "$type": "Inside.Core.Formula.Definition.DefinitionAC, Inside.Core.Formula",_x000D_
        "ID": 3859,_x000D_
        "Results": [_x000D_
          [_x000D_
            "1"_x000D_
          ]_x000D_
        ],_x000D_
        "Statistics": {_x000D_
          "CreationDate": "2022-11-15T10:02:33.4361528+01:00",_x000D_
          "LastRefreshDate": "2020-11-09T16:11:01.4014625+01:00",_x000D_
          "TotalRefreshCount": 1,_x000D_
          "CustomInfo": {}_x000D_
        }_x000D_
      },_x000D_
      "3860": {_x000D_
        "$type": "Inside.Core.Formula.Definition.DefinitionAC, Inside.Core.Formula",_x000D_
        "ID": 3860,_x000D_
        "Results": [_x000D_
          [_x000D_
            "1"_x000D_
          ]_x000D_
        ],_x000D_
        "Statistics": {_x000D_
          "CreationDate": "2022-11-15T10:02:33.4361528+01:00",_x000D_
          "LastRefreshDate": "2020-11-09T16:11:01.404449+01:00",_x000D_
          "TotalRefreshCount": 1,_x000D_
          "CustomInfo": {}_x000D_
        }_x000D_
      },_x000D_
      "3861": {_x000D_
        "$type": "Inside.Core.Formula.Definition.DefinitionAC, Inside.Core.Formula",_x000D_
        "ID": 3861,_x000D_
        "Results": [_x000D_
          [_x000D_
            "2"_x000D_
          ]_x000D_
        ],_x000D_
        "Statistics": {_x000D_
          "CreationDate": "2022-11-15T10:02:33.4361528+01:00",_x000D_
          "LastRefreshDate": "2020-11-09T16:11:01.4064463+01:00",_x000D_
          "TotalRefreshCount": 1,_x000D_
          "CustomInfo": {}_x000D_
        }_x000D_
      },_x000D_
      "3862": {_x000D_
        "$type": "Inside.Core.Formula.Definition.DefinitionAC, Inside.Core.Formula",_x000D_
        "ID": 3862,_x000D_
        "Results": [_x000D_
          [_x000D_
            "1"_x000D_
          ]_x000D_
        ],_x000D_
        "Statistics": {_x000D_
          "CreationDate": "2022-11-15T10:02:33.4361528+01:00",_x000D_
          "LastRefreshDate": "2020-11-09T16:11:01.4094393+01:00",_x000D_
          "TotalRefreshCount": 1,_x000D_
          "CustomInfo": {}_x000D_
        }_x000D_
      },_x000D_
      "3863": {_x000D_
        "$type": "Inside.Core.Formula.Definition.DefinitionAC, Inside.Core.Formula",_x000D_
        "ID": 3863,_x000D_
        "Results": [_x000D_
          [_x000D_
            "1"_x000D_
          ]_x000D_
        ],_x000D_
        "Statistics": {_x000D_
          "CreationDate": "2022-11-15T10:02:33.4361528+01:00",_x000D_
          "LastRefreshDate": "2020-11-09T16:11:01.4114248+01:00",_x000D_
          "TotalRefreshCount": 1,_x000D_
          "CustomInfo": {}_x000D_
        }_x000D_
      },_x000D_
      "3864": {_x000D_
        "$type": "Inside.Core.Formula.Definition.DefinitionAC, Inside.Core.Formula",_x000D_
        "ID": 3864,_x000D_
        "Results": [_x000D_
          [_x000D_
            "Catégorie 3"_x000D_
          ]_x000D_
        ],_x000D_
        "Statistics": {_x000D_
          "CreationDate": "2022-11-15T10:02:33.4361528+01:00",_x000D_
          "LastRefreshDate": "2020-11-09T16:11:01.4143833+01:00",_x000D_
          "TotalRefreshCount": 1,_x000D_
          "CustomInfo": {}_x000D_
        }_x000D_
      },_x000D_
      "3865": {_x000D_
        "$type": "Inside.Core.Formula.Definition.DefinitionAC, Inside.Core.Formula",_x000D_
        "ID": 3865,_x000D_
        "Results": [_x000D_
          [_x000D_
            ""_x000D_
          ]_x000D_
        ],_x000D_
        "Statistics": {_x000D_
          "CreationDate": "2022-11-15T10:02:33.4361528+01:00",_x000D_
          "LastRefreshDate": "2020-11-09T16:11:01.4173754+01:00",_x000D_
          "TotalRefreshCount": 1,_x000D_
          "CustomInfo": {}_x000D_
        }_x000D_
      },_x000D_
      "3866": {_x000D_
        "$type": "Inside.Core.Formula.Definition.DefinitionAC, Inside.Core.Formula",_x000D_
        "ID": 3866,_x000D_
        "Results": [_x000D_
          [_x000D_
            "Catégorie 2"_x000D_
          ]_x000D_
        ],_x000D_
        "Statistics": {_x000D_
          "CreationDate": "2022-11-15T10:02:33.4361528+01:00",_x000D_
          "LastRefreshDate": "2020-11-09T16:11:01.4203673+01:00",_x000D_
          "TotalRefreshCount": 1,_x000D_
          "CustomInfo": {}_x000D_
        }_x000D_
      },_x000D_
      "3867": {_x000D_
        "$type": "Inside.Core.Formula.Definition.DefinitionAC, Inside.Core.Formula",_x000D_
        "ID": 3867,_x000D_
        "Results": [_x000D_
          [_x000D_
            "Catégorie 2"_x000D_
          ]_x000D_
        ],_x000D_
        "Statistics": {_x000D_
          "CreationDate": "2022-11-15T10:02:33.4361528+01:00",_x000D_
          "LastRefreshDate": "2020-11-09T16:11:01.4233594+01:00",_x000D_
          "TotalRefreshCount": 1,_x000D_
          "CustomInfo": {}_x000D_
        }_x000D_
      },_x000D_
      "3868": {_x000D_
        "$type": "Inside.Core.Formula.Definition.DefinitionAC, Inside.Core.Formula",_x000D_
        "ID": 3868,_x000D_
        "Results": [_x000D_
          [_x000D_
            ""_x000D_
          ]_x000D_
        ],_x000D_
        "Statistics": {_x000D_
          "CreationDate": "2022-11-15T10:02:33.4361528+01:00",_x000D_
          "LastRefreshDate": "2020-11-09T16:11:01.426385+01:00",_x000D_
          "TotalRefreshCount": 1,_x000D_
          "CustomInfo": {}_x000D_
        }_x000D_
      },_x000D_
      "3869": {_x000D_
        "$type": "Inside.Core.Formula.Definition.DefinitionAC, Inside.Core.Formula",_x000D_
        "ID": 3869,_x000D_
        "Results": [_x000D_
          [_x000D_
            ""_x000D_
          ]_x000D_
        ],_x000D_
        "Statistics": {_x000D_
          "CreationDate": "2022-11-15T10:02:33.4361528+01:00",_x000D_
          "LastRefreshDate": "2020-11-09T16:11:01.4293427+01:00",_x000D_
          "TotalRefreshCount": 1,_x000D_
          "CustomInfo": {}_x000D_
        }_x000D_
      },_x000D_
      "3870": {_x000D_
        "$type": "Inside.Core.Formula.Definition.DefinitionAC, Inside.Core.Formula",_x000D_
        "ID": 3870,_x000D_
        "Results": [_x000D_
          [_x000D_
            "Catégorie 3"_x000D_
          ]_x000D_
        ],_x000D_
        "Statistics": {_x000D_
          "CreationDate": "2022-11-15T10:02:33.4361528+01:00",_x000D_
          "LastRefreshDate": "2020-11-09T16:11:01.4323845+01:00",_x000D_
          "TotalRefreshCount": 1,_x000D_
          "CustomInfo": {}_x000D_
        }_x000D_
      },_x000D_
      "3871": {_x000D_
        "$type": "Inside.Core.Formula.Definition.DefinitionAC, Inside.Core.Formula",_x000D_
        "ID": 3871,_x000D_
        "Results": [_x000D_
          [_x000D_
            "Catégorie 1"_x000D_
          ]_x000D_
        ],_x000D_
        "Statistics": {_x000D_
          "CreationDate": "2022-11-15T10:02:33.4361528+01:00",_x000D_
          "LastRefreshDate": "2020-11-09T16:11:01.435377+01:00",_x000D_
          "TotalRefreshCount": 1,_x000D_
          "CustomInfo": {}_x000D_
        }_x000D_
      },_x000D_
      "3872": {_x000D_
        "$type": "Inside.Core.Formula.Definition.DefinitionAC, Inside.Core.Formula",_x000D_
        "ID": 3872,_x000D_
        "Results": [_x000D_
          [_x000D_
            ""_x000D_
          ]_x000D_
        ],_x000D_
        "Statistics": {_x000D_
          "CreationDate": "2022-11-15T10:02:33.4361528+01:00",_x000D_
          "LastRefreshDate": "2020-11-09T16:11:01.4383204+01:00",_x000D_
          "TotalRefreshCount": 1,_x000D_
          "CustomInfo": {}_x000D_
        }_x000D_
      },_x000D_
      "3873": {_x000D_
        "$type": "Inside.Core.Formula.Definition.DefinitionAC, Inside.Core.Formula",_x000D_
        "ID": 3873,_x000D_
        "Results": [_x000D_
          [_x000D_
            ""_x000D_
          ]_x000D_
        ],_x000D_
        "Statistics": {_x000D_
          "CreationDate": "2022-11-15T10:02:33.4361528+01:00",_x000D_
          "LastRefreshDate": "2020-11-09T16:11:01.4433434+01:00",_x000D_
          "TotalRefreshCount": 1,_x000D_
          "CustomInfo": {}_x000D_
        }_x000D_
      },_x000D_
      "3874": {_x000D_
        "$type": "Inside.Core.Formula.Definition.DefinitionAC, Inside.Core.Formula",_x000D_
        "ID": 3874,_x000D_
        "Results": [_x000D_
          [_x000D_
            ""_x000D_
          ]_x000D_
        ],_x000D_
        "Statistics": {_x000D_
          "CreationDate": "2022-11-15T10:02:33.4361528+01:00",_x000D_
          "LastRefreshDate": "2020-11-09T16:11:01.4502742+01:00",_x000D_
          "TotalRefreshCount": 1,_x000D_
          "CustomInfo": {}_x000D_
        }_x000D_
      },_x000D_
      "3875": {_x000D_
        "$type": "Inside.Core.Formula.Definition.DefinitionAC, Inside.Core.Formula",_x000D_
        "ID": 3875,_x000D_
        "Results": [_x000D_
          [_x000D_
            ""_x000D_
          ]_x000D_
        ],_x000D_
        "Statistics": {_x000D_
          "CreationDate": "2022-11-15T10:02:33.4361528+01:00",_x000D_
          "LastRefreshDate": "2020-11-09T16:11:01.4522645+01:00",_x000D_
          "TotalRefreshCount": 1,_x000D_
          "CustomInfo": {}_x000D_
        }_x000D_
      },_x000D_
      "3876": {_x000D_
        "$type": "Inside.Core.Formula.Definition.DefinitionAC, Inside.Core.Formula",_x000D_
        "ID": 3876,_x000D_
        "Results": [_x000D_
          [_x000D_
            "250"_x000D_
          ]_x000D_
        ],_x000D_
        "Statistics": {_x000D_
          "CreationDate": "2022-11-15T10:02:33.4361528+01:00",_x000D_
          "LastRefreshDate": "2020-11-09T16:11:01.4552609+01:00",_x000D_
          "TotalRefreshCount": 1,_x000D_
          "CustomInfo": {}_x000D_
        }_x000D_
      },_x000D_
      "3877": {_x000D_
        "$type": "Inside.Core.Formula.Definition.DefinitionAC, Inside.Core.Formula",_x000D_
        "ID": 3877,_x000D_
        "Results": [_x000D_
          [_x000D_
            "100"_x000D_
          ]_x000D_
        ],_x000D_
        "Statistics": {_x000D_
          "CreationDate": "2022-11-15T10:02:33.4361528+01:00",_x000D_
          "LastRefreshDate": "2020-11-09T16:11:01.4572533+01:00",_x000D_
          "TotalRefreshCount": 1,_x000D_
          "CustomInfo": {}_x000D_
        }_x000D_
      },_x000D_
      "3878": {_x000D_
        "$type": "Inside.Core.Formula.Definition.DefinitionAC, Inside.Core.Formula",_x000D_
        "ID": 3878,_x000D_
        "Results": [_x000D_
          [_x000D_
            "300"_x000D_
          ]_x000D_
        ],_x000D_
        "Statistics": {_x000D_
          "CreationDate": "2022-11-15T10:02:33.4361528+01:00",_x000D_
          "LastRefreshDate": "2020-11-09T16:11:01.4602533+01:00",_x000D_
          "TotalRefreshCount": 1,_x000D_
          "CustomInfo": {}_x000D_
        }_x000D_
      },_x000D_
      "3879": {_x000D_
        "$type": "Inside.Core.Formula.Definition.DefinitionAC, Inside.Core.Formula",_x000D_
        "ID": 3879,_x000D_
        "Results": [_x000D_
          [_x000D_
            "150"_x000D_
          ]_x000D_
        ],_x000D_
        "Statistics": {_x000D_
          "CreationDate": "2022-11-15T10:02:33.4361528+01:00",_x000D_
          "LastRefreshDate": "2020-11-09T16:11:01.4622047+01:00",_x000D_
          "TotalRefreshCount": 1,_x000D_
          "CustomInfo": {}_x000D_
        }_x000D_
      },_x000D_
      "3880": {_x000D_
        "$type": "Inside.Core.Formula.Definition.DefinitionAC, Inside.Core.Formula",_x000D_
        "ID": 3880,_x000D_
        "Results": [_x000D_
          [_x000D_
            "300"_x000D_
          ]_x000D_
        ],_x000D_
        "Statistics": {_x000D_
          "CreationDate": "2022-11-15T10:02:33.4361528+01:00",_x000D_
          "LastRefreshDate": "2020-11-09T16:11:01.4651955+01:00",_x000D_
          "TotalRefreshCount": 1,_x000D_
          "CustomInfo": {}_x000D_
        }_x000D_
      },_x000D_
      "3881": {_x000D_
        "$type": "Inside.Core.Formula.Definition.DefinitionAC, Inside.Core.Formula",_x000D_
        "ID": 3881,_x000D_
        "Results": [_x000D_
          [_x000D_
            "150"_x000D_
          ]_x000D_
        ],_x000D_
        "Statistics": {_x000D_
          "CreationDate": "2022-11-15T10:02:33.4361528+01:00",_x000D_
          "LastRefreshDate": "2020-11-09T16:11:01.4682268+01:00",_x000D_
          "TotalRefreshCount": 1,_x000D_
          "CustomInfo": {}_x000D_
        }_x000D_
      },_x000D_
      "3882": {_x000D_
        "$type": "Inside.Core.Formula.Definition.DefinitionAC, Inside.Core.Formula",_x000D_
        "ID": 3882,_x000D_
        "Results": [_x000D_
          [_x000D_
            "250"_x000D_
          ]_x000D_
        ],_x000D_
        "Statistics": {_x000D_
          "CreationDate": "2022-11-15T10:02:33.4361528+01:00",_x000D_
          "LastRefreshDate": "2020-11-09T16:11:01.4702233+01:00",_x000D_
          "TotalRefreshCount": 1,_x000D_
          "CustomInfo": {}_x000D_
        }_x000D_
      },_x000D_
      "3883": {_x000D_
        "$type": "Inside.Core.Formula.Definition.DefinitionAC, Inside.Core.Formula",_x000D_
        "ID": 3883,_x000D_
        "Results": [_x000D_
          [_x000D_
            "100"_x000D_
          ]_x000D_
        ],_x000D_
        "Statistics": {_x000D_
          "CreationDate": "2022-11-15T10:02:33.4361528+01:00",_x000D_
          "LastRefreshDate": "2020-11-09T16:11:01.4722156+01:00",_x000D_
          "TotalRefreshCount": 1,_x000D_
          "CustomInfo": {}_x000D_
        }_x000D_
      },_x000D_
      "3884": {_x000D_
        "$type": "Inside.Core.Formula.Definition.DefinitionAC, Inside.Core.Formula",_x000D_
        "ID": 3884,_x000D_
        "Results": [_x000D_
          [_x000D_
            "250"_x000D_
          ]_x000D_
        ],_x000D_
        "Statistics": {_x000D_
          "CreationDate": "2022-11-15T10:02:33.4361528+01:00",_x000D_
          "LastRefreshDate": "2020-11-09T16:11:01.4752219+01:00",_x000D_
          "TotalRefreshCount": 1,_x000D_
          "CustomInfo": {}_x000D_
        }_x000D_
      },_x000D_
      "3885": {_x000D_
        "$type": "Inside.Core.Formula.Definition.DefinitionAC, Inside.Core.Formula",_x000D_
        "ID": 3885,_x000D_
        "Results": [_x000D_
          [_x000D_
            "100"_x000D_
          ]_x000D_
        ],_x000D_
        "Statistics": {_x000D_
          "CreationDate": "2022-11-15T10:02:33.4361528+01:00",_x000D_
          "LastRefreshDate": "2020-11-09T16:11:01.4772069+01:00",_x000D_
          "TotalRefreshCount": 1,_x000D_
          "CustomInfo": {}_x000D_
        }_x000D_
      },_x000D_
      "3886": {_x000D_
        "$type": "Inside.Core.Formula.Definition.DefinitionAC, Inside.Core.Formula",_x000D_
        "ID": 3886,_x000D_
        "Results": [_x000D_
          [_x000D_
            "200"_x000D_
          ]_x000D_
        ],_x000D_
        "Statistics": {_x000D_
          "CreationDate": "2022-11-15T10:02:33.4361528+01:00",_x000D_
          "LastRefreshDate": "2020-11-09T16:11:01.4821524+01:00",_x000D_
          "TotalRefreshCount": 1,_x000D_
          "CustomInfo": {}_x000D_
        }_x000D_
      },_x000D_
      "3887": {_x000D_
        "$type": "Inside.Core.Formula.Definition.DefinitionAC, Inside.Core.Formula",_x000D_
        "ID": 3887,_x000D_
        "Results": [_x000D_
          [_x000D_
            "300"_x000D_
          ]_x000D_
        ],_x000D_
        "Statistics": {_x000D_
          "CreationDate": "2022-11-15T10:02:33.4361528+01:00",_x000D_
          "LastRefreshDate": "2020-11-09T16:11:01.484147+01:00",_x000D_
          "TotalRefreshCount": 1,_x000D_
          "CustomInfo": {}_x000D_
        }_x000D_
      },_x000D_
      "3888": {_x000D_
        "$type": "Inside.Core.Formula.Definition.DefinitionAC, Inside.Core.Formula",_x000D_
        "ID": 3888,_x000D_
        "Results": [_x000D_
          [_x000D_
            "200"_x000D_
          ]_x000D_
        ],_x000D_
        "Statistics": {_x000D_
          "CreationDate": "2022-11-15T10:02:33.4361528+01:00",_x000D_
          "LastRefreshDate": "2020-11-09T16:11:01.4861422+01:00",_x000D_
          "TotalRefreshCount": 1,_x000D_
          "CustomInfo": {}_x000D_
        }_x000D_
      },_x000D_
      "3889": {_x000D_
        "$type": "Inside.Core.Formula.Definition.DefinitionAC, Inside.Core.Formula",_x000D_
        "ID": 3889,_x000D_
        "Results": [_x000D_
          [_x000D_
            "400"_x000D_
          ]_x000D_
        ],_x000D_
        "Statistics": {_x000D_
          "CreationDate": "2022-11-15T10:02:33.4361528+01:00",_x000D_
          "LastRefreshDate": "2020-11-09T16:11:01.4891341+01:00",_x000D_
          "TotalRefreshCount": 1,_x000D_
          "CustomInfo": {}_x000D_
        }_x000D_
      },_x000D_
      "3890": {_x000D_
        "$type": "Inside.Core.Formula.Definition.DefinitionAC, Inside.Core.Formula",_x000D_
        "ID": 3890,_x000D_
        "Results": [_x000D_
          [_x000D_
            "100"_x000D_
          ]_x000D_
        ],_x000D_
        "Statistics": {_x000D_
          "CreationDate": "2022-11-15T10:02:33.4361528+01:00",_x000D_
          "LastRefreshDate": "2020-11-09T16:11:01.4911288+01:00",_x000D_
          "TotalRefreshCount": 1,_x000D_
          "CustomInfo": {}_x000D_
        }_x000D_
      },_x000D_
      "3891": {_x000D_
        "$type": "Inside.Core.Formula.Definition.DefinitionAC, Inside.Core.Formula",_x000D_
        "ID": 3891,_x000D_
        "Results": [_x000D_
          [_x000D_
            "200"_x000D_
          ]_x000D_
        ],_x000D_
        "Statistics": {_x000D_
          "CreationDate": "2022-11-15T10:02:33.4361528+01:00",_x000D_
          "LastRefreshDate": "2020-11-09T16:11:01.4941208+01:00",_x000D_
          "TotalRefreshCount": 1,_x000D_
          "CustomInfo": {}_x000D_
        }_x000D_
      },_x000D_
      "3892": {_x000D_
        "$type": "Inside.Core.Formula.Definition.DefinitionAC, Inside.Core.Formula",_x000D_
        "ID": 3892,_x000D_
        "Results": [_x000D_
          [_x000D_
            "100"_x000D_
          ]_x000D_
        ],_x000D_
        "Statistics": {_x000D_
          "CreationDate": "2022-11-15T10:02:33.4361528+01:00",_x000D_
          "LastRefreshDate": "2020-11-09T16:11:01.4961234+01:00",_x000D_
          "TotalRefreshCount": 1,_x000D_
          "CustomInfo": {}_x000D_
        }_x000D_
      },_x000D_
      "3893": {_x000D_
        "$type": "Inside.Core.Formula.Definition.DefinitionAC, Inside.Core.Formula",_x000D_
        "ID": 3893,_x000D_
        "Results": [_x000D_
          [_x000D_
            "250"_x000D_
          ]_x000D_
        ],_x000D_
        "Statistics": {_x000D_
          "CreationDate": "2022-11-15T10:02:33.4361528+01:00",_x000D_
          "LastRefreshDate": "2020-11-09T16:11:01.4991153+01:00",_x000D_
          "TotalRefreshCount": 1,_x000D_
          "CustomInfo": {}_x000D_
        }_x000D_
      },_x000D_
      "3894": {_x000D_
        "$type": "Inside.Core.Formula.Definition.DefinitionAC, Inside.Core.Formula",_x000D_
        "ID": 3894,_x000D_
        "Results": [_x000D_
          [_x000D_
            "200"_x000D_
          ]_x000D_
        ],_x000D_
        "Statistics": {_x000D_
          "CreationDate": "2022-11-15T10:02:33.4361528+01:00",_x000D_
          "LastRefreshDate": "2020-11-09T16:11:01.5011101+01:00",_x000D_
          "TotalRefreshCount": 1,_x000D_
          "CustomInfo": {}_x000D_
        }_x000D_
      },_x000D_
      "3895": {_x000D_
        "$type": "Inside.Core.Formula.Definition.DefinitionAC, Inside.Core.Formula",_x000D_
        "ID": 3895,_x000D_
       </t>
  </si>
  <si>
    <t xml:space="preserve"> "Results": [_x000D_
          [_x000D_
            "250"_x000D_
          ]_x000D_
        ],_x000D_
        "Statistics": {_x000D_
          "CreationDate": "2022-11-15T10:02:33.4361528+01:00",_x000D_
          "LastRefreshDate": "2020-11-09T16:11:01.5041025+01:00",_x000D_
          "TotalRefreshCount": 1,_x000D_
          "CustomInfo": {}_x000D_
        }_x000D_
      },_x000D_
      "3896": {_x000D_
        "$type": "Inside.Core.Formula.Definition.DefinitionAC, Inside.Core.Formula",_x000D_
        "ID": 3896,_x000D_
        "Results": [_x000D_
          [_x000D_
            "200"_x000D_
          ]_x000D_
        ],_x000D_
        "Statistics": {_x000D_
          "CreationDate": "2022-11-15T10:02:33.4361528+01:00",_x000D_
          "LastRefreshDate": "2020-11-09T16:11:01.5060972+01:00",_x000D_
          "TotalRefreshCount": 1,_x000D_
          "CustomInfo": {}_x000D_
        }_x000D_
      },_x000D_
      "3897": {_x000D_
        "$type": "Inside.Core.Formula.Definition.DefinitionAC, Inside.Core.Formula",_x000D_
        "ID": 3897,_x000D_
        "Results": [_x000D_
          [_x000D_
            "100"_x000D_
          ]_x000D_
        ],_x000D_
        "Statistics": {_x000D_
          "CreationDate": "2022-11-15T10:02:33.4361528+01:00",_x000D_
          "LastRefreshDate": "2020-11-09T16:11:01.5090895+01:00",_x000D_
          "TotalRefreshCount": 1,_x000D_
          "CustomInfo": {}_x000D_
        }_x000D_
      },_x000D_
      "3898": {_x000D_
        "$type": "Inside.Core.Formula.Definition.DefinitionAC, Inside.Core.Formula",_x000D_
        "ID": 3898,_x000D_
        "Results": [_x000D_
          [_x000D_
            "100"_x000D_
          ]_x000D_
        ],_x000D_
        "Statistics": {_x000D_
          "CreationDate": "2022-11-15T10:02:33.4361528+01:00",_x000D_
          "LastRefreshDate": "2020-11-09T16:11:01.5110843+01:00",_x000D_
          "TotalRefreshCount": 1,_x000D_
          "CustomInfo": {}_x000D_
        }_x000D_
      },_x000D_
      "3899": {_x000D_
        "$type": "Inside.Core.Formula.Definition.DefinitionAC, Inside.Core.Formula",_x000D_
        "ID": 3899,_x000D_
        "Results": [_x000D_
          [_x000D_
            "250"_x000D_
          ]_x000D_
        ],_x000D_
        "Statistics": {_x000D_
          "CreationDate": "2022-11-15T10:02:33.4361528+01:00",_x000D_
          "LastRefreshDate": "2020-11-09T16:11:01.5141027+01:00",_x000D_
          "TotalRefreshCount": 1,_x000D_
          "CustomInfo": {}_x000D_
        }_x000D_
      },_x000D_
      "3900": {_x000D_
        "$type": "Inside.Core.Formula.Definition.DefinitionAC, Inside.Core.Formula",_x000D_
        "ID": 3900,_x000D_
        "Results": [_x000D_
          [_x000D_
            "300"_x000D_
          ]_x000D_
        ],_x000D_
        "Statistics": {_x000D_
          "CreationDate": "2022-11-15T10:02:33.4361528+01:00",_x000D_
          "LastRefreshDate": "2020-11-09T16:11:01.5160713+01:00",_x000D_
          "TotalRefreshCount": 1,_x000D_
          "CustomInfo": {}_x000D_
        }_x000D_
      },_x000D_
      "3901": {_x000D_
        "$type": "Inside.Core.Formula.Definition.DefinitionAC, Inside.Core.Formula",_x000D_
        "ID": 3901,_x000D_
        "Results": [_x000D_
          [_x000D_
            "100"_x000D_
          ]_x000D_
        ],_x000D_
        "Statistics": {_x000D_
          "CreationDate": "2022-11-15T10:02:33.4361528+01:00",_x000D_
          "LastRefreshDate": "2020-11-09T16:11:01.5190634+01:00",_x000D_
          "TotalRefreshCount": 1,_x000D_
          "CustomInfo": {}_x000D_
        }_x000D_
      },_x000D_
      "3902": {_x000D_
        "$type": "Inside.Core.Formula.Definition.DefinitionAC, Inside.Core.Formula",_x000D_
        "ID": 3902,_x000D_
        "Results": [_x000D_
          [_x000D_
            "150"_x000D_
          ]_x000D_
        ],_x000D_
        "Statistics": {_x000D_
          "CreationDate": "2022-11-15T10:02:33.4361528+01:00",_x000D_
          "LastRefreshDate": "2020-11-09T16:11:01.5210583+01:00",_x000D_
          "TotalRefreshCount": 1,_x000D_
          "CustomInfo": {}_x000D_
        }_x000D_
      },_x000D_
      "3903": {_x000D_
        "$type": "Inside.Core.Formula.Definition.DefinitionAC, Inside.Core.Formula",_x000D_
        "ID": 3903,_x000D_
        "Results": [_x000D_
          [_x000D_
            "200"_x000D_
          ]_x000D_
        ],_x000D_
        "Statistics": {_x000D_
          "CreationDate": "2022-11-15T10:02:33.4361528+01:00",_x000D_
          "LastRefreshDate": "2020-11-09T16:11:01.5240503+01:00",_x000D_
          "TotalRefreshCount": 1,_x000D_
          "CustomInfo": {}_x000D_
        }_x000D_
      },_x000D_
      "3904": {_x000D_
        "$type": "Inside.Core.Formula.Definition.DefinitionAC, Inside.Core.Formula",_x000D_
        "ID": 3904,_x000D_
        "Results": [_x000D_
          [_x000D_
            "100"_x000D_
          ]_x000D_
        ],_x000D_
        "Statistics": {_x000D_
          "CreationDate": "2022-11-15T10:02:33.4361528+01:00",_x000D_
          "LastRefreshDate": "2020-11-09T16:11:01.5260453+01:00",_x000D_
          "TotalRefreshCount": 1,_x000D_
          "CustomInfo": {}_x000D_
        }_x000D_
      },_x000D_
      "3905": {_x000D_
        "$type": "Inside.Core.Formula.Definition.DefinitionAC, Inside.Core.Formula",_x000D_
        "ID": 3905,_x000D_
        "Results": [_x000D_
          [_x000D_
            "300"_x000D_
          ]_x000D_
        ],_x000D_
        "Statistics": {_x000D_
          "CreationDate": "2022-11-15T10:02:33.4361528+01:00",_x000D_
          "LastRefreshDate": "2020-11-09T16:11:01.5340242+01:00",_x000D_
          "TotalRefreshCount": 1,_x000D_
          "CustomInfo": {}_x000D_
        }_x000D_
      },_x000D_
      "3906": {_x000D_
        "$type": "Inside.Core.Formula.Definition.DefinitionAC, Inside.Core.Formula",_x000D_
        "ID": 3906,_x000D_
        "Results": [_x000D_
          [_x000D_
            "100"_x000D_
          ]_x000D_
        ],_x000D_
        "Statistics": {_x000D_
          "CreationDate": "2022-11-15T10:02:33.4361528+01:00",_x000D_
          "LastRefreshDate": "2020-11-09T16:11:01.5420284+01:00",_x000D_
          "TotalRefreshCount": 1,_x000D_
          "CustomInfo": {}_x000D_
        }_x000D_
      },_x000D_
      "3907": {_x000D_
        "$type": "Inside.Core.Formula.Definition.DefinitionAC, Inside.Core.Formula",_x000D_
        "ID": 3907,_x000D_
        "Results": [_x000D_
          [_x000D_
            "200"_x000D_
          ]_x000D_
        ],_x000D_
        "Statistics": {_x000D_
          "CreationDate": "2022-11-15T10:02:33.4361528+01:00",_x000D_
          "LastRefreshDate": "2020-11-09T16:11:01.544023+01:00",_x000D_
          "TotalRefreshCount": 1,_x000D_
          "CustomInfo": {}_x000D_
        }_x000D_
      },_x000D_
      "3908": {_x000D_
        "$type": "Inside.Core.Formula.Definition.DefinitionAC, Inside.Core.Formula",_x000D_
        "ID": 3908,_x000D_
        "Results": [_x000D_
          [_x000D_
            "250"_x000D_
          ]_x000D_
        ],_x000D_
        "Statistics": {_x000D_
          "CreationDate": "2022-11-15T10:02:33.4361528+01:00",_x000D_
          "LastRefreshDate": "2020-11-09T16:11:01.5474701+01:00",_x000D_
          "TotalRefreshCount": 1,_x000D_
          "CustomInfo": {}_x000D_
        }_x000D_
      },_x000D_
      "3909": {_x000D_
        "$type": "Inside.Core.Formula.Definition.DefinitionAC, Inside.Core.Formula",_x000D_
        "ID": 3909,_x000D_
        "Results": [_x000D_
          [_x000D_
            "400"_x000D_
          ]_x000D_
        ],_x000D_
        "Statistics": {_x000D_
          "CreationDate": "2022-11-15T10:02:33.4361528+01:00",_x000D_
          "LastRefreshDate": "2020-11-09T16:11:01.5494605+01:00",_x000D_
          "TotalRefreshCount": 1,_x000D_
          "CustomInfo": {}_x000D_
        }_x000D_
      },_x000D_
      "3910": {_x000D_
        "$type": "Inside.Core.Formula.Definition.DefinitionAC, Inside.Core.Formula",_x000D_
        "ID": 3910,_x000D_
        "Results": [_x000D_
          [_x000D_
            "250"_x000D_
          ]_x000D_
        ],_x000D_
        "Statistics": {_x000D_
          "CreationDate": "2022-11-15T10:02:33.4361528+01:00",_x000D_
          "LastRefreshDate": "2020-11-09T16:11:01.552453+01:00",_x000D_
          "TotalRefreshCount": 1,_x000D_
          "CustomInfo": {}_x000D_
        }_x000D_
      },_x000D_
      "3911": {_x000D_
        "$type": "Inside.Core.Formula.Definition.DefinitionAC, Inside.Core.Formula",_x000D_
        "ID": 3911,_x000D_
        "Results": [_x000D_
          [_x000D_
            "150"_x000D_
          ]_x000D_
        ],_x000D_
        "Statistics": {_x000D_
          "CreationDate": "2022-11-15T10:02:33.4361528+01:00",_x000D_
          "LastRefreshDate": "2020-11-09T16:11:01.5544474+01:00",_x000D_
          "TotalRefreshCount": 1,_x000D_
          "CustomInfo": {}_x000D_
        }_x000D_
      },_x000D_
      "3912": {_x000D_
        "$type": "Inside.Core.Formula.Definition.DefinitionAC, Inside.Core.Formula",_x000D_
        "ID": 3912,_x000D_
        "Results": [_x000D_
          [_x000D_
            "Employé"_x000D_
          ]_x000D_
        ],_x000D_
        "Statistics": {_x000D_
          "CreationDate": "2022-11-15T10:02:33.4361528+01:00",_x000D_
          "LastRefreshDate": "2020-11-09T16:11:01.5574397+01:00",_x000D_
          "TotalRefreshCount": 1,_x000D_
          "CustomInfo": {}_x000D_
        }_x000D_
      },_x000D_
      "3913": {_x000D_
        "$type": "Inside.Core.Formula.Definition.DefinitionAC, Inside.Core.Formula",_x000D_
        "ID": 3913,_x000D_
        "Results": [_x000D_
          [_x000D_
            "Employé"_x000D_
          ]_x000D_
        ],_x000D_
        "Statistics": {_x000D_
          "CreationDate": "2022-11-15T10:02:33.4361528+01:00",_x000D_
          "LastRefreshDate": "2020-11-09T16:11:01.5594362+01:00",_x000D_
          "TotalRefreshCount": 1,_x000D_
          "CustomInfo": {}_x000D_
        }_x000D_
      },_x000D_
      "3914": {_x000D_
        "$type": "Inside.Core.Formula.Definition.DefinitionAC, Inside.Core.Formula",_x000D_
        "ID": 3914,_x000D_
        "Results": [_x000D_
          [_x000D_
            "2"_x000D_
          ]_x000D_
        ],_x000D_
        "Statistics": {_x000D_
          "CreationDate": "2022-11-15T10:02:33.4361528+01:00",_x000D_
          "LastRefreshDate": "2020-11-09T16:11:01.5624221+01:00",_x000D_
          "TotalRefreshCount": 1,_x000D_
          "CustomInfo": {}_x000D_
        }_x000D_
      },_x000D_
      "3915": {_x000D_
        "$type": "Inside.Core.Formula.Definition.DefinitionAC, Inside.Core.Formula",_x000D_
        "ID": 3915,_x000D_
        "Results": [_x000D_
          [_x000D_
            ""_x000D_
          ]_x000D_
        ],_x000D_
        "Statistics": {_x000D_
          "CreationDate": "2022-11-15T10:02:33.4361528+01:00",_x000D_
          "LastRefreshDate": "2020-11-09T16:11:01.5654151+01:00",_x000D_
          "TotalRefreshCount": 1,_x000D_
          "CustomInfo": {}_x000D_
        }_x000D_
      },_x000D_
      "3916": {_x000D_
        "$type": "Inside.Core.Formula.Definition.DefinitionAC, Inside.Core.Formula",_x000D_
        "ID": 3916,_x000D_
        "Results": [_x000D_
          [_x000D_
            ""_x000D_
          ]_x000D_
        ],_x000D_
        "Statistics": {_x000D_
          "CreationDate": "2022-11-15T10:02:33.4361528+01:00",_x000D_
          "LastRefreshDate": "2020-11-09T16:11:01.5684069+01:00",_x000D_
          "TotalRefreshCount": 1,_x000D_
          "CustomInfo": {}_x000D_
        }_x000D_
      },_x000D_
      "3917": {_x000D_
        "$type": "Inside.Core.Formula.Definition.DefinitionAC, Inside.Core.Formula",_x000D_
        "ID": 3917,_x000D_
        "Results": [_x000D_
          [_x000D_
            "100"_x000D_
          ]_x000D_
        ],_x000D_
        "Statistics": {_x000D_
          "CreationDate": "2022-11-15T10:02:33.4361528+01:00",_x000D_
          "LastRefreshDate": "2020-11-09T16:11:01.5704033+01:00",_x000D_
          "TotalRefreshCount": 1,_x000D_
          "CustomInfo": {}_x000D_
        }_x000D_
      },_x000D_
      "3918": {_x000D_
        "$type": "Inside.Core.Formula.Definition.DefinitionAC, Inside.Core.Formula",_x000D_
        "ID": 3918,_x000D_
        "Results": [_x000D_
          [_x000D_
            "200"_x000D_
          ]_x000D_
        ],_x000D_
        "Statistics": {_x000D_
          "CreationDate": "2022-11-15T10:02:33.4361528+01:00",_x000D_
          "LastRefreshDate": "2020-11-09T16:11:01.5733921+01:00",_x000D_
          "TotalRefreshCount": 1,_x000D_
          "CustomInfo": {}_x000D_
        }_x000D_
      },_x000D_
      "3919": {_x000D_
        "$type": "Inside.Core.Formula.Definition.DefinitionAC, Inside.Core.Formula",_x000D_
        "ID": 3919,_x000D_
        "Results": [_x000D_
          [_x000D_
            "300"_x000D_
          ]_x000D_
        ],_x000D_
        "Statistics": {_x000D_
          "CreationDate": "2022-11-15T10:02:33.4361528+01:00",_x000D_
          "LastRefreshDate": "2020-11-09T16:11:01.575393+01:00",_x000D_
          "TotalRefreshCount": 1,_x000D_
          "CustomInfo": {}_x000D_
        }_x000D_
      },_x000D_
      "3920": {_x000D_
        "$type": "Inside.Core.Formula.Definition.DefinitionAC, Inside.Core.Formula",_x000D_
        "ID": 3920,_x000D_
        "Results": [_x000D_
          [_x000D_
            "100"_x000D_
          ]_x000D_
        ],_x000D_
        "Statistics": {_x000D_
          "CreationDate": "2022-11-15T10:02:33.4361528+01:00",_x000D_
          "LastRefreshDate": "2020-11-09T16:11:01.5783452+01:00",_x000D_
          "TotalRefreshCount": 1,_x000D_
          "CustomInfo": {}_x000D_
        }_x000D_
      },_x000D_
      "3921": {_x000D_
        "$type": "Inside.Core.Formula.Definition.DefinitionAC, Inside.Core.Formula",_x000D_
        "ID": 3921,_x000D_
        "Results": [_x000D_
          [_x000D_
            "300"_x000D_
          ]_x000D_
        ],_x000D_
        "Statistics": {_x000D_
          "CreationDate": "2022-11-15T10:02:33.4361528+01:00",_x000D_
          "LastRefreshDate": "2020-11-09T16:11:01.5813366+01:00",_x000D_
          "TotalRefreshCount": 1,_x000D_
          "CustomInfo": {}_x000D_
        }_x000D_
      },_x000D_
      "3922": {_x000D_
        "$type": "Inside.Core.Formula.Definition.DefinitionAC, Inside.Core.Formula",_x000D_
        "ID": 3922,_x000D_
        "Results": [_x000D_
          [_x000D_
            "250"_x000D_
          ]_x000D_
        ],_x000D_
        "Statistics": {_x000D_
          "CreationDate": "2022-11-15T10:02:33.4361528+01:00",_x000D_
          "LastRefreshDate": "2020-11-09T16:11:01.5843287+01:00",_x000D_
          "TotalRefreshCount": 1,_x000D_
          "CustomInfo": {}_x000D_
        }_x000D_
      },_x000D_
      "3923": {_x000D_
        "$type": "Inside.Core.Formula.Definition.DefinitionAC, Inside.Core.Formula",_x000D_
        "ID": 3923,_x000D_
        "Results": [_x000D_
          [_x000D_
            "250"_x000D_
          ]_x000D_
        ],_x000D_
        "Statistics": {_x000D_
          "CreationDate": "2022-11-15T10:02:33.4361528+01:00",_x000D_
          "LastRefreshDate": "2020-11-09T16:11:01.5863228+01:00",_x000D_
          "TotalRefreshCount": 1,_x000D_
          "CustomInfo": {}_x000D_
        }_x000D_
      },_x000D_
      "3924": {_x000D_
        "$type": "Inside.Core.Formula.Definition.DefinitionAC, Inside.Core.Formula",_x000D_
        "ID": 3924,_x000D_
        "Results": [_x000D_
          [_x000D_
            "100"_x000D_
          ]_x000D_
        ],_x000D_
        "Statistics": {_x000D_
          "CreationDate": "2022-11-15T10:02:33.4361528+01:00",_x000D_
          "LastRefreshDate": "2020-11-09T16:11:01.5893525+01:00",_x000D_
          "TotalRefreshCount": 1,_x000D_
          "CustomInfo": {}_x000D_
        }_x000D_
      },_x000D_
      "3925": {_x000D_
        "$type": "Inside.Core.Formula.Definition.DefinitionAC, Inside.Core.Formula",_x000D_
        "ID": 3925,_x000D_
        "Results": [_x000D_
          [_x000D_
            "Ingénieur et cadre"_x000D_
          ]_x000D_
        ],_x000D_
        "Statistics": {_x000D_
          "CreationDate": "2022-11-15T10:02:33.4361528+01:00",_x000D_
          "LastRefreshDate": "2020-11-09T16:11:01.5943032+01:00",_x000D_
          "TotalRefreshCount": 1,_x000D_
          "CustomInfo": {}_x000D_
        }_x000D_
      },_x000D_
      "3926": {_x000D_
        "$type": "Inside.Core.Formula.Definition.DefinitionAC, Inside.Core.Formula",_x000D_
        "ID": 3926,_x000D_
        "Results": [_x000D_
          [_x000D_
            "Employé"_x000D_
          ]_x000D_
        ],_x000D_
        "Statistics": {_x000D_
          "CreationDate": "2022-11-15T10:02:33.4361528+01:00",_x000D_
          "LastRefreshDate": "2020-11-09T16:11:01.6043062+01:00",_x000D_
          "TotalRefreshCount": 1,_x000D_
          "CustomInfo": {}_x000D_
        }_x000D_
      },_x000D_
      "3927": {_x000D_
        "$type": "Inside.Core.Formula.Definition.DefinitionAC, Inside.Core.Formula",_x000D_
        "ID": 3927,_x000D_
        "Results": [_x000D_
          [_x000D_
            "Employé"_x000D_
          ]_x000D_
        ],_x000D_
        "Statistics": {_x000D_
          "CreationDate": "2022-11-15T10:02:33.4361528+01:00",_x000D_
          "LastRefreshDate": "2020-11-09T16:11:01.6072729+01:00",_x000D_
          "TotalRefreshCount": 1,_x000D_
          "CustomInfo": {}_x000D_
        }_x000D_
      },_x000D_
      "3928": {_x000D_
        "$type": "Inside.Core.Formula.Definition.DefinitionAC, Inside.Core.Formula",_x000D_
        "ID": 3928,_x000D_
        "Results": [_x000D_
          [_x000D_
            "2"_x000D_
          ]_x000D_
        ],_x000D_
        "Statistics": {_x000D_
          "CreationDate": "2022-11-15T10:02:33.4361528+01:00",_x000D_
          "LastRefreshDate": "2020-11-09T16:11:01.6092682+01:00",_x000D_
          "TotalRefreshCount": 1,_x000D_
          "CustomInfo": {}_x000D_
        }_x000D_
      },_x000D_
      "3929": {_x000D_
        "$type": "Inside.Core.Formula.Definition.DefinitionAC, Inside.Core.Formula",_x000D_
        "ID": 3929,_x000D_
        "Results": [_x000D_
          [_x000D_
            "1"_x000D_
          ]_x000D_
        ],_x000D_
        "Statistics": {_x000D_
          "CreationDate": "2022-11-15T10:02:33.4361528+01:00",_x000D_
          "LastRefreshDate": "2020-11-09T16:11:01.6122955+01:00",_x000D_
          "TotalRefreshCount": 1,_x000D_
          "CustomInfo": {}_x000D_
        }_x000D_
      },_x000D_
      "3930": {_x000D_
        "$type": "Inside.Core.Formula.Definition.DefinitionAC, Inside.Core.Formula",_x000D_
        "ID": 3930,_x000D_
        "Results": [_x000D_
          [_x000D_
            "1"_x000D_
          ]_x000D_
        ],_x000D_
        "Statistics": {_x000D_
          "CreationDate": "2022-11-15T10:02:33.4361528+01:00",_x000D_
          "LastRefreshDate": "2020-11-09T16:11:01.6152779+01:00",_x000D_
          "TotalRefreshCount": 1,_x000D_
          "CustomInfo": {}_x000D_
        }_x000D_
      },_x000D_
      "3931": {_x000D_
        "$type": "Inside.Core.Formula.Definition.DefinitionAC, Inside.Core.Formula",_x000D_
        "ID": 3931,_x000D_
        "Results": [_x000D_
          [_x000D_
            "1"_x000D_
          ]_x000D_
        ],_x000D_
        "Statistics": {_x000D_
          "CreationDate": "2022-11-15T10:02:33.4361528+01:00",_x000D_
          "LastRefreshDate": "2020-11-09T16:11:01.6182709+01:00",_x000D_
          "TotalRefreshCount": 1,_x000D_
          "CustomInfo": {}_x000D_
        }_x000D_
      },_x000D_
      "3932": {_x000D_
        "$type": "Inside.Core.Formula.Definition.DefinitionAC, Inside.Core.Formula",_x000D_
        "ID": 3932,_x000D_
        "Results": [_x000D_
          [_x000D_
            ""_x000D_
          ]_x000D_
        ],_x000D_
        "Statistics": {_x000D_
          "CreationDate": "2022-11-15T10:02:33.4361528+01:00",_x000D_
          "LastRefreshDate": "2020-11-09T16:11:01.6212754+01:00",_x000D_
          "TotalRefreshCount": 1,_x000D_
          "CustomInfo": {}_x000D_
        }_x000D_
      },_x000D_
      "3933": {_x000D_
        "$type": "Inside.Core.Formula.Definition.DefinitionAC, Inside.Core.Formula",_x000D_
        "ID": 3933,_x000D_
        "Results": [_x000D_
          [_x000D_
            "Catégorie 2"_x000D_
          ]_x000D_
        ],_x000D_
        "Statistics": {_x000D_
          "CreationDate": "2022-11-15T10:02:33.4361528+01:00",_x000D_
          "LastRefreshDate": "2020-11-09T16:11:01.623268+01:00",_x000D_
          "TotalRefreshCount": 1,_x000D_
          "CustomInfo": {}_x000D_
        }_x000D_
      },_x000D_
      "3934": {_x000D_
        "$type": "Inside.Core.Formula.Definition.DefinitionAC, Inside.Core.Formula",_x000D_
        "ID": 3934,_x000D_
        "Results": [_x000D_
          [_x000D_
            ""_x000D_
          ]_x000D_
        ],_x000D_
        "Statistics": {_x000D_
          "CreationDate": "2022-11-15T10:02:33.4361528+01:00",_x000D_
          "LastRefreshDate": "2020-11-09T16:11:01.6292169+01:00",_x000D_
          "TotalRefreshCount": 1,_x000D_
          "CustomInfo": {}_x000D_
        }_x000D_
      },_x000D_
      "3935": {_x000D_
        "$type": "Inside.Core.Formula.Definition.DefinitionAC, Inside.Core.Formula",_x000D_
        "ID": 3935,_x000D_
        "Results": [_x000D_
          [_x000D_
            "Catégorie 2"_x000D_
          ]_x000D_
        ],_x000D_
        "Statistics": {_x000D_
          "CreationDate": "2022-11-15T10:02:33.4361528+01:00",_x000D_
          "LastRefreshDate": "2020-11-09T16:11:01.6322543+01:00",_x000D_
          "TotalRefreshCount": 1,_x000D_
          "CustomInfo": {}_x000D_
        }_x000D_
      },_x000D_
      "3936": {_x000D_
        "$type": "Inside.Core.Formula.Definition.DefinitionAC, Inside.Core.Formula",_x000D_
        "ID": 3936,_x000D_
        "Results": [_x000D_
          [_x000D_
            "Catégorie 4"_x000D_
          ]_x000D_
        ],_x000D_
        "Statistics": {_x000D_
          "CreationDate": "2022-11-15T10:02:33.4361528+01:00",_x000D_
          "LastRefreshDate": "2020-11-09T16:11:01.6352007+01:00",_x000D_
          "TotalRefreshCount": 1,_x000D_
          "CustomInfo": {}_x000D_
        }_x000D_
      },_x000D_
      "3937": {_x000D_
        "$type": "Inside.Core.Formula.Definition.DefinitionAC, Inside.Core.Formula",_x000D_
        "ID": 3937,_x000D_
        "Results": [_x000D_
          [_x000D_
            "Catégorie 2"_x000D_
          ]_x000D_
        ],_x000D_
        "Statistics": {_x000D_
          "CreationDate": "2022-11-15T10:02:33.4361528+01:00",_x000D_
          "LastRefreshDate": "2020-11-09T16:11:01.6382365+01:00",_x000D_
          "TotalRefreshCount": 1,_x000D_
          "CustomInfo": {}_x000D_
        }_x000D_
      },_x000D_
      "3938": {_x000D_
        "$type": "Inside.Core.Formula.Definition.DefinitionAC, Inside.Core.Formula",_x000D_
        "ID": 3938,_x000D_
        "Results": [_x000D_
          [_x000D_
            "Catégorie 3"_x000D_
          ]_x000D_
        ],_x000D_
        "Statistics": {_x000D_
          "CreationDate": "2022-11-15T10:02:33.4361528+01:00",_x000D_
          "LastRefreshDate": "2020-11-09T16:11:01.6411862+01:00",_x000D_
          "TotalRefreshCount": 1,_x000D_
          "CustomInfo": {}_x000D_
        }_x000D_
      },_x000D_
      "3939": {_x000D_
        "$type": "Inside.Core.Formula.Definition.DefinitionAC, Inside.Core.Formula",_x000D_
        "ID": 3939,_x000D_
        "Results": [_x000D_
          [_x000D_
            "Catégorie 5"_x000D_
          ]_x000D_
        ],_x000D_
        "Statistics": {_x000D_
          "CreationDate": "2022-11-15T10:02:33.4361528+01:00",_x000D_
          "LastRefreshDate": "2020-11-09T16:11:01.6432252+01:00",_x000D_
          "TotalRefreshCount": 1,_x000D_
          "CustomInfo": {}_x000D_
        }_x000D_
      },_x000D_
      "3940": {_x000D_
        "$type": "Inside.Core.Formula.Definition.DefinitionAC, Inside.Core.Formula",_x000D_
        "ID": 3940,_x000D_
        "Results": [_x000D_
          [_x000D_
            "Catégorie 1"_x000D_
          ]_x000D_
        ],_x000D_
        "Statistics": {_x000D_
          "CreationDate": "2022-11-15T10:02:33.4361528+01:00",_x000D_
          "LastRefreshDate": "2020-11-09T16:11:01.6502121+01:00",_x000D_
          "TotalRefreshCount": 1,_x000D_
          "CustomInfo": {}_x000D_
        }_x000D_
      },_x000D_
      "3941": {_x000D_
        "$type": "Inside.Core.Formula.Definition.DefinitionAC, Inside.Core.Formula",_x000D_
        "ID": 3941,_x000D_
        "Results": [_x000D_
          [_x000D_
            "Catégorie 1"_x000D_
          ]_x000D_
        ],_x000D_
        "Statistics": {_x000D_
          "CreationDate": "2022-11-15T10:02:33.4361528+01:00",_x000D_
          "LastRefreshDate": "2020-11-09T16:11:01.6682036+01:00",_x000D_
          "TotalRefreshCount": 1,_x000D_
          "CustomInfo": {}_x000D_
        }_x000D_
      },_x000D_
      "3942": {_x000D_
        "$type": "Inside.Core.Formula.Definition.DefinitionAC, Inside.Core.Formula",_x000D_
        "ID": 3942,_x000D_
        "Results": [_x000D_
          [_x000D_
            ""_x000D_
          ]_x000D_
        ],_x000D_
        "Statistics": {_x000D_
          "CreationDate": "2022-11-15T10:02:33.4361528+01:00",_x000D_
          "LastRefreshDate": "2020-11-09T16:11:01.6702023+01:00",_x000D_
          "TotalRefreshCount": 1,_x000D_
          "CustomInfo": {}_x000D_
        }_x000D_
      },_x000D_
      "3943": {_x000D_
        "$type": "Inside.Core.Formula.Definition.DefinitionAC, Inside.Core.Formula",_x000D_
        "ID": 3943,_x000D_
        "Results": [_x000D_
          [_x000D_
            ""_x000D_
          ]_x000D_
        ],_x000D_
        "Statistics": {_x000D_
          "CreationDate": "2022-11-15T10:02:33.4361528+01:00",_x000D_
          "LastRefreshDate": "2020-11-09T16:11:01.6731903+01:00",_x000D_
          "TotalRefreshCount": 1,_x000D_
          "CustomInfo": {}_x000D_
        }_x000D_
      },_x000D_
      "3944": {_x000D_
        "$type": "Inside.Core.Formula.Definition.DefinitionAC, Inside.Core.Formula",_x000D_
        "ID": 3944,_x000D_
        "Results": [_x000D_
          [_x000D_
            "Catégorie 1"_x000D_
          ]_x000D_
        ],_x000D_
        "Statistics": {_x000D_
          "CreationDate": "2022-11-15T10:02:33.4361528+01:00",_x000D_
          "LastRefreshDate": "2020-11-09T16:11:01.676185+01:00",_x000D_
          "TotalRefreshCount": 1,_x000D_
          "CustomInfo": {}_x000D_
        }_x000D_
      },_x000D_
      "3945": {_x000D_
        "$type": "Inside.Core.Formula.Definition.DefinitionAC, Inside.Core.Formula",_x000D_
        "ID": 3945,_x000D_
        "Results": [_x000D_
          [_x000D_
            "400"_x000D_
          ]_x000D_
        ],_x000D_
        "Statistics": {_x000D_
          "CreationDate": "2022-11-15T10:02:33.4361528+01:00",_x000D_
          "LastRefreshDate": "2020-11-09T16:11:01.6781815+01:00",_x000D_
          "TotalRefreshCount": 1,_x000D_
          "CustomInfo": {}_x000D_
        }_x000D_
      },_x000D_
      "3946": {_x000D_
        "$type": "Inside.Core.Formula.Definition.DefinitionAC, Inside.Core.Formula",_x000D_
        "ID": 3946,_x000D_
        "Results": [_x000D_
          [_x000D_
            "200"_x000D_
          ]_x000D_
        ],_x000D_
        "Statistics": {_x000D_
          "CreationDate": "2022-11-15T10:02:33.4361528+01:00",_x000D_
          "LastRefreshDate": "2020-11-09T16:11:01.6811454+01:00",_x000D_
          "TotalRefreshCount": 1,_x000D_
          "CustomInfo": {}_x000D_
        }_x000D_
      },_x000D_
      "3947": {_x000D_
        "$type": "Inside.Core.Formula.Definition.DefinitionAC, Inside.Core.Formula",_x000D_
        "ID": 3947,_x000D_
        "Results": [_x000D_
          [_x000D_
            "100"_x000D_
          ]_x000D_
        ],_x000D_
        "Statistics": {_x000D_
          "CreationDate": "2022-11-15T10:02:33.4361528+01:00",_x000D_
          "LastRefreshDate": "2020-11-09T16:11:01.6831635+01:00",_x000D_
          "TotalRefreshCount": 1,_x000D_
          "CustomInfo": {}_x000D_
        }_x000D_
      },_x000D_
      "3948": {_x000D_
        "$type": "Inside.Core.Formula.Definition.DefinitionAC, Inside.Core.Formula",_x000D_
        "ID": 3948,_x000D_
        "Results": [_x000D_
          [_x000D_
            "150"_x000D_
          ]_x000D_
        ],_x000D_
        "Statistics": {_x000D_
          "CreationDate": "2022-11-15T10:02:33.4361528+01:00",_x000D_
          "LastRefreshDate": "2020-11-09T16:11:01.6861602+01:00",_x000D_
          "TotalRefreshCount": 1,_x000D_
          "CustomInfo": {}_x000D_
        }_x000D_
      },_x000D_
      "3949": {_x000D_
        "$type": "Inside.Core.Formula.Definition.DefinitionAC, Inside.Core.Formula",_x000D_
        "ID": 3949,_x000D_
        "Results": [_x000D_
          [_x000D_
            "100"_x000D_
          ]_x000D_
        ],_x000D_
        "Statistics": {_x000D_
          "CreationDate": "2022-11-15T10:02:33.4361528+01:00",_x000D_
          "LastRefreshDate": "2020-11-09T16:11:01.6881545+01:00",_x000D_
          "TotalRefreshCount": 1,_x000D_
          "CustomInfo": {}_x000D_
        }_x000D_
      },_x000D_
      "3950": {_x000D_
        "$type": "Inside.Core.Formula.Definition.DefinitionAC, Inside.Core.Formula",_x000D_
        "ID": 3950,_x000D_
        "Results": [_x000D_
          [_x000D_
            "150"_x000D_
          ]_x000D_
        ],_x000D_
        "Statistics": {_x000D_
          "CreationDate": "2022-11-15T10:02:33.4361528+01:00",_x000D_
          "LastRefreshDate": "2020-11-09T16:11:01.690152+01:00",_x000D_
          "TotalRefreshCount": 1,_x000D_
          "CustomInfo": {}_x000D_
        }_x000D_
      },_x000D_
      "3951": {_x000D_
        "$type": "Inside.Core.Formula.Definition.DefinitionAC, Inside.Core.Formula",_x000D_
        "ID": 3951,_x000D_
        "Results": [_x000D_
          [_x000D_
            "250"_x000D_
          ]_x000D_
        ],_x000D_
        "Statistics": {_x000D_
          "CreationDate": "2022-11-15T10:02:33.4361528+01:00",_x000D_
          "LastRefreshDate": "2020-11-09T16:11:01.6931609+01:00",_x000D_
          "TotalRefreshCount": 1,_x000D_
          "CustomInfo": {}_x000D_
        }_x000D_
      },_x000D_
      "3952": {_x000D_
        "$type": "Inside.Core.Formula.Definition.DefinitionAC, Inside.Core.Formula",_x000D_
        "ID": 3952,_x000D_
        "Results": [_x000D_
          [_x000D_
            "100"_x000D_
          ]_x000D_
        ],_x000D_
        "Statistics": {_x000D_
          "CreationDate": "2022-11-15T10:02:33.4361528+01:00",_x000D_
          "LastRefreshDate": "2020-11-09T16:11:01.6955575+01:00",_x000D_
          "TotalRefreshCount": 1,_x000D_
          "CustomInfo": {}_x000D_
        }_x000D_
      },_x000D_
      "3953": {_x000D_
        "$type": "Inside.Core.Formula.Definition.DefinitionAC, Inside.Core.Formula",_x000D_
        "ID": 3953,_x000D_
        "Results": [_x000D_
          [_x000D_
            "250"_x000D_
          ]_x000D_
        ],_x000D_
        "Statistics": {_x000D_
          "CreationDate": "2022-11-15T10:02:33.4361528+01:00",_x000D_
          "LastRefreshDate": "2020-11-09T16:11:01.6985462+01:00",_x000D_
          "TotalRefreshCount": 1,_x000D_
          "CustomInfo": {}_x000D_
        }_x000D_
      },_x000D_
      "3954": {_x000D_
        "$type": "Inside.Core.Formula.Definition.DefinitionAC, Inside.Core.Formula",_x000D_
        "ID": 3954,_x000D_
        "Results": [_x000D_
          [_x000D_
            "250"_x000D_
          ]_x000D_
        ],_x000D_
        "Statistics": {_x000D_
          "CreationDate": "2022-11-15T10:02:33.4361528+01:00",_x000D_
          "LastRefreshDate": "2020-11-09T16:11:01.700585+01:00",_x000D_
          "TotalRefreshCount": 1,_x000D_
          "CustomInfo": {}_x000D_
        }_x000D_
      },_x000D_
      "3955": {_x000D_
        "$type": "Inside.Core.Formula.Definition.DefinitionAC, Inside.Core.Formula",_x000D_
        "ID": 3955,_x000D_
        "Results": [_x000D_
          [_x000D_
            "200"_x000D_
          ]_x000D_
        ],_x000D_
        "Statistics": {_x000D_
          "CreationDate": "2022-11-15T10:02:33.4361528+01:00",_x000D_
          "LastRefreshDate": "2020-11-09T16:11:01.7025794+01:00",_x000D_
          "TotalRefreshCount": 1,_x000D_
          "CustomInfo": {}_x000D_
        }_x000D_
      },_x000D_
      "3956": {_x000D_
        "$type": "Inside.Core.Formula.Definition.DefinitionAC, Inside.Core.Formula",_x000D_
        "ID": 3956,_x000D_
        "Results": [_x000D_
          [_x000D_
            "300"_x000D_
          ]_x000D_
        ],_x000D_
        "Statistics": {_x000D_
          "CreationDate": "2022-11-15T10:02:33.4361528+01:00",_x000D_
          "LastRefreshDate": "2020-11-09T16:11:01.7055723+01:00",_x000D_
          "TotalRefreshCount": 1,_x000D_
          "CustomInfo": {}_x000D_
        }_x000D_
      },_x000D_
      "3957": {_x000D_
        "$type": "Inside.Core.Formula.Definition.DefinitionAC, Inside.Core.Formula",_x000D_
        "ID": 3957,_x000D_
        "Results": [_x000D_
          [_x000D_
            "200"_x000D_
          ]_x000D_
        ],_x000D_
        "Statistics": {_x000D_
          "CreationDate": "2022-11-15T10:02:33.4361528+01:00",_x000D_
          "LastRefreshDate": "2020-11-09T16:11:01.7075834+01:00",_x000D_
          "TotalRefreshCount": 1,_x000D_
          "CustomInfo": {}_x000D_
        }_x000D_
      },_x000D_
      "3958": {_x000D_
        "$type": "Inside.Core.Formula.Definition.DefinitionAC, Inside.Core.Formula",_x000D_
        "ID": 3958,_x000D_
        "Results": [_x000D_
          [_x000D_
            "200"_x000D_
          ]_x000D_
        ],_x000D_
        "Statistics": {_x000D_
          "CreationDate": "2022-11-15T10:02:33.4361528+01:00",_x000D_
          "LastRefreshDate": "2020-11-09T16:11:01.7095604+01:00",_x000D_
          "TotalRefreshCount": 1,_x000D_
          "CustomInfo": {}_x000D_
        }_x000D_
      },_x000D_
      "3959": {_x000D_
        "$type": "Inside.Core.Formula.Definition.DefinitionAC, Inside.Core.Formula",_x000D_
        "ID": 3959,_x000D_
        "Results": [_x000D_
          [_x000D_
            "150"_x000D_
          ]_x000D_
        ],_x000D_
        "Statistics": {_x000D_
          "CreationDate": "2022-11-15T10:02:33.4361528+01:00",_x000D_
          "LastRefreshDate": "2020-11-09T16:11:01.7125109+01:00",_x000D_
          "TotalRefreshCount": 1,_x000D_
          "CustomInfo": {}_x000D_
        }_x000D_
      },_x000D_
      "3960": {_x000D_
        "$type": "Inside.Core.Formula.Definition.DefinitionAC, Inside.Core.Formula",_x000D_
        "ID": 3960,_x000D_
        "Results": [_x000D_
          [_x000D_
            "200"_x000D_
          ]_x000D_
        ],_x000D_
        "Statistics": {_x000D_
          "CreationDate": "2022-11-15T10:02:33.4361528+01:00",_x000D_
          "LastRefreshDate": "2020-11-09T16:11:01.7155481+01:00",_x000D_
          "TotalRefreshCount": 1,_x000D_
          "CustomInfo": {}_x000D_
        }_x000D_
      },_x000D_
      "3961": {_x000D_
        "$type": "Inside.Core.Formula.Definition.DefinitionAC, Inside.Core.Formula",_x000D_
        "ID": 3961,_x000D_
        "Results": [_x000D_
          [_x000D_
            "300"_x000D_
          ]_x000D_
        ],_x000D_
        "Statistics": {_x000D_
          "CreationDate": "2022-11-15T10:02:33.4361528+01:00",_x000D_
          "LastRefreshDate": "2020-11-09T16:11:01.7175394+01:00",_x000D_
          "TotalRefreshCount": 1,_x000D_
          "CustomInfo": {}_x000D_
        }_x000D_
      },_x000D_
      "3962": {_x000D_
        "$type": "Inside.Core.Formula.Definition.DefinitionAC, Inside.Core.Formula",_x000D_
        "ID": 3962,_x000D_
        "Results": [_x000D_
          [_x000D_
            "100"_x000D_
          ]_x000D_
        ],_x000D_
        "Statistics": {_x000D_
          "CreationDate": "2022-11-15T10:02:33.4361528+01:00",_x000D_
          "LastRefreshDate": "2020-11-09T16:11:01.7205381+01:00",_x000D_
          "TotalRefreshCount": 1,_x000D_
          "CustomInfo": {}_x000D_
        }_x000D_
      },_x000D_
      "3963": {_x000D_
        "$type": "Inside.Core.Formula.Definition.DefinitionAC, Inside.Core.Formula",_x000D_
        "ID": 3963,_x000D_
        "Results": [_x000D_
          [_x000D_
            "200"_x000D_
          ]_x000D_
        ],_x000D_
        "Statistics": {_x000D_
          "CreationDate": "2022-11-15T10:02:33.4361528+01:00",_x000D_
          "LastRefreshDate": "2020-11-09T16:11:01.7225283+01:00",_x000D_
          "TotalRefreshCount": 1,_x000D_
          "CustomInfo": {}_x000D_
        }_x000D_
      },_x000D_
      "3964": {_x000D_
        "$type": "Inside.Core.Formula.Definition.DefinitionAC, Inside.Core.Formula",_x000D_
        "ID": 3964,_x000D_
        "Results": [_x000D_
          [_x000D_
            "250"_x000D_
          ]_x000D_
        ],_x000D_
        "Statistics": {_x000D_
          "CreationDate": "2022-11-15T10:02:33.4361528+01:00",_x000D_
          "LastRefreshDate": "2020-11-09T16:11:01.7245227+01:00",_x000D_
          "TotalRefreshCount": 1,_x000D_
          "CustomInfo": {}_x000D_
        }_x000D_
      },_x000D_
      "3965": {_x000D_
        "$type": "Inside.Core.Formula.Definition.DefinitionAC, Inside.Core.Formula",_x000D_
        "ID": 3965,_x000D_
        "Results": [_x000D_
          [_x000D_
            "250"_x000D_
          ]_x000D_
        ],_x000D_
        "Statistics": {_x000D_
          "CreationDate": "2022-11-15T10:02:33.4361528+01:00",_x000D_
          "LastRefreshDate": "2020-11-09T16:11:01.7275153+01:00",_x000D_
          "TotalRefreshCount": 1,_x000D_
          "CustomInfo": {}_x000D_
        }_x000D_
      },_x000D_
      "3966": {_x000D_
        "$type": "Inside.Core.Formula.Definition.DefinitionAC, Inside.Core.Formula",_x000D_
        "ID": 3966,_x000D_
        "Results": [_x000D_
          [_x000D_
            "100"_x000D_
          ]_x000D_
        ],_x000D_
        "Statistics": {_x000D_
          "CreationDate": "2022-11-15T10:02:33.4361528+01:00",_x000D_
          "LastRefreshDate": "2020-11-09T16:11:01.731462+01:00",_x000D_
          "TotalRefreshCount": 1,_x000D_
          "CustomInfo": {}_x000D_
        }_x000D_
      },_x000D_
      "3967": {_x000D_
        "$type": "Inside.Core.Formula.Definition.DefinitionAC, Inside.Core.Formula",_x000D_
        "ID": 3967,_x000D_
        "Results": [_x000D_
          [_x000D_
            "200"_x000D_
          ]_x000D_
        ],_x000D_
        "Statistics": {_x000D_
          "CreationDate": "2022-11-15T10:02:33.4361528+01:00",_x000D_
          "LastRefreshDate": "2020-11-09T16:11:01.734491+01:00",_x000D_
          "TotalRefreshCount": 1,_x000D_
          "CustomInfo": {}_x000D_
        }_x000D_
      },_x000D_
      "3968": {_x000D_
        "$type": "Inside.Core.Formula.Definition.DefinitionAC, Inside.Core.Formula",_x000D_
        "ID": 3968,_x000D_
        "Results": [_x000D_
          [_x000D_
            "250"_x000D_
          ]_x000D_
        ],_x000D_
        "Statistics": {_x000D_
          "CreationDate": "2022-11-15T10:02:33.4361528+01:00",_x000D_
          "LastRefreshDate": "2020-11-09T16:11:01.7364861+01:00",_x000D_
          "TotalRefreshCount": 1,_x000D_
          "CustomInfo": {}_x000D_
        }_x000D_
      },_x000D_
      "3969": {_x000D_
        "$type": "Inside.Core.For</t>
  </si>
  <si>
    <t xml:space="preserve">mula.Definition.DefinitionAC, Inside.Core.Formula",_x000D_
        "ID": 3969,_x000D_
        "Results": [_x000D_
          [_x000D_
            "400"_x000D_
          ]_x000D_
        ],_x000D_
        "Statistics": {_x000D_
          "CreationDate": "2022-11-15T10:02:33.4361528+01:00",_x000D_
          "LastRefreshDate": "2020-11-09T16:11:01.7384806+01:00",_x000D_
          "TotalRefreshCount": 1,_x000D_
          "CustomInfo": {}_x000D_
        }_x000D_
      },_x000D_
      "3970": {_x000D_
        "$type": "Inside.Core.Formula.Definition.DefinitionAC, Inside.Core.Formula",_x000D_
        "ID": 3970,_x000D_
        "Results": [_x000D_
          [_x000D_
            "250"_x000D_
          ]_x000D_
        ],_x000D_
        "Statistics": {_x000D_
          "CreationDate": "2022-11-15T10:02:33.4361528+01:00",_x000D_
          "LastRefreshDate": "2020-11-09T16:11:01.7414768+01:00",_x000D_
          "TotalRefreshCount": 1,_x000D_
          "CustomInfo": {}_x000D_
        }_x000D_
      },_x000D_
      "3971": {_x000D_
        "$type": "Inside.Core.Formula.Definition.DefinitionAC, Inside.Core.Formula",_x000D_
        "ID": 3971,_x000D_
        "Results": [_x000D_
          [_x000D_
            "150"_x000D_
          ]_x000D_
        ],_x000D_
        "Statistics": {_x000D_
          "CreationDate": "2022-11-15T10:02:33.4361528+01:00",_x000D_
          "LastRefreshDate": "2020-11-09T16:11:01.7434735+01:00",_x000D_
          "TotalRefreshCount": 1,_x000D_
          "CustomInfo": {}_x000D_
        }_x000D_
      },_x000D_
      "3972": {_x000D_
        "$type": "Inside.Core.Formula.Definition.DefinitionAC, Inside.Core.Formula",_x000D_
        "ID": 3972,_x000D_
        "Results": [_x000D_
          [_x000D_
            "200"_x000D_
          ]_x000D_
        ],_x000D_
        "Statistics": {_x000D_
          "CreationDate": "2022-11-15T10:02:33.4361528+01:00",_x000D_
          "LastRefreshDate": "2020-11-09T16:11:01.7514603+01:00",_x000D_
          "TotalRefreshCount": 1,_x000D_
          "CustomInfo": {}_x000D_
        }_x000D_
      },_x000D_
      "3973": {_x000D_
        "$type": "Inside.Core.Formula.Definition.DefinitionAC, Inside.Core.Formula",_x000D_
        "ID": 3973,_x000D_
        "Results": [_x000D_
          [_x000D_
            "300"_x000D_
          ]_x000D_
        ],_x000D_
        "Statistics": {_x000D_
          "CreationDate": "2022-11-15T10:02:33.4361528+01:00",_x000D_
          "LastRefreshDate": "2020-11-09T16:11:01.7618873+01:00",_x000D_
          "TotalRefreshCount": 1,_x000D_
          "CustomInfo": {}_x000D_
        }_x000D_
      },_x000D_
      "3974": {_x000D_
        "$type": "Inside.Core.Formula.Definition.DefinitionAC, Inside.Core.Formula",_x000D_
        "ID": 3974,_x000D_
        "Results": [_x000D_
          [_x000D_
            "300"_x000D_
          ]_x000D_
        ],_x000D_
        "Statistics": {_x000D_
          "CreationDate": "2022-11-15T10:02:33.4361528+01:00",_x000D_
          "LastRefreshDate": "2020-11-09T16:11:01.7648565+01:00",_x000D_
          "TotalRefreshCount": 1,_x000D_
          "CustomInfo": {}_x000D_
        }_x000D_
      },_x000D_
      "3975": {_x000D_
        "$type": "Inside.Core.Formula.Definition.DefinitionAC, Inside.Core.Formula",_x000D_
        "ID": 3975,_x000D_
        "Results": [_x000D_
          [_x000D_
            "100"_x000D_
          ]_x000D_
        ],_x000D_
        "Statistics": {_x000D_
          "CreationDate": "2022-11-15T10:02:33.4361528+01:00",_x000D_
          "LastRefreshDate": "2020-11-09T16:11:01.766867+01:00",_x000D_
          "TotalRefreshCount": 1,_x000D_
          "CustomInfo": {}_x000D_
        }_x000D_
      },_x000D_
      "3976": {_x000D_
        "$type": "Inside.Core.Formula.Definition.DefinitionAC, Inside.Core.Formula",_x000D_
        "ID": 3976,_x000D_
        "Results": [_x000D_
          [_x000D_
            "200"_x000D_
          ]_x000D_
        ],_x000D_
        "Statistics": {_x000D_
          "CreationDate": "2022-11-15T10:02:33.4361528+01:00",_x000D_
          "LastRefreshDate": "2020-11-09T16:11:01.7688633+01:00",_x000D_
          "TotalRefreshCount": 1,_x000D_
          "CustomInfo": {}_x000D_
        }_x000D_
      },_x000D_
      "3977": {_x000D_
        "$type": "Inside.Core.Formula.Definition.DefinitionAC, Inside.Core.Formula",_x000D_
        "ID": 3977,_x000D_
        "Results": [_x000D_
          [_x000D_
            "250"_x000D_
          ]_x000D_
        ],_x000D_
        "Statistics": {_x000D_
          "CreationDate": "2022-11-15T10:02:33.4361528+01:00",_x000D_
          "LastRefreshDate": "2020-11-09T16:11:01.7718551+01:00",_x000D_
          "TotalRefreshCount": 1,_x000D_
          "CustomInfo": {}_x000D_
        }_x000D_
      },_x000D_
      "3978": {_x000D_
        "$type": "Inside.Core.Formula.Definition.DefinitionAC, Inside.Core.Formula",_x000D_
        "ID": 3978,_x000D_
        "Results": [_x000D_
          [_x000D_
            "200"_x000D_
          ]_x000D_
        ],_x000D_
        "Statistics": {_x000D_
          "CreationDate": "2022-11-15T10:02:33.4361528+01:00",_x000D_
          "LastRefreshDate": "2020-11-09T16:11:01.773854+01:00",_x000D_
          "TotalRefreshCount": 1,_x000D_
          "CustomInfo": {}_x000D_
        }_x000D_
      },_x000D_
      "3979": {_x000D_
        "$type": "Inside.Core.Formula.Definition.DefinitionAC, Inside.Core.Formula",_x000D_
        "ID": 3979,_x000D_
        "Results": [_x000D_
          [_x000D_
            "100"_x000D_
          ]_x000D_
        ],_x000D_
        "Statistics": {_x000D_
          "CreationDate": "2022-11-15T10:02:33.4361528+01:00",_x000D_
          "LastRefreshDate": "2020-11-09T16:11:01.7758504+01:00",_x000D_
          "TotalRefreshCount": 1,_x000D_
          "CustomInfo": {}_x000D_
        }_x000D_
      },_x000D_
      "3980": {_x000D_
        "$type": "Inside.Core.Formula.Definition.DefinitionAC, Inside.Core.Formula",_x000D_
        "ID": 3980,_x000D_
        "Results": [_x000D_
          [_x000D_
            "150"_x000D_
          ]_x000D_
        ],_x000D_
        "Statistics": {_x000D_
          "CreationDate": "2022-11-15T10:02:33.4361528+01:00",_x000D_
          "LastRefreshDate": "2020-11-09T16:11:01.7798183+01:00",_x000D_
          "TotalRefreshCount": 1,_x000D_
          "CustomInfo": {}_x000D_
        }_x000D_
      },_x000D_
      "3981": {_x000D_
        "$type": "Inside.Core.Formula.Definition.DefinitionAC, Inside.Core.Formula",_x000D_
        "ID": 3981,_x000D_
        "Results": [_x000D_
          [_x000D_
            "2"_x000D_
          ]_x000D_
        ],_x000D_
        "Statistics": {_x000D_
          "CreationDate": "2022-11-15T10:02:33.4361528+01:00",_x000D_
          "LastRefreshDate": "2020-11-09T16:11:01.7828224+01:00",_x000D_
          "TotalRefreshCount": 1,_x000D_
          "CustomInfo": {}_x000D_
        }_x000D_
      },_x000D_
      "3982": {_x000D_
        "$type": "Inside.Core.Formula.Definition.DefinitionAC, Inside.Core.Formula",_x000D_
        "ID": 3982,_x000D_
        "Results": [_x000D_
          [_x000D_
            ""_x000D_
          ]_x000D_
        ],_x000D_
        "Statistics": {_x000D_
          "CreationDate": "2022-11-15T10:02:33.4361528+01:00",_x000D_
          "LastRefreshDate": "2020-11-09T16:11:01.7858125+01:00",_x000D_
          "TotalRefreshCount": 1,_x000D_
          "CustomInfo": {}_x000D_
        }_x000D_
      },_x000D_
      "3983": {_x000D_
        "$type": "Inside.Core.Formula.Definition.DefinitionAC, Inside.Core.Formula",_x000D_
        "ID": 3983,_x000D_
        "Results": [_x000D_
          [_x000D_
            "250"_x000D_
          ]_x000D_
        ],_x000D_
        "Statistics": {_x000D_
          "CreationDate": "2022-11-15T10:02:33.4361528+01:00",_x000D_
          "LastRefreshDate": "2020-11-09T16:11:01.7878087+01:00",_x000D_
          "TotalRefreshCount": 1,_x000D_
          "CustomInfo": {}_x000D_
        }_x000D_
      },_x000D_
      "3984": {_x000D_
        "$type": "Inside.Core.Formula.Definition.DefinitionAC, Inside.Core.Formula",_x000D_
        "ID": 3984,_x000D_
        "Results": [_x000D_
          [_x000D_
            "100"_x000D_
          ]_x000D_
        ],_x000D_
        "Statistics": {_x000D_
          "CreationDate": "2022-11-15T10:02:33.4361528+01:00",_x000D_
          "LastRefreshDate": "2020-11-09T16:11:01.7907991+01:00",_x000D_
          "TotalRefreshCount": 1,_x000D_
          "CustomInfo": {}_x000D_
        }_x000D_
      },_x000D_
      "3985": {_x000D_
        "$type": "Inside.Core.Formula.Definition.DefinitionAC, Inside.Core.Formula",_x000D_
        "ID": 3985,_x000D_
        "Results": [_x000D_
          [_x000D_
            "250"_x000D_
          ]_x000D_
        ],_x000D_
        "Statistics": {_x000D_
          "CreationDate": "2022-11-15T10:02:33.4361528+01:00",_x000D_
          "LastRefreshDate": "2020-11-09T16:11:01.7928062+01:00",_x000D_
          "TotalRefreshCount": 1,_x000D_
          "CustomInfo": {}_x000D_
        }_x000D_
      },_x000D_
      "3986": {_x000D_
        "$type": "Inside.Core.Formula.Definition.DefinitionAC, Inside.Core.Formula",_x000D_
        "ID": 3986,_x000D_
        "Results": [_x000D_
          [_x000D_
            "300"_x000D_
          ]_x000D_
        ],_x000D_
        "Statistics": {_x000D_
          "CreationDate": "2022-11-15T10:02:33.4361528+01:00",_x000D_
          "LastRefreshDate": "2020-11-09T16:11:01.7958561+01:00",_x000D_
          "TotalRefreshCount": 1,_x000D_
          "CustomInfo": {}_x000D_
        }_x000D_
      },_x000D_
      "3987": {_x000D_
        "$type": "Inside.Core.Formula.Definition.DefinitionAC, Inside.Core.Formula",_x000D_
        "ID": 3987,_x000D_
        "Results": [_x000D_
          [_x000D_
            "100"_x000D_
          ]_x000D_
        ],_x000D_
        "Statistics": {_x000D_
          "CreationDate": "2022-11-15T10:02:33.4361528+01:00",_x000D_
          "LastRefreshDate": "2020-11-09T16:11:01.7978335+01:00",_x000D_
          "TotalRefreshCount": 1,_x000D_
          "CustomInfo": {}_x000D_
        }_x000D_
      },_x000D_
      "3988": {_x000D_
        "$type": "Inside.Core.Formula.Definition.DefinitionAC, Inside.Core.Formula",_x000D_
        "ID": 3988,_x000D_
        "Results": [_x000D_
          [_x000D_
            "150"_x000D_
          ]_x000D_
        ],_x000D_
        "Statistics": {_x000D_
          "CreationDate": "2022-11-15T10:02:33.4361528+01:00",_x000D_
          "LastRefreshDate": "2020-11-09T16:11:01.8008545+01:00",_x000D_
          "TotalRefreshCount": 1,_x000D_
          "CustomInfo": {}_x000D_
        }_x000D_
      },_x000D_
      "3989": {_x000D_
        "$type": "Inside.Core.Formula.Definition.DefinitionAC, Inside.Core.Formula",_x000D_
        "ID": 3989,_x000D_
        "Results": [_x000D_
          [_x000D_
            "Employé"_x000D_
          ]_x000D_
        ],_x000D_
        "Statistics": {_x000D_
          "CreationDate": "2022-11-15T10:02:33.4361528+01:00",_x000D_
          "LastRefreshDate": "2020-11-09T16:11:01.8028486+01:00",_x000D_
          "TotalRefreshCount": 1,_x000D_
          "CustomInfo": {}_x000D_
        }_x000D_
      },_x000D_
      "3990": {_x000D_
        "$type": "Inside.Core.Formula.Definition.DefinitionAC, Inside.Core.Formula",_x000D_
        "ID": 3990,_x000D_
        "Results": [_x000D_
          [_x000D_
            "Employé"_x000D_
          ]_x000D_
        ],_x000D_
        "Statistics": {_x000D_
          "CreationDate": "2022-11-15T10:02:33.4361528+01:00",_x000D_
          "LastRefreshDate": "2020-11-09T16:11:01.804822+01:00",_x000D_
          "TotalRefreshCount": 1,_x000D_
          "CustomInfo": {}_x000D_
        }_x000D_
      },_x000D_
      "3991": {_x000D_
        "$type": "Inside.Core.Formula.Definition.DefinitionAC, Inside.Core.Formula",_x000D_
        "ID": 3991,_x000D_
        "Results": [_x000D_
          [_x000D_
            "Ingénieur et cadre"_x000D_
          ]_x000D_
        ],_x000D_
        "Statistics": {_x000D_
          "CreationDate": "2022-11-15T10:02:33.4361528+01:00",_x000D_
          "LastRefreshDate": "2020-11-09T16:11:01.808838+01:00",_x000D_
          "TotalRefreshCount": 1,_x000D_
          "CustomInfo": {}_x000D_
        }_x000D_
      },_x000D_
      "3992": {_x000D_
        "$type": "Inside.Core.Formula.Definition.DefinitionAC, Inside.Core.Formula",_x000D_
        "ID": 3992,_x000D_
        "Results": [_x000D_
          [_x000D_
            "1"_x000D_
          ]_x000D_
        ],_x000D_
        "Statistics": {_x000D_
          "CreationDate": "2022-11-15T10:02:33.4361528+01:00",_x000D_
          "LastRefreshDate": "2020-11-09T16:11:01.8147658+01:00",_x000D_
          "TotalRefreshCount": 1,_x000D_
          "CustomInfo": {}_x000D_
        }_x000D_
      },_x000D_
      "3993": {_x000D_
        "$type": "Inside.Core.Formula.Definition.DefinitionAC, Inside.Core.Formula",_x000D_
        "ID": 3993,_x000D_
        "Results": [_x000D_
          [_x000D_
            "2"_x000D_
          ]_x000D_
        ],_x000D_
        "Statistics": {_x000D_
          "CreationDate": "2022-11-15T10:02:33.4361528+01:00",_x000D_
          "LastRefreshDate": "2020-11-09T16:11:01.8237399+01:00",_x000D_
          "TotalRefreshCount": 1,_x000D_
          "CustomInfo": {}_x000D_
        }_x000D_
      },_x000D_
      "3994": {_x000D_
        "$type": "Inside.Core.Formula.Definition.DefinitionAC, Inside.Core.Formula",_x000D_
        "ID": 3994,_x000D_
        "Results": [_x000D_
          [_x000D_
            "1"_x000D_
          ]_x000D_
        ],_x000D_
        "Statistics": {_x000D_
          "CreationDate": "2022-11-15T10:02:33.4361528+01:00",_x000D_
          "LastRefreshDate": "2020-11-09T16:11:01.8267321+01:00",_x000D_
          "TotalRefreshCount": 1,_x000D_
          "CustomInfo": {}_x000D_
        }_x000D_
      },_x000D_
      "3995": {_x000D_
        "$type": "Inside.Core.Formula.Definition.DefinitionAC, Inside.Core.Formula",_x000D_
        "ID": 3995,_x000D_
        "Results": [_x000D_
          [_x000D_
            "3"_x000D_
          ]_x000D_
        ],_x000D_
        "Statistics": {_x000D_
          "CreationDate": "2022-11-15T10:02:33.4361528+01:00",_x000D_
          "LastRefreshDate": "2020-11-09T16:11:01.8297247+01:00",_x000D_
          "TotalRefreshCount": 1,_x000D_
          "CustomInfo": {}_x000D_
        }_x000D_
      },_x000D_
      "3996": {_x000D_
        "$type": "Inside.Core.Formula.Definition.DefinitionAC, Inside.Core.Formula",_x000D_
        "ID": 3996,_x000D_
        "Results": [_x000D_
          [_x000D_
            "Catégorie 1"_x000D_
          ]_x000D_
        ],_x000D_
        "Statistics": {_x000D_
          "CreationDate": "2022-11-15T10:02:33.4361528+01:00",_x000D_
          "LastRefreshDate": "2020-11-09T16:11:01.8331979+01:00",_x000D_
          "TotalRefreshCount": 1,_x000D_
          "CustomInfo": {}_x000D_
        }_x000D_
      },_x000D_
      "3997": {_x000D_
        "$type": "Inside.Core.Formula.Definition.DefinitionAC, Inside.Core.Formula",_x000D_
        "ID": 3997,_x000D_
        "Results": [_x000D_
          [_x000D_
            ""_x000D_
          ]_x000D_
        ],_x000D_
        "Statistics": {_x000D_
          "CreationDate": "2022-11-15T10:02:33.4361528+01:00",_x000D_
          "LastRefreshDate": "2020-11-09T16:11:01.8357175+01:00",_x000D_
          "TotalRefreshCount": 1,_x000D_
          "CustomInfo": {}_x000D_
        }_x000D_
      },_x000D_
      "3998": {_x000D_
        "$type": "Inside.Core.Formula.Definition.DefinitionAC, Inside.Core.Formula",_x000D_
        "ID": 3998,_x000D_
        "Results": [_x000D_
          [_x000D_
            "Catégorie 1"_x000D_
          ]_x000D_
        ],_x000D_
        "Statistics": {_x000D_
          "CreationDate": "2022-11-15T10:02:33.4361528+01:00",_x000D_
          "LastRefreshDate": "2020-11-09T16:11:01.8396912+01:00",_x000D_
          "TotalRefreshCount": 1,_x000D_
          "CustomInfo": {}_x000D_
        }_x000D_
      },_x000D_
      "3999": {_x000D_
        "$type": "Inside.Core.Formula.Definition.DefinitionAC, Inside.Core.Formula",_x000D_
        "ID": 3999,_x000D_
        "Results": [_x000D_
          [_x000D_
            "Catégorie 1"_x000D_
          ]_x000D_
        ],_x000D_
        "Statistics": {_x000D_
          "CreationDate": "2022-11-15T10:02:33.4361528+01:00",_x000D_
          "LastRefreshDate": "2020-11-09T16:11:01.8426828+01:00",_x000D_
          "TotalRefreshCount": 1,_x000D_
          "CustomInfo": {}_x000D_
        }_x000D_
      },_x000D_
      "4000": {_x000D_
        "$type": "Inside.Core.Formula.Definition.DefinitionAC, Inside.Core.Formula",_x000D_
        "ID": 4000,_x000D_
        "Results": [_x000D_
          [_x000D_
            "Catégorie 1"_x000D_
          ]_x000D_
        ],_x000D_
        "Statistics": {_x000D_
          "CreationDate": "2022-11-15T10:02:33.4361528+01:00",_x000D_
          "LastRefreshDate": "2020-11-09T16:11:01.8466725+01:00",_x000D_
          "TotalRefreshCount": 1,_x000D_
          "CustomInfo": {}_x000D_
        }_x000D_
      },_x000D_
      "4001": {_x000D_
        "$type": "Inside.Core.Formula.Definition.DefinitionAC, Inside.Core.Formula",_x000D_
        "ID": 4001,_x000D_
        "Results": [_x000D_
          [_x000D_
            ""_x000D_
          ]_x000D_
        ],_x000D_
        "Statistics": {_x000D_
          "CreationDate": "2022-11-15T10:02:33.4361528+01:00",_x000D_
          "LastRefreshDate": "2020-11-09T16:11:01.8496638+01:00",_x000D_
          "TotalRefreshCount": 1,_x000D_
          "CustomInfo": {}_x000D_
        }_x000D_
      },_x000D_
      "4002": {_x000D_
        "$type": "Inside.Core.Formula.Definition.DefinitionAC, Inside.Core.Formula",_x000D_
        "ID": 4002,_x000D_
        "Results": [_x000D_
          [_x000D_
            "Catégorie 4"_x000D_
          ]_x000D_
        ],_x000D_
        "Statistics": {_x000D_
          "CreationDate": "2022-11-15T10:02:33.4361528+01:00",_x000D_
          "LastRefreshDate": "2020-11-09T16:11:01.8526561+01:00",_x000D_
          "TotalRefreshCount": 1,_x000D_
          "CustomInfo": {}_x000D_
        }_x000D_
      },_x000D_
      "4003": {_x000D_
        "$type": "Inside.Core.Formula.Definition.DefinitionAC, Inside.Core.Formula",_x000D_
        "ID": 4003,_x000D_
        "Results": [_x000D_
          [_x000D_
            ""_x000D_
          ]_x000D_
        ],_x000D_
        "Statistics": {_x000D_
          "CreationDate": "2022-11-15T10:02:33.4361528+01:00",_x000D_
          "LastRefreshDate": "2020-11-09T16:11:01.8551623+01:00",_x000D_
          "TotalRefreshCount": 1,_x000D_
          "CustomInfo": {}_x000D_
        }_x000D_
      },_x000D_
      "4004": {_x000D_
        "$type": "Inside.Core.Formula.Definition.DefinitionAC, Inside.Core.Formula",_x000D_
        "ID": 4004,_x000D_
        "Results": [_x000D_
          [_x000D_
            "Catégorie 3"_x000D_
          ]_x000D_
        ],_x000D_
        "Statistics": {_x000D_
          "CreationDate": "2022-11-15T10:02:33.4361528+01:00",_x000D_
          "LastRefreshDate": "2020-11-09T16:11:01.8581514+01:00",_x000D_
          "TotalRefreshCount": 1,_x000D_
          "CustomInfo": {}_x000D_
        }_x000D_
      },_x000D_
      "4005": {_x000D_
        "$type": "Inside.Core.Formula.Definition.DefinitionAC, Inside.Core.Formula",_x000D_
        "ID": 4005,_x000D_
        "Results": [_x000D_
          [_x000D_
            "Catégorie 1"_x000D_
          ]_x000D_
        ],_x000D_
        "Statistics": {_x000D_
          "CreationDate": "2022-11-15T10:02:33.4361528+01:00",_x000D_
          "LastRefreshDate": "2020-11-09T16:11:01.861144+01:00",_x000D_
          "TotalRefreshCount": 1,_x000D_
          "CustomInfo": {}_x000D_
        }_x000D_
      },_x000D_
      "4006": {_x000D_
        "$type": "Inside.Core.Formula.Definition.DefinitionAC, Inside.Core.Formula",_x000D_
        "ID": 4006,_x000D_
        "Results": [_x000D_
          [_x000D_
            "Catégorie 3"_x000D_
          ]_x000D_
        ],_x000D_
        "Statistics": {_x000D_
          "CreationDate": "2022-11-15T10:02:33.4361528+01:00",_x000D_
          "LastRefreshDate": "2020-11-09T16:11:01.8671287+01:00",_x000D_
          "TotalRefreshCount": 1,_x000D_
          "CustomInfo": {}_x000D_
        }_x000D_
      },_x000D_
      "4007": {_x000D_
        "$type": "Inside.Core.Formula.Definition.DefinitionAC, Inside.Core.Formula",_x000D_
        "ID": 4007,_x000D_
        "Results": [_x000D_
          [_x000D_
            "Catégorie 1"_x000D_
          ]_x000D_
        ],_x000D_
        "Statistics": {_x000D_
          "CreationDate": "2022-11-15T10:02:33.4361528+01:00",_x000D_
          "LastRefreshDate": "2020-11-09T16:11:01.8721154+01:00",_x000D_
          "TotalRefreshCount": 1,_x000D_
          "CustomInfo": {}_x000D_
        }_x000D_
      },_x000D_
      "4008": {_x000D_
        "$type": "Inside.Core.Formula.Definition.DefinitionAC, Inside.Core.Formula",_x000D_
        "ID": 4008,_x000D_
        "Results": [_x000D_
          [_x000D_
            ""_x000D_
          ]_x000D_
        ],_x000D_
        "Statistics": {_x000D_
          "CreationDate": "2022-11-15T10:02:33.4361528+01:00",_x000D_
          "LastRefreshDate": "2020-11-09T16:11:01.8761052+01:00",_x000D_
          "TotalRefreshCount": 1,_x000D_
          "CustomInfo": {}_x000D_
        }_x000D_
      },_x000D_
      "4009": {_x000D_
        "$type": "Inside.Core.Formula.Definition.DefinitionAC, Inside.Core.Formula",_x000D_
        "ID": 4009,_x000D_
        "Results": [_x000D_
          [_x000D_
            "200"_x000D_
          ]_x000D_
        ],_x000D_
        "Statistics": {_x000D_
          "CreationDate": "2022-11-15T10:02:33.4361528+01:00",_x000D_
          "LastRefreshDate": "2020-11-09T16:11:01.8801683+01:00",_x000D_
          "TotalRefreshCount": 1,_x000D_
          "CustomInfo": {}_x000D_
        }_x000D_
      },_x000D_
      "4010": {_x000D_
        "$type": "Inside.Core.Formula.Definition.DefinitionAC, Inside.Core.Formula",_x000D_
        "ID": 4010,_x000D_
        "Results": [_x000D_
          [_x000D_
            "100"_x000D_
          ]_x000D_
        ],_x000D_
        "Statistics": {_x000D_
          "CreationDate": "2022-11-15T10:02:33.4361528+01:00",_x000D_
          "LastRefreshDate": "2020-11-09T16:11:01.883121+01:00",_x000D_
          "TotalRefreshCount": 1,_x000D_
          "CustomInfo": {}_x000D_
        }_x000D_
      },_x000D_
      "4011": {_x000D_
        "$type": "Inside.Core.Formula.Definition.DefinitionAC, Inside.Core.Formula",_x000D_
        "ID": 4011,_x000D_
        "Results": [_x000D_
          [_x000D_
            "300"_x000D_
          ]_x000D_
        ],_x000D_
        "Statistics": {_x000D_
          "CreationDate": "2022-11-15T10:02:33.4361528+01:00",_x000D_
          "LastRefreshDate": "2020-11-09T16:11:01.8850811+01:00",_x000D_
          "TotalRefreshCount": 1,_x000D_
          "CustomInfo": {}_x000D_
        }_x000D_
      },_x000D_
      "4012": {_x000D_
        "$type": "Inside.Core.Formula.Definition.DefinitionAC, Inside.Core.Formula",_x000D_
        "ID": 4012,_x000D_
        "Results": [_x000D_
          [_x000D_
            "100"_x000D_
          ]_x000D_
        ],_x000D_
        "Statistics": {_x000D_
          "CreationDate": "2022-11-15T10:02:33.4361528+01:00",_x000D_
          "LastRefreshDate": "2020-11-09T16:11:01.8881097+01:00",_x000D_
          "TotalRefreshCount": 1,_x000D_
          "CustomInfo": {}_x000D_
        }_x000D_
      },_x000D_
      "4013": {_x000D_
        "$type": "Inside.Core.Formula.Definition.DefinitionAC, Inside.Core.Formula",_x000D_
        "ID": 4013,_x000D_
        "Results": [_x000D_
          [_x000D_
            "300"_x000D_
          ]_x000D_
        ],_x000D_
        "Statistics": {_x000D_
          "CreationDate": "2022-11-15T10:02:33.4361528+01:00",_x000D_
          "LastRefreshDate": "2020-11-09T16:11:01.8901073+01:00",_x000D_
          "TotalRefreshCount": 1,_x000D_
          "CustomInfo": {}_x000D_
        }_x000D_
      },_x000D_
      "4014": {_x000D_
        "$type": "Inside.Core.Formula.Definition.DefinitionAC, Inside.Core.Formula",_x000D_
        "ID": 4014,_x000D_
        "Results": [_x000D_
          [_x000D_
            "150"_x000D_
          ]_x000D_
        ],_x000D_
        "Statistics": {_x000D_
          "CreationDate": "2022-11-15T10:02:33.4361528+01:00",_x000D_
          "LastRefreshDate": "2020-11-09T16:11:01.8930649+01:00",_x000D_
          "TotalRefreshCount": 1,_x000D_
          "CustomInfo": {}_x000D_
        }_x000D_
      },_x000D_
      "4015": {_x000D_
        "$type": "Inside.Core.Formula.Definition.DefinitionAC, Inside.Core.Formula",_x000D_
        "ID": 4015,_x000D_
        "Results": [_x000D_
          [_x000D_
            "300"_x000D_
          ]_x000D_
        ],_x000D_
        "Statistics": {_x000D_
          "CreationDate": "2022-11-15T10:02:33.4361528+01:00",_x000D_
          "LastRefreshDate": "2020-11-09T16:11:01.8953752+01:00",_x000D_
          "TotalRefreshCount": 1,_x000D_
          "CustomInfo": {}_x000D_
        }_x000D_
      },_x000D_
      "4016": {_x000D_
        "$type": "Inside.Core.Formula.Definition.DefinitionAC, Inside.Core.Formula",_x000D_
        "ID": 4016,_x000D_
        "Results": [_x000D_
          [_x000D_
            "150"_x000D_
          ]_x000D_
        ],_x000D_
        "Statistics": {_x000D_
          "CreationDate": "2022-11-15T10:02:33.4361528+01:00",_x000D_
          "LastRefreshDate": "2020-11-09T16:11:01.8993599+01:00",_x000D_
          "TotalRefreshCount": 1,_x000D_
          "CustomInfo": {}_x000D_
        }_x000D_
      },_x000D_
      "4017": {_x000D_
        "$type": "Inside.Core.Formula.Definition.DefinitionAC, Inside.Core.Formula",_x000D_
        "ID": 4017,_x000D_
        "Results": [_x000D_
          [_x000D_
            "250"_x000D_
          ]_x000D_
        ],_x000D_
        "Statistics": {_x000D_
          "CreationDate": "2022-11-15T10:02:33.4361528+01:00",_x000D_
          "LastRefreshDate": "2020-11-09T16:11:01.9023522+01:00",_x000D_
          "TotalRefreshCount": 1,_x000D_
          "CustomInfo": {}_x000D_
        }_x000D_
      },_x000D_
      "4018": {_x000D_
        "$type": "Inside.Core.Formula.Definition.DefinitionAC, Inside.Core.Formula",_x000D_
        "ID": 4018,_x000D_
        "Results": [_x000D_
          [_x000D_
            "100"_x000D_
          ]_x000D_
        ],_x000D_
        "Statistics": {_x000D_
          "CreationDate": "2022-11-15T10:02:33.4361528+01:00",_x000D_
          "LastRefreshDate": "2020-11-09T16:11:01.9063707+01:00",_x000D_
          "TotalRefreshCount": 1,_x000D_
          "CustomInfo": {}_x000D_
        }_x000D_
      },_x000D_
      "4019": {_x000D_
        "$type": "Inside.Core.Formula.Definition.DefinitionAC, Inside.Core.Formula",_x000D_
        "ID": 4019,_x000D_
        "Results": [_x000D_
          [_x000D_
            "250"_x000D_
          ]_x000D_
        ],_x000D_
        "Statistics": {_x000D_
          "CreationDate": "2022-11-15T10:02:33.4361528+01:00",_x000D_
          "LastRefreshDate": "2020-11-09T16:11:01.910371+01:00",_x000D_
          "TotalRefreshCount": 1,_x000D_
          "CustomInfo": {}_x000D_
        }_x000D_
      },_x000D_
      "4020": {_x000D_
        "$type": "Inside.Core.Formula.Definition.DefinitionAC, Inside.Core.Formula",_x000D_
        "ID": 4020,_x000D_
        "Results": [_x000D_
          [_x000D_
            "100"_x000D_
          ]_x000D_
        ],_x000D_
        "Statistics": {_x000D_
          "CreationDate": "2022-11-15T10:02:33.4361528+01:00",_x000D_
          "LastRefreshDate": "2020-11-09T16:11:01.9133225+01:00",_x000D_
          "TotalRefreshCount": 1,_x000D_
          "CustomInfo": {}_x000D_
        }_x000D_
      },_x000D_
      "4021": {_x000D_
        "$type": "Inside.Core.Formula.Definition.DefinitionAC, Inside.Core.Formula",_x000D_
        "ID": 4021,_x000D_
        "Results": [_x000D_
          [_x000D_
            "200"_x000D_
          ]_x000D_
        ],_x000D_
        "Statistics": {_x000D_
          "CreationDate": "2022-11-15T10:02:33.4361528+01:00",_x000D_
          "LastRefreshDate": "2020-11-09T16:11:01.9163146+01:00",_x000D_
          "TotalRefreshCount": 1,_x000D_
          "CustomInfo": {}_x000D_
        }_x000D_
      },_x000D_
      "4022": {_x000D_
        "$type": "Inside.Core.Formula.Definition.DefinitionAC, Inside.Core.Formula",_x000D_
        "ID": 4022,_x000D_
        "Results": [_x000D_
          [_x000D_
            "200"_x000D_
          ]_x000D_
        ],_x000D_
        "Statistics": {_x000D_
          "CreationDate": "2022-11-15T10:02:33.4361528+01:00",_x000D_
          "LastRefreshDate": "2020-11-09T16:11:01.9203041+01:00",_x000D_
          "TotalRefreshCount": 1,_x000D_
          "CustomInfo": {}_x000D_
        }_x000D_
      },_x000D_
      "4023": {_x000D_
        "$type": "Inside.Core.Formula.Definition.DefinitionAC, Inside.Core.Formula",_x000D_
        "ID": 4023,_x000D_
        "Results": [_x000D_
          [_x000D_
            "150"_x000D_
          ]_x000D_
        ],_x000D_
        "Statistics": {_x000D_
          "CreationDate": "2022-11-15T10:02:33.4361528+01:00",_x000D_
          "LastRefreshDate": "2020-11-09T16:11:01.9342689+01:00",_x000D_
          "TotalRefreshCount": 1,_x000D_
          "CustomInfo": {}_x000D_
        }_x000D_
      },_x000D_
      "4024": {_x000D_
        "$type": "Inside.Core.Formula.Definition.DefinitionAC, Inside.Core.Formula",_x000D_
        "ID": 4024,_x000D_
        "Results": [_x000D_
          [_x000D_
            "200"_x000D_
          ]_x000D_
        ],_x000D_
        "Statistics": {_x000D_
          "CreationDate": "2022-11-15T10:02:33.4361528+01:00",_x000D_
          "LastRefreshDate": "2020-11-09T16:11:01.9362637+01:00",_x000D_
          "TotalRefreshCount": 1,_x000D_
          "CustomInfo": {}_x000D_
        }_x000D_
      },_x000D_
      "4025": {_x000D_
        "$type": "Inside.Core.Formula.Definition.DefinitionAC, Inside.Core.Formula",_x000D_
        "ID": 4025,_x000D_
        "Results": [_x000D_
          [_x000D_
            "400"_x000D_
          ]_x000D_
        ],_x000D_
        "Statistics": {_x000D_
          "CreationDate": "2022-11-15T10:02:33.4361528+01:00",_x000D_
          "LastRefreshDate": "2020-11-09T16:11:01.939256+01:00",_x000D_
          "TotalRefreshCount": 1,_x000D_
          "CustomInfo": {}_x000D_
        }_x000D_
      },_x000D_
      "4026": {_x000D_
        "$type": "Inside.Core.Formula.Definition.DefinitionAC, Inside.Core.Formula",_x000D_
        "ID": 4026,_x000D_
        "Results": [_x000D_
          [_x000D_
            "100"_x000D_
          ]_x000D_
        ],_x000D_
        "Statistics": {_x000D_
          "CreationDate": "2022-11-15T10:02:33.4361528+01:00",_x000D_
          "LastRefreshDate": "2020-11-09T16:11:01.9412511+01:00",_x000D_
          "TotalRefreshCount": 1,_x000D_
          "CustomInfo": {}_x000D_
        }_x000D_
      },_x000D_
      "4027": {_x000D_
        "$type": "Inside.Core.Formula.Definition.DefinitionAC, Inside.Core.Formula",_x000D_
        "ID": 4027,_x000D_
        "Results": [_x000D_
          [_x000D_
            "200"_x000D_
          ]_x000D_
        ],_x000D_
        "Statistics": {_x000D_
          "CreationDate": "2022-11-15T10:02:33.4361528+01:00",_x000D_
          "LastRefreshDate": "2020-11-09T16:11:01.9442428+01:00",_x000D_
          "TotalRefreshCount": 1,_x000D_
          "CustomInfo": {}_x000D_
        }_x000D_
      },_x000D_
      "4028": {_x000D_
        "$type": "Inside.Core.Formula.Definition.DefinitionAC, Inside.Core.Formula",_x000D_
        "ID": 4028,_x000D_
        "Results": [_x000D_
          [_x000D_
            "300"_x000D_
          ]_x000D_
        ],_x000D_
        "Statistics": {_x000D_
          "CreationDate": "2022-11-15T10:02:33.4361528+01:00",_x000D_
          "LastRefreshDate": "2020-11-09T16:11:01.9473291+01:00",_x000D_
          "TotalRefreshCount": 1,_x000D_
          "CustomInfo": {}_x000D_
        }_x000D_
      },_x000D_
      "4029": {_x000D_
        "$type": "Inside.Core.Formula.Definition.DefinitionAC, Inside.Core.Formula",_x000D_
        "ID": 4029,_x000D_
        "Results": [_x000D_
          [_x000D_
            "300"_x000D_
          ]_x000D_
        ],_x000D_
        "Statistics": {_x000D_
          "CreationDate": "2022-11-15T10:02:33.4361528+01:00",_x000D_
          "LastRefreshDate": "2020-11-09T16:11:01.9503211+01:00",_x000D_
          "TotalRefreshCount": 1,_x000D_
          "CustomInfo": {}_x000D_
        }_x000D_
      },_x000D_
      "4030": {_x000D_
        "$type": "Inside.Core.Formula.Definition.DefinitionAC, Inside.Core.Formula",_x000D_
        "ID": 4030,_x000D_
        "Results": [_x000D_
          [_x000D_
            "100"_x000D_
          ]_x000D_
        ],_x000D_
        "Statistics": {_x000D_
          "CreationDate": "2022-11-15T10:02:33.4361528+01:00",_x000D_
          "LastRefreshDate": "2020-11-09T16:11:01.9523156+01:00",_x000D_
          "TotalRefreshCount": 1,_x000D_
          "CustomInfo": {}_x000D_
        }_x000D_
      },_x000D_
      "4031": {_x000D_
        "$type": "Inside.Core.Formula.Definition.DefinitionAC, Inside.Core.Formula",_x000D_
        "ID": 4031,_x000D_
        "Results": [_x000D_
          [_x000D_
            "200"_x000D_
          ]_x000D_
        ],_x000D_
        "Statistics": {_x000D_
          "CreationDate": "2022-11-15T10:02:33.4361528+01:00",_x000D_
          "LastRefreshDate": "2020-11-09T16:11:01.9553491+01:00",_x000D_
          "TotalRefreshCount": 1,_x000D_
          "CustomInfo": {}_x000D_
        }_x000D_
      },_x000D_
      "4032": {_x000D_
        "$type": "Inside.Core.Formula.Definition.DefinitionAC, Inside.Core.Formula",_x000D_
        "ID": 4032,_x000D_
        "Results": [_x000D_
          [_x000D_
            "250"_x000D_
          ]_x000D_
        ],_x000D_
        "Statistics": {_x000D_
          "CreationDate": "2022-11-15T10:02:33.4361528+01:00",_x000D_
          "LastRefreshDate": "2020-11-09T16:11:01.9573392+01:00",_x000D_
          "TotalRefreshCount": 1,_x000D_
          "CustomInfo": {}_x000D_
        }_x000D_
      },_x000D_
      "4033": {_x000D_
        "$type": "Inside.Core.Formula.Definition.DefinitionAC, Inside.Core.Formula",_x000D_
        "ID": 4033,_x000D_
        "Results": [_x000D_
          [_x000D_
            "200"_x000D_
          ]_x000D_
        ],_x000D_
        "Statistics": {_x000D_
          "CreationDate": "2022-11-15T10:02:33.4361528+01:00",_x000D_
          "LastRefreshDate": "2020-11-09T16:11:01.9603315+01:00",_x000D_
          "TotalRefreshCount": 1,_x000D_
          "CustomInfo": {}_x000D_
        }_x000D_
      },_x000D_
      "4034": {_x000D_
        "$type": "Inside.Core.Formula.Definition.DefinitionAC, Inside.Core.Formula",_x000D_
        "ID": 4034,_x000D_
        "Results": [_x000D_
          [_x000D_
            "100"_x000D_
          ]_x000D_
        ],_x000D_
        "Statistics": {_x000D_
          "CreationDate": "2022-11-15T10:02:33.4361528+01:00",_x000D_
          "LastRefreshDate": "2020-11-09T16:11:01.963324+01:00",_x000D_
          "TotalRefreshCount": 1,_x000D_
          "CustomInfo": {}_x000D_
        }_x000D_
      },_x000D_
      "4035": {_x000D_
        "$type": "Inside.Core.Formula.Definition.DefinitionAC, Inside.Core.Formula",_x000D_
        "ID": 4035,_x000D_
        "Results": [_x000D_
          [_x000D_
            "100"_x000D_
          ]_x000D_
        ],_x000D_
        "Statistics": {_x000D_
          "CreationDate": "2022-11-15T10:02:33.4361528+01:00",_x000D_
          "LastRefreshDate": "2020-11-09T16:11:01.9663157+01:00",_x000D_
          "TotalRefreshCount": 1,_x000D_
          "CustomInfo": {}_x000D_
        }_x000D_
      },_x000D_
      "4036": {_x000D_
        "$type": "Inside.Core.Formula.Definition.DefinitionAC, Inside.Core.Formula",_x000D_
        "ID": 4036,_x000D_
        "Results": [_x000D_
          [_x000D_
            "200"_x000D_
          ]_x000D_
        ],_x000D_
        "Statistics": {_x000D_
          "CreationDate": "2022-11-15T10:02:33.4361528+01:00",_x000D_
          "LastRefreshDate": "2020-11-09T16:11:01.9683101+01:00",_x000D_
          "TotalRefreshCount": 1,_x000D_
          "CustomInfo": {}_x000D_
        }_x000D_
      },_x000D_
      "4037": {_x000D_
        "$type": "Inside.Core.Formula.Definition.DefinitionAC, Inside.Core.Formula",_x000D_
        "ID": 4037,_x000D_
        "Results": [_x000D_
          [_x000D_
            "100"_x000D_
          ]_x000D_
        ],_x000D_
        "Statistics": {_x000D_
          "CreationDate": "2022-11-15T10:02:33.4361528+01:00",_x000D_
          "LastRefreshDate": "2020-11-09T16:11:01.971302+01:00",_x000D_
          "TotalRefreshCount": 1,_x000D_
          "CustomInfo": {}_x000D_
        }_x000D_
      },_x000D_
      "4038": {_x000D_
        "$type": "Inside.Core.Formula.Definition.DefinitionAC, Inside.Core.Formula",_x000D_
        "ID": 4038,_x000D_
        "Results": [_x000D_
          [_x000D_
            "300"_x000D_
          ]_x000D_
        ],_x000D_
        "Statistics": {_x000D_
          "CreationDate": "2022-11-15T10:02:33.4361528+01:00",_x000D_
          "LastRefreshDate": "2020-11-09T16:11:01.9732968+01:00",_x000D_
          "TotalRefreshCount": 1,_x000D_
          "CustomInfo": {}_x000D_
        }_x000D_
      },_x000D_
      "4039": {_x000D_
        "$type": "Inside.Core.Formula.Definition.DefinitionAC, Inside.Core.Formula",_x000D_
        "ID": 4039,_x000D_
        "Results": [_x000D_
          [_x000D_
            "150"_x000D_
          ]_x000D_
        ],_x000D_
        "Statistics": {_x000D_
          "CreationDate": "2022-11-15T10:02:33.4361528+01:00",_x000D_
          "LastRefreshDate": "2020-11-09T16:11:01.9762892+01:00",_x000D_
          "TotalRefreshCount": 1,_x000D_
          "CustomInfo": {}_x000D_
        }_x000D_
      },_x000D_
      "4040": {_x000D_
        "$type": "Inside.Core.Formula.Definition.DefinitionAC, Inside.Core.Formula",_x000D_
        "ID": 4040,_x000D_
        "Results": [_x000D_
          [_x000D_
            "200"_x000D_
          ]_x000D_
        ],_x000D_
        "Statistics": {_x000D_
          "CreationDate": "2022-11-15T10:02:33.4361528+01:00",_x000D_
          "LastRefreshDate": "2020-11-09T16:11:01.9782842+01:00",_x000D_
          "TotalRefreshCount": 1,_x000D_
          "CustomInfo": {}_x000D_
        }_x000D_
      },_x000D_
      "4041": {_x000D_
        "$type": "Inside.Core.Formula.Definition.DefinitionAC, Inside.Core.Formula",_x000D_
        "ID": 4041,_x000D_
        "Results": [_x000D_
          [_x000D_
            "250"_x000D_
          ]_x000D_
        ],_x000D_
        "Statistics": {_x000D_
          "CreationDate": "2022-11-15T10:02:33.4361528+01:00",_x000D_
          "LastRefreshDate": "2020-11-09T16:11:01.9822739+01:00",_x000D_
          "TotalRefreshCount": 1,_x000D_
          "CustomInfo": {}_x000D_
        }_x000D_
      },_x000D_
      "4042": {_x000D_
        "$type": "Inside.Core.Formula.Definition.DefinitionAC, Inside.Core.Formula",_x000D_
        "ID": 4042,_x000D_
        "Results": [_x000D_
          [_x000D_
            "200"_x000D_
          ]_x000D_
        ],_x000D_
        "Statistics": {_x000D_
          "CreationDate": "2022-11-15T10:02:33.4361528+01:00",_x000D_
          "LastRefreshDate": "2020-11-09T16:11:01.9842687+01:00",_x000D_
          "TotalRefreshCount": 1,_x000D_
          "CustomInfo": </t>
  </si>
  <si>
    <t>{}_x000D_
        }_x000D_
      },_x000D_
      "4043": {_x000D_
        "$type": "Inside.Core.Formula.Definition.DefinitionAC, Inside.Core.Formula",_x000D_
        "ID": 4043,_x000D_
        "Results": [_x000D_
          [_x000D_
            "100"_x000D_
          ]_x000D_
        ],_x000D_
        "Statistics": {_x000D_
          "CreationDate": "2022-11-15T10:02:33.4361528+01:00",_x000D_
          "LastRefreshDate": "2020-11-09T16:11:01.9872608+01:00",_x000D_
          "TotalRefreshCount": 1,_x000D_
          "CustomInfo": {}_x000D_
        }_x000D_
      },_x000D_
      "4044": {_x000D_
        "$type": "Inside.Core.Formula.Definition.DefinitionAC, Inside.Core.Formula",_x000D_
        "ID": 4044,_x000D_
        "Results": [_x000D_
          [_x000D_
            "2"_x000D_
          ]_x000D_
        ],_x000D_
        "Statistics": {_x000D_
          "CreationDate": "2022-11-15T10:02:33.4361528+01:00",_x000D_
          "LastRefreshDate": "2020-11-09T16:11:01.9892557+01:00",_x000D_
          "TotalRefreshCount": 1,_x000D_
          "CustomInfo": {}_x000D_
        }_x000D_
      },_x000D_
      "4045": {_x000D_
        "$type": "Inside.Core.Formula.Definition.DefinitionAC, Inside.Core.Formula",_x000D_
        "ID": 4045,_x000D_
        "Results": [_x000D_
          [_x000D_
            ""_x000D_
          ]_x000D_
        ],_x000D_
        "Statistics": {_x000D_
          "CreationDate": "2022-11-15T10:02:33.4361528+01:00",_x000D_
          "LastRefreshDate": "2020-11-09T16:11:01.9922481+01:00",_x000D_
          "TotalRefreshCount": 1,_x000D_
          "CustomInfo": {}_x000D_
        }_x000D_
      },_x000D_
      "4046": {_x000D_
        "$type": "Inside.Core.Formula.Definition.DefinitionAC, Inside.Core.Formula",_x000D_
        "ID": 4046,_x000D_
        "Results": [_x000D_
          [_x000D_
            ""_x000D_
          ]_x000D_
        ],_x000D_
        "Statistics": {_x000D_
          "CreationDate": "2022-11-15T10:02:33.4361528+01:00",_x000D_
          "LastRefreshDate": "2020-11-09T16:11:01.9957313+01:00",_x000D_
          "TotalRefreshCount": 1,_x000D_
          "CustomInfo": {}_x000D_
        }_x000D_
      },_x000D_
      "4047": {_x000D_
        "$type": "Inside.Core.Formula.Definition.DefinitionAC, Inside.Core.Formula",_x000D_
        "ID": 4047,_x000D_
        "Results": [_x000D_
          [_x000D_
            "Catégorie 2"_x000D_
          ]_x000D_
        ],_x000D_
        "Statistics": {_x000D_
          "CreationDate": "2022-11-15T10:02:33.4361528+01:00",_x000D_
          "LastRefreshDate": "2020-11-09T16:11:01.9997069+01:00",_x000D_
          "TotalRefreshCount": 1,_x000D_
          "CustomInfo": {}_x000D_
        }_x000D_
      },_x000D_
      "4048": {_x000D_
        "$type": "Inside.Core.Formula.Definition.DefinitionAC, Inside.Core.Formula",_x000D_
        "ID": 4048,_x000D_
        "Results": [_x000D_
          [_x000D_
            "200"_x000D_
          ]_x000D_
        ],_x000D_
        "Statistics": {_x000D_
          "CreationDate": "2022-11-15T10:02:33.4361528+01:00",_x000D_
          "LastRefreshDate": "2020-11-09T16:11:02.0026992+01:00",_x000D_
          "TotalRefreshCount": 1,_x000D_
          "CustomInfo": {}_x000D_
        }_x000D_
      },_x000D_
      "4049": {_x000D_
        "$type": "Inside.Core.Formula.Definition.DefinitionAC, Inside.Core.Formula",_x000D_
        "ID": 4049,_x000D_
        "Results": [_x000D_
          [_x000D_
            "250"_x000D_
          ]_x000D_
        ],_x000D_
        "Statistics": {_x000D_
          "CreationDate": "2022-11-15T10:02:33.4361528+01:00",_x000D_
          "LastRefreshDate": "2020-11-09T16:11:02.0046939+01:00",_x000D_
          "TotalRefreshCount": 1,_x000D_
          "CustomInfo": {}_x000D_
        }_x000D_
      },_x000D_
      "4050": {_x000D_
        "$type": "Inside.Core.Formula.Definition.DefinitionAC, Inside.Core.Formula",_x000D_
        "ID": 4050,_x000D_
        "Results": [_x000D_
          [_x000D_
            "300"_x000D_
          ]_x000D_
        ],_x000D_
        "Statistics": {_x000D_
          "CreationDate": "2022-11-15T10:02:33.4361528+01:00",_x000D_
          "LastRefreshDate": "2020-11-09T16:11:02.0076862+01:00",_x000D_
          "TotalRefreshCount": 1,_x000D_
          "CustomInfo": {}_x000D_
        }_x000D_
      },_x000D_
      "4051": {_x000D_
        "$type": "Inside.Core.Formula.Definition.DefinitionAC, Inside.Core.Formula",_x000D_
        "ID": 4051,_x000D_
        "Results": [_x000D_
          [_x000D_
            "300"_x000D_
          ]_x000D_
        ],_x000D_
        "Statistics": {_x000D_
          "CreationDate": "2022-11-15T10:02:33.4361528+01:00",_x000D_
          "LastRefreshDate": "2020-11-09T16:11:02.0156657+01:00",_x000D_
          "TotalRefreshCount": 1,_x000D_
          "CustomInfo": {}_x000D_
        }_x000D_
      },_x000D_
      "4052": {_x000D_
        "$type": "Inside.Core.Formula.Definition.DefinitionAC, Inside.Core.Formula",_x000D_
        "ID": 4052,_x000D_
        "Results": [_x000D_
          [_x000D_
            "150"_x000D_
          ]_x000D_
        ],_x000D_
        "Statistics": {_x000D_
          "CreationDate": "2022-11-15T10:02:33.4361528+01:00",_x000D_
          "LastRefreshDate": "2020-11-09T16:11:02.0266369+01:00",_x000D_
          "TotalRefreshCount": 1,_x000D_
          "CustomInfo": {}_x000D_
        }_x000D_
      },_x000D_
      "4053": {_x000D_
        "$type": "Inside.Core.Formula.Definition.DefinitionAC, Inside.Core.Formula",_x000D_
        "ID": 4053,_x000D_
        "Results": [_x000D_
          [_x000D_
            "250"_x000D_
          ]_x000D_
        ],_x000D_
        "Statistics": {_x000D_
          "CreationDate": "2022-11-15T10:02:33.4361528+01:00",_x000D_
          "LastRefreshDate": "2020-11-09T16:11:02.02963+01:00",_x000D_
          "TotalRefreshCount": 1,_x000D_
          "CustomInfo": {}_x000D_
        }_x000D_
      },_x000D_
      "4054": {_x000D_
        "$type": "Inside.Core.Formula.Definition.DefinitionAC, Inside.Core.Formula",_x000D_
        "ID": 4054,_x000D_
        "Results": [_x000D_
          [_x000D_
            "200"_x000D_
          ]_x000D_
        ],_x000D_
        "Statistics": {_x000D_
          "CreationDate": "2022-11-15T10:02:33.4361528+01:00",_x000D_
          "LastRefreshDate": "2020-11-09T16:11:02.0326236+01:00",_x000D_
          "TotalRefreshCount": 1,_x000D_
          "CustomInfo": {}_x000D_
        }_x000D_
      },_x000D_
      "4055": {_x000D_
        "$type": "Inside.Core.Formula.Definition.DefinitionAC, Inside.Core.Formula",_x000D_
        "ID": 4055,_x000D_
        "Results": [_x000D_
          [_x000D_
            "200"_x000D_
          ]_x000D_
        ],_x000D_
        "Statistics": {_x000D_
          "CreationDate": "2022-11-15T10:02:33.4361528+01:00",_x000D_
          "LastRefreshDate": "2020-11-09T16:11:02.0356149+01:00",_x000D_
          "TotalRefreshCount": 1,_x000D_
          "CustomInfo": {}_x000D_
        }_x000D_
      },_x000D_
      "4056": {_x000D_
        "$type": "Inside.Core.Formula.Definition.DefinitionAC, Inside.Core.Formula",_x000D_
        "ID": 4056,_x000D_
        "Results": [_x000D_
          [_x000D_
            "Employé"_x000D_
          ]_x000D_
        ],_x000D_
        "Statistics": {_x000D_
          "CreationDate": "2022-11-15T10:02:33.4361528+01:00",_x000D_
          "LastRefreshDate": "2020-11-09T16:11:02.0376097+01:00",_x000D_
          "TotalRefreshCount": 1,_x000D_
          "CustomInfo": {}_x000D_
        }_x000D_
      },_x000D_
      "4057": {_x000D_
        "$type": "Inside.Core.Formula.Definition.DefinitionAC, Inside.Core.Formula",_x000D_
        "ID": 4057,_x000D_
        "Results": [_x000D_
          [_x000D_
            "Ingénieur et cadre"_x000D_
          ]_x000D_
        ],_x000D_
        "Statistics": {_x000D_
          "CreationDate": "2022-11-15T10:02:33.4361528+01:00",_x000D_
          "LastRefreshDate": "2020-11-09T16:11:02.0406024+01:00",_x000D_
          "TotalRefreshCount": 1,_x000D_
          "CustomInfo": {}_x000D_
        }_x000D_
      },_x000D_
      "4058": {_x000D_
        "$type": "Inside.Core.Formula.Definition.DefinitionAC, Inside.Core.Formula",_x000D_
        "ID": 4058,_x000D_
        "Results": [_x000D_
          [_x000D_
            "2"_x000D_
          ]_x000D_
        ],_x000D_
        "Statistics": {_x000D_
          "CreationDate": "2022-11-15T10:02:33.4361528+01:00",_x000D_
          "LastRefreshDate": "2020-11-09T16:11:02.0425965+01:00",_x000D_
          "TotalRefreshCount": 1,_x000D_
          "CustomInfo": {}_x000D_
        }_x000D_
      },_x000D_
      "4059": {_x000D_
        "$type": "Inside.Core.Formula.Definition.DefinitionAC, Inside.Core.Formula",_x000D_
        "ID": 4059,_x000D_
        "Results": [_x000D_
          [_x000D_
            "2"_x000D_
          ]_x000D_
        ],_x000D_
        "Statistics": {_x000D_
          "CreationDate": "2022-11-15T10:02:33.4361528+01:00",_x000D_
          "LastRefreshDate": "2020-11-09T16:11:02.0465863+01:00",_x000D_
          "TotalRefreshCount": 1,_x000D_
          "CustomInfo": {}_x000D_
        }_x000D_
      },_x000D_
      "4060": {_x000D_
        "$type": "Inside.Core.Formula.Definition.DefinitionAC, Inside.Core.Formula",_x000D_
        "ID": 4060,_x000D_
        "Results": [_x000D_
          [_x000D_
            "Catégorie 1"_x000D_
          ]_x000D_
        ],_x000D_
        "Statistics": {_x000D_
          "CreationDate": "2022-11-15T10:02:33.4361528+01:00",_x000D_
          "LastRefreshDate": "2020-11-09T16:11:02.0495784+01:00",_x000D_
          "TotalRefreshCount": 1,_x000D_
          "CustomInfo": {}_x000D_
        }_x000D_
      },_x000D_
      "4061": {_x000D_
        "$type": "Inside.Core.Formula.Definition.DefinitionAC, Inside.Core.Formula",_x000D_
        "ID": 4061,_x000D_
        "Results": [_x000D_
          [_x000D_
            "Catégorie 3"_x000D_
          ]_x000D_
        ],_x000D_
        "Statistics": {_x000D_
          "CreationDate": "2022-11-15T10:02:33.4361528+01:00",_x000D_
          "LastRefreshDate": "2020-11-09T16:11:02.0525706+01:00",_x000D_
          "TotalRefreshCount": 1,_x000D_
          "CustomInfo": {}_x000D_
        }_x000D_
      },_x000D_
      "4062": {_x000D_
        "$type": "Inside.Core.Formula.Definition.DefinitionAC, Inside.Core.Formula",_x000D_
        "ID": 4062,_x000D_
        "Results": [_x000D_
          [_x000D_
            "Catégorie 1"_x000D_
          ]_x000D_
        ],_x000D_
        "Statistics": {_x000D_
          "CreationDate": "2022-11-15T10:02:33.4361528+01:00",_x000D_
          "LastRefreshDate": "2020-11-09T16:11:02.0553597+01:00",_x000D_
          "TotalRefreshCount": 1,_x000D_
          "CustomInfo": {}_x000D_
        }_x000D_
      },_x000D_
      "4063": {_x000D_
        "$type": "Inside.Core.Formula.Definition.DefinitionAC, Inside.Core.Formula",_x000D_
        "ID": 4063,_x000D_
        "Results": [_x000D_
          [_x000D_
            ""_x000D_
          ]_x000D_
        ],_x000D_
        "Statistics": {_x000D_
          "CreationDate": "2022-11-15T10:02:33.4361528+01:00",_x000D_
          "LastRefreshDate": "2020-11-09T16:11:02.0583464+01:00",_x000D_
          "TotalRefreshCount": 1,_x000D_
          "CustomInfo": {}_x000D_
        }_x000D_
      },_x000D_
      "4064": {_x000D_
        "$type": "Inside.Core.Formula.Definition.DefinitionAC, Inside.Core.Formula",_x000D_
        "ID": 4064,_x000D_
        "Results": [_x000D_
          [_x000D_
            ""_x000D_
          ]_x000D_
        ],_x000D_
        "Statistics": {_x000D_
          "CreationDate": "2022-11-15T10:02:33.4361528+01:00",_x000D_
          "LastRefreshDate": "2020-11-09T16:11:02.0613387+01:00",_x000D_
          "TotalRefreshCount": 1,_x000D_
          "CustomInfo": {}_x000D_
        }_x000D_
      },_x000D_
      "4065": {_x000D_
        "$type": "Inside.Core.Formula.Definition.DefinitionAC, Inside.Core.Formula",_x000D_
        "ID": 4065,_x000D_
        "Results": [_x000D_
          [_x000D_
            "Catégorie 2"_x000D_
          ]_x000D_
        ],_x000D_
        "Statistics": {_x000D_
          "CreationDate": "2022-11-15T10:02:33.4361528+01:00",_x000D_
          "LastRefreshDate": "2020-11-09T16:11:02.0653475+01:00",_x000D_
          "TotalRefreshCount": 1,_x000D_
          "CustomInfo": {}_x000D_
        }_x000D_
      },_x000D_
      "4066": {_x000D_
        "$type": "Inside.Core.Formula.Definition.DefinitionAC, Inside.Core.Formula",_x000D_
        "ID": 4066,_x000D_
        "Results": [_x000D_
          [_x000D_
            "100"_x000D_
          ]_x000D_
        ],_x000D_
        "Statistics": {_x000D_
          "CreationDate": "2022-11-15T10:02:33.4361528+01:00",_x000D_
          "LastRefreshDate": "2020-11-09T16:11:02.0673214+01:00",_x000D_
          "TotalRefreshCount": 1,_x000D_
          "CustomInfo": {}_x000D_
        }_x000D_
      },_x000D_
      "4067": {_x000D_
        "$type": "Inside.Core.Formula.Definition.DefinitionAC, Inside.Core.Formula",_x000D_
        "ID": 4067,_x000D_
        "Results": [_x000D_
          [_x000D_
            "100"_x000D_
          ]_x000D_
        ],_x000D_
        "Statistics": {_x000D_
          "CreationDate": "2022-11-15T10:02:33.4361528+01:00",_x000D_
          "LastRefreshDate": "2020-11-09T16:11:02.0703135+01:00",_x000D_
          "TotalRefreshCount": 1,_x000D_
          "CustomInfo": {}_x000D_
        }_x000D_
      },_x000D_
      "4068": {_x000D_
        "$type": "Inside.Core.Formula.Definition.DefinitionAC, Inside.Core.Formula",_x000D_
        "ID": 4068,_x000D_
        "Results": [_x000D_
          [_x000D_
            "300"_x000D_
          ]_x000D_
        ],_x000D_
        "Statistics": {_x000D_
          "CreationDate": "2022-11-15T10:02:33.4361528+01:00",_x000D_
          "LastRefreshDate": "2020-11-09T16:11:02.0723086+01:00",_x000D_
          "TotalRefreshCount": 1,_x000D_
          "CustomInfo": {}_x000D_
        }_x000D_
      },_x000D_
      "4069": {_x000D_
        "$type": "Inside.Core.Formula.Definition.DefinitionAC, Inside.Core.Formula",_x000D_
        "ID": 4069,_x000D_
        "Results": [_x000D_
          [_x000D_
            "250"_x000D_
          ]_x000D_
        ],_x000D_
        "Statistics": {_x000D_
          "CreationDate": "2022-11-15T10:02:33.4361528+01:00",_x000D_
          "LastRefreshDate": "2020-11-09T16:11:02.0753275+01:00",_x000D_
          "TotalRefreshCount": 1,_x000D_
          "CustomInfo": {}_x000D_
        }_x000D_
      },_x000D_
      "4070": {_x000D_
        "$type": "Inside.Core.Formula.Definition.DefinitionAC, Inside.Core.Formula",_x000D_
        "ID": 4070,_x000D_
        "Results": [_x000D_
          [_x000D_
            "200"_x000D_
          ]_x000D_
        ],_x000D_
        "Statistics": {_x000D_
          "CreationDate": "2022-11-15T10:02:33.4361528+01:00",_x000D_
          "LastRefreshDate": "2020-11-09T16:11:02.077322+01:00",_x000D_
          "TotalRefreshCount": 1,_x000D_
          "CustomInfo": {}_x000D_
        }_x000D_
      },_x000D_
      "4071": {_x000D_
        "$type": "Inside.Core.Formula.Definition.DefinitionAC, Inside.Core.Formula",_x000D_
        "ID": 4071,_x000D_
        "Results": [_x000D_
          [_x000D_
            "300"_x000D_
          ]_x000D_
        ],_x000D_
        "Statistics": {_x000D_
          "CreationDate": "2022-11-15T10:02:33.4361528+01:00",_x000D_
          "LastRefreshDate": "2020-11-09T16:11:02.0802888+01:00",_x000D_
          "TotalRefreshCount": 1,_x000D_
          "CustomInfo": {}_x000D_
        }_x000D_
      },_x000D_
      "4072": {_x000D_
        "$type": "Inside.Core.Formula.Definition.DefinitionAC, Inside.Core.Formula",_x000D_
        "ID": 4072,_x000D_
        "Results": [_x000D_
          [_x000D_
            "250"_x000D_
          ]_x000D_
        ],_x000D_
        "Statistics": {_x000D_
          "CreationDate": "2022-11-15T10:02:33.4361528+01:00",_x000D_
          "LastRefreshDate": "2020-11-09T16:11:02.0823091+01:00",_x000D_
          "TotalRefreshCount": 1,_x000D_
          "CustomInfo": {}_x000D_
        }_x000D_
      },_x000D_
      "4073": {_x000D_
        "$type": "Inside.Core.Formula.Definition.DefinitionAC, Inside.Core.Formula",_x000D_
        "ID": 4073,_x000D_
        "Results": [_x000D_
          [_x000D_
            "200"_x000D_
          ]_x000D_
        ],_x000D_
        "Statistics": {_x000D_
          "CreationDate": "2022-11-15T10:02:33.4361528+01:00",_x000D_
          "LastRefreshDate": "2020-11-09T16:11:02.0843033+01:00",_x000D_
          "TotalRefreshCount": 1,_x000D_
          "CustomInfo": {}_x000D_
        }_x000D_
      },_x000D_
      "4074": {_x000D_
        "$type": "Inside.Core.Formula.Definition.DefinitionAC, Inside.Core.Formula",_x000D_
        "ID": 4074,_x000D_
        "Results": [_x000D_
          [_x000D_
            "300"_x000D_
          ]_x000D_
        ],_x000D_
        "Statistics": {_x000D_
          "CreationDate": "2022-11-15T10:02:33.4361528+01:00",_x000D_
          "LastRefreshDate": "2020-11-09T16:11:02.0872959+01:00",_x000D_
          "TotalRefreshCount": 1,_x000D_
          "CustomInfo": {}_x000D_
        }_x000D_
      },_x000D_
      "4075": {_x000D_
        "$type": "Inside.Core.Formula.Definition.DefinitionAC, Inside.Core.Formula",_x000D_
        "ID": 4075,_x000D_
        "Results": [_x000D_
          [_x000D_
            "250"_x000D_
          ]_x000D_
        ],_x000D_
        "Statistics": {_x000D_
          "CreationDate": "2022-11-15T10:02:33.4361528+01:00",_x000D_
          "LastRefreshDate": "2020-11-09T16:11:02.0892905+01:00",_x000D_
          "TotalRefreshCount": 1,_x000D_
          "CustomInfo": {}_x000D_
        }_x000D_
      },_x000D_
      "4076": {_x000D_
        "$type": "Inside.Core.Formula.Definition.DefinitionAC, Inside.Core.Formula",_x000D_
        "ID": 4076,_x000D_
        "Results": [_x000D_
          [_x000D_
            "250"_x000D_
          ]_x000D_
        ],_x000D_
        "Statistics": {_x000D_
          "CreationDate": "2022-11-15T10:02:33.4361528+01:00",_x000D_
          "LastRefreshDate": "2020-11-09T16:11:02.0912934+01:00",_x000D_
          "TotalRefreshCount": 1,_x000D_
          "CustomInfo": {}_x000D_
        }_x000D_
      },_x000D_
      "4077": {_x000D_
        "$type": "Inside.Core.Formula.Definition.DefinitionAC, Inside.Core.Formula",_x000D_
        "ID": 4077,_x000D_
        "Results": [_x000D_
          [_x000D_
            "200"_x000D_
          ]_x000D_
        ],_x000D_
        "Statistics": {_x000D_
          "CreationDate": "2022-11-15T10:02:33.4361528+01:00",_x000D_
          "LastRefreshDate": "2020-11-09T16:11:02.0942839+01:00",_x000D_
          "TotalRefreshCount": 1,_x000D_
          "CustomInfo": {}_x000D_
        }_x000D_
      },_x000D_
      "4078": {_x000D_
        "$type": "Inside.Core.Formula.Definition.DefinitionAC, Inside.Core.Formula",_x000D_
        "ID": 4078,_x000D_
        "Results": [_x000D_
          [_x000D_
            "300"_x000D_
          ]_x000D_
        ],_x000D_
        "Statistics": {_x000D_
          "CreationDate": "2022-11-15T10:02:33.4361528+01:00",_x000D_
          "LastRefreshDate": "2020-11-09T16:11:02.0962817+01:00",_x000D_
          "TotalRefreshCount": 1,_x000D_
          "CustomInfo": {}_x000D_
        }_x000D_
      },_x000D_
      "4079": {_x000D_
        "$type": "Inside.Core.Formula.Definition.DefinitionAC, Inside.Core.Formula",_x000D_
        "ID": 4079,_x000D_
        "Results": [_x000D_
          [_x000D_
            "200"_x000D_
          ]_x000D_
        ],_x000D_
        "Statistics": {_x000D_
          "CreationDate": "2022-11-15T10:02:33.4361528+01:00",_x000D_
          "LastRefreshDate": "2020-11-09T16:11:02.099304+01:00",_x000D_
          "TotalRefreshCount": 1,_x000D_
          "CustomInfo": {}_x000D_
        }_x000D_
      },_x000D_
      "4080": {_x000D_
        "$type": "Inside.Core.Formula.Definition.DefinitionAC, Inside.Core.Formula",_x000D_
        "ID": 4080,_x000D_
        "Results": [_x000D_
          [_x000D_
            "200"_x000D_
          ]_x000D_
        ],_x000D_
        "Statistics": {_x000D_
          "CreationDate": "2022-11-15T10:02:33.4361528+01:00",_x000D_
          "LastRefreshDate": "2020-11-09T16:11:02.1012992+01:00",_x000D_
          "TotalRefreshCount": 1,_x000D_
          "CustomInfo": {}_x000D_
        }_x000D_
      },_x000D_
      "4081": {_x000D_
        "$type": "Inside.Core.Formula.Definition.DefinitionAC, Inside.Core.Formula",_x000D_
        "ID": 4081,_x000D_
        "Results": [_x000D_
          [_x000D_
            "200"_x000D_
          ]_x000D_
        ],_x000D_
        "Statistics": {_x000D_
          "CreationDate": "2022-11-15T10:02:33.4361528+01:00",_x000D_
          "LastRefreshDate": "2020-11-09T16:11:02.1072785+01:00",_x000D_
          "TotalRefreshCount": 1,_x000D_
          "CustomInfo": {}_x000D_
        }_x000D_
      },_x000D_
      "4082": {_x000D_
        "$type": "Inside.Core.Formula.Definition.DefinitionAC, Inside.Core.Formula",_x000D_
        "ID": 4082,_x000D_
        "Results": [_x000D_
          [_x000D_
            "100"_x000D_
          ]_x000D_
        ],_x000D_
        "Statistics": {_x000D_
          "CreationDate": "2022-11-15T10:02:33.4361528+01:00",_x000D_
          "LastRefreshDate": "2020-11-09T16:11:02.1232594+01:00",_x000D_
          "TotalRefreshCount": 1,_x000D_
          "CustomInfo": {}_x000D_
        }_x000D_
      },_x000D_
      "4083": {_x000D_
        "$type": "Inside.Core.Formula.Definition.DefinitionAC, Inside.Core.Formula",_x000D_
        "ID": 4083,_x000D_
        "Results": [_x000D_
          [_x000D_
            "150"_x000D_
          ]_x000D_
        ],_x000D_
        "Statistics": {_x000D_
          "CreationDate": "2022-11-15T10:02:33.4361528+01:00",_x000D_
          "LastRefreshDate": "2020-11-09T16:11:02.1282406+01:00",_x000D_
          "TotalRefreshCount": 1,_x000D_
          "CustomInfo": {}_x000D_
        }_x000D_
      },_x000D_
      "4084": {_x000D_
        "$type": "Inside.Core.Formula.Definition.DefinitionAC, Inside.Core.Formula",_x000D_
        "ID": 4084,_x000D_
        "Results": [_x000D_
          [_x000D_
            "Ingénieur et cadre"_x000D_
          ]_x000D_
        ],_x000D_
        "Statistics": {_x000D_
          "CreationDate": "2022-11-15T10:02:33.4361528+01:00",_x000D_
          "LastRefreshDate": "2020-11-09T16:11:02.1322255+01:00",_x000D_
          "TotalRefreshCount": 1,_x000D_
          "CustomInfo": {}_x000D_
        }_x000D_
      },_x000D_
      "4085": {_x000D_
        "$type": "Inside.Core.Formula.Definition.DefinitionAC, Inside.Core.Formula",_x000D_
        "ID": 4085,_x000D_
        "Results": [_x000D_
          [_x000D_
            "Employé"_x000D_
          ]_x000D_
        ],_x000D_
        "Statistics": {_x000D_
          "CreationDate": "2022-11-15T10:02:33.4361528+01:00",_x000D_
          "LastRefreshDate": "2020-11-09T16:11:02.1352198+01:00",_x000D_
          "TotalRefreshCount": 1,_x000D_
          "CustomInfo": {}_x000D_
        }_x000D_
      },_x000D_
      "4086": {_x000D_
        "$type": "Inside.Core.Formula.Definition.DefinitionAC, Inside.Core.Formula",_x000D_
        "ID": 4086,_x000D_
        "Results": [_x000D_
          [_x000D_
            "Employé"_x000D_
          ]_x000D_
        ],_x000D_
        "Statistics": {_x000D_
          "CreationDate": "2022-11-15T10:02:33.4361528+01:00",_x000D_
          "LastRefreshDate": "2020-11-09T16:11:02.1382118+01:00",_x000D_
          "TotalRefreshCount": 1,_x000D_
          "CustomInfo": {}_x000D_
        }_x000D_
      },_x000D_
      "4087": {_x000D_
        "$type": "Inside.Core.Formula.Definition.DefinitionAC, Inside.Core.Formula",_x000D_
        "ID": 4087,_x000D_
        "Results": [_x000D_
          [_x000D_
            "Employé"_x000D_
          ]_x000D_
        ],_x000D_
        "Statistics": {_x000D_
          "CreationDate": "2022-11-15T10:02:33.4361528+01:00",_x000D_
          "LastRefreshDate": "2020-11-09T16:11:02.1412054+01:00",_x000D_
          "TotalRefreshCount": 1,_x000D_
          "CustomInfo": {}_x000D_
        }_x000D_
      },_x000D_
      "4088": {_x000D_
        "$type": "Inside.Core.Formula.Definition.DefinitionAC, Inside.Core.Formula",_x000D_
        "ID": 4088,_x000D_
        "Results": [_x000D_
          [_x000D_
            "1"_x000D_
          ]_x000D_
        ],_x000D_
        "Statistics": {_x000D_
          "CreationDate": "2022-11-15T10:02:33.4361528+01:00",_x000D_
          "LastRefreshDate": "2020-11-09T16:11:02.1431978+01:00",_x000D_
          "TotalRefreshCount": 1,_x000D_
          "CustomInfo": {}_x000D_
        }_x000D_
      },_x000D_
      "4089": {_x000D_
        "$type": "Inside.Core.Formula.Definition.DefinitionAC, Inside.Core.Formula",_x000D_
        "ID": 4089,_x000D_
        "Results": [_x000D_
          [_x000D_
            "3"_x000D_
          ]_x000D_
        ],_x000D_
        "Statistics": {_x000D_
          "CreationDate": "2022-11-15T10:02:33.4361528+01:00",_x000D_
          "LastRefreshDate": "2020-11-09T16:11:02.1462417+01:00",_x000D_
          "TotalRefreshCount": 1,_x000D_
          "CustomInfo": {}_x000D_
        }_x000D_
      },_x000D_
      "4090": {_x000D_
        "$type": "Inside.Core.Formula.Definition.DefinitionAC, Inside.Core.Formula",_x000D_
        "ID": 4090,_x000D_
        "Results": [_x000D_
          [_x000D_
            "1"_x000D_
          ]_x000D_
        ],_x000D_
        "Statistics": {_x000D_
          "CreationDate": "2022-11-15T10:02:33.4361528+01:00",_x000D_
          "LastRefreshDate": "2020-11-09T16:11:02.1482355+01:00",_x000D_
          "TotalRefreshCount": 1,_x000D_
          "CustomInfo": {}_x000D_
        }_x000D_
      },_x000D_
      "4091": {_x000D_
        "$type": "Inside.Core.Formula.Definition.DefinitionAC, Inside.Core.Formula",_x000D_
        "ID": 4091,_x000D_
        "Results": [_x000D_
          [_x000D_
            "1"_x000D_
          ]_x000D_
        ],_x000D_
        "Statistics": {_x000D_
          "CreationDate": "2022-11-15T10:02:33.4361528+01:00",_x000D_
          "LastRefreshDate": "2020-11-09T16:11:02.15123+01:00",_x000D_
          "TotalRefreshCount": 1,_x000D_
          "CustomInfo": {}_x000D_
        }_x000D_
      },_x000D_
      "4092": {_x000D_
        "$type": "Inside.Core.Formula.Definition.DefinitionAC, Inside.Core.Formula",_x000D_
        "ID": 4092,_x000D_
        "Results": [_x000D_
          [_x000D_
            ""_x000D_
          ]_x000D_
        ],_x000D_
        "Statistics": {_x000D_
          "CreationDate": "2022-11-15T10:02:33.4361528+01:00",_x000D_
          "LastRefreshDate": "2020-11-09T16:11:02.1541807+01:00",_x000D_
          "TotalRefreshCount": 1,_x000D_
          "CustomInfo": {}_x000D_
        }_x000D_
      },_x000D_
      "4093": {_x000D_
        "$type": "Inside.Core.Formula.Definition.DefinitionAC, Inside.Core.Formula",_x000D_
        "ID": 4093,_x000D_
        "Results": [_x000D_
          [_x000D_
            "Catégorie 1"_x000D_
          ]_x000D_
        ],_x000D_
        "Statistics": {_x000D_
          "CreationDate": "2022-11-15T10:02:33.4361528+01:00",_x000D_
          "LastRefreshDate": "2020-11-09T16:11:02.1566669+01:00",_x000D_
          "TotalRefreshCount": 1,_x000D_
          "CustomInfo": {}_x000D_
        }_x000D_
      },_x000D_
      "4094": {_x000D_
        "$type": "Inside.Core.Formula.Definition.DefinitionAC, Inside.Core.Formula",_x000D_
        "ID": 4094,_x000D_
        "Results": [_x000D_
          [_x000D_
            ""_x000D_
          ]_x000D_
        ],_x000D_
        "Statistics": {_x000D_
          "CreationDate": "2022-11-15T10:02:33.4361528+01:00",_x000D_
          "LastRefreshDate": "2020-11-09T16:11:02.1596605+01:00",_x000D_
          "TotalRefreshCount": 1,_x000D_
          "CustomInfo": {}_x000D_
        }_x000D_
      },_x000D_
      "4095": {_x000D_
        "$type": "Inside.Core.Formula.Definition.DefinitionAC, Inside.Core.Formula",_x000D_
        "ID": 4095,_x000D_
        "Results": [_x000D_
          [_x000D_
            ""_x000D_
          ]_x000D_
        ],_x000D_
        "Statistics": {_x000D_
          "CreationDate": "2022-11-15T10:02:33.4361528+01:00",_x000D_
          "LastRefreshDate": "2020-11-09T16:11:02.1626533+01:00",_x000D_
          "TotalRefreshCount": 1,_x000D_
          "CustomInfo": {}_x000D_
        }_x000D_
      },_x000D_
      "4096": {_x000D_
        "$type": "Inside.Core.Formula.Definition.DefinitionAC, Inside.Core.Formula",_x000D_
        "ID": 4096,_x000D_
        "Results": [_x000D_
          [_x000D_
            ""_x000D_
          ]_x000D_
        ],_x000D_
        "Statistics": {_x000D_
          "CreationDate": "2022-11-15T10:02:33.4361528+01:00",_x000D_
          "LastRefreshDate": "2020-11-09T16:11:02.1646472+01:00",_x000D_
          "TotalRefreshCount": 1,_x000D_
          "CustomInfo": {}_x000D_
        }_x000D_
      },_x000D_
      "4097": {_x000D_
        "$type": "Inside.Core.Formula.Definition.DefinitionAC, Inside.Core.Formula",_x000D_
        "ID": 4097,_x000D_
        "Results": [_x000D_
          [_x000D_
            ""_x000D_
          ]_x000D_
        ],_x000D_
        "Statistics": {_x000D_
          "CreationDate": "2022-11-15T10:02:33.4361528+01:00",_x000D_
          "LastRefreshDate": "2020-11-09T16:11:02.1676442+01:00",_x000D_
          "TotalRefreshCount": 1,_x000D_
          "CustomInfo": {}_x000D_
        }_x000D_
      },_x000D_
      "4098": {_x000D_
        "$type": "Inside.Core.Formula.Definition.DefinitionAC, Inside.Core.Formula",_x000D_
        "ID": 4098,_x000D_
        "Results": [_x000D_
          [_x000D_
            ""_x000D_
          ]_x000D_
        ],_x000D_
        "Statistics": {_x000D_
          "CreationDate": "2022-11-15T10:02:33.4361528+01:00",_x000D_
          "LastRefreshDate": "2020-11-09T16:11:02.1706321+01:00",_x000D_
          "TotalRefreshCount": 1,_x000D_
          "CustomInfo": {}_x000D_
        }_x000D_
      },_x000D_
      "4099": {_x000D_
        "$type": "Inside.Core.Formula.Definition.DefinitionAC, Inside.Core.Formula",_x000D_
        "ID": 4099,_x000D_
        "Results": [_x000D_
          [_x000D_
            ""_x000D_
          ]_x000D_
        ],_x000D_
        "Statistics": {_x000D_
          "CreationDate": "2022-11-15T10:02:33.4361528+01:00",_x000D_
          "LastRefreshDate": "2020-11-09T16:11:02.1745778+01:00",_x000D_
          "TotalRefreshCount": 1,_x000D_
          "CustomInfo": {}_x000D_
        }_x000D_
      },_x000D_
      "4100": {_x000D_
        "$type": "Inside.Core.Formula.Definition.DefinitionAC, Inside.Core.Formula",_x000D_
        "ID": 4100,_x000D_
        "Results": [_x000D_
          [_x000D_
            "Catégorie 2"_x000D_
          ]_x000D_
        ],_x000D_
        "Statistics": {_x000D_
          "CreationDate": "2022-11-15T10:02:33.4361528+01:00",_x000D_
          "LastRefreshDate": "2020-11-09T16:11:02.1835934+01:00",_x000D_
          "TotalRefreshCount": 1,_x000D_
          "CustomInfo": {}_x000D_
        }_x000D_
      },_x000D_
      "4101": {_x000D_
        "$type": "Inside.Core.Formula.Definition.DefinitionAC, Inside.Core.Formula",_x000D_
        "ID": 4101,_x000D_
        "Results": [_x000D_
          [_x000D_
            "Catégorie 3"_x000D_
          ]_x000D_
        ],_x000D_
        "Statistics": {_x000D_
          "CreationDate": "2022-11-15T10:02:33.4361528+01:00",_x000D_
          "LastRefreshDate": "2020-11-09T16:11:02.1875445+01:00",_x000D_
          "TotalRefreshCount": 1,_x000D_
          "CustomInfo": {}_x000D_
        }_x000D_
      },_x000D_
      "4102": {_x000D_
        "$type": "Inside.Core.Formula.Definition.DefinitionAC, Inside.Core.Formula",_x000D_
        "ID": 4102,_x000D_
        "Results": [_x000D_
          [_x000D_
            "Catégorie 3"_x000D_
          ]_x000D_
        ],_x000D_
        "Statistics": {_x000D_
          "CreationDate": "2022-11-15T10:02:33.4361528+01:00",_x000D_
          "LastRefreshDate": "2020-11-09T16:11:02.1905646+01:00",_x000D_
          "TotalRefreshCount": 1,_x000D_
          "CustomInfo": {}_x000D_
        }_x000D_
      },_x000D_
      "4103": {_x000D_
        "$type": "Inside.Core.Formula.Definition.DefinitionAC, Inside.Core.Formula",_x000D_
        "ID": 4103,_x000D_
        "Results": [_x000D_
          [_x000D_
            "Catégorie 1"_x000D_
          ]_x000D_
        ],_x000D_
        "Statistics": {_x000D_
          "CreationDate": "2022-11-15T10:02:33.4361528+01:00",_x000D_
          "LastRefreshDate": "2020-11-09T16:11:02.1925688+01:00",_x000D_
          "TotalRefreshCount": 1,_x000D_
          "CustomInfo": {}_x000D_
        }_x000D_
      },_x000D_
      "4104": {_x000D_
        "$type": "Inside.Core.Formula.Definition.DefinitionAC, Inside.Core.Formula",_x000D_
        "ID": 4104,_x000D_
        "Results": [_x000D_
          [_x000D_
            "200"_x000D_
          ]_x000D_
        ],_x000D_
        "Statistics": {_x000D_
          "CreationDate": "2022-11-15T10:02:33.4361528+01:00",_x000D_
          "LastRefreshDate": "2020-11-09T16:11:02.1955234+01:00",_x000D_
          "TotalRefreshCount": 1,_x000D_
          "CustomInfo": {}_x000D_
        }_x000D_
      },_x000D_
      "4105": {_x000D_
        "$type": "Inside.Core.Formula.Definition.DefinitionAC, Inside.Core.Formula",_x000D_
        "ID": 4105,_x000D_
        "Results": [_x000D_
          [_x000D_
            "200"_x000D_
          ]_x000D_
        ],_x000D_
        "Statistics": {_x000D_
          "CreationDate": "2022-11-15T10:02:33.4361528+01:00",_x000D_
          "LastRefreshDate": "2020-11-09T16:11:02.1975553+01:00",_x000D_
          "TotalRefreshCount": 1,_x000D_
          "CustomInfo": {}_x000D_
        }_x000D_
      },_x000D_
      "4106": {_x000D_
        "$type": "Inside.Core.Formula.Definition.DefinitionAC, Inside.Core.Formula",_x000D_
        "ID": 4106,_x000D_
        "Results": [_x000D_
          [_x000D_
            "200"_x000D_
          ]_x000D_
        ],_x000D_
        "Statistics": {_x000D_
          "CreationDate": "2022-11-15T10:02:33.4361528+01:00",_x000D_
          "LastRefreshDate": "2020-11-09T16:11:02.1995519+01:00",_x000D_
          "TotalRefreshCount": 1,_x000D_
          "CustomInfo": {}_x000D_
        }_x000D_
      },_x000D_
      "4107": {_x000D_
        "$type": "Inside.Core.Formula.Definition.DefinitionAC, Inside.Core.Formula",_x000D_
        "ID": 4107,_x000D_
        "Results": [_x000D_
          [_x000D_
            "400"_x000D_
          ]_x000D_
        ],_x000D_
        "Statistics": {_x000D_
          "CreationDate": "2022-11-15T10:02:33.4361528+01:00",_x000D_
          "LastRefreshDate": "2020-11-09T16:11:02.2025441+01:00",_x000D_
          "TotalRefreshCount": 1,_x000D_
          "CustomInfo": {}_x000D_
        }_x000D_
      },_x000D_
      "4108": {_x000D_
        "$type": "Inside.Core.Formula.Definition.DefinitionAC, Inside.Core.Formula",_x000D_
        "ID": 4108,_x000D_
        "Results": [_x000D_
          [_x000D_
            "200"_x000D_
          ]_x000D_
        ],_x000D_
        "Statistics": {_x000D_
          "CreationDate": "2022-11-15T10:02:33.4361528+01:00",_x000D_
          "LastRefreshDate": "2020-11-09T16:11:02.2045011+01:00",_x000D_
          "TotalRefreshCount": 1,_x000D_
          "CustomInfo": {}_x000D_
        }_x000D_
      },_x000D_
      "4109": {_x000D_
        "$type": "Inside.Core.Formula.Definition.DefinitionAC, Inside.Core.Formula",_x000D_
        "ID": 4109,_x000D_
        "Results": [_x000D_
          [_x000D_
            "100"_x000D_
          ]_x000D_
        ],_x000D_
        "Statistics": {_x000D_
          "CreationDate": "2022-11-15T10:02:33.4361528+01:00",_x000D_
          "LastRefreshDate": "2020-11-09T16:11:02.2075294+01:00",_x000D_
          "TotalRefreshCount": 1,_x000D_
          "CustomInfo": {}_x000D_
        }_x000D_
      },_x000D_
      "4110": {_x000D_
        "$type": "Inside.Core.Formula.Definition.DefinitionAC, Inside.Core.Formula",_x000D_
        "ID": 4110,_x000D_
        "Results": [_x000D_
          [_x000D_
            "150"_x000D_
          ]_x000D_
        ],_x000D_
        "Statistics": {_x000D_
          "CreationDate": "2022-11-15T10:02:33.4361528+01:00",_x000D_
          "LastRefreshDate": "2020-11-09T16:11:02.2095276+01:00",_x000D_
          "TotalRefreshCount": 1,_x000D_
          "CustomInfo": {}_x000D_
        }_x000D_
      },_x000D_
      "4111": {_x000D_
        "$type": "Inside.Core.Formula.Definition.DefinitionAC, Inside.Core.Formula",_x000D_
        "ID": 4111,_x000D_
        "Results": [_x000D_
          [_x000D_
            "100"_x000D_
          ]_x000D_
        ],_x000D_
        "Statistics": {_x000D_
          "CreationDate": "2022-11-15T10:02:33.4361528+01:00",_x000D_
          "LastRefreshDate": "2020-11-09T16:11:02.2115194+01:00",_x000D_
          "TotalRefreshCount": 1,_x000D_
          "CustomInfo": {}_x000D_
        }_x000D_
      },_x000D_
      "4112": {_x000D_
        "$type": "Inside.Core.Formula.Definition.DefinitionAC, Inside.Core.Formula",_x000D_
        "ID": 4112,_x000D_
        "Results": [_x000D_
          [_x000D_
            "150"_x000D_
          ]_x000D_
        ],_x000D_
        "Statistics": {_x000D_
          "CreationDate": "2022-11-15T10:02:33.4361528+01:00",_x000D_
          "LastRefreshDate": "2020-11-09T16:11:02.2144753+01:00",_x000D_
          "TotalRefreshCount": 1,_x000D_
          "CustomInfo": {}_x000D_
        }_x000D_
      },_x000D_
      "4113": {_x000D_
        "$type": "Inside.Core.Formula.Definition.DefinitionAC, Inside.Core.Formula",_x000D_
        "ID": 4113,_x000D_
        "Results": [_x000D_
          [_x000D_
            "250"_x000D_
          ]_x000D_
        ],_x000D_
        "Statistics": {_x000D_
          "CreationDate": "2022-11-15T10:02:33.4361528+01:00",_x000D_
          "LastRefreshDate": "2020-11-09T16:11:02.2165104+01:00",_x000D_
          "TotalRefreshCount": 1,_x000D_
          "CustomInfo": {}_x000D_
        }_x000D_
      },_x000D_
      "4114": {_x000D_
        "$type": "Inside.Core.Formula.Definition.DefinitionAC, Inside.Core.Formula",_x000D_
        "ID": 4114,_x000D_
        "Results": [_x000D_
          [_x000D_
            "100"_x000D_
          ]_x000D_
        ],_x000D_
        "Statistics": {_x000D_
          "CreationDate": "2022-11-15T10:02:33.4361528+01:00",_x000D_
          "LastRefreshDate": "2020-11-09T16:11:02.2195029+01:00",_x000D_
          "TotalRefreshCount": 1,_x000D_
          "CustomInfo": {}_x000D_
        }_x000D_
      },_x000D_
      "4115": {_x000D_
        "$type": "Inside.Core.Formula.Definition.DefinitionAC, Inside.Core.Formula",_x000D_
        "ID": 4115,_x000D_
        "Results": [_x000D_
          [_x000D_
            "250"_x000D_
          ]_x000D_
        ],_x000D_
        "Statistics": {_x000D_
          "CreationDate": "2022-11-15T10:02:33.4361528+01:00",_x000D_
          "LastRefreshDate": "2020-11-09T16:11:02.2374614+01:00",_x000D_
          "TotalRefreshCount": 1,_x000D_
          "CustomInfo": {}_x000D_
        }_x000D_
      },_x000D_
      "4116": {_x000D_
        "$type": "Inside.Core.Formula.Definition.DefinitionAC, Inside.Core.Formula",_x000D_
        "ID": 4116,_x000D_
        "Results": [_x000D_
          [_x000D_
            "250"_x000D_
          ]_x000D_
        ],_x000D_
        "Statistics": {_x000D_
          "CreationDate": "2022-11-15T10:02:33.4361528+01:00",_x000D_
          "LastRefreshDate": "2020-11-</t>
  </si>
  <si>
    <t>09T16:11:02.243441+01:00",_x000D_
          "TotalRefreshCount": 1,_x000D_
          "CustomInfo": {}_x000D_
        }_x000D_
      },_x000D_
      "4117": {_x000D_
        "$type": "Inside.Core.Formula.Definition.DefinitionAC, Inside.Core.Formula",_x000D_
        "ID": 4117,_x000D_
        "Results": [_x000D_
          [_x000D_
            "250"_x000D_
          ]_x000D_
        ],_x000D_
        "Statistics": {_x000D_
          "CreationDate": "2022-11-15T10:02:33.4361528+01:00",_x000D_
          "LastRefreshDate": "2020-11-09T16:11:02.2474803+01:00",_x000D_
          "TotalRefreshCount": 1,_x000D_
          "CustomInfo": {}_x000D_
        }_x000D_
      },_x000D_
      "4118": {_x000D_
        "$type": "Inside.Core.Formula.Definition.DefinitionAC, Inside.Core.Formula",_x000D_
        "ID": 4118,_x000D_
        "Results": [_x000D_
          [_x000D_
            "250"_x000D_
          ]_x000D_
        ],_x000D_
        "Statistics": {_x000D_
          "CreationDate": "2022-11-15T10:02:33.4361528+01:00",_x000D_
          "LastRefreshDate": "2020-11-09T16:11:02.2524245+01:00",_x000D_
          "TotalRefreshCount": 1,_x000D_
          "CustomInfo": {}_x000D_
        }_x000D_
      },_x000D_
      "4119": {_x000D_
        "$type": "Inside.Core.Formula.Definition.DefinitionAC, Inside.Core.Formula",_x000D_
        "ID": 4119,_x000D_
        "Results": [_x000D_
          [_x000D_
            "150"_x000D_
          ]_x000D_
        ],_x000D_
        "Statistics": {_x000D_
          "CreationDate": "2022-11-15T10:02:33.4361528+01:00",_x000D_
          "LastRefreshDate": "2020-11-09T16:11:02.2559398+01:00",_x000D_
          "TotalRefreshCount": 1,_x000D_
          "CustomInfo": {}_x000D_
        }_x000D_
      },_x000D_
      "4120": {_x000D_
        "$type": "Inside.Core.Formula.Definition.DefinitionAC, Inside.Core.Formula",_x000D_
        "ID": 4120,_x000D_
        "Results": [_x000D_
          [_x000D_
            "250"_x000D_
          ]_x000D_
        ],_x000D_
        "Statistics": {_x000D_
          "CreationDate": "2022-11-15T10:02:33.4361528+01:00",_x000D_
          "LastRefreshDate": "2020-11-09T16:11:02.2589529+01:00",_x000D_
          "TotalRefreshCount": 1,_x000D_
          "CustomInfo": {}_x000D_
        }_x000D_
      },_x000D_
      "4121": {_x000D_
        "$type": "Inside.Core.Formula.Definition.DefinitionAC, Inside.Core.Formula",_x000D_
        "ID": 4121,_x000D_
        "Results": [_x000D_
          [_x000D_
            "200"_x000D_
          ]_x000D_
        ],_x000D_
        "Statistics": {_x000D_
          "CreationDate": "2022-11-15T10:02:33.4361528+01:00",_x000D_
          "LastRefreshDate": "2020-11-09T16:11:02.2619082+01:00",_x000D_
          "TotalRefreshCount": 1,_x000D_
          "CustomInfo": {}_x000D_
        }_x000D_
      },_x000D_
      "4122": {_x000D_
        "$type": "Inside.Core.Formula.Definition.DefinitionAC, Inside.Core.Formula",_x000D_
        "ID": 4122,_x000D_
        "Results": [_x000D_
          [_x000D_
            "100"_x000D_
          ]_x000D_
        ],_x000D_
        "Statistics": {_x000D_
          "CreationDate": "2022-11-15T10:02:33.4361528+01:00",_x000D_
          "LastRefreshDate": "2020-11-09T16:11:02.2649002+01:00",_x000D_
          "TotalRefreshCount": 1,_x000D_
          "CustomInfo": {}_x000D_
        }_x000D_
      },_x000D_
      "4123": {_x000D_
        "$type": "Inside.Core.Formula.Definition.DefinitionAC, Inside.Core.Formula",_x000D_
        "ID": 4123,_x000D_
        "Results": [_x000D_
          [_x000D_
            "250"_x000D_
          ]_x000D_
        ],_x000D_
        "Statistics": {_x000D_
          "CreationDate": "2022-11-15T10:02:33.4361528+01:00",_x000D_
          "LastRefreshDate": "2020-11-09T16:11:02.2679273+01:00",_x000D_
          "TotalRefreshCount": 1,_x000D_
          "CustomInfo": {}_x000D_
        }_x000D_
      },_x000D_
      "4124": {_x000D_
        "$type": "Inside.Core.Formula.Definition.DefinitionAC, Inside.Core.Formula",_x000D_
        "ID": 4124,_x000D_
        "Results": [_x000D_
          [_x000D_
            "100"_x000D_
          ]_x000D_
        ],_x000D_
        "Statistics": {_x000D_
          "CreationDate": "2022-11-15T10:02:33.4361528+01:00",_x000D_
          "LastRefreshDate": "2020-11-09T16:11:02.2699139+01:00",_x000D_
          "TotalRefreshCount": 1,_x000D_
          "CustomInfo": {}_x000D_
        }_x000D_
      },_x000D_
      "4125": {_x000D_
        "$type": "Inside.Core.Formula.Definition.DefinitionAC, Inside.Core.Formula",_x000D_
        "ID": 4125,_x000D_
        "Results": [_x000D_
          [_x000D_
            "300"_x000D_
          ]_x000D_
        ],_x000D_
        "Statistics": {_x000D_
          "CreationDate": "2022-11-15T10:02:33.4361528+01:00",_x000D_
          "LastRefreshDate": "2020-11-09T16:11:02.2719081+01:00",_x000D_
          "TotalRefreshCount": 1,_x000D_
          "CustomInfo": {}_x000D_
        }_x000D_
      },_x000D_
      "4126": {_x000D_
        "$type": "Inside.Core.Formula.Definition.DefinitionAC, Inside.Core.Formula",_x000D_
        "ID": 4126,_x000D_
        "Results": [_x000D_
          [_x000D_
            "100"_x000D_
          ]_x000D_
        ],_x000D_
        "Statistics": {_x000D_
          "CreationDate": "2022-11-15T10:02:33.4361528+01:00",_x000D_
          "LastRefreshDate": "2020-11-09T16:11:02.2749056+01:00",_x000D_
          "TotalRefreshCount": 1,_x000D_
          "CustomInfo": {}_x000D_
        }_x000D_
      },_x000D_
      "4127": {_x000D_
        "$type": "Inside.Core.Formula.Definition.DefinitionAC, Inside.Core.Formula",_x000D_
        "ID": 4127,_x000D_
        "Results": [_x000D_
          [_x000D_
            "200"_x000D_
          ]_x000D_
        ],_x000D_
        "Statistics": {_x000D_
          "CreationDate": "2022-11-15T10:02:33.4361528+01:00",_x000D_
          "LastRefreshDate": "2020-11-09T16:11:02.2769007+01:00",_x000D_
          "TotalRefreshCount": 1,_x000D_
          "CustomInfo": {}_x000D_
        }_x000D_
      },_x000D_
      "4128": {_x000D_
        "$type": "Inside.Core.Formula.Definition.DefinitionAC, Inside.Core.Formula",_x000D_
        "ID": 4128,_x000D_
        "Results": [_x000D_
          [_x000D_
            "250"_x000D_
          ]_x000D_
        ],_x000D_
        "Statistics": {_x000D_
          "CreationDate": "2022-11-15T10:02:33.4361528+01:00",_x000D_
          "LastRefreshDate": "2020-11-09T16:11:02.2798625+01:00",_x000D_
          "TotalRefreshCount": 1,_x000D_
          "CustomInfo": {}_x000D_
        }_x000D_
      },_x000D_
      "4129": {_x000D_
        "$type": "Inside.Core.Formula.Definition.DefinitionAC, Inside.Core.Formula",_x000D_
        "ID": 4129,_x000D_
        "Results": [_x000D_
          [_x000D_
            "200"_x000D_
          ]_x000D_
        ],_x000D_
        "Statistics": {_x000D_
          "CreationDate": "2022-11-15T10:02:33.4361528+01:00",_x000D_
          "LastRefreshDate": "2020-11-09T16:11:02.2828852+01:00",_x000D_
          "TotalRefreshCount": 1,_x000D_
          "CustomInfo": {}_x000D_
        }_x000D_
      },_x000D_
      "4130": {_x000D_
        "$type": "Inside.Core.Formula.Definition.DefinitionAC, Inside.Core.Formula",_x000D_
        "ID": 4130,_x000D_
        "Results": [_x000D_
          [_x000D_
            "100"_x000D_
          ]_x000D_
        ],_x000D_
        "Statistics": {_x000D_
          "CreationDate": "2022-11-15T10:02:33.4361528+01:00",_x000D_
          "LastRefreshDate": "2020-11-09T16:11:02.2849067+01:00",_x000D_
          "TotalRefreshCount": 1,_x000D_
          "CustomInfo": {}_x000D_
        }_x000D_
      },_x000D_
      "4131": {_x000D_
        "$type": "Inside.Core.Formula.Definition.DefinitionAC, Inside.Core.Formula",_x000D_
        "ID": 4131,_x000D_
        "Results": [_x000D_
          [_x000D_
            "100"_x000D_
          ]_x000D_
        ],_x000D_
        "Statistics": {_x000D_
          "CreationDate": "2022-11-15T10:02:33.4361528+01:00",_x000D_
          "LastRefreshDate": "2020-11-09T16:11:02.2868445+01:00",_x000D_
          "TotalRefreshCount": 1,_x000D_
          "CustomInfo": {}_x000D_
        }_x000D_
      },_x000D_
      "4132": {_x000D_
        "$type": "Inside.Core.Formula.Definition.DefinitionAC, Inside.Core.Formula",_x000D_
        "ID": 4132,_x000D_
        "Results": [_x000D_
          [_x000D_
            "250"_x000D_
          ]_x000D_
        ],_x000D_
        "Statistics": {_x000D_
          "CreationDate": "2022-11-15T10:02:33.4361528+01:00",_x000D_
          "LastRefreshDate": "2020-11-09T16:11:02.2898677+01:00",_x000D_
          "TotalRefreshCount": 1,_x000D_
          "CustomInfo": {}_x000D_
        }_x000D_
      },_x000D_
      "4133": {_x000D_
        "$type": "Inside.Core.Formula.Definition.DefinitionAC, Inside.Core.Formula",_x000D_
        "ID": 4133,_x000D_
        "Results": [_x000D_
          [_x000D_
            "300"_x000D_
          ]_x000D_
        ],_x000D_
        "Statistics": {_x000D_
          "CreationDate": "2022-11-15T10:02:33.4361528+01:00",_x000D_
          "LastRefreshDate": "2020-11-09T16:11:02.2918638+01:00",_x000D_
          "TotalRefreshCount": 1,_x000D_
          "CustomInfo": {}_x000D_
        }_x000D_
      },_x000D_
      "4134": {_x000D_
        "$type": "Inside.Core.Formula.Definition.DefinitionAC, Inside.Core.Formula",_x000D_
        "ID": 4134,_x000D_
        "Results": [_x000D_
          [_x000D_
            "100"_x000D_
          ]_x000D_
        ],_x000D_
        "Statistics": {_x000D_
          "CreationDate": "2022-11-15T10:02:33.4361528+01:00",_x000D_
          "LastRefreshDate": "2020-11-09T16:11:02.2938562+01:00",_x000D_
          "TotalRefreshCount": 1,_x000D_
          "CustomInfo": {}_x000D_
        }_x000D_
      },_x000D_
      "4135": {_x000D_
        "$type": "Inside.Core.Formula.Definition.DefinitionAC, Inside.Core.Formula",_x000D_
        "ID": 4135,_x000D_
        "Results": [_x000D_
          [_x000D_
            "150"_x000D_
          ]_x000D_
        ],_x000D_
        "Statistics": {_x000D_
          "CreationDate": "2022-11-15T10:02:33.4361528+01:00",_x000D_
          "LastRefreshDate": "2020-11-09T16:11:02.2968611+01:00",_x000D_
          "TotalRefreshCount": 1,_x000D_
          "CustomInfo": {}_x000D_
        }_x000D_
      },_x000D_
      "4136": {_x000D_
        "$type": "Inside.Core.Formula.Definition.DefinitionAC, Inside.Core.Formula",_x000D_
        "ID": 4136,_x000D_
        "Results": [_x000D_
          [_x000D_
            "250"_x000D_
          ]_x000D_
        ],_x000D_
        "Statistics": {_x000D_
          "CreationDate": "2022-11-15T10:02:33.4361528+01:00",_x000D_
          "LastRefreshDate": "2020-11-09T16:11:02.2998473+01:00",_x000D_
          "TotalRefreshCount": 1,_x000D_
          "CustomInfo": {}_x000D_
        }_x000D_
      },_x000D_
      "4137": {_x000D_
        "$type": "Inside.Core.Formula.Definition.DefinitionAC, Inside.Core.Formula",_x000D_
        "ID": 4137,_x000D_
        "Results": [_x000D_
          [_x000D_
            "300"_x000D_
          ]_x000D_
        ],_x000D_
        "Statistics": {_x000D_
          "CreationDate": "2022-11-15T10:02:33.4361528+01:00",_x000D_
          "LastRefreshDate": "2020-11-09T16:11:02.3028367+01:00",_x000D_
          "TotalRefreshCount": 1,_x000D_
          "CustomInfo": {}_x000D_
        }_x000D_
      },_x000D_
      "4138": {_x000D_
        "$type": "Inside.Core.Formula.Definition.DefinitionAC, Inside.Core.Formula",_x000D_
        "ID": 4138,_x000D_
        "Results": [_x000D_
          [_x000D_
            "250"_x000D_
          ]_x000D_
        ],_x000D_
        "Statistics": {_x000D_
          "CreationDate": "2022-11-15T10:02:33.4361528+01:00",_x000D_
          "LastRefreshDate": "2020-11-09T16:11:02.3048584+01:00",_x000D_
          "TotalRefreshCount": 1,_x000D_
          "CustomInfo": {}_x000D_
        }_x000D_
      },_x000D_
      "4139": {_x000D_
        "$type": "Inside.Core.Formula.Definition.DefinitionAC, Inside.Core.Formula",_x000D_
        "ID": 4139,_x000D_
        "Results": [_x000D_
          [_x000D_
            "100"_x000D_
          ]_x000D_
        ],_x000D_
        "Statistics": {_x000D_
          "CreationDate": "2022-11-15T10:02:33.4361528+01:00",_x000D_
          "LastRefreshDate": "2020-11-09T16:11:02.3068653+01:00",_x000D_
          "TotalRefreshCount": 1,_x000D_
          "CustomInfo": {}_x000D_
        }_x000D_
      },_x000D_
      "4140": {_x000D_
        "$type": "Inside.Core.Formula.Definition.DefinitionAC, Inside.Core.Formula",_x000D_
        "ID": 4140,_x000D_
        "Results": [_x000D_
          [_x000D_
            "4"_x000D_
          ]_x000D_
        ],_x000D_
        "Statistics": {_x000D_
          "CreationDate": "2022-11-15T10:02:33.4361528+01:00",_x000D_
          "LastRefreshDate": "2020-11-09T16:11:02.3098568+01:00",_x000D_
          "TotalRefreshCount": 1,_x000D_
          "CustomInfo": {}_x000D_
        }_x000D_
      },_x000D_
      "4141": {_x000D_
        "$type": "Inside.Core.Formula.Definition.DefinitionAC, Inside.Core.Formula",_x000D_
        "ID": 4141,_x000D_
        "Results": [_x000D_
          [_x000D_
            ""_x000D_
          ]_x000D_
        ],_x000D_
        "Statistics": {_x000D_
          "CreationDate": "2022-11-15T10:02:33.4361528+01:00",_x000D_
          "LastRefreshDate": "2020-11-09T16:11:02.3128121+01:00",_x000D_
          "TotalRefreshCount": 1,_x000D_
          "CustomInfo": {}_x000D_
        }_x000D_
      },_x000D_
      "4142": {_x000D_
        "$type": "Inside.Core.Formula.Definition.DefinitionAC, Inside.Core.Formula",_x000D_
        "ID": 4142,_x000D_
        "Results": [_x000D_
          [_x000D_
            ""_x000D_
          ]_x000D_
        ],_x000D_
        "Statistics": {_x000D_
          "CreationDate": "2022-11-15T10:02:33.4361528+01:00",_x000D_
          "LastRefreshDate": "2020-11-09T16:11:02.3158429+01:00",_x000D_
          "TotalRefreshCount": 1,_x000D_
          "CustomInfo": {}_x000D_
        }_x000D_
      },_x000D_
      "4143": {_x000D_
        "$type": "Inside.Core.Formula.Definition.DefinitionAC, Inside.Core.Formula",_x000D_
        "ID": 4143,_x000D_
        "Results": [_x000D_
          [_x000D_
            ""_x000D_
          ]_x000D_
        ],_x000D_
        "Statistics": {_x000D_
          "CreationDate": "2022-11-15T10:02:33.4361528+01:00",_x000D_
          "LastRefreshDate": "2020-11-09T16:11:02.3187968+01:00",_x000D_
          "TotalRefreshCount": 1,_x000D_
          "CustomInfo": {}_x000D_
        }_x000D_
      },_x000D_
      "4144": {_x000D_
        "$type": "Inside.Core.Formula.Definition.DefinitionAC, Inside.Core.Formula",_x000D_
        "ID": 4144,_x000D_
        "Results": [_x000D_
          [_x000D_
            "200"_x000D_
          ]_x000D_
        ],_x000D_
        "Statistics": {_x000D_
          "CreationDate": "2022-11-15T10:02:33.4361528+01:00",_x000D_
          "LastRefreshDate": "2020-11-09T16:11:02.3208296+01:00",_x000D_
          "TotalRefreshCount": 1,_x000D_
          "CustomInfo": {}_x000D_
        }_x000D_
      },_x000D_
      "4145": {_x000D_
        "$type": "Inside.Core.Formula.Definition.DefinitionAC, Inside.Core.Formula",_x000D_
        "ID": 4145,_x000D_
        "Results": [_x000D_
          [_x000D_
            "200"_x000D_
          ]_x000D_
        ],_x000D_
        "Statistics": {_x000D_
          "CreationDate": "2022-11-15T10:02:33.4361528+01:00",_x000D_
          "LastRefreshDate": "2020-11-09T16:11:02.323824+01:00",_x000D_
          "TotalRefreshCount": 1,_x000D_
          "CustomInfo": {}_x000D_
        }_x000D_
      },_x000D_
      "4146": {_x000D_
        "$type": "Inside.Core.Formula.Definition.DefinitionAC, Inside.Core.Formula",_x000D_
        "ID": 4146,_x000D_
        "Results": [_x000D_
          [_x000D_
            "100"_x000D_
          ]_x000D_
        ],_x000D_
        "Statistics": {_x000D_
          "CreationDate": "2022-11-15T10:02:33.4361528+01:00",_x000D_
          "LastRefreshDate": "2020-11-09T16:11:02.3308028+01:00",_x000D_
          "TotalRefreshCount": 1,_x000D_
          "CustomInfo": {}_x000D_
        }_x000D_
      },_x000D_
      "4147": {_x000D_
        "$type": "Inside.Core.Formula.Definition.DefinitionAC, Inside.Core.Formula",_x000D_
        "ID": 4147,_x000D_
        "Results": [_x000D_
          [_x000D_
            "300"_x000D_
          ]_x000D_
        ],_x000D_
        "Statistics": {_x000D_
          "CreationDate": "2022-11-15T10:02:33.4361528+01:00",_x000D_
          "LastRefreshDate": "2020-11-09T16:11:02.33978+01:00",_x000D_
          "TotalRefreshCount": 1,_x000D_
          "CustomInfo": {}_x000D_
        }_x000D_
      },_x000D_
      "4148": {_x000D_
        "$type": "Inside.Core.Formula.Definition.DefinitionAC, Inside.Core.Formula",_x000D_
        "ID": 4148,_x000D_
        "Results": [_x000D_
          [_x000D_
            "150"_x000D_
          ]_x000D_
        ],_x000D_
        "Statistics": {_x000D_
          "CreationDate": "2022-11-15T10:02:33.4361528+01:00",_x000D_
          "LastRefreshDate": "2020-11-09T16:11:02.3417812+01:00",_x000D_
          "TotalRefreshCount": 1,_x000D_
          "CustomInfo": {}_x000D_
        }_x000D_
      },_x000D_
      "4149": {_x000D_
        "$type": "Inside.Core.Formula.Definition.DefinitionAC, Inside.Core.Formula",_x000D_
        "ID": 4149,_x000D_
        "Results": [_x000D_
          [_x000D_
            "250"_x000D_
          ]_x000D_
        ],_x000D_
        "Statistics": {_x000D_
          "CreationDate": "2022-11-15T10:02:33.4361528+01:00",_x000D_
          "LastRefreshDate": "2020-11-09T16:11:02.3437745+01:00",_x000D_
          "TotalRefreshCount": 1,_x000D_
          "CustomInfo": {}_x000D_
        }_x000D_
      },_x000D_
      "4150": {_x000D_
        "$type": "Inside.Core.Formula.Definition.DefinitionAC, Inside.Core.Formula",_x000D_
        "ID": 4150,_x000D_
        "Results": [_x000D_
          [_x000D_
            "100"_x000D_
          ]_x000D_
        ],_x000D_
        "Statistics": {_x000D_
          "CreationDate": "2022-11-15T10:02:33.4361528+01:00",_x000D_
          "LastRefreshDate": "2020-11-09T16:11:02.3468159+01:00",_x000D_
          "TotalRefreshCount": 1,_x000D_
          "CustomInfo": {}_x000D_
        }_x000D_
      },_x000D_
      "4151": {_x000D_
        "$type": "Inside.Core.Formula.Definition.DefinitionAC, Inside.Core.Formula",_x000D_
        "ID": 4151,_x000D_
        "Results": [_x000D_
          [_x000D_
            "Employé"_x000D_
          ]_x000D_
        ],_x000D_
        "Statistics": {_x000D_
          "CreationDate": "2022-11-15T10:02:33.4361528+01:00",_x000D_
          "LastRefreshDate": "2020-11-09T16:11:02.3488099+01:00",_x000D_
          "TotalRefreshCount": 1,_x000D_
          "CustomInfo": {}_x000D_
        }_x000D_
      },_x000D_
      "4152": {_x000D_
        "$type": "Inside.Core.Formula.Definition.DefinitionAC, Inside.Core.Formula",_x000D_
        "ID": 4152,_x000D_
        "Results": [_x000D_
          [_x000D_
            "Employé"_x000D_
          ]_x000D_
        ],_x000D_
        "Statistics": {_x000D_
          "CreationDate": "2022-11-15T10:02:33.4361528+01:00",_x000D_
          "LastRefreshDate": "2020-11-09T16:11:02.3518066+01:00",_x000D_
          "TotalRefreshCount": 1,_x000D_
          "CustomInfo": {}_x000D_
        }_x000D_
      },_x000D_
      "4153": {_x000D_
        "$type": "Inside.Core.Formula.Definition.DefinitionAC, Inside.Core.Formula",_x000D_
        "ID": 4153,_x000D_
        "Results": [_x000D_
          [_x000D_
            "Employé"_x000D_
          ]_x000D_
        ],_x000D_
        "Statistics": {_x000D_
          "CreationDate": "2022-11-15T10:02:33.4361528+01:00",_x000D_
          "LastRefreshDate": "2020-11-09T16:11:02.3537987+01:00",_x000D_
          "TotalRefreshCount": 1,_x000D_
          "CustomInfo": {}_x000D_
        }_x000D_
      },_x000D_
      "4154": {_x000D_
        "$type": "Inside.Core.Formula.Definition.DefinitionAC, Inside.Core.Formula",_x000D_
        "ID": 4154,_x000D_
        "Results": [_x000D_
          [_x000D_
            "2"_x000D_
          ]_x000D_
        ],_x000D_
        "Statistics": {_x000D_
          "CreationDate": "2022-11-15T10:02:33.4361528+01:00",_x000D_
          "LastRefreshDate": "2020-11-09T16:11:02.3557908+01:00",_x000D_
          "TotalRefreshCount": 1,_x000D_
          "CustomInfo": {}_x000D_
        }_x000D_
      },_x000D_
      "4155": {_x000D_
        "$type": "Inside.Core.Formula.Definition.DefinitionAC, Inside.Core.Formula",_x000D_
        "ID": 4155,_x000D_
        "Results": [_x000D_
          [_x000D_
            "2"_x000D_
          ]_x000D_
        ],_x000D_
        "Statistics": {_x000D_
          "CreationDate": "2022-11-15T10:02:33.4361528+01:00",_x000D_
          "LastRefreshDate": "2020-11-09T16:11:02.3587417+01:00",_x000D_
          "TotalRefreshCount": 1,_x000D_
          "CustomInfo": {}_x000D_
        }_x000D_
      },_x000D_
      "4156": {_x000D_
        "$type": "Inside.Core.Formula.Definition.DefinitionAC, Inside.Core.Formula",_x000D_
        "ID": 4156,_x000D_
        "Results": [_x000D_
          [_x000D_
            "2"_x000D_
          ]_x000D_
        ],_x000D_
        "Statistics": {_x000D_
          "CreationDate": "2022-11-15T10:02:33.4361528+01:00",_x000D_
          "LastRefreshDate": "2020-11-09T16:11:02.3617782+01:00",_x000D_
          "TotalRefreshCount": 1,_x000D_
          "CustomInfo": {}_x000D_
        }_x000D_
      },_x000D_
      "4157": {_x000D_
        "$type": "Inside.Core.Formula.Definition.DefinitionAC, Inside.Core.Formula",_x000D_
        "ID": 4157,_x000D_
        "Results": [_x000D_
          [_x000D_
            "2"_x000D_
          ]_x000D_
        ],_x000D_
        "Statistics": {_x000D_
          "CreationDate": "2022-11-15T10:02:33.4361528+01:00",_x000D_
          "LastRefreshDate": "2020-11-09T16:11:02.3647266+01:00",_x000D_
          "TotalRefreshCount": 1,_x000D_
          "CustomInfo": {}_x000D_
        }_x000D_
      },_x000D_
      "4158": {_x000D_
        "$type": "Inside.Core.Formula.Definition.DefinitionAC, Inside.Core.Formula",_x000D_
        "ID": 4158,_x000D_
        "Results": [_x000D_
          [_x000D_
            "1"_x000D_
          ]_x000D_
        ],_x000D_
        "Statistics": {_x000D_
          "CreationDate": "2022-11-15T10:02:33.4361528+01:00",_x000D_
          "LastRefreshDate": "2020-11-09T16:11:02.3677715+01:00",_x000D_
          "TotalRefreshCount": 1,_x000D_
          "CustomInfo": {}_x000D_
        }_x000D_
      },_x000D_
      "4159": {_x000D_
        "$type": "Inside.Core.Formula.Definition.DefinitionAC, Inside.Core.Formula",_x000D_
        "ID": 4159,_x000D_
        "Results": [_x000D_
          [_x000D_
            "Catégorie 1"_x000D_
          ]_x000D_
        ],_x000D_
        "Statistics": {_x000D_
          "CreationDate": "2022-11-15T10:02:33.4361528+01:00",_x000D_
          "LastRefreshDate": "2020-11-09T16:11:02.3697591+01:00",_x000D_
          "TotalRefreshCount": 1,_x000D_
          "CustomInfo": {}_x000D_
        }_x000D_
      },_x000D_
      "4160": {_x000D_
        "$type": "Inside.Core.Formula.Definition.DefinitionAC, Inside.Core.Formula",_x000D_
        "ID": 4160,_x000D_
        "Results": [_x000D_
          [_x000D_
            ""_x000D_
          ]_x000D_
        ],_x000D_
        "Statistics": {_x000D_
          "CreationDate": "2022-11-15T10:02:33.4361528+01:00",_x000D_
          "LastRefreshDate": "2020-11-09T16:11:02.3727474+01:00",_x000D_
          "TotalRefreshCount": 1,_x000D_
          "CustomInfo": {}_x000D_
        }_x000D_
      },_x000D_
      "4161": {_x000D_
        "$type": "Inside.Core.Formula.Definition.DefinitionAC, Inside.Core.Formula",_x000D_
        "ID": 4161,_x000D_
        "Results": [_x000D_
          [_x000D_
            ""_x000D_
          ]_x000D_
        ],_x000D_
        "Statistics": {_x000D_
          "CreationDate": "2022-11-15T10:02:33.4361528+01:00",_x000D_
          "LastRefreshDate": "2020-11-09T16:11:02.3757445+01:00",_x000D_
          "TotalRefreshCount": 1,_x000D_
          "CustomInfo": {}_x000D_
        }_x000D_
      },_x000D_
      "4162": {_x000D_
        "$type": "Inside.Core.Formula.Definition.DefinitionAC, Inside.Core.Formula",_x000D_
        "ID": 4162,_x000D_
        "Results": [_x000D_
          [_x000D_
            "Catégorie 1"_x000D_
          ]_x000D_
        ],_x000D_
        "Statistics": {_x000D_
          "CreationDate": "2022-11-15T10:02:33.4361528+01:00",_x000D_
          "LastRefreshDate": "2020-11-09T16:11:02.3787326+01:00",_x000D_
          "TotalRefreshCount": 1,_x000D_
          "CustomInfo": {}_x000D_
        }_x000D_
      },_x000D_
      "4163": {_x000D_
        "$type": "Inside.Core.Formula.Definition.DefinitionAC, Inside.Core.Formula",_x000D_
        "ID": 4163,_x000D_
        "Results": [_x000D_
          [_x000D_
            ""_x000D_
          ]_x000D_
        ],_x000D_
        "Statistics": {_x000D_
          "CreationDate": "2022-11-15T10:02:33.4361528+01:00",_x000D_
          "LastRefreshDate": "2020-11-09T16:11:02.3807268+01:00",_x000D_
          "TotalRefreshCount": 1,_x000D_
          "CustomInfo": {}_x000D_
        }_x000D_
      },_x000D_
      "4164": {_x000D_
        "$type": "Inside.Core.Formula.Definition.DefinitionAC, Inside.Core.Formula",_x000D_
        "ID": 4164,_x000D_
        "Results": [_x000D_
          [_x000D_
            ""_x000D_
          ]_x000D_
        ],_x000D_
        "Statistics": {_x000D_
          "CreationDate": "2022-11-15T10:02:33.4361528+01:00",_x000D_
          "LastRefreshDate": "2020-11-09T16:11:02.3837193+01:00",_x000D_
          "TotalRefreshCount": 1,_x000D_
          "CustomInfo": {}_x000D_
        }_x000D_
      },_x000D_
      "4165": {_x000D_
        "$type": "Inside.Core.Formula.Definition.DefinitionAC, Inside.Core.Formula",_x000D_
        "ID": 4165,_x000D_
        "Results": [_x000D_
          [_x000D_
            ""_x000D_
          ]_x000D_
        ],_x000D_
        "Statistics": {_x000D_
          "CreationDate": "2022-11-15T10:02:33.4361528+01:00",_x000D_
          "LastRefreshDate": "2020-11-09T16:11:02.3877077+01:00",_x000D_
          "TotalRefreshCount": 1,_x000D_
          "CustomInfo": {}_x000D_
        }_x000D_
      },_x000D_
      "4166": {_x000D_
        "$type": "Inside.Core.Formula.Definition.DefinitionAC, Inside.Core.Formula",_x000D_
        "ID": 4166,_x000D_
        "Results": [_x000D_
          [_x000D_
            ""_x000D_
          ]_x000D_
        ],_x000D_
        "Statistics": {_x000D_
          "CreationDate": "2022-11-15T10:02:33.4361528+01:00",_x000D_
          "LastRefreshDate": "2020-11-09T16:11:02.4089413+01:00",_x000D_
          "TotalRefreshCount": 1,_x000D_
          "CustomInfo": {}_x000D_
        }_x000D_
      },_x000D_
      "4167": {_x000D_
        "$type": "Inside.Core.Formula.Definition.DefinitionAC, Inside.Core.Formula",_x000D_
        "ID": 4167,_x000D_
        "Results": [_x000D_
          [_x000D_
            ""_x000D_
          ]_x000D_
        ],_x000D_
        "Statistics": {_x000D_
          "CreationDate": "2022-11-15T10:02:33.4361528+01:00",_x000D_
          "LastRefreshDate": "2020-11-09T16:11:02.4149117+01:00",_x000D_
          "TotalRefreshCount": 1,_x000D_
          "CustomInfo": {}_x000D_
        }_x000D_
      },_x000D_
      "4168": {_x000D_
        "$type": "Inside.Core.Formula.Definition.DefinitionAC, Inside.Core.Formula",_x000D_
        "ID": 4168,_x000D_
        "Results": [_x000D_
          [_x000D_
            "Catégorie 2"_x000D_
          ]_x000D_
        ],_x000D_
        "Statistics": {_x000D_
          "CreationDate": "2022-11-15T10:02:33.4361528+01:00",_x000D_
          "LastRefreshDate": "2020-11-09T16:11:02.4198992+01:00",_x000D_
          "TotalRefreshCount": 1,_x000D_
          "CustomInfo": {}_x000D_
        }_x000D_
      },_x000D_
      "4169": {_x000D_
        "$type": "Inside.Core.Formula.Definition.DefinitionAC, Inside.Core.Formula",_x000D_
        "ID": 4169,_x000D_
        "Results": [_x000D_
          [_x000D_
            ""_x000D_
          ]_x000D_
        ],_x000D_
        "Statistics": {_x000D_
          "CreationDate": "2022-11-15T10:02:33.4361528+01:00",_x000D_
          "LastRefreshDate": "2020-11-09T16:11:02.4238904+01:00",_x000D_
          "TotalRefreshCount": 1,_x000D_
          "CustomInfo": {}_x000D_
        }_x000D_
      },_x000D_
      "4170": {_x000D_
        "$type": "Inside.Core.Formula.Definition.DefinitionAC, Inside.Core.Formula",_x000D_
        "ID": 4170,_x000D_
        "Results": [_x000D_
          [_x000D_
            ""_x000D_
          ]_x000D_
        ],_x000D_
        "Statistics": {_x000D_
          "CreationDate": "2022-11-15T10:02:33.4361528+01:00",_x000D_
          "LastRefreshDate": "2020-11-09T16:11:02.4278795+01:00",_x000D_
          "TotalRefreshCount": 1,_x000D_
          "CustomInfo": {}_x000D_
        }_x000D_
      },_x000D_
      "4171": {_x000D_
        "$type": "Inside.Core.Formula.Definition.DefinitionAC, Inside.Core.Formula",_x000D_
        "ID": 4171,_x000D_
        "Results": [_x000D_
          [_x000D_
            "200"_x000D_
          ]_x000D_
        ],_x000D_
        "Statistics": {_x000D_
          "CreationDate": "2022-11-15T10:02:33.4361528+01:00",_x000D_
          "LastRefreshDate": "2020-11-09T16:11:02.4308661+01:00",_x000D_
          "TotalRefreshCount": 1,_x000D_
          "CustomInfo": {}_x000D_
        }_x000D_
      },_x000D_
      "4172": {_x000D_
        "$type": "Inside.Core.Formula.Definition.DefinitionAC, Inside.Core.Formula",_x000D_
        "ID": 4172,_x000D_
        "Results": [_x000D_
          [_x000D_
            "250"_x000D_
          ]_x000D_
        ],_x000D_
        "Statistics": {_x000D_
          "CreationDate": "2022-11-15T10:02:33.4361528+01:00",_x000D_
          "LastRefreshDate": "2020-11-09T16:11:02.433858+01:00",_x000D_
          "TotalRefreshCount": 1,_x000D_
          "CustomInfo": {}_x000D_
        }_x000D_
      },_x000D_
      "4173": {_x000D_
        "$type": "Inside.Core.Formula.Definition.DefinitionAC, Inside.Core.Formula",_x000D_
        "ID": 4173,_x000D_
        "Results": [_x000D_
          [_x000D_
            "200"_x000D_
          ]_x000D_
        ],_x000D_
        "Statistics": {_x000D_
          "CreationDate": "2022-11-15T10:02:33.4361528+01:00",_x000D_
          "LastRefreshDate": "2020-11-09T16:11:02.4368502+01:00",_x000D_
          "TotalRefreshCount": 1,_x000D_
          "CustomInfo": {}_x000D_
        }_x000D_
      },_x000D_
      "4174": {_x000D_
        "$type": "Inside.Core.Formula.Definition.DefinitionAC, Inside.Core.Formula",_x000D_
        "ID": 4174,_x000D_
        "Results": [_x000D_
          [_x000D_
            "300"_x000D_
          ]_x000D_
        ],_x000D_
        "Statistics": {_x000D_
          "CreationDate": "2022-11-15T10:02:33.4361528+01:00",_x000D_
          "LastRefreshDate": "2020-11-09T16:11:02.4418374+01:00",_x000D_
          "TotalRefreshCount": 1,_x000D_
          "CustomInfo": {}_x000D_
        }_x000D_
      },_x000D_
      "4175": {_x000D_
        "$type": "Inside.Core.Formula.Definition.DefinitionAC, Inside.Core.Formula",_x000D_
        "ID": 4175,_x000D_
        "Results": [_x000D_
          [_x000D_
            "200"_x000D_
          ]_x000D_
        ],_x000D_
        "Statistics": {_x000D_
          "CreationDate": "2022-11-15T10:02:33.4361528+01:00",_x000D_
          "LastRefreshDate": "2020-11-09T16:11:02.4438361+01:00",_x000D_
          "TotalRefreshCount": 1,_x000D_
          "CustomInfo": {}_x000D_
        }_x000D_
      },_x000D_
      "4176": {_x000D_
        "$type": "Inside.Core.Formula.Definition.DefinitionAC, Inside.Core.Formula",_x000D_
        "ID": 4176,_x000D_
        "Results": [_x000D_
          [_x000D_
            "300"_x000D_
          ]_x000D_
        ],_x000D_
        "Statistics": {_x000D_
          "CreationDate": "2022-11-15T10:02:33.4361528+01:00",_x000D_
          "LastRefreshDate": "2020-11-09T16:11:02.446842+01:00",_x000D_
          "TotalRefreshCount": 1,_x000D_
          "CustomInfo": {}_x000D_
        }_x000D_
      },_x000D_
      "4177": {_x000D_
        "$type": "Inside.Core.Formula.Definition.DefinitionAC, Inside.Core.Formula",_x000D_
        "ID": 4177,_x000D_
        "Results": [_x000D_
          [_x000D_
            "200"_x000D_
          ]_x000D_
        ],_x000D_
        "Statistics": {_x000D_
          "CreationDate": "2022-11-15T10:02:33.4361528+01:00",_x000D_
          "LastRefreshDate": "2020-11-09T16:11:02.4498307+01:00",_x000D_
          "TotalRefreshCount": 1,_x000D_
          "CustomInfo": {}_x000D_
        }_x000D_
      },_x000D_
      "4178": {_x000D_
        "$type": "Inside.Core.Formula.Definition.DefinitionAC, Inside.Core.Formula",_x000D_
        "ID": 4178,_x000D_
        "Results": [_x000D_
          [_x000D_
            "200"_x000D_
          ]_x000D_
        ],_x000D_
        "Statistics": {_x000D_
          "CreationDate": "2022-11-15T10:02:33.4361528+01:00",_x000D_
          "LastRefreshDate": "2020-11-09T16:11:02.4518253+01:00",_x000D_
          "TotalRefreshCount": 1,_x000D_
          "CustomInfo": {}_x000D_
        }_x000D_
      },_x000D_
      "4179": {_x000D_
        "$type": "Inside.Core.Formula.Definition.DefinitionAC, Inside.Core.Formula",_x000D_
        "ID": 4179,_x000D_
        "Results": [_x000D_
          [_x000D_
            "200"_x000D_
          ]_x000D_
        ],_x000D_
        "Statistics": {_x000D_
          "CreationDate": "2022-11-15T10:02:33.4361528+01:00",_x000D_
          "LastRefreshDate": "2020-11-09T16:11:02.4548303+01:00",_x000D_
          "TotalRefreshCount": 1,_x000D_
          "CustomInfo": {}_x000D_
        }_x000D_
      },_x000D_
      "4180": {_x000D_
        "$type": "Inside.Core.Formula.Definition.DefinitionAC, Inside.Core.Formula",_x000D_
        "ID": 4180,_x000D_
        "Results": [_x000D_
          [_x000D_
            "400"_x000D_
          ]_x000D_
        ],_x000D_
        "Statistics": {_x000D_
          "CreationDate": "2022-11-15T10:02:33.4361528+01:00",_x000D_
          "LastRefreshDate": "2020-11-09T16:11:02.4588169+01:00",_x000D_
          "TotalRefreshCount": 1,_x000D_
          "CustomInfo": {}_x000D_
        }_x000D_
      },_x000D_
      "4181": {_x000D_
        "$type": "Inside.Core.Formula.Definition.DefinitionAC, Inside.Core.Formula",_x000D_
        "ID": 4181,_x000D_
        "Results": [_x000D_
          [_x000D_
            "200"_x000D_
          ]_x000D_
        ],_x000D_
        "Statistics": {_x000D_
          "CreationDate": "2022-11-15T10:02:33.4361528+01:00",_x000D_
          "LastRefreshDate": "2020-11-09T16:11:02.4649373+01:00",_x000D_
          "TotalRefreshCount": 1,_x000D_
          "CustomInfo": {}_x000D_
        }_x000D_
      },_x000D_
      "4182": {_x000D_
        "$type": "Inside.Core.Formula.Definition.DefinitionAC, Inside.Core.Formula",_x000D_
        "ID": 4182,_x000D_
        "Results": [_x000D_
          [_x000D_
            "100"_x000D_
          ]_x000D_
        ],_x000D_
        "Statistics": {_x000D_
          "CreationDate": "2022-11-15T10:02:33.4361528+01:00",_x000D_
          "LastRefreshDate": "2020-11-09T16:11:02.4669536+01:00",_x000D_
          "TotalRefreshCount": 1,_x000D_
          "CustomInfo": {}_x000D_
        }_x000D_
      },_x000D_
      "4183": {_x000D_
        "$type": "Inside.Core.Formula.Definition.DefinitionAC, Inside.Core.Formula",_x000D_
        "ID": 4183,_x000D_
        "Results": [_x000D_
          [_x000D_
            "150"_x000D_
          ]_x000D_
        ],_x000D_
        "Statistics": {_x000D_
          "CreationDate": "2022-11-15T10:02:33.4361528+01:00",_x000D_
          "LastRefreshDate": "2020-11-09T16:11:02.4699455+01:00",_x000D_
          "TotalRefreshCount": 1,_x000D_
          "CustomInfo": {}_x000D_
        }_x000D_
      },_x000D_
      "4184": {_x000D_
        "$type": "Inside.Core.Formula.Definition.DefinitionAC, Inside.Core.Formula",_x000D_
        "ID": 4184,_x000D_
        "Results": [_x000D_
          [_x000D_
            "250"_x000D_
          ]_x000D_
        ],_x000D_
        "Statistics": {_x000D_
          "CreationDate": "2022-11-15T10:02:33.4361528+01:00",_x000D_
          "LastRefreshDate": "2020-11-09T16:11:02.4719394+01:00",_x000D_
          "TotalRefreshCount": 1,_x000D_
          "CustomInfo": {}_x000D_
        }_x000D_
      },_x000D_
      "4185": {_x000D_
        "$type": "Inside.Core.Formula.Definition.DefinitionAC, Inside.Core.Formula",_x000D_
        "ID": 4185,_x000D_
        "Results": [_x000D_
          [_x000D_
            "250"_x000D_
          ]_x000D_
        ],_x000D_
        "Statistics": {_x000D_
          "CreationDate": "2022-11-15T10:02:33.4361528+01:00",_x000D_
          "LastRefreshDate": "2020-11-09T16:11:02.4739405+01:00",_x000D_
          "TotalRefreshCount": 1,_x000D_
          "CustomInfo": {}_x000D_
        }_x000D_
      },_x000D_
      "4186": {_x000D_
        "$type": "Inside.Core.Formula.Definition.DefinitionAC, Inside.Core.Formula",_x000D_
        "ID": 4186,_x000D_
        "Results": [_x000D_
          [_x000D_
            "100"_x000D_
          ]_x000D_
        ],_x000D_
        "Statistics": {_x000D_
          "CreationDate": "2022-11-15T10:02:33.4361528+01:00",_x000D_
          "LastRefreshDate": "2020-11-09T16:11:02.476931+01:00",_x000D_
          "TotalRefreshCount": 1,_x000D_
          "CustomInfo": {}_x000D_
        }_x000D_
      },_x000D_
      "4187": {_x000D_
        "$type": "Inside.Core.Formula.Definition.DefinitionAC, Inside.Core.Formula",_x000D_
        "ID": 4187,_x000D_
        "Results": [_x000D_
          [_x000D_
            "250"_x000D_
          ]_x000D_
        ],_x000D_
        "Statistics": {_x000D_
          "CreationDate": "2022-11-15T10:02:33.4361528+01:00",_x000D_
          "LastRefreshDate": "2020-11-09T16:11:02.4798807+01:00",_x000D_
          "TotalRefreshCount": 1,_x000D_
          "CustomInfo": {}_x000D_
        }_x000D_
      },_x000D_
      "4188": {_x000D_
        "$type": "Inside.Core.Formula.Definition.DefinitionAC, Inside.Core.Formula",_x000D_
        "ID": 4188,_x000D_
        "Results": [_x000D_
          [_x000D_
            "300"_x000D_
          ]_x000D_
        ],_x000D_
        "Statistics": {_x000D_
          "CreationDate": "2022-11-15T10:02:33.4361528+01:00",_x000D_
          "LastRefreshDate": "2020-11-09T16:11:02.4828985+01:00",_x000D_
          "TotalRefreshCount": 1,_x000D_
          "CustomInfo": {}_x000D_
        }_x000D_
      },_x000D_
      "4189": {_x000D_
        "$type": "Inside.Core.Formula.Definition.DefinitionAC, Inside.Core.Formula",_x000D_
        "ID": 4189,_x000D_
        "Results": [_x000D_
          [_x000D_
            "150"_x000D_
          ]_x000D_
        ],_x000D_
        "Statistics": {_x000D_
          "CreationDate": "2022-11-15T10:02:33.4361528+01:00",_x000D_
          "LastRefreshDate": "2020-11-09T16:11:02.4849031+01:00",_x000D_
          "TotalRefreshCount": 1,_x000D_
          "CustomInfo": {}_x000D_
        }_x000D_
      },_x000D_
      "4190": {_x000D_
        "$type": "Inside.Core.Formula.Definition.DefinitionAC, Inside.Core.Formula",_x000D_
        "ID": 4190,_x000D_
        "Results": [_x000D_
          [_x000D_
            "200"_x000D_
          ]_x000D_
        ],_x000D_
        "Statistics": {_x000D_
          "CreationDate": "2022-11-15T10:02:33.4361528+01:00",_x000D_
          "LastRefreshDate": "2020-11-09T1</t>
  </si>
  <si>
    <t>6:11:02.487885+01:00",_x000D_
          "TotalRefreshCount": 1,_x000D_
          "CustomInfo": {}_x000D_
        }_x000D_
      },_x000D_
      "4191": {_x000D_
        "$type": "Inside.Core.Formula.Definition.DefinitionAC, Inside.Core.Formula",_x000D_
        "ID": 4191,_x000D_
        "Results": [_x000D_
          [_x000D_
            "300"_x000D_
          ]_x000D_
        ],_x000D_
        "Statistics": {_x000D_
          "CreationDate": "2022-11-15T10:02:33.4361528+01:00",_x000D_
          "LastRefreshDate": "2020-11-09T16:11:02.4898798+01:00",_x000D_
          "TotalRefreshCount": 1,_x000D_
          "CustomInfo": {}_x000D_
        }_x000D_
      },_x000D_
      "4192": {_x000D_
        "$type": "Inside.Core.Formula.Definition.DefinitionAC, Inside.Core.Formula",_x000D_
        "ID": 4192,_x000D_
        "Results": [_x000D_
          [_x000D_
            "100"_x000D_
          ]_x000D_
        ],_x000D_
        "Statistics": {_x000D_
          "CreationDate": "2022-11-15T10:02:33.4361528+01:00",_x000D_
          "LastRefreshDate": "2020-11-09T16:11:02.4918808+01:00",_x000D_
          "TotalRefreshCount": 1,_x000D_
          "CustomInfo": {}_x000D_
        }_x000D_
      },_x000D_
      "4193": {_x000D_
        "$type": "Inside.Core.Formula.Definition.DefinitionAC, Inside.Core.Formula",_x000D_
        "ID": 4193,_x000D_
        "Results": [_x000D_
          [_x000D_
            "150"_x000D_
          ]_x000D_
        ],_x000D_
        "Statistics": {_x000D_
          "CreationDate": "2022-11-15T10:02:33.4361528+01:00",_x000D_
          "LastRefreshDate": "2020-11-09T16:11:02.4949416+01:00",_x000D_
          "TotalRefreshCount": 1,_x000D_
          "CustomInfo": {}_x000D_
        }_x000D_
      },_x000D_
      "4194": {_x000D_
        "$type": "Inside.Core.Formula.Definition.DefinitionAC, Inside.Core.Formula",_x000D_
        "ID": 4194,_x000D_
        "Results": [_x000D_
          [_x000D_
            "200"_x000D_
          ]_x000D_
        ],_x000D_
        "Statistics": {_x000D_
          "CreationDate": "2022-11-15T10:02:33.4361528+01:00",_x000D_
          "LastRefreshDate": "2020-11-09T16:11:02.4979811+01:00",_x000D_
          "TotalRefreshCount": 1,_x000D_
          "CustomInfo": {}_x000D_
        }_x000D_
      },_x000D_
      "4195": {_x000D_
        "$type": "Inside.Core.Formula.Definition.DefinitionAC, Inside.Core.Formula",_x000D_
        "ID": 4195,_x000D_
        "Results": [_x000D_
          [_x000D_
            "100"_x000D_
          ]_x000D_
        ],_x000D_
        "Statistics": {_x000D_
          "CreationDate": "2022-11-15T10:02:33.4361528+01:00",_x000D_
          "LastRefreshDate": "2020-11-09T16:11:02.4999798+01:00",_x000D_
          "TotalRefreshCount": 1,_x000D_
          "CustomInfo": {}_x000D_
        }_x000D_
      },_x000D_
      "4196": {_x000D_
        "$type": "Inside.Core.Formula.Definition.DefinitionAC, Inside.Core.Formula",_x000D_
        "ID": 4196,_x000D_
        "Results": [_x000D_
          [_x000D_
            "300"_x000D_
          ]_x000D_
        ],_x000D_
        "Statistics": {_x000D_
          "CreationDate": "2022-11-15T10:02:33.4361528+01:00",_x000D_
          "LastRefreshDate": "2020-11-09T16:11:02.5019716+01:00",_x000D_
          "TotalRefreshCount": 1,_x000D_
          "CustomInfo": {}_x000D_
        }_x000D_
      },_x000D_
      "4197": {_x000D_
        "$type": "Inside.Core.Formula.Definition.DefinitionAC, Inside.Core.Formula",_x000D_
        "ID": 4197,_x000D_
        "Results": [_x000D_
          [_x000D_
            "100"_x000D_
          ]_x000D_
        ],_x000D_
        "Statistics": {_x000D_
          "CreationDate": "2022-11-15T10:02:33.4361528+01:00",_x000D_
          "LastRefreshDate": "2020-11-09T16:11:02.5039636+01:00",_x000D_
          "TotalRefreshCount": 1,_x000D_
          "CustomInfo": {}_x000D_
        }_x000D_
      },_x000D_
      "4198": {_x000D_
        "$type": "Inside.Core.Formula.Definition.DefinitionAC, Inside.Core.Formula",_x000D_
        "ID": 4198,_x000D_
        "Results": [_x000D_
          [_x000D_
            "200"_x000D_
          ]_x000D_
        ],_x000D_
        "Statistics": {_x000D_
          "CreationDate": "2022-11-15T10:02:33.4361528+01:00",_x000D_
          "LastRefreshDate": "2020-11-09T16:11:02.5069605+01:00",_x000D_
          "TotalRefreshCount": 1,_x000D_
          "CustomInfo": {}_x000D_
        }_x000D_
      },_x000D_
      "4199": {_x000D_
        "$type": "Inside.Core.Formula.Definition.DefinitionAC, Inside.Core.Formula",_x000D_
        "ID": 4199,_x000D_
        "Results": [_x000D_
          [_x000D_
            "250"_x000D_
          ]_x000D_
        ],_x000D_
        "Statistics": {_x000D_
          "CreationDate": "2022-11-15T10:02:33.4361528+01:00",_x000D_
          "LastRefreshDate": "2020-11-09T16:11:02.5089567+01:00",_x000D_
          "TotalRefreshCount": 1,_x000D_
          "CustomInfo": {}_x000D_
        }_x000D_
      },_x000D_
      "4200": {_x000D_
        "$type": "Inside.Core.Formula.Definition.DefinitionAC, Inside.Core.Formula",_x000D_
        "ID": 4200,_x000D_
        "Results": [_x000D_
          [_x000D_
            "200"_x000D_
          ]_x000D_
        ],_x000D_
        "Statistics": {_x000D_
          "CreationDate": "2022-11-15T10:02:33.4361528+01:00",_x000D_
          "LastRefreshDate": "2020-11-09T16:11:02.5109513+01:00",_x000D_
          "TotalRefreshCount": 1,_x000D_
          "CustomInfo": {}_x000D_
        }_x000D_
      },_x000D_
      "4201": {_x000D_
        "$type": "Inside.Core.Formula.Definition.DefinitionAC, Inside.Core.Formula",_x000D_
        "ID": 4201,_x000D_
        "Results": [_x000D_
          [_x000D_
            "100"_x000D_
          ]_x000D_
        ],_x000D_
        "Statistics": {_x000D_
          "CreationDate": "2022-11-15T10:02:33.4361528+01:00",_x000D_
          "LastRefreshDate": "2020-11-09T16:11:02.514884+01:00",_x000D_
          "TotalRefreshCount": 1,_x000D_
          "CustomInfo": {}_x000D_
        }_x000D_
      },_x000D_
      "4202": {_x000D_
        "$type": "Inside.Core.Formula.Definition.DefinitionAC, Inside.Core.Formula",_x000D_
        "ID": 4202,_x000D_
        "Results": [_x000D_
          [_x000D_
            "100"_x000D_
          ]_x000D_
        ],_x000D_
        "Statistics": {_x000D_
          "CreationDate": "2022-11-15T10:02:33.4361528+01:00",_x000D_
          "LastRefreshDate": "2020-11-09T16:11:02.5169355+01:00",_x000D_
          "TotalRefreshCount": 1,_x000D_
          "CustomInfo": {}_x000D_
        }_x000D_
      },_x000D_
      "4203": {_x000D_
        "$type": "Inside.Core.Formula.Definition.DefinitionAC, Inside.Core.Formula",_x000D_
        "ID": 4203,_x000D_
        "Results": [_x000D_
          [_x000D_
            "200"_x000D_
          ]_x000D_
        ],_x000D_
        "Statistics": {_x000D_
          "CreationDate": "2022-11-15T10:02:33.4361528+01:00",_x000D_
          "LastRefreshDate": "2020-11-09T16:11:02.5189303+01:00",_x000D_
          "TotalRefreshCount": 1,_x000D_
          "CustomInfo": {}_x000D_
        }_x000D_
      },_x000D_
      "4204": {_x000D_
        "$type": "Inside.Core.Formula.Definition.DefinitionAC, Inside.Core.Formula",_x000D_
        "ID": 4204,_x000D_
        "Results": [_x000D_
          [_x000D_
            "300"_x000D_
          ]_x000D_
        ],_x000D_
        "Statistics": {_x000D_
          "CreationDate": "2022-11-15T10:02:33.4361528+01:00",_x000D_
          "LastRefreshDate": "2020-11-09T16:11:02.5219175+01:00",_x000D_
          "TotalRefreshCount": 1,_x000D_
          "CustomInfo": {}_x000D_
        }_x000D_
      },_x000D_
      "4205": {_x000D_
        "$type": "Inside.Core.Formula.Definition.DefinitionAC, Inside.Core.Formula",_x000D_
        "ID": 4205,_x000D_
        "Results": [_x000D_
          [_x000D_
            "300"_x000D_
          ]_x000D_
        ],_x000D_
        "Statistics": {_x000D_
          "CreationDate": "2022-11-15T10:02:33.4361528+01:00",_x000D_
          "LastRefreshDate": "2020-11-09T16:11:02.5239121+01:00",_x000D_
          "TotalRefreshCount": 1,_x000D_
          "CustomInfo": {}_x000D_
        }_x000D_
      },_x000D_
      "4206": {_x000D_
        "$type": "Inside.Core.Formula.Definition.DefinitionAC, Inside.Core.Formula",_x000D_
        "ID": 4206,_x000D_
        "Results": [_x000D_
          [_x000D_
            "100"_x000D_
          ]_x000D_
        ],_x000D_
        "Statistics": {_x000D_
          "CreationDate": "2022-11-15T10:02:33.4361528+01:00",_x000D_
          "LastRefreshDate": "2020-11-09T16:11:02.5259082+01:00",_x000D_
          "TotalRefreshCount": 1,_x000D_
          "CustomInfo": {}_x000D_
        }_x000D_
      },_x000D_
      "4207": {_x000D_
        "$type": "Inside.Core.Formula.Definition.DefinitionAC, Inside.Core.Formula",_x000D_
        "ID": 4207,_x000D_
        "Results": [_x000D_
          [_x000D_
            "100"_x000D_
          ]_x000D_
        ],_x000D_
        "Statistics": {_x000D_
          "CreationDate": "2022-11-15T10:02:33.4361528+01:00",_x000D_
          "LastRefreshDate": "2020-11-09T16:11:02.5288481+01:00",_x000D_
          "TotalRefreshCount": 1,_x000D_
          "CustomInfo": {}_x000D_
        }_x000D_
      },_x000D_
      "4208": {_x000D_
        "$type": "Inside.Core.Formula.Definition.DefinitionAC, Inside.Core.Formula",_x000D_
        "ID": 4208,_x000D_
        "Results": [_x000D_
          [_x000D_
            "Ingénieur et cadre"_x000D_
          ]_x000D_
        ],_x000D_
        "Statistics": {_x000D_
          "CreationDate": "2022-11-15T10:02:33.4361528+01:00",_x000D_
          "LastRefreshDate": "2020-11-09T16:11:02.5318752+01:00",_x000D_
          "TotalRefreshCount": 1,_x000D_
          "CustomInfo": {}_x000D_
        }_x000D_
      },_x000D_
      "4209": {_x000D_
        "$type": "Inside.Core.Formula.Definition.DefinitionAC, Inside.Core.Formula",_x000D_
        "ID": 4209,_x000D_
        "Results": [_x000D_
          [_x000D_
            "1"_x000D_
          ]_x000D_
        ],_x000D_
        "Statistics": {_x000D_
          "CreationDate": "2022-11-15T10:02:33.4361528+01:00",_x000D_
          "LastRefreshDate": "2020-11-09T16:11:02.5348722+01:00",_x000D_
          "TotalRefreshCount": 1,_x000D_
          "CustomInfo": {}_x000D_
        }_x000D_
      },_x000D_
      "4210": {_x000D_
        "$type": "Inside.Core.Formula.Definition.DefinitionAC, Inside.Core.Formula",_x000D_
        "ID": 4210,_x000D_
        "Results": [_x000D_
          [_x000D_
            ""_x000D_
          ]_x000D_
        ],_x000D_
        "Statistics": {_x000D_
          "CreationDate": "2022-11-15T10:02:33.4361528+01:00",_x000D_
          "LastRefreshDate": "2020-11-09T16:11:02.5378597+01:00",_x000D_
          "TotalRefreshCount": 1,_x000D_
          "CustomInfo": {}_x000D_
        }_x000D_
      },_x000D_
      "4211": {_x000D_
        "$type": "Inside.Core.Formula.Definition.DefinitionAC, Inside.Core.Formula",_x000D_
        "ID": 4211,_x000D_
        "Results": [_x000D_
          [_x000D_
            "Employé"_x000D_
          ]_x000D_
        ],_x000D_
        "Statistics": {_x000D_
          "CreationDate": "2022-11-15T10:02:33.4361528+01:00",_x000D_
          "LastRefreshDate": "2020-11-09T16:11:09.5112142+01:00",_x000D_
          "TotalRefreshCount": 1,_x000D_
          "CustomInfo": {}_x000D_
        }_x000D_
      },_x000D_
      "4212": {_x000D_
        "$type": "Inside.Core.Formula.Definition.DefinitionAC, Inside.Core.Formula",_x000D_
        "ID": 4212,_x000D_
        "Results": [_x000D_
          [_x000D_
            "Ingénieur et cadre"_x000D_
          ]_x000D_
        ],_x000D_
        "Statistics": {_x000D_
          "CreationDate": "2022-11-15T10:02:33.4361528+01:00",_x000D_
          "LastRefreshDate": "2020-11-09T16:11:09.5251399+01:00",_x000D_
          "TotalRefreshCount": 1,_x000D_
          "CustomInfo": {}_x000D_
        }_x000D_
      },_x000D_
      "4213": {_x000D_
        "$type": "Inside.Core.Formula.Definition.DefinitionAC, Inside.Core.Formula",_x000D_
        "ID": 4213,_x000D_
        "Results": [_x000D_
          [_x000D_
            "Employé"_x000D_
          ]_x000D_
        ],_x000D_
        "Statistics": {_x000D_
          "CreationDate": "2022-11-15T10:02:33.4361528+01:00",_x000D_
          "LastRefreshDate": "2020-11-09T16:11:09.5420956+01:00",_x000D_
          "TotalRefreshCount": 1,_x000D_
          "CustomInfo": {}_x000D_
        }_x000D_
      },_x000D_
      "4214": {_x000D_
        "$type": "Inside.Core.Formula.Definition.DefinitionAC, Inside.Core.Formula",_x000D_
        "ID": 4214,_x000D_
        "Results": [_x000D_
          [_x000D_
            "Employé"_x000D_
          ]_x000D_
        ],_x000D_
        "Statistics": {_x000D_
          "CreationDate": "2022-11-15T10:02:33.4361528+01:00",_x000D_
          "LastRefreshDate": "2020-11-09T16:11:09.5450879+01:00",_x000D_
          "TotalRefreshCount": 1,_x000D_
          "CustomInfo": {}_x000D_
        }_x000D_
      },_x000D_
      "4215": {_x000D_
        "$type": "Inside.Core.Formula.Definition.DefinitionAC, Inside.Core.Formula",_x000D_
        "ID": 4215,_x000D_
        "Results": [_x000D_
          [_x000D_
            "Employé"_x000D_
          ]_x000D_
        ],_x000D_
        "Statistics": {_x000D_
          "CreationDate": "2022-11-15T10:02:33.4361528+01:00",_x000D_
          "LastRefreshDate": "2020-11-09T16:11:09.5490774+01:00",_x000D_
          "TotalRefreshCount": 1,_x000D_
          "CustomInfo": {}_x000D_
        }_x000D_
      },_x000D_
      "4216": {_x000D_
        "$type": "Inside.Core.Formula.Definition.DefinitionAC, Inside.Core.Formula",_x000D_
        "ID": 4216,_x000D_
        "Results": [_x000D_
          [_x000D_
            "Ingénieur et cadre"_x000D_
          ]_x000D_
        ],_x000D_
        "Statistics": {_x000D_
          "CreationDate": "2022-11-15T10:02:33.4361528+01:00",_x000D_
          "LastRefreshDate": "2020-11-09T16:11:09.5510723+01:00",_x000D_
          "TotalRefreshCount": 1,_x000D_
          "CustomInfo": {}_x000D_
        }_x000D_
      },_x000D_
      "4217": {_x000D_
        "$type": "Inside.Core.Formula.Definition.DefinitionAC, Inside.Core.Formula",_x000D_
        "ID": 4217,_x000D_
        "Results": [_x000D_
          [_x000D_
            "Employé"_x000D_
          ]_x000D_
        ],_x000D_
        "Statistics": {_x000D_
          "CreationDate": "2022-11-15T10:02:33.4361528+01:00",_x000D_
          "LastRefreshDate": "2020-11-09T16:11:09.5540645+01:00",_x000D_
          "TotalRefreshCount": 1,_x000D_
          "CustomInfo": {}_x000D_
        }_x000D_
      },_x000D_
      "4218": {_x000D_
        "$type": "Inside.Core.Formula.Definition.DefinitionAC, Inside.Core.Formula",_x000D_
        "ID": 4218,_x000D_
        "Results": [_x000D_
          [_x000D_
            "Employé"_x000D_
          ]_x000D_
        ],_x000D_
        "Statistics": {_x000D_
          "CreationDate": "2022-11-15T10:02:33.4361528+01:00",_x000D_
          "LastRefreshDate": "2020-11-09T16:11:09.5560594+01:00",_x000D_
          "TotalRefreshCount": 1,_x000D_
          "CustomInfo": {}_x000D_
        }_x000D_
      },_x000D_
      "4219": {_x000D_
        "$type": "Inside.Core.Formula.Definition.DefinitionAC, Inside.Core.Formula",_x000D_
        "ID": 4219,_x000D_
        "Results": [_x000D_
          [_x000D_
            "Ingénieur et cadre"_x000D_
          ]_x000D_
        ],_x000D_
        "Statistics": {_x000D_
          "CreationDate": "2022-11-15T10:02:33.4361528+01:00",_x000D_
          "LastRefreshDate": "2020-11-09T16:11:09.5590516+01:00",_x000D_
          "TotalRefreshCount": 1,_x000D_
          "CustomInfo": {}_x000D_
        }_x000D_
      },_x000D_
      "4220": {_x000D_
        "$type": "Inside.Core.Formula.Definition.DefinitionAC, Inside.Core.Formula",_x000D_
        "ID": 4220,_x000D_
        "Results": [_x000D_
          [_x000D_
            "Employé"_x000D_
          ]_x000D_
        ],_x000D_
        "Statistics": {_x000D_
          "CreationDate": "2022-11-15T10:02:33.4361528+01:00",_x000D_
          "LastRefreshDate": "2020-11-09T16:11:09.5620438+01:00",_x000D_
          "TotalRefreshCount": 1,_x000D_
          "CustomInfo": {}_x000D_
        }_x000D_
      },_x000D_
      "4221": {_x000D_
        "$type": "Inside.Core.Formula.Definition.DefinitionAC, Inside.Core.Formula",_x000D_
        "ID": 4221,_x000D_
        "Results": [_x000D_
          [_x000D_
            "Ingénieur et cadre"_x000D_
          ]_x000D_
        ],_x000D_
        "Statistics": {_x000D_
          "CreationDate": "2022-11-15T10:02:33.4361528+01:00",_x000D_
          "LastRefreshDate": "2020-11-09T16:11:09.5650361+01:00",_x000D_
          "TotalRefreshCount": 1,_x000D_
          "CustomInfo": {}_x000D_
        }_x000D_
      },_x000D_
      "4222": {_x000D_
        "$type": "Inside.Core.Formula.Definition.DefinitionAC, Inside.Core.Formula",_x000D_
        "ID": 4222,_x000D_
        "Results": [_x000D_
          [_x000D_
            "Employé"_x000D_
          ]_x000D_
        ],_x000D_
        "Statistics": {_x000D_
          "CreationDate": "2022-11-15T10:02:33.4361528+01:00",_x000D_
          "LastRefreshDate": "2020-11-09T16:11:09.5670308+01:00",_x000D_
          "TotalRefreshCount": 1,_x000D_
          "CustomInfo": {}_x000D_
        }_x000D_
      },_x000D_
      "4223": {_x000D_
        "$type": "Inside.Core.Formula.Definition.DefinitionAC, Inside.Core.Formula",_x000D_
        "ID": 4223,_x000D_
        "Results": [_x000D_
          [_x000D_
            "Ingénieur et cadre"_x000D_
          ]_x000D_
        ],_x000D_
        "Statistics": {_x000D_
          "CreationDate": "2022-11-15T10:02:33.4361528+01:00",_x000D_
          "LastRefreshDate": "2020-11-09T16:11:09.5700566+01:00",_x000D_
          "TotalRefreshCount": 1,_x000D_
          "CustomInfo": {}_x000D_
        }_x000D_
      },_x000D_
      "4224": {_x000D_
        "$type": "Inside.Core.Formula.Definition.DefinitionAC, Inside.Core.Formula",_x000D_
        "ID": 4224,_x000D_
        "Results": [_x000D_
          [_x000D_
            "Employé"_x000D_
          ]_x000D_
        ],_x000D_
        "Statistics": {_x000D_
          "CreationDate": "2022-11-15T10:02:33.4361528+01:00",_x000D_
          "LastRefreshDate": "2020-11-09T16:11:09.5720493+01:00",_x000D_
          "TotalRefreshCount": 1,_x000D_
          "CustomInfo": {}_x000D_
        }_x000D_
      },_x000D_
      "4225": {_x000D_
        "$type": "Inside.Core.Formula.Definition.DefinitionAC, Inside.Core.Formula",_x000D_
        "ID": 4225,_x000D_
        "Results": [_x000D_
          [_x000D_
            "Ingénieur et cadre"_x000D_
          ]_x000D_
        ],_x000D_
        "Statistics": {_x000D_
          "CreationDate": "2022-11-15T10:02:33.4361528+01:00",_x000D_
          "LastRefreshDate": "2020-11-09T16:11:09.5750111+01:00",_x000D_
          "TotalRefreshCount": 1,_x000D_
          "CustomInfo": {}_x000D_
        }_x000D_
      },_x000D_
      "4226": {_x000D_
        "$type": "Inside.Core.Formula.Definition.DefinitionAC, Inside.Core.Formula",_x000D_
        "ID": 4226,_x000D_
        "Results": [_x000D_
          [_x000D_
            "Ingénieur et cadre"_x000D_
          ]_x000D_
        ],_x000D_
        "Statistics": {_x000D_
          "CreationDate": "2022-11-15T10:02:33.4361528+01:00",_x000D_
          "LastRefreshDate": "2020-11-09T16:11:09.5780032+01:00",_x000D_
          "TotalRefreshCount": 1,_x000D_
          "CustomInfo": {}_x000D_
        }_x000D_
      },_x000D_
      "4227": {_x000D_
        "$type": "Inside.Core.Formula.Definition.DefinitionAC, Inside.Core.Formula",_x000D_
        "ID": 4227,_x000D_
        "Results": [_x000D_
          [_x000D_
            "Employé"_x000D_
          ]_x000D_
        ],_x000D_
        "Statistics": {_x000D_
          "CreationDate": "2022-11-15T10:02:33.4361528+01:00",_x000D_
          "LastRefreshDate": "2020-11-09T16:11:09.5825817+01:00",_x000D_
          "TotalRefreshCount": 1,_x000D_
          "CustomInfo": {}_x000D_
        }_x000D_
      },_x000D_
      "4228": {_x000D_
        "$type": "Inside.Core.Formula.Definition.DefinitionAC, Inside.Core.Formula",_x000D_
        "ID": 4228,_x000D_
        "Results": [_x000D_
          [_x000D_
            "Employé"_x000D_
          ]_x000D_
        ],_x000D_
        "Statistics": {_x000D_
          "CreationDate": "2022-11-15T10:02:33.4361528+01:00",_x000D_
          "LastRefreshDate": "2020-11-09T16:11:09.5855734+01:00",_x000D_
          "TotalRefreshCount": 1,_x000D_
          "CustomInfo": {}_x000D_
        }_x000D_
      },_x000D_
      "4229": {_x000D_
        "$type": "Inside.Core.Formula.Definition.DefinitionAC, Inside.Core.Formula",_x000D_
        "ID": 4229,_x000D_
        "Results": [_x000D_
          [_x000D_
            "Ingénieur et cadre"_x000D_
          ]_x000D_
        ],_x000D_
        "Statistics": {_x000D_
          "CreationDate": "2022-11-15T10:02:33.4361528+01:00",_x000D_
          "LastRefreshDate": "2020-11-09T16:11:09.5885664+01:00",_x000D_
          "TotalRefreshCount": 1,_x000D_
          "CustomInfo": {}_x000D_
        }_x000D_
      },_x000D_
      "4230": {_x000D_
        "$type": "Inside.Core.Formula.Definition.DefinitionAC, Inside.Core.Formula",_x000D_
        "ID": 4230,_x000D_
        "Results": [_x000D_
          [_x000D_
            "Employé"_x000D_
          ]_x000D_
        ],_x000D_
        "Statistics": {_x000D_
          "CreationDate": "2022-11-15T10:02:33.4361528+01:00",_x000D_
          "LastRefreshDate": "2020-11-09T16:11:09.5905606+01:00",_x000D_
          "TotalRefreshCount": 1,_x000D_
          "CustomInfo": {}_x000D_
        }_x000D_
      },_x000D_
      "4231": {_x000D_
        "$type": "Inside.Core.Formula.Definition.DefinitionAC, Inside.Core.Formula",_x000D_
        "ID": 4231,_x000D_
        "Results": [_x000D_
          [_x000D_
            "Employé"_x000D_
          ]_x000D_
        ],_x000D_
        "Statistics": {_x000D_
          "CreationDate": "2022-11-15T10:02:33.4361528+01:00",_x000D_
          "LastRefreshDate": "2020-11-09T16:11:09.5935551+01:00",_x000D_
          "TotalRefreshCount": 1,_x000D_
          "CustomInfo": {}_x000D_
        }_x000D_
      },_x000D_
      "4232": {_x000D_
        "$type": "Inside.Core.Formula.Definition.DefinitionAC, Inside.Core.Formula",_x000D_
        "ID": 4232,_x000D_
        "Results": [_x000D_
          [_x000D_
            "Employé"_x000D_
          ]_x000D_
        ],_x000D_
        "Statistics": {_x000D_
          "CreationDate": "2022-11-15T10:02:33.4361528+01:00",_x000D_
          "LastRefreshDate": "2020-11-09T16:11:09.5971069+01:00",_x000D_
          "TotalRefreshCount": 1,_x000D_
          "CustomInfo": {}_x000D_
        }_x000D_
      },_x000D_
      "4233": {_x000D_
        "$type": "Inside.Core.Formula.Definition.DefinitionAC, Inside.Core.Formula",_x000D_
        "ID": 4233,_x000D_
        "Results": [_x000D_
          [_x000D_
            "Ingénieur et cadre"_x000D_
          ]_x000D_
        ],_x000D_
        "Statistics": {_x000D_
          "CreationDate": "2022-11-15T10:02:33.4361528+01:00",_x000D_
          "LastRefreshDate": "2020-11-09T16:11:09.6050852+01:00",_x000D_
          "TotalRefreshCount": 1,_x000D_
          "CustomInfo": {}_x000D_
        }_x000D_
      },_x000D_
      "4234": {_x000D_
        "$type": "Inside.Core.Formula.Definition.DefinitionAC, Inside.Core.Formula",_x000D_
        "ID": 4234,_x000D_
        "Results": [_x000D_
          [_x000D_
            "Employé"_x000D_
          ]_x000D_
        ],_x000D_
        "Statistics": {_x000D_
          "CreationDate": "2022-11-15T10:02:33.4361528+01:00",_x000D_
          "LastRefreshDate": "2020-11-09T16:11:09.60708+01:00",_x000D_
          "TotalRefreshCount": 1,_x000D_
          "CustomInfo": {}_x000D_
        }_x000D_
      },_x000D_
      "4235": {_x000D_
        "$type": "Inside.Core.Formula.Definition.DefinitionAC, Inside.Core.Formula",_x000D_
        "ID": 4235,_x000D_
        "Results": [_x000D_
          [_x000D_
            "Employé"_x000D_
          ]_x000D_
        ],_x000D_
        "Statistics": {_x000D_
          "CreationDate": "2022-11-15T10:02:33.4361528+01:00",_x000D_
          "LastRefreshDate": "2020-11-09T16:11:09.6100726+01:00",_x000D_
          "TotalRefreshCount": 1,_x000D_
          "CustomInfo": {}_x000D_
        }_x000D_
      },_x000D_
      "4236": {_x000D_
        "$type": "Inside.Core.Formula.Definition.DefinitionAC, Inside.Core.Formula",_x000D_
        "ID": 4236,_x000D_
        "Results": [_x000D_
          [_x000D_
            "Employé"_x000D_
          ]_x000D_
        ],_x000D_
        "Statistics": {_x000D_
          "CreationDate": "2022-11-15T10:02:33.4361528+01:00",_x000D_
          "LastRefreshDate": "2020-11-09T16:11:09.6130646+01:00",_x000D_
          "TotalRefreshCount": 1,_x000D_
          "CustomInfo": {}_x000D_
        }_x000D_
      },_x000D_
      "4237": {_x000D_
        "$type": "Inside.Core.Formula.Definition.DefinitionAC, Inside.Core.Formula",_x000D_
        "ID": 4237,_x000D_
        "Results": [_x000D_
          [_x000D_
            "Employé"_x000D_
          ]_x000D_
        ],_x000D_
        "Statistics": {_x000D_
          "CreationDate": "2022-11-15T10:02:33.4361528+01:00",_x000D_
          "LastRefreshDate": "2020-11-09T16:11:09.6160572+01:00",_x000D_
          "TotalRefreshCount": 1,_x000D_
          "CustomInfo": {}_x000D_
        }_x000D_
      },_x000D_
      "4238": {_x000D_
        "$type": "Inside.Core.Formula.Definition.DefinitionAC, Inside.Core.Formula",_x000D_
        "ID": 4238,_x000D_
        "Results": [_x000D_
          [_x000D_
            "Employé"_x000D_
          ]_x000D_
        ],_x000D_
        "Statistics": {_x000D_
          "CreationDate": "2022-11-15T10:02:33.4361528+01:00",_x000D_
          "LastRefreshDate": "2020-11-09T16:11:09.6190491+01:00",_x000D_
          "TotalRefreshCount": 1,_x000D_
          "CustomInfo": {}_x000D_
        }_x000D_
      },_x000D_
      "4239": {_x000D_
        "$type": "Inside.Core.Formula.Definition.DefinitionAC, Inside.Core.Formula",_x000D_
        "ID": 4239,_x000D_
        "Results": [_x000D_
          [_x000D_
            "Ingénieur et cadre"_x000D_
          ]_x000D_
        ],_x000D_
        "Statistics": {_x000D_
          "CreationDate": "2022-11-15T10:02:33.4361528+01:00",_x000D_
          "LastRefreshDate": "2020-11-09T16:11:09.6220394+01:00",_x000D_
          "TotalRefreshCount": 1,_x000D_
          "CustomInfo": {}_x000D_
        }_x000D_
      },_x000D_
      "4240": {_x000D_
        "$type": "Inside.Core.Formula.Definition.DefinitionAC, Inside.Core.Formula",_x000D_
        "ID": 4240,_x000D_
        "Results": [_x000D_
          [_x000D_
            "Employé"_x000D_
          ]_x000D_
        ],_x000D_
        "Statistics": {_x000D_
          "CreationDate": "2022-11-15T10:02:33.4361528+01:00",_x000D_
          "LastRefreshDate": "2020-11-09T16:11:09.6250332+01:00",_x000D_
          "TotalRefreshCount": 1,_x000D_
          "CustomInfo": {}_x000D_
        }_x000D_
      },_x000D_
      "4241": {_x000D_
        "$type": "Inside.Core.Formula.Definition.DefinitionAC, Inside.Core.Formula",_x000D_
        "ID": 4241,_x000D_
        "Results": [_x000D_
          [_x000D_
            "Employé"_x000D_
          ]_x000D_
        ],_x000D_
        "Statistics": {_x000D_
          "CreationDate": "2022-11-15T10:02:33.4361528+01:00",_x000D_
          "LastRefreshDate": "2020-11-09T16:11:09.628026+01:00",_x000D_
          "TotalRefreshCount": 1,_x000D_
          "CustomInfo": {}_x000D_
        }_x000D_
      },_x000D_
      "4242": {_x000D_
        "$type": "Inside.Core.Formula.Definition.DefinitionAC, Inside.Core.Formula",_x000D_
        "ID": 4242,_x000D_
        "Results": [_x000D_
          [_x000D_
            "Ingénieur et cadre"_x000D_
          ]_x000D_
        ],_x000D_
        "Statistics": {_x000D_
          "CreationDate": "2022-11-15T10:02:33.4361528+01:00",_x000D_
          "LastRefreshDate": "2020-11-09T16:11:09.6330127+01:00",_x000D_
          "TotalRefreshCount": 1,_x000D_
          "CustomInfo": {}_x000D_
        }_x000D_
      },_x000D_
      "4243": {_x000D_
        "$type": "Inside.Core.Formula.Definition.DefinitionAC, Inside.Core.Formula",_x000D_
        "ID": 4243,_x000D_
        "Results": [_x000D_
          [_x000D_
            "Ingénieur et cadre"_x000D_
          ]_x000D_
        ],_x000D_
        "Statistics": {_x000D_
          "CreationDate": "2022-11-15T10:02:33.4361528+01:00",_x000D_
          "LastRefreshDate": "2020-11-09T16:11:09.6370011+01:00",_x000D_
          "TotalRefreshCount": 1,_x000D_
          "CustomInfo": {}_x000D_
        }_x000D_
      },_x000D_
      "4244": {_x000D_
        "$type": "Inside.Core.Formula.Definition.DefinitionAC, Inside.Core.Formula",_x000D_
        "ID": 4244,_x000D_
        "Results": [_x000D_
          [_x000D_
            "Employé"_x000D_
          ]_x000D_
        ],_x000D_
        "Statistics": {_x000D_
          "CreationDate": "2022-11-15T10:02:33.4361528+01:00",_x000D_
          "LastRefreshDate": "2020-11-09T16:11:09.6399947+01:00",_x000D_
          "TotalRefreshCount": 1,_x000D_
          "CustomInfo": {}_x000D_
        }_x000D_
      },_x000D_
      "4245": {_x000D_
        "$type": "Inside.Core.Formula.Definition.DefinitionAC, Inside.Core.Formula",_x000D_
        "ID": 4245,_x000D_
        "Results": [_x000D_
          [_x000D_
            "Employé"_x000D_
          ]_x000D_
        ],_x000D_
        "Statistics": {_x000D_
          "CreationDate": "2022-11-15T10:02:33.4361528+01:00",_x000D_
          "LastRefreshDate": "2020-11-09T16:11:09.6419887+01:00",_x000D_
          "TotalRefreshCount": 1,_x000D_
          "CustomInfo": {}_x000D_
        }_x000D_
      },_x000D_
      "4246": {_x000D_
        "$type": "Inside.Core.Formula.Definition.DefinitionAC, Inside.Core.Formula",_x000D_
        "ID": 4246,_x000D_
        "Results": [_x000D_
          [_x000D_
            "Employé"_x000D_
          ]_x000D_
        ],_x000D_
        "Statistics": {_x000D_
          "CreationDate": "2022-11-15T10:02:33.4361528+01:00",_x000D_
          "LastRefreshDate": "2020-11-09T16:11:09.6457087+01:00",_x000D_
          "TotalRefreshCount": 1,_x000D_
          "CustomInfo": {}_x000D_
        }_x000D_
      },_x000D_
      "4247": {_x000D_
        "$type": "Inside.Core.Formula.Definition.DefinitionAC, Inside.Core.Formula",_x000D_
        "ID": 4247,_x000D_
        "Results": [_x000D_
          [_x000D_
            "Ingénieur et cadre"_x000D_
          ]_x000D_
        ],_x000D_
        "Statistics": {_x000D_
          "CreationDate": "2022-11-15T10:02:33.4361528+01:00",_x000D_
          "LastRefreshDate": "2020-11-09T16:11:09.6486976+01:00",_x000D_
          "TotalRefreshCount": 1,_x000D_
          "CustomInfo": {}_x000D_
        }_x000D_
      },_x000D_
      "4248": {_x000D_
        "$type": "Inside.Core.Formula.Definition.DefinitionAC, Inside.Core.Formula",_x000D_
        "ID": 4248,_x000D_
        "Results": [_x000D_
          [_x000D_
            "Ingénieur et cadre"_x000D_
          ]_x000D_
        ],_x000D_
        "Statistics": {_x000D_
          "CreationDate": "2022-11-15T10:02:33.4361528+01:00",_x000D_
          "LastRefreshDate": "2020-11-09T16:11:09.6506901+01:00",_x000D_
          "TotalRefreshCount": 1,_x000D_
          "CustomInfo": {}_x000D_
        }_x000D_
      },_x000D_
      "4249": {_x000D_
        "$type": "Inside.Core.Formula.Definition.DefinitionAC, Inside.Core.Formula",_x000D_
        "ID": 4249,_x000D_
        "Results": [_x000D_
          [_x000D_
            "Employé"_x000D_
          ]_x000D_
        ],_x000D_
        "Statistics": {_x000D_
          "CreationDate": "2022-11-15T10:02:33.4361528+01:00",_x000D_
          "LastRefreshDate": "2020-11-09T16:11:09.668705+01:00",_x000D_
          "TotalRefreshCount": 1,_x000D_
          "CustomInfo": {}_x000D_
        }_x000D_
      },_x000D_
      "4250": {_x000D_
        "$type": "Inside.Core.Formula.Definition.DefinitionAC, Inside.Core.Formula",_x000D_
        "ID": 4250,_x000D_
        "Results": [_x000D_
          [_x000D_
            "Employé"_x000D_
          ]_x000D_
        ],_x000D_
        "Statistics": {_x000D_
          "CreationDate": "2022-11-15T10:02:33.4361528+01:00",_x000D_
          "LastRefreshDate": "2020-11-09T16:11:09.6716948+01:00",_x000D_
          "TotalRefreshCount": 1,_x000D_
          "CustomInfo": {}_x000D_
        }_x000D_
      },_x000D_
      "4251": {_x000D_
        "$type": "Inside.Core.Formula.Definition.DefinitionAC, Inside.Core.Formula",_x000D_
        "ID": 4251,_x000D_
        "Results": [_x000D_
          [_x000D_
            "Ingénieur et cadre"_x000D_
          ]_x000D_
        ],_x000D_
        "Statistics": {_x000D_
          "CreationDate": "2022-11-15T10:02:33.4361528+01:00",_x000D_
          "LastRefreshDate": "2020-11-09T16:11:09.6736889+01:00",_x000D_
          "TotalRefreshCount": 1,_x000D_
          "CustomInfo": {}_x000D_
        }_x000D_
      },_x000D_
      "4252": {_x000D_
        "$type": "Inside.Core.Formula.Definition.DefinitionAC, Inside.Core.Formula",_x000D_
        "ID": 4252,_x000D_
        "Results": [_x000D_
          [_x000D_
            "Employé"_x000D_
          ]_x000D_
        ],_x000D_
        "Statistics": {_x000D_
          "CreationDate": "2022-11-15T10:02:33.4361528+01:00",_x000D_
          "LastRefreshDate": "2020-11-09T16:11:09.6766278+01:00",_x000D_
          "TotalRefreshCount": 1,_x000D_
          "CustomInfo": {}_x000D_
        }_x000D_
      },_x000D_
      "4253": {_x000D_
        "$type": "Inside.Core.Formula.Definition.DefinitionAC, Inside.Core.Formula",_x000D_
        "ID": 4253,_x000D_
        "Results": [_x000D_
          [_x000D_
            "Employé"_x000D_
          ]_x000D_
        ],_x000D_
        "Statistics": {_x000D_
          "CreationDate": "2022-11-15T10:02:33.4361528+01:00",_x000D_
          "LastRefreshDate": "2020-11-09T16:11:09.6797357+01:00",_x000D_
          "TotalRefreshCount": 1,_x000D_
          "CustomInfo": {}_x000D_
        }_x000D_
      },_x000D_
      "4254": {_x000D_
        "$type": "Inside.Core.Formula.Definition.DefinitionAC, Inside.Core.Formula",_x000D_
        "ID": 4254,_x000D_
        "Results": [_x000D_
          [_x000D_
            "Ingénieur et cadre"_x000D_
          ]_x000D_
        ],_x000D_
        "Statistics": {_x000D_
          "CreationDate": "2022-11-15T10:02:33.4361528+01:00",_x000D_
          "LastRefreshDate": "2020-11-09T16:11:09.6836818+01:00",_x000D_
          "TotalRefreshCount": 1,_x000D_
          "CustomInfo": {}_x000D_
        }_x000D_
      },_x000D_
      "4255": {_x000D_
        "$type": "Inside.Core.Formula.Definition.DefinitionAC, Inside.Core.Formula",_x000D_
        "ID": 4255,_x000D_
        "Results": [_x000D_
          [_x000D_
            "Employé"_x000D_
          ]_x000D_
        ],_x000D_
        "Statistics": {_x000D_
          "CreationDate": "2022-11-15T10:02:33.4361528+01:00",_x000D_
          "LastRefreshDate": "2020-11-09T16:11:09.6856734+01:00",_x000D_
          "TotalRefreshCount": 1,_x000D_
          "CustomInfo": {}_x000D_
        }_x000D_
      },_x000D_
      "4256": {_x000D_
        "$type": "Inside.Core.Formula.Definition.DefinitionAC, Inside.Core.Formula",_x000D_
        "ID": 4256,_x000D_
        "Results": [_x000D_
          [_x000D_
            "Ingénieur et cadre"_x000D_
          ]_x000D_
        ],_x000D_
        "Statistics": {_x000D_
          "CreationDate": "2022-11-15T10:02:33.4361528+01:00",_x000D_
          "LastRefreshDate": "2020-11-09T16:11:09.6887201+01:00",_x000D_
          "TotalRefreshCount": 1,_x000D_
          "CustomInfo": {}_x000D_
        }_x000D_
      },_x000D_
      "4257": {_x000D_
        "$type": "Inside.Core.Formula.Definition.DefinitionAC, Inside.Core.Formula",_x000D_
        "ID": 4257,_x000D_
        "Results": [_x000D_
          [_x000D_
            "Employé"_x000D_
          ]_x000D_
        ],_x000D_
        "Statistics": {_x000D_
          "CreationDate": "2022-11-15T10:02:33.4361528+01:00",_x000D_
          "LastRefreshDate": "2020-11-09T16:11:09.6907165+01:00",_x000D_
          "TotalRefreshCount": 1,_x000D_
          "CustomInfo": {}_x000D_
        }_x000D_
      },_x000D_
      "4258": {_x000D_
        "$type": "Inside.Core.Formula.Definition.DefinitionAC, Inside.Core.Formula",_x000D_
        "ID": 4258,_x000D_
        "Results": [_x000D_
          [_x000D_
            "Employé"_x000D_
          ]_x000D_
        ],_x000D_
        "Statistics": {_x000D_
          "CreationDate": "2022-11-15T10:02:33.4361528+01:00",_x000D_
          "LastRefreshDate": "2020-11-09T16:11:09.6927084+01:00",_x000D_
          "TotalRefreshCount": 1,_x000D_
          "CustomInfo": {}_x000D_
        }_x000D_
      },_x000D_
      "4259": {_x000D_
        "$type": "Inside.Core.Formula.Definition.DefinitionAC, Inside.Core.Formula",_x000D_
        "ID": 4259,_x000D_
        "Results": [_x000D_
          [_x000D_
            "Employé"_x000D_
          ]_x000D_
        ],_x000D_
        "Statistics": {_x000D_
          "CreationDate": "2022-11-15T10:02:33.4361528+01:00",_x000D_
          "LastRefreshDate": "2020-11-09T16:11:09.6947074+01:00",_x000D_
          "TotalRefreshCount": 1,_x000D_
          "CustomInfo": {}_x000D_
        }_x000D_
      },_x000D_
      "4260": {_x000D_
        "$type": "Inside.Core.Formula.Definition.DefinitionAC, Inside.Core.Formula",_x000D_
        "ID": 4260,_x000D_
        "Results": [_x000D_
          [_x000D_
            "Ingénieur et cadre"_x000D_
          ]_x000D_
        ],_x000D_
        "Statistics": {_x000D_
          "CreationDate": "2022-11-15T10:02:33.4361528+01:00",_x000D_
          "LastRefreshDate": "2020-11-09T16:11:09.6980332+01:00",_x000D_
          "TotalRefreshCount": 1,_x000D_
          "CustomInfo": {}_x000D_
        }_x000D_
      },_x000D_
      "4261": {_x000D_
        "$type": "Inside.Core.Formula.Definition.DefinitionAC, Inside.Core.Formula",_x000D_
        "ID": 4261,_x000D_
        "Results": [_x000D_
          [_x000D_
            "Employé"_x000D_
          ]_x000D_
        ],_x000D_
        "Statistics": {_x000D_
          "CreationDate": "2022-11-15T10:02:33.4361528+01:00",_x000D_
          "LastRefreshDate": "2020-11-09T16:11:09.7010527+01:00",_x000D_
          "TotalRefreshCount": 1,_x000D_
          "CustomInfo": {}_x000D_
        }_x000D_
      },_x000D_
      "4262": {_x000D_
        "$type": "Inside.Core.Formula.Definition.DefinitionAC, Inside.Core.Formula",_x000D_
        "ID": 4262,_x000D_
        "Results": [_x000D_
          [_x000D_
            "Employé"_x000D_
          ]_x000D_
        ],_x000D_
        "Statistics": {_x000D_
          "CreationDate": "2022-11-15T10:02:33.4361528+01:00",_x000D_
          "LastRefreshDate": "2020-11-09T16:11:09.7030445+01:00",_x000D_
          "TotalRefreshCount": 1,_x000D_
          "CustomInfo": {}_x000D_
        }_x000D_
      },_x000D_
      "4263": {_x000D_
        "$type": "Inside.Core.Formula.Definition.DefinitionAC, Inside.Core.Formula",_x000D_
        "ID": 4263,_x000D_
        "Results": [_x000D_
          [_x000D_
            "1"_x000D_
          ]_x000D_
        ],_x000D_
        "Statistics": {_x000D_
          "CreationDate": "2022-11-15T10:02:33.4361528+01:00",_x000D_
          "LastRefreshDate": "2020-11-09T16:11:09.7109997+01:0</t>
  </si>
  <si>
    <t>0",_x000D_
          "TotalRefreshCount": 1,_x000D_
          "CustomInfo": {}_x000D_
        }_x000D_
      },_x000D_
      "4264": {_x000D_
        "$type": "Inside.Core.Formula.Definition.DefinitionAC, Inside.Core.Formula",_x000D_
        "ID": 4264,_x000D_
        "Results": [_x000D_
          [_x000D_
            "2"_x000D_
          ]_x000D_
        ],_x000D_
        "Statistics": {_x000D_
          "CreationDate": "2022-11-15T10:02:33.4361528+01:00",_x000D_
          "LastRefreshDate": "2020-11-09T16:11:09.7159547+01:00",_x000D_
          "TotalRefreshCount": 1,_x000D_
          "CustomInfo": {}_x000D_
        }_x000D_
      },_x000D_
      "4265": {_x000D_
        "$type": "Inside.Core.Formula.Definition.DefinitionAC, Inside.Core.Formula",_x000D_
        "ID": 4265,_x000D_
        "Results": [_x000D_
          [_x000D_
            "3"_x000D_
          ]_x000D_
        ],_x000D_
        "Statistics": {_x000D_
          "CreationDate": "2022-11-15T10:02:33.4361528+01:00",_x000D_
          "LastRefreshDate": "2020-11-09T16:11:09.7369031+01:00",_x000D_
          "TotalRefreshCount": 1,_x000D_
          "CustomInfo": {}_x000D_
        }_x000D_
      },_x000D_
      "4266": {_x000D_
        "$type": "Inside.Core.Formula.Definition.DefinitionAC, Inside.Core.Formula",_x000D_
        "ID": 4266,_x000D_
        "Results": [_x000D_
          [_x000D_
            "1"_x000D_
          ]_x000D_
        ],_x000D_
        "Statistics": {_x000D_
          "CreationDate": "2022-11-15T10:02:33.4361528+01:00",_x000D_
          "LastRefreshDate": "2020-11-09T16:11:09.7418877+01:00",_x000D_
          "TotalRefreshCount": 1,_x000D_
          "CustomInfo": {}_x000D_
        }_x000D_
      },_x000D_
      "4267": {_x000D_
        "$type": "Inside.Core.Formula.Definition.DefinitionAC, Inside.Core.Formula",_x000D_
        "ID": 4267,_x000D_
        "Results": [_x000D_
          [_x000D_
            "Employé"_x000D_
          ]_x000D_
        ],_x000D_
        "Statistics": {_x000D_
          "CreationDate": "2022-11-15T10:02:33.4361528+01:00",_x000D_
          "LastRefreshDate": "2020-11-09T16:11:09.7449139+01:00",_x000D_
          "TotalRefreshCount": 1,_x000D_
          "CustomInfo": {}_x000D_
        }_x000D_
      },_x000D_
      "4268": {_x000D_
        "$type": "Inside.Core.Formula.Definition.DefinitionAC, Inside.Core.Formula",_x000D_
        "ID": 4268,_x000D_
        "Results": [_x000D_
          [_x000D_
            "Employé"_x000D_
          ]_x000D_
        ],_x000D_
        "Statistics": {_x000D_
          "CreationDate": "2022-11-15T10:02:33.4361528+01:00",_x000D_
          "LastRefreshDate": "2020-11-09T16:11:09.7487723+01:00",_x000D_
          "TotalRefreshCount": 1,_x000D_
          "CustomInfo": {}_x000D_
        }_x000D_
      },_x000D_
      "4269": {_x000D_
        "$type": "Inside.Core.Formula.Definition.DefinitionAC, Inside.Core.Formula",_x000D_
        "ID": 4269,_x000D_
        "Results": [_x000D_
          [_x000D_
            "Ingénieur et cadre"_x000D_
          ]_x000D_
        ],_x000D_
        "Statistics": {_x000D_
          "CreationDate": "2022-11-15T10:02:33.4361528+01:00",_x000D_
          "LastRefreshDate": "2020-11-09T16:11:09.7517297+01:00",_x000D_
          "TotalRefreshCount": 1,_x000D_
          "CustomInfo": {}_x000D_
        }_x000D_
      },_x000D_
      "4270": {_x000D_
        "$type": "Inside.Core.Formula.Definition.DefinitionAC, Inside.Core.Formula",_x000D_
        "ID": 4270,_x000D_
        "Results": [_x000D_
          [_x000D_
            "Employé"_x000D_
          ]_x000D_
        ],_x000D_
        "Statistics": {_x000D_
          "CreationDate": "2022-11-15T10:02:33.4361528+01:00",_x000D_
          "LastRefreshDate": "2020-11-09T16:11:09.7537243+01:00",_x000D_
          "TotalRefreshCount": 1,_x000D_
          "CustomInfo": {}_x000D_
        }_x000D_
      },_x000D_
      "4271": {_x000D_
        "$type": "Inside.Core.Formula.Definition.DefinitionAC, Inside.Core.Formula",_x000D_
        "ID": 4271,_x000D_
        "Results": [_x000D_
          [_x000D_
            "Employé"_x000D_
          ]_x000D_
        ],_x000D_
        "Statistics": {_x000D_
          "CreationDate": "2022-11-15T10:02:33.4361528+01:00",_x000D_
          "LastRefreshDate": "2020-11-09T16:11:09.7567507+01:00",_x000D_
          "TotalRefreshCount": 1,_x000D_
          "CustomInfo": {}_x000D_
        }_x000D_
      },_x000D_
      "4272": {_x000D_
        "$type": "Inside.Core.Formula.Definition.DefinitionAC, Inside.Core.Formula",_x000D_
        "ID": 4272,_x000D_
        "Results": [_x000D_
          [_x000D_
            "Ingénieur et cadre"_x000D_
          ]_x000D_
        ],_x000D_
        "Statistics": {_x000D_
          "CreationDate": "2022-11-15T10:02:33.4361528+01:00",_x000D_
          "LastRefreshDate": "2020-11-09T16:11:09.759708+01:00",_x000D_
          "TotalRefreshCount": 1,_x000D_
          "CustomInfo": {}_x000D_
        }_x000D_
      },_x000D_
      "4273": {_x000D_
        "$type": "Inside.Core.Formula.Definition.DefinitionAC, Inside.Core.Formula",_x000D_
        "ID": 4273,_x000D_
        "Results": [_x000D_
          [_x000D_
            "Employé"_x000D_
          ]_x000D_
        ],_x000D_
        "Statistics": {_x000D_
          "CreationDate": "2022-11-15T10:02:33.4361528+01:00",_x000D_
          "LastRefreshDate": "2020-11-09T16:11:09.7627315+01:00",_x000D_
          "TotalRefreshCount": 1,_x000D_
          "CustomInfo": {}_x000D_
        }_x000D_
      },_x000D_
      "4274": {_x000D_
        "$type": "Inside.Core.Formula.Definition.DefinitionAC, Inside.Core.Formula",_x000D_
        "ID": 4274,_x000D_
        "Results": [_x000D_
          [_x000D_
            "Employé"_x000D_
          ]_x000D_
        ],_x000D_
        "Statistics": {_x000D_
          "CreationDate": "2022-11-15T10:02:33.4361528+01:00",_x000D_
          "LastRefreshDate": "2020-11-09T16:11:09.7656932+01:00",_x000D_
          "TotalRefreshCount": 1,_x000D_
          "CustomInfo": {}_x000D_
        }_x000D_
      },_x000D_
      "4275": {_x000D_
        "$type": "Inside.Core.Formula.Definition.DefinitionAC, Inside.Core.Formula",_x000D_
        "ID": 4275,_x000D_
        "Results": [_x000D_
          [_x000D_
            "Employé"_x000D_
          ]_x000D_
        ],_x000D_
        "Statistics": {_x000D_
          "CreationDate": "2022-11-15T10:02:33.4361528+01:00",_x000D_
          "LastRefreshDate": "2020-11-09T16:11:09.767688+01:00",_x000D_
          "TotalRefreshCount": 1,_x000D_
          "CustomInfo": {}_x000D_
        }_x000D_
      },_x000D_
      "4276": {_x000D_
        "$type": "Inside.Core.Formula.Definition.DefinitionAC, Inside.Core.Formula",_x000D_
        "ID": 4276,_x000D_
        "Results": [_x000D_
          [_x000D_
            "Ingénieur et cadre"_x000D_
          ]_x000D_
        ],_x000D_
        "Statistics": {_x000D_
          "CreationDate": "2022-11-15T10:02:33.4361528+01:00",_x000D_
          "LastRefreshDate": "2020-11-09T16:11:09.77068+01:00",_x000D_
          "TotalRefreshCount": 1,_x000D_
          "CustomInfo": {}_x000D_
        }_x000D_
      },_x000D_
      "4277": {_x000D_
        "$type": "Inside.Core.Formula.Definition.DefinitionAC, Inside.Core.Formula",_x000D_
        "ID": 4277,_x000D_
        "Results": [_x000D_
          [_x000D_
            "Ingénieur et cadre"_x000D_
          ]_x000D_
        ],_x000D_
        "Statistics": {_x000D_
          "CreationDate": "2022-11-15T10:02:33.4361528+01:00",_x000D_
          "LastRefreshDate": "2020-11-09T16:11:09.7726749+01:00",_x000D_
          "TotalRefreshCount": 1,_x000D_
          "CustomInfo": {}_x000D_
        }_x000D_
      },_x000D_
      "4278": {_x000D_
        "$type": "Inside.Core.Formula.Definition.DefinitionAC, Inside.Core.Formula",_x000D_
        "ID": 4278,_x000D_
        "Results": [_x000D_
          [_x000D_
            "Employé"_x000D_
          ]_x000D_
        ],_x000D_
        "Statistics": {_x000D_
          "CreationDate": "2022-11-15T10:02:33.4361528+01:00",_x000D_
          "LastRefreshDate": "2020-11-09T16:11:09.7756672+01:00",_x000D_
          "TotalRefreshCount": 1,_x000D_
          "CustomInfo": {}_x000D_
        }_x000D_
      },_x000D_
      "4279": {_x000D_
        "$type": "Inside.Core.Formula.Definition.DefinitionAC, Inside.Core.Formula",_x000D_
        "ID": 4279,_x000D_
        "Results": [_x000D_
          [_x000D_
            "Employé"_x000D_
          ]_x000D_
        ],_x000D_
        "Statistics": {_x000D_
          "CreationDate": "2022-11-15T10:02:33.4361528+01:00",_x000D_
          "LastRefreshDate": "2020-11-09T16:11:09.7786594+01:00",_x000D_
          "TotalRefreshCount": 1,_x000D_
          "CustomInfo": {}_x000D_
        }_x000D_
      },_x000D_
      "4280": {_x000D_
        "$type": "Inside.Core.Formula.Definition.DefinitionAC, Inside.Core.Formula",_x000D_
        "ID": 4280,_x000D_
        "Results": [_x000D_
          [_x000D_
            "Employé"_x000D_
          ]_x000D_
        ],_x000D_
        "Statistics": {_x000D_
          "CreationDate": "2022-11-15T10:02:33.4361528+01:00",_x000D_
          "LastRefreshDate": "2020-11-09T16:11:09.7816526+01:00",_x000D_
          "TotalRefreshCount": 1,_x000D_
          "CustomInfo": {}_x000D_
        }_x000D_
      },_x000D_
      "4281": {_x000D_
        "$type": "Inside.Core.Formula.Definition.DefinitionAC, Inside.Core.Formula",_x000D_
        "ID": 4281,_x000D_
        "Results": [_x000D_
          [_x000D_
            "Ingénieur et cadre"_x000D_
          ]_x000D_
        ],_x000D_
        "Statistics": {_x000D_
          "CreationDate": "2022-11-15T10:02:33.4361528+01:00",_x000D_
          "LastRefreshDate": "2020-11-09T16:11:09.7846439+01:00",_x000D_
          "TotalRefreshCount": 1,_x000D_
          "CustomInfo": {}_x000D_
        }_x000D_
      },_x000D_
      "4282": {_x000D_
        "$type": "Inside.Core.Formula.Definition.DefinitionAC, Inside.Core.Formula",_x000D_
        "ID": 4282,_x000D_
        "Results": [_x000D_
          [_x000D_
            "Ingénieur et cadre"_x000D_
          ]_x000D_
        ],_x000D_
        "Statistics": {_x000D_
          "CreationDate": "2022-11-15T10:02:33.4361528+01:00",_x000D_
          "LastRefreshDate": "2020-11-09T16:11:09.7866385+01:00",_x000D_
          "TotalRefreshCount": 1,_x000D_
          "CustomInfo": {}_x000D_
        }_x000D_
      },_x000D_
      "4283": {_x000D_
        "$type": "Inside.Core.Formula.Definition.DefinitionAC, Inside.Core.Formula",_x000D_
        "ID": 4283,_x000D_
        "Results": [_x000D_
          [_x000D_
            "Employé"_x000D_
          ]_x000D_
        ],_x000D_
        "Statistics": {_x000D_
          "CreationDate": "2022-11-15T10:02:33.4361528+01:00",_x000D_
          "LastRefreshDate": "2020-11-09T16:11:09.7896307+01:00",_x000D_
          "TotalRefreshCount": 1,_x000D_
          "CustomInfo": {}_x000D_
        }_x000D_
      },_x000D_
      "4284": {_x000D_
        "$type": "Inside.Core.Formula.Definition.DefinitionAC, Inside.Core.Formula",_x000D_
        "ID": 4284,_x000D_
        "Results": [_x000D_
          [_x000D_
            "Employé"_x000D_
          ]_x000D_
        ],_x000D_
        "Statistics": {_x000D_
          "CreationDate": "2022-11-15T10:02:33.4361528+01:00",_x000D_
          "LastRefreshDate": "2020-11-09T16:11:09.792623+01:00",_x000D_
          "TotalRefreshCount": 1,_x000D_
          "CustomInfo": {}_x000D_
        }_x000D_
      },_x000D_
      "4285": {_x000D_
        "$type": "Inside.Core.Formula.Definition.DefinitionAC, Inside.Core.Formula",_x000D_
        "ID": 4285,_x000D_
        "Results": [_x000D_
          [_x000D_
            "Employé"_x000D_
          ]_x000D_
        ],_x000D_
        "Statistics": {_x000D_
          "CreationDate": "2022-11-15T10:02:33.4361528+01:00",_x000D_
          "LastRefreshDate": "2020-11-09T16:11:09.795264+01:00",_x000D_
          "TotalRefreshCount": 1,_x000D_
          "CustomInfo": {}_x000D_
        }_x000D_
      },_x000D_
      "4286": {_x000D_
        "$type": "Inside.Core.Formula.Definition.DefinitionAC, Inside.Core.Formula",_x000D_
        "ID": 4286,_x000D_
        "Results": [_x000D_
          [_x000D_
            "Ingénieur et cadre"_x000D_
          ]_x000D_
        ],_x000D_
        "Statistics": {_x000D_
          "CreationDate": "2022-11-15T10:02:33.4361528+01:00",_x000D_
          "LastRefreshDate": "2020-11-09T16:11:09.7992507+01:00",_x000D_
          "TotalRefreshCount": 1,_x000D_
          "CustomInfo": {}_x000D_
        }_x000D_
      },_x000D_
      "4287": {_x000D_
        "$type": "Inside.Core.Formula.Definition.DefinitionAC, Inside.Core.Formula",_x000D_
        "ID": 4287,_x000D_
        "Results": [_x000D_
          [_x000D_
            "Employé"_x000D_
          ]_x000D_
        ],_x000D_
        "Statistics": {_x000D_
          "CreationDate": "2022-11-15T10:02:33.4361528+01:00",_x000D_
          "LastRefreshDate": "2020-11-09T16:11:09.801245+01:00",_x000D_
          "TotalRefreshCount": 1,_x000D_
          "CustomInfo": {}_x000D_
        }_x000D_
      },_x000D_
      "4288": {_x000D_
        "$type": "Inside.Core.Formula.Definition.DefinitionAC, Inside.Core.Formula",_x000D_
        "ID": 4288,_x000D_
        "Results": [_x000D_
          [_x000D_
            "Employé"_x000D_
          ]_x000D_
        ],_x000D_
        "Statistics": {_x000D_
          "CreationDate": "2022-11-15T10:02:33.4361528+01:00",_x000D_
          "LastRefreshDate": "2020-11-09T16:11:09.8042373+01:00",_x000D_
          "TotalRefreshCount": 1,_x000D_
          "CustomInfo": {}_x000D_
        }_x000D_
      },_x000D_
      "4289": {_x000D_
        "$type": "Inside.Core.Formula.Definition.DefinitionAC, Inside.Core.Formula",_x000D_
        "ID": 4289,_x000D_
        "Results": [_x000D_
          [_x000D_
            "Ingénieur et cadre"_x000D_
          ]_x000D_
        ],_x000D_
        "Statistics": {_x000D_
          "CreationDate": "2022-11-15T10:02:33.4361528+01:00",_x000D_
          "LastRefreshDate": "2020-11-09T16:11:09.8072295+01:00",_x000D_
          "TotalRefreshCount": 1,_x000D_
          "CustomInfo": {}_x000D_
        }_x000D_
      },_x000D_
      "4290": {_x000D_
        "$type": "Inside.Core.Formula.Definition.DefinitionAC, Inside.Core.Formula",_x000D_
        "ID": 4290,_x000D_
        "Results": [_x000D_
          [_x000D_
            "Employé"_x000D_
          ]_x000D_
        ],_x000D_
        "Statistics": {_x000D_
          "CreationDate": "2022-11-15T10:02:33.4361528+01:00",_x000D_
          "LastRefreshDate": "2020-11-09T16:11:09.810222+01:00",_x000D_
          "TotalRefreshCount": 1,_x000D_
          "CustomInfo": {}_x000D_
        }_x000D_
      },_x000D_
      "4291": {_x000D_
        "$type": "Inside.Core.Formula.Definition.DefinitionAC, Inside.Core.Formula",_x000D_
        "ID": 4291,_x000D_
        "Results": [_x000D_
          [_x000D_
            "Employé"_x000D_
          ]_x000D_
        ],_x000D_
        "Statistics": {_x000D_
          "CreationDate": "2022-11-15T10:02:33.4361528+01:00",_x000D_
          "LastRefreshDate": "2020-11-09T16:11:09.814213+01:00",_x000D_
          "TotalRefreshCount": 1,_x000D_
          "CustomInfo": {}_x000D_
        }_x000D_
      },_x000D_
      "4292": {_x000D_
        "$type": "Inside.Core.Formula.Definition.DefinitionAC, Inside.Core.Formula",_x000D_
        "ID": 4292,_x000D_
        "Results": [_x000D_
          [_x000D_
            "Ingénieur et cadre"_x000D_
          ]_x000D_
        ],_x000D_
        "Statistics": {_x000D_
          "CreationDate": "2022-11-15T10:02:33.4361528+01:00",_x000D_
          "LastRefreshDate": "2020-11-09T16:11:09.8172059+01:00",_x000D_
          "TotalRefreshCount": 1,_x000D_
          "CustomInfo": {}_x000D_
        }_x000D_
      },_x000D_
      "4293": {_x000D_
        "$type": "Inside.Core.Formula.Definition.DefinitionAC, Inside.Core.Formula",_x000D_
        "ID": 4293,_x000D_
        "Results": [_x000D_
          [_x000D_
            "Employé"_x000D_
          ]_x000D_
        ],_x000D_
        "Statistics": {_x000D_
          "CreationDate": "2022-11-15T10:02:33.4361528+01:00",_x000D_
          "LastRefreshDate": "2020-11-09T16:11:09.8201987+01:00",_x000D_
          "TotalRefreshCount": 1,_x000D_
          "CustomInfo": {}_x000D_
        }_x000D_
      },_x000D_
      "4294": {_x000D_
        "$type": "Inside.Core.Formula.Definition.DefinitionAC, Inside.Core.Formula",_x000D_
        "ID": 4294,_x000D_
        "Results": [_x000D_
          [_x000D_
            "Ingénieur et cadre"_x000D_
          ]_x000D_
        ],_x000D_
        "Statistics": {_x000D_
          "CreationDate": "2022-11-15T10:02:33.4361528+01:00",_x000D_
          "LastRefreshDate": "2020-11-09T16:11:09.8281771+01:00",_x000D_
          "TotalRefreshCount": 1,_x000D_
          "CustomInfo": {}_x000D_
        }_x000D_
      },_x000D_
      "4295": {_x000D_
        "$type": "Inside.Core.Formula.Definition.DefinitionAC, Inside.Core.Formula",_x000D_
        "ID": 4295,_x000D_
        "Results": [_x000D_
          [_x000D_
            "Ingénieur et cadre"_x000D_
          ]_x000D_
        ],_x000D_
        "Statistics": {_x000D_
          "CreationDate": "2022-11-15T10:02:33.4361528+01:00",_x000D_
          "LastRefreshDate": "2020-11-09T16:11:09.840146+01:00",_x000D_
          "TotalRefreshCount": 1,_x000D_
          "CustomInfo": {}_x000D_
        }_x000D_
      },_x000D_
      "4296": {_x000D_
        "$type": "Inside.Core.Formula.Definition.DefinitionAC, Inside.Core.Formula",_x000D_
        "ID": 4296,_x000D_
        "Results": [_x000D_
          [_x000D_
            "Employé"_x000D_
          ]_x000D_
        ],_x000D_
        "Statistics": {_x000D_
          "CreationDate": "2022-11-15T10:02:33.4361528+01:00",_x000D_
          "LastRefreshDate": "2020-11-09T16:11:09.8431383+01:00",_x000D_
          "TotalRefreshCount": 1,_x000D_
          "CustomInfo": {}_x000D_
        }_x000D_
      },_x000D_
      "4297": {_x000D_
        "$type": "Inside.Core.Formula.Definition.DefinitionAC, Inside.Core.Formula",_x000D_
        "ID": 4297,_x000D_
        "Results": [_x000D_
          [_x000D_
            "Employé"_x000D_
          ]_x000D_
        ],_x000D_
        "Statistics": {_x000D_
          "CreationDate": "2022-11-15T10:02:33.4361528+01:00",_x000D_
          "LastRefreshDate": "2020-11-09T16:11:09.8461293+01:00",_x000D_
          "TotalRefreshCount": 1,_x000D_
          "CustomInfo": {}_x000D_
        }_x000D_
      },_x000D_
      "4298": {_x000D_
        "$type": "Inside.Core.Formula.Definition.DefinitionAC, Inside.Core.Formula",_x000D_
        "ID": 4298,_x000D_
        "Results": [_x000D_
          [_x000D_
            "Ingénieur et cadre"_x000D_
          ]_x000D_
        ],_x000D_
        "Statistics": {_x000D_
          "CreationDate": "2022-11-15T10:02:33.4361528+01:00",_x000D_
          "LastRefreshDate": "2020-11-09T16:11:09.8491228+01:00",_x000D_
          "TotalRefreshCount": 1,_x000D_
          "CustomInfo": {}_x000D_
        }_x000D_
      },_x000D_
      "4299": {_x000D_
        "$type": "Inside.Core.Formula.Definition.DefinitionAC, Inside.Core.Formula",_x000D_
        "ID": 4299,_x000D_
        "Results": [_x000D_
          [_x000D_
            "Employé"_x000D_
          ]_x000D_
        ],_x000D_
        "Statistics": {_x000D_
          "CreationDate": "2022-11-15T10:02:33.4361528+01:00",_x000D_
          "LastRefreshDate": "2020-11-09T16:11:09.8511176+01:00",_x000D_
          "TotalRefreshCount": 1,_x000D_
          "CustomInfo": {}_x000D_
        }_x000D_
      },_x000D_
      "4300": {_x000D_
        "$type": "Inside.Core.Formula.Definition.DefinitionAC, Inside.Core.Formula",_x000D_
        "ID": 4300,_x000D_
        "Results": [_x000D_
          [_x000D_
            "Employé"_x000D_
          ]_x000D_
        ],_x000D_
        "Statistics": {_x000D_
          "CreationDate": "2022-11-15T10:02:33.4361528+01:00",_x000D_
          "LastRefreshDate": "2020-11-09T16:11:09.8541095+01:00",_x000D_
          "TotalRefreshCount": 1,_x000D_
          "CustomInfo": {}_x000D_
        }_x000D_
      },_x000D_
      "4301": {_x000D_
        "$type": "Inside.Core.Formula.Definition.DefinitionAC, Inside.Core.Formula",_x000D_
        "ID": 4301,_x000D_
        "Results": [_x000D_
          [_x000D_
            "Ingénieur et cadre"_x000D_
          ]_x000D_
        ],_x000D_
        "Statistics": {_x000D_
          "CreationDate": "2022-11-15T10:02:33.4361528+01:00",_x000D_
          "LastRefreshDate": "2020-11-09T16:11:09.8571022+01:00",_x000D_
          "TotalRefreshCount": 1,_x000D_
          "CustomInfo": {}_x000D_
        }_x000D_
      },_x000D_
      "4302": {_x000D_
        "$type": "Inside.Core.Formula.Definition.DefinitionAC, Inside.Core.Formula",_x000D_
        "ID": 4302,_x000D_
        "Results": [_x000D_
          [_x000D_
            "Employé"_x000D_
          ]_x000D_
        ],_x000D_
        "Statistics": {_x000D_
          "CreationDate": "2022-11-15T10:02:33.4361528+01:00",_x000D_
          "LastRefreshDate": "2020-11-09T16:11:09.8591844+01:00",_x000D_
          "TotalRefreshCount": 1,_x000D_
          "CustomInfo": {}_x000D_
        }_x000D_
      },_x000D_
      "4303": {_x000D_
        "$type": "Inside.Core.Formula.Definition.DefinitionAC, Inside.Core.Formula",_x000D_
        "ID": 4303,_x000D_
        "Results": [_x000D_
          [_x000D_
            "Ingénieur et cadre"_x000D_
          ]_x000D_
        ],_x000D_
        "Statistics": {_x000D_
          "CreationDate": "2022-11-15T10:02:33.4361528+01:00",_x000D_
          "LastRefreshDate": "2020-11-09T16:11:09.8630858+01:00",_x000D_
          "TotalRefreshCount": 1,_x000D_
          "CustomInfo": {}_x000D_
        }_x000D_
      },_x000D_
      "4304": {_x000D_
        "$type": "Inside.Core.Formula.Definition.DefinitionAC, Inside.Core.Formula",_x000D_
        "ID": 4304,_x000D_
        "Results": [_x000D_
          [_x000D_
            "Ingénieur et cadre"_x000D_
          ]_x000D_
        ],_x000D_
        "Statistics": {_x000D_
          "CreationDate": "2022-11-15T10:02:33.4361528+01:00",_x000D_
          "LastRefreshDate": "2020-11-09T16:11:09.8660786+01:00",_x000D_
          "TotalRefreshCount": 1,_x000D_
          "CustomInfo": {}_x000D_
        }_x000D_
      },_x000D_
      "4305": {_x000D_
        "$type": "Inside.Core.Formula.Definition.DefinitionAC, Inside.Core.Formula",_x000D_
        "ID": 4305,_x000D_
        "Results": [_x000D_
          [_x000D_
            "Employé"_x000D_
          ]_x000D_
        ],_x000D_
        "Statistics": {_x000D_
          "CreationDate": "2022-11-15T10:02:33.4361528+01:00",_x000D_
          "LastRefreshDate": "2020-11-09T16:11:09.8680733+01:00",_x000D_
          "TotalRefreshCount": 1,_x000D_
          "CustomInfo": {}_x000D_
        }_x000D_
      },_x000D_
      "4306": {_x000D_
        "$type": "Inside.Core.Formula.Definition.DefinitionAC, Inside.Core.Formula",_x000D_
        "ID": 4306,_x000D_
        "Results": [_x000D_
          [_x000D_
            "Employé"_x000D_
          ]_x000D_
        ],_x000D_
        "Statistics": {_x000D_
          "CreationDate": "2022-11-15T10:02:33.4361528+01:00",_x000D_
          "LastRefreshDate": "2020-11-09T16:11:09.8710659+01:00",_x000D_
          "TotalRefreshCount": 1,_x000D_
          "CustomInfo": {}_x000D_
        }_x000D_
      },_x000D_
      "4307": {_x000D_
        "$type": "Inside.Core.Formula.Definition.DefinitionAC, Inside.Core.Formula",_x000D_
        "ID": 4307,_x000D_
        "Results": [_x000D_
          [_x000D_
            "Ingénieur et cadre"_x000D_
          ]_x000D_
        ],_x000D_
        "Statistics": {_x000D_
          "CreationDate": "2022-11-15T10:02:33.4361528+01:00",_x000D_
          "LastRefreshDate": "2020-11-09T16:11:09.8740573+01:00",_x000D_
          "TotalRefreshCount": 1,_x000D_
          "CustomInfo": {}_x000D_
        }_x000D_
      },_x000D_
      "4308": {_x000D_
        "$type": "Inside.Core.Formula.Definition.DefinitionAC, Inside.Core.Formula",_x000D_
        "ID": 4308,_x000D_
        "Results": [_x000D_
          [_x000D_
            "Employé"_x000D_
          ]_x000D_
        ],_x000D_
        "Statistics": {_x000D_
          "CreationDate": "2022-11-15T10:02:33.4361528+01:00",_x000D_
          "LastRefreshDate": "2020-11-09T16:11:09.8760531+01:00",_x000D_
          "TotalRefreshCount": 1,_x000D_
          "CustomInfo": {}_x000D_
        }_x000D_
      },_x000D_
      "4309": {_x000D_
        "$type": "Inside.Core.Formula.Definition.DefinitionAC, Inside.Core.Formula",_x000D_
        "ID": 4309,_x000D_
        "Results": [_x000D_
          [_x000D_
            "Employé"_x000D_
          ]_x000D_
        ],_x000D_
        "Statistics": {_x000D_
          "CreationDate": "2022-11-15T10:02:33.4361528+01:00",_x000D_
          "LastRefreshDate": "2020-11-09T16:11:09.8796089+01:00",_x000D_
          "TotalRefreshCount": 1,_x000D_
          "CustomInfo": {}_x000D_
        }_x000D_
      },_x000D_
      "4310": {_x000D_
        "$type": "Inside.Core.Formula.Definition.DefinitionAC, Inside.Core.Formula",_x000D_
        "ID": 4310,_x000D_
        "Results": [_x000D_
          [_x000D_
            "Employé"_x000D_
          ]_x000D_
        ],_x000D_
        "Statistics": {_x000D_
          "CreationDate": "2022-11-15T10:02:33.4361528+01:00",_x000D_
          "LastRefreshDate": "2020-11-09T16:11:09.8825784+01:00",_x000D_
          "TotalRefreshCount": 1,_x000D_
          "CustomInfo": {}_x000D_
        }_x000D_
      },_x000D_
      "4311": {_x000D_
        "$type": "Inside.Core.Formula.Definition.DefinitionAC, Inside.Core.Formula",_x000D_
        "ID": 4311,_x000D_
        "Results": [_x000D_
          [_x000D_
            "Ingénieur et cadre"_x000D_
          ]_x000D_
        ],_x000D_
        "Statistics": {_x000D_
          "CreationDate": "2022-11-15T10:02:33.4361528+01:00",_x000D_
          "LastRefreshDate": "2020-11-09T16:11:09.8855701+01:00",_x000D_
          "TotalRefreshCount": 1,_x000D_
          "CustomInfo": {}_x000D_
        }_x000D_
      },_x000D_
      "4312": {_x000D_
        "$type": "Inside.Core.Formula.Definition.DefinitionAC, Inside.Core.Formula",_x000D_
        "ID": 4312,_x000D_
        "Results": [_x000D_
          [_x000D_
            "Ingénieur et cadre"_x000D_
          ]_x000D_
        ],_x000D_
        "Statistics": {_x000D_
          "CreationDate": "2022-11-15T10:02:33.4361528+01:00",_x000D_
          "LastRefreshDate": "2020-11-09T16:11:09.8875649+01:00",_x000D_
          "TotalRefreshCount": 1,_x000D_
          "CustomInfo": {}_x000D_
        }_x000D_
      },_x000D_
      "4313": {_x000D_
        "$type": "Inside.Core.Formula.Definition.DefinitionAC, Inside.Core.Formula",_x000D_
        "ID": 4313,_x000D_
        "Results": [_x000D_
          [_x000D_
            "Employé"_x000D_
          ]_x000D_
        ],_x000D_
        "Statistics": {_x000D_
          "CreationDate": "2022-11-15T10:02:33.4361528+01:00",_x000D_
          "LastRefreshDate": "2020-11-09T16:11:09.8935495+01:00",_x000D_
          "TotalRefreshCount": 1,_x000D_
          "CustomInfo": {}_x000D_
        }_x000D_
      },_x000D_
      "4314": {_x000D_
        "$type": "Inside.Core.Formula.Definition.DefinitionAC, Inside.Core.Formula",_x000D_
        "ID": 4314,_x000D_
        "Results": [_x000D_
          [_x000D_
            "Employé"_x000D_
          ]_x000D_
        ],_x000D_
        "Statistics": {_x000D_
          "CreationDate": "2022-11-15T10:02:33.4361528+01:00",_x000D_
          "LastRefreshDate": "2020-11-09T16:11:09.9031947+01:00",_x000D_
          "TotalRefreshCount": 1,_x000D_
          "CustomInfo": {}_x000D_
        }_x000D_
      },_x000D_
      "4315": {_x000D_
        "$type": "Inside.Core.Formula.Definition.DefinitionAC, Inside.Core.Formula",_x000D_
        "ID": 4315,_x000D_
        "Results": [_x000D_
          [_x000D_
            "Employé"_x000D_
          ]_x000D_
        ],_x000D_
        "Statistics": {_x000D_
          "CreationDate": "2022-11-15T10:02:33.4361528+01:00",_x000D_
          "LastRefreshDate": "2020-11-09T16:11:09.9061877+01:00",_x000D_
          "TotalRefreshCount": 1,_x000D_
          "CustomInfo": {}_x000D_
        }_x000D_
      },_x000D_
      "4316": {_x000D_
        "$type": "Inside.Core.Formula.Definition.DefinitionAC, Inside.Core.Formula",_x000D_
        "ID": 4316,_x000D_
        "Results": [_x000D_
          [_x000D_
            "Employé"_x000D_
          ]_x000D_
        ],_x000D_
        "Statistics": {_x000D_
          "CreationDate": "2022-11-15T10:02:33.4361528+01:00",_x000D_
          "LastRefreshDate": "2020-11-09T16:11:09.9091526+01:00",_x000D_
          "TotalRefreshCount": 1,_x000D_
          "CustomInfo": {}_x000D_
        }_x000D_
      },_x000D_
      "4317": {_x000D_
        "$type": "Inside.Core.Formula.Definition.DefinitionAC, Inside.Core.Formula",_x000D_
        "ID": 4317,_x000D_
        "Results": [_x000D_
          [_x000D_
            "Ingénieur et cadre"_x000D_
          ]_x000D_
        ],_x000D_
        "Statistics": {_x000D_
          "CreationDate": "2022-11-15T10:02:33.4361528+01:00",_x000D_
          "LastRefreshDate": "2020-11-09T16:11:09.9111779+01:00",_x000D_
          "TotalRefreshCount": 1,_x000D_
          "CustomInfo": {}_x000D_
        }_x000D_
      },_x000D_
      "4318": {_x000D_
        "$type": "Inside.Core.Formula.Definition.DefinitionAC, Inside.Core.Formula",_x000D_
        "ID": 4318,_x000D_
        "Results": [_x000D_
          [_x000D_
            "Employé"_x000D_
          ]_x000D_
        ],_x000D_
        "Statistics": {_x000D_
          "CreationDate": "2022-11-15T10:02:33.4361528+01:00",_x000D_
          "LastRefreshDate": "2020-11-09T16:11:09.9151757+01:00",_x000D_
          "TotalRefreshCount": 1,_x000D_
          "CustomInfo": {}_x000D_
        }_x000D_
      },_x000D_
      "4319": {_x000D_
        "$type": "Inside.Core.Formula.Definition.DefinitionAC, Inside.Core.Formula",_x000D_
        "ID": 4319,_x000D_
        "Results": [_x000D_
          [_x000D_
            "2"_x000D_
          ]_x000D_
        ],_x000D_
        "Statistics": {_x000D_
          "CreationDate": "2022-11-15T10:02:33.4361528+01:00",_x000D_
          "LastRefreshDate": "2020-11-09T16:11:09.9181294+01:00",_x000D_
          "TotalRefreshCount": 1,_x000D_
          "CustomInfo": {}_x000D_
        }_x000D_
      },_x000D_
      "4320": {_x000D_
        "$type": "Inside.Core.Formula.Definition.DefinitionAC, Inside.Core.Formula",_x000D_
        "ID": 4320,_x000D_
        "Results": [_x000D_
          [_x000D_
            "2"_x000D_
          ]_x000D_
        ],_x000D_
        "Statistics": {_x000D_
          "CreationDate": "2022-11-15T10:02:33.4361528+01:00",_x000D_
          "LastRefreshDate": "2020-11-09T16:11:09.9211233+01:00",_x000D_
          "TotalRefreshCount": 1,_x000D_
          "CustomInfo": {}_x000D_
        }_x000D_
      },_x000D_
      "4321": {_x000D_
        "$type": "Inside.Core.Formula.Definition.DefinitionAC, Inside.Core.Formula",_x000D_
        "ID": 4321,_x000D_
        "Results": [_x000D_
          [_x000D_
            "4"_x000D_
          ]_x000D_
        ],_x000D_
        "Statistics": {_x000D_
          "CreationDate": "2022-11-15T10:02:33.4361528+01:00",_x000D_
          "LastRefreshDate": "2020-11-09T16:11:09.9231165+01:00",_x000D_
          "TotalRefreshCount": 1,_x000D_
          "CustomInfo": {}_x000D_
        }_x000D_
      },_x000D_
      "4322": {_x000D_
        "$type": "Inside.Core.Formula.Definition.DefinitionAC, Inside.Core.Formula",_x000D_
        "ID": 4322,_x000D_
        "Results": [_x000D_
          [_x000D_
            "2"_x000D_
          ]_x000D_
        ],_x000D_
        "Statistics": {_x000D_
          "CreationDate": "2022-11-15T10:02:33.4361528+01:00",_x000D_
          "LastRefreshDate": "2020-11-09T16:11:09.9281401+01:00",_x000D_
          "TotalRefreshCount": 1,_x000D_
          "CustomInfo": {}_x000D_
        }_x000D_
      },_x000D_
      "4323": {_x000D_
        "$type": "Inside.Core.Formula.Definition.DefinitionAC, Inside.Core.Formula",_x000D_
        "ID": 4323,_x000D_
        "Results": [_x000D_
          [_x000D_
            "Employé"_x000D_
          ]_x000D_
        ],_x000D_
        "Statistics": {_x000D_
          "CreationDate": "2022-11-15T10:02:33.4361528+01:00",_x000D_
          "LastRefreshDate": "2020-11-09T16:11:09.9321307+01:00",_x000D_
          "TotalRefreshCount": 1,_x000D_
          "CustomInfo": {}_x000D_
        }_x000D_
      },_x000D_
      "4324": {_x000D_
        "$type": "Inside.Core.Formula.Definition.DefinitionAC, Inside.Core.Formula",_x000D_
        "ID": 4324,_x000D_
        "Results": [_x000D_
          [_x000D_
            "Employé"_x000D_
          ]_x000D_
        ],_x000D_
        "Statistics": {_x000D_
          "CreationDate": "2022-11-15T10:02:33.4361528+01:00",_x000D_
          "LastRefreshDate": "2020-11-09T16:11:09.9361034+01:00",_x000D_
          "TotalRefreshCount": 1,_x000D_
          "CustomInfo": {}_x000D_
        }_x000D_
      },_x000D_
      "4325": {_x000D_
        "$type": "Inside.Core.Formula.Definition.DefinitionAC, Inside.Core.Formula",_x000D_
        "ID": 4325,_x000D_
        "Results": [_x000D_
          [_x000D_
            "Ingénieur et cadre"_x000D_
          ]_x000D_
        ],_x000D_
        "Statistics": {_x000D_
          "CreationDate": "2022-11-15T10:02:33.4361528+01:00",_x000D_
          "LastRefreshDate": "2020-11-09T16:11:09.9391175+01:00",_x000D_
          "TotalRefreshCount": 1,_x000D_
          "CustomInfo": {}_x000D_
        }_x000D_
      },_x000D_
      "4326": {_x000D_
        "$type": "Inside.Core.Formula.Definition.DefinitionAC, Inside.Core.Formula",_x000D_
        "ID": 4326,_x000D_
        "Results": [_x000D_
          [_x000D_
            "Ingénieur et cadre"_x000D_
          ]_x000D_
        ],_x000D_
        "Statistics": {_x000D_
          "CreationDate": "2022-11-15T10:02:33.4361528+01:00",_x000D_
          "LastRefreshDate": "2020-11-09T16:11:09.9420688+01:00",_x000D_
          "TotalRefreshCount": 1,_x000D_
          "CustomInfo": {}_x000D_
        }_x000D_
      },_x000D_
      "4327": {_x000D_
        "$type": "Inside.Core.Formula.Definition.DefinitionAC, Inside.Core.Formula",_x000D_
        "ID": 4327,_x000D_
        "Results": [_x000D_
          [_x000D_
            "Employé"_x000D_
          ]_x000D_
        ],_x000D_
        "Statistics": {_x000D_
          "CreationDate": "2022-11-15T10:02:33.4361528+01:00",_x000D_
          "LastRefreshDate": "2020-11-09T16:11:09.945088+01:00",_x000D_
          "TotalRefreshCount": 1,_x000D_
          "CustomInfo": {}_x000D_
        }_x000D_
      },_x000D_
      "4328": {_x000D_
        "$type": "Inside.Core.Formula.Definition.DefinitionAC, Inside.Core.Formula",_x000D_
        "ID": 4328,_x000D_
        "Results": [_x000D_
          [_x000D_
            "Employé"_x000D_
          ]_x000D_
        ],_x000D_
        "Statistics": {_x000D_
          "CreationDate": "2022-11-15T10:02:33.4361528+01:00",_x000D_
          "LastRefreshDate": "2020-11-09T16:11:09.948056+01:00",_x000D_
          "TotalRefreshCount": 1,_x000D_
          "CustomInfo": {}_x000D_
        }_x000D_
      },_x000D_
      "4329": {_x000D_
        "$type": "Inside.Core.Formula.Definition.DefinitionAC, Inside.Core.Formula",_x000D_
        "ID": 4329,_x000D_
        "Results": [_x000D_
          [_x000D_
            "Employé"_x000D_
          ]_x000D_
        ],_x000D_
        "Statistics": {_x000D_
          "CreationDate": "2022-11-15T10:02:33.4361528+01:00",_x000D_
          "LastRefreshDate": "2020-11-09T16:11:09.9560313+01:00",_x000D_
          "TotalRefreshCount": 1,_x000D_
          "CustomInfo": {}_x000D_
        }_x000D_
      },_x000D_
      "4330": {_x000D_
        "$type": "Inside.Core.Formula.Definition.DefinitionAC, Inside.Core.Formula",_x000D_
        "ID": 4330,_x000D_
        "Results": [_x000D_
          [_x000D_
            "Ingénieur et cadre"_x000D_
          ]_x000D_
        ],_x000D_
        "Statistics": {_x000D_
          "CreationDate": "2022-11-15T10:02:33.4361528+01:00",_x000D_
          "LastRefreshDate": "2020-11-09T16:11:09.9670023+01:00",_x000D_
          "TotalRefreshCount": 1,_x000D_
          "CustomInfo": {}_x000D_
        }_x000D_
      },_x000D_
      "4331": {_x000D_
        "$type": "Inside.Core.Formula.Definition.DefinitionAC, Inside.Core.Formula",_x000D_
        "ID": 4331,_x000D_
        "Results": [_x000D_
          [_x000D_
            "Employé"_x000D_
          ]_x000D_
        ],_x000D_
        "Statistics": {_x000D_
          "CreationDate": "2022-11-15T10:02:33.4361528+01:00",_x000D_
          "LastRefreshDate": "2020-11-09T16:11:09.9699961+01:00",_x000D_
          "TotalRefreshCount": 1,_x000D_
          "CustomInfo": {}_x000D_
        }_x000D_
      },_x000D_
      "4332": {_x000D_
        "$type": "Inside.Core.Formula.Definition.DefinitionAC, Inside.Core.Formula",_x000D_
        "ID": 4332,_x000D_
        "Results": [_x000D_
          [_x000D_
            "Employé"_x000D_
          ]_x000D_
        ],_x000D_
        "Statistics": {_x000D_
          "CreationDate": "2022-11-15T10:02:33.4361528+01:00",_x000D_
          "LastRefreshDate": "2020-11-09T16:11:09.9730197+01:00",_x000D_
          "TotalRefreshCount": 1,_x000D_
          "CustomInfo": {}_x000D_
        }_x000D_
      },_x000D_
      "4333": {_x000D_
        "$type": "Inside.Core.Formula.Definition.DefinitionAC, Inside.Core.Formula",_x000D_
        "ID": 4333,_x000D_
        "Results": [_x000D_
          [_x000D_
            "Ingénieur et cadre"_x000D_
          ]_x000D_
        ],_x000D_
        "Statistics": {_x000D_
          "CreationDate": "2022-11-15T10:02:33.4361528+01:00",_x000D_
          "LastRefreshDate": "2020-11-09T16:11:09.9759796+01:00",_x000D_
          "TotalRefreshCount": 1,_x000D_
          "CustomInfo": {}_x000D_
        }_x000D_
      },_x000D_
      "4334": {_x000D_
        "$type": "Inside.Core.Formula.Definition.DefinitionAC, Inside.Core.Formula",_x000D_
        "ID": 4334,_x000D_
        "Results": [_x000D_
          [_x000D_
            "Employé"_x000D_
          ]_x000D_
        ],_x000D_
        "Statistics": {_x000D_
          "CreationDate": "2022-11-15T10:02:33.4361528+01:00",_x000D_
          "LastRefreshDate": "2020-11-09T16:11:09.9789719+01:00",_x000D_
          "TotalRefreshCount": 1,_x000D_
          "CustomInfo": {}_x000D_
        }_x000D_
      },_x000D_
      "4335": {_x000D_
        "$type": "Inside.Core.Formula.Definition.DefinitionAC, Inside.Core.Formula",_x000D_
        "ID": 4335,_x000D_
        "Results": [_x000D_
          [_x000D_
            "Employé"_x000D_
          ]_x000D_
        ],_x000D_
        "Statistics": {_x000D_
          "CreationDate": "2022-11-15T10:02:33.4361528+01:00",_x000D_
          "LastRefreshDate": "2020-11-09T16:11:09.9829686+01:00",_x000D_
          "TotalRefreshCount": 1,_x000D_
          "CustomInfo": {}_x000D_
        }_x000D_
      },_x000D_
      "4336": {_x000D_
        "$type": "Inside.Core.Formula.Definition.DefinitionAC, Inside.Core.Formula",_x000D_
        "ID": 4336,_x000D_
        "Results": [_x000D_
          [_x000D_
            "Employé"_x000D_
          ]_x000D_
        ],_x000D_
        "Statistics": {_x000D_
          "CreationDate": "2022-11-15T10:02:33.4361528+01:00",_x000D_</t>
  </si>
  <si>
    <t xml:space="preserve">
          "LastRefreshDate": "2020-11-09T16:11:09.9859613+01:00",_x000D_
          "TotalRefreshCount": 1,_x000D_
          "CustomInfo": {}_x000D_
        }_x000D_
      },_x000D_
      "4337": {_x000D_
        "$type": "Inside.Core.Formula.Definition.DefinitionAC, Inside.Core.Formula",_x000D_
        "ID": 4337,_x000D_
        "Results": [_x000D_
          [_x000D_
            "Ingénieur et cadre"_x000D_
          ]_x000D_
        ],_x000D_
        "Statistics": {_x000D_
          "CreationDate": "2022-11-15T10:02:33.4361528+01:00",_x000D_
          "LastRefreshDate": "2020-11-09T16:11:09.988955+01:00",_x000D_
          "TotalRefreshCount": 1,_x000D_
          "CustomInfo": {}_x000D_
        }_x000D_
      },_x000D_
      "4338": {_x000D_
        "$type": "Inside.Core.Formula.Definition.DefinitionAC, Inside.Core.Formula",_x000D_
        "ID": 4338,_x000D_
        "Results": [_x000D_
          [_x000D_
            "Ingénieur et cadre"_x000D_
          ]_x000D_
        ],_x000D_
        "Statistics": {_x000D_
          "CreationDate": "2022-11-15T10:02:33.4361528+01:00",_x000D_
          "LastRefreshDate": "2020-11-09T16:11:09.9919755+01:00",_x000D_
          "TotalRefreshCount": 1,_x000D_
          "CustomInfo": {}_x000D_
        }_x000D_
      },_x000D_
      "4339": {_x000D_
        "$type": "Inside.Core.Formula.Definition.DefinitionAC, Inside.Core.Formula",_x000D_
        "ID": 4339,_x000D_
        "Results": [_x000D_
          [_x000D_
            "Employé"_x000D_
          ]_x000D_
        ],_x000D_
        "Statistics": {_x000D_
          "CreationDate": "2022-11-15T10:02:33.4361528+01:00",_x000D_
          "LastRefreshDate": "2020-11-09T16:11:09.9955582+01:00",_x000D_
          "TotalRefreshCount": 1,_x000D_
          "CustomInfo": {}_x000D_
        }_x000D_
      },_x000D_
      "4340": {_x000D_
        "$type": "Inside.Core.Formula.Definition.DefinitionAC, Inside.Core.Formula",_x000D_
        "ID": 4340,_x000D_
        "Results": [_x000D_
          [_x000D_
            "Employé"_x000D_
          ]_x000D_
        ],_x000D_
        "Statistics": {_x000D_
          "CreationDate": "2022-11-15T10:02:33.4361528+01:00",_x000D_
          "LastRefreshDate": "2020-11-09T16:11:09.9995394+01:00",_x000D_
          "TotalRefreshCount": 1,_x000D_
          "CustomInfo": {}_x000D_
        }_x000D_
      },_x000D_
      "4341": {_x000D_
        "$type": "Inside.Core.Formula.Definition.DefinitionAC, Inside.Core.Formula",_x000D_
        "ID": 4341,_x000D_
        "Results": [_x000D_
          [_x000D_
            "Employé"_x000D_
          ]_x000D_
        ],_x000D_
        "Statistics": {_x000D_
          "CreationDate": "2022-11-15T10:02:33.4361528+01:00",_x000D_
          "LastRefreshDate": "2020-11-09T16:11:10.0025603+01:00",_x000D_
          "TotalRefreshCount": 1,_x000D_
          "CustomInfo": {}_x000D_
        }_x000D_
      },_x000D_
      "4342": {_x000D_
        "$type": "Inside.Core.Formula.Definition.DefinitionAC, Inside.Core.Formula",_x000D_
        "ID": 4342,_x000D_
        "Results": [_x000D_
          [_x000D_
            "Ingénieur et cadre"_x000D_
          ]_x000D_
        ],_x000D_
        "Statistics": {_x000D_
          "CreationDate": "2022-11-15T10:02:33.4361528+01:00",_x000D_
          "LastRefreshDate": "2020-11-09T16:11:10.0055233+01:00",_x000D_
          "TotalRefreshCount": 1,_x000D_
          "CustomInfo": {}_x000D_
        }_x000D_
      },_x000D_
      "4343": {_x000D_
        "$type": "Inside.Core.Formula.Definition.DefinitionAC, Inside.Core.Formula",_x000D_
        "ID": 4343,_x000D_
        "Results": [_x000D_
          [_x000D_
            "Ingénieur et cadre"_x000D_
          ]_x000D_
        ],_x000D_
        "Statistics": {_x000D_
          "CreationDate": "2022-11-15T10:02:33.4361528+01:00",_x000D_
          "LastRefreshDate": "2020-11-09T16:11:10.0085451+01:00",_x000D_
          "TotalRefreshCount": 1,_x000D_
          "CustomInfo": {}_x000D_
        }_x000D_
      },_x000D_
      "4344": {_x000D_
        "$type": "Inside.Core.Formula.Definition.DefinitionAC, Inside.Core.Formula",_x000D_
        "ID": 4344,_x000D_
        "Results": [_x000D_
          [_x000D_
            "Employé"_x000D_
          ]_x000D_
        ],_x000D_
        "Statistics": {_x000D_
          "CreationDate": "2022-11-15T10:02:33.4361528+01:00",_x000D_
          "LastRefreshDate": "2020-11-09T16:11:10.0115374+01:00",_x000D_
          "TotalRefreshCount": 1,_x000D_
          "CustomInfo": {}_x000D_
        }_x000D_
      },_x000D_
      "4345": {_x000D_
        "$type": "Inside.Core.Formula.Definition.DefinitionAC, Inside.Core.Formula",_x000D_
        "ID": 4345,_x000D_
        "Results": [_x000D_
          [_x000D_
            "Employé"_x000D_
          ]_x000D_
        ],_x000D_
        "Statistics": {_x000D_
          "CreationDate": "2022-11-15T10:02:33.4361528+01:00",_x000D_
          "LastRefreshDate": "2020-11-09T16:11:10.0165239+01:00",_x000D_
          "TotalRefreshCount": 1,_x000D_
          "CustomInfo": {}_x000D_
        }_x000D_
      },_x000D_
      "4346": {_x000D_
        "$type": "Inside.Core.Formula.Definition.DefinitionAC, Inside.Core.Formula",_x000D_
        "ID": 4346,_x000D_
        "Results": [_x000D_
          [_x000D_
            "Employé"_x000D_
          ]_x000D_
        ],_x000D_
        "Statistics": {_x000D_
          "CreationDate": "2022-11-15T10:02:33.4361528+01:00",_x000D_
          "LastRefreshDate": "2020-11-09T16:11:10.0284637+01:00",_x000D_
          "TotalRefreshCount": 1,_x000D_
          "CustomInfo": {}_x000D_
        }_x000D_
      },_x000D_
      "4347": {_x000D_
        "$type": "Inside.Core.Formula.Definition.DefinitionAC, Inside.Core.Formula",_x000D_
        "ID": 4347,_x000D_
        "Results": [_x000D_
          [_x000D_
            "Ingénieur et cadre"_x000D_
          ]_x000D_
        ],_x000D_
        "Statistics": {_x000D_
          "CreationDate": "2022-11-15T10:02:33.4361528+01:00",_x000D_
          "LastRefreshDate": "2020-11-09T16:11:10.0314561+01:00",_x000D_
          "TotalRefreshCount": 1,_x000D_
          "CustomInfo": {}_x000D_
        }_x000D_
      },_x000D_
      "4348": {_x000D_
        "$type": "Inside.Core.Formula.Definition.DefinitionAC, Inside.Core.Formula",_x000D_
        "ID": 4348,_x000D_
        "Results": [_x000D_
          [_x000D_
            "Employé"_x000D_
          ]_x000D_
        ],_x000D_
        "Statistics": {_x000D_
          "CreationDate": "2022-11-15T10:02:33.4361528+01:00",_x000D_
          "LastRefreshDate": "2020-11-09T16:11:10.0344482+01:00",_x000D_
          "TotalRefreshCount": 1,_x000D_
          "CustomInfo": {}_x000D_
        }_x000D_
      },_x000D_
      "4349": {_x000D_
        "$type": "Inside.Core.Formula.Definition.DefinitionAC, Inside.Core.Formula",_x000D_
        "ID": 4349,_x000D_
        "Results": [_x000D_
          [_x000D_
            "Ingénieur et cadre"_x000D_
          ]_x000D_
        ],_x000D_
        "Statistics": {_x000D_
          "CreationDate": "2022-11-15T10:02:33.4361528+01:00",_x000D_
          "LastRefreshDate": "2020-11-09T16:11:10.0364426+01:00",_x000D_
          "TotalRefreshCount": 1,_x000D_
          "CustomInfo": {}_x000D_
        }_x000D_
      },_x000D_
      "4350": {_x000D_
        "$type": "Inside.Core.Formula.Definition.DefinitionAC, Inside.Core.Formula",_x000D_
        "ID": 4350,_x000D_
        "Results": [_x000D_
          [_x000D_
            "Employé"_x000D_
          ]_x000D_
        ],_x000D_
        "Statistics": {_x000D_
          "CreationDate": "2022-11-15T10:02:33.4361528+01:00",_x000D_
          "LastRefreshDate": "2020-11-09T16:11:10.039435+01:00",_x000D_
          "TotalRefreshCount": 1,_x000D_
          "CustomInfo": {}_x000D_
        }_x000D_
      },_x000D_
      "4351": {_x000D_
        "$type": "Inside.Core.Formula.Definition.DefinitionAC, Inside.Core.Formula",_x000D_
        "ID": 4351,_x000D_
        "Results": [_x000D_
          [_x000D_
            "Ingénieur et cadre"_x000D_
          ]_x000D_
        ],_x000D_
        "Statistics": {_x000D_
          "CreationDate": "2022-11-15T10:02:33.4361528+01:00",_x000D_
          "LastRefreshDate": "2020-11-09T16:11:10.0414295+01:00",_x000D_
          "TotalRefreshCount": 1,_x000D_
          "CustomInfo": {}_x000D_
        }_x000D_
      },_x000D_
      "4352": {_x000D_
        "$type": "Inside.Core.Formula.Definition.DefinitionAC, Inside.Core.Formula",_x000D_
        "ID": 4352,_x000D_
        "Results": [_x000D_
          [_x000D_
            "Employé"_x000D_
          ]_x000D_
        ],_x000D_
        "Statistics": {_x000D_
          "CreationDate": "2022-11-15T10:02:33.4361528+01:00",_x000D_
          "LastRefreshDate": "2020-11-09T16:11:10.0444221+01:00",_x000D_
          "TotalRefreshCount": 1,_x000D_
          "CustomInfo": {}_x000D_
        }_x000D_
      },_x000D_
      "4353": {_x000D_
        "$type": "Inside.Core.Formula.Definition.DefinitionAC, Inside.Core.Formula",_x000D_
        "ID": 4353,_x000D_
        "Results": [_x000D_
          [_x000D_
            "Employé"_x000D_
          ]_x000D_
        ],_x000D_
        "Statistics": {_x000D_
          "CreationDate": "2022-11-15T10:02:33.4361528+01:00",_x000D_
          "LastRefreshDate": "2020-11-09T16:11:10.0474157+01:00",_x000D_
          "TotalRefreshCount": 1,_x000D_
          "CustomInfo": {}_x000D_
        }_x000D_
      },_x000D_
      "4354": {_x000D_
        "$type": "Inside.Core.Formula.Definition.DefinitionAC, Inside.Core.Formula",_x000D_
        "ID": 4354,_x000D_
        "Results": [_x000D_
          [_x000D_
            "Employé"_x000D_
          ]_x000D_
        ],_x000D_
        "Statistics": {_x000D_
          "CreationDate": "2022-11-15T10:02:33.4361528+01:00",_x000D_
          "LastRefreshDate": "2020-11-09T16:11:10.0514408+01:00",_x000D_
          "TotalRefreshCount": 1,_x000D_
          "CustomInfo": {}_x000D_
        }_x000D_
      },_x000D_
      "4355": {_x000D_
        "$type": "Inside.Core.Formula.Definition.DefinitionAC, Inside.Core.Formula",_x000D_
        "ID": 4355,_x000D_
        "Results": [_x000D_
          [_x000D_
            "Ingénieur et cadre"_x000D_
          ]_x000D_
        ],_x000D_
        "Statistics": {_x000D_
          "CreationDate": "2022-11-15T10:02:33.4361528+01:00",_x000D_
          "LastRefreshDate": "2020-11-09T16:11:10.054439+01:00",_x000D_
          "TotalRefreshCount": 1,_x000D_
          "CustomInfo": {}_x000D_
        }_x000D_
      },_x000D_
      "4356": {_x000D_
        "$type": "Inside.Core.Formula.Definition.DefinitionAC, Inside.Core.Formula",_x000D_
        "ID": 4356,_x000D_
        "Results": [_x000D_
          [_x000D_
            "Employé"_x000D_
          ]_x000D_
        ],_x000D_
        "Statistics": {_x000D_
          "CreationDate": "2022-11-15T10:02:33.4361528+01:00",_x000D_
          "LastRefreshDate": "2020-11-09T16:11:10.0563905+01:00",_x000D_
          "TotalRefreshCount": 1,_x000D_
          "CustomInfo": {}_x000D_
        }_x000D_
      },_x000D_
      "4357": {_x000D_
        "$type": "Inside.Core.Formula.Definition.DefinitionAC, Inside.Core.Formula",_x000D_
        "ID": 4357,_x000D_
        "Results": [_x000D_
          [_x000D_
            "Employé"_x000D_
          ]_x000D_
        ],_x000D_
        "Statistics": {_x000D_
          "CreationDate": "2022-11-15T10:02:33.4361528+01:00",_x000D_
          "LastRefreshDate": "2020-11-09T16:11:10.0593846+01:00",_x000D_
          "TotalRefreshCount": 1,_x000D_
          "CustomInfo": {}_x000D_
        }_x000D_
      },_x000D_
      "4358": {_x000D_
        "$type": "Inside.Core.Formula.Definition.DefinitionAC, Inside.Core.Formula",_x000D_
        "ID": 4358,_x000D_
        "Results": [_x000D_
          [_x000D_
            "Employé"_x000D_
          ]_x000D_
        ],_x000D_
        "Statistics": {_x000D_
          "CreationDate": "2022-11-15T10:02:33.4361528+01:00",_x000D_
          "LastRefreshDate": "2020-11-09T16:11:10.0623751+01:00",_x000D_
          "TotalRefreshCount": 1,_x000D_
          "CustomInfo": {}_x000D_
        }_x000D_
      },_x000D_
      "4359": {_x000D_
        "$type": "Inside.Core.Formula.Definition.DefinitionAC, Inside.Core.Formula",_x000D_
        "ID": 4359,_x000D_
        "Results": [_x000D_
          [_x000D_
            "Ingénieur et cadre"_x000D_
          ]_x000D_
        ],_x000D_
        "Statistics": {_x000D_
          "CreationDate": "2022-11-15T10:02:33.4361528+01:00",_x000D_
          "LastRefreshDate": "2020-11-09T16:11:10.0663661+01:00",_x000D_
          "TotalRefreshCount": 1,_x000D_
          "CustomInfo": {}_x000D_
        }_x000D_
      },_x000D_
      "4360": {_x000D_
        "$type": "Inside.Core.Formula.Definition.DefinitionAC, Inside.Core.Formula",_x000D_
        "ID": 4360,_x000D_
        "Results": [_x000D_
          [_x000D_
            "Ingénieur et cadre"_x000D_
          ]_x000D_
        ],_x000D_
        "Statistics": {_x000D_
          "CreationDate": "2022-11-15T10:02:33.4361528+01:00",_x000D_
          "LastRefreshDate": "2020-11-09T16:11:10.0683598+01:00",_x000D_
          "TotalRefreshCount": 1,_x000D_
          "CustomInfo": {}_x000D_
        }_x000D_
      },_x000D_
      "4361": {_x000D_
        "$type": "Inside.Core.Formula.Definition.DefinitionAC, Inside.Core.Formula",_x000D_
        "ID": 4361,_x000D_
        "Results": [_x000D_
          [_x000D_
            "Employé"_x000D_
          ]_x000D_
        ],_x000D_
        "Statistics": {_x000D_
          "CreationDate": "2022-11-15T10:02:33.4361528+01:00",_x000D_
          "LastRefreshDate": "2020-11-09T16:11:10.0773361+01:00",_x000D_
          "TotalRefreshCount": 1,_x000D_
          "CustomInfo": {}_x000D_
        }_x000D_
      },_x000D_
      "4362": {_x000D_
        "$type": "Inside.Core.Formula.Definition.DefinitionAC, Inside.Core.Formula",_x000D_
        "ID": 4362,_x000D_
        "Results": [_x000D_
          [_x000D_
            "Employé"_x000D_
          ]_x000D_
        ],_x000D_
        "Statistics": {_x000D_
          "CreationDate": "2022-11-15T10:02:33.4361528+01:00",_x000D_
          "LastRefreshDate": "2020-11-09T16:11:10.0903053+01:00",_x000D_
          "TotalRefreshCount": 1,_x000D_
          "CustomInfo": {}_x000D_
        }_x000D_
      },_x000D_
      "4363": {_x000D_
        "$type": "Inside.Core.Formula.Definition.DefinitionAC, Inside.Core.Formula",_x000D_
        "ID": 4363,_x000D_
        "Results": [_x000D_
          [_x000D_
            "Employé"_x000D_
          ]_x000D_
        ],_x000D_
        "Statistics": {_x000D_
          "CreationDate": "2022-11-15T10:02:33.4361528+01:00",_x000D_
          "LastRefreshDate": "2020-11-09T16:11:10.0922995+01:00",_x000D_
          "TotalRefreshCount": 1,_x000D_
          "CustomInfo": {}_x000D_
        }_x000D_
      },_x000D_
      "4364": {_x000D_
        "$type": "Inside.Core.Formula.Definition.DefinitionAC, Inside.Core.Formula",_x000D_
        "ID": 4364,_x000D_
        "Results": [_x000D_
          [_x000D_
            "Ingénieur et cadre"_x000D_
          ]_x000D_
        ],_x000D_
        "Statistics": {_x000D_
          "CreationDate": "2022-11-15T10:02:33.4361528+01:00",_x000D_
          "LastRefreshDate": "2020-11-09T16:11:10.0952916+01:00",_x000D_
          "TotalRefreshCount": 1,_x000D_
          "CustomInfo": {}_x000D_
        }_x000D_
      },_x000D_
      "4365": {_x000D_
        "$type": "Inside.Core.Formula.Definition.DefinitionAC, Inside.Core.Formula",_x000D_
        "ID": 4365,_x000D_
        "Results": [_x000D_
          [_x000D_
            "Ingénieur et cadre"_x000D_
          ]_x000D_
        ],_x000D_
        "Statistics": {_x000D_
          "CreationDate": "2022-11-15T10:02:33.4361528+01:00",_x000D_
          "LastRefreshDate": "2020-11-09T16:11:10.0992791+01:00",_x000D_
          "TotalRefreshCount": 1,_x000D_
          "CustomInfo": {}_x000D_
        }_x000D_
      },_x000D_
      "4366": {_x000D_
        "$type": "Inside.Core.Formula.Definition.DefinitionAC, Inside.Core.Formula",_x000D_
        "ID": 4366,_x000D_
        "Results": [_x000D_
          [_x000D_
            "Employé"_x000D_
          ]_x000D_
        ],_x000D_
        "Statistics": {_x000D_
          "CreationDate": "2022-11-15T10:02:33.4361528+01:00",_x000D_
          "LastRefreshDate": "2020-11-09T16:11:10.1022728+01:00",_x000D_
          "TotalRefreshCount": 1,_x000D_
          "CustomInfo": {}_x000D_
        }_x000D_
      },_x000D_
      "4367": {_x000D_
        "$type": "Inside.Core.Formula.Definition.DefinitionAC, Inside.Core.Formula",_x000D_
        "ID": 4367,_x000D_
        "Results": [_x000D_
          [_x000D_
            "Employé"_x000D_
          ]_x000D_
        ],_x000D_
        "Statistics": {_x000D_
          "CreationDate": "2022-11-15T10:02:33.4361528+01:00",_x000D_
          "LastRefreshDate": "2020-11-09T16:11:10.105264+01:00",_x000D_
          "TotalRefreshCount": 1,_x000D_
          "CustomInfo": {}_x000D_
        }_x000D_
      },_x000D_
      "4368": {_x000D_
        "$type": "Inside.Core.Formula.Definition.DefinitionAC, Inside.Core.Formula",_x000D_
        "ID": 4368,_x000D_
        "Results": [_x000D_
          [_x000D_
            "Ingénieur et cadre"_x000D_
          ]_x000D_
        ],_x000D_
        "Statistics": {_x000D_
          "CreationDate": "2022-11-15T10:02:33.4361528+01:00",_x000D_
          "LastRefreshDate": "2020-11-09T16:11:10.1112488+01:00",_x000D_
          "TotalRefreshCount": 1,_x000D_
          "CustomInfo": {}_x000D_
        }_x000D_
      },_x000D_
      "4369": {_x000D_
        "$type": "Inside.Core.Formula.Definition.DefinitionAC, Inside.Core.Formula",_x000D_
        "ID": 4369,_x000D_
        "Results": [_x000D_
          [_x000D_
            "Employé"_x000D_
          ]_x000D_
        ],_x000D_
        "Statistics": {_x000D_
          "CreationDate": "2022-11-15T10:02:33.4361528+01:00",_x000D_
          "LastRefreshDate": "2020-11-09T16:11:10.1152394+01:00",_x000D_
          "TotalRefreshCount": 1,_x000D_
          "CustomInfo": {}_x000D_
        }_x000D_
      },_x000D_
      "4370": {_x000D_
        "$type": "Inside.Core.Formula.Definition.DefinitionAC, Inside.Core.Formula",_x000D_
        "ID": 4370,_x000D_
        "Results": [_x000D_
          [_x000D_
            "Employé"_x000D_
          ]_x000D_
        ],_x000D_
        "Statistics": {_x000D_
          "CreationDate": "2022-11-15T10:02:33.4361528+01:00",_x000D_
          "LastRefreshDate": "2020-11-09T16:11:10.1182304+01:00",_x000D_
          "TotalRefreshCount": 1,_x000D_
          "CustomInfo": {}_x000D_
        }_x000D_
      },_x000D_
      "4371": {_x000D_
        "$type": "Inside.Core.Formula.Definition.DefinitionAC, Inside.Core.Formula",_x000D_
        "ID": 4371,_x000D_
        "Results": [_x000D_
          [_x000D_
            "Employé"_x000D_
          ]_x000D_
        ],_x000D_
        "Statistics": {_x000D_
          "CreationDate": "2022-11-15T10:02:33.4361528+01:00",_x000D_
          "LastRefreshDate": "2020-11-09T16:11:10.1212219+01:00",_x000D_
          "TotalRefreshCount": 1,_x000D_
          "CustomInfo": {}_x000D_
        }_x000D_
      },_x000D_
      "4372": {_x000D_
        "$type": "Inside.Core.Formula.Definition.DefinitionAC, Inside.Core.Formula",_x000D_
        "ID": 4372,_x000D_
        "Results": [_x000D_
          [_x000D_
            "Employé"_x000D_
          ]_x000D_
        ],_x000D_
        "Statistics": {_x000D_
          "CreationDate": "2022-11-15T10:02:33.4361528+01:00",_x000D_
          "LastRefreshDate": "2020-11-09T16:11:10.1242146+01:00",_x000D_
          "TotalRefreshCount": 1,_x000D_
          "CustomInfo": {}_x000D_
        }_x000D_
      },_x000D_
      "4373": {_x000D_
        "$type": "Inside.Core.Formula.Definition.DefinitionAC, Inside.Core.Formula",_x000D_
        "ID": 4373,_x000D_
        "Results": [_x000D_
          [_x000D_
            "Ingénieur et cadre"_x000D_
          ]_x000D_
        ],_x000D_
        "Statistics": {_x000D_
          "CreationDate": "2022-11-15T10:02:33.4361528+01:00",_x000D_
          "LastRefreshDate": "2020-11-09T16:11:10.1272064+01:00",_x000D_
          "TotalRefreshCount": 1,_x000D_
          "CustomInfo": {}_x000D_
        }_x000D_
      },_x000D_
      "4374": {_x000D_
        "$type": "Inside.Core.Formula.Definition.DefinitionAC, Inside.Core.Formula",_x000D_
        "ID": 4374,_x000D_
        "Results": [_x000D_
          [_x000D_
            "Ingénieur et cadre"_x000D_
          ]_x000D_
        ],_x000D_
        "Statistics": {_x000D_
          "CreationDate": "2022-11-15T10:02:33.4361528+01:00",_x000D_
          "LastRefreshDate": "2020-11-09T16:11:10.1301987+01:00",_x000D_
          "TotalRefreshCount": 1,_x000D_
          "CustomInfo": {}_x000D_
        }_x000D_
      },_x000D_
      "4375": {_x000D_
        "$type": "Inside.Core.Formula.Definition.DefinitionAC, Inside.Core.Formula",_x000D_
        "ID": 4375,_x000D_
        "Results": [_x000D_
          [_x000D_
            "Employé"_x000D_
          ]_x000D_
        ],_x000D_
        "Statistics": {_x000D_
          "CreationDate": "2022-11-15T10:02:33.4361528+01:00",_x000D_
          "LastRefreshDate": "2020-11-09T16:11:10.134189+01:00",_x000D_
          "TotalRefreshCount": 1,_x000D_
          "CustomInfo": {}_x000D_
        }_x000D_
      },_x000D_
      "4376": {_x000D_
        "$type": "Inside.Core.Formula.Definition.DefinitionAC, Inside.Core.Formula",_x000D_
        "ID": 4376,_x000D_
        "Results": [_x000D_
          [_x000D_
            "2"_x000D_
          ]_x000D_
        ],_x000D_
        "Statistics": {_x000D_
          "CreationDate": "2022-11-15T10:02:33.4361528+01:00",_x000D_
          "LastRefreshDate": "2020-11-09T16:11:10.1381776+01:00",_x000D_
          "TotalRefreshCount": 1,_x000D_
          "CustomInfo": {}_x000D_
        }_x000D_
      },_x000D_
      "4377": {_x000D_
        "$type": "Inside.Core.Formula.Definition.DefinitionAC, Inside.Core.Formula",_x000D_
        "ID": 4377,_x000D_
        "Results": [_x000D_
          [_x000D_
            "2"_x000D_
          ]_x000D_
        ],_x000D_
        "Statistics": {_x000D_
          "CreationDate": "2022-11-15T10:02:33.4361528+01:00",_x000D_
          "LastRefreshDate": "2020-11-09T16:11:10.1411701+01:00",_x000D_
          "TotalRefreshCount": 1,_x000D_
          "CustomInfo": {}_x000D_
        }_x000D_
      },_x000D_
      "4378": {_x000D_
        "$type": "Inside.Core.Formula.Definition.DefinitionAC, Inside.Core.Formula",_x000D_
        "ID": 4378,_x000D_
        "Results": [_x000D_
          [_x000D_
            "2"_x000D_
          ]_x000D_
        ],_x000D_
        "Statistics": {_x000D_
          "CreationDate": "2022-11-15T10:02:33.4361528+01:00",_x000D_
          "LastRefreshDate": "2020-11-09T16:11:10.1451757+01:00",_x000D_
          "TotalRefreshCount": 1,_x000D_
          "CustomInfo": {}_x000D_
        }_x000D_
      },_x000D_
      "4379": {_x000D_
        "$type": "Inside.Core.Formula.Definition.DefinitionAC, Inside.Core.Formula",_x000D_
        "ID": 4379,_x000D_
        "Results": [_x000D_
          [_x000D_
            "1"_x000D_
          ]_x000D_
        ],_x000D_
        "Statistics": {_x000D_
          "CreationDate": "2022-11-15T10:02:33.4361528+01:00",_x000D_
          "LastRefreshDate": "2020-11-09T16:11:10.1481525+01:00",_x000D_
          "TotalRefreshCount": 1,_x000D_
          "CustomInfo": {}_x000D_
        }_x000D_
      },_x000D_
      "4380": {_x000D_
        "$type": "Inside.Core.Formula.Definition.DefinitionAC, Inside.Core.Formula",_x000D_
        "ID": 4380,_x000D_
        "Results": [_x000D_
          [_x000D_
            "2"_x000D_
          ]_x000D_
        ],_x000D_
        "Statistics": {_x000D_
          "CreationDate": "2022-11-15T10:02:33.4361528+01:00",_x000D_
          "LastRefreshDate": "2020-11-09T16:11:10.1511442+01:00",_x000D_
          "TotalRefreshCount": 1,_x000D_
          "CustomInfo": {}_x000D_
        }_x000D_
      },_x000D_
      "4381": {_x000D_
        "$type": "Inside.Core.Formula.Definition.DefinitionAC, Inside.Core.Formula",_x000D_
        "ID": 4381,_x000D_
        "Results": [_x000D_
          [_x000D_
            "2"_x000D_
          ]_x000D_
        ],_x000D_
        "Statistics": {_x000D_
          "CreationDate": "2022-11-15T10:02:33.4361528+01:00",_x000D_
          "LastRefreshDate": "2020-11-09T16:11:10.1541365+01:00",_x000D_
          "TotalRefreshCount": 1,_x000D_
          "CustomInfo": {}_x000D_
        }_x000D_
      },_x000D_
      "4382": {_x000D_
        "$type": "Inside.Core.Formula.Definition.DefinitionAC, Inside.Core.Formula",_x000D_
        "ID": 4382,_x000D_
        "Results": [_x000D_
          [_x000D_
            "4"_x000D_
          ]_x000D_
        ],_x000D_
        "Statistics": {_x000D_
          "CreationDate": "2022-11-15T10:02:33.4361528+01:00",_x000D_
          "LastRefreshDate": "2020-11-09T16:11:10.1591238+01:00",_x000D_
          "TotalRefreshCount": 1,_x000D_
          "CustomInfo": {}_x000D_
        }_x000D_
      },_x000D_
      "4383": {_x000D_
        "$type": "Inside.Core.Formula.Definition.DefinitionAC, Inside.Core.Formula",_x000D_
        "ID": 4383,_x000D_
        "Results": [_x000D_
          [_x000D_
            "2"_x000D_
          ]_x000D_
        ],_x000D_
        "Statistics": {_x000D_
          "CreationDate": "2022-11-15T10:02:33.4361528+01:00",_x000D_
          "LastRefreshDate": "2020-11-09T16:11:10.1621155+01:00",_x000D_
          "TotalRefreshCount": 1,_x000D_
          "CustomInfo": {}_x000D_
        }_x000D_
      },_x000D_
      "4384": {_x000D_
        "$type": "Inside.Core.Formula.Definition.DefinitionAC, Inside.Core.Formula",_x000D_
        "ID": 4384,_x000D_
        "Results": [_x000D_
          [_x000D_
            "2"_x000D_
          ]_x000D_
        ],_x000D_
        "Statistics": {_x000D_
          "CreationDate": "2022-11-15T10:02:33.4361528+01:00",_x000D_
          "LastRefreshDate": "2020-11-09T16:11:10.1681+01:00",_x000D_
          "TotalRefreshCount": 1,_x000D_
          "CustomInfo": {}_x000D_
        }_x000D_
      },_x000D_
      "4385": {_x000D_
        "$type": "Inside.Core.Formula.Definition.DefinitionAC, Inside.Core.Formula",_x000D_
        "ID": 4385,_x000D_
        "Results": [_x000D_
          [_x000D_
            "2"_x000D_
          ]_x000D_
        ],_x000D_
        "Statistics": {_x000D_
          "CreationDate": "2022-11-15T10:02:33.4361528+01:00",_x000D_
          "LastRefreshDate": "2020-11-09T16:11:10.173088+01:00",_x000D_
          "TotalRefreshCount": 1,_x000D_
          "CustomInfo": {}_x000D_
        }_x000D_
      },_x000D_
      "4386": {_x000D_
        "$type": "Inside.Core.Formula.Definition.DefinitionAC, Inside.Core.Formula",_x000D_
        "ID": 4386,_x000D_
        "Results": [_x000D_
          [_x000D_
            "1"_x000D_
          ]_x000D_
        ],_x000D_
        "Statistics": {_x000D_
          "CreationDate": "2022-11-15T10:02:33.4361528+01:00",_x000D_
          "LastRefreshDate": "2020-11-09T16:11:10.1780748+01:00",_x000D_
          "TotalRefreshCount": 1,_x000D_
          "CustomInfo": {}_x000D_
        }_x000D_
      },_x000D_
      "4387": {_x000D_
        "$type": "Inside.Core.Formula.Definition.DefinitionAC, Inside.Core.Formula",_x000D_
        "ID": 4387,_x000D_
        "Results": [_x000D_
          [_x000D_
            "3"_x000D_
          ]_x000D_
        ],_x000D_
        "Statistics": {_x000D_
          "CreationDate": "2022-11-15T10:02:33.4361528+01:00",_x000D_
          "LastRefreshDate": "2020-11-09T16:11:10.1810664+01:00",_x000D_
          "TotalRefreshCount": 1,_x000D_
          "CustomInfo": {}_x000D_
        }_x000D_
      },_x000D_
      "4388": {_x000D_
        "$type": "Inside.Core.Formula.Definition.DefinitionAC, Inside.Core.Formula",_x000D_
        "ID": 4388,_x000D_
        "Results": [_x000D_
          [_x000D_
            "1"_x000D_
          ]_x000D_
        ],_x000D_
        "Statistics": {_x000D_
          "CreationDate": "2022-11-15T10:02:33.4361528+01:00",_x000D_
          "LastRefreshDate": "2020-11-09T16:11:10.1870806+01:00",_x000D_
          "TotalRefreshCount": 1,_x000D_
          "CustomInfo": {}_x000D_
        }_x000D_
      },_x000D_
      "4389": {_x000D_
        "$type": "Inside.Core.Formula.Definition.DefinitionAC, Inside.Core.Formula",_x000D_
        "ID": 4389,_x000D_
        "Results": [_x000D_
          [_x000D_
            "2"_x000D_
          ]_x000D_
        ],_x000D_
        "Statistics": {_x000D_
          "CreationDate": "2022-11-15T10:02:33.4361528+01:00",_x000D_
          "LastRefreshDate": "2020-11-09T16:11:10.1920379+01:00",_x000D_
          "TotalRefreshCount": 1,_x000D_
          "CustomInfo": {}_x000D_
        }_x000D_
      },_x000D_
      "4390": {_x000D_
        "$type": "Inside.Core.Formula.Definition.DefinitionAC, Inside.Core.Formula",_x000D_
        "ID": 4390,_x000D_
        "Results": [_x000D_
          [_x000D_
            "1"_x000D_
          ]_x000D_
        ],_x000D_
        "Statistics": {_x000D_
          "CreationDate": "2022-11-15T10:02:33.4361528+01:00",_x000D_
          "LastRefreshDate": "2020-11-09T16:11:10.2007847+01:00",_x000D_
          "TotalRefreshCount": 1,_x000D_
          "CustomInfo": {}_x000D_
        }_x000D_
      },_x000D_
      "4391": {_x000D_
        "$type": "Inside.Core.Formula.Definition.DefinitionAC, Inside.Core.Formula",_x000D_
        "ID": 4391,_x000D_
        "Results": [_x000D_
          [_x000D_
            "3"_x000D_
          ]_x000D_
        ],_x000D_
        "Statistics": {_x000D_
          "CreationDate": "2022-11-15T10:02:33.4361528+01:00",_x000D_
          "LastRefreshDate": "2020-11-09T16:11:10.2157462+01:00",_x000D_
          "TotalRefreshCount": 1,_x000D_
          "CustomInfo": {}_x000D_
        }_x000D_
      },_x000D_
      "4392": {_x000D_
        "$type": "Inside.Core.Formula.Definition.DefinitionAC, Inside.Core.Formula",_x000D_
        "ID": 4392,_x000D_
        "Results": [_x000D_
          [_x000D_
            "1"_x000D_
          ]_x000D_
        ],_x000D_
        "Statistics": {_x000D_
          "CreationDate": "2022-11-15T10:02:33.4361528+01:00",_x000D_
          "LastRefreshDate": "2020-11-09T16:11:10.2197355+01:00",_x000D_
          "TotalRefreshCount": 1,_x000D_
          "CustomInfo": {}_x000D_
        }_x000D_
      },_x000D_
      "4393": {_x000D_
        "$type": "Inside.Core.Formula.Definition.DefinitionAC, Inside.Core.Formula",_x000D_
        "ID": 4393,_x000D_
        "Results": [_x000D_
          [_x000D_
            "2"_x000D_
          ]_x000D_
        ],_x000D_
        "Statistics": {_x000D_
          "CreationDate": "2022-11-15T10:02:33.4361528+01:00",_x000D_
          "LastRefreshDate": "2020-11-09T16:11:10.2247228+01:00",_x000D_
          "TotalRefreshCount": 1,_x000D_
          "CustomInfo": {}_x000D_
        }_x000D_
      },_x000D_
      "4394": {_x000D_
        "$type": "Inside.Core.Formula.Definition.DefinitionAC, Inside.Core.Formula",_x000D_
        "ID": 4394,_x000D_
        "Results": [_x000D_
          [_x000D_
            "2"_x000D_
          ]_x000D_
        ],_x000D_
        "Statistics": {_x000D_
          "CreationDate": "2022-11-15T10:02:33.4361528+01:00",_x000D_
          "LastRefreshDate": "2020-11-09T16:11:10.2277171+01:00",_x000D_
          "TotalRefreshCount": 1,_x000D_
          "CustomInfo": {}_x000D_
        }_x000D_
      },_x000D_
      "4395": {_x000D_
        "$type": "Inside.Core.Formula.Definition.DefinitionAC, Inside.Core.Formula",_x000D_
        "ID": 4395,_x000D_
        "Results": [_x000D_
          [_x000D_
            "2"_x000D_
          ]_x000D_
        ],_x000D_
        "Statistics": {_x000D_
          "CreationDate": "2022-11-15T10:02:33.4361528+01:00",_x000D_
          "LastRefreshDate": "2020-11-09T16:11:10.2317052+01:00",_x000D_
          "TotalRefreshCount": 1,_x000D_
          "CustomInfo": {}_x000D_
        }_x000D_
      },_x000D_
      "4396": {_x000D_
        "$type": "Inside.Core.Formula.Definition.DefinitionAC, Inside.Core.Formula",_x000D_
        "ID": 4396,_x000D_
        "Results": [_x000D_
          [_x000D_
            "1"_x000D_
          ]_x000D_
        ],_x000D_
        "Statistics": {_x000D_
          "CreationDate": "2022-11-15T10:02:33.4361528+01:00",_x000D_
          "LastRefreshDate": "2020-11-09T16:11:10.2346971+01:00",_x000D_
          "TotalRefreshCount": 1,_x000D_
          "CustomInfo": {}_x000D_
        }_x000D_
      },_x000D_
      "4397": {_x000D_
        "$type": "Inside.Core.Formula.Definition.DefinitionAC, Inside.Core.Formula",_x000D_
        "ID": 4397,_x000D_
        "Results": [_x000D_
          [_x000D_
            "2"_x000D_
          ]_x000D_
        ],_x000D_
        "Statistics": {_x000D_
          "CreationDate": "2022-11-15T10:02:33.4361528+01:00",_x000D_
          "LastRefreshDate": "2020-11-09T16:11:10.237689+01:00",_x000D_
          "TotalRefreshCount": 1,_x000D_
          "CustomInfo": {}_x000D_
        }_x000D_
      },_x000D_
      "4398": {_x000D_
        "$type": "Inside.Core.Formula.Definition.DefinitionAC, Inside.Core.Formula",_x000D_
        "ID": 4398,_x000D_
        "Results": [_x000D_
          [_x000D_
            "Employé"_x000D_
          ]_x000D_
        ],_x000D_
        "Statistics": {_x000D_
          "CreationDate": "2022-11-15T10:02:33.4361528+01:00",_x000D_
          "LastRefreshDate": "2020-11-09T16:11:10.2406809+01:00",_x000D_
          "TotalRefreshCount": 1,_x000D_
          "CustomInfo": {}_x000D_
        }_x000D_
      },_x000D_
      "4399": {_x000D_
        "$type": "Inside.Core.Formula.Definition.DefinitionAC, Inside.Core.Formula",_x000D_
        "ID": 4399,_x000D_
        "Results": [_x000D_
          [_x000D_
            "Employé"_x000D_
          ]_x000D_
        ],_x000D_
        "Statistics": {_x000D_
          "CreationDate": "2022-11-15T10:02:33.4361528+01:00",_x000D_
          "LastRefreshDate": "2020-11-09T16:11:10.2426758+01:00",_x000D_
          "TotalRefreshCount": 1,_x000D_
          "CustomInfo": {}_x000D_
        }_x000D_
      },_x000D_
      "4400": {_x000D_
        "$type": "Inside.Core.Formula.Definition.DefinitionAC, Inside.Core.Formula",_x000D_
        "ID": 4400,_x000D_
        "Results": [_x000D_
          [_x000D_
            "Ingénieur et cadre"_x000D_
          ]_x000D_
        ],_x000D_
        "Statistics": {_x000D_
          "CreationDate": "2022-11-15T10:02:33.4361528+01:00",_x000D_
          "LastRefreshDate": "2020-11-09T16:11:10.2458209+01:00",_x000D_
          "TotalRefreshCount": 1,_x000D_
          "CustomInfo": {}_x000D_
        }_x000D_
      },_x000D_
      "4401": {_x000D_
        "$type": "Inside.Core.Formula.Definition.DefinitionAC, Inside.Core.Formula",_x000D_
        "ID": 4401,_x000D_
        "Results": [_x000D_
          [_x000D_
            "Ingénieur et cadre"_x000D_
          ]_x000D_
        ],_x000D_
        "Statistics": {_x000D_
          "CreationDate": "2022-11-15T10:02:33.4361528+01:00",_x000D_
          "LastRefreshDate": "2020-11-09T16:11:10.2488089+01:00",_x000D_
          "TotalRefreshCount": 1,_x000D_
          "CustomInfo": {}_x000D_
        }_x000D_
      },_x000D_
      "4402": {_x000D_
        "$type": "Inside.Core.Formula.Definition.DefinitionAC, Inside.Core.Formula",_x000D_
        "ID": 4402,_x000D_
        "Results": [_x000D_
          [_x000D_
            "Ingénieur et cadre"_x000D_
          ]_x000D_
        ],_x000D_
        "Statistics": {_x000D_
          "CreationDate": "2022-11-15T10:02:33.4361528+01:00",_x000D_
          "LastRefreshDate": "2020-11-09T16:11:10.2508039+01:00",_x000D_
          "TotalRefreshCount": 1,_x000D_
          "CustomInfo": {}_x000D_
        }_x000D_
      },_x000D_
      "4403": {_x000D_
        "$type": "Inside.Core.Formula.Definition.DefinitionAC, Inside.Core.Formula",_x000D_
        "ID": 4403,_x000D_
        "Results": [_x000D_
          [_x000D_
            "Employé"_x000D_
          ]_x000D_
        ],_x000D_
        "Statistics": {_x000D_
          "CreationDate": "2022-11-15T10:02:33.4361528+01:00",_x000D_
          "LastRefreshDate": "2020-11-09T16:11:10.2537949+01:00",_x000D_
          "TotalRefreshCount": 1,_x000D_
          "CustomInfo": {}_x000D_
        }_x000D_
      },_x000D_
      "4404": {_x000D_
        "$type": "Inside.Core.Formula.Definition.DefinitionAC, Inside.Core.Formula",_x000D_
        "ID": 4404,_x000D_
        "Results": [_x000D_
          [_x000D_
            "Ingénieur et cadre"_x000D_
          ]_x000D_
        ],_x000D_
        "Statistics": {_x000D_
          "CreationDate": "2022-11-15T10:02:33.4361528+01:00",_x000D_
          "LastRefreshDate": "2020-11-09T16:11:10.2567874+01:00",_x000D_
          "TotalRefreshCount": 1,_x000D_
          "CustomInfo": {}_x000D_
        }_x000D_
      },_x000D_
      "4405": {_x000D_
        "$type": "Inside.Core.Formula.Definition.DefinitionAC, Inside.Core.Formula",_x000D_
        "ID": 4405,_x000D_
        "Results": [_x000D_
          [_x000D_
            "Employé"_x000D_
          ]_x000D_
        ],_x000D_
        "Statistics": {_x000D_
          "CreationDate": "2022-11-15T10:02:33.4361528+01:00",_x000D_
          "LastRefreshDate": "2020-11-09T16:11:10.2587818+01:00",_x000D_
          "TotalRefreshCount": 1,_x000D_
          "CustomInfo": {}_x000D_
        }_x000D_
      },_x000D_
      "4406": {_x000D_
        "$type": "Inside.Core.Formula.Definition.DefinitionAC, Inside.Core.Formula",_x000D_
        "ID": 4406,_x000D_
        "Results": [_x000D_
          [_x000D_
            "Employé"_x000D_
          ]_x000D_
        ],_x000D_
        "Statistics": {_x000D_
          "CreationDate": "2022-11-15T10:02:33.4361528+01:00",_x000D_
          "LastRefreshDate": "2020-11-09T16:11:10.2617736+01:00",_x000D_
          "TotalRefreshCount": 1,_x000D_
          "CustomInfo": {}_x000D_
        }_x000D_
      },_x000D_
      "4407": {_x000D_
        "$type": "Inside.Core.Formula.Definition.DefinitionAC, Inside.Core.Formula",_x000D_
        "ID": 4407,_x000D_
        "Results": [_x000D_
          [_x000D_
            "Employé"_x000D_
          ]_x000D_
        ],_x000D_
        "Statistics": {_x000D_
          "CreationDate": "2022-11-15T10:02:33.4361528+01:00",_x000D_
          "LastRefreshDate": "2020-11-09T16:11:10.2647659+01:00",_x000D_
          "TotalRefreshCount": 1,_x000D_
          "CustomInfo": {}_x000D_
        }_x000D_
      },_x000D_
      "4408": {_x000D_
        "$type": "Inside.Core.Formula.Definition.DefinitionAC, Inside.Core.Formula",_x000D_
        "ID": 4408,_x000D_
        "Results": [_x000D_
          [_x000D_
            "Ingénieur et cadre"_x000D_
          ]_x000D_
        ],_x000D_
        "Statistics": {_x000D_
          "CreationDate": "2022-11-15T10:02:33.4361528+01:00",_x000D_
          "LastRefreshDate": "2020-11-09T16:11:10.2677585+01:00",_x000D_
          "TotalRefreshCount": 1,_x000D_
          "CustomInfo": {}_x000D_
        }_x000D_
      },_x000D_
      "4409": {_x000D_
        "$type": "Inside.Core.Formula.Definition.DefinitionAC, Inside.Core.Formula",_x000D_
        "ID": 4409,_x000D_
        "Results": [_x000D_
          [_x000D_
            "Ingénieur et cadre"_x000D_
          ]_x000D_
        ],_x000D_
        "Statistics": {_x000D_
          "CreationDate": "2022-11-15T10:02:33.4361528+01:00",_x000D_
          "LastRefreshDate": "2020-11-09T16:11</t>
  </si>
  <si>
    <t>:10.2697534+01:00",_x000D_
          "TotalRefreshCount": 1,_x000D_
          "CustomInfo": {}_x000D_
        }_x000D_
      },_x000D_
      "4410": {_x000D_
        "$type": "Inside.Core.Formula.Definition.DefinitionAC, Inside.Core.Formula",_x000D_
        "ID": 4410,_x000D_
        "Results": [_x000D_
          [_x000D_
            "Employé"_x000D_
          ]_x000D_
        ],_x000D_
        "Statistics": {_x000D_
          "CreationDate": "2022-11-15T10:02:33.4361528+01:00",_x000D_
          "LastRefreshDate": "2020-11-09T16:11:10.2757381+01:00",_x000D_
          "TotalRefreshCount": 1,_x000D_
          "CustomInfo": {}_x000D_
        }_x000D_
      },_x000D_
      "4411": {_x000D_
        "$type": "Inside.Core.Formula.Definition.DefinitionAC, Inside.Core.Formula",_x000D_
        "ID": 4411,_x000D_
        "Results": [_x000D_
          [_x000D_
            "Employé"_x000D_
          ]_x000D_
        ],_x000D_
        "Statistics": {_x000D_
          "CreationDate": "2022-11-15T10:02:33.4361528+01:00",_x000D_
          "LastRefreshDate": "2020-11-09T16:11:10.2946882+01:00",_x000D_
          "TotalRefreshCount": 1,_x000D_
          "CustomInfo": {}_x000D_
        }_x000D_
      },_x000D_
      "4412": {_x000D_
        "$type": "Inside.Core.Formula.Definition.DefinitionAC, Inside.Core.Formula",_x000D_
        "ID": 4412,_x000D_
        "Results": [_x000D_
          [_x000D_
            "Ingénieur et cadre"_x000D_
          ]_x000D_
        ],_x000D_
        "Statistics": {_x000D_
          "CreationDate": "2022-11-15T10:02:33.4361528+01:00",_x000D_
          "LastRefreshDate": "2020-11-09T16:11:10.296684+01:00",_x000D_
          "TotalRefreshCount": 1,_x000D_
          "CustomInfo": {}_x000D_
        }_x000D_
      },_x000D_
      "4413": {_x000D_
        "$type": "Inside.Core.Formula.Definition.DefinitionAC, Inside.Core.Formula",_x000D_
        "ID": 4413,_x000D_
        "Results": [_x000D_
          [_x000D_
            "Employé"_x000D_
          ]_x000D_
        ],_x000D_
        "Statistics": {_x000D_
          "CreationDate": "2022-11-15T10:02:33.4361528+01:00",_x000D_
          "LastRefreshDate": "2020-11-09T16:11:10.2996753+01:00",_x000D_
          "TotalRefreshCount": 1,_x000D_
          "CustomInfo": {}_x000D_
        }_x000D_
      },_x000D_
      "4414": {_x000D_
        "$type": "Inside.Core.Formula.Definition.DefinitionAC, Inside.Core.Formula",_x000D_
        "ID": 4414,_x000D_
        "Results": [_x000D_
          [_x000D_
            "Employé"_x000D_
          ]_x000D_
        ],_x000D_
        "Statistics": {_x000D_
          "CreationDate": "2022-11-15T10:02:33.4361528+01:00",_x000D_
          "LastRefreshDate": "2020-11-09T16:11:10.3016705+01:00",_x000D_
          "TotalRefreshCount": 1,_x000D_
          "CustomInfo": {}_x000D_
        }_x000D_
      },_x000D_
      "4415": {_x000D_
        "$type": "Inside.Core.Formula.Definition.DefinitionAC, Inside.Core.Formula",_x000D_
        "ID": 4415,_x000D_
        "Results": [_x000D_
          [_x000D_
            "Ingénieur et cadre"_x000D_
          ]_x000D_
        ],_x000D_
        "Statistics": {_x000D_
          "CreationDate": "2022-11-15T10:02:33.4361528+01:00",_x000D_
          "LastRefreshDate": "2020-11-09T16:11:10.3046625+01:00",_x000D_
          "TotalRefreshCount": 1,_x000D_
          "CustomInfo": {}_x000D_
        }_x000D_
      },_x000D_
      "4416": {_x000D_
        "$type": "Inside.Core.Formula.Definition.DefinitionAC, Inside.Core.Formula",_x000D_
        "ID": 4416,_x000D_
        "Results": [_x000D_
          [_x000D_
            "Employé"_x000D_
          ]_x000D_
        ],_x000D_
        "Statistics": {_x000D_
          "CreationDate": "2022-11-15T10:02:33.4361528+01:00",_x000D_
          "LastRefreshDate": "2020-11-09T16:11:10.3066571+01:00",_x000D_
          "TotalRefreshCount": 1,_x000D_
          "CustomInfo": {}_x000D_
        }_x000D_
      },_x000D_
      "4417": {_x000D_
        "$type": "Inside.Core.Formula.Definition.DefinitionAC, Inside.Core.Formula",_x000D_
        "ID": 4417,_x000D_
        "Results": [_x000D_
          [_x000D_
            "Employé"_x000D_
          ]_x000D_
        ],_x000D_
        "Statistics": {_x000D_
          "CreationDate": "2022-11-15T10:02:33.4361528+01:00",_x000D_
          "LastRefreshDate": "2020-11-09T16:11:10.3096499+01:00",_x000D_
          "TotalRefreshCount": 1,_x000D_
          "CustomInfo": {}_x000D_
        }_x000D_
      },_x000D_
      "4418": {_x000D_
        "$type": "Inside.Core.Formula.Definition.DefinitionAC, Inside.Core.Formula",_x000D_
        "ID": 4418,_x000D_
        "Results": [_x000D_
          [_x000D_
            "Employé"_x000D_
          ]_x000D_
        ],_x000D_
        "Statistics": {_x000D_
          "CreationDate": "2022-11-15T10:02:33.4361528+01:00",_x000D_
          "LastRefreshDate": "2020-11-09T16:11:10.3176287+01:00",_x000D_
          "TotalRefreshCount": 1,_x000D_
          "CustomInfo": {}_x000D_
        }_x000D_
      },_x000D_
      "4419": {_x000D_
        "$type": "Inside.Core.Formula.Definition.DefinitionAC, Inside.Core.Formula",_x000D_
        "ID": 4419,_x000D_
        "Results": [_x000D_
          [_x000D_
            "Employé"_x000D_
          ]_x000D_
        ],_x000D_
        "Statistics": {_x000D_
          "CreationDate": "2022-11-15T10:02:33.4361528+01:00",_x000D_
          "LastRefreshDate": "2020-11-09T16:11:10.3206207+01:00",_x000D_
          "TotalRefreshCount": 1,_x000D_
          "CustomInfo": {}_x000D_
        }_x000D_
      },_x000D_
      "4420": {_x000D_
        "$type": "Inside.Core.Formula.Definition.DefinitionAC, Inside.Core.Formula",_x000D_
        "ID": 4420,_x000D_
        "Results": [_x000D_
          [_x000D_
            "Ingénieur et cadre"_x000D_
          ]_x000D_
        ],_x000D_
        "Statistics": {_x000D_
          "CreationDate": "2022-11-15T10:02:33.4361528+01:00",_x000D_
          "LastRefreshDate": "2020-11-09T16:11:10.3236128+01:00",_x000D_
          "TotalRefreshCount": 1,_x000D_
          "CustomInfo": {}_x000D_
        }_x000D_
      },_x000D_
      "4421": {_x000D_
        "$type": "Inside.Core.Formula.Definition.DefinitionAC, Inside.Core.Formula",_x000D_
        "ID": 4421,_x000D_
        "Results": [_x000D_
          [_x000D_
            "Ingénieur et cadre"_x000D_
          ]_x000D_
        ],_x000D_
        "Statistics": {_x000D_
          "CreationDate": "2022-11-15T10:02:33.4361528+01:00",_x000D_
          "LastRefreshDate": "2020-11-09T16:11:10.3266055+01:00",_x000D_
          "TotalRefreshCount": 1,_x000D_
          "CustomInfo": {}_x000D_
        }_x000D_
      },_x000D_
      "4422": {_x000D_
        "$type": "Inside.Core.Formula.Definition.DefinitionAC, Inside.Core.Formula",_x000D_
        "ID": 4422,_x000D_
        "Results": [_x000D_
          [_x000D_
            "Ingénieur et cadre"_x000D_
          ]_x000D_
        ],_x000D_
        "Statistics": {_x000D_
          "CreationDate": "2022-11-15T10:02:33.4361528+01:00",_x000D_
          "LastRefreshDate": "2020-11-09T16:11:10.329598+01:00",_x000D_
          "TotalRefreshCount": 1,_x000D_
          "CustomInfo": {}_x000D_
        }_x000D_
      },_x000D_
      "4423": {_x000D_
        "$type": "Inside.Core.Formula.Definition.DefinitionAC, Inside.Core.Formula",_x000D_
        "ID": 4423,_x000D_
        "Results": [_x000D_
          [_x000D_
            "Employé"_x000D_
          ]_x000D_
        ],_x000D_
        "Statistics": {_x000D_
          "CreationDate": "2022-11-15T10:02:33.4361528+01:00",_x000D_
          "LastRefreshDate": "2020-11-09T16:11:10.3325895+01:00",_x000D_
          "TotalRefreshCount": 1,_x000D_
          "CustomInfo": {}_x000D_
        }_x000D_
      },_x000D_
      "4424": {_x000D_
        "$type": "Inside.Core.Formula.Definition.DefinitionAC, Inside.Core.Formula",_x000D_
        "ID": 4424,_x000D_
        "Results": [_x000D_
          [_x000D_
            "Employé"_x000D_
          ]_x000D_
        ],_x000D_
        "Statistics": {_x000D_
          "CreationDate": "2022-11-15T10:02:33.4361528+01:00",_x000D_
          "LastRefreshDate": "2020-11-09T16:11:10.336579+01:00",_x000D_
          "TotalRefreshCount": 1,_x000D_
          "CustomInfo": {}_x000D_
        }_x000D_
      },_x000D_
      "4425": {_x000D_
        "$type": "Inside.Core.Formula.Definition.DefinitionAC, Inside.Core.Formula",_x000D_
        "ID": 4425,_x000D_
        "Results": [_x000D_
          [_x000D_
            "Employé"_x000D_
          ]_x000D_
        ],_x000D_
        "Statistics": {_x000D_
          "CreationDate": "2022-11-15T10:02:33.4361528+01:00",_x000D_
          "LastRefreshDate": "2020-11-09T16:11:10.3405686+01:00",_x000D_
          "TotalRefreshCount": 1,_x000D_
          "CustomInfo": {}_x000D_
        }_x000D_
      },_x000D_
      "4426": {_x000D_
        "$type": "Inside.Core.Formula.Definition.DefinitionAC, Inside.Core.Formula",_x000D_
        "ID": 4426,_x000D_
        "Results": [_x000D_
          [_x000D_
            "Ingénieur et cadre"_x000D_
          ]_x000D_
        ],_x000D_
        "Statistics": {_x000D_
          "CreationDate": "2022-11-15T10:02:33.4361528+01:00",_x000D_
          "LastRefreshDate": "2020-11-09T16:11:10.3455669+01:00",_x000D_
          "TotalRefreshCount": 1,_x000D_
          "CustomInfo": {}_x000D_
        }_x000D_
      },_x000D_
      "4427": {_x000D_
        "$type": "Inside.Core.Formula.Definition.DefinitionAC, Inside.Core.Formula",_x000D_
        "ID": 4427,_x000D_
        "Results": [_x000D_
          [_x000D_
            "Employé"_x000D_
          ]_x000D_
        ],_x000D_
        "Statistics": {_x000D_
          "CreationDate": "2022-11-15T10:02:33.4361528+01:00",_x000D_
          "LastRefreshDate": "2020-11-09T16:11:10.3565323+01:00",_x000D_
          "TotalRefreshCount": 1,_x000D_
          "CustomInfo": {}_x000D_
        }_x000D_
      },_x000D_
      "4428": {_x000D_
        "$type": "Inside.Core.Formula.Definition.DefinitionAC, Inside.Core.Formula",_x000D_
        "ID": 4428,_x000D_
        "Results": [_x000D_
          [_x000D_
            "Employé"_x000D_
          ]_x000D_
        ],_x000D_
        "Statistics": {_x000D_
          "CreationDate": "2022-11-15T10:02:33.4361528+01:00",_x000D_
          "LastRefreshDate": "2020-11-09T16:11:10.3595242+01:00",_x000D_
          "TotalRefreshCount": 1,_x000D_
          "CustomInfo": {}_x000D_
        }_x000D_
      },_x000D_
      "4429": {_x000D_
        "$type": "Inside.Core.Formula.Definition.DefinitionAC, Inside.Core.Formula",_x000D_
        "ID": 4429,_x000D_
        "Results": [_x000D_
          [_x000D_
            "Employé"_x000D_
          ]_x000D_
        ],_x000D_
        "Statistics": {_x000D_
          "CreationDate": "2022-11-15T10:02:33.4361528+01:00",_x000D_
          "LastRefreshDate": "2020-11-09T16:11:10.361519+01:00",_x000D_
          "TotalRefreshCount": 1,_x000D_
          "CustomInfo": {}_x000D_
        }_x000D_
      },_x000D_
      "4430": {_x000D_
        "$type": "Inside.Core.Formula.Definition.DefinitionAC, Inside.Core.Formula",_x000D_
        "ID": 4430,_x000D_
        "Results": [_x000D_
          [_x000D_
            "Employé"_x000D_
          ]_x000D_
        ],_x000D_
        "Statistics": {_x000D_
          "CreationDate": "2022-11-15T10:02:33.4361528+01:00",_x000D_
          "LastRefreshDate": "2020-11-09T16:11:10.3645104+01:00",_x000D_
          "TotalRefreshCount": 1,_x000D_
          "CustomInfo": {}_x000D_
        }_x000D_
      },_x000D_
      "4431": {_x000D_
        "$type": "Inside.Core.Formula.Definition.DefinitionAC, Inside.Core.Formula",_x000D_
        "ID": 4431,_x000D_
        "Results": [_x000D_
          [_x000D_
            "2"_x000D_
          ]_x000D_
        ],_x000D_
        "Statistics": {_x000D_
          "CreationDate": "2022-11-15T10:02:33.4361528+01:00",_x000D_
          "LastRefreshDate": "2020-11-09T16:11:10.3675032+01:00",_x000D_
          "TotalRefreshCount": 1,_x000D_
          "CustomInfo": {}_x000D_
        }_x000D_
      },_x000D_
      "4432": {_x000D_
        "$type": "Inside.Core.Formula.Definition.DefinitionAC, Inside.Core.Formula",_x000D_
        "ID": 4432,_x000D_
        "Results": [_x000D_
          [_x000D_
            "3"_x000D_
          ]_x000D_
        ],_x000D_
        "Statistics": {_x000D_
          "CreationDate": "2022-11-15T10:02:33.4361528+01:00",_x000D_
          "LastRefreshDate": "2020-11-09T16:11:10.3704948+01:00",_x000D_
          "TotalRefreshCount": 1,_x000D_
          "CustomInfo": {}_x000D_
        }_x000D_
      },_x000D_
      "4433": {_x000D_
        "$type": "Inside.Core.Formula.Definition.DefinitionAC, Inside.Core.Formula",_x000D_
        "ID": 4433,_x000D_
        "Results": [_x000D_
          [_x000D_
            "1"_x000D_
          ]_x000D_
        ],_x000D_
        "Statistics": {_x000D_
          "CreationDate": "2022-11-15T10:02:33.4361528+01:00",_x000D_
          "LastRefreshDate": "2020-11-09T16:11:10.3734872+01:00",_x000D_
          "TotalRefreshCount": 1,_x000D_
          "CustomInfo": {}_x000D_
        }_x000D_
      },_x000D_
      "4434": {_x000D_
        "$type": "Inside.Core.Formula.Definition.DefinitionAC, Inside.Core.Formula",_x000D_
        "ID": 4434,_x000D_
        "Results": [_x000D_
          [_x000D_
            "2"_x000D_
          ]_x000D_
        ],_x000D_
        "Statistics": {_x000D_
          "CreationDate": "2022-11-15T10:02:33.4361528+01:00",_x000D_
          "LastRefreshDate": "2020-11-09T16:11:10.3764849+01:00",_x000D_
          "TotalRefreshCount": 1,_x000D_
          "CustomInfo": {}_x000D_
        }_x000D_
      },_x000D_
      "4435": {_x000D_
        "$type": "Inside.Core.Formula.Definition.DefinitionAC, Inside.Core.Formula",_x000D_
        "ID": 4435,_x000D_
        "Results": [_x000D_
          [_x000D_
            "3"_x000D_
          ]_x000D_
        ],_x000D_
        "Statistics": {_x000D_
          "CreationDate": "2022-11-15T10:02:33.4361528+01:00",_x000D_
          "LastRefreshDate": "2020-11-09T16:11:10.3794725+01:00",_x000D_
          "TotalRefreshCount": 1,_x000D_
          "CustomInfo": {}_x000D_
        }_x000D_
      },_x000D_
      "4436": {_x000D_
        "$type": "Inside.Core.Formula.Definition.DefinitionAC, Inside.Core.Formula",_x000D_
        "ID": 4436,_x000D_
        "Results": [_x000D_
          [_x000D_
            "1"_x000D_
          ]_x000D_
        ],_x000D_
        "Statistics": {_x000D_
          "CreationDate": "2022-11-15T10:02:33.4361528+01:00",_x000D_
          "LastRefreshDate": "2020-11-09T16:11:10.3834611+01:00",_x000D_
          "TotalRefreshCount": 1,_x000D_
          "CustomInfo": {}_x000D_
        }_x000D_
      },_x000D_
      "4437": {_x000D_
        "$type": "Inside.Core.Formula.Definition.DefinitionAC, Inside.Core.Formula",_x000D_
        "ID": 4437,_x000D_
        "Results": [_x000D_
          [_x000D_
            "2"_x000D_
          ]_x000D_
        ],_x000D_
        "Statistics": {_x000D_
          "CreationDate": "2022-11-15T10:02:33.4361528+01:00",_x000D_
          "LastRefreshDate": "2020-11-09T16:11:10.3854557+01:00",_x000D_
          "TotalRefreshCount": 1,_x000D_
          "CustomInfo": {}_x000D_
        }_x000D_
      },_x000D_
      "4438": {_x000D_
        "$type": "Inside.Core.Formula.Definition.DefinitionAC, Inside.Core.Formula",_x000D_
        "ID": 4438,_x000D_
        "Results": [_x000D_
          [_x000D_
            "2"_x000D_
          ]_x000D_
        ],_x000D_
        "Statistics": {_x000D_
          "CreationDate": "2022-11-15T10:02:33.4361528+01:00",_x000D_
          "LastRefreshDate": "2020-11-09T16:11:10.3884476+01:00",_x000D_
          "TotalRefreshCount": 1,_x000D_
          "CustomInfo": {}_x000D_
        }_x000D_
      },_x000D_
      "4439": {_x000D_
        "$type": "Inside.Core.Formula.Definition.DefinitionAC, Inside.Core.Formula",_x000D_
        "ID": 4439,_x000D_
        "Results": [_x000D_
          [_x000D_
            "2"_x000D_
          ]_x000D_
        ],_x000D_
        "Statistics": {_x000D_
          "CreationDate": "2022-11-15T10:02:33.4361528+01:00",_x000D_
          "LastRefreshDate": "2020-11-09T16:11:10.3914402+01:00",_x000D_
          "TotalRefreshCount": 1,_x000D_
          "CustomInfo": {}_x000D_
        }_x000D_
      },_x000D_
      "4440": {_x000D_
        "$type": "Inside.Core.Formula.Definition.DefinitionAC, Inside.Core.Formula",_x000D_
        "ID": 4440,_x000D_
        "Results": [_x000D_
          [_x000D_
            "1"_x000D_
          ]_x000D_
        ],_x000D_
        "Statistics": {_x000D_
          "CreationDate": "2022-11-15T10:02:33.4361528+01:00",_x000D_
          "LastRefreshDate": "2020-11-09T16:11:10.3934352+01:00",_x000D_
          "TotalRefreshCount": 1,_x000D_
          "CustomInfo": {}_x000D_
        }_x000D_
      },_x000D_
      "4441": {_x000D_
        "$type": "Inside.Core.Formula.Definition.DefinitionAC, Inside.Core.Formula",_x000D_
        "ID": 4441,_x000D_
        "Results": [_x000D_
          [_x000D_
            "2"_x000D_
          ]_x000D_
        ],_x000D_
        "Statistics": {_x000D_
          "CreationDate": "2022-11-15T10:02:33.4361528+01:00",_x000D_
          "LastRefreshDate": "2020-11-09T16:11:10.3964333+01:00",_x000D_
          "TotalRefreshCount": 1,_x000D_
          "CustomInfo": {}_x000D_
        }_x000D_
      },_x000D_
      "4442": {_x000D_
        "$type": "Inside.Core.Formula.Definition.DefinitionAC, Inside.Core.Formula",_x000D_
        "ID": 4442,_x000D_
        "Results": [_x000D_
          [_x000D_
            "3"_x000D_
          ]_x000D_
        ],_x000D_
        "Statistics": {_x000D_
          "CreationDate": "2022-11-15T10:02:33.4361528+01:00",_x000D_
          "LastRefreshDate": "2020-11-09T16:11:10.4014143+01:00",_x000D_
          "TotalRefreshCount": 1,_x000D_
          "CustomInfo": {}_x000D_
        }_x000D_
      },_x000D_
      "4443": {_x000D_
        "$type": "Inside.Core.Formula.Definition.DefinitionAC, Inside.Core.Formula",_x000D_
        "ID": 4443,_x000D_
        "Results": [_x000D_
          [_x000D_
            "3"_x000D_
          ]_x000D_
        ],_x000D_
        "Statistics": {_x000D_
          "CreationDate": "2022-11-15T10:02:33.4361528+01:00",_x000D_
          "LastRefreshDate": "2020-11-09T16:11:10.4183703+01:00",_x000D_
          "TotalRefreshCount": 1,_x000D_
          "CustomInfo": {}_x000D_
        }_x000D_
      },_x000D_
      "4444": {_x000D_
        "$type": "Inside.Core.Formula.Definition.DefinitionAC, Inside.Core.Formula",_x000D_
        "ID": 4444,_x000D_
        "Results": [_x000D_
          [_x000D_
            "1"_x000D_
          ]_x000D_
        ],_x000D_
        "Statistics": {_x000D_
          "CreationDate": "2022-11-15T10:02:33.4361528+01:00",_x000D_
          "LastRefreshDate": "2020-11-09T16:11:10.4203649+01:00",_x000D_
          "TotalRefreshCount": 1,_x000D_
          "CustomInfo": {}_x000D_
        }_x000D_
      },_x000D_
      "4445": {_x000D_
        "$type": "Inside.Core.Formula.Definition.DefinitionAC, Inside.Core.Formula",_x000D_
        "ID": 4445,_x000D_
        "Results": [_x000D_
          [_x000D_
            "2"_x000D_
          ]_x000D_
        ],_x000D_
        "Statistics": {_x000D_
          "CreationDate": "2022-11-15T10:02:33.4361528+01:00",_x000D_
          "LastRefreshDate": "2020-11-09T16:11:10.4233572+01:00",_x000D_
          "TotalRefreshCount": 1,_x000D_
          "CustomInfo": {}_x000D_
        }_x000D_
      },_x000D_
      "4446": {_x000D_
        "$type": "Inside.Core.Formula.Definition.DefinitionAC, Inside.Core.Formula",_x000D_
        "ID": 4446,_x000D_
        "Results": [_x000D_
          [_x000D_
            "1"_x000D_
          ]_x000D_
        ],_x000D_
        "Statistics": {_x000D_
          "CreationDate": "2022-11-15T10:02:33.4361528+01:00",_x000D_
          "LastRefreshDate": "2020-11-09T16:11:10.4263495+01:00",_x000D_
          "TotalRefreshCount": 1,_x000D_
          "CustomInfo": {}_x000D_
        }_x000D_
      },_x000D_
      "4447": {_x000D_
        "$type": "Inside.Core.Formula.Definition.DefinitionAC, Inside.Core.Formula",_x000D_
        "ID": 4447,_x000D_
        "Results": [_x000D_
          [_x000D_
            "1"_x000D_
          ]_x000D_
        ],_x000D_
        "Statistics": {_x000D_
          "CreationDate": "2022-11-15T10:02:33.4361528+01:00",_x000D_
          "LastRefreshDate": "2020-11-09T16:11:10.4283441+01:00",_x000D_
          "TotalRefreshCount": 1,_x000D_
          "CustomInfo": {}_x000D_
        }_x000D_
      },_x000D_
      "4448": {_x000D_
        "$type": "Inside.Core.Formula.Definition.DefinitionAC, Inside.Core.Formula",_x000D_
        "ID": 4448,_x000D_
        "Results": [_x000D_
          [_x000D_
            "2"_x000D_
          ]_x000D_
        ],_x000D_
        "Statistics": {_x000D_
          "CreationDate": "2022-11-15T10:02:33.4361528+01:00",_x000D_
          "LastRefreshDate": "2020-11-09T16:11:10.432335+01:00",_x000D_
          "TotalRefreshCount": 1,_x000D_
          "CustomInfo": {}_x000D_
        }_x000D_
      },_x000D_
      "4449": {_x000D_
        "$type": "Inside.Core.Formula.Definition.DefinitionAC, Inside.Core.Formula",_x000D_
        "ID": 4449,_x000D_
        "Results": [_x000D_
          [_x000D_
            "2"_x000D_
          ]_x000D_
        ],_x000D_
        "Statistics": {_x000D_
          "CreationDate": "2022-11-15T10:02:33.4361528+01:00",_x000D_
          "LastRefreshDate": "2020-11-09T16:11:10.434357+01:00",_x000D_
          "TotalRefreshCount": 1,_x000D_
          "CustomInfo": {}_x000D_
        }_x000D_
      },_x000D_
      "4450": {_x000D_
        "$type": "Inside.Core.Formula.Definition.DefinitionAC, Inside.Core.Formula",_x000D_
        "ID": 4450,_x000D_
        "Results": [_x000D_
          [_x000D_
            "3"_x000D_
          ]_x000D_
        ],_x000D_
        "Statistics": {_x000D_
          "CreationDate": "2022-11-15T10:02:33.4361528+01:00",_x000D_
          "LastRefreshDate": "2020-11-09T16:11:10.4373213+01:00",_x000D_
          "TotalRefreshCount": 1,_x000D_
          "CustomInfo": {}_x000D_
        }_x000D_
      },_x000D_
      "4451": {_x000D_
        "$type": "Inside.Core.Formula.Definition.DefinitionAC, Inside.Core.Formula",_x000D_
        "ID": 4451,_x000D_
        "Results": [_x000D_
          [_x000D_
            "1"_x000D_
          ]_x000D_
        ],_x000D_
        "Statistics": {_x000D_
          "CreationDate": "2022-11-15T10:02:33.4361528+01:00",_x000D_
          "LastRefreshDate": "2020-11-09T16:11:10.4403151+01:00",_x000D_
          "TotalRefreshCount": 1,_x000D_
          "CustomInfo": {}_x000D_
        }_x000D_
      },_x000D_
      "4452": {_x000D_
        "$type": "Inside.Core.Formula.Definition.DefinitionAC, Inside.Core.Formula",_x000D_
        "ID": 4452,_x000D_
        "Results": [_x000D_
          [_x000D_
            "1"_x000D_
          ]_x000D_
        ],_x000D_
        "Statistics": {_x000D_
          "CreationDate": "2022-11-15T10:02:33.4361528+01:00",_x000D_
          "LastRefreshDate": "2020-11-09T16:11:10.4423097+01:00",_x000D_
          "TotalRefreshCount": 1,_x000D_
          "CustomInfo": {}_x000D_
        }_x000D_
      },_x000D_
      "4453": {_x000D_
        "$type": "Inside.Core.Formula.Definition.DefinitionAC, Inside.Core.Formula",_x000D_
        "ID": 4453,_x000D_
        "Results": [_x000D_
          [_x000D_
            "2"_x000D_
          ]_x000D_
        ],_x000D_
        "Statistics": {_x000D_
          "CreationDate": "2022-11-15T10:02:33.4361528+01:00",_x000D_
          "LastRefreshDate": "2020-11-09T16:11:10.4453033+01:00",_x000D_
          "TotalRefreshCount": 1,_x000D_
          "CustomInfo": {}_x000D_
        }_x000D_
      },_x000D_
      "4454": {_x000D_
        "$type": "Inside.Core.Formula.Definition.DefinitionAC, Inside.Core.Formula",_x000D_
        "ID": 4454,_x000D_
        "Results": [_x000D_
          [_x000D_
            "2"_x000D_
          ]_x000D_
        ],_x000D_
        "Statistics": {_x000D_
          "CreationDate": "2022-11-15T10:02:33.4361528+01:00",_x000D_
          "LastRefreshDate": "2020-11-09T16:11:10.4512845+01:00",_x000D_
          "TotalRefreshCount": 1,_x000D_
          "CustomInfo": {}_x000D_
        }_x000D_
      },_x000D_
      "4455": {_x000D_
        "$type": "Inside.Core.Formula.Definition.DefinitionAC, Inside.Core.Formula",_x000D_
        "ID": 4455,_x000D_
        "Results": [_x000D_
          [_x000D_
            "2"_x000D_
          ]_x000D_
        ],_x000D_
        "Statistics": {_x000D_
          "CreationDate": "2022-11-15T10:02:33.4361528+01:00",_x000D_
          "LastRefreshDate": "2020-11-09T16:11:10.4562726+01:00",_x000D_
          "TotalRefreshCount": 1,_x000D_
          "CustomInfo": {}_x000D_
        }_x000D_
      },_x000D_
      "4456": {_x000D_
        "$type": "Inside.Core.Formula.Definition.DefinitionAC, Inside.Core.Formula",_x000D_
        "ID": 4456,_x000D_
        "Results": [_x000D_
          [_x000D_
            "1"_x000D_
          ]_x000D_
        ],_x000D_
        "Statistics": {_x000D_
          "CreationDate": "2022-11-15T10:02:33.4361528+01:00",_x000D_
          "LastRefreshDate": "2020-11-09T16:11:10.4622565+01:00",_x000D_
          "TotalRefreshCount": 1,_x000D_
          "CustomInfo": {}_x000D_
        }_x000D_
      },_x000D_
      "4457": {_x000D_
        "$type": "Inside.Core.Formula.Definition.DefinitionAC, Inside.Core.Formula",_x000D_
        "ID": 4457,_x000D_
        "Results": [_x000D_
          [_x000D_
            "1"_x000D_
          ]_x000D_
        ],_x000D_
        "Statistics": {_x000D_
          "CreationDate": "2022-11-15T10:02:33.4361528+01:00",_x000D_
          "LastRefreshDate": "2020-11-09T16:11:10.4662481+01:00",_x000D_
          "TotalRefreshCount": 1,_x000D_
          "CustomInfo": {}_x000D_
        }_x000D_
      },_x000D_
      "4458": {_x000D_
        "$type": "Inside.Core.Formula.Definition.DefinitionAC, Inside.Core.Formula",_x000D_
        "ID": 4458,_x000D_
        "Results": [_x000D_
          [_x000D_
            "2"_x000D_
          ]_x000D_
        ],_x000D_
        "Statistics": {_x000D_
          "CreationDate": "2022-11-15T10:02:33.4361528+01:00",_x000D_
          "LastRefreshDate": "2020-11-09T16:11:10.4702353+01:00",_x000D_
          "TotalRefreshCount": 1,_x000D_
          "CustomInfo": {}_x000D_
        }_x000D_
      },_x000D_
      "4459": {_x000D_
        "$type": "Inside.Core.Formula.Definition.DefinitionAC, Inside.Core.Formula",_x000D_
        "ID": 4459,_x000D_
        "Results": [_x000D_
          [_x000D_
            "1"_x000D_
          ]_x000D_
        ],_x000D_
        "Statistics": {_x000D_
          "CreationDate": "2022-11-15T10:02:33.4361528+01:00",_x000D_
          "LastRefreshDate": "2020-11-09T16:11:10.4822064+01:00",_x000D_
          "TotalRefreshCount": 1,_x000D_
          "CustomInfo": {}_x000D_
        }_x000D_
      },_x000D_
      "4460": {_x000D_
        "$type": "Inside.Core.Formula.Definition.DefinitionAC, Inside.Core.Formula",_x000D_
        "ID": 4460,_x000D_
        "Results": [_x000D_
          [_x000D_
            "3"_x000D_
          ]_x000D_
        ],_x000D_
        "Statistics": {_x000D_
          "CreationDate": "2022-11-15T10:02:33.4361528+01:00",_x000D_
          "LastRefreshDate": "2020-11-09T16:11:10.4852516+01:00",_x000D_
          "TotalRefreshCount": 1,_x000D_
          "CustomInfo": {}_x000D_
        }_x000D_
      },_x000D_
      "4461": {_x000D_
        "$type": "Inside.Core.Formula.Definition.DefinitionAC, Inside.Core.Formula",_x000D_
        "ID": 4461,_x000D_
        "Results": [_x000D_
          [_x000D_
            "1"_x000D_
          ]_x000D_
        ],_x000D_
        "Statistics": {_x000D_
          "CreationDate": "2022-11-15T10:02:33.4361528+01:00",_x000D_
          "LastRefreshDate": "2020-11-09T16:11:10.4872603+01:00",_x000D_
          "TotalRefreshCount": 1,_x000D_
          "CustomInfo": {}_x000D_
        }_x000D_
      },_x000D_
      "4462": {_x000D_
        "$type": "Inside.Core.Formula.Definition.DefinitionAC, Inside.Core.Formula",_x000D_
        "ID": 4462,_x000D_
        "Results": [_x000D_
          [_x000D_
            "2"_x000D_
          ]_x000D_
        ],_x000D_
        "Statistics": {_x000D_
          "CreationDate": "2022-11-15T10:02:33.4361528+01:00",_x000D_
          "LastRefreshDate": "2020-11-09T16:11:10.4892588+01:00",_x000D_
          "TotalRefreshCount": 1,_x000D_
          "CustomInfo": {}_x000D_
        }_x000D_
      },_x000D_
      "4463": {_x000D_
        "$type": "Inside.Core.Formula.Definition.DefinitionAC, Inside.Core.Formula",_x000D_
        "ID": 4463,_x000D_
        "Results": [_x000D_
          [_x000D_
            "3"_x000D_
          ]_x000D_
        ],_x000D_
        "Statistics": {_x000D_
          "CreationDate": "2022-11-15T10:02:33.4361528+01:00",_x000D_
          "LastRefreshDate": "2020-11-09T16:11:10.492251+01:00",_x000D_
          "TotalRefreshCount": 1,_x000D_
          "CustomInfo": {}_x000D_
        }_x000D_
      },_x000D_
      "4464": {_x000D_
        "$type": "Inside.Core.Formula.Definition.DefinitionAC, Inside.Core.Formula",_x000D_
        "ID": 4464,_x000D_
        "Results": [_x000D_
          [_x000D_
            "2"_x000D_
          ]_x000D_
        ],_x000D_
        "Statistics": {_x000D_
          "CreationDate": "2022-11-15T10:02:33.4361528+01:00",_x000D_
          "LastRefreshDate": "2020-11-09T16:11:10.4952791+01:00",_x000D_
          "TotalRefreshCount": 1,_x000D_
          "CustomInfo": {}_x000D_
        }_x000D_
      },_x000D_
      "4465": {_x000D_
        "$type": "Inside.Core.Formula.Definition.DefinitionAC, Inside.Core.Formula",_x000D_
        "ID": 4465,_x000D_
        "Results": [_x000D_
          [_x000D_
            "1"_x000D_
          ]_x000D_
        ],_x000D_
        "Statistics": {_x000D_
          "CreationDate": "2022-11-15T10:02:33.4361528+01:00",_x000D_
          "LastRefreshDate": "2020-11-09T16:11:10.4982439+01:00",_x000D_
          "TotalRefreshCount": 1,_x000D_
          "CustomInfo": {}_x000D_
        }_x000D_
      },_x000D_
      "4466": {_x000D_
        "$type": "Inside.Core.Formula.Definition.DefinitionAC, Inside.Core.Formula",_x000D_
        "ID": 4466,_x000D_
        "Results": [_x000D_
          [_x000D_
            "2"_x000D_
          ]_x000D_
        ],_x000D_
        "Statistics": {_x000D_
          "CreationDate": "2022-11-15T10:02:33.4361528+01:00",_x000D_
          "LastRefreshDate": "2020-11-09T16:11:10.5002838+01:00",_x000D_
          "TotalRefreshCount": 1,_x000D_
          "CustomInfo": {}_x000D_
        }_x000D_
      },_x000D_
      "4467": {_x000D_
        "$type": "Inside.Core.Formula.Definition.DefinitionAC, Inside.Core.Formula",_x000D_
        "ID": 4467,_x000D_
        "Results": [_x000D_
          [_x000D_
            "2"_x000D_
          ]_x000D_
        ],_x000D_
        "Statistics": {_x000D_
          "CreationDate": "2022-11-15T10:02:33.4361528+01:00",_x000D_
          "LastRefreshDate": "2020-11-09T16:11:10.5022719+01:00",_x000D_
          "TotalRefreshCount": 1,_x000D_
          "CustomInfo": {}_x000D_
        }_x000D_
      },_x000D_
      "4468": {_x000D_
        "$type": "Inside.Core.Formula.Definition.DefinitionAC, Inside.Core.Formula",_x000D_
        "ID": 4468,_x000D_
        "Results": [_x000D_
          [_x000D_
            "4"_x000D_
          ]_x000D_
        ],_x000D_
        "Statistics": {_x000D_
          "CreationDate": "2022-11-15T10:02:33.4361528+01:00",_x000D_
          "LastRefreshDate": "2020-11-09T16:11:10.505272+01:00",_x000D_
          "TotalRefreshCount": 1,_x000D_
          "CustomInfo": {}_x000D_
        }_x000D_
      },_x000D_
      "4469": {_x000D_
        "$type": "Inside.Core.Formula.Definition.DefinitionAC, Inside.Core.Formula",_x000D_
        "ID": 4469,_x000D_
        "Results": [_x000D_
          [_x000D_
            "2"_x000D_
          ]_x000D_
        ],_x000D_
        "Statistics": {_x000D_
          "CreationDate": "2022-11-15T10:02:33.4361528+01:00",_x000D_
          "LastRefreshDate": "2020-11-09T16:11:10.5072584+01:00",_x000D_
          "TotalRefreshCount": 1,_x000D_
          "CustomInfo": {}_x000D_
        }_x000D_
      },_x000D_
      "4470": {_x000D_
        "$type": "Inside.Core.Formula.Definition.DefinitionAC, Inside.Core.Formula",_x000D_
        "ID": 4470,_x000D_
        "Results": [_x000D_
          [_x000D_
            "1"_x000D_
          ]_x000D_
        ],_x000D_
        "Statistics": {_x000D_
          "CreationDate": "2022-11-15T10:02:33.4361528+01:00",_x000D_
          "LastRefreshDate": "2020-11-09T16:11:10.5102554+01:00",_x000D_
          "TotalRefreshCount": 1,_x000D_
          "CustomInfo": {}_x000D_
        }_x000D_
      },_x000D_
      "4471": {_x000D_
        "$type": "Inside.Core.Formula.Definition.DefinitionAC, Inside.Core.Formula",_x000D_
        "ID": 4471,_x000D_
        "Results": [_x000D_
          [_x000D_
            "2"_x000D_
          ]_x000D_
        ],_x000D_
        "Statistics": {_x000D_
          "CreationDate": "2022-11-15T10:02:33.4361528+01:00",_x000D_
          "LastRefreshDate": "2020-11-09T16:11:10.5122535+01:00",_x000D_
          "TotalRefreshCount": 1,_x000D_
          "CustomInfo": {}_x000D_
        }_x000D_
      },_x000D_
      "4472": {_x000D_
        "$type": "Inside.Core.Formula.Definition.DefinitionAC, Inside.Core.Formula",_x000D_
        "ID": 4472,_x000D_
        "Results": [_x000D_
          [_x000D_
            "3"_x000D_
          ]_x000D_
        ],_x000D_
        "Statistics": {_x000D_
          "CreationDate": "2022-11-15T10:02:33.4361528+01:00",_x000D_
          "LastRefreshDate": "2020-11-09T16:11:10.5152305+01:00",_x000D_
          "TotalRefreshCount": 1,_x000D_
          "CustomInfo": {}_x000D_
        }_x000D_
      },_x000D_
      "4473": {_x000D_
        "$type": "Inside.Core.Formula.Definition.DefinitionAC, Inside.Core.Formula",_x000D_
        "ID": 4473,_x000D_
        "Results": [_x000D_
          [_x000D_
            "3"_x000D_
          ]_x000D_
        ],_x000D_
        "Statistics": {_x000D_
          "CreationDate": "2022-11-15T10:02:33.4361528+01:00",_x000D_
          "LastRefreshDate": "2020-11-09T16:11:10.5172377+01:00",_x000D_
          "TotalRefreshCount": 1,_x000D_
          "CustomInfo": {}_x000D_
        }_x000D_
      },_x000D_
      "4474": {_x000D_
        "$type": "Inside.Core.Formula.Definition.DefinitionAC, Inside.Core.Formula",_x000D_
        "ID": 4474,_x000D_
        "Results": [_x000D_
          [_x000D_
            "1"_x000D_
          ]_x000D_
        ],_x000D_
        "Statistics": {_x000D_
          "CreationDate": "2022-11-15T10:02:33.4361528+01:00",_x000D_
          "LastRefreshDate": "2020-11-09T16:11:10.5202322+01:00",_x000D_
          "TotalRefreshCount": 1,_x000D_
          "CustomInfo": {}_x000D_
        }_x000D_
      },_x000D_
      "4475": {_x000D_
        "$type": "Inside.Core.Formula.Definition.DefinitionAC, Inside.Core.Formula",_x000D_
        "ID": 4475,_x000D_
        "Results": [_x000D_
          [_x000D_
            "2"_x000D_
          ]_x000D_
        ],_x000D_
        "Statistics": {_x000D_
          "CreationDate": "2022-11-15T10:02:33.4361528+01:00",_x000D_
          "LastRefreshDate": "2020-11-09T16:11:10.5242203+01:00",_x000D_
          "TotalRefreshCount": 1,_x000D_
          "CustomInfo": {}_x000D_
        }_x000D_
      },_x000D_
      "4476": {_x000D_
        "$type": "Inside.Core.Formula.Definition.DefinitionAC, Inside.Core.Formula",_x000D_
        "ID": 4476,_x000D_
        "Results": [_x000D_
          [_x000D_
            "2"_x000D_
          ]_x000D_
        ],_x000D_
        "Statistics": {_x000D_
          "CreationDate": "2022-11-15T10:02:33.4361528+01:00",_x000D_
          "LastRefreshDate": "2020-11-09T16:11:10.5282116+01:00",_x000D_
          "TotalRefreshCount": 1,_x000D_
          "CustomInfo": {}_x000D_
        }_x000D_
      },_x000D_
      "4477": {_x000D_
        "$type": "Inside.Core.Formula.Definition.DefinitionAC, Inside.Core.Formula",_x000D_
        "ID": 4477,_x000D_
        "Results": [_x000D_
          [_x000D_
            "2"_x000D_
          ]_x000D_
        ],_x000D_
        "Statistics": {_x000D_
          "CreationDate": "2022-11-15T10:02:33.4361528+01:00",_x000D_
          "LastRefreshDate": "2020-11-09T16:11:10.532155+01:00",_x000D_
          "TotalRefreshCount": 1,_x000D_
          "CustomInfo": {}_x000D_
        }_x000D_
      },_x000D_
      "4478": {_x000D_
        "$type": "Inside.Core.Formula.Definition.DefinitionAC, Inside.Core.Formula",_x000D_
        "ID": 4478,_x000D_
        "Results": [_x000D_
          [_x000D_
            "1"_x000D_
          ]_x000D_
        ],_x000D_
        "Statistics": {_x000D_
          "CreationDate": "2022-11-15T10:02:33.4361528+01:00",_x000D_
          "LastRefreshDate": "2020-11-09T16:11:10.5341894+01:00",_x000D_
          "TotalRefreshCount": 1,_x000D_
          "CustomInfo": {}_x000D_
        }_x000D_
      },_x000D_
      "4479": {_x000D_
        "$type": "Inside.Core.Formula.Definition.DefinitionAC, Inside.Core.Formula",_x000D_
        "ID": 4479,_x000D_
        "Results": [_x000D_
          [_x000D_
            "1"_x000D_
          ]_x000D_
        ],_x000D_
        "Statistics": {_x000D_
          "CreationDate": "2022-11-15T10:02:33.4361528+01:00",_x000D_
          "LastRefreshDate": "2020-11-09T16:11:10.5371815+01:00",_x000D_
          "TotalRefreshCount": 1,_x000D_
          "CustomInfo": {}_x000D_
        }_x000D_
      },_x000D_
      "4480": {_x000D_
        "$type": "Inside.Core.Formula.Definition.DefinitionAC, Inside.Core.Formula",_x000D_
        "ID": 4480,_x000D_
        "Results": [_x000D_
          [_x000D_
            "Catégorie 1"_x000D_
          ]_x000D_
        ],_x000D_
        "Statistics": {_x000D_
          "CreationDate": "2022-11-15T10:02:33.4361528+01:00",_x000D_
          "LastRefreshDate": "2020-11-09T16:11:10.550146+01:00",_x000D_
          "TotalRefreshCount": 1,_x000D_
          "CustomInfo": {}_x000D_
        }_x000D_
      },_x000D_
      "4481": {_x000D_
        "$type": "Inside.Core.Formula.Definition.DefinitionAC, Inside.Core.Formula",_x000D_
        "ID": 4481,_x000D_
        "Results": [_x000D_
          [_x000D_
            "Catégorie 3"_x000D_
          ]_x000D_
        ],_x000D_
        "Statistics": {_x000D_
          "CreationDate": "2022-11-15T10:02:33.4361528+01:00",_x000D_
          "LastRefreshDate": "2020-11-09T16:11:10.5531368+01:00",_x000D_
          "TotalRefreshCount": 1,_x000D_
          "CustomInfo": {}_x000D_
        }_x000D_
      },_x000D_
      "4482": {_x000D_
        "$type": "Inside.Core.Formula.Definition.DefinitionAC, Inside.Core.Formula",_x000D_
        "ID": 4482,_x000D_
        "Results": [_x000D_
          [_x000D_
            "Catégorie 2"_x000D_
          ]_x000D_
        ],_x000D_
        "Statistics": {_x000D_
          "CreationDate": "2022-11-15T10:02:33.4361528+01:00",_x000D_
          "LastRefreshDate": "2020-11-09T16:11:10.5571305+01:00",_x000D_
          "TotalRefreshCount": 1,_x000D_
          "CustomInfo": {}_x000D_
        }_x000D_
      },_x000D_
      "4483": {_x000D_
        "$type": "Inside.Core.Formula.Definition.DefinitionAC, Inside.Core.Formula",_x000D_
        "ID": 4483,_x000D_
        "Results": [_x000D_
          [_x000D_
            "Employé"_x000D_
          ]_x000D_
        ],_x000D_
        "Statistics": {_x000D_
          "CreationDate":</t>
  </si>
  <si>
    <t xml:space="preserve"> "2022-11-15T10:02:33.4361528+01:00",_x000D_
          "LastRefreshDate": "2020-11-09T16:11:10.5591342+01:00",_x000D_
          "TotalRefreshCount": 1,_x000D_
          "CustomInfo": {}_x000D_
        }_x000D_
      },_x000D_
      "4484": {_x000D_
        "$type": "Inside.Core.Formula.Definition.DefinitionAC, Inside.Core.Formula",_x000D_
        "ID": 4484,_x000D_
        "Results": [_x000D_
          [_x000D_
            "Employé"_x000D_
          ]_x000D_
        ],_x000D_
        "Statistics": {_x000D_
          "CreationDate": "2022-11-15T10:02:33.4361528+01:00",_x000D_
          "LastRefreshDate": "2020-11-09T16:11:10.562078+01:00",_x000D_
          "TotalRefreshCount": 1,_x000D_
          "CustomInfo": {}_x000D_
        }_x000D_
      },_x000D_
      "4485": {_x000D_
        "$type": "Inside.Core.Formula.Definition.DefinitionAC, Inside.Core.Formula",_x000D_
        "ID": 4485,_x000D_
        "Results": [_x000D_
          [_x000D_
            "Employé"_x000D_
          ]_x000D_
        ],_x000D_
        "Statistics": {_x000D_
          "CreationDate": "2022-11-15T10:02:33.4361528+01:00",_x000D_
          "LastRefreshDate": "2020-11-09T16:11:10.5650696+01:00",_x000D_
          "TotalRefreshCount": 1,_x000D_
          "CustomInfo": {}_x000D_
        }_x000D_
      },_x000D_
      "4486": {_x000D_
        "$type": "Inside.Core.Formula.Definition.DefinitionAC, Inside.Core.Formula",_x000D_
        "ID": 4486,_x000D_
        "Results": [_x000D_
          [_x000D_
            "Ingénieur et cadre"_x000D_
          ]_x000D_
        ],_x000D_
        "Statistics": {_x000D_
          "CreationDate": "2022-11-15T10:02:33.4361528+01:00",_x000D_
          "LastRefreshDate": "2020-11-09T16:11:10.5680635+01:00",_x000D_
          "TotalRefreshCount": 1,_x000D_
          "CustomInfo": {}_x000D_
        }_x000D_
      },_x000D_
      "4487": {_x000D_
        "$type": "Inside.Core.Formula.Definition.DefinitionAC, Inside.Core.Formula",_x000D_
        "ID": 4487,_x000D_
        "Results": [_x000D_
          [_x000D_
            "Employé"_x000D_
          ]_x000D_
        ],_x000D_
        "Statistics": {_x000D_
          "CreationDate": "2022-11-15T10:02:33.4361528+01:00",_x000D_
          "LastRefreshDate": "2020-11-09T16:11:10.5710554+01:00",_x000D_
          "TotalRefreshCount": 1,_x000D_
          "CustomInfo": {}_x000D_
        }_x000D_
      },_x000D_
      "4488": {_x000D_
        "$type": "Inside.Core.Formula.Definition.DefinitionAC, Inside.Core.Formula",_x000D_
        "ID": 4488,_x000D_
        "Results": [_x000D_
          [_x000D_
            "Employé"_x000D_
          ]_x000D_
        ],_x000D_
        "Statistics": {_x000D_
          "CreationDate": "2022-11-15T10:02:33.4361528+01:00",_x000D_
          "LastRefreshDate": "2020-11-09T16:11:10.5730505+01:00",_x000D_
          "TotalRefreshCount": 1,_x000D_
          "CustomInfo": {}_x000D_
        }_x000D_
      },_x000D_
      "4489": {_x000D_
        "$type": "Inside.Core.Formula.Definition.DefinitionAC, Inside.Core.Formula",_x000D_
        "ID": 4489,_x000D_
        "Results": [_x000D_
          [_x000D_
            "Ingénieur et cadre"_x000D_
          ]_x000D_
        ],_x000D_
        "Statistics": {_x000D_
          "CreationDate": "2022-11-15T10:02:33.4361528+01:00",_x000D_
          "LastRefreshDate": "2020-11-09T16:11:10.5760429+01:00",_x000D_
          "TotalRefreshCount": 1,_x000D_
          "CustomInfo": {}_x000D_
        }_x000D_
      },_x000D_
      "4490": {_x000D_
        "$type": "Inside.Core.Formula.Definition.DefinitionAC, Inside.Core.Formula",_x000D_
        "ID": 4490,_x000D_
        "Results": [_x000D_
          [_x000D_
            "Employé"_x000D_
          ]_x000D_
        ],_x000D_
        "Statistics": {_x000D_
          "CreationDate": "2022-11-15T10:02:33.4361528+01:00",_x000D_
          "LastRefreshDate": "2020-11-09T16:11:10.5820271+01:00",_x000D_
          "TotalRefreshCount": 1,_x000D_
          "CustomInfo": {}_x000D_
        }_x000D_
      },_x000D_
      "4491": {_x000D_
        "$type": "Inside.Core.Formula.Definition.DefinitionAC, Inside.Core.Formula",_x000D_
        "ID": 4491,_x000D_
        "Results": [_x000D_
          [_x000D_
            "Employé"_x000D_
          ]_x000D_
        ],_x000D_
        "Statistics": {_x000D_
          "CreationDate": "2022-11-15T10:02:33.4361528+01:00",_x000D_
          "LastRefreshDate": "2020-11-09T16:11:10.5897379+01:00",_x000D_
          "TotalRefreshCount": 1,_x000D_
          "CustomInfo": {}_x000D_
        }_x000D_
      },_x000D_
      "4492": {_x000D_
        "$type": "Inside.Core.Formula.Definition.DefinitionAC, Inside.Core.Formula",_x000D_
        "ID": 4492,_x000D_
        "Results": [_x000D_
          [_x000D_
            "Employé"_x000D_
          ]_x000D_
        ],_x000D_
        "Statistics": {_x000D_
          "CreationDate": "2022-11-15T10:02:33.4361528+01:00",_x000D_
          "LastRefreshDate": "2020-11-09T16:11:10.592732+01:00",_x000D_
          "TotalRefreshCount": 1,_x000D_
          "CustomInfo": {}_x000D_
        }_x000D_
      },_x000D_
      "4493": {_x000D_
        "$type": "Inside.Core.Formula.Definition.DefinitionAC, Inside.Core.Formula",_x000D_
        "ID": 4493,_x000D_
        "Results": [_x000D_
          [_x000D_
            "Ingénieur et cadre"_x000D_
          ]_x000D_
        ],_x000D_
        "Statistics": {_x000D_
          "CreationDate": "2022-11-15T10:02:33.4361528+01:00",_x000D_
          "LastRefreshDate": "2020-11-09T16:11:10.5965265+01:00",_x000D_
          "TotalRefreshCount": 1,_x000D_
          "CustomInfo": {}_x000D_
        }_x000D_
      },_x000D_
      "4494": {_x000D_
        "$type": "Inside.Core.Formula.Definition.DefinitionAC, Inside.Core.Formula",_x000D_
        "ID": 4494,_x000D_
        "Results": [_x000D_
          [_x000D_
            "Ingénieur et cadre"_x000D_
          ]_x000D_
        ],_x000D_
        "Statistics": {_x000D_
          "CreationDate": "2022-11-15T10:02:33.4361528+01:00",_x000D_
          "LastRefreshDate": "2020-11-09T16:11:10.6005165+01:00",_x000D_
          "TotalRefreshCount": 1,_x000D_
          "CustomInfo": {}_x000D_
        }_x000D_
      },_x000D_
      "4495": {_x000D_
        "$type": "Inside.Core.Formula.Definition.DefinitionAC, Inside.Core.Formula",_x000D_
        "ID": 4495,_x000D_
        "Results": [_x000D_
          [_x000D_
            "Employé"_x000D_
          ]_x000D_
        ],_x000D_
        "Statistics": {_x000D_
          "CreationDate": "2022-11-15T10:02:33.4361528+01:00",_x000D_
          "LastRefreshDate": "2020-11-09T16:11:10.6055029+01:00",_x000D_
          "TotalRefreshCount": 1,_x000D_
          "CustomInfo": {}_x000D_
        }_x000D_
      },_x000D_
      "4496": {_x000D_
        "$type": "Inside.Core.Formula.Definition.DefinitionAC, Inside.Core.Formula",_x000D_
        "ID": 4496,_x000D_
        "Results": [_x000D_
          [_x000D_
            "Employé"_x000D_
          ]_x000D_
        ],_x000D_
        "Statistics": {_x000D_
          "CreationDate": "2022-11-15T10:02:33.4361528+01:00",_x000D_
          "LastRefreshDate": "2020-11-09T16:11:10.6084957+01:00",_x000D_
          "TotalRefreshCount": 1,_x000D_
          "CustomInfo": {}_x000D_
        }_x000D_
      },_x000D_
      "4497": {_x000D_
        "$type": "Inside.Core.Formula.Definition.DefinitionAC, Inside.Core.Formula",_x000D_
        "ID": 4497,_x000D_
        "Results": [_x000D_
          [_x000D_
            "Ingénieur et cadre"_x000D_
          ]_x000D_
        ],_x000D_
        "Statistics": {_x000D_
          "CreationDate": "2022-11-15T10:02:33.4361528+01:00",_x000D_
          "LastRefreshDate": "2020-11-09T16:11:10.6124847+01:00",_x000D_
          "TotalRefreshCount": 1,_x000D_
          "CustomInfo": {}_x000D_
        }_x000D_
      },_x000D_
      "4498": {_x000D_
        "$type": "Inside.Core.Formula.Definition.DefinitionAC, Inside.Core.Formula",_x000D_
        "ID": 4498,_x000D_
        "Results": [_x000D_
          [_x000D_
            "Employé"_x000D_
          ]_x000D_
        ],_x000D_
        "Statistics": {_x000D_
          "CreationDate": "2022-11-15T10:02:33.4361528+01:00",_x000D_
          "LastRefreshDate": "2020-11-09T16:11:10.6164748+01:00",_x000D_
          "TotalRefreshCount": 1,_x000D_
          "CustomInfo": {}_x000D_
        }_x000D_
      },_x000D_
      "4499": {_x000D_
        "$type": "Inside.Core.Formula.Definition.DefinitionAC, Inside.Core.Formula",_x000D_
        "ID": 4499,_x000D_
        "Results": [_x000D_
          [_x000D_
            "Employé"_x000D_
          ]_x000D_
        ],_x000D_
        "Statistics": {_x000D_
          "CreationDate": "2022-11-15T10:02:33.4361528+01:00",_x000D_
          "LastRefreshDate": "2020-11-09T16:11:10.6204645+01:00",_x000D_
          "TotalRefreshCount": 1,_x000D_
          "CustomInfo": {}_x000D_
        }_x000D_
      },_x000D_
      "4500": {_x000D_
        "$type": "Inside.Core.Formula.Definition.DefinitionAC, Inside.Core.Formula",_x000D_
        "ID": 4500,_x000D_
        "Results": [_x000D_
          [_x000D_
            "Employé"_x000D_
          ]_x000D_
        ],_x000D_
        "Statistics": {_x000D_
          "CreationDate": "2022-11-15T10:02:33.4361528+01:00",_x000D_
          "LastRefreshDate": "2020-11-09T16:11:10.6244549+01:00",_x000D_
          "TotalRefreshCount": 1,_x000D_
          "CustomInfo": {}_x000D_
        }_x000D_
      },_x000D_
      "4501": {_x000D_
        "$type": "Inside.Core.Formula.Definition.DefinitionAC, Inside.Core.Formula",_x000D_
        "ID": 4501,_x000D_
        "Results": [_x000D_
          [_x000D_
            "Employé"_x000D_
          ]_x000D_
        ],_x000D_
        "Statistics": {_x000D_
          "CreationDate": "2022-11-15T10:02:33.4361528+01:00",_x000D_
          "LastRefreshDate": "2020-11-09T16:11:10.6274481+01:00",_x000D_
          "TotalRefreshCount": 1,_x000D_
          "CustomInfo": {}_x000D_
        }_x000D_
      },_x000D_
      "4502": {_x000D_
        "$type": "Inside.Core.Formula.Definition.DefinitionAC, Inside.Core.Formula",_x000D_
        "ID": 4502,_x000D_
        "Results": [_x000D_
          [_x000D_
            "Employé"_x000D_
          ]_x000D_
        ],_x000D_
        "Statistics": {_x000D_
          "CreationDate": "2022-11-15T10:02:33.4361528+01:00",_x000D_
          "LastRefreshDate": "2020-11-09T16:11:10.6294421+01:00",_x000D_
          "TotalRefreshCount": 1,_x000D_
          "CustomInfo": {}_x000D_
        }_x000D_
      },_x000D_
      "4503": {_x000D_
        "$type": "Inside.Core.Formula.Definition.DefinitionAC, Inside.Core.Formula",_x000D_
        "ID": 4503,_x000D_
        "Results": [_x000D_
          [_x000D_
            "Ingénieur et cadre"_x000D_
          ]_x000D_
        ],_x000D_
        "Statistics": {_x000D_
          "CreationDate": "2022-11-15T10:02:33.4361528+01:00",_x000D_
          "LastRefreshDate": "2020-11-09T16:11:10.6334322+01:00",_x000D_
          "TotalRefreshCount": 1,_x000D_
          "CustomInfo": {}_x000D_
        }_x000D_
      },_x000D_
      "4504": {_x000D_
        "$type": "Inside.Core.Formula.Definition.DefinitionAC, Inside.Core.Formula",_x000D_
        "ID": 4504,_x000D_
        "Results": [_x000D_
          [_x000D_
            "Employé"_x000D_
          ]_x000D_
        ],_x000D_
        "Statistics": {_x000D_
          "CreationDate": "2022-11-15T10:02:33.4361528+01:00",_x000D_
          "LastRefreshDate": "2020-11-09T16:11:10.6354275+01:00",_x000D_
          "TotalRefreshCount": 1,_x000D_
          "CustomInfo": {}_x000D_
        }_x000D_
      },_x000D_
      "4505": {_x000D_
        "$type": "Inside.Core.Formula.Definition.DefinitionAC, Inside.Core.Formula",_x000D_
        "ID": 4505,_x000D_
        "Results": [_x000D_
          [_x000D_
            "Ingénieur et cadre"_x000D_
          ]_x000D_
        ],_x000D_
        "Statistics": {_x000D_
          "CreationDate": "2022-11-15T10:02:33.4361528+01:00",_x000D_
          "LastRefreshDate": "2020-11-09T16:11:10.6384192+01:00",_x000D_
          "TotalRefreshCount": 1,_x000D_
          "CustomInfo": {}_x000D_
        }_x000D_
      },_x000D_
      "4506": {_x000D_
        "$type": "Inside.Core.Formula.Definition.DefinitionAC, Inside.Core.Formula",_x000D_
        "ID": 4506,_x000D_
        "Results": [_x000D_
          [_x000D_
            "Employé"_x000D_
          ]_x000D_
        ],_x000D_
        "Statistics": {_x000D_
          "CreationDate": "2022-11-15T10:02:33.4361528+01:00",_x000D_
          "LastRefreshDate": "2020-11-09T16:11:10.6424068+01:00",_x000D_
          "TotalRefreshCount": 1,_x000D_
          "CustomInfo": {}_x000D_
        }_x000D_
      },_x000D_
      "4507": {_x000D_
        "$type": "Inside.Core.Formula.Definition.DefinitionAC, Inside.Core.Formula",_x000D_
        "ID": 4507,_x000D_
        "Results": [_x000D_
          [_x000D_
            "Employé"_x000D_
          ]_x000D_
        ],_x000D_
        "Statistics": {_x000D_
          "CreationDate": "2022-11-15T10:02:33.4361528+01:00",_x000D_
          "LastRefreshDate": "2020-11-09T16:11:10.6553741+01:00",_x000D_
          "TotalRefreshCount": 1,_x000D_
          "CustomInfo": {}_x000D_
        }_x000D_
      },_x000D_
      "4508": {_x000D_
        "$type": "Inside.Core.Formula.Definition.DefinitionAC, Inside.Core.Formula",_x000D_
        "ID": 4508,_x000D_
        "Results": [_x000D_
          [_x000D_
            "Ingénieur et cadre"_x000D_
          ]_x000D_
        ],_x000D_
        "Statistics": {_x000D_
          "CreationDate": "2022-11-15T10:02:33.4361528+01:00",_x000D_
          "LastRefreshDate": "2020-11-09T16:11:10.6594057+01:00",_x000D_
          "TotalRefreshCount": 1,_x000D_
          "CustomInfo": {}_x000D_
        }_x000D_
      },_x000D_
      "4509": {_x000D_
        "$type": "Inside.Core.Formula.Definition.DefinitionAC, Inside.Core.Formula",_x000D_
        "ID": 4509,_x000D_
        "Results": [_x000D_
          [_x000D_
            "Employé"_x000D_
          ]_x000D_
        ],_x000D_
        "Statistics": {_x000D_
          "CreationDate": "2022-11-15T10:02:33.4361528+01:00",_x000D_
          "LastRefreshDate": "2020-11-09T16:11:10.6613581+01:00",_x000D_
          "TotalRefreshCount": 1,_x000D_
          "CustomInfo": {}_x000D_
        }_x000D_
      },_x000D_
      "4510": {_x000D_
        "$type": "Inside.Core.Formula.Definition.DefinitionAC, Inside.Core.Formula",_x000D_
        "ID": 4510,_x000D_
        "Results": [_x000D_
          [_x000D_
            "Employé"_x000D_
          ]_x000D_
        ],_x000D_
        "Statistics": {_x000D_
          "CreationDate": "2022-11-15T10:02:33.4361528+01:00",_x000D_
          "LastRefreshDate": "2020-11-09T16:11:10.6663449+01:00",_x000D_
          "TotalRefreshCount": 1,_x000D_
          "CustomInfo": {}_x000D_
        }_x000D_
      },_x000D_
      "4511": {_x000D_
        "$type": "Inside.Core.Formula.Definition.DefinitionAC, Inside.Core.Formula",_x000D_
        "ID": 4511,_x000D_
        "Results": [_x000D_
          [_x000D_
            "Employé"_x000D_
          ]_x000D_
        ],_x000D_
        "Statistics": {_x000D_
          "CreationDate": "2022-11-15T10:02:33.4361528+01:00",_x000D_
          "LastRefreshDate": "2020-11-09T16:11:10.6723293+01:00",_x000D_
          "TotalRefreshCount": 1,_x000D_
          "CustomInfo": {}_x000D_
        }_x000D_
      },_x000D_
      "4512": {_x000D_
        "$type": "Inside.Core.Formula.Definition.DefinitionAC, Inside.Core.Formula",_x000D_
        "ID": 4512,_x000D_
        "Results": [_x000D_
          [_x000D_
            "Employé"_x000D_
          ]_x000D_
        ],_x000D_
        "Statistics": {_x000D_
          "CreationDate": "2022-11-15T10:02:33.4361528+01:00",_x000D_
          "LastRefreshDate": "2020-11-09T16:11:10.6773164+01:00",_x000D_
          "TotalRefreshCount": 1,_x000D_
          "CustomInfo": {}_x000D_
        }_x000D_
      },_x000D_
      "4513": {_x000D_
        "$type": "Inside.Core.Formula.Definition.DefinitionAC, Inside.Core.Formula",_x000D_
        "ID": 4513,_x000D_
        "Results": [_x000D_
          [_x000D_
            "Employé"_x000D_
          ]_x000D_
        ],_x000D_
        "Statistics": {_x000D_
          "CreationDate": "2022-11-15T10:02:33.4361528+01:00",_x000D_
          "LastRefreshDate": "2020-11-09T16:11:10.6833009+01:00",_x000D_
          "TotalRefreshCount": 1,_x000D_
          "CustomInfo": {}_x000D_
        }_x000D_
      },_x000D_
      "4514": {_x000D_
        "$type": "Inside.Core.Formula.Definition.DefinitionAC, Inside.Core.Formula",_x000D_
        "ID": 4514,_x000D_
        "Results": [_x000D_
          [_x000D_
            "Employé"_x000D_
          ]_x000D_
        ],_x000D_
        "Statistics": {_x000D_
          "CreationDate": "2022-11-15T10:02:33.4361528+01:00",_x000D_
          "LastRefreshDate": "2020-11-09T16:11:10.686293+01:00",_x000D_
          "TotalRefreshCount": 1,_x000D_
          "CustomInfo": {}_x000D_
        }_x000D_
      },_x000D_
      "4515": {_x000D_
        "$type": "Inside.Core.Formula.Definition.DefinitionAC, Inside.Core.Formula",_x000D_
        "ID": 4515,_x000D_
        "Results": [_x000D_
          [_x000D_
            "Employé"_x000D_
          ]_x000D_
        ],_x000D_
        "Statistics": {_x000D_
          "CreationDate": "2022-11-15T10:02:33.4361528+01:00",_x000D_
          "LastRefreshDate": "2020-11-09T16:11:10.6892855+01:00",_x000D_
          "TotalRefreshCount": 1,_x000D_
          "CustomInfo": {}_x000D_
        }_x000D_
      },_x000D_
      "4516": {_x000D_
        "$type": "Inside.Core.Formula.Definition.DefinitionAC, Inside.Core.Formula",_x000D_
        "ID": 4516,_x000D_
        "Results": [_x000D_
          [_x000D_
            "2"_x000D_
          ]_x000D_
        ],_x000D_
        "Statistics": {_x000D_
          "CreationDate": "2022-11-15T10:02:33.4361528+01:00",_x000D_
          "LastRefreshDate": "2020-11-09T16:11:10.6923126+01:00",_x000D_
          "TotalRefreshCount": 1,_x000D_
          "CustomInfo": {}_x000D_
        }_x000D_
      },_x000D_
      "4517": {_x000D_
        "$type": "Inside.Core.Formula.Definition.DefinitionAC, Inside.Core.Formula",_x000D_
        "ID": 4517,_x000D_
        "Results": [_x000D_
          [_x000D_
            "3"_x000D_
          ]_x000D_
        ],_x000D_
        "Statistics": {_x000D_
          "CreationDate": "2022-11-15T10:02:33.4361528+01:00",_x000D_
          "LastRefreshDate": "2020-11-09T16:11:10.6942723+01:00",_x000D_
          "TotalRefreshCount": 1,_x000D_
          "CustomInfo": {}_x000D_
        }_x000D_
      },_x000D_
      "4518": {_x000D_
        "$type": "Inside.Core.Formula.Definition.DefinitionAC, Inside.Core.Formula",_x000D_
        "ID": 4518,_x000D_
        "Results": [_x000D_
          [_x000D_
            "2"_x000D_
          ]_x000D_
        ],_x000D_
        "Statistics": {_x000D_
          "CreationDate": "2022-11-15T10:02:33.4361528+01:00",_x000D_
          "LastRefreshDate": "2020-11-09T16:11:10.6982617+01:00",_x000D_
          "TotalRefreshCount": 1,_x000D_
          "CustomInfo": {}_x000D_
        }_x000D_
      },_x000D_
      "4519": {_x000D_
        "$type": "Inside.Core.Formula.Definition.DefinitionAC, Inside.Core.Formula",_x000D_
        "ID": 4519,_x000D_
        "Results": [_x000D_
          [_x000D_
            "2"_x000D_
          ]_x000D_
        ],_x000D_
        "Statistics": {_x000D_
          "CreationDate": "2022-11-15T10:02:33.4361528+01:00",_x000D_
          "LastRefreshDate": "2020-11-09T16:11:10.701254+01:00",_x000D_
          "TotalRefreshCount": 1,_x000D_
          "CustomInfo": {}_x000D_
        }_x000D_
      },_x000D_
      "4520": {_x000D_
        "$type": "Inside.Core.Formula.Definition.DefinitionAC, Inside.Core.Formula",_x000D_
        "ID": 4520,_x000D_
        "Results": [_x000D_
          [_x000D_
            "2"_x000D_
          ]_x000D_
        ],_x000D_
        "Statistics": {_x000D_
          "CreationDate": "2022-11-15T10:02:33.4361528+01:00",_x000D_
          "LastRefreshDate": "2020-11-09T16:11:10.7032488+01:00",_x000D_
          "TotalRefreshCount": 1,_x000D_
          "CustomInfo": {}_x000D_
        }_x000D_
      },_x000D_
      "4521": {_x000D_
        "$type": "Inside.Core.Formula.Definition.DefinitionAC, Inside.Core.Formula",_x000D_
        "ID": 4521,_x000D_
        "Results": [_x000D_
          [_x000D_
            "1"_x000D_
          ]_x000D_
        ],_x000D_
        "Statistics": {_x000D_
          "CreationDate": "2022-11-15T10:02:33.4361528+01:00",_x000D_
          "LastRefreshDate": "2020-11-09T16:11:10.7062411+01:00",_x000D_
          "TotalRefreshCount": 1,_x000D_
          "CustomInfo": {}_x000D_
        }_x000D_
      },_x000D_
      "4522": {_x000D_
        "$type": "Inside.Core.Formula.Definition.DefinitionAC, Inside.Core.Formula",_x000D_
        "ID": 4522,_x000D_
        "Results": [_x000D_
          [_x000D_
            "2"_x000D_
          ]_x000D_
        ],_x000D_
        "Statistics": {_x000D_
          "CreationDate": "2022-11-15T10:02:33.4361528+01:00",_x000D_
          "LastRefreshDate": "2020-11-09T16:11:10.7102302+01:00",_x000D_
          "TotalRefreshCount": 1,_x000D_
          "CustomInfo": {}_x000D_
        }_x000D_
      },_x000D_
      "4523": {_x000D_
        "$type": "Inside.Core.Formula.Definition.DefinitionAC, Inside.Core.Formula",_x000D_
        "ID": 4523,_x000D_
        "Results": [_x000D_
          [_x000D_
            "2"_x000D_
          ]_x000D_
        ],_x000D_
        "Statistics": {_x000D_
          "CreationDate": "2022-11-15T10:02:33.4361528+01:00",_x000D_
          "LastRefreshDate": "2020-11-09T16:11:10.7152185+01:00",_x000D_
          "TotalRefreshCount": 1,_x000D_
          "CustomInfo": {}_x000D_
        }_x000D_
      },_x000D_
      "4524": {_x000D_
        "$type": "Inside.Core.Formula.Definition.DefinitionAC, Inside.Core.Formula",_x000D_
        "ID": 4524,_x000D_
        "Results": [_x000D_
          [_x000D_
            "2"_x000D_
          ]_x000D_
        ],_x000D_
        "Statistics": {_x000D_
          "CreationDate": "2022-11-15T10:02:33.4361528+01:00",_x000D_
          "LastRefreshDate": "2020-11-09T16:11:10.7182094+01:00",_x000D_
          "TotalRefreshCount": 1,_x000D_
          "CustomInfo": {}_x000D_
        }_x000D_
      },_x000D_
      "4525": {_x000D_
        "$type": "Inside.Core.Formula.Definition.DefinitionAC, Inside.Core.Formula",_x000D_
        "ID": 4525,_x000D_
        "Results": [_x000D_
          [_x000D_
            "1"_x000D_
          ]_x000D_
        ],_x000D_
        "Statistics": {_x000D_
          "CreationDate": "2022-11-15T10:02:33.4361528+01:00",_x000D_
          "LastRefreshDate": "2020-11-09T16:11:10.7202053+01:00",_x000D_
          "TotalRefreshCount": 1,_x000D_
          "CustomInfo": {}_x000D_
        }_x000D_
      },_x000D_
      "4526": {_x000D_
        "$type": "Inside.Core.Formula.Definition.DefinitionAC, Inside.Core.Formula",_x000D_
        "ID": 4526,_x000D_
        "Results": [_x000D_
          [_x000D_
            "2"_x000D_
          ]_x000D_
        ],_x000D_
        "Statistics": {_x000D_
          "CreationDate": "2022-11-15T10:02:33.4361528+01:00",_x000D_
          "LastRefreshDate": "2020-11-09T16:11:10.7231969+01:00",_x000D_
          "TotalRefreshCount": 1,_x000D_
          "CustomInfo": {}_x000D_
        }_x000D_
      },_x000D_
      "4527": {_x000D_
        "$type": "Inside.Core.Formula.Definition.DefinitionAC, Inside.Core.Formula",_x000D_
        "ID": 4527,_x000D_
        "Results": [_x000D_
          [_x000D_
            "3"_x000D_
          ]_x000D_
        ],_x000D_
        "Statistics": {_x000D_
          "CreationDate": "2022-11-15T10:02:33.4361528+01:00",_x000D_
          "LastRefreshDate": "2020-11-09T16:11:10.7261886+01:00",_x000D_
          "TotalRefreshCount": 1,_x000D_
          "CustomInfo": {}_x000D_
        }_x000D_
      },_x000D_
      "4528": {_x000D_
        "$type": "Inside.Core.Formula.Definition.DefinitionAC, Inside.Core.Formula",_x000D_
        "ID": 4528,_x000D_
        "Results": [_x000D_
          [_x000D_
            "3"_x000D_
          ]_x000D_
        ],_x000D_
        "Statistics": {_x000D_
          "CreationDate": "2022-11-15T10:02:33.4361528+01:00",_x000D_
          "LastRefreshDate": "2020-11-09T16:11:10.7281839+01:00",_x000D_
          "TotalRefreshCount": 1,_x000D_
          "CustomInfo": {}_x000D_
        }_x000D_
      },_x000D_
      "4529": {_x000D_
        "$type": "Inside.Core.Formula.Definition.DefinitionAC, Inside.Core.Formula",_x000D_
        "ID": 4529,_x000D_
        "Results": [_x000D_
          [_x000D_
            "1"_x000D_
          ]_x000D_
        ],_x000D_
        "Statistics": {_x000D_
          "CreationDate": "2022-11-15T10:02:33.4361528+01:00",_x000D_
          "LastRefreshDate": "2020-11-09T16:11:10.7323278+01:00",_x000D_
          "TotalRefreshCount": 1,_x000D_
          "CustomInfo": {}_x000D_
        }_x000D_
      },_x000D_
      "4530": {_x000D_
        "$type": "Inside.Core.Formula.Definition.DefinitionAC, Inside.Core.Formula",_x000D_
        "ID": 4530,_x000D_
        "Results": [_x000D_
          [_x000D_
            "2"_x000D_
          ]_x000D_
        ],_x000D_
        "Statistics": {_x000D_
          "CreationDate": "2022-11-15T10:02:33.4361528+01:00",_x000D_
          "LastRefreshDate": "2020-11-09T16:11:10.7351998+01:00",_x000D_
          "TotalRefreshCount": 1,_x000D_
          "CustomInfo": {}_x000D_
        }_x000D_
      },_x000D_
      "4531": {_x000D_
        "$type": "Inside.Core.Formula.Definition.DefinitionAC, Inside.Core.Formula",_x000D_
        "ID": 4531,_x000D_
        "Results": [_x000D_
          [_x000D_
            "3"_x000D_
          ]_x000D_
        ],_x000D_
        "Statistics": {_x000D_
          "CreationDate": "2022-11-15T10:02:33.4361528+01:00",_x000D_
          "LastRefreshDate": "2020-11-09T16:11:10.7377328+01:00",_x000D_
          "TotalRefreshCount": 1,_x000D_
          "CustomInfo": {}_x000D_
        }_x000D_
      },_x000D_
      "4532": {_x000D_
        "$type": "Inside.Core.Formula.Definition.DefinitionAC, Inside.Core.Formula",_x000D_
        "ID": 4532,_x000D_
        "Results": [_x000D_
          [_x000D_
            "2"_x000D_
          ]_x000D_
        ],_x000D_
        "Statistics": {_x000D_
          "CreationDate": "2022-11-15T10:02:33.4361528+01:00",_x000D_
          "LastRefreshDate": "2020-11-09T16:11:10.739294+01:00",_x000D_
          "TotalRefreshCount": 1,_x000D_
          "CustomInfo": {}_x000D_
        }_x000D_
      },_x000D_
      "4533": {_x000D_
        "$type": "Inside.Core.Formula.Definition.DefinitionAC, Inside.Core.Formula",_x000D_
        "ID": 4533,_x000D_
        "Results": [_x000D_
          [_x000D_
            "1"_x000D_
          ]_x000D_
        ],_x000D_
        "Statistics": {_x000D_
          "CreationDate": "2022-11-15T10:02:33.4361528+01:00",_x000D_
          "LastRefreshDate": "2020-11-09T16:11:10.7418263+01:00",_x000D_
          "TotalRefreshCount": 1,_x000D_
          "CustomInfo": {}_x000D_
        }_x000D_
      },_x000D_
      "4534": {_x000D_
        "$type": "Inside.Core.Formula.Definition.DefinitionAC, Inside.Core.Formula",_x000D_
        "ID": 4534,_x000D_
        "Results": [_x000D_
          [_x000D_
            "2"_x000D_
          ]_x000D_
        ],_x000D_
        "Statistics": {_x000D_
          "CreationDate": "2022-11-15T10:02:33.4361528+01:00",_x000D_
          "LastRefreshDate": "2020-11-09T16:11:10.7448469+01:00",_x000D_
          "TotalRefreshCount": 1,_x000D_
          "CustomInfo": {}_x000D_
        }_x000D_
      },_x000D_
      "4535": {_x000D_
        "$type": "Inside.Core.Formula.Definition.DefinitionAC, Inside.Core.Formula",_x000D_
        "ID": 4535,_x000D_
        "Results": [_x000D_
          [_x000D_
            "4"_x000D_
          ]_x000D_
        ],_x000D_
        "Statistics": {_x000D_
          "CreationDate": "2022-11-15T10:02:33.4361528+01:00",_x000D_
          "LastRefreshDate": "2020-11-09T16:11:10.747024+01:00",_x000D_
          "TotalRefreshCount": 1,_x000D_
          "CustomInfo": {}_x000D_
        }_x000D_
      },_x000D_
      "4536": {_x000D_
        "$type": "Inside.Core.Formula.Definition.DefinitionAC, Inside.Core.Formula",_x000D_
        "ID": 4536,_x000D_
        "Results": [_x000D_
          [_x000D_
            "2"_x000D_
          ]_x000D_
        ],_x000D_
        "Statistics": {_x000D_
          "CreationDate": "2022-11-15T10:02:33.4361528+01:00",_x000D_
          "LastRefreshDate": "2020-11-09T16:11:10.7500385+01:00",_x000D_
          "TotalRefreshCount": 1,_x000D_
          "CustomInfo": {}_x000D_
        }_x000D_
      },_x000D_
      "4537": {_x000D_
        "$type": "Inside.Core.Formula.Definition.DefinitionAC, Inside.Core.Formula",_x000D_
        "ID": 4537,_x000D_
        "Results": [_x000D_
          [_x000D_
            "1"_x000D_
          ]_x000D_
        ],_x000D_
        "Statistics": {_x000D_
          "CreationDate": "2022-11-15T10:02:33.4361528+01:00",_x000D_
          "LastRefreshDate": "2020-11-09T16:11:10.7520331+01:00",_x000D_
          "TotalRefreshCount": 1,_x000D_
          "CustomInfo": {}_x000D_
        }_x000D_
      },_x000D_
      "4538": {_x000D_
        "$type": "Inside.Core.Formula.Definition.DefinitionAC, Inside.Core.Formula",_x000D_
        "ID": 4538,_x000D_
        "Results": [_x000D_
          [_x000D_
            "2"_x000D_
          ]_x000D_
        ],_x000D_
        "Statistics": {_x000D_
          "CreationDate": "2022-11-15T10:02:33.4361528+01:00",_x000D_
          "LastRefreshDate": "2020-11-09T16:11:10.7540293+01:00",_x000D_
          "TotalRefreshCount": 1,_x000D_
          "CustomInfo": {}_x000D_
        }_x000D_
      },_x000D_
      "4539": {_x000D_
        "$type": "Inside.Core.Formula.Definition.DefinitionAC, Inside.Core.Formula",_x000D_
        "ID": 4539,_x000D_
        "Results": [_x000D_
          [_x000D_
            "3"_x000D_
          ]_x000D_
        ],_x000D_
        "Statistics": {_x000D_
          "CreationDate": "2022-11-15T10:02:33.4361528+01:00",_x000D_
          "LastRefreshDate": "2020-11-09T16:11:10.7599872+01:00",_x000D_
          "TotalRefreshCount": 1,_x000D_
          "CustomInfo": {}_x000D_
        }_x000D_
      },_x000D_
      "4540": {_x000D_
        "$type": "Inside.Core.Formula.Definition.DefinitionAC, Inside.Core.Formula",_x000D_
        "ID": 4540,_x000D_
        "Results": [_x000D_
          [_x000D_
            "2"_x000D_
          ]_x000D_
        ],_x000D_
        "Statistics": {_x000D_
          "CreationDate": "2022-11-15T10:02:33.4361528+01:00",_x000D_
          "LastRefreshDate": "2020-11-09T16:11:10.7629796+01:00",_x000D_
          "TotalRefreshCount": 1,_x000D_
          "CustomInfo": {}_x000D_
        }_x000D_
      },_x000D_
      "4541": {_x000D_
        "$type": "Inside.Core.Formula.Definition.DefinitionAC, Inside.Core.Formula",_x000D_
        "ID": 4541,_x000D_
        "Results": [_x000D_
          [_x000D_
            "1"_x000D_
          ]_x000D_
        ],_x000D_
        "Statistics": {_x000D_
          "CreationDate": "2022-11-15T10:02:33.4361528+01:00",_x000D_
          "LastRefreshDate": "2020-11-09T16:11:10.7659717+01:00",_x000D_
          "TotalRefreshCount": 1,_x000D_
          "CustomInfo": {}_x000D_
        }_x000D_
      },_x000D_
      "4542": {_x000D_
        "$type": "Inside.Core.Formula.Definition.DefinitionAC, Inside.Core.Formula",_x000D_
        "ID": 4542,_x000D_
        "Results": [_x000D_
          [_x000D_
            "1"_x000D_
          ]_x000D_
        ],_x000D_
        "Statistics": {_x000D_
          "CreationDate": "2022-11-15T10:02:33.4361528+01:00",_x000D_
          "LastRefreshDate": "2020-11-09T16:11:10.7690069+01:00",_x000D_
          "TotalRefreshCount": 1,_x000D_
          "CustomInfo": {}_x000D_
        }_x000D_
      },_x000D_
      "4543": {_x000D_
        "$type": "Inside.Core.Formula.Definition.DefinitionAC, Inside.Core.Formula",_x000D_
        "ID": 4543,_x000D_
        "Results": [_x000D_
          [_x000D_
            "2"_x000D_
          ]_x000D_
        ],_x000D_
        "Statistics": {_x000D_
          "CreationDate": "2022-11-15T10:02:33.4361528+01:00",_x000D_
          "LastRefreshDate": "2020-11-09T16:11:10.7710054+01:00",_x000D_
          "TotalRefreshCount": 1,_x000D_
          "CustomInfo": {}_x000D_
        }_x000D_
      },_x000D_
      "4544": {_x000D_
        "$type": "Inside.Core.Formula.Definition.DefinitionAC, Inside.Core.Formula",_x000D_
        "ID": 4544,_x000D_
        "Results": [_x000D_
          [_x000D_
            "3"_x000D_
          ]_x000D_
        ],_x000D_
        "Statistics": {_x000D_
          "CreationDate": "2022-11-15T10:02:33.4361528+01:00",_x000D_
          "LastRefreshDate": "2020-11-09T16:11:10.7730042+01:00",_x000D_
          "TotalRefreshCount": 1,_x000D_
          "CustomInfo": {}_x000D_
        }_x000D_
      },_x000D_
      "4545": {_x000D_
        "$type": "Inside.Core.Formula.Definition.DefinitionAC, Inside.Core.Formula",_x000D_
        "ID": 4545,_x000D_
        "Results": [_x000D_
          [_x000D_
            "1"_x000D_
          ]_x000D_
        ],_x000D_
        "Statistics": {_x000D_
          "CreationDate": "2022-11-15T10:02:33.4361528+01:00",_x000D_
          "LastRefreshDate": "2020-11-09T16:11:10.7759943+01:00",_x000D_
          "TotalRefreshCount": 1,_x000D_
          "CustomInfo": {}_x000D_
        }_x000D_
      },_x000D_
      "4546": {_x000D_
        "$type": "Inside.Core.Formula.Definition.DefinitionAC, Inside.Core.Formula",_x000D_
        "ID": 4546,_x000D_
        "Results": [_x000D_
          [_x000D_
            "1"_x000D_
          ]_x000D_
        ],_x000D_
        "Statistics": {_x000D_
          "CreationDate": "2022-11-15T10:02:33.4361528+01:00",_x000D_
          "LastRefreshDate": "2020-11-09T16:11:10.7779837+01:00",_x000D_
          "TotalRefreshCount": 1,_x000D_
          "CustomInfo": {}_x000D_
        }_x000D_
      },_x000D_
      "4547": {_x000D_
        "$type": "Inside.Core.Formula.Definition.DefinitionAC, Inside.Core.Formula",_x000D_
        "ID": 4547,_x000D_
        "Results": [_x000D_
          [_x000D_
            "2"_x000D_
          ]_x000D_
        ],_x000D_
        "Statistics": {_x000D_
          "CreationDate": "2022-11-15T10:02:33.4361528+01:00",_x000D_
          "LastRefreshDate": "2020-11-09T16:11:10.780933+01:00",_x000D_
          "TotalRefreshCount": 1,_x000D_
          "CustomInfo": {}_x000D_
        }_x000D_
      },_x000D_
      "4548": {_x000D_
        "$type": "Inside.Core.Formula.Definition.DefinitionAC, Inside.Core.Formula",_x000D_
        "ID": 4548,_x000D_
        "Results": [_x000D_
          [_x000D_
            "1"_x000D_
          ]_x000D_
        ],_x000D_
        "Statistics": {_x000D_
          "CreationDate": "2022-11-15T10:02:33.4361528+01:00",_x000D_
          "LastRefreshDate": "2020-11-09T16:11:10.7839648+01:00",_x000D_
          "TotalRefreshCount": 1,_x000D_
          "CustomInfo": {}_x000D_
        }_x000D_
      },_x000D_
      "4549": {_x000D_
        "$type": "Inside.Core.Formula.Definition.DefinitionAC, Inside.Core.Formula",_x000D_
        "ID": 4549,_x000D_
        "Results": [_x000D_
          [_x000D_
            "3"_x000D_
          ]_x000D_
        ],_x000D_
        "Statistics": {_x000D_
          "CreationDate": "2022-11-15T10:02:33.4361528+01:00",_x000D_
          "LastRefreshDate": "2020-11-09T16:11:10.785963+01:00",_x000D_
          "TotalRefreshCount": 1,_x000D_
          "CustomInfo": {}_x000D_
        }_x000D_
      },_x000D_
      "4550": {_x000D_
        "$type": "Inside.Core.Formula.Definition.DefinitionAC, Inside.Core.Formula",_x000D_
        "ID": 4550,_x000D_
        "Results": [_x000D_
          [_x000D_
            "1"_x000D_
          ]_x000D_
        ],_x000D_
        "Statistics": {_x000D_
          "CreationDate": "2022-11-15T10:02:33.4361528+01:00",_x000D_
          "LastRefreshDate": "2020-11-09T16:11:10.7889501+01:00",_x000D_
          "TotalRefreshCount": 1,_x000D_
          "CustomInfo": {}_x000D_
        }_x000D_
      },_x000D_
      "4551": {_x000D_
        "$type": "Inside.Core.Formula.Definition.DefinitionAC, Inside.Core.Formula",_x000D_
        "ID": 4551,_x000D_
        "Results": [_x000D_
          [_x000D_
            "2"_x000D_
          ]_x000D_
        ],_x000D_
        "Statistics": {_x000D_
          "CreationDate": "2022-11-15T10:02:33.4361528+01:00",_x000D_
          "LastRefreshDate": "2020-11-09T16:11:10.7909453+01:00",_x000D_
          "TotalRefreshCount": 1,_x000D_
          "CustomInfo": {}_x000D_
        }_x000D_
      },_x000D_
      "4552": {_x000D_
        "$type": "Inside.Core.Formula.Definition.DefinitionAC, Inside.Core.Formula",_x000D_
        "ID": 4552,_x000D_
        "Results": [_x000D_
          [_x000D_
            "2"_x000D_
          ]_x000D_
        ],_x000D_
        "Statistics": {_x000D_
          "CreationDate": "2022-11-15T10:02:33.4361528+01:00",_x000D_
          "LastRefreshDate": "2020-11-09T16:11:10.7929439+01:00",_x000D_
          "TotalRefreshCount": 1,_x000D_
          "CustomInfo": {}_x000D_
        }_x000D_
      },_x000D_
      "4553": {_x000D_
        "$type": "Inside.Core.Formula.Definition.DefinitionAC, Inside.Core.Formula",_x000D_
        "ID": 4553,_x000D_
        "Results": [_x000D_
          [_x000D_
            "2"_x000D_
          ]_x000D_
        ],_x000D_
        "Statistics": {_x000D_
          "CreationDate": "2022-11-15T10:02:33.4361528+01:00",_x000D_
          "LastRefreshDate": "2020-11-09T16:11:10.7960743+01:00",_x000D_
          "TotalRefreshCount": 1,_x000D_
          "CustomInfo": {}_x000D_
        }_x000D_
      },_x000D_
      "4554": {_x000D_
        "$type": "Inside.Core.Formula.Definition.DefinitionAC, Inside.Core.Formula",_x000D_
        "ID": 4554,_x000D_
        "Results": [_x000D_
          [_x000D_
            "1"_x000D_
          ]_x000D_
        ],_x000D_
        "Statistics": {_x000D_
          "CreationDate": "2022-11-15T10:02:33.4361528+01:00",_x000D_
          "LastRefreshDate": "2020-11-09T16:11:10.7991015+01:00",_x000D_
          "TotalRefreshCount": 1,_x000D_
          "CustomInfo": {}_x000D_
        }_x000D_
      },_x000D_
      "4555": {_x000D_
        "$type": "Inside.Core.Formula.Definition.DefinitionAC, Inside.Core.Formula",_x000D_
        "ID": 4555,_x000D_
        "Results": [_x000D_
          [_x000D_
            "1"_x000D_
          ]_x000D_
        ],_x000D_
        "Statistics": {_x000D_
          "CreationDate": "2022-11-15T10:02:33.4361528+01:00",_x000D_
          "LastRefreshDate": "2020-11-09T16:11:10.803048+01:00",_x000D_
          "TotalRefreshCount": 1,_x000D_
          "CustomInfo": {}_x000D_
        }_x000D_
      },_x000D_
      "4556": {_x000D_
        "$type": "Inside.Core.Formula.Definition.DefinitionAC, Inside.Core.Formula",_x000D_
        "ID": 4556,_x000D_
        "Results": [_x000D_
          [_x000D_
            "2"_x000D_
          ]_x000D_
        ],_x000D_
        "Statistics": {_x000D_
          "CreationDate": "2022-11-15T10:02:33.4361528+01:00",_x000D_
          "LastRefreshDate": "2020-11-09T16:11:10.8100341+01:00",_x000D_
          "TotalRefreshCount": 1,_x000D_
          "CustomInfo": {}_x000D_
        }_x000D_
      },_x000D_
      "4557": {_x000D_
        "$type": "Inside.Core.Formula.Definition.DefinitionAC, Inside.Core.Formula",_x000D_
        "I</t>
  </si>
  <si>
    <t>D": 4557,_x000D_
        "Results": [_x000D_
          [_x000D_
            "1"_x000D_
          ]_x000D_
        ],_x000D_
        "Statistics": {_x000D_
          "CreationDate": "2022-11-15T10:02:33.4361528+01:00",_x000D_
          "LastRefreshDate": "2020-11-09T16:11:10.8120626+01:00",_x000D_
          "TotalRefreshCount": 1,_x000D_
          "CustomInfo": {}_x000D_
        }_x000D_
      },_x000D_
      "4558": {_x000D_
        "$type": "Inside.Core.Formula.Definition.DefinitionAC, Inside.Core.Formula",_x000D_
        "ID": 4558,_x000D_
        "Results": [_x000D_
          [_x000D_
            "3"_x000D_
          ]_x000D_
        ],_x000D_
        "Statistics": {_x000D_
          "CreationDate": "2022-11-15T10:02:33.4361528+01:00",_x000D_
          "LastRefreshDate": "2020-11-09T16:11:10.8150508+01:00",_x000D_
          "TotalRefreshCount": 1,_x000D_
          "CustomInfo": {}_x000D_
        }_x000D_
      },_x000D_
      "4559": {_x000D_
        "$type": "Inside.Core.Formula.Definition.DefinitionAC, Inside.Core.Formula",_x000D_
        "ID": 4559,_x000D_
        "Results": [_x000D_
          [_x000D_
            "1"_x000D_
          ]_x000D_
        ],_x000D_
        "Statistics": {_x000D_
          "CreationDate": "2022-11-15T10:02:33.4361528+01:00",_x000D_
          "LastRefreshDate": "2020-11-09T16:11:10.8170492+01:00",_x000D_
          "TotalRefreshCount": 1,_x000D_
          "CustomInfo": {}_x000D_
        }_x000D_
      },_x000D_
      "4560": {_x000D_
        "$type": "Inside.Core.Formula.Definition.DefinitionAC, Inside.Core.Formula",_x000D_
        "ID": 4560,_x000D_
        "Results": [_x000D_
          [_x000D_
            "2"_x000D_
          ]_x000D_
        ],_x000D_
        "Statistics": {_x000D_
          "CreationDate": "2022-11-15T10:02:33.4361528+01:00",_x000D_
          "LastRefreshDate": "2020-11-09T16:11:10.8200396+01:00",_x000D_
          "TotalRefreshCount": 1,_x000D_
          "CustomInfo": {}_x000D_
        }_x000D_
      },_x000D_
      "4561": {_x000D_
        "$type": "Inside.Core.Formula.Definition.DefinitionAC, Inside.Core.Formula",_x000D_
        "ID": 4561,_x000D_
        "Results": [_x000D_
          [_x000D_
            "2"_x000D_
          ]_x000D_
        ],_x000D_
        "Statistics": {_x000D_
          "CreationDate": "2022-11-15T10:02:33.4361528+01:00",_x000D_
          "LastRefreshDate": "2020-11-09T16:11:10.8220359+01:00",_x000D_
          "TotalRefreshCount": 1,_x000D_
          "CustomInfo": {}_x000D_
        }_x000D_
      },_x000D_
      "4562": {_x000D_
        "$type": "Inside.Core.Formula.Definition.DefinitionAC, Inside.Core.Formula",_x000D_
        "ID": 4562,_x000D_
        "Results": [_x000D_
          [_x000D_
            "2"_x000D_
          ]_x000D_
        ],_x000D_
        "Statistics": {_x000D_
          "CreationDate": "2022-11-15T10:02:33.4361528+01:00",_x000D_
          "LastRefreshDate": "2020-11-09T16:11:10.8250307+01:00",_x000D_
          "TotalRefreshCount": 1,_x000D_
          "CustomInfo": {}_x000D_
        }_x000D_
      },_x000D_
      "4563": {_x000D_
        "$type": "Inside.Core.Formula.Definition.DefinitionAC, Inside.Core.Formula",_x000D_
        "ID": 4563,_x000D_
        "Results": [_x000D_
          [_x000D_
            "1"_x000D_
          ]_x000D_
        ],_x000D_
        "Statistics": {_x000D_
          "CreationDate": "2022-11-15T10:02:33.4361528+01:00",_x000D_
          "LastRefreshDate": "2020-11-09T16:11:10.8280232+01:00",_x000D_
          "TotalRefreshCount": 1,_x000D_
          "CustomInfo": {}_x000D_
        }_x000D_
      },_x000D_
      "4564": {_x000D_
        "$type": "Inside.Core.Formula.Definition.DefinitionAC, Inside.Core.Formula",_x000D_
        "ID": 4564,_x000D_
        "Results": [_x000D_
          [_x000D_
            ""_x000D_
          ]_x000D_
        ],_x000D_
        "Statistics": {_x000D_
          "CreationDate": "2022-11-15T10:02:33.4361528+01:00",_x000D_
          "LastRefreshDate": "2020-11-09T16:11:10.8309759+01:00",_x000D_
          "TotalRefreshCount": 1,_x000D_
          "CustomInfo": {}_x000D_
        }_x000D_
      },_x000D_
      "4565": {_x000D_
        "$type": "Inside.Core.Formula.Definition.DefinitionAC, Inside.Core.Formula",_x000D_
        "ID": 4565,_x000D_
        "Results": [_x000D_
          [_x000D_
            "Catégorie 1"_x000D_
          ]_x000D_
        ],_x000D_
        "Statistics": {_x000D_
          "CreationDate": "2022-11-15T10:02:33.4361528+01:00",_x000D_
          "LastRefreshDate": "2020-11-09T16:11:10.8340144+01:00",_x000D_
          "TotalRefreshCount": 1,_x000D_
          "CustomInfo": {}_x000D_
        }_x000D_
      },_x000D_
      "4566": {_x000D_
        "$type": "Inside.Core.Formula.Definition.DefinitionAC, Inside.Core.Formula",_x000D_
        "ID": 4566,_x000D_
        "Results": [_x000D_
          [_x000D_
            ""_x000D_
          ]_x000D_
        ],_x000D_
        "Statistics": {_x000D_
          "CreationDate": "2022-11-15T10:02:33.4361528+01:00",_x000D_
          "LastRefreshDate": "2020-11-09T16:11:10.8370065+01:00",_x000D_
          "TotalRefreshCount": 1,_x000D_
          "CustomInfo": {}_x000D_
        }_x000D_
      },_x000D_
      "4567": {_x000D_
        "$type": "Inside.Core.Formula.Definition.DefinitionAC, Inside.Core.Formula",_x000D_
        "ID": 4567,_x000D_
        "Results": [_x000D_
          [_x000D_
            "Catégorie 4"_x000D_
          ]_x000D_
        ],_x000D_
        "Statistics": {_x000D_
          "CreationDate": "2022-11-15T10:02:33.4361528+01:00",_x000D_
          "LastRefreshDate": "2020-11-09T16:11:10.8389546+01:00",_x000D_
          "TotalRefreshCount": 1,_x000D_
          "CustomInfo": {}_x000D_
        }_x000D_
      },_x000D_
      "4568": {_x000D_
        "$type": "Inside.Core.Formula.Definition.DefinitionAC, Inside.Core.Formula",_x000D_
        "ID": 4568,_x000D_
        "Results": [_x000D_
          [_x000D_
            ""_x000D_
          ]_x000D_
        ],_x000D_
        "Statistics": {_x000D_
          "CreationDate": "2022-11-15T10:02:33.4361528+01:00",_x000D_
          "LastRefreshDate": "2020-11-09T16:11:10.842019+01:00",_x000D_
          "TotalRefreshCount": 1,_x000D_
          "CustomInfo": {}_x000D_
        }_x000D_
      },_x000D_
      "4569": {_x000D_
        "$type": "Inside.Core.Formula.Definition.DefinitionAC, Inside.Core.Formula",_x000D_
        "ID": 4569,_x000D_
        "Results": [_x000D_
          [_x000D_
            "Ingénieur et cadre"_x000D_
          ]_x000D_
        ],_x000D_
        "Statistics": {_x000D_
          "CreationDate": "2022-11-15T10:02:33.4361528+01:00",_x000D_
          "LastRefreshDate": "2020-11-09T16:11:10.8439786+01:00",_x000D_
          "TotalRefreshCount": 1,_x000D_
          "CustomInfo": {}_x000D_
        }_x000D_
      },_x000D_
      "4570": {_x000D_
        "$type": "Inside.Core.Formula.Definition.DefinitionAC, Inside.Core.Formula",_x000D_
        "ID": 4570,_x000D_
        "Results": [_x000D_
          [_x000D_
            "Ingénieur et cadre"_x000D_
          ]_x000D_
        ],_x000D_
        "Statistics": {_x000D_
          "CreationDate": "2022-11-15T10:02:33.4361528+01:00",_x000D_
          "LastRefreshDate": "2020-11-09T16:11:10.848041+01:00",_x000D_
          "TotalRefreshCount": 1,_x000D_
          "CustomInfo": {}_x000D_
        }_x000D_
      },_x000D_
      "4571": {_x000D_
        "$type": "Inside.Core.Formula.Definition.DefinitionAC, Inside.Core.Formula",_x000D_
        "ID": 4571,_x000D_
        "Results": [_x000D_
          [_x000D_
            "Ingénieur et cadre"_x000D_
          ]_x000D_
        ],_x000D_
        "Statistics": {_x000D_
          "CreationDate": "2022-11-15T10:02:33.4361528+01:00",_x000D_
          "LastRefreshDate": "2020-11-09T16:11:10.8560579+01:00",_x000D_
          "TotalRefreshCount": 1,_x000D_
          "CustomInfo": {}_x000D_
        }_x000D_
      },_x000D_
      "4572": {_x000D_
        "$type": "Inside.Core.Formula.Definition.DefinitionAC, Inside.Core.Formula",_x000D_
        "ID": 4572,_x000D_
        "Results": [_x000D_
          [_x000D_
            "Ingénieur et cadre"_x000D_
          ]_x000D_
        ],_x000D_
        "Statistics": {_x000D_
          "CreationDate": "2022-11-15T10:02:33.4361528+01:00",_x000D_
          "LastRefreshDate": "2020-11-09T16:11:10.8590116+01:00",_x000D_
          "TotalRefreshCount": 1,_x000D_
          "CustomInfo": {}_x000D_
        }_x000D_
      },_x000D_
      "4573": {_x000D_
        "$type": "Inside.Core.Formula.Definition.DefinitionAC, Inside.Core.Formula",_x000D_
        "ID": 4573,_x000D_
        "Results": [_x000D_
          [_x000D_
            "Employé"_x000D_
          ]_x000D_
        ],_x000D_
        "Statistics": {_x000D_
          "CreationDate": "2022-11-15T10:02:33.4361528+01:00",_x000D_
          "LastRefreshDate": "2020-11-09T16:11:10.8610444+01:00",_x000D_
          "TotalRefreshCount": 1,_x000D_
          "CustomInfo": {}_x000D_
        }_x000D_
      },_x000D_
      "4574": {_x000D_
        "$type": "Inside.Core.Formula.Definition.DefinitionAC, Inside.Core.Formula",_x000D_
        "ID": 4574,_x000D_
        "Results": [_x000D_
          [_x000D_
            "Employé"_x000D_
          ]_x000D_
        ],_x000D_
        "Statistics": {_x000D_
          "CreationDate": "2022-11-15T10:02:33.4361528+01:00",_x000D_
          "LastRefreshDate": "2020-11-09T16:11:10.8640323+01:00",_x000D_
          "TotalRefreshCount": 1,_x000D_
          "CustomInfo": {}_x000D_
        }_x000D_
      },_x000D_
      "4575": {_x000D_
        "$type": "Inside.Core.Formula.Definition.DefinitionAC, Inside.Core.Formula",_x000D_
        "ID": 4575,_x000D_
        "Results": [_x000D_
          [_x000D_
            "Employé"_x000D_
          ]_x000D_
        ],_x000D_
        "Statistics": {_x000D_
          "CreationDate": "2022-11-15T10:02:33.4361528+01:00",_x000D_
          "LastRefreshDate": "2020-11-09T16:11:10.8660267+01:00",_x000D_
          "TotalRefreshCount": 1,_x000D_
          "CustomInfo": {}_x000D_
        }_x000D_
      },_x000D_
      "4576": {_x000D_
        "$type": "Inside.Core.Formula.Definition.DefinitionAC, Inside.Core.Formula",_x000D_
        "ID": 4576,_x000D_
        "Results": [_x000D_
          [_x000D_
            "Employé"_x000D_
          ]_x000D_
        ],_x000D_
        "Statistics": {_x000D_
          "CreationDate": "2022-11-15T10:02:33.4361528+01:00",_x000D_
          "LastRefreshDate": "2020-11-09T16:11:10.8680228+01:00",_x000D_
          "TotalRefreshCount": 1,_x000D_
          "CustomInfo": {}_x000D_
        }_x000D_
      },_x000D_
      "4577": {_x000D_
        "$type": "Inside.Core.Formula.Definition.DefinitionAC, Inside.Core.Formula",_x000D_
        "ID": 4577,_x000D_
        "Results": [_x000D_
          [_x000D_
            "Ingénieur et cadre"_x000D_
          ]_x000D_
        ],_x000D_
        "Statistics": {_x000D_
          "CreationDate": "2022-11-15T10:02:33.4361528+01:00",_x000D_
          "LastRefreshDate": "2020-11-09T16:11:10.8710173+01:00",_x000D_
          "TotalRefreshCount": 1,_x000D_
          "CustomInfo": {}_x000D_
        }_x000D_
      },_x000D_
      "4578": {_x000D_
        "$type": "Inside.Core.Formula.Definition.DefinitionAC, Inside.Core.Formula",_x000D_
        "ID": 4578,_x000D_
        "Results": [_x000D_
          [_x000D_
            "Ingénieur et cadre"_x000D_
          ]_x000D_
        ],_x000D_
        "Statistics": {_x000D_
          "CreationDate": "2022-11-15T10:02:33.4361528+01:00",_x000D_
          "LastRefreshDate": "2020-11-09T16:11:10.8729752+01:00",_x000D_
          "TotalRefreshCount": 1,_x000D_
          "CustomInfo": {}_x000D_
        }_x000D_
      },_x000D_
      "4579": {_x000D_
        "$type": "Inside.Core.Formula.Definition.DefinitionAC, Inside.Core.Formula",_x000D_
        "ID": 4579,_x000D_
        "Results": [_x000D_
          [_x000D_
            "Employé"_x000D_
          ]_x000D_
        ],_x000D_
        "Statistics": {_x000D_
          "CreationDate": "2022-11-15T10:02:33.4361528+01:00",_x000D_
          "LastRefreshDate": "2020-11-09T16:11:10.8759673+01:00",_x000D_
          "TotalRefreshCount": 1,_x000D_
          "CustomInfo": {}_x000D_
        }_x000D_
      },_x000D_
      "4580": {_x000D_
        "$type": "Inside.Core.Formula.Definition.DefinitionAC, Inside.Core.Formula",_x000D_
        "ID": 4580,_x000D_
        "Results": [_x000D_
          [_x000D_
            "Ingénieur et cadre"_x000D_
          ]_x000D_
        ],_x000D_
        "Statistics": {_x000D_
          "CreationDate": "2022-11-15T10:02:33.4361528+01:00",_x000D_
          "LastRefreshDate": "2020-11-09T16:11:10.8780063+01:00",_x000D_
          "TotalRefreshCount": 1,_x000D_
          "CustomInfo": {}_x000D_
        }_x000D_
      },_x000D_
      "4581": {_x000D_
        "$type": "Inside.Core.Formula.Definition.DefinitionAC, Inside.Core.Formula",_x000D_
        "ID": 4581,_x000D_
        "Results": [_x000D_
          [_x000D_
            "Employé"_x000D_
          ]_x000D_
        ],_x000D_
        "Statistics": {_x000D_
          "CreationDate": "2022-11-15T10:02:33.4361528+01:00",_x000D_
          "LastRefreshDate": "2020-11-09T16:11:10.8819519+01:00",_x000D_
          "TotalRefreshCount": 1,_x000D_
          "CustomInfo": {}_x000D_
        }_x000D_
      },_x000D_
      "4582": {_x000D_
        "$type": "Inside.Core.Formula.Definition.DefinitionAC, Inside.Core.Formula",_x000D_
        "ID": 4582,_x000D_
        "Results": [_x000D_
          [_x000D_
            "Employé"_x000D_
          ]_x000D_
        ],_x000D_
        "Statistics": {_x000D_
          "CreationDate": "2022-11-15T10:02:33.4361528+01:00",_x000D_
          "LastRefreshDate": "2020-11-09T16:11:10.8839986+01:00",_x000D_
          "TotalRefreshCount": 1,_x000D_
          "CustomInfo": {}_x000D_
        }_x000D_
      },_x000D_
      "4583": {_x000D_
        "$type": "Inside.Core.Formula.Definition.DefinitionAC, Inside.Core.Formula",_x000D_
        "ID": 4583,_x000D_
        "Results": [_x000D_
          [_x000D_
            "Ingénieur et cadre"_x000D_
          ]_x000D_
        ],_x000D_
        "Statistics": {_x000D_
          "CreationDate": "2022-11-15T10:02:33.4361528+01:00",_x000D_
          "LastRefreshDate": "2020-11-09T16:11:10.8869994+01:00",_x000D_
          "TotalRefreshCount": 1,_x000D_
          "CustomInfo": {}_x000D_
        }_x000D_
      },_x000D_
      "4584": {_x000D_
        "$type": "Inside.Core.Formula.Definition.DefinitionAC, Inside.Core.Formula",_x000D_
        "ID": 4584,_x000D_
        "Results": [_x000D_
          [_x000D_
            "Employé"_x000D_
          ]_x000D_
        ],_x000D_
        "Statistics": {_x000D_
          "CreationDate": "2022-11-15T10:02:33.4361528+01:00",_x000D_
          "LastRefreshDate": "2020-11-09T16:11:10.8889893+01:00",_x000D_
          "TotalRefreshCount": 1,_x000D_
          "CustomInfo": {}_x000D_
        }_x000D_
      },_x000D_
      "4585": {_x000D_
        "$type": "Inside.Core.Formula.Definition.DefinitionAC, Inside.Core.Formula",_x000D_
        "ID": 4585,_x000D_
        "Results": [_x000D_
          [_x000D_
            "Employé"_x000D_
          ]_x000D_
        ],_x000D_
        "Statistics": {_x000D_
          "CreationDate": "2022-11-15T10:02:33.4361528+01:00",_x000D_
          "LastRefreshDate": "2020-11-09T16:11:10.8909791+01:00",_x000D_
          "TotalRefreshCount": 1,_x000D_
          "CustomInfo": {}_x000D_
        }_x000D_
      },_x000D_
      "4586": {_x000D_
        "$type": "Inside.Core.Formula.Definition.DefinitionAC, Inside.Core.Formula",_x000D_
        "ID": 4586,_x000D_
        "Results": [_x000D_
          [_x000D_
            "Employé"_x000D_
          ]_x000D_
        ],_x000D_
        "Statistics": {_x000D_
          "CreationDate": "2022-11-15T10:02:33.4361528+01:00",_x000D_
          "LastRefreshDate": "2020-11-09T16:11:10.8975308+01:00",_x000D_
          "TotalRefreshCount": 1,_x000D_
          "CustomInfo": {}_x000D_
        }_x000D_
      },_x000D_
      "4587": {_x000D_
        "$type": "Inside.Core.Formula.Definition.DefinitionAC, Inside.Core.Formula",_x000D_
        "ID": 4587,_x000D_
        "Results": [_x000D_
          [_x000D_
            "Employé"_x000D_
          ]_x000D_
        ],_x000D_
        "Statistics": {_x000D_
          "CreationDate": "2022-11-15T10:02:33.4361528+01:00",_x000D_
          "LastRefreshDate": "2020-11-09T16:11:10.9055106+01:00",_x000D_
          "TotalRefreshCount": 1,_x000D_
          "CustomInfo": {}_x000D_
        }_x000D_
      },_x000D_
      "4588": {_x000D_
        "$type": "Inside.Core.Formula.Definition.DefinitionAC, Inside.Core.Formula",_x000D_
        "ID": 4588,_x000D_
        "Results": [_x000D_
          [_x000D_
            "Employé"_x000D_
          ]_x000D_
        ],_x000D_
        "Statistics": {_x000D_
          "CreationDate": "2022-11-15T10:02:33.4361528+01:00",_x000D_
          "LastRefreshDate": "2020-11-09T16:11:10.9104979+01:00",_x000D_
          "TotalRefreshCount": 1,_x000D_
          "CustomInfo": {}_x000D_
        }_x000D_
      },_x000D_
      "4589": {_x000D_
        "$type": "Inside.Core.Formula.Definition.DefinitionAC, Inside.Core.Formula",_x000D_
        "ID": 4589,_x000D_
        "Results": [_x000D_
          [_x000D_
            "Ingénieur et cadre"_x000D_
          ]_x000D_
        ],_x000D_
        "Statistics": {_x000D_
          "CreationDate": "2022-11-15T10:02:33.4361528+01:00",_x000D_
          "LastRefreshDate": "2020-11-09T16:11:10.9165208+01:00",_x000D_
          "TotalRefreshCount": 1,_x000D_
          "CustomInfo": {}_x000D_
        }_x000D_
      },_x000D_
      "4590": {_x000D_
        "$type": "Inside.Core.Formula.Definition.DefinitionAC, Inside.Core.Formula",_x000D_
        "ID": 4590,_x000D_
        "Results": [_x000D_
          [_x000D_
            "Ingénieur et cadre"_x000D_
          ]_x000D_
        ],_x000D_
        "Statistics": {_x000D_
          "CreationDate": "2022-11-15T10:02:33.4361528+01:00",_x000D_
          "LastRefreshDate": "2020-11-09T16:11:10.9214689+01:00",_x000D_
          "TotalRefreshCount": 1,_x000D_
          "CustomInfo": {}_x000D_
        }_x000D_
      },_x000D_
      "4591": {_x000D_
        "$type": "Inside.Core.Formula.Definition.DefinitionAC, Inside.Core.Formula",_x000D_
        "ID": 4591,_x000D_
        "Results": [_x000D_
          [_x000D_
            "Ingénieur et cadre"_x000D_
          ]_x000D_
        ],_x000D_
        "Statistics": {_x000D_
          "CreationDate": "2022-11-15T10:02:33.4361528+01:00",_x000D_
          "LastRefreshDate": "2020-11-09T16:11:10.9254601+01:00",_x000D_
          "TotalRefreshCount": 1,_x000D_
          "CustomInfo": {}_x000D_
        }_x000D_
      },_x000D_
      "4592": {_x000D_
        "$type": "Inside.Core.Formula.Definition.DefinitionAC, Inside.Core.Formula",_x000D_
        "ID": 4592,_x000D_
        "Results": [_x000D_
          [_x000D_
            "Employé"_x000D_
          ]_x000D_
        ],_x000D_
        "Statistics": {_x000D_
          "CreationDate": "2022-11-15T10:02:33.4361528+01:00",_x000D_
          "LastRefreshDate": "2020-11-09T16:11:10.9284508+01:00",_x000D_
          "TotalRefreshCount": 1,_x000D_
          "CustomInfo": {}_x000D_
        }_x000D_
      },_x000D_
      "4593": {_x000D_
        "$type": "Inside.Core.Formula.Definition.DefinitionAC, Inside.Core.Formula",_x000D_
        "ID": 4593,_x000D_
        "Results": [_x000D_
          [_x000D_
            "Employé"_x000D_
          ]_x000D_
        ],_x000D_
        "Statistics": {_x000D_
          "CreationDate": "2022-11-15T10:02:33.4361528+01:00",_x000D_
          "LastRefreshDate": "2020-11-09T16:11:10.9324426+01:00",_x000D_
          "TotalRefreshCount": 1,_x000D_
          "CustomInfo": {}_x000D_
        }_x000D_
      },_x000D_
      "4594": {_x000D_
        "$type": "Inside.Core.Formula.Definition.DefinitionAC, Inside.Core.Formula",_x000D_
        "ID": 4594,_x000D_
        "Results": [_x000D_
          [_x000D_
            "Ingénieur et cadre"_x000D_
          ]_x000D_
        ],_x000D_
        "Statistics": {_x000D_
          "CreationDate": "2022-11-15T10:02:33.4361528+01:00",_x000D_
          "LastRefreshDate": "2020-11-09T16:11:10.9354332+01:00",_x000D_
          "TotalRefreshCount": 1,_x000D_
          "CustomInfo": {}_x000D_
        }_x000D_
      },_x000D_
      "4595": {_x000D_
        "$type": "Inside.Core.Formula.Definition.DefinitionAC, Inside.Core.Formula",_x000D_
        "ID": 4595,_x000D_
        "Results": [_x000D_
          [_x000D_
            "Employé"_x000D_
          ]_x000D_
        ],_x000D_
        "Statistics": {_x000D_
          "CreationDate": "2022-11-15T10:02:33.4361528+01:00",_x000D_
          "LastRefreshDate": "2020-11-09T16:11:10.9384264+01:00",_x000D_
          "TotalRefreshCount": 1,_x000D_
          "CustomInfo": {}_x000D_
        }_x000D_
      },_x000D_
      "4596": {_x000D_
        "$type": "Inside.Core.Formula.Definition.DefinitionAC, Inside.Core.Formula",_x000D_
        "ID": 4596,_x000D_
        "Results": [_x000D_
          [_x000D_
            "Employé"_x000D_
          ]_x000D_
        ],_x000D_
        "Statistics": {_x000D_
          "CreationDate": "2022-11-15T10:02:33.4361528+01:00",_x000D_
          "LastRefreshDate": "2020-11-09T16:11:10.9414186+01:00",_x000D_
          "TotalRefreshCount": 1,_x000D_
          "CustomInfo": {}_x000D_
        }_x000D_
      },_x000D_
      "4597": {_x000D_
        "$type": "Inside.Core.Formula.Definition.DefinitionAC, Inside.Core.Formula",_x000D_
        "ID": 4597,_x000D_
        "Results": [_x000D_
          [_x000D_
            "Employé"_x000D_
          ]_x000D_
        ],_x000D_
        "Statistics": {_x000D_
          "CreationDate": "2022-11-15T10:02:33.4361528+01:00",_x000D_
          "LastRefreshDate": "2020-11-09T16:11:10.9434133+01:00",_x000D_
          "TotalRefreshCount": 1,_x000D_
          "CustomInfo": {}_x000D_
        }_x000D_
      },_x000D_
      "4598": {_x000D_
        "$type": "Inside.Core.Formula.Definition.DefinitionAC, Inside.Core.Formula",_x000D_
        "ID": 4598,_x000D_
        "Results": [_x000D_
          [_x000D_
            "Employé"_x000D_
          ]_x000D_
        ],_x000D_
        "Statistics": {_x000D_
          "CreationDate": "2022-11-15T10:02:33.4361528+01:00",_x000D_
          "LastRefreshDate": "2020-11-09T16:11:10.9461699+01:00",_x000D_
          "TotalRefreshCount": 1,_x000D_
          "CustomInfo": {}_x000D_
        }_x000D_
      },_x000D_
      "4599": {_x000D_
        "$type": "Inside.Core.Formula.Definition.DefinitionAC, Inside.Core.Formula",_x000D_
        "ID": 4599,_x000D_
        "Results": [_x000D_
          [_x000D_
            "Ingénieur et cadre"_x000D_
          ]_x000D_
        ],_x000D_
        "Statistics": {_x000D_
          "CreationDate": "2022-11-15T10:02:33.4361528+01:00",_x000D_
          "LastRefreshDate": "2020-11-09T16:11:10.9491638+01:00",_x000D_
          "TotalRefreshCount": 1,_x000D_
          "CustomInfo": {}_x000D_
        }_x000D_
      },_x000D_
      "4600": {_x000D_
        "$type": "Inside.Core.Formula.Definition.DefinitionAC, Inside.Core.Formula",_x000D_
        "ID": 4600,_x000D_
        "Results": [_x000D_
          [_x000D_
            "Ingénieur et cadre"_x000D_
          ]_x000D_
        ],_x000D_
        "Statistics": {_x000D_
          "CreationDate": "2022-11-15T10:02:33.4361528+01:00",_x000D_
          "LastRefreshDate": "2020-11-09T16:11:10.9521554+01:00",_x000D_
          "TotalRefreshCount": 1,_x000D_
          "CustomInfo": {}_x000D_
        }_x000D_
      },_x000D_
      "4601": {_x000D_
        "$type": "Inside.Core.Formula.Definition.DefinitionAC, Inside.Core.Formula",_x000D_
        "ID": 4601,_x000D_
        "Results": [_x000D_
          [_x000D_
            "Employé"_x000D_
          ]_x000D_
        ],_x000D_
        "Statistics": {_x000D_
          "CreationDate": "2022-11-15T10:02:33.4361528+01:00",_x000D_
          "LastRefreshDate": "2020-11-09T16:11:10.9551478+01:00",_x000D_
          "TotalRefreshCount": 1,_x000D_
          "CustomInfo": {}_x000D_
        }_x000D_
      },_x000D_
      "4602": {_x000D_
        "$type": "Inside.Core.Formula.Definition.DefinitionAC, Inside.Core.Formula",_x000D_
        "ID": 4602,_x000D_
        "Results": [_x000D_
          [_x000D_
            "3"_x000D_
          ]_x000D_
        ],_x000D_
        "Statistics": {_x000D_
          "CreationDate": "2022-11-15T10:02:33.4361528+01:00",_x000D_
          "LastRefreshDate": "2020-11-09T16:11:10.959138+01:00",_x000D_
          "TotalRefreshCount": 1,_x000D_
          "CustomInfo": {}_x000D_
        }_x000D_
      },_x000D_
      "4603": {_x000D_
        "$type": "Inside.Core.Formula.Definition.DefinitionAC, Inside.Core.Formula",_x000D_
        "ID": 4603,_x000D_
        "Results": [_x000D_
          [_x000D_
            "3"_x000D_
          ]_x000D_
        ],_x000D_
        "Statistics": {_x000D_
          "CreationDate": "2022-11-15T10:02:33.4361528+01:00",_x000D_
          "LastRefreshDate": "2020-11-09T16:11:10.9661196+01:00",_x000D_
          "TotalRefreshCount": 1,_x000D_
          "CustomInfo": {}_x000D_
        }_x000D_
      },_x000D_
      "4604": {_x000D_
        "$type": "Inside.Core.Formula.Definition.DefinitionAC, Inside.Core.Formula",_x000D_
        "ID": 4604,_x000D_
        "Results": [_x000D_
          [_x000D_
            "1"_x000D_
          ]_x000D_
        ],_x000D_
        "Statistics": {_x000D_
          "CreationDate": "2022-11-15T10:02:33.4361528+01:00",_x000D_
          "LastRefreshDate": "2020-11-09T16:11:10.9691114+01:00",_x000D_
          "TotalRefreshCount": 1,_x000D_
          "CustomInfo": {}_x000D_
        }_x000D_
      },_x000D_
      "4605": {_x000D_
        "$type": "Inside.Core.Formula.Definition.DefinitionAC, Inside.Core.Formula",_x000D_
        "ID": 4605,_x000D_
        "Results": [_x000D_
          [_x000D_
            "2"_x000D_
          ]_x000D_
        ],_x000D_
        "Statistics": {_x000D_
          "CreationDate": "2022-11-15T10:02:33.4361528+01:00",_x000D_
          "LastRefreshDate": "2020-11-09T16:11:10.9711066+01:00",_x000D_
          "TotalRefreshCount": 1,_x000D_
          "CustomInfo": {}_x000D_
        }_x000D_
      },_x000D_
      "4606": {_x000D_
        "$type": "Inside.Core.Formula.Definition.DefinitionAC, Inside.Core.Formula",_x000D_
        "ID": 4606,_x000D_
        "Results": [_x000D_
          [_x000D_
            "2"_x000D_
          ]_x000D_
        ],_x000D_
        "Statistics": {_x000D_
          "CreationDate": "2022-11-15T10:02:33.4361528+01:00",_x000D_
          "LastRefreshDate": "2020-11-09T16:11:10.9740985+01:00",_x000D_
          "TotalRefreshCount": 1,_x000D_
          "CustomInfo": {}_x000D_
        }_x000D_
      },_x000D_
      "4607": {_x000D_
        "$type": "Inside.Core.Formula.Definition.DefinitionAC, Inside.Core.Formula",_x000D_
        "ID": 4607,_x000D_
        "Results": [_x000D_
          [_x000D_
            "1"_x000D_
          ]_x000D_
        ],_x000D_
        "Statistics": {_x000D_
          "CreationDate": "2022-11-15T10:02:33.4361528+01:00",_x000D_
          "LastRefreshDate": "2020-11-09T16:11:10.9770909+01:00",_x000D_
          "TotalRefreshCount": 1,_x000D_
          "CustomInfo": {}_x000D_
        }_x000D_
      },_x000D_
      "4608": {_x000D_
        "$type": "Inside.Core.Formula.Definition.DefinitionAC, Inside.Core.Formula",_x000D_
        "ID": 4608,_x000D_
        "Results": [_x000D_
          [_x000D_
            "2"_x000D_
          ]_x000D_
        ],_x000D_
        "Statistics": {_x000D_
          "CreationDate": "2022-11-15T10:02:33.4361528+01:00",_x000D_
          "LastRefreshDate": "2020-11-09T16:11:10.9800814+01:00",_x000D_
          "TotalRefreshCount": 1,_x000D_
          "CustomInfo": {}_x000D_
        }_x000D_
      },_x000D_
      "4609": {_x000D_
        "$type": "Inside.Core.Formula.Definition.DefinitionAC, Inside.Core.Formula",_x000D_
        "ID": 4609,_x000D_
        "Results": [_x000D_
          [_x000D_
            "3"_x000D_
          ]_x000D_
        ],_x000D_
        "Statistics": {_x000D_
          "CreationDate": "2022-11-15T10:02:33.4361528+01:00",_x000D_
          "LastRefreshDate": "2020-11-09T16:11:10.9830745+01:00",_x000D_
          "TotalRefreshCount": 1,_x000D_
          "CustomInfo": {}_x000D_
        }_x000D_
      },_x000D_
      "4610": {_x000D_
        "$type": "Inside.Core.Formula.Definition.DefinitionAC, Inside.Core.Formula",_x000D_
        "ID": 4610,_x000D_
        "Results": [_x000D_
          [_x000D_
            "3"_x000D_
          ]_x000D_
        ],_x000D_
        "Statistics": {_x000D_
          "CreationDate": "2022-11-15T10:02:33.4361528+01:00",_x000D_
          "LastRefreshDate": "2020-11-09T16:11:10.9860677+01:00",_x000D_
          "TotalRefreshCount": 1,_x000D_
          "CustomInfo": {}_x000D_
        }_x000D_
      },_x000D_
      "4611": {_x000D_
        "$type": "Inside.Core.Formula.Definition.DefinitionAC, Inside.Core.Formula",_x000D_
        "ID": 4611,_x000D_
        "Results": [_x000D_
          [_x000D_
            "1"_x000D_
          ]_x000D_
        ],_x000D_
        "Statistics": {_x000D_
          "CreationDate": "2022-11-15T10:02:33.4361528+01:00",_x000D_
          "LastRefreshDate": "2020-11-09T16:11:10.9880624+01:00",_x000D_
          "TotalRefreshCount": 1,_x000D_
          "CustomInfo": {}_x000D_
        }_x000D_
      },_x000D_
      "4612": {_x000D_
        "$type": "Inside.Core.Formula.Definition.DefinitionAC, Inside.Core.Formula",_x000D_
        "ID": 4612,_x000D_
        "Results": [_x000D_
          [_x000D_
            "2"_x000D_
          ]_x000D_
        ],_x000D_
        "Statistics": {_x000D_
          "CreationDate": "2022-11-15T10:02:33.4361528+01:00",_x000D_
          "LastRefreshDate": "2020-11-09T16:11:10.9910547+01:00",_x000D_
          "TotalRefreshCount": 1,_x000D_
          "CustomInfo": {}_x000D_
        }_x000D_
      },_x000D_
      "4613": {_x000D_
        "$type": "Inside.Core.Formula.Definition.DefinitionAC, Inside.Core.Formula",_x000D_
        "ID": 4613,_x000D_
        "Results": [_x000D_
          [_x000D_
            "1"_x000D_
          ]_x000D_
        ],_x000D_
        "Statistics": {_x000D_
          "CreationDate": "2022-11-15T10:02:33.4361528+01:00",_x000D_
          "LastRefreshDate": "2020-11-09T16:11:10.9930496+01:00",_x000D_
          "TotalRefreshCount": 1,_x000D_
          "CustomInfo": {}_x000D_
        }_x000D_
      },_x000D_
      "4614": {_x000D_
        "$type": "Inside.Core.Formula.Definition.DefinitionAC, Inside.Core.Formula",_x000D_
        "ID": 4614,_x000D_
        "Results": [_x000D_
          [_x000D_
            "1"_x000D_
          ]_x000D_
        ],_x000D_
        "Statistics": {_x000D_
          "CreationDate": "2022-11-15T10:02:33.4361528+01:00",_x000D_
          "LastRefreshDate": "2020-11-09T16:11:10.996703+01:00",_x000D_
          "TotalRefreshCount": 1,_x000D_
          "CustomInfo": {}_x000D_
        }_x000D_
      },_x000D_
      "4615": {_x000D_
        "$type": "Inside.Core.Formula.Definition.DefinitionAC, Inside.Core.Formula",_x000D_
        "ID": 4615,_x000D_
        "Results": [_x000D_
          [_x000D_
            "2"_x000D_
          ]_x000D_
        ],_x000D_
        "Statistics": {_x000D_
          "CreationDate": "2022-11-15T10:02:33.4361528+01:00",_x000D_
          "LastRefreshDate": "2020-11-09T16:11:10.9996945+01:00",_x000D_
          "TotalRefreshCount": 1,_x000D_
          "CustomInfo": {}_x000D_
        }_x000D_
      },_x000D_
      "4616": {_x000D_
        "$type": "Inside.Core.Formula.Definition.DefinitionAC, Inside.Core.Formula",_x000D_
        "ID": 4616,_x000D_
        "Results": [_x000D_
          [_x000D_
            "2"_x000D_
          ]_x000D_
        ],_x000D_
        "Statistics": {_x000D_
          "CreationDate": "2022-11-15T10:02:33.4361528+01:00",_x000D_
          "LastRefreshDate": "2020-11-09T16:11:11.0016889+01:00",_x000D_
          "TotalRefreshCount": 1,_x000D_
          "CustomInfo": {}_x000D_
        }_x000D_
      },_x000D_
      "4617": {_x000D_
        "$type": "Inside.Core.Formula.Definition.DefinitionAC, Inside.Core.Formula",_x000D_
        "ID": 4617,_x000D_
        "Results": [_x000D_
          [_x000D_
            "4"_x000D_
          ]_x000D_
        ],_x000D_
        "Statistics": {_x000D_
          "CreationDate": "2022-11-15T10:02:33.4361528+01:00",_x000D_
          "LastRefreshDate": "2020-11-09T16:11:11.0046807+01:00",_x000D_
          "TotalRefreshCount": 1,_x000D_
          "CustomInfo": {}_x000D_
        }_x000D_
      },_x000D_
      "4618": {_x000D_
        "$type": "Inside.Core.Formula.Definition.DefinitionAC, Inside.Core.Formula",_x000D_
        "ID": 4618,_x000D_
        "Results": [_x000D_
          [_x000D_
            "1"_x000D_
          ]_x000D_
        ],_x000D_
        "Statistics": {_x000D_
          "CreationDate": "2022-11-15T10:02:33.4361528+01:00",_x000D_
          "LastRefreshDate": "2020-11-09T16:11:11.0076733+01:00",_x000D_
          "TotalRefreshCount": 1,_x000D_
          "CustomInfo": {}_x000D_
        }_x000D_
      },_x000D_
      "4619": {_x000D_
        "$type": "Inside.Core.Formula.Definition.DefinitionAC, Inside.Core.Formula",_x000D_
        "ID": 4619,_x000D_
        "Results": [_x000D_
          [_x000D_
            "2"_x000D_
          ]_x000D_
        ],_x000D_
        "Statistics": {_x000D_
          "CreationDate": "2022-11-15T10:02:33.4361528+01:00",_x000D_
          "LastRefreshDate": "2020-11-09T16:11:11.0116632+01:00",_x000D_
          "TotalRefreshCount": 1,_x000D_
          "CustomInfo": {}_x000D_
        }_x000D_
      },_x000D_
      "4620": {_x000D_
        "$type": "Inside.Core.Formula.Definition.DefinitionAC, Inside.Core.Formula",_x000D_
        "ID": 4620,_x000D_
        "Results": [_x000D_
          [_x000D_
            "2"_x000D_
          ]_x000D_
        ],_x000D_
        "Statistics": {_x000D_
          "CreationDate": "2022-11-15T10:02:33.4361528+01:00",_x000D_
          "LastRefreshDate": "2020-11-09T16:11:11.0286166+01:00",_x000D_
          "TotalRefreshCount": 1,_x000D_
          "CustomInfo": {}_x000D_
        }_x000D_
      },_x000D_
      "4621": {_x000D_
        "$type": "Inside.Core.Formula.Definition.DefinitionAC, Inside.Core.Formula",_x000D_
        "ID": 4621,_x000D_
        "Results": [_x000D_
          [_x000D_
            "2"_x000D_
          ]_x000D_
        ],_x000D_
        "Statistics": {_x000D_
          "CreationDate": "2022-11-15T10:02:33.4361528+01:00",_x000D_
          "LastRefreshDate": "2020-11-09T16:11:11.0326083+01:00",_x000D_
          "TotalRefreshCount": 1,_x000D_
          "CustomInfo": {}_x000D_
        }_x000D_
      },_x000D_
      "4622": {_x000D_
        "$type": "Inside.Core.Formula.Definition.DefinitionAC, Inside.Core.Formula",_x000D_
        "ID": 4622,_x000D_
        "Results": [_x000D_
          [_x000D_
            "1"_x000D_
          ]_x000D_
        ],_x000D_
        "Statistics": {_x000D_
          "CreationDate": "2022-11-15T10:02:33.4361528+01:00",_x000D_
          "LastRefreshDate": "2020-11-09T16:11:11.0346034+01:00",_x000D_
          "TotalRefreshCount": 1,_x000D_
          "CustomInfo": {}_x000D_
        }_x000D_
      },_x000D_
      "4623": {_x000D_
        "$type": "Inside.Core.Formula.Definition.DefinitionAC, Inside.Core.Formula",_x000D_
        "ID": 4623,_x000D_
        "Results": [_x000D_
          [_x000D_
            "1"_x000D_
          ]_x000D_
        ],_x000D_
        "Statistics": {_x000D_
          "CreationDate": "2022-11-15T10:02:33.4361528+01:00",_x000D_
          "LastRefreshDate": "2020-11-09T16:11:11.0375953+01:00",_x000D_
          "TotalRefreshCount": 1,_x000D_
          "CustomInfo": {}_x000D_
        }_x000D_
      },_x000D_
      "4624": {_x000D_
        "$type": "Inside.Core.Formula.Definition.DefinitionAC, Inside.Core.Formula",_x000D_
        "ID": 4624,_x000D_
        "Results": [_x000D_
          [_x000D_
            "2"_x000D_
          ]_x000D_
        ],_x000D_
        "Statistics": {_x000D_
          "CreationDate": "2022-11-15T10:02:33.4361528+01:00",_x000D_
          "LastRefreshDate": "2020-11-09T16:11:11.0405879+01:00",_x000D_
          "TotalRefreshCount": 1,_x000D_
          "CustomInfo": {}_x000D_
        }_x000D_
      },_x000D_
      "4625": {_x000D_
        "$type": "Inside.Core.Formula.Definition.DefinitionAC, Inside.Core.Formula",_x000D_
        "ID": 4625,_x000D_
        "Results": [_x000D_
          [_x000D_
            "1"_x000D_
          ]_x000D_
        ],_x000D_
        "Statistics": {_x000D_
          "CreationDate": "2022-11-15T10:02:33.4361528+01:00",_x000D_
          "LastRefreshDate": "2020-11-09T16:11:11.0426216+01:00",_x000D_
          "TotalRefreshCount": 1,_x000D_
          "CustomInfo": {}_x000D_
        }_x000D_
      },_x000D_
      "4626": {_x000D_
        "$type": "Inside.Core.Formula.Definition.DefinitionAC, Inside.Core.Formula",_x000D_
        "ID": 4626,_x000D_
        "Results": [_x000D_
          [_x000D_
            "3"_x000D_
          ]_x000D_
        ],_x000D_
        "Statistics": {_x000D_
          "CreationDate": "2022-11-15T10:02:33.4361528+01:00",_x000D_
          "LastRefreshDate": "2020-11-09T16:11:11.048216+01:00",_x000D_
          "TotalRefreshCount": 1,_x000D_
          "CustomInfo": {}_x000D_
        }_x000D_
      },_x000D_
      "4627": {_x000D_
        "$type": "Inside.Core.Formula.Definition.DefinitionAC, Inside.Core.Formula",_x000D_
        "ID": 4627,_x000D_
        "Results": [_x000D_
          [_x000D_
            "1"_x000D_
          ]_x000D_
        ],_x000D_
        "Statistics": {_x000D_
          "CreationDate": "2022-11-15T10:02:33.4361528+01:00",_x000D_
          "LastRefreshDate": "2020-11-09T16:11:11.0502107+01:00",_x000D_
          "TotalRefreshCount": 1,_x000D_
          "CustomInfo": {}_x000D_
        }_x000D_
      },_x000D_
      "4628": {_x000D_
        "$type": "Inside.Core.Formula.Definition.DefinitionAC, Inside.Core.Formula",_x000D_
        "ID": 4628,_x000D_
        "Results": [_x000D_
          [_x000D_
            "2"_x000D_
          ]_x000D_
        ],_x000D_
        "Statistics": {_x000D_
          "CreationDate": "2022-11-15T10:02:33.4361528+01:00",_x000D_
          "LastRefreshDate": "2020-11-09T16:11:11.0532314+01:00",_x000D_
          "TotalRefreshCount": 1,_x000D_
          "CustomInfo": {}_x000D_
        }_x000D_
      },_x000D_
      "4629": {_x000D_
        "$type": "Inside.Core.Formula.Definition.DefinitionAC, Inside.Core.Formula",_x000D_
        "ID": 4629,_x000D_
        "Results": [_x000D_
          [_x000D_
            "2"_x000D_
          ]_x000D_
        ],_x000D_
        "Statistics": {_x000D_
          "CreationDate": "2022-11-15T10:02:33.4361528+01:00",_x000D_
          "LastRefreshDate": "2020-11-09T16:11:11.0561952+01:00",_x000D_
          "TotalRefreshCount": 1,_x000D_
          "CustomInfo": {}_x000D_
        }_x000D_
      },_x000D_
      "4630": {_x000D_
        "$type": "Inside.Core.Formula.Definition.DefinitionAC, Inside.Core.Formula",_x000D_
        "ID": 4630,_x000D_
        "Results": [_x000D_
          [_x000D_
            "4"_x000D_
          ]_x000D_
        ],_x000D_
        "Statistics": {_x000D_
          "CreationDate": "2022-11-15T10:02:33.4361528+01:00",_x000D_
          "LastRefreshDate": "202</t>
  </si>
  <si>
    <t>0-11-09T16:11:11.0582194+01:00",_x000D_
          "TotalRefreshCount": 1,_x000D_
          "CustomInfo": {}_x000D_
        }_x000D_
      },_x000D_
      "4631": {_x000D_
        "$type": "Inside.Core.Formula.Definition.DefinitionAC, Inside.Core.Formula",_x000D_
        "ID": 4631,_x000D_
        "Results": [_x000D_
          [_x000D_
            "2"_x000D_
          ]_x000D_
        ],_x000D_
        "Statistics": {_x000D_
          "CreationDate": "2022-11-15T10:02:33.4361528+01:00",_x000D_
          "LastRefreshDate": "2020-11-09T16:11:11.0612181+01:00",_x000D_
          "TotalRefreshCount": 1,_x000D_
          "CustomInfo": {}_x000D_
        }_x000D_
      },_x000D_
      "4632": {_x000D_
        "$type": "Inside.Core.Formula.Definition.DefinitionAC, Inside.Core.Formula",_x000D_
        "ID": 4632,_x000D_
        "Results": [_x000D_
          [_x000D_
            "1"_x000D_
          ]_x000D_
        ],_x000D_
        "Statistics": {_x000D_
          "CreationDate": "2022-11-15T10:02:33.4361528+01:00",_x000D_
          "LastRefreshDate": "2020-11-09T16:11:11.0641777+01:00",_x000D_
          "TotalRefreshCount": 1,_x000D_
          "CustomInfo": {}_x000D_
        }_x000D_
      },_x000D_
      "4633": {_x000D_
        "$type": "Inside.Core.Formula.Definition.DefinitionAC, Inside.Core.Formula",_x000D_
        "ID": 4633,_x000D_
        "Results": [_x000D_
          [_x000D_
            "2"_x000D_
          ]_x000D_
        ],_x000D_
        "Statistics": {_x000D_
          "CreationDate": "2022-11-15T10:02:33.4361528+01:00",_x000D_
          "LastRefreshDate": "2020-11-09T16:11:11.0671982+01:00",_x000D_
          "TotalRefreshCount": 1,_x000D_
          "CustomInfo": {}_x000D_
        }_x000D_
      },_x000D_
      "4634": {_x000D_
        "$type": "Inside.Core.Formula.Definition.DefinitionAC, Inside.Core.Formula",_x000D_
        "ID": 4634,_x000D_
        "Results": [_x000D_
          [_x000D_
            "3"_x000D_
          ]_x000D_
        ],_x000D_
        "Statistics": {_x000D_
          "CreationDate": "2022-11-15T10:02:33.4361528+01:00",_x000D_
          "LastRefreshDate": "2020-11-09T16:11:11.0691924+01:00",_x000D_
          "TotalRefreshCount": 1,_x000D_
          "CustomInfo": {}_x000D_
        }_x000D_
      },_x000D_
      "4635": {_x000D_
        "$type": "Inside.Core.Formula.Definition.DefinitionAC, Inside.Core.Formula",_x000D_
        "ID": 4635,_x000D_
        "Results": [_x000D_
          [_x000D_
            "3"_x000D_
          ]_x000D_
        ],_x000D_
        "Statistics": {_x000D_
          "CreationDate": "2022-11-15T10:02:33.4361528+01:00",_x000D_
          "LastRefreshDate": "2020-11-09T16:11:11.0731923+01:00",_x000D_
          "TotalRefreshCount": 1,_x000D_
          "CustomInfo": {}_x000D_
        }_x000D_
      },_x000D_
      "4636": {_x000D_
        "$type": "Inside.Core.Formula.Definition.DefinitionAC, Inside.Core.Formula",_x000D_
        "ID": 4636,_x000D_
        "Results": [_x000D_
          [_x000D_
            "1"_x000D_
          ]_x000D_
        ],_x000D_
        "Statistics": {_x000D_
          "CreationDate": "2022-11-15T10:02:33.4361528+01:00",_x000D_
          "LastRefreshDate": "2020-11-09T16:11:11.0901071+01:00",_x000D_
          "TotalRefreshCount": 1,_x000D_
          "CustomInfo": {}_x000D_
        }_x000D_
      },_x000D_
      "4637": {_x000D_
        "$type": "Inside.Core.Formula.Definition.DefinitionAC, Inside.Core.Formula",_x000D_
        "ID": 4637,_x000D_
        "Results": [_x000D_
          [_x000D_
            "2"_x000D_
          ]_x000D_
        ],_x000D_
        "Statistics": {_x000D_
          "CreationDate": "2022-11-15T10:02:33.4361528+01:00",_x000D_
          "LastRefreshDate": "2020-11-09T16:11:11.0921008+01:00",_x000D_
          "TotalRefreshCount": 1,_x000D_
          "CustomInfo": {}_x000D_
        }_x000D_
      },_x000D_
      "4638": {_x000D_
        "$type": "Inside.Core.Formula.Definition.DefinitionAC, Inside.Core.Formula",_x000D_
        "ID": 4638,_x000D_
        "Results": [_x000D_
          [_x000D_
            "2"_x000D_
          ]_x000D_
        ],_x000D_
        "Statistics": {_x000D_
          "CreationDate": "2022-11-15T10:02:33.4361528+01:00",_x000D_
          "LastRefreshDate": "2020-11-09T16:11:11.095093+01:00",_x000D_
          "TotalRefreshCount": 1,_x000D_
          "CustomInfo": {}_x000D_
        }_x000D_
      },_x000D_
      "4639": {_x000D_
        "$type": "Inside.Core.Formula.Definition.DefinitionAC, Inside.Core.Formula",_x000D_
        "ID": 4639,_x000D_
        "Results": [_x000D_
          [_x000D_
            "2"_x000D_
          ]_x000D_
        ],_x000D_
        "Statistics": {_x000D_
          "CreationDate": "2022-11-15T10:02:33.4361528+01:00",_x000D_
          "LastRefreshDate": "2020-11-09T16:11:11.0980861+01:00",_x000D_
          "TotalRefreshCount": 1,_x000D_
          "CustomInfo": {}_x000D_
        }_x000D_
      },_x000D_
      "4640": {_x000D_
        "$type": "Inside.Core.Formula.Definition.DefinitionAC, Inside.Core.Formula",_x000D_
        "ID": 4640,_x000D_
        "Results": [_x000D_
          [_x000D_
            "1"_x000D_
          ]_x000D_
        ],_x000D_
        "Statistics": {_x000D_
          "CreationDate": "2022-11-15T10:02:33.4361528+01:00",_x000D_
          "LastRefreshDate": "2020-11-09T16:11:11.1010795+01:00",_x000D_
          "TotalRefreshCount": 1,_x000D_
          "CustomInfo": {}_x000D_
        }_x000D_
      },_x000D_
      "4641": {_x000D_
        "$type": "Inside.Core.Formula.Definition.DefinitionAC, Inside.Core.Formula",_x000D_
        "ID": 4641,_x000D_
        "Results": [_x000D_
          [_x000D_
            "1"_x000D_
          ]_x000D_
        ],_x000D_
        "Statistics": {_x000D_
          "CreationDate": "2022-11-15T10:02:33.4361528+01:00",_x000D_
          "LastRefreshDate": "2020-11-09T16:11:11.1040718+01:00",_x000D_
          "TotalRefreshCount": 1,_x000D_
          "CustomInfo": {}_x000D_
        }_x000D_
      },_x000D_
      "4642": {_x000D_
        "$type": "Inside.Core.Formula.Definition.DefinitionAC, Inside.Core.Formula",_x000D_
        "ID": 4642,_x000D_
        "Results": [_x000D_
          [_x000D_
            "2"_x000D_
          ]_x000D_
        ],_x000D_
        "Statistics": {_x000D_
          "CreationDate": "2022-11-15T10:02:33.4361528+01:00",_x000D_
          "LastRefreshDate": "2020-11-09T16:11:11.1060666+01:00",_x000D_
          "TotalRefreshCount": 1,_x000D_
          "CustomInfo": {}_x000D_
        }_x000D_
      },_x000D_
      "4643": {_x000D_
        "$type": "Inside.Core.Formula.Definition.DefinitionAC, Inside.Core.Formula",_x000D_
        "ID": 4643,_x000D_
        "Results": [_x000D_
          [_x000D_
            "3"_x000D_
          ]_x000D_
        ],_x000D_
        "Statistics": {_x000D_
          "CreationDate": "2022-11-15T10:02:33.4361528+01:00",_x000D_
          "LastRefreshDate": "2020-11-09T16:11:11.1090583+01:00",_x000D_
          "TotalRefreshCount": 1,_x000D_
          "CustomInfo": {}_x000D_
        }_x000D_
      },_x000D_
      "4644": {_x000D_
        "$type": "Inside.Core.Formula.Definition.DefinitionAC, Inside.Core.Formula",_x000D_
        "ID": 4644,_x000D_
        "Results": [_x000D_
          [_x000D_
            "1"_x000D_
          ]_x000D_
        ],_x000D_
        "Statistics": {_x000D_
          "CreationDate": "2022-11-15T10:02:33.4361528+01:00",_x000D_
          "LastRefreshDate": "2020-11-09T16:11:11.1110533+01:00",_x000D_
          "TotalRefreshCount": 1,_x000D_
          "CustomInfo": {}_x000D_
        }_x000D_
      },_x000D_
      "4645": {_x000D_
        "$type": "Inside.Core.Formula.Definition.DefinitionAC, Inside.Core.Formula",_x000D_
        "ID": 4645,_x000D_
        "Results": [_x000D_
          [_x000D_
            "1"_x000D_
          ]_x000D_
        ],_x000D_
        "Statistics": {_x000D_
          "CreationDate": "2022-11-15T10:02:33.4361528+01:00",_x000D_
          "LastRefreshDate": "2020-11-09T16:11:11.1140449+01:00",_x000D_
          "TotalRefreshCount": 1,_x000D_
          "CustomInfo": {}_x000D_
        }_x000D_
      },_x000D_
      "4646": {_x000D_
        "$type": "Inside.Core.Formula.Definition.DefinitionAC, Inside.Core.Formula",_x000D_
        "ID": 4646,_x000D_
        "Results": [_x000D_
          [_x000D_
            "2"_x000D_
          ]_x000D_
        ],_x000D_
        "Statistics": {_x000D_
          "CreationDate": "2022-11-15T10:02:33.4361528+01:00",_x000D_
          "LastRefreshDate": "2020-11-09T16:11:11.1170382+01:00",_x000D_
          "TotalRefreshCount": 1,_x000D_
          "CustomInfo": {}_x000D_
        }_x000D_
      },_x000D_
      "4647": {_x000D_
        "$type": "Inside.Core.Formula.Definition.DefinitionAC, Inside.Core.Formula",_x000D_
        "ID": 4647,_x000D_
        "Results": [_x000D_
          [_x000D_
            "3"_x000D_
          ]_x000D_
        ],_x000D_
        "Statistics": {_x000D_
          "CreationDate": "2022-11-15T10:02:33.4361528+01:00",_x000D_
          "LastRefreshDate": "2020-11-09T16:11:11.1190328+01:00",_x000D_
          "TotalRefreshCount": 1,_x000D_
          "CustomInfo": {}_x000D_
        }_x000D_
      },_x000D_
      "4648": {_x000D_
        "$type": "Inside.Core.Formula.Definition.DefinitionAC, Inside.Core.Formula",_x000D_
        "ID": 4648,_x000D_
        "Results": [_x000D_
          [_x000D_
            "2"_x000D_
          ]_x000D_
        ],_x000D_
        "Statistics": {_x000D_
          "CreationDate": "2022-11-15T10:02:33.4361528+01:00",_x000D_
          "LastRefreshDate": "2020-11-09T16:11:11.1220249+01:00",_x000D_
          "TotalRefreshCount": 1,_x000D_
          "CustomInfo": {}_x000D_
        }_x000D_
      },_x000D_
      "4649": {_x000D_
        "$type": "Inside.Core.Formula.Definition.DefinitionAC, Inside.Core.Formula",_x000D_
        "ID": 4649,_x000D_
        "Results": [_x000D_
          [_x000D_
            "1"_x000D_
          ]_x000D_
        ],_x000D_
        "Statistics": {_x000D_
          "CreationDate": "2022-11-15T10:02:33.4361528+01:00",_x000D_
          "LastRefreshDate": "2020-11-09T16:11:11.125017+01:00",_x000D_
          "TotalRefreshCount": 1,_x000D_
          "CustomInfo": {}_x000D_
        }_x000D_
      },_x000D_
      "4650": {_x000D_
        "$type": "Inside.Core.Formula.Definition.DefinitionAC, Inside.Core.Formula",_x000D_
        "ID": 4650,_x000D_
        "Results": [_x000D_
          [_x000D_
            ""_x000D_
          ]_x000D_
        ],_x000D_
        "Statistics": {_x000D_
          "CreationDate": "2022-11-15T10:02:33.4361528+01:00",_x000D_
          "LastRefreshDate": "2020-11-09T16:11:11.1270522+01:00",_x000D_
          "TotalRefreshCount": 1,_x000D_
          "CustomInfo": {}_x000D_
        }_x000D_
      },_x000D_
      "4651": {_x000D_
        "$type": "Inside.Core.Formula.Definition.DefinitionAC, Inside.Core.Formula",_x000D_
        "ID": 4651,_x000D_
        "Results": [_x000D_
          [_x000D_
            "Catégorie 1"_x000D_
          ]_x000D_
        ],_x000D_
        "Statistics": {_x000D_
          "CreationDate": "2022-11-15T10:02:33.4361528+01:00",_x000D_
          "LastRefreshDate": "2020-11-09T16:11:11.1329943+01:00",_x000D_
          "TotalRefreshCount": 1,_x000D_
          "CustomInfo": {}_x000D_
        }_x000D_
      },_x000D_
      "4652": {_x000D_
        "$type": "Inside.Core.Formula.Definition.DefinitionAC, Inside.Core.Formula",_x000D_
        "ID": 4652,_x000D_
        "Results": [_x000D_
          [_x000D_
            "Catégorie 3"_x000D_
          ]_x000D_
        ],_x000D_
        "Statistics": {_x000D_
          "CreationDate": "2022-11-15T10:02:33.4361528+01:00",_x000D_
          "LastRefreshDate": "2020-11-09T16:11:11.1369838+01:00",_x000D_
          "TotalRefreshCount": 1,_x000D_
          "CustomInfo": {}_x000D_
        }_x000D_
      },_x000D_
      "4653": {_x000D_
        "$type": "Inside.Core.Formula.Definition.DefinitionAC, Inside.Core.Formula",_x000D_
        "ID": 4653,_x000D_
        "Results": [_x000D_
          [_x000D_
            ""_x000D_
          ]_x000D_
        ],_x000D_
        "Statistics": {_x000D_
          "CreationDate": "2022-11-15T10:02:33.4361528+01:00",_x000D_
          "LastRefreshDate": "2020-11-09T16:11:11.1400028+01:00",_x000D_
          "TotalRefreshCount": 1,_x000D_
          "CustomInfo": {}_x000D_
        }_x000D_
      },_x000D_
      "4654": {_x000D_
        "$type": "Inside.Core.Formula.Definition.DefinitionAC, Inside.Core.Formula",_x000D_
        "ID": 4654,_x000D_
        "Results": [_x000D_
          [_x000D_
            ""_x000D_
          ]_x000D_
        ],_x000D_
        "Statistics": {_x000D_
          "CreationDate": "2022-11-15T10:02:33.4361528+01:00",_x000D_
          "LastRefreshDate": "2020-11-09T16:11:11.1429995+01:00",_x000D_
          "TotalRefreshCount": 1,_x000D_
          "CustomInfo": {}_x000D_
        }_x000D_
      },_x000D_
      "4655": {_x000D_
        "$type": "Inside.Core.Formula.Definition.DefinitionAC, Inside.Core.Formula",_x000D_
        "ID": 4655,_x000D_
        "Results": [_x000D_
          [_x000D_
            "Catégorie 1"_x000D_
          ]_x000D_
        ],_x000D_
        "Statistics": {_x000D_
          "CreationDate": "2022-11-15T10:02:33.4361528+01:00",_x000D_
          "LastRefreshDate": "2020-11-09T16:11:11.1459921+01:00",_x000D_
          "TotalRefreshCount": 1,_x000D_
          "CustomInfo": {}_x000D_
        }_x000D_
      },_x000D_
      "4656": {_x000D_
        "$type": "Inside.Core.Formula.Definition.DefinitionAC, Inside.Core.Formula",_x000D_
        "ID": 4656,_x000D_
        "Results": [_x000D_
          [_x000D_
            "Catégorie 3"_x000D_
          ]_x000D_
        ],_x000D_
        "Statistics": {_x000D_
          "CreationDate": "2022-11-15T10:02:33.4361528+01:00",_x000D_
          "LastRefreshDate": "2020-11-09T16:11:11.1500036+01:00",_x000D_
          "TotalRefreshCount": 1,_x000D_
          "CustomInfo": {}_x000D_
        }_x000D_
      },_x000D_
      "4657": {_x000D_
        "$type": "Inside.Core.Formula.Definition.DefinitionAC, Inside.Core.Formula",_x000D_
        "ID": 4657,_x000D_
        "Results": [_x000D_
          [_x000D_
            "Catégorie 2"_x000D_
          ]_x000D_
        ],_x000D_
        "Statistics": {_x000D_
          "CreationDate": "2022-11-15T10:02:33.4361528+01:00",_x000D_
          "LastRefreshDate": "2020-11-09T16:11:11.152969+01:00",_x000D_
          "TotalRefreshCount": 1,_x000D_
          "CustomInfo": {}_x000D_
        }_x000D_
      },_x000D_
      "4658": {_x000D_
        "$type": "Inside.Core.Formula.Definition.DefinitionAC, Inside.Core.Formula",_x000D_
        "ID": 4658,_x000D_
        "Results": [_x000D_
          [_x000D_
            "Catégorie 1"_x000D_
          ]_x000D_
        ],_x000D_
        "Statistics": {_x000D_
          "CreationDate": "2022-11-15T10:02:33.4361528+01:00",_x000D_
          "LastRefreshDate": "2020-11-09T16:11:11.1599882+01:00",_x000D_
          "TotalRefreshCount": 1,_x000D_
          "CustomInfo": {}_x000D_
        }_x000D_
      },_x000D_
      "4659": {_x000D_
        "$type": "Inside.Core.Formula.Definition.DefinitionAC, Inside.Core.Formula",_x000D_
        "ID": 4659,_x000D_
        "Results": [_x000D_
          [_x000D_
            ""_x000D_
          ]_x000D_
        ],_x000D_
        "Statistics": {_x000D_
          "CreationDate": "2022-11-15T10:02:33.4361528+01:00",_x000D_
          "LastRefreshDate": "2020-11-09T16:11:11.1639407+01:00",_x000D_
          "TotalRefreshCount": 1,_x000D_
          "CustomInfo": {}_x000D_
        }_x000D_
      },_x000D_
      "4660": {_x000D_
        "$type": "Inside.Core.Formula.Definition.DefinitionAC, Inside.Core.Formula",_x000D_
        "ID": 4660,_x000D_
        "Results": [_x000D_
          [_x000D_
            "Catégorie 5"_x000D_
          ]_x000D_
        ],_x000D_
        "Statistics": {_x000D_
          "CreationDate": "2022-11-15T10:02:33.4361528+01:00",_x000D_
          "LastRefreshDate": "2020-11-09T16:11:11.1669332+01:00",_x000D_
          "TotalRefreshCount": 1,_x000D_
          "CustomInfo": {}_x000D_
        }_x000D_
      },_x000D_
      "4661": {_x000D_
        "$type": "Inside.Core.Formula.Definition.DefinitionAC, Inside.Core.Formula",_x000D_
        "ID": 4661,_x000D_
        "Results": [_x000D_
          [_x000D_
            ""_x000D_
          ]_x000D_
        ],_x000D_
        "Statistics": {_x000D_
          "CreationDate": "2022-11-15T10:02:33.4361528+01:00",_x000D_
          "LastRefreshDate": "2020-11-09T16:11:11.169925+01:00",_x000D_
          "TotalRefreshCount": 1,_x000D_
          "CustomInfo": {}_x000D_
        }_x000D_
      },_x000D_
      "4662": {_x000D_
        "$type": "Inside.Core.Formula.Definition.DefinitionAC, Inside.Core.Formula",_x000D_
        "ID": 4662,_x000D_
        "Results": [_x000D_
          [_x000D_
            ""_x000D_
          ]_x000D_
        ],_x000D_
        "Statistics": {_x000D_
          "CreationDate": "2022-11-15T10:02:33.4361528+01:00",_x000D_
          "LastRefreshDate": "2020-11-09T16:11:11.1729169+01:00",_x000D_
          "TotalRefreshCount": 1,_x000D_
          "CustomInfo": {}_x000D_
        }_x000D_
      },_x000D_
      "4663": {_x000D_
        "$type": "Inside.Core.Formula.Definition.DefinitionAC, Inside.Core.Formula",_x000D_
        "ID": 4663,_x000D_
        "Results": [_x000D_
          [_x000D_
            ""_x000D_
          ]_x000D_
        ],_x000D_
        "Statistics": {_x000D_
          "CreationDate": "2022-11-15T10:02:33.4361528+01:00",_x000D_
          "LastRefreshDate": "2020-11-09T16:11:11.1759413+01:00",_x000D_
          "TotalRefreshCount": 1,_x000D_
          "CustomInfo": {}_x000D_
        }_x000D_
      },_x000D_
      "4664": {_x000D_
        "$type": "Inside.Core.Formula.Definition.DefinitionAC, Inside.Core.Formula",_x000D_
        "ID": 4664,_x000D_
        "Results": [_x000D_
          [_x000D_
            "Catégorie 3"_x000D_
          ]_x000D_
        ],_x000D_
        "Statistics": {_x000D_
          "CreationDate": "2022-11-15T10:02:33.4361528+01:00",_x000D_
          "LastRefreshDate": "2020-11-09T16:11:11.1789347+01:00",_x000D_
          "TotalRefreshCount": 1,_x000D_
          "CustomInfo": {}_x000D_
        }_x000D_
      },_x000D_
      "4665": {_x000D_
        "$type": "Inside.Core.Formula.Definition.DefinitionAC, Inside.Core.Formula",_x000D_
        "ID": 4665,_x000D_
        "Results": [_x000D_
          [_x000D_
            ""_x000D_
          ]_x000D_
        ],_x000D_
        "Statistics": {_x000D_
          "CreationDate": "2022-11-15T10:02:33.4361528+01:00",_x000D_
          "LastRefreshDate": "2020-11-09T16:11:11.1838896+01:00",_x000D_
          "TotalRefreshCount": 1,_x000D_
          "CustomInfo": {}_x000D_
        }_x000D_
      },_x000D_
      "4666": {_x000D_
        "$type": "Inside.Core.Formula.Definition.DefinitionAC, Inside.Core.Formula",_x000D_
        "ID": 4666,_x000D_
        "Results": [_x000D_
          [_x000D_
            "Catégorie 1"_x000D_
          ]_x000D_
        ],_x000D_
        "Statistics": {_x000D_
          "CreationDate": "2022-11-15T10:02:33.4361528+01:00",_x000D_
          "LastRefreshDate": "2020-11-09T16:11:11.2006167+01:00",_x000D_
          "TotalRefreshCount": 1,_x000D_
          "CustomInfo": {}_x000D_
        }_x000D_
      },_x000D_
      "4667": {_x000D_
        "$type": "Inside.Core.Formula.Definition.DefinitionAC, Inside.Core.Formula",_x000D_
        "ID": 4667,_x000D_
        "Results": [_x000D_
          [_x000D_
            ""_x000D_
          ]_x000D_
        ],_x000D_
        "Statistics": {_x000D_
          "CreationDate": "2022-11-15T10:02:33.4361528+01:00",_x000D_
          "LastRefreshDate": "2020-11-09T16:11:11.2031946+01:00",_x000D_
          "TotalRefreshCount": 1,_x000D_
          "CustomInfo": {}_x000D_
        }_x000D_
      },_x000D_
      "4668": {_x000D_
        "$type": "Inside.Core.Formula.Definition.DefinitionAC, Inside.Core.Formula",_x000D_
        "ID": 4668,_x000D_
        "Results": [_x000D_
          [_x000D_
            "Catégorie 1"_x000D_
          ]_x000D_
        ],_x000D_
        "Statistics": {_x000D_
          "CreationDate": "2022-11-15T10:02:33.4361528+01:00",_x000D_
          "LastRefreshDate": "2020-11-09T16:11:11.2057712+01:00",_x000D_
          "TotalRefreshCount": 1,_x000D_
          "CustomInfo": {}_x000D_
        }_x000D_
      },_x000D_
      "4669": {_x000D_
        "$type": "Inside.Core.Formula.Definition.DefinitionAC, Inside.Core.Formula",_x000D_
        "ID": 4669,_x000D_
        "Results": [_x000D_
          [_x000D_
            "Ingénieur et cadre"_x000D_
          ]_x000D_
        ],_x000D_
        "Statistics": {_x000D_
          "CreationDate": "2022-11-15T10:02:33.4361528+01:00",_x000D_
          "LastRefreshDate": "2020-11-09T16:11:11.2089261+01:00",_x000D_
          "TotalRefreshCount": 1,_x000D_
          "CustomInfo": {}_x000D_
        }_x000D_
      },_x000D_
      "4670": {_x000D_
        "$type": "Inside.Core.Formula.Definition.DefinitionAC, Inside.Core.Formula",_x000D_
        "ID": 4670,_x000D_
        "Results": [_x000D_
          [_x000D_
            "Employé"_x000D_
          ]_x000D_
        ],_x000D_
        "Statistics": {_x000D_
          "CreationDate": "2022-11-15T10:02:33.4361528+01:00",_x000D_
          "LastRefreshDate": "2020-11-09T16:11:11.2109179+01:00",_x000D_
          "TotalRefreshCount": 1,_x000D_
          "CustomInfo": {}_x000D_
        }_x000D_
      },_x000D_
      "4671": {_x000D_
        "$type": "Inside.Core.Formula.Definition.DefinitionAC, Inside.Core.Formula",_x000D_
        "ID": 4671,_x000D_
        "Results": [_x000D_
          [_x000D_
            "Employé"_x000D_
          ]_x000D_
        ],_x000D_
        "Statistics": {_x000D_
          "CreationDate": "2022-11-15T10:02:33.4361528+01:00",_x000D_
          "LastRefreshDate": "2020-11-09T16:11:11.213869+01:00",_x000D_
          "TotalRefreshCount": 1,_x000D_
          "CustomInfo": {}_x000D_
        }_x000D_
      },_x000D_
      "4672": {_x000D_
        "$type": "Inside.Core.Formula.Definition.DefinitionAC, Inside.Core.Formula",_x000D_
        "ID": 4672,_x000D_
        "Results": [_x000D_
          [_x000D_
            "Ingénieur et cadre"_x000D_
          ]_x000D_
        ],_x000D_
        "Statistics": {_x000D_
          "CreationDate": "2022-11-15T10:02:33.4361528+01:00",_x000D_
          "LastRefreshDate": "2020-11-09T16:11:11.2169021+01:00",_x000D_
          "TotalRefreshCount": 1,_x000D_
          "CustomInfo": {}_x000D_
        }_x000D_
      },_x000D_
      "4673": {_x000D_
        "$type": "Inside.Core.Formula.Definition.DefinitionAC, Inside.Core.Formula",_x000D_
        "ID": 4673,_x000D_
        "Results": [_x000D_
          [_x000D_
            "Employé"_x000D_
          ]_x000D_
        ],_x000D_
        "Statistics": {_x000D_
          "CreationDate": "2022-11-15T10:02:33.4361528+01:00",_x000D_
          "LastRefreshDate": "2020-11-09T16:11:11.2188963+01:00",_x000D_
          "TotalRefreshCount": 1,_x000D_
          "CustomInfo": {}_x000D_
        }_x000D_
      },_x000D_
      "4674": {_x000D_
        "$type": "Inside.Core.Formula.Definition.DefinitionAC, Inside.Core.Formula",_x000D_
        "ID": 4674,_x000D_
        "Results": [_x000D_
          [_x000D_
            "Employé"_x000D_
          ]_x000D_
        ],_x000D_
        "Statistics": {_x000D_
          "CreationDate": "2022-11-15T10:02:33.4361528+01:00",_x000D_
          "LastRefreshDate": "2020-11-09T16:11:11.2208905+01:00",_x000D_
          "TotalRefreshCount": 1,_x000D_
          "CustomInfo": {}_x000D_
        }_x000D_
      },_x000D_
      "4675": {_x000D_
        "$type": "Inside.Core.Formula.Definition.DefinitionAC, Inside.Core.Formula",_x000D_
        "ID": 4675,_x000D_
        "Results": [_x000D_
          [_x000D_
            "Employé"_x000D_
          ]_x000D_
        ],_x000D_
        "Statistics": {_x000D_
          "CreationDate": "2022-11-15T10:02:33.4361528+01:00",_x000D_
          "LastRefreshDate": "2020-11-09T16:11:11.2238882+01:00",_x000D_
          "TotalRefreshCount": 1,_x000D_
          "CustomInfo": {}_x000D_
        }_x000D_
      },_x000D_
      "4676": {_x000D_
        "$type": "Inside.Core.Formula.Definition.DefinitionAC, Inside.Core.Formula",_x000D_
        "ID": 4676,_x000D_
        "Results": [_x000D_
          [_x000D_
            "Employé"_x000D_
          ]_x000D_
        ],_x000D_
        "Statistics": {_x000D_
          "CreationDate": "2022-11-15T10:02:33.4361528+01:00",_x000D_
          "LastRefreshDate": "2020-11-09T16:11:11.2258796+01:00",_x000D_
          "TotalRefreshCount": 1,_x000D_
          "CustomInfo": {}_x000D_
        }_x000D_
      },_x000D_
      "4677": {_x000D_
        "$type": "Inside.Core.Formula.Definition.DefinitionAC, Inside.Core.Formula",_x000D_
        "ID": 4677,_x000D_
        "Results": [_x000D_
          [_x000D_
            "Ingénieur et cadre"_x000D_
          ]_x000D_
        ],_x000D_
        "Statistics": {_x000D_
          "CreationDate": "2022-11-15T10:02:33.4361528+01:00",_x000D_
          "LastRefreshDate": "2020-11-09T16:11:11.2288699+01:00",_x000D_
          "TotalRefreshCount": 1,_x000D_
          "CustomInfo": {}_x000D_
        }_x000D_
      },_x000D_
      "4678": {_x000D_
        "$type": "Inside.Core.Formula.Definition.DefinitionAC, Inside.Core.Formula",_x000D_
        "ID": 4678,_x000D_
        "Results": [_x000D_
          [_x000D_
            "Employé"_x000D_
          ]_x000D_
        ],_x000D_
        "Statistics": {_x000D_
          "CreationDate": "2022-11-15T10:02:33.4361528+01:00",_x000D_
          "LastRefreshDate": "2020-11-09T16:11:11.2318223+01:00",_x000D_
          "TotalRefreshCount": 1,_x000D_
          "CustomInfo": {}_x000D_
        }_x000D_
      },_x000D_
      "4679": {_x000D_
        "$type": "Inside.Core.Formula.Definition.DefinitionAC, Inside.Core.Formula",_x000D_
        "ID": 4679,_x000D_
        "Results": [_x000D_
          [_x000D_
            "Employé"_x000D_
          ]_x000D_
        ],_x000D_
        "Statistics": {_x000D_
          "CreationDate": "2022-11-15T10:02:33.4361528+01:00",_x000D_
          "LastRefreshDate": "2020-11-09T16:11:11.2348529+01:00",_x000D_
          "TotalRefreshCount": 1,_x000D_
          "CustomInfo": {}_x000D_
        }_x000D_
      },_x000D_
      "4680": {_x000D_
        "$type": "Inside.Core.Formula.Definition.DefinitionAC, Inside.Core.Formula",_x000D_
        "ID": 4680,_x000D_
        "Results": [_x000D_
          [_x000D_
            "Ingénieur et cadre"_x000D_
          ]_x000D_
        ],_x000D_
        "Statistics": {_x000D_
          "CreationDate": "2022-11-15T10:02:33.4361528+01:00",_x000D_
          "LastRefreshDate": "2020-11-09T16:11:11.2388043+01:00",_x000D_
          "TotalRefreshCount": 1,_x000D_
          "CustomInfo": {}_x000D_
        }_x000D_
      },_x000D_
      "4681": {_x000D_
        "$type": "Inside.Core.Formula.Definition.DefinitionAC, Inside.Core.Formula",_x000D_
        "ID": 4681,_x000D_
        "Results": [_x000D_
          [_x000D_
            "Employé"_x000D_
          ]_x000D_
        ],_x000D_
        "Statistics": {_x000D_
          "CreationDate": "2022-11-15T10:02:33.4361528+01:00",_x000D_
          "LastRefreshDate": "2020-11-09T16:11:11.2475858+01:00",_x000D_
          "TotalRefreshCount": 1,_x000D_
          "CustomInfo": {}_x000D_
        }_x000D_
      },_x000D_
      "4682": {_x000D_
        "$type": "Inside.Core.Formula.Definition.DefinitionAC, Inside.Core.Formula",_x000D_
        "ID": 4682,_x000D_
        "Results": [_x000D_
          [_x000D_
            "Employé"_x000D_
          ]_x000D_
        ],_x000D_
        "Statistics": {_x000D_
          "CreationDate": "2022-11-15T10:02:33.4361528+01:00",_x000D_
          "LastRefreshDate": "2020-11-09T16:11:11.2505506+01:00",_x000D_
          "TotalRefreshCount": 1,_x000D_
          "CustomInfo": {}_x000D_
        }_x000D_
      },_x000D_
      "4683": {_x000D_
        "$type": "Inside.Core.Formula.Definition.DefinitionAC, Inside.Core.Formula",_x000D_
        "ID": 4683,_x000D_
        "Results": [_x000D_
          [_x000D_
            "Employé"_x000D_
          ]_x000D_
        ],_x000D_
        "Statistics": {_x000D_
          "CreationDate": "2022-11-15T10:02:33.4361528+01:00",_x000D_
          "LastRefreshDate": "2020-11-09T16:11:11.2535438+01:00",_x000D_
          "TotalRefreshCount": 1,_x000D_
          "CustomInfo": {}_x000D_
        }_x000D_
      },_x000D_
      "4684": {_x000D_
        "$type": "Inside.Core.Formula.Definition.DefinitionAC, Inside.Core.Formula",_x000D_
        "ID": 4684,_x000D_
        "Results": [_x000D_
          [_x000D_
            "Employé"_x000D_
          ]_x000D_
        ],_x000D_
        "Statistics": {_x000D_
          "CreationDate": "2022-11-15T10:02:33.4361528+01:00",_x000D_
          "LastRefreshDate": "2020-11-09T16:11:11.2555387+01:00",_x000D_
          "TotalRefreshCount": 1,_x000D_
          "CustomInfo": {}_x000D_
        }_x000D_
      },_x000D_
      "4685": {_x000D_
        "$type": "Inside.Core.Formula.Definition.DefinitionAC, Inside.Core.Formula",_x000D_
        "ID": 4685,_x000D_
        "Results": [_x000D_
          [_x000D_
            "Ingénieur et cadre"_x000D_
          ]_x000D_
        ],_x000D_
        "Statistics": {_x000D_
          "CreationDate": "2022-11-15T10:02:33.4361528+01:00",_x000D_
          "LastRefreshDate": "2020-11-09T16:11:11.2585304+01:00",_x000D_
          "TotalRefreshCount": 1,_x000D_
          "CustomInfo": {}_x000D_
        }_x000D_
      },_x000D_
      "4686": {_x000D_
        "$type": "Inside.Core.Formula.Definition.DefinitionAC, Inside.Core.Formula",_x000D_
        "ID": 4686,_x000D_
        "Results": [_x000D_
          [_x000D_
            "Employé"_x000D_
          ]_x000D_
        ],_x000D_
        "Statistics": {_x000D_
          "CreationDate": "2022-11-15T10:02:33.4361528+01:00",_x000D_
          "LastRefreshDate": "2020-11-09T16:11:11.2605579+01:00",_x000D_
          "TotalRefreshCount": 1,_x000D_
          "CustomInfo": {}_x000D_
        }_x000D_
      },_x000D_
      "4687": {_x000D_
        "$type": "Inside.Core.Formula.Definition.DefinitionAC, Inside.Core.Formula",_x000D_
        "ID": 4687,_x000D_
        "Results": [_x000D_
          [_x000D_
            "Employé"_x000D_
          ]_x000D_
        ],_x000D_
        "Statistics": {_x000D_
          "CreationDate": "2022-11-15T10:02:33.4361528+01:00",_x000D_
          "LastRefreshDate": "2020-11-09T16:11:11.2635159+01:00",_x000D_
          "TotalRefreshCount": 1,_x000D_
          "CustomInfo": {}_x000D_
        }_x000D_
      },_x000D_
      "4688": {_x000D_
        "$type": "Inside.Core.Formula.Definition.DefinitionAC, Inside.Core.Formula",_x000D_
        "ID": 4688,_x000D_
        "Results": [_x000D_
          [_x000D_
            "Ingénieur et cadre"_x000D_
          ]_x000D_
        ],_x000D_
        "Statistics": {_x000D_
          "CreationDate": "2022-11-15T10:02:33.4361528+01:00",_x000D_
          "LastRefreshDate": "2020-11-09T16:11:11.2665467+01:00",_x000D_
          "TotalRefreshCount": 1,_x000D_
          "CustomInfo": {}_x000D_
        }_x000D_
      },_x000D_
      "4689": {_x000D_
        "$type": "Inside.Core.Formula.Definition.DefinitionAC, Inside.Core.Formula",_x000D_
        "ID": 4689,_x000D_
        "Results": [_x000D_
          [_x000D_
            "Ingénieur et cadre"_x000D_
          ]_x000D_
        ],_x000D_
        "Statistics": {_x000D_
          "CreationDate": "2022-11-15T10:02:33.4361528+01:00",_x000D_
          "LastRefreshDate": "2020-11-09T16:11:11.2685407+01:00",_x000D_
          "TotalRefreshCount": 1,_x000D_
          "CustomInfo": {}_x000D_
        }_x000D_
      },_x000D_
      "4690": {_x000D_
        "$type": "Inside.Core.Formula.Definition.DefinitionAC, Inside.Core.Formula",_x000D_
        "ID": 4690,_x000D_
        "Results": [_x000D_
          [_x000D_
            "Employé"_x000D_
          ]_x000D_
        ],_x000D_
        "Statistics": {_x000D_
          "CreationDate": "2022-11-15T10:02:33.4361528+01:00",_x000D_
          "LastRefreshDate": "2020-11-09T16:11:11.2715328+01:00",_x000D_
          "TotalRefreshCount": 1,_x000D_
          "CustomInfo": {}_x000D_
        }_x000D_
      },_x000D_
      "4691": {_x000D_
        "$type": "Inside.Core.Formula.Definition.DefinitionAC, Inside.Core.Formula",_x000D_
        "ID": 4691,_x000D_
        "Results": [_x000D_
          [_x000D_
            "Employé"_x000D_
          ]_x000D_
        ],_x000D_
        "Statistics": {_x000D_
          "CreationDate": "2022-11-15T10:02:33.4361528+01:00",_x000D_
          "LastRefreshDate": "2020-11-09T16:11:11.2744872+01:00",_x000D_
          "TotalRefreshCount": 1,_x000D_
          "CustomInfo": {}_x000D_
        }_x000D_
      },_x000D_
      "4692": {_x000D_
        "$type": "Inside.Core.Formula.Definition.DefinitionAC, Inside.Core.Formula",_x000D_
        "ID": 4692,_x000D_
        "Results": [_x000D_
          [_x000D_
            "Employé"_x000D_
          ]_x000D_
        ],_x000D_
        "Statistics": {_x000D_
          "CreationDate": "2022-11-15T10:02:33.4361528+01:00",_x000D_
          "LastRefreshDate": "2020-11-09T16:11:11.2765316+01:00",_x000D_
          "TotalRefreshCount": 1,_x000D_
          "CustomInfo": {}_x000D_
        }_x000D_
      },_x000D_
      "4693": {_x000D_
        "$type": "Inside.Core.Formula.Definition.DefinitionAC, Inside.Core.Formula",_x000D_
        "ID": 4693,_x000D_
        "Results": [_x000D_
          [_x000D_
            "Employé"_x000D_
          ]_x000D_
        ],_x000D_
        "Statistics": {_x000D_
          "CreationDate": "2022-11-15T10:02:33.4361528+01:00",_x000D_
          "LastRefreshDate": "2020-11-09T16:11:11.2795161+01:00",_x000D_
          "TotalRefreshCount": 1,_x000D_
          "CustomInfo": {}_x000D_
        }_x000D_
      },_x000D_
      "4694": {_x000D_
        "$type": "Inside.Core.Formula.Definition.DefinitionAC, Inside.Core.Formula",_x000D_
        "ID": 4694,_x000D_
        "Results": [_x000D_
          [_x000D_
            "Ingénieur et cadre"_x000D_
          ]_x000D_
        ],_x000D_
        "Statistics": {_x000D_
          "CreationDate": "2022-11-15T10:02:33.4361528+01:00",_x000D_
          "LastRefreshDate": "2020-11-09T16:11:11.2824677+01:00",_x000D_
          "TotalRefreshCount": 1,_x000D_
          "CustomInfo": {}_x000D_
        }_x000D_
      },_x000D_
      "4695": {_x000D_
        "$type": "Inside.Core.Formula.Definition.DefinitionAC, Inside.Core.Formula",_x000D_
        "ID": 4695,_x000D_
        "Results": [_x000D_
          [_x000D_
            "Employé"_x000D_
          ]_x000D_
        ],_x000D_
        "Statistics": {_x000D_
          "CreationDate": "2022-11-15T10:02:33.4361528+01:00",_x000D_
          "LastRefreshDate": "2020-11-09T16:11:11.2855222+01:00",_x000D_
          "TotalRefreshCount": 1,_x000D_
          "CustomInfo": {}_x000D_
        }_x000D_
      },_x000D_
      "4696": {_x000D_
        "$type": "Inside.Core.Formula.Definition.DefinitionAC, Inside.Core.Formula",_x000D_
        "ID": 4696,_x000D_
        "Results": [_x000D_
          [_x000D_
            "Employé"_x000D_
          ]_x000D_
        ],_x000D_
        "Statistics": {_x000D_
          "CreationDate": "2022-11-15T10:02:33.4361528+01:00",_x000D_
          "LastRefreshDate": "2020-11-09T16:11:11.2895367+01:00",_x000D_
          "TotalRefreshCount": 1,_x000D_
          "CustomInfo": {}_x000D_
        }_x000D_
      },_x000D_
      "4697": {_x000D_
        "$type": "Inside.Core.Formula.Definition.DefinitionAC, Inside.Core.Formula",_x000D_
        "ID": 4697,_x000D_
        "Results": [_x000D_
          [_x000D_
            "Ingénieur et cadre"_x000D_
          ]_x000D_
        ],_x000D_
        "Statistics": {_x000D_
          "CreationDate": "2022-11-15T10:02:33.4361528+01:00",_x000D_
          "LastRefreshDate": "2020-11-09T16:11:11.2934893+01:00",_x000D_
          "TotalRefreshCount": 1,_x000D_
          "CustomInfo": {}_x000D_
        }_x000D_
      },_x000D_
      "4698": {_x000D_
        "$type": "Inside.Core.Formula.Definition.DefinitionAC, Inside.Core.Formula",_x000D_
        "ID": 4698,_x000D_
        "Results": [_x000D_
          [_x000D_
            "Ingénieur et cadre"_x000D_
          ]_x000D_
        ],_x000D_
        "Statistics": {_x000D_
          "CreationDate": "2022-11-15T10:02:33.4361528+01:00",_x000D_
          "LastRefreshDate": "2020-11-09T16:11:11.2964843+01:00",_x000D_
          "TotalRefreshCount": 1,_x000D_
          "CustomInfo": {}_x000D_
        }_x000D_
      },_x000D_
      "4699": {_x000D_
        "$type": "Inside.Core.Formula.Definition.DefinitionAC, Inside.Core.Formula",_x000D_
        "ID": 4699,_x000D_
        "Results": [_x000D_
          [_x000D_
            "Ingénieur et cadre"_x000D_
          ]_x000D_
        ],_x000D_
        "Statistics": {_x000D_
          "CreationDate": "2022-11-15T10:02:33.4361528+01:00",_x000D_
          "LastRefreshDate": "2020-11-09T16:11:11.2994737+01:00",_x000D_
          "TotalRefreshCount": 1,_x000D_
          "CustomInfo": {}_x000D_
        }_x000D_
      },_x000D_
      "4700": {_x000D_
        "$type": "Inside.Core.Formula.Definition.DefinitionAC, Inside.Core.Formula",_x000D_
        "ID": 4700,_x000D_
        "Results": [_x000D_
          [_x000D_
            "Employé"_x000D_
          ]_x000D_
        ],_x000D_
        "Statistics": {_x000D_
          "CreationDate": "2022-11-15T10:02:33.4361528+01:00",_x000D_
          "LastRefreshDate": "2020-11-09T16:11:11.3014683+01:00",_x000D_
          "TotalRefreshCount": 1,_x000D_
          "CustomInfo": {}_x000D_
        }_x000D_
      },_x000D_
      "4701": {_x000D_
        "$type": "Inside.Core.Formula.Definition.DefinitionAC, Inside.Core.Formula",_x000D_
        "ID": 4701,_x000D_
        "Results": [_x000D_
          [_x000D_
            "2"_x000D_
          ]_x000D_
        ],_x000D_
        "Statistics": {_x000D_
          "CreationDate": "2022-11-15T10:02:33.4361528+01:00",_x000D_
          "LastRefreshDate": "2020-11-09T16:11:11.3044609+01:00",_x000D_
          "TotalRefreshCount": 1,_x000D_
          "CustomInfo": {}_x000D_
        }_x000D_
      },_x000D_
      "4702": {_x000D_
        "$type": "Inside.Core.Formula.Definition.DefinitionAC, Inside.Core.Formula",_x000D_
        "ID": 4702,_x000D_
        "Results": [_x000D_
          [_x000D_
            "1"_x000D_
          ]_x000D_
        ],_x000D_
        "Statistics": {_x000D_
          "CreationDate": "2022-11-15T10:02:33.4361528+01:00",_x000D_
          "LastRefreshDate": "2020-11-09T16:11:11.3074531+01:00",_x000D_
          "TotalRefreshCount": 1,_x000D_
          "CustomInfo": {}_x000D_
        }_x000D_
      },_x000D_
      "4703": {_x000D_
        "$type": "Inside.Core.Formula.Definition.DefinitionAC, Inside.Core.Formula",_x000D_
        "ID": 4703,_x000D_
        "Results": [_x000D_
          [_x000D_
            "1"_x000D_
          ]_x000D_
        ],_x000D_
        "Statistics": {_x000D_
          "CreationDate": "2022-11-15T10:02:33.4361528+01:00",_x000D_
          "LastRefreshDate": "2020-11-09T16:11:11.3094476+01:00",_x000D_
          "TotalRefreshCount": 1,_x000D_
          "CustomInfo": {}_x000D_
        }_x000D_
      },_x000D_
      "4704": {_x000D_
        "$type": "Inside.Core.Formula.De</t>
  </si>
  <si>
    <t>finition.DefinitionAC, Inside.Core.Formula",_x000D_
        "ID": 4704,_x000D_
        "Results": [_x000D_
          [_x000D_
            "2"_x000D_
          ]_x000D_
        ],_x000D_
        "Statistics": {_x000D_
          "CreationDate": "2022-11-15T10:02:33.4361528+01:00",_x000D_
          "LastRefreshDate": "2020-11-09T16:11:11.3124398+01:00",_x000D_
          "TotalRefreshCount": 1,_x000D_
          "CustomInfo": {}_x000D_
        }_x000D_
      },_x000D_
      "4705": {_x000D_
        "$type": "Inside.Core.Formula.Definition.DefinitionAC, Inside.Core.Formula",_x000D_
        "ID": 4705,_x000D_
        "Results": [_x000D_
          [_x000D_
            "2"_x000D_
          ]_x000D_
        ],_x000D_
        "Statistics": {_x000D_
          "CreationDate": "2022-11-15T10:02:33.4361528+01:00",_x000D_
          "LastRefreshDate": "2020-11-09T16:11:11.3164297+01:00",_x000D_
          "TotalRefreshCount": 1,_x000D_
          "CustomInfo": {}_x000D_
        }_x000D_
      },_x000D_
      "4706": {_x000D_
        "$type": "Inside.Core.Formula.Definition.DefinitionAC, Inside.Core.Formula",_x000D_
        "ID": 4706,_x000D_
        "Results": [_x000D_
          [_x000D_
            "2"_x000D_
          ]_x000D_
        ],_x000D_
        "Statistics": {_x000D_
          "CreationDate": "2022-11-15T10:02:33.4361528+01:00",_x000D_
          "LastRefreshDate": "2020-11-09T16:11:11.3194219+01:00",_x000D_
          "TotalRefreshCount": 1,_x000D_
          "CustomInfo": {}_x000D_
        }_x000D_
      },_x000D_
      "4707": {_x000D_
        "$type": "Inside.Core.Formula.Definition.DefinitionAC, Inside.Core.Formula",_x000D_
        "ID": 4707,_x000D_
        "Results": [_x000D_
          [_x000D_
            "1"_x000D_
          ]_x000D_
        ],_x000D_
        "Statistics": {_x000D_
          "CreationDate": "2022-11-15T10:02:33.4361528+01:00",_x000D_
          "LastRefreshDate": "2020-11-09T16:11:11.3214164+01:00",_x000D_
          "TotalRefreshCount": 1,_x000D_
          "CustomInfo": {}_x000D_
        }_x000D_
      },_x000D_
      "4708": {_x000D_
        "$type": "Inside.Core.Formula.Definition.DefinitionAC, Inside.Core.Formula",_x000D_
        "ID": 4708,_x000D_
        "Results": [_x000D_
          [_x000D_
            "2"_x000D_
          ]_x000D_
        ],_x000D_
        "Statistics": {_x000D_
          "CreationDate": "2022-11-15T10:02:33.4361528+01:00",_x000D_
          "LastRefreshDate": "2020-11-09T16:11:11.3244088+01:00",_x000D_
          "TotalRefreshCount": 1,_x000D_
          "CustomInfo": {}_x000D_
        }_x000D_
      },_x000D_
      "4709": {_x000D_
        "$type": "Inside.Core.Formula.Definition.DefinitionAC, Inside.Core.Formula",_x000D_
        "ID": 4709,_x000D_
        "Results": [_x000D_
          [_x000D_
            "1"_x000D_
          ]_x000D_
        ],_x000D_
        "Statistics": {_x000D_
          "CreationDate": "2022-11-15T10:02:33.4361528+01:00",_x000D_
          "LastRefreshDate": "2020-11-09T16:11:11.3274011+01:00",_x000D_
          "TotalRefreshCount": 1,_x000D_
          "CustomInfo": {}_x000D_
        }_x000D_
      },_x000D_
      "4710": {_x000D_
        "$type": "Inside.Core.Formula.Definition.DefinitionAC, Inside.Core.Formula",_x000D_
        "ID": 4710,_x000D_
        "Results": [_x000D_
          [_x000D_
            "3"_x000D_
          ]_x000D_
        ],_x000D_
        "Statistics": {_x000D_
          "CreationDate": "2022-11-15T10:02:33.4361528+01:00",_x000D_
          "LastRefreshDate": "2020-11-09T16:11:11.3303939+01:00",_x000D_
          "TotalRefreshCount": 1,_x000D_
          "CustomInfo": {}_x000D_
        }_x000D_
      },_x000D_
      "4711": {_x000D_
        "$type": "Inside.Core.Formula.Definition.DefinitionAC, Inside.Core.Formula",_x000D_
        "ID": 4711,_x000D_
        "Results": [_x000D_
          [_x000D_
            "1"_x000D_
          ]_x000D_
        ],_x000D_
        "Statistics": {_x000D_
          "CreationDate": "2022-11-15T10:02:33.4361528+01:00",_x000D_
          "LastRefreshDate": "2020-11-09T16:11:11.3343829+01:00",_x000D_
          "TotalRefreshCount": 1,_x000D_
          "CustomInfo": {}_x000D_
        }_x000D_
      },_x000D_
      "4712": {_x000D_
        "$type": "Inside.Core.Formula.Definition.DefinitionAC, Inside.Core.Formula",_x000D_
        "ID": 4712,_x000D_
        "Results": [_x000D_
          [_x000D_
            "2"_x000D_
          ]_x000D_
        ],_x000D_
        "Statistics": {_x000D_
          "CreationDate": "2022-11-15T10:02:33.4361528+01:00",_x000D_
          "LastRefreshDate": "2020-11-09T16:11:11.3393701+01:00",_x000D_
          "TotalRefreshCount": 1,_x000D_
          "CustomInfo": {}_x000D_
        }_x000D_
      },_x000D_
      "4713": {_x000D_
        "$type": "Inside.Core.Formula.Definition.DefinitionAC, Inside.Core.Formula",_x000D_
        "ID": 4713,_x000D_
        "Results": [_x000D_
          [_x000D_
            "3"_x000D_
          ]_x000D_
        ],_x000D_
        "Statistics": {_x000D_
          "CreationDate": "2022-11-15T10:02:33.4361528+01:00",_x000D_
          "LastRefreshDate": "2020-11-09T16:11:11.356155+01:00",_x000D_
          "TotalRefreshCount": 1,_x000D_
          "CustomInfo": {}_x000D_
        }_x000D_
      },_x000D_
      "4714": {_x000D_
        "$type": "Inside.Core.Formula.Definition.DefinitionAC, Inside.Core.Formula",_x000D_
        "ID": 4714,_x000D_
        "Results": [_x000D_
          [_x000D_
            "2"_x000D_
          ]_x000D_
        ],_x000D_
        "Statistics": {_x000D_
          "CreationDate": "2022-11-15T10:02:33.4361528+01:00",_x000D_
          "LastRefreshDate": "2020-11-09T16:11:11.3591471+01:00",_x000D_
          "TotalRefreshCount": 1,_x000D_
          "CustomInfo": {}_x000D_
        }_x000D_
      },_x000D_
      "4715": {_x000D_
        "$type": "Inside.Core.Formula.Definition.DefinitionAC, Inside.Core.Formula",_x000D_
        "ID": 4715,_x000D_
        "Results": [_x000D_
          [_x000D_
            "1"_x000D_
          ]_x000D_
        ],_x000D_
        "Statistics": {_x000D_
          "CreationDate": "2022-11-15T10:02:33.4361528+01:00",_x000D_
          "LastRefreshDate": "2020-11-09T16:11:11.3631376+01:00",_x000D_
          "TotalRefreshCount": 1,_x000D_
          "CustomInfo": {}_x000D_
        }_x000D_
      },_x000D_
      "4716": {_x000D_
        "$type": "Inside.Core.Formula.Definition.DefinitionAC, Inside.Core.Formula",_x000D_
        "ID": 4716,_x000D_
        "Results": [_x000D_
          [_x000D_
            "2"_x000D_
          ]_x000D_
        ],_x000D_
        "Statistics": {_x000D_
          "CreationDate": "2022-11-15T10:02:33.4361528+01:00",_x000D_
          "LastRefreshDate": "2020-11-09T16:11:11.3671265+01:00",_x000D_
          "TotalRefreshCount": 1,_x000D_
          "CustomInfo": {}_x000D_
        }_x000D_
      },_x000D_
      "4717": {_x000D_
        "$type": "Inside.Core.Formula.Definition.DefinitionAC, Inside.Core.Formula",_x000D_
        "ID": 4717,_x000D_
        "Results": [_x000D_
          [_x000D_
            "2"_x000D_
          ]_x000D_
        ],_x000D_
        "Statistics": {_x000D_
          "CreationDate": "2022-11-15T10:02:33.4361528+01:00",_x000D_
          "LastRefreshDate": "2020-11-09T16:11:11.3691212+01:00",_x000D_
          "TotalRefreshCount": 1,_x000D_
          "CustomInfo": {}_x000D_
        }_x000D_
      },_x000D_
      "4718": {_x000D_
        "$type": "Inside.Core.Formula.Definition.DefinitionAC, Inside.Core.Formula",_x000D_
        "ID": 4718,_x000D_
        "Results": [_x000D_
          [_x000D_
            "1"_x000D_
          ]_x000D_
        ],_x000D_
        "Statistics": {_x000D_
          "CreationDate": "2022-11-15T10:02:33.4361528+01:00",_x000D_
          "LastRefreshDate": "2020-11-09T16:11:11.3721133+01:00",_x000D_
          "TotalRefreshCount": 1,_x000D_
          "CustomInfo": {}_x000D_
        }_x000D_
      },_x000D_
      "4719": {_x000D_
        "$type": "Inside.Core.Formula.Definition.DefinitionAC, Inside.Core.Formula",_x000D_
        "ID": 4719,_x000D_
        "Results": [_x000D_
          [_x000D_
            "2"_x000D_
          ]_x000D_
        ],_x000D_
        "Statistics": {_x000D_
          "CreationDate": "2022-11-15T10:02:33.4361528+01:00",_x000D_
          "LastRefreshDate": "2020-11-09T16:11:11.3751048+01:00",_x000D_
          "TotalRefreshCount": 1,_x000D_
          "CustomInfo": {}_x000D_
        }_x000D_
      },_x000D_
      "4720": {_x000D_
        "$type": "Inside.Core.Formula.Definition.DefinitionAC, Inside.Core.Formula",_x000D_
        "ID": 4720,_x000D_
        "Results": [_x000D_
          [_x000D_
            "2"_x000D_
          ]_x000D_
        ],_x000D_
        "Statistics": {_x000D_
          "CreationDate": "2022-11-15T10:02:33.4361528+01:00",_x000D_
          "LastRefreshDate": "2020-11-09T16:11:11.3790959+01:00",_x000D_
          "TotalRefreshCount": 1,_x000D_
          "CustomInfo": {}_x000D_
        }_x000D_
      },_x000D_
      "4721": {_x000D_
        "$type": "Inside.Core.Formula.Definition.DefinitionAC, Inside.Core.Formula",_x000D_
        "ID": 4721,_x000D_
        "Results": [_x000D_
          [_x000D_
            "2"_x000D_
          ]_x000D_
        ],_x000D_
        "Statistics": {_x000D_
          "CreationDate": "2022-11-15T10:02:33.4361528+01:00",_x000D_
          "LastRefreshDate": "2020-11-09T16:11:11.3830853+01:00",_x000D_
          "TotalRefreshCount": 1,_x000D_
          "CustomInfo": {}_x000D_
        }_x000D_
      },_x000D_
      "4722": {_x000D_
        "$type": "Inside.Core.Formula.Definition.DefinitionAC, Inside.Core.Formula",_x000D_
        "ID": 4722,_x000D_
        "Results": [_x000D_
          [_x000D_
            "1"_x000D_
          ]_x000D_
        ],_x000D_
        "Statistics": {_x000D_
          "CreationDate": "2022-11-15T10:02:33.4361528+01:00",_x000D_
          "LastRefreshDate": "2020-11-09T16:11:11.3897132+01:00",_x000D_
          "TotalRefreshCount": 1,_x000D_
          "CustomInfo": {}_x000D_
        }_x000D_
      },_x000D_
      "4723": {_x000D_
        "$type": "Inside.Core.Formula.Definition.DefinitionAC, Inside.Core.Formula",_x000D_
        "ID": 4723,_x000D_
        "Results": [_x000D_
          [_x000D_
            "1"_x000D_
          ]_x000D_
        ],_x000D_
        "Statistics": {_x000D_
          "CreationDate": "2022-11-15T10:02:33.4361528+01:00",_x000D_
          "LastRefreshDate": "2020-11-09T16:11:11.3953825+01:00",_x000D_
          "TotalRefreshCount": 1,_x000D_
          "CustomInfo": {}_x000D_
        }_x000D_
      },_x000D_
      "4724": {_x000D_
        "$type": "Inside.Core.Formula.Definition.DefinitionAC, Inside.Core.Formula",_x000D_
        "ID": 4724,_x000D_
        "Results": [_x000D_
          [_x000D_
            "2"_x000D_
          ]_x000D_
        ],_x000D_
        "Statistics": {_x000D_
          "CreationDate": "2022-11-15T10:02:33.4361528+01:00",_x000D_
          "LastRefreshDate": "2020-11-09T16:11:11.3993682+01:00",_x000D_
          "TotalRefreshCount": 1,_x000D_
          "CustomInfo": {}_x000D_
        }_x000D_
      },_x000D_
      "4725": {_x000D_
        "$type": "Inside.Core.Formula.Definition.DefinitionAC, Inside.Core.Formula",_x000D_
        "ID": 4725,_x000D_
        "Results": [_x000D_
          [_x000D_
            "3"_x000D_
          ]_x000D_
        ],_x000D_
        "Statistics": {_x000D_
          "CreationDate": "2022-11-15T10:02:33.4361528+01:00",_x000D_
          "LastRefreshDate": "2020-11-09T16:11:11.4023601+01:00",_x000D_
          "TotalRefreshCount": 1,_x000D_
          "CustomInfo": {}_x000D_
        }_x000D_
      },_x000D_
      "4726": {_x000D_
        "$type": "Inside.Core.Formula.Definition.DefinitionAC, Inside.Core.Formula",_x000D_
        "ID": 4726,_x000D_
        "Results": [_x000D_
          [_x000D_
            "3"_x000D_
          ]_x000D_
        ],_x000D_
        "Statistics": {_x000D_
          "CreationDate": "2022-11-15T10:02:33.4361528+01:00",_x000D_
          "LastRefreshDate": "2020-11-09T16:11:11.4053523+01:00",_x000D_
          "TotalRefreshCount": 1,_x000D_
          "CustomInfo": {}_x000D_
        }_x000D_
      },_x000D_
      "4727": {_x000D_
        "$type": "Inside.Core.Formula.Definition.DefinitionAC, Inside.Core.Formula",_x000D_
        "ID": 4727,_x000D_
        "Results": [_x000D_
          [_x000D_
            "1"_x000D_
          ]_x000D_
        ],_x000D_
        "Statistics": {_x000D_
          "CreationDate": "2022-11-15T10:02:33.4361528+01:00",_x000D_
          "LastRefreshDate": "2020-11-09T16:11:11.4073471+01:00",_x000D_
          "TotalRefreshCount": 1,_x000D_
          "CustomInfo": {}_x000D_
        }_x000D_
      },_x000D_
      "4728": {_x000D_
        "$type": "Inside.Core.Formula.Definition.DefinitionAC, Inside.Core.Formula",_x000D_
        "ID": 4728,_x000D_
        "Results": [_x000D_
          [_x000D_
            "2"_x000D_
          ]_x000D_
        ],_x000D_
        "Statistics": {_x000D_
          "CreationDate": "2022-11-15T10:02:33.4361528+01:00",_x000D_
          "LastRefreshDate": "2020-11-09T16:11:11.4103395+01:00",_x000D_
          "TotalRefreshCount": 1,_x000D_
          "CustomInfo": {}_x000D_
        }_x000D_
      },_x000D_
      "4729": {_x000D_
        "$type": "Inside.Core.Formula.Definition.DefinitionAC, Inside.Core.Formula",_x000D_
        "ID": 4729,_x000D_
        "Results": [_x000D_
          [_x000D_
            "2"_x000D_
          ]_x000D_
        ],_x000D_
        "Statistics": {_x000D_
          "CreationDate": "2022-11-15T10:02:33.4361528+01:00",_x000D_
          "LastRefreshDate": "2020-11-09T16:11:11.4183189+01:00",_x000D_
          "TotalRefreshCount": 1,_x000D_
          "CustomInfo": {}_x000D_
        }_x000D_
      },_x000D_
      "4730": {_x000D_
        "$type": "Inside.Core.Formula.Definition.DefinitionAC, Inside.Core.Formula",_x000D_
        "ID": 4730,_x000D_
        "Results": [_x000D_
          [_x000D_
            "2"_x000D_
          ]_x000D_
        ],_x000D_
        "Statistics": {_x000D_
          "CreationDate": "2022-11-15T10:02:33.4361528+01:00",_x000D_
          "LastRefreshDate": "2020-11-09T16:11:11.4332789+01:00",_x000D_
          "TotalRefreshCount": 1,_x000D_
          "CustomInfo": {}_x000D_
        }_x000D_
      },_x000D_
      "4731": {_x000D_
        "$type": "Inside.Core.Formula.Definition.DefinitionAC, Inside.Core.Formula",_x000D_
        "ID": 4731,_x000D_
        "Results": [_x000D_
          [_x000D_
            "1"_x000D_
          ]_x000D_
        ],_x000D_
        "Statistics": {_x000D_
          "CreationDate": "2022-11-15T10:02:33.4361528+01:00",_x000D_
          "LastRefreshDate": "2020-11-09T16:11:11.4362715+01:00",_x000D_
          "TotalRefreshCount": 1,_x000D_
          "CustomInfo": {}_x000D_
        }_x000D_
      },_x000D_
      "4732": {_x000D_
        "$type": "Inside.Core.Formula.Definition.DefinitionAC, Inside.Core.Formula",_x000D_
        "ID": 4732,_x000D_
        "Results": [_x000D_
          [_x000D_
            "1"_x000D_
          ]_x000D_
        ],_x000D_
        "Statistics": {_x000D_
          "CreationDate": "2022-11-15T10:02:33.4361528+01:00",_x000D_
          "LastRefreshDate": "2020-11-09T16:11:11.4392638+01:00",_x000D_
          "TotalRefreshCount": 1,_x000D_
          "CustomInfo": {}_x000D_
        }_x000D_
      },_x000D_
      "4733": {_x000D_
        "$type": "Inside.Core.Formula.Definition.DefinitionAC, Inside.Core.Formula",_x000D_
        "ID": 4733,_x000D_
        "Results": [_x000D_
          [_x000D_
            "2"_x000D_
          ]_x000D_
        ],_x000D_
        "Statistics": {_x000D_
          "CreationDate": "2022-11-15T10:02:33.4361528+01:00",_x000D_
          "LastRefreshDate": "2020-11-09T16:11:11.4422561+01:00",_x000D_
          "TotalRefreshCount": 1,_x000D_
          "CustomInfo": {}_x000D_
        }_x000D_
      },_x000D_
      "4734": {_x000D_
        "$type": "Inside.Core.Formula.Definition.DefinitionAC, Inside.Core.Formula",_x000D_
        "ID": 4734,_x000D_
        "Results": [_x000D_
          [_x000D_
            "1"_x000D_
          ]_x000D_
        ],_x000D_
        "Statistics": {_x000D_
          "CreationDate": "2022-11-15T10:02:33.4361528+01:00",_x000D_
          "LastRefreshDate": "2020-11-09T16:11:11.4442505+01:00",_x000D_
          "TotalRefreshCount": 1,_x000D_
          "CustomInfo": {}_x000D_
        }_x000D_
      },_x000D_
      "4735": {_x000D_
        "$type": "Inside.Core.Formula.Definition.DefinitionAC, Inside.Core.Formula",_x000D_
        "ID": 4735,_x000D_
        "Results": [_x000D_
          [_x000D_
            "3"_x000D_
          ]_x000D_
        ],_x000D_
        "Statistics": {_x000D_
          "CreationDate": "2022-11-15T10:02:33.4361528+01:00",_x000D_
          "LastRefreshDate": "2020-11-09T16:11:11.4482407+01:00",_x000D_
          "TotalRefreshCount": 1,_x000D_
          "CustomInfo": {}_x000D_
        }_x000D_
      },_x000D_
      "4736": {_x000D_
        "$type": "Inside.Core.Formula.Definition.DefinitionAC, Inside.Core.Formula",_x000D_
        "ID": 4736,_x000D_
        "Results": [_x000D_
          [_x000D_
            "1"_x000D_
          ]_x000D_
        ],_x000D_
        "Statistics": {_x000D_
          "CreationDate": "2022-11-15T10:02:33.4361528+01:00",_x000D_
          "LastRefreshDate": "2020-11-09T16:11:11.4512328+01:00",_x000D_
          "TotalRefreshCount": 1,_x000D_
          "CustomInfo": {}_x000D_
        }_x000D_
      },_x000D_
      "4737": {_x000D_
        "$type": "Inside.Core.Formula.Definition.DefinitionAC, Inside.Core.Formula",_x000D_
        "ID": 4737,_x000D_
        "Results": [_x000D_
          [_x000D_
            "2"_x000D_
          ]_x000D_
        ],_x000D_
        "Statistics": {_x000D_
          "CreationDate": "2022-11-15T10:02:33.4361528+01:00",_x000D_
          "LastRefreshDate": "2020-11-09T16:11:11.4542249+01:00",_x000D_
          "TotalRefreshCount": 1,_x000D_
          "CustomInfo": {}_x000D_
        }_x000D_
      },_x000D_
      "4738": {_x000D_
        "$type": "Inside.Core.Formula.Definition.DefinitionAC, Inside.Core.Formula",_x000D_
        "ID": 4738,_x000D_
        "Results": [_x000D_
          [_x000D_
            "3"_x000D_
          ]_x000D_
        ],_x000D_
        "Statistics": {_x000D_
          "CreationDate": "2022-11-15T10:02:33.4361528+01:00",_x000D_
          "LastRefreshDate": "2020-11-09T16:11:11.4562194+01:00",_x000D_
          "TotalRefreshCount": 1,_x000D_
          "CustomInfo": {}_x000D_
        }_x000D_
      },_x000D_
      "4739": {_x000D_
        "$type": "Inside.Core.Formula.Definition.DefinitionAC, Inside.Core.Formula",_x000D_
        "ID": 4739,_x000D_
        "Results": [_x000D_
          [_x000D_
            "2"_x000D_
          ]_x000D_
        ],_x000D_
        "Statistics": {_x000D_
          "CreationDate": "2022-11-15T10:02:33.4361528+01:00",_x000D_
          "LastRefreshDate": "2020-11-09T16:11:11.4592117+01:00",_x000D_
          "TotalRefreshCount": 1,_x000D_
          "CustomInfo": {}_x000D_
        }_x000D_
      },_x000D_
      "4740": {_x000D_
        "$type": "Inside.Core.Formula.Definition.DefinitionAC, Inside.Core.Formula",_x000D_
        "ID": 4740,_x000D_
        "Results": [_x000D_
          [_x000D_
            "1"_x000D_
          ]_x000D_
        ],_x000D_
        "Statistics": {_x000D_
          "CreationDate": "2022-11-15T10:02:33.4361528+01:00",_x000D_
          "LastRefreshDate": "2020-11-09T16:11:11.4622044+01:00",_x000D_
          "TotalRefreshCount": 1,_x000D_
          "CustomInfo": {}_x000D_
        }_x000D_
      },_x000D_
      "4741": {_x000D_
        "$type": "Inside.Core.Formula.Definition.DefinitionAC, Inside.Core.Formula",_x000D_
        "ID": 4741,_x000D_
        "Results": [_x000D_
          [_x000D_
            "2"_x000D_
          ]_x000D_
        ],_x000D_
        "Statistics": {_x000D_
          "CreationDate": "2022-11-15T10:02:33.4361528+01:00",_x000D_
          "LastRefreshDate": "2020-11-09T16:11:11.4651964+01:00",_x000D_
          "TotalRefreshCount": 1,_x000D_
          "CustomInfo": {}_x000D_
        }_x000D_
      },_x000D_
      "4742": {_x000D_
        "$type": "Inside.Core.Formula.Definition.DefinitionAC, Inside.Core.Formula",_x000D_
        "ID": 4742,_x000D_
        "Results": [_x000D_
          [_x000D_
            "2"_x000D_
          ]_x000D_
        ],_x000D_
        "Statistics": {_x000D_
          "CreationDate": "2022-11-15T10:02:33.4361528+01:00",_x000D_
          "LastRefreshDate": "2020-11-09T16:11:11.4681884+01:00",_x000D_
          "TotalRefreshCount": 1,_x000D_
          "CustomInfo": {}_x000D_
        }_x000D_
      },_x000D_
      "4743": {_x000D_
        "$type": "Inside.Core.Formula.Definition.DefinitionAC, Inside.Core.Formula",_x000D_
        "ID": 4743,_x000D_
        "Results": [_x000D_
          [_x000D_
            "4"_x000D_
          ]_x000D_
        ],_x000D_
        "Statistics": {_x000D_
          "CreationDate": "2022-11-15T10:02:33.4361528+01:00",_x000D_
          "LastRefreshDate": "2020-11-09T16:11:11.4701831+01:00",_x000D_
          "TotalRefreshCount": 1,_x000D_
          "CustomInfo": {}_x000D_
        }_x000D_
      },_x000D_
      "4744": {_x000D_
        "$type": "Inside.Core.Formula.Definition.DefinitionAC, Inside.Core.Formula",_x000D_
        "ID": 4744,_x000D_
        "Results": [_x000D_
          [_x000D_
            "2"_x000D_
          ]_x000D_
        ],_x000D_
        "Statistics": {_x000D_
          "CreationDate": "2022-11-15T10:02:33.4361528+01:00",_x000D_
          "LastRefreshDate": "2020-11-09T16:11:11.4721777+01:00",_x000D_
          "TotalRefreshCount": 1,_x000D_
          "CustomInfo": {}_x000D_
        }_x000D_
      },_x000D_
      "4745": {_x000D_
        "$type": "Inside.Core.Formula.Definition.DefinitionAC, Inside.Core.Formula",_x000D_
        "ID": 4745,_x000D_
        "Results": [_x000D_
          [_x000D_
            "1"_x000D_
          ]_x000D_
        ],_x000D_
        "Statistics": {_x000D_
          "CreationDate": "2022-11-15T10:02:33.4361528+01:00",_x000D_
          "LastRefreshDate": "2020-11-09T16:11:11.4771649+01:00",_x000D_
          "TotalRefreshCount": 1,_x000D_
          "CustomInfo": {}_x000D_
        }_x000D_
      },_x000D_
      "4746": {_x000D_
        "$type": "Inside.Core.Formula.Definition.DefinitionAC, Inside.Core.Formula",_x000D_
        "ID": 4746,_x000D_
        "Results": [_x000D_
          [_x000D_
            "2"_x000D_
          ]_x000D_
        ],_x000D_
        "Statistics": {_x000D_
          "CreationDate": "2022-11-15T10:02:33.4361528+01:00",_x000D_
          "LastRefreshDate": "2020-11-09T16:11:11.4811561+01:00",_x000D_
          "TotalRefreshCount": 1,_x000D_
          "CustomInfo": {}_x000D_
        }_x000D_
      },_x000D_
      "4747": {_x000D_
        "$type": "Inside.Core.Formula.Definition.DefinitionAC, Inside.Core.Formula",_x000D_
        "ID": 4747,_x000D_
        "Results": [_x000D_
          [_x000D_
            "1"_x000D_
          ]_x000D_
        ],_x000D_
        "Statistics": {_x000D_
          "CreationDate": "2022-11-15T10:02:33.4361528+01:00",_x000D_
          "LastRefreshDate": "2020-11-09T16:11:11.4841726+01:00",_x000D_
          "TotalRefreshCount": 1,_x000D_
          "CustomInfo": {}_x000D_
        }_x000D_
      },_x000D_
      "4748": {_x000D_
        "$type": "Inside.Core.Formula.Definition.DefinitionAC, Inside.Core.Formula",_x000D_
        "ID": 4748,_x000D_
        "Results": [_x000D_
          [_x000D_
            "3"_x000D_
          ]_x000D_
        ],_x000D_
        "Statistics": {_x000D_
          "CreationDate": "2022-11-15T10:02:33.4361528+01:00",_x000D_
          "LastRefreshDate": "2020-11-09T16:11:11.4860774+01:00",_x000D_
          "TotalRefreshCount": 1,_x000D_
          "CustomInfo": {}_x000D_
        }_x000D_
      },_x000D_
      "4749": {_x000D_
        "$type": "Inside.Core.Formula.Definition.DefinitionAC, Inside.Core.Formula",_x000D_
        "ID": 4749,_x000D_
        "Results": [_x000D_
          [_x000D_
            "1"_x000D_
          ]_x000D_
        ],_x000D_
        "Statistics": {_x000D_
          "CreationDate": "2022-11-15T10:02:33.4361528+01:00",_x000D_
          "LastRefreshDate": "2020-11-09T16:11:11.48909+01:00",_x000D_
          "TotalRefreshCount": 1,_x000D_
          "CustomInfo": {}_x000D_
        }_x000D_
      },_x000D_
      "4750": {_x000D_
        "$type": "Inside.Core.Formula.Definition.DefinitionAC, Inside.Core.Formula",_x000D_
        "ID": 4750,_x000D_
        "Results": [_x000D_
          [_x000D_
            ""_x000D_
          ]_x000D_
        ],_x000D_
        "Statistics": {_x000D_
          "CreationDate": "2022-11-15T10:02:33.4361528+01:00",_x000D_
          "LastRefreshDate": "2020-11-09T16:11:11.4910849+01:00",_x000D_
          "TotalRefreshCount": 1,_x000D_
          "CustomInfo": {}_x000D_
        }_x000D_
      },_x000D_
      "4751": {_x000D_
        "$type": "Inside.Core.Formula.Definition.DefinitionAC, Inside.Core.Formula",_x000D_
        "ID": 4751,_x000D_
        "Results": [_x000D_
          [_x000D_
            "Catégorie 1"_x000D_
          ]_x000D_
        ],_x000D_
        "Statistics": {_x000D_
          "CreationDate": "2022-11-15T10:02:33.4361528+01:00",_x000D_
          "LastRefreshDate": "2020-11-09T16:11:11.4940828+01:00",_x000D_
          "TotalRefreshCount": 1,_x000D_
          "CustomInfo": {}_x000D_
        }_x000D_
      },_x000D_
      "4752": {_x000D_
        "$type": "Inside.Core.Formula.Definition.DefinitionAC, Inside.Core.Formula",_x000D_
        "ID": 4752,_x000D_
        "Results": [_x000D_
          [_x000D_
            "Catégorie 2"_x000D_
          ]_x000D_
        ],_x000D_
        "Statistics": {_x000D_
          "CreationDate": "2022-11-15T10:02:33.4361528+01:00",_x000D_
          "LastRefreshDate": "2020-11-09T16:11:11.4970947+01:00",_x000D_
          "TotalRefreshCount": 1,_x000D_
          "CustomInfo": {}_x000D_
        }_x000D_
      },_x000D_
      "4753": {_x000D_
        "$type": "Inside.Core.Formula.Definition.DefinitionAC, Inside.Core.Formula",_x000D_
        "ID": 4753,_x000D_
        "Results": [_x000D_
          [_x000D_
            ""_x000D_
          ]_x000D_
        ],_x000D_
        "Statistics": {_x000D_
          "CreationDate": "2022-11-15T10:02:33.4361528+01:00",_x000D_
          "LastRefreshDate": "2020-11-09T16:11:11.501122+01:00",_x000D_
          "TotalRefreshCount": 1,_x000D_
          "CustomInfo": {}_x000D_
        }_x000D_
      },_x000D_
      "4754": {_x000D_
        "$type": "Inside.Core.Formula.Definition.DefinitionAC, Inside.Core.Formula",_x000D_
        "ID": 4754,_x000D_
        "Results": [_x000D_
          [_x000D_
            ""_x000D_
          ]_x000D_
        ],_x000D_
        "Statistics": {_x000D_
          "CreationDate": "2022-11-15T10:02:33.4361528+01:00",_x000D_
          "LastRefreshDate": "2020-11-09T16:11:11.5041143+01:00",_x000D_
          "TotalRefreshCount": 1,_x000D_
          "CustomInfo": {}_x000D_
        }_x000D_
      },_x000D_
      "4755": {_x000D_
        "$type": "Inside.Core.Formula.Definition.DefinitionAC, Inside.Core.Formula",_x000D_
        "ID": 4755,_x000D_
        "Results": [_x000D_
          [_x000D_
            "Employé"_x000D_
          ]_x000D_
        ],_x000D_
        "Statistics": {_x000D_
          "CreationDate": "2022-11-15T10:02:33.4361528+01:00",_x000D_
          "LastRefreshDate": "2020-11-09T16:11:11.5071066+01:00",_x000D_
          "TotalRefreshCount": 1,_x000D_
          "CustomInfo": {}_x000D_
        }_x000D_
      },_x000D_
      "4756": {_x000D_
        "$type": "Inside.Core.Formula.Definition.DefinitionAC, Inside.Core.Formula",_x000D_
        "ID": 4756,_x000D_
        "Results": [_x000D_
          [_x000D_
            "Ingénieur et cadre"_x000D_
          ]_x000D_
        ],_x000D_
        "Statistics": {_x000D_
          "CreationDate": "2022-11-15T10:02:33.4361528+01:00",_x000D_
          "LastRefreshDate": "2020-11-09T16:11:11.5091075+01:00",_x000D_
          "TotalRefreshCount": 1,_x000D_
          "CustomInfo": {}_x000D_
        }_x000D_
      },_x000D_
      "4757": {_x000D_
        "$type": "Inside.Core.Formula.Definition.DefinitionAC, Inside.Core.Formula",_x000D_
        "ID": 4757,_x000D_
        "Results": [_x000D_
          [_x000D_
            "Employé"_x000D_
          ]_x000D_
        ],_x000D_
        "Statistics": {_x000D_
          "CreationDate": "2022-11-15T10:02:33.4361528+01:00",_x000D_
          "LastRefreshDate": "2020-11-09T16:11:11.5111016+01:00",_x000D_
          "TotalRefreshCount": 1,_x000D_
          "CustomInfo": {}_x000D_
        }_x000D_
      },_x000D_
      "4758": {_x000D_
        "$type": "Inside.Core.Formula.Definition.DefinitionAC, Inside.Core.Formula",_x000D_
        "ID": 4758,_x000D_
        "Results": [_x000D_
          [_x000D_
            "Employé"_x000D_
          ]_x000D_
        ],_x000D_
        "Statistics": {_x000D_
          "CreationDate": "2022-11-15T10:02:33.4361528+01:00",_x000D_
          "LastRefreshDate": "2020-11-09T16:11:11.5150469+01:00",_x000D_
          "TotalRefreshCount": 1,_x000D_
          "CustomInfo": {}_x000D_
        }_x000D_
      },_x000D_
      "4759": {_x000D_
        "$type": "Inside.Core.Formula.Definition.DefinitionAC, Inside.Core.Formula",_x000D_
        "ID": 4759,_x000D_
        "Results": [_x000D_
          [_x000D_
            "Ingénieur et cadre"_x000D_
          ]_x000D_
        ],_x000D_
        "Statistics": {_x000D_
          "CreationDate": "2022-11-15T10:02:33.4361528+01:00",_x000D_
          "LastRefreshDate": "2020-11-09T16:11:11.5170813+01:00",_x000D_
          "TotalRefreshCount": 1,_x000D_
          "CustomInfo": {}_x000D_
        }_x000D_
      },_x000D_
      "4760": {_x000D_
        "$type": "Inside.Core.Formula.Definition.DefinitionAC, Inside.Core.Formula",_x000D_
        "ID": 4760,_x000D_
        "Results": [_x000D_
          [_x000D_
            "Employé"_x000D_
          ]_x000D_
        ],_x000D_
        "Statistics": {_x000D_
          "CreationDate": "2022-11-15T10:02:33.4361528+01:00",_x000D_
          "LastRefreshDate": "2020-11-09T16:11:11.5210808+01:00",_x000D_
          "TotalRefreshCount": 1,_x000D_
          "CustomInfo": {}_x000D_
        }_x000D_
      },_x000D_
      "4761": {_x000D_
        "$type": "Inside.Core.Formula.Definition.DefinitionAC, Inside.Core.Formula",_x000D_
        "ID": 4761,_x000D_
        "Results": [_x000D_
          [_x000D_
            "Ingénieur et cadre"_x000D_
          ]_x000D_
        ],_x000D_
        "Statistics": {_x000D_
          "CreationDate": "2022-11-15T10:02:33.4361528+01:00",_x000D_
          "LastRefreshDate": "2020-11-09T16:11:11.5270734+01:00",_x000D_
          "TotalRefreshCount": 1,_x000D_
          "CustomInfo": {}_x000D_
        }_x000D_
      },_x000D_
      "4762": {_x000D_
        "$type": "Inside.Core.Formula.Definition.DefinitionAC, Inside.Core.Formula",_x000D_
        "ID": 4762,_x000D_
        "Results": [_x000D_
          [_x000D_
            "Ingénieur et cadre"_x000D_
          ]_x000D_
        ],_x000D_
        "Statistics": {_x000D_
          "CreationDate": "2022-11-15T10:02:33.4361528+01:00",_x000D_
          "LastRefreshDate": "2020-11-09T16:11:11.5300114+01:00",_x000D_
          "TotalRefreshCount": 1,_x000D_
          "CustomInfo": {}_x000D_
        }_x000D_
      },_x000D_
      "4763": {_x000D_
        "$type": "Inside.Core.Formula.Definition.DefinitionAC, Inside.Core.Formula",_x000D_
        "ID": 4763,_x000D_
        "Results": [_x000D_
          [_x000D_
            "Employé"_x000D_
          ]_x000D_
        ],_x000D_
        "Statistics": {_x000D_
          "CreationDate": "2022-11-15T10:02:33.4361528+01:00",_x000D_
          "LastRefreshDate": "2020-11-09T16:11:11.5329992+01:00",_x000D_
          "TotalRefreshCount": 1,_x000D_
          "CustomInfo": {}_x000D_
        }_x000D_
      },_x000D_
      "4764": {_x000D_
        "$type": "Inside.Core.Formula.Definition.DefinitionAC, Inside.Core.Formula",_x000D_
        "ID": 4764,_x000D_
        "Results": [_x000D_
          [_x000D_
            "Employé"_x000D_
          ]_x000D_
        ],_x000D_
        "Statistics": {_x000D_
          "CreationDate": "2022-11-15T10:02:33.4361528+01:00",_x000D_
          "LastRefreshDate": "2020-11-09T16:11:11.5360314+01:00",_x000D_
          "TotalRefreshCount": 1,_x000D_
          "CustomInfo": {}_x000D_
        }_x000D_
      },_x000D_
      "4765": {_x000D_
        "$type": "Inside.Core.Formula.Definition.DefinitionAC, Inside.Core.Formula",_x000D_
        "ID": 4765,_x000D_
        "Results": [_x000D_
          [_x000D_
            "Employé"_x000D_
          ]_x000D_
        ],_x000D_
        "Statistics": {_x000D_
          "CreationDate": "2022-11-15T10:02:33.4361528+01:00",_x000D_
          "LastRefreshDate": "2020-11-09T16:11:11.5380252+01:00",_x000D_
          "TotalRefreshCount": 1,_x000D_
          "CustomInfo": {}_x000D_
        }_x000D_
      },_x000D_
      "4766": {_x000D_
        "$type": "Inside.Core.Formula.Definition.DefinitionAC, Inside.Core.Formula",_x000D_
        "ID": 4766,_x000D_
        "Results": [_x000D_
          [_x000D_
            "Employé"_x000D_
          ]_x000D_
        ],_x000D_
        "Statistics": {_x000D_
          "CreationDate": "2022-11-15T10:02:33.4361528+01:00",_x000D_
          "LastRefreshDate": "2020-11-09T16:11:11.5410177+01:00",_x000D_
          "TotalRefreshCount": 1,_x000D_
          "CustomInfo": {}_x000D_
        }_x000D_
      },_x000D_
      "4767": {_x000D_
        "$type": "Inside.Core.Formula.Definition.DefinitionAC, Inside.Core.Formula",_x000D_
        "ID": 4767,_x000D_
        "Results": [_x000D_
          [_x000D_
            "Employé"_x000D_
          ]_x000D_
        ],_x000D_
        "Statistics": {_x000D_
          "CreationDate": "2022-11-15T10:02:33.4361528+01:00",_x000D_
          "LastRefreshDate": "2020-11-09T16:11:11.5440161+01:00",_x000D_
          "TotalRefreshCount": 1,_x000D_
          "CustomInfo": {}_x000D_
        }_x000D_
      },_x000D_
      "4768": {_x000D_
        "$type": "Inside.Core.Formula.Definition.DefinitionAC, Inside.Core.Formula",_x000D_
        "ID": 4768,_x000D_
        "Results": [_x000D_
          [_x000D_
            "Ingénieur et cadre"_x000D_
          ]_x000D_
        ],_x000D_
        "Statistics": {_x000D_
          "CreationDate": "2022-11-15T10:02:33.4361528+01:00",_x000D_
          "LastRefreshDate": "2020-11-09T16:11:11.5466421+01:00",_x000D_
          "TotalRefreshCount": 1,_x000D_
          "CustomInfo": {}_x000D_
        }_x000D_
      },_x000D_
      "4769": {_x000D_
        "$type": "Inside.Core.Formula.Definition.DefinitionAC, Inside.Core.Formula",_x000D_
        "ID": 4769,_x000D_
        "Results": [_x000D_
          [_x000D_
            "Ingénieur et cadre"_x000D_
          ]_x000D_
        ],_x000D_
        "Statistics": {_x000D_
          "CreationDate": "2022-11-15T10:02:33.4361528+01:00",_x000D_
          "LastRefreshDate": "2020-11-09T16:11:11.5496439+01:00",_x000D_
          "TotalRefreshCount": 1,_x000D_
          "CustomInfo": {}_x000D_
        }_x000D_
      },_x000D_
      "4770": {_x000D_
        "$type": "Inside.Core.Formula.Definition.DefinitionAC, Inside.Core.Formula",_x000D_
        "ID": 4770,_x000D_
        "Results": [_x000D_
          [_x000D_
            "Ingénieur et cadre"_x000D_
          ]_x000D_
        ],_x000D_
        "Statistics": {_x000D_
          "CreationDate": "2022-11-15T10:02:33.4361528+01:00",_x000D_
          "LastRefreshDate": "2020-11-09T16:11:11.5526294+01:00",_x000D_
          "TotalRefreshCount": 1,_x000D_
          "CustomInfo": {}_x000D_
        }_x000D_
      },_x000D_
      "4771": {_x000D_
        "$type": "Inside.Core.Formula.Definition.DefinitionAC, Inside.Core.Formula",_x000D_
        "ID": 4771,_x000D_
        "Results": [_x000D_
          [_x000D_
            "Employé"_x000D_
          ]_x000D_
        ],_x000D_
        "Statistics": {_x000D_
          "CreationDate": "2022-11-15T10:02:33.4361528+01:00",_x000D_
          "LastRefreshDate": "2020-11-09T16:11:11.5556176+01:00",_x000D_
          "TotalRefreshCount": 1,_x000D_
          "CustomInfo": {}_x000D_
        }_x000D_
      },_x000D_
      "4772": {_x000D_
        "$type": "Inside.Core.Formula.Definition.DefinitionAC, Inside.Core.Formula",_x000D_
        "ID": 4772,_x000D_
        "Results": [_x000D_
          [_x000D_
            "Ingénieur et cadre"_x000D_
          ]_x000D_
        ],_x000D_
        "Statistics": {_x000D_
          "CreationDate": "2022-11-15T10:02:33.4361528+01:00",_x000D_
          "LastRefreshDate": "2020-11-09T16:11:11.5576121+01:00",_x000D_
          "TotalRefreshCount": 1,_x000D_
          "CustomInfo": {}_x000D_
        }_x000D_
      },_x000D_
      "4773": {_x000D_
        "$type": "Inside.Core.Formula.Definition.DefinitionAC, Inside.Core.Formula",_x000D_
        "ID": 4773,_x000D_
        "Results": [_x000D_
          [_x000D_
            "Employé"_x000D_
          ]_x000D_
        ],_x000D_
        "Statistics": {_x000D_
          "CreationDate": "2022-11-15T10:02:33.4361528+01:00",_x000D_
          "LastRefreshDate": "2020-11-09T16:11:11.5625991+01:00",_x000D_
          "TotalRefreshCount": 1,_x000D_
          "CustomInfo": {}_x000D_
        }_x000D_
      },_x000D_
      "4774": {_x000D_
        "$type": "Inside.Core.Formula.Definition.DefinitionAC, Inside.Core.Formula",_x000D_
        "ID": 4774,_x000D_
        "Results": [_x000D_
          [_x000D_
            "Ingénieur et cadre"_x000D_
          ]_x000D_
        ],_x000D_
        "Statistics": {_x000D_
          "CreationDate": "2022-11-15T10:02:33.4361528+01:00",_x000D_
          "LastRefreshDate": "2020-11-09T16:11:11.5655927+01:00",_x000D_
          "TotalRefreshCount": 1,_x000D_
          "CustomInfo": {}_x000D_
        }_x000D_
      },_x000D_
      "4775": {_x000D_
        "$type": "Inside.Core.Formula.Definition.DefinitionAC, Inside.Core.Formula",_x000D_
        "ID": 4775,_x000D_
        "Results": [_x000D_
          [_x000D_
            "Ingénieur et cadre"_x000D_
          ]_x000D_
        ],_x000D_
        "Statistics": {_x000D_
          "CreationDate": "2022-11-15T10:02:33.4361528+01:00",_x000D_
          "LastRefreshDate": "2020-11-09T16:11:11.5715757+01:00",_x000D_
          "TotalRefreshCount": 1,_x000D_
          "CustomInfo": {}_x000D_
        }_x000D_
      },_x000D_
      "4776": {_x000D_
        "$type": "Inside.Core.Formula.Definition.DefinitionAC, Inside.Core.Formula",_x000D_
        "ID": 4776,_x000D_
        "Results": [_x000D_
          [_x000D_
            "Employé"_x000D_
          ]_x000D_
        ],_x000D_
        "Statistics": {_x000D_
          "CreationDate": "2022-11-15T10:02:33.4361528+01:00",_x000D_
          "LastRefreshDate": "2020-11-09T16:11:11.5815504+01:00",_x000D_
          "TotalRefreshCount": 1,_x000D_
          "CustomInfo": {}_x000D_
        }_x000D_
      },_x000D_
      "4777": {_x000D_
        "$type": "Inside.Core.Formula.Definition.DefinitionAC, Inside.Core.Formula",_x000D_
        "ID": 4777,_x000D_
        "Results": [_x000D_
          [_x000D_
            "Employé"_x000D_
          ]_x000D_
        ],_x000D_
        "Statistics": {_x000D_
          "CreationDate": "2022-11-15T10:02:33.4361528+01:00",_x000D_
          "LastRefreshDate": "2020-11-09T16:11:11.5905264+01:00",_x000D_
          "To</t>
  </si>
  <si>
    <t>talRefreshCount": 1,_x000D_
          "CustomInfo": {}_x000D_
        }_x000D_
      },_x000D_
      "4778": {_x000D_
        "$type": "Inside.Core.Formula.Definition.DefinitionAC, Inside.Core.Formula",_x000D_
        "ID": 4778,_x000D_
        "Results": [_x000D_
          [_x000D_
            "Employé"_x000D_
          ]_x000D_
        ],_x000D_
        "Statistics": {_x000D_
          "CreationDate": "2022-11-15T10:02:33.4361528+01:00",_x000D_
          "LastRefreshDate": "2020-11-09T16:11:11.5925212+01:00",_x000D_
          "TotalRefreshCount": 1,_x000D_
          "CustomInfo": {}_x000D_
        }_x000D_
      },_x000D_
      "4779": {_x000D_
        "$type": "Inside.Core.Formula.Definition.DefinitionAC, Inside.Core.Formula",_x000D_
        "ID": 4779,_x000D_
        "Results": [_x000D_
          [_x000D_
            "Employé"_x000D_
          ]_x000D_
        ],_x000D_
        "Statistics": {_x000D_
          "CreationDate": "2022-11-15T10:02:33.4361528+01:00",_x000D_
          "LastRefreshDate": "2020-11-09T16:11:11.5955127+01:00",_x000D_
          "TotalRefreshCount": 1,_x000D_
          "CustomInfo": {}_x000D_
        }_x000D_
      },_x000D_
      "4780": {_x000D_
        "$type": "Inside.Core.Formula.Definition.DefinitionAC, Inside.Core.Formula",_x000D_
        "ID": 4780,_x000D_
        "Results": [_x000D_
          [_x000D_
            "Employé"_x000D_
          ]_x000D_
        ],_x000D_
        "Statistics": {_x000D_
          "CreationDate": "2022-11-15T10:02:33.4361528+01:00",_x000D_
          "LastRefreshDate": "2020-11-09T16:11:11.5995034+01:00",_x000D_
          "TotalRefreshCount": 1,_x000D_
          "CustomInfo": {}_x000D_
        }_x000D_
      },_x000D_
      "4781": {_x000D_
        "$type": "Inside.Core.Formula.Definition.DefinitionAC, Inside.Core.Formula",_x000D_
        "ID": 4781,_x000D_
        "Results": [_x000D_
          [_x000D_
            "Ingénieur et cadre"_x000D_
          ]_x000D_
        ],_x000D_
        "Statistics": {_x000D_
          "CreationDate": "2022-11-15T10:02:33.4361528+01:00",_x000D_
          "LastRefreshDate": "2020-11-09T16:11:11.6034923+01:00",_x000D_
          "TotalRefreshCount": 1,_x000D_
          "CustomInfo": {}_x000D_
        }_x000D_
      },_x000D_
      "4782": {_x000D_
        "$type": "Inside.Core.Formula.Definition.DefinitionAC, Inside.Core.Formula",_x000D_
        "ID": 4782,_x000D_
        "Results": [_x000D_
          [_x000D_
            "Employé"_x000D_
          ]_x000D_
        ],_x000D_
        "Statistics": {_x000D_
          "CreationDate": "2022-11-15T10:02:33.4361528+01:00",_x000D_
          "LastRefreshDate": "2020-11-09T16:11:11.6090134+01:00",_x000D_
          "TotalRefreshCount": 1,_x000D_
          "CustomInfo": {}_x000D_
        }_x000D_
      },_x000D_
      "4783": {_x000D_
        "$type": "Inside.Core.Formula.Definition.DefinitionAC, Inside.Core.Formula",_x000D_
        "ID": 4783,_x000D_
        "Results": [_x000D_
          [_x000D_
            "Ingénieur et cadre"_x000D_
          ]_x000D_
        ],_x000D_
        "Statistics": {_x000D_
          "CreationDate": "2022-11-15T10:02:33.4361528+01:00",_x000D_
          "LastRefreshDate": "2020-11-09T16:11:11.6140008+01:00",_x000D_
          "TotalRefreshCount": 1,_x000D_
          "CustomInfo": {}_x000D_
        }_x000D_
      },_x000D_
      "4784": {_x000D_
        "$type": "Inside.Core.Formula.Definition.DefinitionAC, Inside.Core.Formula",_x000D_
        "ID": 4784,_x000D_
        "Results": [_x000D_
          [_x000D_
            "Ingénieur et cadre"_x000D_
          ]_x000D_
        ],_x000D_
        "Statistics": {_x000D_
          "CreationDate": "2022-11-15T10:02:33.4361528+01:00",_x000D_
          "LastRefreshDate": "2020-11-09T16:11:11.6189876+01:00",_x000D_
          "TotalRefreshCount": 1,_x000D_
          "CustomInfo": {}_x000D_
        }_x000D_
      },_x000D_
      "4785": {_x000D_
        "$type": "Inside.Core.Formula.Definition.DefinitionAC, Inside.Core.Formula",_x000D_
        "ID": 4785,_x000D_
        "Results": [_x000D_
          [_x000D_
            "Employé"_x000D_
          ]_x000D_
        ],_x000D_
        "Statistics": {_x000D_
          "CreationDate": "2022-11-15T10:02:33.4361528+01:00",_x000D_
          "LastRefreshDate": "2020-11-09T16:11:11.6239744+01:00",_x000D_
          "TotalRefreshCount": 1,_x000D_
          "CustomInfo": {}_x000D_
        }_x000D_
      },_x000D_
      "4786": {_x000D_
        "$type": "Inside.Core.Formula.Definition.DefinitionAC, Inside.Core.Formula",_x000D_
        "ID": 4786,_x000D_
        "Results": [_x000D_
          [_x000D_
            "Ingénieur et cadre"_x000D_
          ]_x000D_
        ],_x000D_
        "Statistics": {_x000D_
          "CreationDate": "2022-11-15T10:02:33.4361528+01:00",_x000D_
          "LastRefreshDate": "2020-11-09T16:11:11.6269681+01:00",_x000D_
          "TotalRefreshCount": 1,_x000D_
          "CustomInfo": {}_x000D_
        }_x000D_
      },_x000D_
      "4787": {_x000D_
        "$type": "Inside.Core.Formula.Definition.DefinitionAC, Inside.Core.Formula",_x000D_
        "ID": 4787,_x000D_
        "Results": [_x000D_
          [_x000D_
            "Employé"_x000D_
          ]_x000D_
        ],_x000D_
        "Statistics": {_x000D_
          "CreationDate": "2022-11-15T10:02:33.4361528+01:00",_x000D_
          "LastRefreshDate": "2020-11-09T16:11:11.6309561+01:00",_x000D_
          "TotalRefreshCount": 1,_x000D_
          "CustomInfo": {}_x000D_
        }_x000D_
      },_x000D_
      "4788": {_x000D_
        "$type": "Inside.Core.Formula.Definition.DefinitionAC, Inside.Core.Formula",_x000D_
        "ID": 4788,_x000D_
        "Results": [_x000D_
          [_x000D_
            "2"_x000D_
          ]_x000D_
        ],_x000D_
        "Statistics": {_x000D_
          "CreationDate": "2022-11-15T10:02:33.4361528+01:00",_x000D_
          "LastRefreshDate": "2020-11-09T16:11:11.6339477+01:00",_x000D_
          "TotalRefreshCount": 1,_x000D_
          "CustomInfo": {}_x000D_
        }_x000D_
      },_x000D_
      "4789": {_x000D_
        "$type": "Inside.Core.Formula.Definition.DefinitionAC, Inside.Core.Formula",_x000D_
        "ID": 4789,_x000D_
        "Results": [_x000D_
          [_x000D_
            "1"_x000D_
          ]_x000D_
        ],_x000D_
        "Statistics": {_x000D_
          "CreationDate": "2022-11-15T10:02:33.4361528+01:00",_x000D_
          "LastRefreshDate": "2020-11-09T16:11:11.6369417+01:00",_x000D_
          "TotalRefreshCount": 1,_x000D_
          "CustomInfo": {}_x000D_
        }_x000D_
      },_x000D_
      "4790": {_x000D_
        "$type": "Inside.Core.Formula.Definition.DefinitionAC, Inside.Core.Formula",_x000D_
        "ID": 4790,_x000D_
        "Results": [_x000D_
          [_x000D_
            "1"_x000D_
          ]_x000D_
        ],_x000D_
        "Statistics": {_x000D_
          "CreationDate": "2022-11-15T10:02:33.4361528+01:00",_x000D_
          "LastRefreshDate": "2020-11-09T16:11:11.6399337+01:00",_x000D_
          "TotalRefreshCount": 1,_x000D_
          "CustomInfo": {}_x000D_
        }_x000D_
      },_x000D_
      "4791": {_x000D_
        "$type": "Inside.Core.Formula.Definition.DefinitionAC, Inside.Core.Formula",_x000D_
        "ID": 4791,_x000D_
        "Results": [_x000D_
          [_x000D_
            "2"_x000D_
          ]_x000D_
        ],_x000D_
        "Statistics": {_x000D_
          "CreationDate": "2022-11-15T10:02:33.4361528+01:00",_x000D_
          "LastRefreshDate": "2020-11-09T16:11:11.6429263+01:00",_x000D_
          "TotalRefreshCount": 1,_x000D_
          "CustomInfo": {}_x000D_
        }_x000D_
      },_x000D_
      "4792": {_x000D_
        "$type": "Inside.Core.Formula.Definition.DefinitionAC, Inside.Core.Formula",_x000D_
        "ID": 4792,_x000D_
        "Results": [_x000D_
          [_x000D_
            "1"_x000D_
          ]_x000D_
        ],_x000D_
        "Statistics": {_x000D_
          "CreationDate": "2022-11-15T10:02:33.4361528+01:00",_x000D_
          "LastRefreshDate": "2020-11-09T16:11:11.6475727+01:00",_x000D_
          "TotalRefreshCount": 1,_x000D_
          "CustomInfo": {}_x000D_
        }_x000D_
      },_x000D_
      "4793": {_x000D_
        "$type": "Inside.Core.Formula.Definition.DefinitionAC, Inside.Core.Formula",_x000D_
        "ID": 4793,_x000D_
        "Results": [_x000D_
          [_x000D_
            "3"_x000D_
          ]_x000D_
        ],_x000D_
        "Statistics": {_x000D_
          "CreationDate": "2022-11-15T10:02:33.4361528+01:00",_x000D_
          "LastRefreshDate": "2020-11-09T16:11:11.6545448+01:00",_x000D_
          "TotalRefreshCount": 1,_x000D_
          "CustomInfo": {}_x000D_
        }_x000D_
      },_x000D_
      "4794": {_x000D_
        "$type": "Inside.Core.Formula.Definition.DefinitionAC, Inside.Core.Formula",_x000D_
        "ID": 4794,_x000D_
        "Results": [_x000D_
          [_x000D_
            "1"_x000D_
          ]_x000D_
        ],_x000D_
        "Statistics": {_x000D_
          "CreationDate": "2022-11-15T10:02:33.4361528+01:00",_x000D_
          "LastRefreshDate": "2020-11-09T16:11:11.6565197+01:00",_x000D_
          "TotalRefreshCount": 1,_x000D_
          "CustomInfo": {}_x000D_
        }_x000D_
      },_x000D_
      "4795": {_x000D_
        "$type": "Inside.Core.Formula.Definition.DefinitionAC, Inside.Core.Formula",_x000D_
        "ID": 4795,_x000D_
        "Results": [_x000D_
          [_x000D_
            "2"_x000D_
          ]_x000D_
        ],_x000D_
        "Statistics": {_x000D_
          "CreationDate": "2022-11-15T10:02:33.4361528+01:00",_x000D_
          "LastRefreshDate": "2020-11-09T16:11:11.6605094+01:00",_x000D_
          "TotalRefreshCount": 1,_x000D_
          "CustomInfo": {}_x000D_
        }_x000D_
      },_x000D_
      "4796": {_x000D_
        "$type": "Inside.Core.Formula.Definition.DefinitionAC, Inside.Core.Formula",_x000D_
        "ID": 4796,_x000D_
        "Results": [_x000D_
          [_x000D_
            "3"_x000D_
          ]_x000D_
        ],_x000D_
        "Statistics": {_x000D_
          "CreationDate": "2022-11-15T10:02:33.4361528+01:00",_x000D_
          "LastRefreshDate": "2020-11-09T16:11:11.6635021+01:00",_x000D_
          "TotalRefreshCount": 1,_x000D_
          "CustomInfo": {}_x000D_
        }_x000D_
      },_x000D_
      "4797": {_x000D_
        "$type": "Inside.Core.Formula.Definition.DefinitionAC, Inside.Core.Formula",_x000D_
        "ID": 4797,_x000D_
        "Results": [_x000D_
          [_x000D_
            "2"_x000D_
          ]_x000D_
        ],_x000D_
        "Statistics": {_x000D_
          "CreationDate": "2022-11-15T10:02:33.4361528+01:00",_x000D_
          "LastRefreshDate": "2020-11-09T16:11:11.6654963+01:00",_x000D_
          "TotalRefreshCount": 1,_x000D_
          "CustomInfo": {}_x000D_
        }_x000D_
      },_x000D_
      "4798": {_x000D_
        "$type": "Inside.Core.Formula.Definition.DefinitionAC, Inside.Core.Formula",_x000D_
        "ID": 4798,_x000D_
        "Results": [_x000D_
          [_x000D_
            "1"_x000D_
          ]_x000D_
        ],_x000D_
        "Statistics": {_x000D_
          "CreationDate": "2022-11-15T10:02:33.4361528+01:00",_x000D_
          "LastRefreshDate": "2020-11-09T16:11:11.6684896+01:00",_x000D_
          "TotalRefreshCount": 1,_x000D_
          "CustomInfo": {}_x000D_
        }_x000D_
      },_x000D_
      "4799": {_x000D_
        "$type": "Inside.Core.Formula.Definition.DefinitionAC, Inside.Core.Formula",_x000D_
        "ID": 4799,_x000D_
        "Results": [_x000D_
          [_x000D_
            "2"_x000D_
          ]_x000D_
        ],_x000D_
        "Statistics": {_x000D_
          "CreationDate": "2022-11-15T10:02:33.4361528+01:00",_x000D_
          "LastRefreshDate": "2020-11-09T16:11:11.6704843+01:00",_x000D_
          "TotalRefreshCount": 1,_x000D_
          "CustomInfo": {}_x000D_
        }_x000D_
      },_x000D_
      "4800": {_x000D_
        "$type": "Inside.Core.Formula.Definition.DefinitionAC, Inside.Core.Formula",_x000D_
        "ID": 4800,_x000D_
        "Results": [_x000D_
          [_x000D_
            "2"_x000D_
          ]_x000D_
        ],_x000D_
        "Statistics": {_x000D_
          "CreationDate": "2022-11-15T10:02:33.4361528+01:00",_x000D_
          "LastRefreshDate": "2020-11-09T16:11:11.6765107+01:00",_x000D_
          "TotalRefreshCount": 1,_x000D_
          "CustomInfo": {}_x000D_
        }_x000D_
      },_x000D_
      "4801": {_x000D_
        "$type": "Inside.Core.Formula.Definition.DefinitionAC, Inside.Core.Formula",_x000D_
        "ID": 4801,_x000D_
        "Results": [_x000D_
          [_x000D_
            "1"_x000D_
          ]_x000D_
        ],_x000D_
        "Statistics": {_x000D_
          "CreationDate": "2022-11-15T10:02:33.4361528+01:00",_x000D_
          "LastRefreshDate": "2020-11-09T16:11:11.6824532+01:00",_x000D_
          "TotalRefreshCount": 1,_x000D_
          "CustomInfo": {}_x000D_
        }_x000D_
      },_x000D_
      "4802": {_x000D_
        "$type": "Inside.Core.Formula.Definition.DefinitionAC, Inside.Core.Formula",_x000D_
        "ID": 4802,_x000D_
        "Results": [_x000D_
          [_x000D_
            "2"_x000D_
          ]_x000D_
        ],_x000D_
        "Statistics": {_x000D_
          "CreationDate": "2022-11-15T10:02:33.4361528+01:00",_x000D_
          "LastRefreshDate": "2020-11-09T16:11:11.68744+01:00",_x000D_
          "TotalRefreshCount": 1,_x000D_
          "CustomInfo": {}_x000D_
        }_x000D_
      },_x000D_
      "4803": {_x000D_
        "$type": "Inside.Core.Formula.Definition.DefinitionAC, Inside.Core.Formula",_x000D_
        "ID": 4803,_x000D_
        "Results": [_x000D_
          [_x000D_
            "3"_x000D_
          ]_x000D_
        ],_x000D_
        "Statistics": {_x000D_
          "CreationDate": "2022-11-15T10:02:33.4361528+01:00",_x000D_
          "LastRefreshDate": "2020-11-09T16:11:11.6934238+01:00",_x000D_
          "TotalRefreshCount": 1,_x000D_
          "CustomInfo": {}_x000D_
        }_x000D_
      },_x000D_
      "4804": {_x000D_
        "$type": "Inside.Core.Formula.Definition.DefinitionAC, Inside.Core.Formula",_x000D_
        "ID": 4804,_x000D_
        "Results": [_x000D_
          [_x000D_
            "3"_x000D_
          ]_x000D_
        ],_x000D_
        "Statistics": {_x000D_
          "CreationDate": "2022-11-15T10:02:33.4361528+01:00",_x000D_
          "LastRefreshDate": "2020-11-09T16:11:11.6982077+01:00",_x000D_
          "TotalRefreshCount": 1,_x000D_
          "CustomInfo": {}_x000D_
        }_x000D_
      },_x000D_
      "4805": {_x000D_
        "$type": "Inside.Core.Formula.Definition.DefinitionAC, Inside.Core.Formula",_x000D_
        "ID": 4805,_x000D_
        "Results": [_x000D_
          [_x000D_
            "1"_x000D_
          ]_x000D_
        ],_x000D_
        "Statistics": {_x000D_
          "CreationDate": "2022-11-15T10:02:33.4361528+01:00",_x000D_
          "LastRefreshDate": "2020-11-09T16:11:11.7002021+01:00",_x000D_
          "TotalRefreshCount": 1,_x000D_
          "CustomInfo": {}_x000D_
        }_x000D_
      },_x000D_
      "4806": {_x000D_
        "$type": "Inside.Core.Formula.Definition.DefinitionAC, Inside.Core.Formula",_x000D_
        "ID": 4806,_x000D_
        "Results": [_x000D_
          [_x000D_
            "2"_x000D_
          ]_x000D_
        ],_x000D_
        "Statistics": {_x000D_
          "CreationDate": "2022-11-15T10:02:33.4361528+01:00",_x000D_
          "LastRefreshDate": "2020-11-09T16:11:11.7031947+01:00",_x000D_
          "TotalRefreshCount": 1,_x000D_
          "CustomInfo": {}_x000D_
        }_x000D_
      },_x000D_
      "4807": {_x000D_
        "$type": "Inside.Core.Formula.Definition.DefinitionAC, Inside.Core.Formula",_x000D_
        "ID": 4807,_x000D_
        "Results": [_x000D_
          [_x000D_
            "1"_x000D_
          ]_x000D_
        ],_x000D_
        "Statistics": {_x000D_
          "CreationDate": "2022-11-15T10:02:33.4361528+01:00",_x000D_
          "LastRefreshDate": "2020-11-09T16:11:11.7051895+01:00",_x000D_
          "TotalRefreshCount": 1,_x000D_
          "CustomInfo": {}_x000D_
        }_x000D_
      },_x000D_
      "4808": {_x000D_
        "$type": "Inside.Core.Formula.Definition.DefinitionAC, Inside.Core.Formula",_x000D_
        "ID": 4808,_x000D_
        "Results": [_x000D_
          [_x000D_
            "3"_x000D_
          ]_x000D_
        ],_x000D_
        "Statistics": {_x000D_
          "CreationDate": "2022-11-15T10:02:33.4361528+01:00",_x000D_
          "LastRefreshDate": "2020-11-09T16:11:11.7081816+01:00",_x000D_
          "TotalRefreshCount": 1,_x000D_
          "CustomInfo": {}_x000D_
        }_x000D_
      },_x000D_
      "4809": {_x000D_
        "$type": "Inside.Core.Formula.Definition.DefinitionAC, Inside.Core.Formula",_x000D_
        "ID": 4809,_x000D_
        "Results": [_x000D_
          [_x000D_
            "1"_x000D_
          ]_x000D_
        ],_x000D_
        "Statistics": {_x000D_
          "CreationDate": "2022-11-15T10:02:33.4517788+01:00",_x000D_
          "LastRefreshDate": "2020-11-09T16:11:11.7121713+01:00",_x000D_
          "TotalRefreshCount": 1,_x000D_
          "CustomInfo": {}_x000D_
        }_x000D_
      },_x000D_
      "4810": {_x000D_
        "$type": "Inside.Core.Formula.Definition.DefinitionAC, Inside.Core.Formula",_x000D_
        "ID": 4810,_x000D_
        "Results": [_x000D_
          [_x000D_
            "1"_x000D_
          ]_x000D_
        ],_x000D_
        "Statistics": {_x000D_
          "CreationDate": "2022-11-15T10:02:33.4517788+01:00",_x000D_
          "LastRefreshDate": "2020-11-09T16:11:11.7381402+01:00",_x000D_
          "TotalRefreshCount": 1,_x000D_
          "CustomInfo": {}_x000D_
        }_x000D_
      },_x000D_
      "4811": {_x000D_
        "$type": "Inside.Core.Formula.Definition.DefinitionAC, Inside.Core.Formula",_x000D_
        "ID": 4811,_x000D_
        "Results": [_x000D_
          [_x000D_
            "2"_x000D_
          ]_x000D_
        ],_x000D_
        "Statistics": {_x000D_
          "CreationDate": "2022-11-15T10:02:33.4517788+01:00",_x000D_
          "LastRefreshDate": "2020-11-09T16:11:11.743129+01:00",_x000D_
          "TotalRefreshCount": 1,_x000D_
          "CustomInfo": {}_x000D_
        }_x000D_
      },_x000D_
      "4812": {_x000D_
        "$type": "Inside.Core.Formula.Definition.DefinitionAC, Inside.Core.Formula",_x000D_
        "ID": 4812,_x000D_
        "Results": [_x000D_
          [_x000D_
            "3"_x000D_
          ]_x000D_
        ],_x000D_
        "Statistics": {_x000D_
          "CreationDate": "2022-11-15T10:02:33.4517788+01:00",_x000D_
          "LastRefreshDate": "2020-11-09T16:11:11.7481371+01:00",_x000D_
          "TotalRefreshCount": 1,_x000D_
          "CustomInfo": {}_x000D_
        }_x000D_
      },_x000D_
      "4813": {_x000D_
        "$type": "Inside.Core.Formula.Definition.DefinitionAC, Inside.Core.Formula",_x000D_
        "ID": 4813,_x000D_
        "Results": [_x000D_
          [_x000D_
            "1"_x000D_
          ]_x000D_
        ],_x000D_
        "Statistics": {_x000D_
          "CreationDate": "2022-11-15T10:02:33.4517788+01:00",_x000D_
          "LastRefreshDate": "2020-11-09T16:11:11.7511675+01:00",_x000D_
          "TotalRefreshCount": 1,_x000D_
          "CustomInfo": {}_x000D_
        }_x000D_
      },_x000D_
      "4814": {_x000D_
        "$type": "Inside.Core.Formula.Definition.DefinitionAC, Inside.Core.Formula",_x000D_
        "ID": 4814,_x000D_
        "Results": [_x000D_
          [_x000D_
            "1"_x000D_
          ]_x000D_
        ],_x000D_
        "Statistics": {_x000D_
          "CreationDate": "2022-11-15T10:02:33.4517788+01:00",_x000D_
          "LastRefreshDate": "2020-11-09T16:11:11.7541586+01:00",_x000D_
          "TotalRefreshCount": 1,_x000D_
          "CustomInfo": {}_x000D_
        }_x000D_
      },_x000D_
      "4815": {_x000D_
        "$type": "Inside.Core.Formula.Definition.DefinitionAC, Inside.Core.Formula",_x000D_
        "ID": 4815,_x000D_
        "Results": [_x000D_
          [_x000D_
            "2"_x000D_
          ]_x000D_
        ],_x000D_
        "Statistics": {_x000D_
          "CreationDate": "2022-11-15T10:02:33.4517788+01:00",_x000D_
          "LastRefreshDate": "2020-11-09T16:11:11.7571479+01:00",_x000D_
          "TotalRefreshCount": 1,_x000D_
          "CustomInfo": {}_x000D_
        }_x000D_
      },_x000D_
      "4816": {_x000D_
        "$type": "Inside.Core.Formula.Definition.DefinitionAC, Inside.Core.Formula",_x000D_
        "ID": 4816,_x000D_
        "Results": [_x000D_
          [_x000D_
            "3"_x000D_
          ]_x000D_
        ],_x000D_
        "Statistics": {_x000D_
          "CreationDate": "2022-11-15T10:02:33.4517788+01:00",_x000D_
          "LastRefreshDate": "2020-11-09T16:11:11.7601446+01:00",_x000D_
          "TotalRefreshCount": 1,_x000D_
          "CustomInfo": {}_x000D_
        }_x000D_
      },_x000D_
      "4817": {_x000D_
        "$type": "Inside.Core.Formula.Definition.DefinitionAC, Inside.Core.Formula",_x000D_
        "ID": 4817,_x000D_
        "Results": [_x000D_
          [_x000D_
            "2"_x000D_
          ]_x000D_
        ],_x000D_
        "Statistics": {_x000D_
          "CreationDate": "2022-11-15T10:02:33.4517788+01:00",_x000D_
          "LastRefreshDate": "2020-11-09T16:11:11.7630984+01:00",_x000D_
          "TotalRefreshCount": 1,_x000D_
          "CustomInfo": {}_x000D_
        }_x000D_
      },_x000D_
      "4818": {_x000D_
        "$type": "Inside.Core.Formula.Definition.DefinitionAC, Inside.Core.Formula",_x000D_
        "ID": 4818,_x000D_
        "Results": [_x000D_
          [_x000D_
            "1"_x000D_
          ]_x000D_
        ],_x000D_
        "Statistics": {_x000D_
          "CreationDate": "2022-11-15T10:02:33.4517788+01:00",_x000D_
          "LastRefreshDate": "2020-11-09T16:11:11.7661341+01:00",_x000D_
          "TotalRefreshCount": 1,_x000D_
          "CustomInfo": {}_x000D_
        }_x000D_
      },_x000D_
      "4819": {_x000D_
        "$type": "Inside.Core.Formula.Definition.DefinitionAC, Inside.Core.Formula",_x000D_
        "ID": 4819,_x000D_
        "Results": [_x000D_
          [_x000D_
            "2"_x000D_
          ]_x000D_
        ],_x000D_
        "Statistics": {_x000D_
          "CreationDate": "2022-11-15T10:02:33.4517788+01:00",_x000D_
          "LastRefreshDate": "2020-11-09T16:11:11.7681152+01:00",_x000D_
          "TotalRefreshCount": 1,_x000D_
          "CustomInfo": {}_x000D_
        }_x000D_
      },_x000D_
      "4820": {_x000D_
        "$type": "Inside.Core.Formula.Definition.DefinitionAC, Inside.Core.Formula",_x000D_
        "ID": 4820,_x000D_
        "Results": [_x000D_
          [_x000D_
            "2"_x000D_
          ]_x000D_
        ],_x000D_
        "Statistics": {_x000D_
          "CreationDate": "2022-11-15T10:02:33.4517788+01:00",_x000D_
          "LastRefreshDate": "2020-11-09T16:11:11.7711085+01:00",_x000D_
          "TotalRefreshCount": 1,_x000D_
          "CustomInfo": {}_x000D_
        }_x000D_
      },_x000D_
      "4821": {_x000D_
        "$type": "Inside.Core.Formula.Definition.DefinitionAC, Inside.Core.Formula",_x000D_
        "ID": 4821,_x000D_
        "Results": [_x000D_
          [_x000D_
            "4"_x000D_
          ]_x000D_
        ],_x000D_
        "Statistics": {_x000D_
          "CreationDate": "2022-11-15T10:02:33.4517788+01:00",_x000D_
          "LastRefreshDate": "2020-11-09T16:11:11.7731109+01:00",_x000D_
          "TotalRefreshCount": 1,_x000D_
          "CustomInfo": {}_x000D_
        }_x000D_
      },_x000D_
      "4822": {_x000D_
        "$type": "Inside.Core.Formula.Definition.DefinitionAC, Inside.Core.Formula",_x000D_
        "ID": 4822,_x000D_
        "Results": [_x000D_
          [_x000D_
            "2"_x000D_
          ]_x000D_
        ],_x000D_
        "Statistics": {_x000D_
          "CreationDate": "2022-11-15T10:02:33.4517788+01:00",_x000D_
          "LastRefreshDate": "2020-11-09T16:11:11.7751074+01:00",_x000D_
          "TotalRefreshCount": 1,_x000D_
          "CustomInfo": {}_x000D_
        }_x000D_
      },_x000D_
      "4823": {_x000D_
        "$type": "Inside.Core.Formula.Definition.DefinitionAC, Inside.Core.Formula",_x000D_
        "ID": 4823,_x000D_
        "Results": [_x000D_
          [_x000D_
            "1"_x000D_
          ]_x000D_
        ],_x000D_
        "Statistics": {_x000D_
          "CreationDate": "2022-11-15T10:02:33.4517788+01:00",_x000D_
          "LastRefreshDate": "2020-11-09T16:11:11.7780996+01:00",_x000D_
          "TotalRefreshCount": 1,_x000D_
          "CustomInfo": {}_x000D_
        }_x000D_
      },_x000D_
      "4824": {_x000D_
        "$type": "Inside.Core.Formula.Definition.DefinitionAC, Inside.Core.Formula",_x000D_
        "ID": 4824,_x000D_
        "Results": [_x000D_
          [_x000D_
            "2"_x000D_
          ]_x000D_
        ],_x000D_
        "Statistics": {_x000D_
          "CreationDate": "2022-11-15T10:02:33.4517788+01:00",_x000D_
          "LastRefreshDate": "2020-11-09T16:11:11.7810517+01:00",_x000D_
          "TotalRefreshCount": 1,_x000D_
          "CustomInfo": {}_x000D_
        }_x000D_
      },_x000D_
      "4825": {_x000D_
        "$type": "Inside.Core.Formula.Definition.DefinitionAC, Inside.Core.Formula",_x000D_
        "ID": 4825,_x000D_
        "Results": [_x000D_
          [_x000D_
            "3"_x000D_
          ]_x000D_
        ],_x000D_
        "Statistics": {_x000D_
          "CreationDate": "2022-11-15T10:02:33.4517788+01:00",_x000D_
          "LastRefreshDate": "2020-11-09T16:11:11.785079+01:00",_x000D_
          "TotalRefreshCount": 1,_x000D_
          "CustomInfo": {}_x000D_
        }_x000D_
      },_x000D_
      "4826": {_x000D_
        "$type": "Inside.Core.Formula.Definition.DefinitionAC, Inside.Core.Formula",_x000D_
        "ID": 4826,_x000D_
        "Results": [_x000D_
          [_x000D_
            "3"_x000D_
          ]_x000D_
        ],_x000D_
        "Statistics": {_x000D_
          "CreationDate": "2022-11-15T10:02:33.4517788+01:00",_x000D_
          "LastRefreshDate": "2020-11-09T16:11:11.8010376+01:00",_x000D_
          "TotalRefreshCount": 1,_x000D_
          "CustomInfo": {}_x000D_
        }_x000D_
      },_x000D_
      "4827": {_x000D_
        "$type": "Inside.Core.Formula.Definition.DefinitionAC, Inside.Core.Formula",_x000D_
        "ID": 4827,_x000D_
        "Results": [_x000D_
          [_x000D_
            "1"_x000D_
          ]_x000D_
        ],_x000D_
        "Statistics": {_x000D_
          "CreationDate": "2022-11-15T10:02:33.4517788+01:00",_x000D_
          "LastRefreshDate": "2020-11-09T16:11:11.8060243+01:00",_x000D_
          "TotalRefreshCount": 1,_x000D_
          "CustomInfo": {}_x000D_
        }_x000D_
      },_x000D_
      "4828": {_x000D_
        "$type": "Inside.Core.Formula.Definition.DefinitionAC, Inside.Core.Formula",_x000D_
        "ID": 4828,_x000D_
        "Results": [_x000D_
          [_x000D_
            "2"_x000D_
          ]_x000D_
        ],_x000D_
        "Statistics": {_x000D_
          "CreationDate": "2022-11-15T10:02:33.4517788+01:00",_x000D_
          "LastRefreshDate": "2020-11-09T16:11:11.8110218+01:00",_x000D_
          "TotalRefreshCount": 1,_x000D_
          "CustomInfo": {}_x000D_
        }_x000D_
      },_x000D_
      "4829": {_x000D_
        "$type": "Inside.Core.Formula.Definition.DefinitionAC, Inside.Core.Formula",_x000D_
        "ID": 4829,_x000D_
        "Results": [_x000D_
          [_x000D_
            "2"_x000D_
          ]_x000D_
        ],_x000D_
        "Statistics": {_x000D_
          "CreationDate": "2022-11-15T10:02:33.4517788+01:00",_x000D_
          "LastRefreshDate": "2020-11-09T16:11:11.8159984+01:00",_x000D_
          "TotalRefreshCount": 1,_x000D_
          "CustomInfo": {}_x000D_
        }_x000D_
      },_x000D_
      "4830": {_x000D_
        "$type": "Inside.Core.Formula.Definition.DefinitionAC, Inside.Core.Formula",_x000D_
        "ID": 4830,_x000D_
        "Results": [_x000D_
          [_x000D_
            "2"_x000D_
          ]_x000D_
        ],_x000D_
        "Statistics": {_x000D_
          "CreationDate": "2022-11-15T10:02:33.4517788+01:00",_x000D_
          "LastRefreshDate": "2020-11-09T16:11:11.8189903+01:00",_x000D_
          "TotalRefreshCount": 1,_x000D_
          "CustomInfo": {}_x000D_
        }_x000D_
      },_x000D_
      "4831": {_x000D_
        "$type": "Inside.Core.Formula.Definition.DefinitionAC, Inside.Core.Formula",_x000D_
        "ID": 4831,_x000D_
        "Results": [_x000D_
          [_x000D_
            "1"_x000D_
          ]_x000D_
        ],_x000D_
        "Statistics": {_x000D_
          "CreationDate": "2022-11-15T10:02:33.4517788+01:00",_x000D_
          "LastRefreshDate": "2020-11-09T16:11:11.8219838+01:00",_x000D_
          "TotalRefreshCount": 1,_x000D_
          "CustomInfo": {}_x000D_
        }_x000D_
      },_x000D_
      "4832": {_x000D_
        "$type": "Inside.Core.Formula.Definition.DefinitionAC, Inside.Core.Formula",_x000D_
        "ID": 4832,_x000D_
        "Results": [_x000D_
          [_x000D_
            "2"_x000D_
          ]_x000D_
        ],_x000D_
        "Statistics": {_x000D_
          "CreationDate": "2022-11-15T10:02:33.4517788+01:00",_x000D_
          "LastRefreshDate": "2020-11-09T16:11:11.8249761+01:00",_x000D_
          "TotalRefreshCount": 1,_x000D_
          "CustomInfo": {}_x000D_
        }_x000D_
      },_x000D_
      "4833": {_x000D_
        "$type": "Inside.Core.Formula.Definition.DefinitionAC, Inside.Core.Formula",_x000D_
        "ID": 4833,_x000D_
        "Results": [_x000D_
          [_x000D_
            "2"_x000D_
          ]_x000D_
        ],_x000D_
        "Statistics": {_x000D_
          "CreationDate": "2022-11-15T10:02:33.4517788+01:00",_x000D_
          "LastRefreshDate": "2020-11-09T16:11:11.8269715+01:00",_x000D_
          "TotalRefreshCount": 1,_x000D_
          "CustomInfo": {}_x000D_
        }_x000D_
      },_x000D_
      "4834": {_x000D_
        "$type": "Inside.Core.Formula.Definition.DefinitionAC, Inside.Core.Formula",_x000D_
        "ID": 4834,_x000D_
        "Results": [_x000D_
          [_x000D_
            "1"_x000D_
          ]_x000D_
        ],_x000D_
        "Statistics": {_x000D_
          "CreationDate": "2022-11-15T10:02:33.4517788+01:00",_x000D_
          "LastRefreshDate": "2020-11-09T16:11:11.830415+01:00",_x000D_
          "TotalRefreshCount": 1,_x000D_
          "CustomInfo": {}_x000D_
        }_x000D_
      },_x000D_
      "4835": {_x000D_
        "$type": "Inside.Core.Formula.Definition.DefinitionAC, Inside.Core.Formula",_x000D_
        "ID": 4835,_x000D_
        "Results": [_x000D_
          [_x000D_
            "Employé"_x000D_
          ]_x000D_
        ],_x000D_
        "Statistics": {_x000D_
          "CreationDate": "2022-11-15T10:02:33.4517788+01:00",_x000D_
          "LastRefreshDate": "2020-11-09T16:11:11.8334421+01:00",_x000D_
          "TotalRefreshCount": 1,_x000D_
          "CustomInfo": {}_x000D_
        }_x000D_
      },_x000D_
      "4836": {_x000D_
        "$type": "Inside.Core.Formula.Definition.DefinitionAC, Inside.Core.Formula",_x000D_
        "ID": 4836,_x000D_
        "Results": [_x000D_
          [_x000D_
            "Employé"_x000D_
          ]_x000D_
        ],_x000D_
        "Statistics": {_x000D_
          "CreationDate": "2022-11-15T10:02:33.4517788+01:00",_x000D_
          "LastRefreshDate": "2020-11-09T16:11:11.8354365+01:00",_x000D_
          "TotalRefreshCount": 1,_x000D_
          "CustomInfo": {}_x000D_
        }_x000D_
      },_x000D_
      "4837": {_x000D_
        "$type": "Inside.Core.Formula.Definition.DefinitionAC, Inside.Core.Formula",_x000D_
        "ID": 4837,_x000D_
        "Results": [_x000D_
          [_x000D_
            "Employé"_x000D_
          ]_x000D_
        ],_x000D_
        "Statistics": {_x000D_
          "CreationDate": "2022-11-15T10:02:33.4517788+01:00",_x000D_
          "LastRefreshDate": "2020-11-09T16:11:11.8374343+01:00",_x000D_
          "TotalRefreshCount": 1,_x000D_
          "CustomInfo": {}_x000D_
        }_x000D_
      },_x000D_
      "4838": {_x000D_
        "$type": "Inside.Core.Formula.Definition.DefinitionAC, Inside.Core.Formula",_x000D_
        "ID": 4838,_x000D_
        "Results": [_x000D_
          [_x000D_
            "Employé"_x000D_
          ]_x000D_
        ],_x000D_
        "Statistics": {_x000D_
          "CreationDate": "2022-11-15T10:02:33.4517788+01:00",_x000D_
          "LastRefreshDate": "2020-11-09T16:11:11.8404229+01:00",_x000D_
          "TotalRefreshCount": 1,_x000D_
          "CustomInfo": {}_x000D_
        }_x000D_
      },_x000D_
      "4839": {_x000D_
        "$type": "Inside.Core.Formula.Definition.DefinitionAC, Inside.Core.Formula",_x000D_
        "ID": 4839,_x000D_
        "Results": [_x000D_
          [_x000D_
            "Employé"_x000D_
          ]_x000D_
        ],_x000D_
        "Statistics": {_x000D_
          "CreationDate": "2022-11-15T10:02:33.4517788+01:00",_x000D_
          "LastRefreshDate": "2020-11-09T16:11:11.8424321+01:00",_x000D_
          "TotalRefreshCount": 1,_x000D_
          "CustomInfo": {}_x000D_
        }_x000D_
      },_x000D_
      "4840": {_x000D_
        "$type": "Inside.Core.Formula.Definition.DefinitionAC, Inside.Core.Formula",_x000D_
        "ID": 4840,_x000D_
        "Results": [_x000D_
          [_x000D_
            "Ingénieur et cadre"_x000D_
          ]_x000D_
        ],_x000D_
        "Statistics": {_x000D_
          "CreationDate": "2022-11-15T10:02:33.4517788+01:00",_x000D_
          "LastRefreshDate": "2020-11-09T16:11:11.8444216+01:00",_x000D_
          "TotalRefreshCount": 1,_x000D_
          "CustomInfo": {}_x000D_
        }_x000D_
      },_x000D_
      "4841": {_x000D_
        "$type": "Inside.Core.Formula.Definition.DefinitionAC, Inside.Core.Formula",_x000D_
        "ID": 4841,_x000D_
        "Results": [_x000D_
          [_x000D_
            "Employé"_x000D_
          ]_x000D_
        ],_x000D_
        "Statistics": {_x000D_
          "CreationDate": "2022-11-15T10:02:33.4517788+01:00",_x000D_
          "LastRefreshDate": "2020-11-09T16:11:11.8474177+01:00",_x000D_
          "TotalRefreshCount": 1,_x000D_
          "CustomInfo": {}_x000D_
        }_x000D_
      },_x000D_
      "4842": {_x000D_
        "$type": "Inside.Core.Formula.Definition.DefinitionAC, Inside.Core.Formula",_x000D_
        "ID": 4842,_x000D_
        "Results": [_x000D_
          [_x000D_
            "Ingénieur et cadre"_x000D_
          ]_x000D_
        ],_x000D_
        "Statistics": {_x000D_
          "CreationDate": "2022-11-15T10:02:33.4517788+01:00",_x000D_
          "LastRefreshDate": "2020-11-09T16:11:11.8494667+01:00",_x000D_
          "TotalRefreshCount": 1,_x000D_
          "CustomInfo": {}_x000D_
        }_x000D_
      },_x000D_
      "4843": {_x000D_
        "$type": "Inside.Core.Formula.Definition.DefinitionAC, Inside.Core.Formula",_x000D_
        "ID": 4843,_x000D_
        "Results": [_x000D_
          [_x000D_
            "Employé"_x000D_
          ]_x000D_
        ],_x000D_
        "Statistics": {_x000D_
          "CreationDate": "2022-11-15T10:02:33.4517788+01:00",_x000D_
          "LastRefreshDate": "2020-11-09T16:11:11.8524039+01:00",_x000D_
          "TotalRefreshCount": 1,_x000D_
          "CustomInfo": {}_x000D_
        }_x000D_
      },_x000D_
      "4844": {_x000D_
        "$type": "Inside.Core.Formula.Definition.DefinitionAC, Inside.Core.Formula",_x000D_
        "ID": 4844,_x000D_
        "Results": [_x000D_
          [_x000D_
            "Employé"_x000D_
          ]_x000D_
        ],_x000D_
        "Statistics": {_x000D_
          "CreationDate": "2022-11-15T10:02:33.4517788+01:00",_x000D_
          "LastRefreshDate": "2020-11-09T16:11:11.8544543+01:00",_x000D_
          "TotalRefreshCount": 1,_x000D_
          "CustomInfo": {}_x000D_
        }_x000D_
      },_x000D_
      "4845": {_x000D_
        "$type": "Inside.Core.Formula.Definition.DefinitionAC, Inside.Core.Formula",_x000D_
        "ID": 4845,_x000D_
        "Results": [_x000D_
          [_x000D_
            "Employé"_x000D_
          ]_x000D_
        ],_x000D_
        "Statistics": {_x000D_
          "CreationDate": "2022-11-15T10:02:33.4517788+01:00",_x000D_
          "LastRefreshDate": "2020-11-09T16:11:11.8574494+01:00",_x000D_
          "TotalRefreshCount": 1,_x000D_
          "CustomInfo": {}_x000D_
        }_x000D_
      },_x000D_
      "4846": {_x000D_
        "$type": "Inside.Core.Formula.Definition.DefinitionAC, Inside.Core.Formula",_x000D_
        "ID": 4846,_x000D_
        "Results": [_x000D_
          [_x000D_
            "Employé"_x000D_
          ]_x000D_
        ],_x000D_
        "Statistics": {_x000D_
          "CreationDate": "2022-11-15T10:02:33.4517788+01:00",_x000D_
          "LastRefreshDate": "2020-11-09T16:11:11.8603965+01:00",_x000D_
          "TotalRefreshCount": 1,_x000D_
          "CustomInfo": {}_x000D_
        }_x000D_
      },_x000D_
      "4847": {_x000D_
        "$type": "Inside.Core.Formula.Definition.DefinitionAC, Inside.Core.Formula",_x000D_
        "ID": 4847,_x000D_
        "Results": [_x000D_
          [_x000D_
            "Employé"_x000D_
          ]_x000D_
        ],_x000D_
        "Statistics": {_x000D_
          "CreationDate": "2022-11-15T10:02:33.4517788+01:00",_x000D_
          "LastRefreshDate": "2020-11-09T16:11:11.8624249+01:00",_x000D_
          "TotalRefreshCount": 1,_x000D_
          "CustomInfo": {}_x000D_
        }_x000D_
      },_x000D_
      "4848": {_x000D_
        "$type": "Inside.Core.Formula.Definition.DefinitionAC, Inside.Core.Formula",_x000D_
        "ID": 4848,_x000D_
        "Results": [_x000D_
          [_x000D_
            "1"_x000D_
          ]_x000D_
        ],_x000D_
        "Statistics": {_x000D_
          "CreationDate": "2022-11-15T10:02:33.4517788+01:00",_x000D_
          "LastRefreshDate": "2020-11-09T16:11:11.865398+01:00",_x000D_
          "TotalRefreshCount": 1,_x000D_
          "CustomInfo": {}_x000D_
        }_x000D_
      },_x000D_
      "4849": {_x000D_
        "$type": "Inside.Core.Formula.Definition.DefinitionAC, Inside.Core.Formula",_x000D_
        "ID": 4849,_x000D_
        "Results": [_x000D_
          [_x000D_
            "1"_x000D_
          ]_x000D_
        ],_x000D_
        "Statistics": {_x000D_
          "CreationDate": "2022-11-15T10:02:33.4517788+01:00",_x000D_
          "LastRefreshDate": "2020-11-09T16:11:11.868395+01:00",_x000D_
          "TotalRefreshCount": 1,_x000D_
          "CustomInfo": {}_x000D_
        }_x000D_
      },_x000D_
      "4850": {_x000D_
        "$type": "Inside.Core.Formula.Definition.DefinitionAC, Inside.Core.Formula",_x000D_
        "ID": 4850,_x000D_
        "Results": [_x000D_
          [_x000D_
            "2"_x000D_
          ]_x000D_
        ],_x000D_
        "Statistics": {_x000D_
          "CreationDate": "2022-11-15T10:02:33.4517788+01:00",_x000D_
          "LastRefreshDate": "2020-11-09T16:11:11.8724067+01:00",_x000D_
          "TotalRefreshCount": 1,_x000D_
          "CustomInfo": {}_x000D_
        }_x000D_
      },_x000D_
      "4851": {_x000D_
        "$type": "Inside.Core.Formula.Definition.DefinitionAC, Inside.Core.Formula",_x000D_
        "ID": 4851,_x000D_
        "Results": [_x000D_
          [_x000D_
            "2"_x000D_
          ]_x000D_
        ],_x000D_
        "Statistics": {_x000D_
          "CreationDate": "2022-11-15T10:02:33.4517788+01:00",_x000D_
          "LastR</t>
  </si>
  <si>
    <t>efreshDate": "2020-11-09T16:11:11.8743479+01:00",_x000D_
          "TotalRefreshCount": 1,_x000D_
          "CustomInfo": {}_x000D_
        }_x000D_
      },_x000D_
      "4852": {_x000D_
        "$type": "Inside.Core.Formula.Definition.DefinitionAC, Inside.Core.Formula",_x000D_
        "ID": 4852,_x000D_
        "Results": [_x000D_
          [_x000D_
            "2"_x000D_
          ]_x000D_
        ],_x000D_
        "Statistics": {_x000D_
          "CreationDate": "2022-11-15T10:02:33.4517788+01:00",_x000D_
          "LastRefreshDate": "2020-11-09T16:11:11.877339+01:00",_x000D_
          "TotalRefreshCount": 1,_x000D_
          "CustomInfo": {}_x000D_
        }_x000D_
      },_x000D_
      "4853": {_x000D_
        "$type": "Inside.Core.Formula.Definition.DefinitionAC, Inside.Core.Formula",_x000D_
        "ID": 4853,_x000D_
        "Results": [_x000D_
          [_x000D_
            "1"_x000D_
          ]_x000D_
        ],_x000D_
        "Statistics": {_x000D_
          "CreationDate": "2022-11-15T10:02:33.4517788+01:00",_x000D_
          "LastRefreshDate": "2020-11-09T16:11:11.8813291+01:00",_x000D_
          "TotalRefreshCount": 1,_x000D_
          "CustomInfo": {}_x000D_
        }_x000D_
      },_x000D_
      "4854": {_x000D_
        "$type": "Inside.Core.Formula.Definition.DefinitionAC, Inside.Core.Formula",_x000D_
        "ID": 4854,_x000D_
        "Results": [_x000D_
          [_x000D_
            "2"_x000D_
          ]_x000D_
        ],_x000D_
        "Statistics": {_x000D_
          "CreationDate": "2022-11-15T10:02:33.4517788+01:00",_x000D_
          "LastRefreshDate": "2020-11-09T16:11:11.8863166+01:00",_x000D_
          "TotalRefreshCount": 1,_x000D_
          "CustomInfo": {}_x000D_
        }_x000D_
      },_x000D_
      "4855": {_x000D_
        "$type": "Inside.Core.Formula.Definition.DefinitionAC, Inside.Core.Formula",_x000D_
        "ID": 4855,_x000D_
        "Results": [_x000D_
          [_x000D_
            "3"_x000D_
          ]_x000D_
        ],_x000D_
        "Statistics": {_x000D_
          "CreationDate": "2022-11-15T10:02:33.4517788+01:00",_x000D_
          "LastRefreshDate": "2020-11-09T16:11:11.9032725+01:00",_x000D_
          "TotalRefreshCount": 1,_x000D_
          "CustomInfo": {}_x000D_
        }_x000D_
      },_x000D_
      "4856": {_x000D_
        "$type": "Inside.Core.Formula.Definition.DefinitionAC, Inside.Core.Formula",_x000D_
        "ID": 4856,_x000D_
        "Results": [_x000D_
          [_x000D_
            "2"_x000D_
          ]_x000D_
        ],_x000D_
        "Statistics": {_x000D_
          "CreationDate": "2022-11-15T10:02:33.4517788+01:00",_x000D_
          "LastRefreshDate": "2020-11-09T16:11:11.9052672+01:00",_x000D_
          "TotalRefreshCount": 1,_x000D_
          "CustomInfo": {}_x000D_
        }_x000D_
      },_x000D_
      "4857": {_x000D_
        "$type": "Inside.Core.Formula.Definition.DefinitionAC, Inside.Core.Formula",_x000D_
        "ID": 4857,_x000D_
        "Results": [_x000D_
          [_x000D_
            "1"_x000D_
          ]_x000D_
        ],_x000D_
        "Statistics": {_x000D_
          "CreationDate": "2022-11-15T10:02:33.4517788+01:00",_x000D_
          "LastRefreshDate": "2020-11-09T16:11:11.9082594+01:00",_x000D_
          "TotalRefreshCount": 1,_x000D_
          "CustomInfo": {}_x000D_
        }_x000D_
      },_x000D_
      "4858": {_x000D_
        "$type": "Inside.Core.Formula.Definition.DefinitionAC, Inside.Core.Formula",_x000D_
        "ID": 4858,_x000D_
        "Results": [_x000D_
          [_x000D_
            "3"_x000D_
          ]_x000D_
        ],_x000D_
        "Statistics": {_x000D_
          "CreationDate": "2022-11-15T10:02:33.4517788+01:00",_x000D_
          "LastRefreshDate": "2020-11-09T16:11:11.9112518+01:00",_x000D_
          "TotalRefreshCount": 1,_x000D_
          "CustomInfo": {}_x000D_
        }_x000D_
      },_x000D_
      "4859": {_x000D_
        "$type": "Inside.Core.Formula.Definition.DefinitionAC, Inside.Core.Formula",_x000D_
        "ID": 4859,_x000D_
        "Results": [_x000D_
          [_x000D_
            "2"_x000D_
          ]_x000D_
        ],_x000D_
        "Statistics": {_x000D_
          "CreationDate": "2022-11-15T10:02:33.4517788+01:00",_x000D_
          "LastRefreshDate": "2020-11-09T16:11:11.9152414+01:00",_x000D_
          "TotalRefreshCount": 1,_x000D_
          "CustomInfo": {}_x000D_
        }_x000D_
      },_x000D_
      "4860": {_x000D_
        "$type": "Inside.Core.Formula.Definition.DefinitionAC, Inside.Core.Formula",_x000D_
        "ID": 4860,_x000D_
        "Results": [_x000D_
          [_x000D_
            "1"_x000D_
          ]_x000D_
        ],_x000D_
        "Statistics": {_x000D_
          "CreationDate": "2022-11-15T10:02:33.4517788+01:00",_x000D_
          "LastRefreshDate": "2020-11-09T16:11:11.917236+01:00",_x000D_
          "TotalRefreshCount": 1,_x000D_
          "CustomInfo": {}_x000D_
        }_x000D_
      },_x000D_
      "4861": {_x000D_
        "$type": "Inside.Core.Formula.Definition.DefinitionAC, Inside.Core.Formula",_x000D_
        "ID": 4861,_x000D_
        "Results": [_x000D_
          [_x000D_
            "2"_x000D_
          ]_x000D_
        ],_x000D_
        "Statistics": {_x000D_
          "CreationDate": "2022-11-15T10:02:33.4517788+01:00",_x000D_
          "LastRefreshDate": "2020-11-09T16:11:11.9202282+01:00",_x000D_
          "TotalRefreshCount": 1,_x000D_
          "CustomInfo": {}_x000D_
        }_x000D_
      },_x000D_
      "4862": {_x000D_
        "$type": "Inside.Core.Formula.Definition.DefinitionAC, Inside.Core.Formula",_x000D_
        "ID": 4862,_x000D_
        "Results": [_x000D_
          [_x000D_
            "1"_x000D_
          ]_x000D_
        ],_x000D_
        "Statistics": {_x000D_
          "CreationDate": "2022-11-15T10:02:33.4517788+01:00",_x000D_
          "LastRefreshDate": "2020-11-09T16:11:11.9232209+01:00",_x000D_
          "TotalRefreshCount": 1,_x000D_
          "CustomInfo": {}_x000D_
        }_x000D_
      },_x000D_
      "4863": {_x000D_
        "$type": "Inside.Core.Formula.Definition.DefinitionAC, Inside.Core.Formula",_x000D_
        "ID": 4863,_x000D_
        "Results": [_x000D_
          [_x000D_
            "2"_x000D_
          ]_x000D_
        ],_x000D_
        "Statistics": {_x000D_
          "CreationDate": "2022-11-15T10:02:33.4517788+01:00",_x000D_
          "LastRefreshDate": "2020-11-09T16:11:11.9252161+01:00",_x000D_
          "TotalRefreshCount": 1,_x000D_
          "CustomInfo": {}_x000D_
        }_x000D_
      },_x000D_
      "4864": {_x000D_
        "$type": "Inside.Core.Formula.Definition.DefinitionAC, Inside.Core.Formula",_x000D_
        "ID": 4864,_x000D_
        "Results": [_x000D_
          [_x000D_
            "2"_x000D_
          ]_x000D_
        ],_x000D_
        "Statistics": {_x000D_
          "CreationDate": "2022-11-15T10:02:33.4517788+01:00",_x000D_
          "LastRefreshDate": "2020-11-09T16:11:11.9292059+01:00",_x000D_
          "TotalRefreshCount": 1,_x000D_
          "CustomInfo": {}_x000D_
        }_x000D_
      },_x000D_
      "4865": {_x000D_
        "$type": "Inside.Core.Formula.Definition.DefinitionAC, Inside.Core.Formula",_x000D_
        "ID": 4865,_x000D_
        "Results": [_x000D_
          [_x000D_
            "3"_x000D_
          ]_x000D_
        ],_x000D_
        "Statistics": {_x000D_
          "CreationDate": "2022-11-15T10:02:33.4517788+01:00",_x000D_
          "LastRefreshDate": "2020-11-09T16:11:11.9341912+01:00",_x000D_
          "TotalRefreshCount": 1,_x000D_
          "CustomInfo": {}_x000D_
        }_x000D_
      },_x000D_
      "4866": {_x000D_
        "$type": "Inside.Core.Formula.Definition.DefinitionAC, Inside.Core.Formula",_x000D_
        "ID": 4866,_x000D_
        "Results": [_x000D_
          [_x000D_
            ""_x000D_
          ]_x000D_
        ],_x000D_
        "Statistics": {_x000D_
          "CreationDate": "2022-11-15T10:02:33.4517788+01:00",_x000D_
          "LastRefreshDate": "2020-11-09T16:11:11.9401759+01:00",_x000D_
          "TotalRefreshCount": 1,_x000D_
          "CustomInfo": {}_x000D_
        }_x000D_
      },_x000D_
      "4867": {_x000D_
        "$type": "Inside.Core.Formula.Definition.DefinitionAC, Inside.Core.Formula",_x000D_
        "ID": 4867,_x000D_
        "Results": [_x000D_
          [_x000D_
            ""_x000D_
          ]_x000D_
        ],_x000D_
        "Statistics": {_x000D_
          "CreationDate": "2022-11-15T10:02:33.4517788+01:00",_x000D_
          "LastRefreshDate": "2020-11-09T16:11:11.94317+01:00",_x000D_
          "TotalRefreshCount": 1,_x000D_
          "CustomInfo": {}_x000D_
        }_x000D_
      },_x000D_
      "4868": {_x000D_
        "$type": "Inside.Core.Formula.Definition.DefinitionAC, Inside.Core.Formula",_x000D_
        "ID": 4868,_x000D_
        "Results": [_x000D_
          [_x000D_
            ""_x000D_
          ]_x000D_
        ],_x000D_
        "Statistics": {_x000D_
          "CreationDate": "2022-11-15T10:02:33.4517788+01:00",_x000D_
          "LastRefreshDate": "2020-11-09T16:11:11.9457613+01:00",_x000D_
          "TotalRefreshCount": 1,_x000D_
          "CustomInfo": {}_x000D_
        }_x000D_
      },_x000D_
      "4869": {_x000D_
        "$type": "Inside.Core.Formula.Definition.DefinitionAC, Inside.Core.Formula",_x000D_
        "ID": 4869,_x000D_
        "Results": [_x000D_
          [_x000D_
            "Catégorie 1"_x000D_
          ]_x000D_
        ],_x000D_
        "Statistics": {_x000D_
          "CreationDate": "2022-11-15T10:02:33.4527863+01:00",_x000D_
          "LastRefreshDate": "2020-11-09T16:11:11.9497321+01:00",_x000D_
          "TotalRefreshCount": 1,_x000D_
          "CustomInfo": {}_x000D_
        }_x000D_
      },_x000D_
      "4870": {_x000D_
        "$type": "Inside.Core.Formula.Definition.DefinitionAC, Inside.Core.Formula",_x000D_
        "ID": 4870,_x000D_
        "Results": [_x000D_
          [_x000D_
            ""_x000D_
          ]_x000D_
        ],_x000D_
        "Statistics": {_x000D_
          "CreationDate": "2022-11-15T10:02:33.4527863+01:00",_x000D_
          "LastRefreshDate": "2020-11-09T16:11:11.952723+01:00",_x000D_
          "TotalRefreshCount": 1,_x000D_
          "CustomInfo": {}_x000D_
        }_x000D_
      },_x000D_
      "4871": {_x000D_
        "$type": "Inside.Core.Formula.Definition.DefinitionAC, Inside.Core.Formula",_x000D_
        "ID": 4871,_x000D_
        "Results": [_x000D_
          [_x000D_
            "Catégorie 1"_x000D_
          ]_x000D_
        ],_x000D_
        "Statistics": {_x000D_
          "CreationDate": "2022-11-15T10:02:33.4527863+01:00",_x000D_
          "LastRefreshDate": "2020-11-09T16:11:11.9557167+01:00",_x000D_
          "TotalRefreshCount": 1,_x000D_
          "CustomInfo": {}_x000D_
        }_x000D_
      },_x000D_
      "4872": {_x000D_
        "$type": "Inside.Core.Formula.Definition.DefinitionAC, Inside.Core.Formula",_x000D_
        "ID": 4872,_x000D_
        "Results": [_x000D_
          [_x000D_
            ""_x000D_
          ]_x000D_
        ],_x000D_
        "Statistics": {_x000D_
          "CreationDate": "2022-11-15T10:02:33.4527863+01:00",_x000D_
          "LastRefreshDate": "2020-11-09T16:11:11.960703+01:00",_x000D_
          "TotalRefreshCount": 1,_x000D_
          "CustomInfo": {}_x000D_
        }_x000D_
      },_x000D_
      "4873": {_x000D_
        "$type": "Inside.Core.Formula.Definition.DefinitionAC, Inside.Core.Formula",_x000D_
        "ID": 4873,_x000D_
        "Results": [_x000D_
          [_x000D_
            "Catégorie 3"_x000D_
          ]_x000D_
        ],_x000D_
        "Statistics": {_x000D_
          "CreationDate": "2022-11-15T10:02:33.4527863+01:00",_x000D_
          "LastRefreshDate": "2020-11-09T16:11:11.9656896+01:00",_x000D_
          "TotalRefreshCount": 1,_x000D_
          "CustomInfo": {}_x000D_
        }_x000D_
      },_x000D_
      "4874": {_x000D_
        "$type": "Inside.Core.Formula.Definition.DefinitionAC, Inside.Core.Formula",_x000D_
        "ID": 4874,_x000D_
        "Results": [_x000D_
          [_x000D_
            "Catégorie 2"_x000D_
          ]_x000D_
        ],_x000D_
        "Statistics": {_x000D_
          "CreationDate": "2022-11-15T10:02:33.4527863+01:00",_x000D_
          "LastRefreshDate": "2020-11-09T16:11:11.9697083+01:00",_x000D_
          "TotalRefreshCount": 1,_x000D_
          "CustomInfo": {}_x000D_
        }_x000D_
      },_x000D_
      "4875": {_x000D_
        "$type": "Inside.Core.Formula.Definition.DefinitionAC, Inside.Core.Formula",_x000D_
        "ID": 4875,_x000D_
        "Results": [_x000D_
          [_x000D_
            "Catégorie 1"_x000D_
          ]_x000D_
        ],_x000D_
        "Statistics": {_x000D_
          "CreationDate": "2022-11-15T10:02:33.4527863+01:00",_x000D_
          "LastRefreshDate": "2020-11-09T16:11:11.9716874+01:00",_x000D_
          "TotalRefreshCount": 1,_x000D_
          "CustomInfo": {}_x000D_
        }_x000D_
      },_x000D_
      "4876": {_x000D_
        "$type": "Inside.Core.Formula.Definition.DefinitionAC, Inside.Core.Formula",_x000D_
        "ID": 4876,_x000D_
        "Results": [_x000D_
          [_x000D_
            ""_x000D_
          ]_x000D_
        ],_x000D_
        "Statistics": {_x000D_
          "CreationDate": "2022-11-15T10:02:33.4527863+01:00",_x000D_
          "LastRefreshDate": "2020-11-09T16:11:11.9756639+01:00",_x000D_
          "TotalRefreshCount": 1,_x000D_
          "CustomInfo": {}_x000D_
        }_x000D_
      },_x000D_
      "4877": {_x000D_
        "$type": "Inside.Core.Formula.Definition.DefinitionAC, Inside.Core.Formula",_x000D_
        "ID": 4877,_x000D_
        "Results": [_x000D_
          [_x000D_
            "Catégorie 3"_x000D_
          ]_x000D_
        ],_x000D_
        "Statistics": {_x000D_
          "CreationDate": "2022-11-15T10:02:33.4527863+01:00",_x000D_
          "LastRefreshDate": "2020-11-09T16:11:11.9786548+01:00",_x000D_
          "TotalRefreshCount": 1,_x000D_
          "CustomInfo": {}_x000D_
        }_x000D_
      },_x000D_
      "4878": {_x000D_
        "$type": "Inside.Core.Formula.Definition.DefinitionAC, Inside.Core.Formula",_x000D_
        "ID": 4878,_x000D_
        "Results": [_x000D_
          [_x000D_
            "Catégorie 4"_x000D_
          ]_x000D_
        ],_x000D_
        "Statistics": {_x000D_
          "CreationDate": "2022-11-15T10:02:33.4527863+01:00",_x000D_
          "LastRefreshDate": "2020-11-09T16:11:11.9816479+01:00",_x000D_
          "TotalRefreshCount": 1,_x000D_
          "CustomInfo": {}_x000D_
        }_x000D_
      },_x000D_
      "4879": {_x000D_
        "$type": "Inside.Core.Formula.Definition.DefinitionAC, Inside.Core.Formula",_x000D_
        "ID": 4879,_x000D_
        "Results": [_x000D_
          [_x000D_
            ""_x000D_
          ]_x000D_
        ],_x000D_
        "Statistics": {_x000D_
          "CreationDate": "2022-11-15T10:02:33.4527863+01:00",_x000D_
          "LastRefreshDate": "2020-11-09T16:11:11.9846399+01:00",_x000D_
          "TotalRefreshCount": 1,_x000D_
          "CustomInfo": {}_x000D_
        }_x000D_
      },_x000D_
      "4880": {_x000D_
        "$type": "Inside.Core.Formula.Definition.DefinitionAC, Inside.Core.Formula",_x000D_
        "ID": 4880,_x000D_
        "Results": [_x000D_
          [_x000D_
            "Catégorie 1"_x000D_
          ]_x000D_
        ],_x000D_
        "Statistics": {_x000D_
          "CreationDate": "2022-11-15T10:02:33.4527863+01:00",_x000D_
          "LastRefreshDate": "2020-11-09T16:11:11.9876329+01:00",_x000D_
          "TotalRefreshCount": 1,_x000D_
          "CustomInfo": {}_x000D_
        }_x000D_
      },_x000D_
      "4881": {_x000D_
        "$type": "Inside.Core.Formula.Definition.DefinitionAC, Inside.Core.Formula",_x000D_
        "ID": 4881,_x000D_
        "Results": [_x000D_
          [_x000D_
            "Catégorie 3"_x000D_
          ]_x000D_
        ],_x000D_
        "Statistics": {_x000D_
          "CreationDate": "2022-11-15T10:02:33.4527863+01:00",_x000D_
          "LastRefreshDate": "2020-11-09T16:11:11.9906243+01:00",_x000D_
          "TotalRefreshCount": 1,_x000D_
          "CustomInfo": {}_x000D_
        }_x000D_
      },_x000D_
      "4882": {_x000D_
        "$type": "Inside.Core.Formula.Definition.DefinitionAC, Inside.Core.Formula",_x000D_
        "ID": 4882,_x000D_
        "Results": [_x000D_
          [_x000D_
            ""_x000D_
          ]_x000D_
        ],_x000D_
        "Statistics": {_x000D_
          "CreationDate": "2022-11-15T10:02:33.4527863+01:00",_x000D_
          "LastRefreshDate": "2020-11-09T16:11:11.9976067+01:00",_x000D_
          "TotalRefreshCount": 1,_x000D_
          "CustomInfo": {}_x000D_
        }_x000D_
      },_x000D_
      "4883": {_x000D_
        "$type": "Inside.Core.Formula.Definition.DefinitionAC, Inside.Core.Formula",_x000D_
        "ID": 4883,_x000D_
        "Results": [_x000D_
          [_x000D_
            ""_x000D_
          ]_x000D_
        ],_x000D_
        "Statistics": {_x000D_
          "CreationDate": "2022-11-15T10:02:33.4527863+01:00",_x000D_
          "LastRefreshDate": "2020-11-09T16:11:12.0015957+01:00",_x000D_
          "TotalRefreshCount": 1,_x000D_
          "CustomInfo": {}_x000D_
        }_x000D_
      },_x000D_
      "4884": {_x000D_
        "$type": "Inside.Core.Formula.Definition.DefinitionAC, Inside.Core.Formula",_x000D_
        "ID": 4884,_x000D_
        "Results": [_x000D_
          [_x000D_
            "Catégorie 1"_x000D_
          ]_x000D_
        ],_x000D_
        "Statistics": {_x000D_
          "CreationDate": "2022-11-15T10:02:33.4527863+01:00",_x000D_
          "LastRefreshDate": "2020-11-09T16:11:12.0045879+01:00",_x000D_
          "TotalRefreshCount": 1,_x000D_
          "CustomInfo": {}_x000D_
        }_x000D_
      },_x000D_
      "4885": {_x000D_
        "$type": "Inside.Core.Formula.Definition.DefinitionAC, Inside.Core.Formula",_x000D_
        "ID": 4885,_x000D_
        "Results": [_x000D_
          [_x000D_
            "Catégorie 3"_x000D_
          ]_x000D_
        ],_x000D_
        "Statistics": {_x000D_
          "CreationDate": "2022-11-15T10:02:33.4527863+01:00",_x000D_
          "LastRefreshDate": "2020-11-09T16:11:12.0085775+01:00",_x000D_
          "TotalRefreshCount": 1,_x000D_
          "CustomInfo": {}_x000D_
        }_x000D_
      },_x000D_
      "4886": {_x000D_
        "$type": "Inside.Core.Formula.Definition.DefinitionAC, Inside.Core.Formula",_x000D_
        "ID": 4886,_x000D_
        "Results": [_x000D_
          [_x000D_
            "Catégorie 2"_x000D_
          ]_x000D_
        ],_x000D_
        "Statistics": {_x000D_
          "CreationDate": "2022-11-15T10:02:33.4527863+01:00",_x000D_
          "LastRefreshDate": "2020-11-09T16:11:12.0135662+01:00",_x000D_
          "TotalRefreshCount": 1,_x000D_
          "CustomInfo": {}_x000D_
        }_x000D_
      },_x000D_
      "4887": {_x000D_
        "$type": "Inside.Core.Formula.Definition.DefinitionAC, Inside.Core.Formula",_x000D_
        "ID": 4887,_x000D_
        "Results": [_x000D_
          [_x000D_
            "Catégorie 1"_x000D_
          ]_x000D_
        ],_x000D_
        "Statistics": {_x000D_
          "CreationDate": "2022-11-15T10:02:33.4527863+01:00",_x000D_
          "LastRefreshDate": "2020-11-09T16:11:12.0175538+01:00",_x000D_
          "TotalRefreshCount": 1,_x000D_
          "CustomInfo": {}_x000D_
        }_x000D_
      },_x000D_
      "4888": {_x000D_
        "$type": "Inside.Core.Formula.Definition.DefinitionAC, Inside.Core.Formula",_x000D_
        "ID": 4888,_x000D_
        "Results": [_x000D_
          [_x000D_
            ""_x000D_
          ]_x000D_
        ],_x000D_
        "Statistics": {_x000D_
          "CreationDate": "2022-11-15T10:02:33.4527863+01:00",_x000D_
          "LastRefreshDate": "2020-11-09T16:11:12.0205476+01:00",_x000D_
          "TotalRefreshCount": 1,_x000D_
          "CustomInfo": {}_x000D_
        }_x000D_
      },_x000D_
      "4889": {_x000D_
        "$type": "Inside.Core.Formula.Definition.DefinitionAC, Inside.Core.Formula",_x000D_
        "ID": 4889,_x000D_
        "Results": [_x000D_
          [_x000D_
            "Catégorie 1"_x000D_
          ]_x000D_
        ],_x000D_
        "Statistics": {_x000D_
          "CreationDate": "2022-11-15T10:02:33.4527863+01:00",_x000D_
          "LastRefreshDate": "2020-11-09T16:11:12.0235382+01:00",_x000D_
          "TotalRefreshCount": 1,_x000D_
          "CustomInfo": {}_x000D_
        }_x000D_
      },_x000D_
      "4890": {_x000D_
        "$type": "Inside.Core.Formula.Definition.DefinitionAC, Inside.Core.Formula",_x000D_
        "ID": 4890,_x000D_
        "Results": [_x000D_
          [_x000D_
            "Catégorie 2"_x000D_
          ]_x000D_
        ],_x000D_
        "Statistics": {_x000D_
          "CreationDate": "2022-11-15T10:02:33.4527863+01:00",_x000D_
          "LastRefreshDate": "2020-11-09T16:11:12.0265323+01:00",_x000D_
          "TotalRefreshCount": 1,_x000D_
          "CustomInfo": {}_x000D_
        }_x000D_
      },_x000D_
      "4891": {_x000D_
        "$type": "Inside.Core.Formula.Definition.DefinitionAC, Inside.Core.Formula",_x000D_
        "ID": 4891,_x000D_
        "Results": [_x000D_
          [_x000D_
            ""_x000D_
          ]_x000D_
        ],_x000D_
        "Statistics": {_x000D_
          "CreationDate": "2022-11-15T10:02:33.4527863+01:00",_x000D_
          "LastRefreshDate": "2020-11-09T16:11:12.0295242+01:00",_x000D_
          "TotalRefreshCount": 1,_x000D_
          "CustomInfo": {}_x000D_
        }_x000D_
      },_x000D_
      "4892": {_x000D_
        "$type": "Inside.Core.Formula.Definition.DefinitionAC, Inside.Core.Formula",_x000D_
        "ID": 4892,_x000D_
        "Results": [_x000D_
          [_x000D_
            "Catégorie 1"_x000D_
          ]_x000D_
        ],_x000D_
        "Statistics": {_x000D_
          "CreationDate": "2022-11-15T10:02:33.4527863+01:00",_x000D_
          "LastRefreshDate": "2020-11-09T16:11:12.0355069+01:00",_x000D_
          "TotalRefreshCount": 1,_x000D_
          "CustomInfo": {}_x000D_
        }_x000D_
      },_x000D_
      "4893": {_x000D_
        "$type": "Inside.Core.Formula.Definition.DefinitionAC, Inside.Core.Formula",_x000D_
        "ID": 4893,_x000D_
        "Results": [_x000D_
          [_x000D_
            ""_x000D_
          ]_x000D_
        ],_x000D_
        "Statistics": {_x000D_
          "CreationDate": "2022-11-15T10:02:33.4527863+01:00",_x000D_
          "LastRefreshDate": "2020-11-09T16:11:12.0385009+01:00",_x000D_
          "TotalRefreshCount": 1,_x000D_
          "CustomInfo": {}_x000D_
        }_x000D_
      },_x000D_
      "4894": {_x000D_
        "$type": "Inside.Core.Formula.Definition.DefinitionAC, Inside.Core.Formula",_x000D_
        "ID": 4894,_x000D_
        "Results": [_x000D_
          [_x000D_
            "Catégorie 1"_x000D_
          ]_x000D_
        ],_x000D_
        "Statistics": {_x000D_
          "CreationDate": "2022-11-15T10:02:33.4527863+01:00",_x000D_
          "LastRefreshDate": "2020-11-09T16:11:12.0414929+01:00",_x000D_
          "TotalRefreshCount": 1,_x000D_
          "CustomInfo": {}_x000D_
        }_x000D_
      },_x000D_
      "4895": {_x000D_
        "$type": "Inside.Core.Formula.Definition.DefinitionAC, Inside.Core.Formula",_x000D_
        "ID": 4895,_x000D_
        "Results": [_x000D_
          [_x000D_
            "Catégorie 2"_x000D_
          ]_x000D_
        ],_x000D_
        "Statistics": {_x000D_
          "CreationDate": "2022-11-15T10:02:33.4527863+01:00",_x000D_
          "LastRefreshDate": "2020-11-09T16:11:12.0444854+01:00",_x000D_
          "TotalRefreshCount": 1,_x000D_
          "CustomInfo": {}_x000D_
        }_x000D_
      },_x000D_
      "4896": {_x000D_
        "$type": "Inside.Core.Formula.Definition.DefinitionAC, Inside.Core.Formula",_x000D_
        "ID": 4896,_x000D_
        "Results": [_x000D_
          [_x000D_
            ""_x000D_
          ]_x000D_
        ],_x000D_
        "Statistics": {_x000D_
          "CreationDate": "2022-11-15T10:02:33.4527863+01:00",_x000D_
          "LastRefreshDate": "2020-11-09T16:11:12.0484801+01:00",_x000D_
          "TotalRefreshCount": 1,_x000D_
          "CustomInfo": {}_x000D_
        }_x000D_
      },_x000D_
      "4897": {_x000D_
        "$type": "Inside.Core.Formula.Definition.DefinitionAC, Inside.Core.Formula",_x000D_
        "ID": 4897,_x000D_
        "Results": [_x000D_
          [_x000D_
            ""_x000D_
          ]_x000D_
        ],_x000D_
        "Statistics": {_x000D_
          "CreationDate": "2022-11-15T10:02:33.4527863+01:00",_x000D_
          "LastRefreshDate": "2020-11-09T16:11:12.0514723+01:00",_x000D_
          "TotalRefreshCount": 1,_x000D_
          "CustomInfo": {}_x000D_
        }_x000D_
      },_x000D_
      "4898": {_x000D_
        "$type": "Inside.Core.Formula.Definition.DefinitionAC, Inside.Core.Formula",_x000D_
        "ID": 4898,_x000D_
        "Results": [_x000D_
          [_x000D_
            "Catégorie 3"_x000D_
          ]_x000D_
        ],_x000D_
        "Statistics": {_x000D_
          "CreationDate": "2022-11-15T10:02:33.4527863+01:00",_x000D_
          "LastRefreshDate": "2020-11-09T16:11:12.0534668+01:00",_x000D_
          "TotalRefreshCount": 1,_x000D_
          "CustomInfo": {}_x000D_
        }_x000D_
      },_x000D_
      "4899": {_x000D_
        "$type": "Inside.Core.Formula.Definition.DefinitionAC, Inside.Core.Formula",_x000D_
        "ID": 4899,_x000D_
        "Results": [_x000D_
          [_x000D_
            ""_x000D_
          ]_x000D_
        ],_x000D_
        "Statistics": {_x000D_
          "CreationDate": "2022-11-15T10:02:33.4527863+01:00",_x000D_
          "LastRefreshDate": "2020-11-09T16:11:12.0564595+01:00",_x000D_
          "TotalRefreshCount": 1,_x000D_
          "CustomInfo": {}_x000D_
        }_x000D_
      },_x000D_
      "4900": {_x000D_
        "$type": "Inside.Core.Formula.Definition.DefinitionAC, Inside.Core.Formula",_x000D_
        "ID": 4900,_x000D_
        "Results": [_x000D_
          [_x000D_
            "Catégorie 1"_x000D_
          ]_x000D_
        ],_x000D_
        "Statistics": {_x000D_
          "CreationDate": "2022-11-15T10:02:33.4527863+01:00",_x000D_
          "LastRefreshDate": "2020-11-09T16:11:12.0594514+01:00",_x000D_
          "TotalRefreshCount": 1,_x000D_
          "CustomInfo": {}_x000D_
        }_x000D_
      },_x000D_
      "4901": {_x000D_
        "$type": "Inside.Core.Formula.Definition.DefinitionAC, Inside.Core.Formula",_x000D_
        "ID": 4901,_x000D_
        "Results": [_x000D_
          [_x000D_
            ""_x000D_
          ]_x000D_
        ],_x000D_
        "Statistics": {_x000D_
          "CreationDate": "2022-11-15T10:02:33.4527863+01:00",_x000D_
          "LastRefreshDate": "2020-11-09T16:11:12.0624435+01:00",_x000D_
          "TotalRefreshCount": 1,_x000D_
          "CustomInfo": {}_x000D_
        }_x000D_
      },_x000D_
      "4902": {_x000D_
        "$type": "Inside.Core.Formula.Definition.DefinitionAC, Inside.Core.Formula",_x000D_
        "ID": 4902,_x000D_
        "Results": [_x000D_
          [_x000D_
            "Catégorie 1"_x000D_
          ]_x000D_
        ],_x000D_
        "Statistics": {_x000D_
          "CreationDate": "2022-11-15T10:02:33.4527863+01:00",_x000D_
          "LastRefreshDate": "2020-11-09T16:11:12.0664341+01:00",_x000D_
          "TotalRefreshCount": 1,_x000D_
          "CustomInfo": {}_x000D_
        }_x000D_
      },_x000D_
      "4903": {_x000D_
        "$type": "Inside.Core.Formula.Definition.DefinitionAC, Inside.Core.Formula",_x000D_
        "ID": 4903,_x000D_
        "Results": [_x000D_
          [_x000D_
            ""_x000D_
          ]_x000D_
        ],_x000D_
        "Statistics": {_x000D_
          "CreationDate": "2022-11-15T10:02:33.4527863+01:00",_x000D_
          "LastRefreshDate": "2020-11-09T16:11:12.0684283+01:00",_x000D_
          "TotalRefreshCount": 1,_x000D_
          "CustomInfo": {}_x000D_
        }_x000D_
      },_x000D_
      "4904": {_x000D_
        "$type": "Inside.Core.Formula.Definition.DefinitionAC, Inside.Core.Formula",_x000D_
        "ID": 4904,_x000D_
        "Results": [_x000D_
          [_x000D_
            "Catégorie 4"_x000D_
          ]_x000D_
        ],_x000D_
        "Statistics": {_x000D_
          "CreationDate": "2022-11-15T10:02:33.4527863+01:00",_x000D_
          "LastRefreshDate": "2020-11-09T16:11:12.0714201+01:00",_x000D_
          "TotalRefreshCount": 1,_x000D_
          "CustomInfo": {}_x000D_
        }_x000D_
      },_x000D_
      "4905": {_x000D_
        "$type": "Inside.Core.Formula.Definition.DefinitionAC, Inside.Core.Formula",_x000D_
        "ID": 4905,_x000D_
        "Results": [_x000D_
          [_x000D_
            ""_x000D_
          ]_x000D_
        ],_x000D_
        "Statistics": {_x000D_
          "CreationDate": "2022-11-15T10:02:33.4527863+01:00",_x000D_
          "LastRefreshDate": "2020-11-09T16:11:12.0744124+01:00",_x000D_
          "TotalRefreshCount": 1,_x000D_
          "CustomInfo": {}_x000D_
        }_x000D_
      },_x000D_
      "4906": {_x000D_
        "$type": "Inside.Core.Formula.Definition.DefinitionAC, Inside.Core.Formula",_x000D_
        "ID": 4906,_x000D_
        "Results": [_x000D_
          [_x000D_
            ""_x000D_
          ]_x000D_
        ],_x000D_
        "Statistics": {_x000D_
          "CreationDate": "2022-11-15T10:02:33.4527863+01:00",_x000D_
          "LastRefreshDate": "2020-11-09T16:11:12.0774048+01:00",_x000D_
          "TotalRefreshCount": 1,_x000D_
          "CustomInfo": {}_x000D_
        }_x000D_
      },_x000D_
      "4907": {_x000D_
        "$type": "Inside.Core.Formula.Definition.DefinitionAC, Inside.Core.Formula",_x000D_
        "ID": 4907,_x000D_
        "Results": [_x000D_
          [_x000D_
            "Catégorie 5"_x000D_
          ]_x000D_
        ],_x000D_
        "Statistics": {_x000D_
          "CreationDate": "2022-11-15T10:02:33.4527863+01:00",_x000D_
          "LastRefreshDate": "2020-11-09T16:11:12.0803971+01:00",_x000D_
          "TotalRefreshCount": 1,_x000D_
          "CustomInfo": {}_x000D_
        }_x000D_
      },_x000D_
      "4908": {_x000D_
        "$type": "Inside.Core.Formula.Definition.DefinitionAC, Inside.Core.Formula",_x000D_
        "ID": 4908,_x000D_
        "Results": [_x000D_
          [_x000D_
            ""_x000D_
          ]_x000D_
        ],_x000D_
        "Statistics": {_x000D_
          "CreationDate": "2022-11-15T10:02:33.4527863+01:00",_x000D_
          "LastRefreshDate": "2020-11-09T16:11:12.083389+01:00",_x000D_
          "TotalRefreshCount": 1,_x000D_
          "CustomInfo": {}_x000D_
        }_x000D_
      },_x000D_
      "4909": {_x000D_
        "$type": "Inside.Core.Formula.Definition.DefinitionAC, Inside.Core.Formula",_x000D_
        "ID": 4909,_x000D_
        "Results": [_x000D_
          [_x000D_
            ""_x000D_
          ]_x000D_
        ],_x000D_
        "Statistics": {_x000D_
          "CreationDate": "2022-11-15T10:02:33.4527863+01:00",_x000D_
          "LastRefreshDate": "2020-11-09T16:11:12.0863811+01:00",_x000D_
          "TotalRefreshCount": 1,_x000D_
          "CustomInfo": {}_x000D_
        }_x000D_
      },_x000D_
      "4910": {_x000D_
        "$type": "Inside.Core.Formula.Definition.DefinitionAC, Inside.Core.Formula",_x000D_
        "ID": 4910,_x000D_
        "Results": [_x000D_
          [_x000D_
            ""_x000D_
          ]_x000D_
        ],_x000D_
        "Statistics": {_x000D_
          "CreationDate": "2022-11-15T10:02:33.4527863+01:00",_x000D_
          "LastRefreshDate": "2020-11-09T16:11:12.0893739+01:00",_x000D_
          "TotalRefreshCount": 1,_x000D_
          "CustomInfo": {}_x000D_
        }_x000D_
      },_x000D_
      "4911": {_x000D_
        "$type": "Inside.Core.Formula.Definition.DefinitionAC, Inside.Core.Formula",_x000D_
        "ID": 4911,_x000D_
        "Results": [_x000D_
          [_x000D_
            "Catégorie 1"_x000D_
          ]_x000D_
        ],_x000D_
        "Statistics": {_x000D_
          "CreationDate": "2022-11-15T10:02:33.4527863+01:00",_x000D_
          "LastRefreshDate": "2020-11-09T16:11:12.0924042+01:00",_x000D_
          "TotalRefreshCount": 1,_x000D_
          "CustomInfo": {}_x000D_
        }_x000D_
      },_x000D_
      "4912": {_x000D_
        "$type": "Inside.Core.Formula.Definition.DefinitionAC, Inside.Core.Formula",_x000D_
        "ID": 4912,_x000D_
        "Results": [_x000D_
          [_x000D_
            "Catégorie 3"_x000D_
          ]_x000D_
        ],_x000D_
        "Statistics": {_x000D_
          "CreationDate": "2022-11-15T10:02:33.4527863+01:00",_x000D_
          "LastRefreshDate": "2020-11-09T16:11:12.1023394+01:00",_x000D_
          "TotalRefreshCount": 1,_x000D_
          "CustomInfo": {}_x000D_
        }_x000D_
      },_x000D_
      "4913": {_x000D_
        "$type": "Inside.Core.Formula.Definition.DefinitionAC, Inside.Core.Formula",_x000D_
        "ID": 4913,_x000D_
        "Results": [_x000D_
          [_x000D_
            ""_x000D_
          ]_x000D_
        ],_x000D_
        "Statistics": {_x000D_
          "CreationDate": "2022-11-15T10:02:33.4527863+01:00",_x000D_
          "LastRefreshDate": "2020-11-09T16:11:12.1063658+01:00",_x000D_
          "TotalRefreshCount": 1,_x000D_
          "CustomInfo": {}_x000D_
        }_x000D_
      },_x000D_
      "4914": {_x000D_
        "$type": "Inside.Core.Formula.Definition.DefinitionAC, Inside.Core.Formula",_x000D_
        "ID": 4914,_x000D_
        "Results": [_x000D_
          [_x000D_
            ""_x000D_
          ]_x000D_
        ],_x000D_
        "Statistics": {_x000D_
          "CreationDate": "2022-11-15T10:02:33.4527863+01:00",_x000D_
          "LastRefreshDate": "2020-11-09T16:11:12.1093625+01:00",_x000D_
          "TotalRefreshCount": 1,_x000D_
          "CustomInfo": {}_x000D_
        }_x000D_
      },_x000D_
      "4915": {_x000D_
        "$type": "Inside.Core.Formula.Definition.DefinitionAC, Inside.Core.Formula",_x000D_
        "ID": 4915,_x000D_
        "Results": [_x000D_
          [_x000D_
            "250"_x000D_
          ]_x000D_
        ],_x000D_
        "Statistics": {_x000D_
          "CreationDate": "2022-11-15T10:02:33.4527863+01:00",_x000D_
          "LastRefreshDate": "2020-11-09T16:11:12.1173343+01:00",_x000D_
          "TotalRefreshCount": 1,_x000D_
          "CustomInfo": {}_x000D_
        }_x000D_
      },_x000D_
      "4916": {_x000D_
        "$type": "Inside.Core.Formula.Definition.DefinitionAC, Inside.Core.Formula",_x000D_
        "ID": 4916,_x000D_
        "Results": [_x000D_
          [_x000D_
            "300"_x000D_
          ]_x000D_
        ],_x000D_
        "Statistics": {_x000D_
          "CreationDate": "2022-11-15T10:02:33.4527863+01:00",_x000D_
          "LastRefreshDate": "2020-11-09T16:11:12.1203289+01:00",_x000D_
          "TotalRefreshCount": 1,_x000D_
          "CustomInfo": {}_x000D_
        }_x000D_
      },_x000D_
      "4917": {_x000D_
        "$type": "Inside.Core.Formula.Definition.DefinitionAC, Inside.Core.Formula",_x000D_
        "ID": 4917,_x000D_
        "Results": [_x000D_
          [_x000D_
            "250"_x000D_
          ]_x000D_
        ],_x000D_
        "Statistics": {_x000D_
          "CreationDate": "2022-11-15T10:02:33.4527863+01:00",_x000D_
          "LastRefreshDate": "2020-11-09T16:11:12.1232879+01:00",_x000D_
          "TotalRefreshCount": 1,_x000D_
          "CustomInfo": {}_x000D_
        }_x000D_
      },_x000D_
      "4918": {_x000D_
        "$type": "Inside.Core.Formula.Definition.DefinitionAC, Inside.Core.Formula",_x000D_
        "ID": 4918,_x000D_
        "Results": [_x000D_
          [_x000D_
            "150"_x000D_
          ]_x000D_
        ],_x000D_
        "Statistics": {_x000D_
          "CreationDate": "2022-11-15T10:02:33.4527863+01:00",_x000D_
          "LastRefreshDate": "2020-11-09T16:11:12.1253158+01:00",_x000D_
          "TotalRefreshCount": 1,_x000D_
          "CustomInfo": {}_x000D_
        }_x000D_
      },_x000D_
      "4919": {_x000D_
        "$type": "Inside.Core.Formula.Definition.DefinitionAC, Inside.Core.Formula",_x000D_
        "ID": 4919,_x000D_
        "Results": [_x000D_
          [_x000D_
            "200"_x000D_
          ]_x000D_
        ],_x000D_
        "Statistics": {_x000D_
          "CreationDate": "2022-11-15T10:02:33.4527863+01:00",_x000D_
          "LastRefreshDate": "2020-11-09T16:11:12.1273162+01:00",_x000D_
          "TotalRefreshCount": 1,_x000D_
          "CustomInfo": {}_x000D_
        }_x000D_
      },_x000D_
      "4920": {_x000D_
        "$type": "Inside.Core.Formula.Definition.DefinitionAC, Inside.Core.Formula",_x000D_
        "ID": 4920,_x000D_
        "Results": [_x000D_
          [_x000D_
            "250"_x000D_
          ]_x000D_
        ],_x000D_
        "Statistics": {_x000D_
          "CreationDate": "2022-11-15T10:02:33.4527863+01:00",_x000D_
          "LastRefreshDate": "2020-11-09T16:11:12.1302853+01:00",_x000D_
          "TotalRefreshCount": 1,_x000D_
          "CustomInfo": {}_x000D_
        }_x000D_
      },_x000D_
      "4921": {_x000D_
        "$type": "Inside.Core.Formula.Definition.DefinitionAC, Inside.Core.Formula",_x000D_
        "ID": 4921,_x000D_
        "Results": [_x000D_
          [_x000D_
            "200"_x000D_
          ]_x000D_
        ],_x000D_
        "Statistics": {_x000D_
          "CreationDate": "2022-11-15T10:02:33.4527863+01:00",_x000D_
          "LastRefreshDate": "2020-11-09T16:11:12.1332581+01:00",_x000D_
          "TotalRefreshCount": 1,_x000D_
          "CustomInfo": {}_x000D_
        }_x000D_
      },_x000D_
      "4922": {_x000D_
        "$type": "Inside.Core.Formula.Definition.DefinitionAC, Inside.Core.Formula",_x000D_
        "ID": 4922,_x000D_
        "Results": [_x000D_
          [_x000D_
            "100"_x000D_
          ]_x000D_
        ],_x000D_
        "Statistics": {_x000D_
          "CreationDate": "2022-11-15T10:02:33.4527863+01:00",_x000D_
          "LastRefreshDate": "2020-11-09T16:11:12.1362975+01:00",_x000D_
          "TotalRefreshCount": 1,_x000D_
          "CustomInfo": {}_x000D_
        }_x000D_
      },_x000D_
      "4923": {_x000D_
        "$type": "Inside.Core.Formula.Definition.DefinitionAC, Inside.Core.Formula",_x000D_
        "ID": 4923,_x000D_
        "Results": [_x000D_
          [_x000D_
            "100"_x000D_
          ]_x000D_
        ],_x000D_
        "Statistics": {_x000D_
          "CreationDate": "2022-11-15T10:02:33.4527863+01:00",_x000D_
          "LastRefreshDate": "2020-11-09T16:11:12.1382983+01:00",_x000D_
          "TotalRefreshCount": 1,_x000D_
          "CustomInfo": {}_x000D_
        }_x000D_
      },_x000D_
      "4924": {_x000D_
        "$type": "Inside.Core.Formula.Definition.DefinitionAC, Inside.Core.Formula",_x000D_
        "ID": 4924,_x000D_
        "Results": [_x000D_
          [_x000D_
            "250"_x000D_
          ]_x000D_
        ],_x000D_
        "Statistics": {_x000D_
          "CreationDate": "2022-11-15T10:02:33.4527863+01:00",_x000D_
          "LastRefreshDate": "2020-11-09T16:11:12.1402881+01:00",_x000D_
          "TotalRefreshCount": 1,_x000D_
          "CustomInfo": {}_x000D_
        }_x000D_
      },_x000D_
      "4925": {_x000D_
        "$type": "Inside.Core.Formula.Definition.DefinitionAC, Inside.Core.Formula",_x000D_
        "ID": 4925,_x000D_
        "Results": [_x000D_
          [_x000D_
            "300"_x000D_
          ]_x000D_
        ]</t>
  </si>
  <si>
    <t>,_x000D_
        "Statistics": {_x000D_
          "CreationDate": "2022-11-15T10:02:33.4527863+01:00",_x000D_
          "LastRefreshDate": "2020-11-09T16:11:12.1432852+01:00",_x000D_
          "TotalRefreshCount": 1,_x000D_
          "CustomInfo": {}_x000D_
        }_x000D_
      },_x000D_
      "4926": {_x000D_
        "$type": "Inside.Core.Formula.Definition.DefinitionAC, Inside.Core.Formula",_x000D_
        "ID": 4926,_x000D_
        "Results": [_x000D_
          [_x000D_
            "100"_x000D_
          ]_x000D_
        ],_x000D_
        "Statistics": {_x000D_
          "CreationDate": "2022-11-15T10:02:33.4527863+01:00",_x000D_
          "LastRefreshDate": "2020-11-09T16:11:12.1462382+01:00",_x000D_
          "TotalRefreshCount": 1,_x000D_
          "CustomInfo": {}_x000D_
        }_x000D_
      },_x000D_
      "4927": {_x000D_
        "$type": "Inside.Core.Formula.Definition.DefinitionAC, Inside.Core.Formula",_x000D_
        "ID": 4927,_x000D_
        "Results": [_x000D_
          [_x000D_
            "100"_x000D_
          ]_x000D_
        ],_x000D_
        "Statistics": {_x000D_
          "CreationDate": "2022-11-15T10:02:33.4527863+01:00",_x000D_
          "LastRefreshDate": "2020-11-09T16:11:12.1482778+01:00",_x000D_
          "TotalRefreshCount": 1,_x000D_
          "CustomInfo": {}_x000D_
        }_x000D_
      },_x000D_
      "4928": {_x000D_
        "$type": "Inside.Core.Formula.Definition.DefinitionAC, Inside.Core.Formula",_x000D_
        "ID": 4928,_x000D_
        "Results": [_x000D_
          [_x000D_
            "200"_x000D_
          ]_x000D_
        ],_x000D_
        "Statistics": {_x000D_
          "CreationDate": "2022-11-15T10:02:33.4527863+01:00",_x000D_
          "LastRefreshDate": "2020-11-09T16:11:12.1502742+01:00",_x000D_
          "TotalRefreshCount": 1,_x000D_
          "CustomInfo": {}_x000D_
        }_x000D_
      },_x000D_
      "4929": {_x000D_
        "$type": "Inside.Core.Formula.Definition.DefinitionAC, Inside.Core.Formula",_x000D_
        "ID": 4929,_x000D_
        "Results": [_x000D_
          [_x000D_
            "300"_x000D_
          ]_x000D_
        ],_x000D_
        "Statistics": {_x000D_
          "CreationDate": "2022-11-15T10:02:33.4527863+01:00",_x000D_
          "LastRefreshDate": "2020-11-09T16:11:12.1532663+01:00",_x000D_
          "TotalRefreshCount": 1,_x000D_
          "CustomInfo": {}_x000D_
        }_x000D_
      },_x000D_
      "4930": {_x000D_
        "$type": "Inside.Core.Formula.Definition.DefinitionAC, Inside.Core.Formula",_x000D_
        "ID": 4930,_x000D_
        "Results": [_x000D_
          [_x000D_
            "300"_x000D_
          ]_x000D_
        ],_x000D_
        "Statistics": {_x000D_
          "CreationDate": "2022-11-15T10:02:33.4527863+01:00",_x000D_
          "LastRefreshDate": "2020-11-09T16:11:12.1552672+01:00",_x000D_
          "TotalRefreshCount": 1,_x000D_
          "CustomInfo": {}_x000D_
        }_x000D_
      },_x000D_
      "4931": {_x000D_
        "$type": "Inside.Core.Formula.Definition.DefinitionAC, Inside.Core.Formula",_x000D_
        "ID": 4931,_x000D_
        "Results": [_x000D_
          [_x000D_
            "150"_x000D_
          ]_x000D_
        ],_x000D_
        "Statistics": {_x000D_
          "CreationDate": "2022-11-15T10:02:33.4527863+01:00",_x000D_
          "LastRefreshDate": "2020-11-09T16:11:12.1582552+01:00",_x000D_
          "TotalRefreshCount": 1,_x000D_
          "CustomInfo": {}_x000D_
        }_x000D_
      },_x000D_
      "4932": {_x000D_
        "$type": "Inside.Core.Formula.Definition.DefinitionAC, Inside.Core.Formula",_x000D_
        "ID": 4932,_x000D_
        "Results": [_x000D_
          [_x000D_
            "250"_x000D_
          ]_x000D_
        ],_x000D_
        "Statistics": {_x000D_
          "CreationDate": "2022-11-15T10:02:33.4527863+01:00",_x000D_
          "LastRefreshDate": "2020-11-09T16:11:12.1622498+01:00",_x000D_
          "TotalRefreshCount": 1,_x000D_
          "CustomInfo": {}_x000D_
        }_x000D_
      },_x000D_
      "4933": {_x000D_
        "$type": "Inside.Core.Formula.Definition.DefinitionAC, Inside.Core.Formula",_x000D_
        "ID": 4933,_x000D_
        "Results": [_x000D_
          [_x000D_
            "300"_x000D_
          ]_x000D_
        ],_x000D_
        "Statistics": {_x000D_
          "CreationDate": "2022-11-15T10:02:33.4527863+01:00",_x000D_
          "LastRefreshDate": "2020-11-09T16:11:12.1682239+01:00",_x000D_
          "TotalRefreshCount": 1,_x000D_
          "CustomInfo": {}_x000D_
        }_x000D_
      },_x000D_
      "4934": {_x000D_
        "$type": "Inside.Core.Formula.Definition.DefinitionAC, Inside.Core.Formula",_x000D_
        "ID": 4934,_x000D_
        "Results": [_x000D_
          [_x000D_
            "250"_x000D_
          ]_x000D_
        ],_x000D_
        "Statistics": {_x000D_
          "CreationDate": "2022-11-15T10:02:33.4527863+01:00",_x000D_
          "LastRefreshDate": "2020-11-09T16:11:12.1712204+01:00",_x000D_
          "TotalRefreshCount": 1,_x000D_
          "CustomInfo": {}_x000D_
        }_x000D_
      },_x000D_
      "4935": {_x000D_
        "$type": "Inside.Core.Formula.Definition.DefinitionAC, Inside.Core.Formula",_x000D_
        "ID": 4935,_x000D_
        "Results": [_x000D_
          [_x000D_
            "150"_x000D_
          ]_x000D_
        ],_x000D_
        "Statistics": {_x000D_
          "CreationDate": "2022-11-15T10:02:33.4527863+01:00",_x000D_
          "LastRefreshDate": "2020-11-09T16:11:12.1732234+01:00",_x000D_
          "TotalRefreshCount": 1,_x000D_
          "CustomInfo": {}_x000D_
        }_x000D_
      },_x000D_
      "4936": {_x000D_
        "$type": "Inside.Core.Formula.Definition.DefinitionAC, Inside.Core.Formula",_x000D_
        "ID": 4936,_x000D_
        "Results": [_x000D_
          [_x000D_
            "200"_x000D_
          ]_x000D_
        ],_x000D_
        "Statistics": {_x000D_
          "CreationDate": "2022-11-15T10:02:33.4527863+01:00",_x000D_
          "LastRefreshDate": "2020-11-09T16:11:12.1752109+01:00",_x000D_
          "TotalRefreshCount": 1,_x000D_
          "CustomInfo": {}_x000D_
        }_x000D_
      },_x000D_
      "4937": {_x000D_
        "$type": "Inside.Core.Formula.Definition.DefinitionAC, Inside.Core.Formula",_x000D_
        "ID": 4937,_x000D_
        "Results": [_x000D_
          [_x000D_
            "250"_x000D_
          ]_x000D_
        ],_x000D_
        "Statistics": {_x000D_
          "CreationDate": "2022-11-15T10:02:33.4527863+01:00",_x000D_
          "LastRefreshDate": "2020-11-09T16:11:12.178201+01:00",_x000D_
          "TotalRefreshCount": 1,_x000D_
          "CustomInfo": {}_x000D_
        }_x000D_
      },_x000D_
      "4938": {_x000D_
        "$type": "Inside.Core.Formula.Definition.DefinitionAC, Inside.Core.Formula",_x000D_
        "ID": 4938,_x000D_
        "Results": [_x000D_
          [_x000D_
            "200"_x000D_
          ]_x000D_
        ],_x000D_
        "Statistics": {_x000D_
          "CreationDate": "2022-11-15T10:02:33.4527863+01:00",_x000D_
          "LastRefreshDate": "2020-11-09T16:11:12.1811921+01:00",_x000D_
          "TotalRefreshCount": 1,_x000D_
          "CustomInfo": {}_x000D_
        }_x000D_
      },_x000D_
      "4939": {_x000D_
        "$type": "Inside.Core.Formula.Definition.DefinitionAC, Inside.Core.Formula",_x000D_
        "ID": 4939,_x000D_
        "Results": [_x000D_
          [_x000D_
            "100"_x000D_
          ]_x000D_
        ],_x000D_
        "Statistics": {_x000D_
          "CreationDate": "2022-11-15T10:02:33.4527863+01:00",_x000D_
          "LastRefreshDate": "2020-11-09T16:11:12.1831661+01:00",_x000D_
          "TotalRefreshCount": 1,_x000D_
          "CustomInfo": {}_x000D_
        }_x000D_
      },_x000D_
      "4940": {_x000D_
        "$type": "Inside.Core.Formula.Definition.DefinitionAC, Inside.Core.Formula",_x000D_
        "ID": 4940,_x000D_
        "Results": [_x000D_
          [_x000D_
            "150"_x000D_
          ]_x000D_
        ],_x000D_
        "Statistics": {_x000D_
          "CreationDate": "2022-11-15T10:02:33.4527863+01:00",_x000D_
          "LastRefreshDate": "2020-11-09T16:11:12.1861565+01:00",_x000D_
          "TotalRefreshCount": 1,_x000D_
          "CustomInfo": {}_x000D_
        }_x000D_
      },_x000D_
      "4941": {_x000D_
        "$type": "Inside.Core.Formula.Definition.DefinitionAC, Inside.Core.Formula",_x000D_
        "ID": 4941,_x000D_
        "Results": [_x000D_
          [_x000D_
            "200"_x000D_
          ]_x000D_
        ],_x000D_
        "Statistics": {_x000D_
          "CreationDate": "2022-11-15T10:02:33.4527863+01:00",_x000D_
          "LastRefreshDate": "2020-11-09T16:11:12.1881527+01:00",_x000D_
          "TotalRefreshCount": 1,_x000D_
          "CustomInfo": {}_x000D_
        }_x000D_
      },_x000D_
      "4942": {_x000D_
        "$type": "Inside.Core.Formula.Definition.DefinitionAC, Inside.Core.Formula",_x000D_
        "ID": 4942,_x000D_
        "Results": [_x000D_
          [_x000D_
            "100"_x000D_
          ]_x000D_
        ],_x000D_
        "Statistics": {_x000D_
          "CreationDate": "2022-11-15T10:02:33.4527863+01:00",_x000D_
          "LastRefreshDate": "2020-11-09T16:11:12.1911428+01:00",_x000D_
          "TotalRefreshCount": 1,_x000D_
          "CustomInfo": {}_x000D_
        }_x000D_
      },_x000D_
      "4943": {_x000D_
        "$type": "Inside.Core.Formula.Definition.DefinitionAC, Inside.Core.Formula",_x000D_
        "ID": 4943,_x000D_
        "Results": [_x000D_
          [_x000D_
            "300"_x000D_
          ]_x000D_
        ],_x000D_
        "Statistics": {_x000D_
          "CreationDate": "2022-11-15T10:02:33.4527863+01:00",_x000D_
          "LastRefreshDate": "2020-11-09T16:11:12.1931454+01:00",_x000D_
          "TotalRefreshCount": 1,_x000D_
          "CustomInfo": {}_x000D_
        }_x000D_
      },_x000D_
      "4944": {_x000D_
        "$type": "Inside.Core.Formula.Definition.DefinitionAC, Inside.Core.Formula",_x000D_
        "ID": 4944,_x000D_
        "Results": [_x000D_
          [_x000D_
            "100"_x000D_
          ]_x000D_
        ],_x000D_
        "Statistics": {_x000D_
          "CreationDate": "2022-11-15T10:02:33.4527863+01:00",_x000D_
          "LastRefreshDate": "2020-11-09T16:11:12.1951396+01:00",_x000D_
          "TotalRefreshCount": 1,_x000D_
          "CustomInfo": {}_x000D_
        }_x000D_
      },_x000D_
      "4945": {_x000D_
        "$type": "Inside.Core.Formula.Definition.DefinitionAC, Inside.Core.Formula",_x000D_
        "ID": 4945,_x000D_
        "Results": [_x000D_
          [_x000D_
            "Employé"_x000D_
          ]_x000D_
        ],_x000D_
        "Statistics": {_x000D_
          "CreationDate": "2022-11-15T10:02:33.4527863+01:00",_x000D_
          "LastRefreshDate": "2020-11-09T16:11:12.1981861+01:00",_x000D_
          "TotalRefreshCount": 1,_x000D_
          "CustomInfo": {}_x000D_
        }_x000D_
      },_x000D_
      "4946": {_x000D_
        "$type": "Inside.Core.Formula.Definition.DefinitionAC, Inside.Core.Formula",_x000D_
        "ID": 4946,_x000D_
        "Results": [_x000D_
          [_x000D_
            "Employé"_x000D_
          ]_x000D_
        ],_x000D_
        "Statistics": {_x000D_
          "CreationDate": "2022-11-15T10:02:33.4527863+01:00",_x000D_
          "LastRefreshDate": "2020-11-09T16:11:12.2001844+01:00",_x000D_
          "TotalRefreshCount": 1,_x000D_
          "CustomInfo": {}_x000D_
        }_x000D_
      },_x000D_
      "4947": {_x000D_
        "$type": "Inside.Core.Formula.Definition.DefinitionAC, Inside.Core.Formula",_x000D_
        "ID": 4947,_x000D_
        "Results": [_x000D_
          [_x000D_
            "Employé"_x000D_
          ]_x000D_
        ],_x000D_
        "Statistics": {_x000D_
          "CreationDate": "2022-11-15T10:02:33.4527863+01:00",_x000D_
          "LastRefreshDate": "2020-11-09T16:11:12.2031626+01:00",_x000D_
          "TotalRefreshCount": 1,_x000D_
          "CustomInfo": {}_x000D_
        }_x000D_
      },_x000D_
      "4948": {_x000D_
        "$type": "Inside.Core.Formula.Definition.DefinitionAC, Inside.Core.Formula",_x000D_
        "ID": 4948,_x000D_
        "Results": [_x000D_
          [_x000D_
            "Employé"_x000D_
          ]_x000D_
        ],_x000D_
        "Statistics": {_x000D_
          "CreationDate": "2022-11-15T10:02:33.4527863+01:00",_x000D_
          "LastRefreshDate": "2020-11-09T16:11:12.2061228+01:00",_x000D_
          "TotalRefreshCount": 1,_x000D_
          "CustomInfo": {}_x000D_
        }_x000D_
      },_x000D_
      "4949": {_x000D_
        "$type": "Inside.Core.Formula.Definition.DefinitionAC, Inside.Core.Formula",_x000D_
        "ID": 4949,_x000D_
        "Results": [_x000D_
          [_x000D_
            "Employé"_x000D_
          ]_x000D_
        ],_x000D_
        "Statistics": {_x000D_
          "CreationDate": "2022-11-15T10:02:33.4527863+01:00",_x000D_
          "LastRefreshDate": "2020-11-09T16:11:12.2101121+01:00",_x000D_
          "TotalRefreshCount": 1,_x000D_
          "CustomInfo": {}_x000D_
        }_x000D_
      },_x000D_
      "4950": {_x000D_
        "$type": "Inside.Core.Formula.Definition.DefinitionAC, Inside.Core.Formula",_x000D_
        "ID": 4950,_x000D_
        "Results": [_x000D_
          [_x000D_
            "Employé"_x000D_
          ]_x000D_
        ],_x000D_
        "Statistics": {_x000D_
          "CreationDate": "2022-11-15T10:02:33.4527863+01:00",_x000D_
          "LastRefreshDate": "2020-11-09T16:11:12.2141191+01:00",_x000D_
          "TotalRefreshCount": 1,_x000D_
          "CustomInfo": {}_x000D_
        }_x000D_
      },_x000D_
      "4951": {_x000D_
        "$type": "Inside.Core.Formula.Definition.DefinitionAC, Inside.Core.Formula",_x000D_
        "ID": 4951,_x000D_
        "Results": [_x000D_
          [_x000D_
            "Employé"_x000D_
          ]_x000D_
        ],_x000D_
        "Statistics": {_x000D_
          "CreationDate": "2022-11-15T10:02:33.4527863+01:00",_x000D_
          "LastRefreshDate": "2020-11-09T16:11:12.2180924+01:00",_x000D_
          "TotalRefreshCount": 1,_x000D_
          "CustomInfo": {}_x000D_
        }_x000D_
      },_x000D_
      "4952": {_x000D_
        "$type": "Inside.Core.Formula.Definition.DefinitionAC, Inside.Core.Formula",_x000D_
        "ID": 4952,_x000D_
        "Results": [_x000D_
          [_x000D_
            "Employé"_x000D_
          ]_x000D_
        ],_x000D_
        "Statistics": {_x000D_
          "CreationDate": "2022-11-15T10:02:33.4527863+01:00",_x000D_
          "LastRefreshDate": "2020-11-09T16:11:12.2210842+01:00",_x000D_
          "TotalRefreshCount": 1,_x000D_
          "CustomInfo": {}_x000D_
        }_x000D_
      },_x000D_
      "4953": {_x000D_
        "$type": "Inside.Core.Formula.Definition.DefinitionAC, Inside.Core.Formula",_x000D_
        "ID": 4953,_x000D_
        "Results": [_x000D_
          [_x000D_
            "Employé"_x000D_
          ]_x000D_
        ],_x000D_
        "Statistics": {_x000D_
          "CreationDate": "2022-11-15T10:02:33.4527863+01:00",_x000D_
          "LastRefreshDate": "2020-11-09T16:11:12.2230791+01:00",_x000D_
          "TotalRefreshCount": 1,_x000D_
          "CustomInfo": {}_x000D_
        }_x000D_
      },_x000D_
      "4954": {_x000D_
        "$type": "Inside.Core.Formula.Definition.DefinitionAC, Inside.Core.Formula",_x000D_
        "ID": 4954,_x000D_
        "Results": [_x000D_
          [_x000D_
            "Ingénieur et cadre"_x000D_
          ]_x000D_
        ],_x000D_
        "Statistics": {_x000D_
          "CreationDate": "2022-11-15T10:02:33.4527863+01:00",_x000D_
          "LastRefreshDate": "2020-11-09T16:11:12.2260711+01:00",_x000D_
          "TotalRefreshCount": 1,_x000D_
          "CustomInfo": {}_x000D_
        }_x000D_
      },_x000D_
      "4955": {_x000D_
        "$type": "Inside.Core.Formula.Definition.DefinitionAC, Inside.Core.Formula",_x000D_
        "ID": 4955,_x000D_
        "Results": [_x000D_
          [_x000D_
            "Ingénieur et cadre"_x000D_
          ]_x000D_
        ],_x000D_
        "Statistics": {_x000D_
          "CreationDate": "2022-11-15T10:02:33.4527863+01:00",_x000D_
          "LastRefreshDate": "2020-11-09T16:11:12.2290637+01:00",_x000D_
          "TotalRefreshCount": 1,_x000D_
          "CustomInfo": {}_x000D_
        }_x000D_
      },_x000D_
      "4956": {_x000D_
        "$type": "Inside.Core.Formula.Definition.DefinitionAC, Inside.Core.Formula",_x000D_
        "ID": 4956,_x000D_
        "Results": [_x000D_
          [_x000D_
            "Ingénieur et cadre"_x000D_
          ]_x000D_
        ],_x000D_
        "Statistics": {_x000D_
          "CreationDate": "2022-11-15T10:02:33.4527863+01:00",_x000D_
          "LastRefreshDate": "2020-11-09T16:11:12.2340503+01:00",_x000D_
          "TotalRefreshCount": 1,_x000D_
          "CustomInfo": {}_x000D_
        }_x000D_
      },_x000D_
      "4957": {_x000D_
        "$type": "Inside.Core.Formula.Definition.DefinitionAC, Inside.Core.Formula",_x000D_
        "ID": 4957,_x000D_
        "Results": [_x000D_
          [_x000D_
            "Employé"_x000D_
          ]_x000D_
        ],_x000D_
        "Statistics": {_x000D_
          "CreationDate": "2022-11-15T10:02:33.4527863+01:00",_x000D_
          "LastRefreshDate": "2020-11-09T16:11:12.2400348+01:00",_x000D_
          "TotalRefreshCount": 1,_x000D_
          "CustomInfo": {}_x000D_
        }_x000D_
      },_x000D_
      "4958": {_x000D_
        "$type": "Inside.Core.Formula.Definition.DefinitionAC, Inside.Core.Formula",_x000D_
        "ID": 4958,_x000D_
        "Results": [_x000D_
          [_x000D_
            "1"_x000D_
          ]_x000D_
        ],_x000D_
        "Statistics": {_x000D_
          "CreationDate": "2022-11-15T10:02:33.4527863+01:00",_x000D_
          "LastRefreshDate": "2020-11-09T16:11:12.2450218+01:00",_x000D_
          "TotalRefreshCount": 1,_x000D_
          "CustomInfo": {}_x000D_
        }_x000D_
      },_x000D_
      "4959": {_x000D_
        "$type": "Inside.Core.Formula.Definition.DefinitionAC, Inside.Core.Formula",_x000D_
        "ID": 4959,_x000D_
        "Results": [_x000D_
          [_x000D_
            "3"_x000D_
          ]_x000D_
        ],_x000D_
        "Statistics": {_x000D_
          "CreationDate": "2022-11-15T10:02:33.4527863+01:00",_x000D_
          "LastRefreshDate": "2020-11-09T16:11:12.2505327+01:00",_x000D_
          "TotalRefreshCount": 1,_x000D_
          "CustomInfo": {}_x000D_
        }_x000D_
      },_x000D_
      "4960": {_x000D_
        "$type": "Inside.Core.Formula.Definition.DefinitionAC, Inside.Core.Formula",_x000D_
        "ID": 4960,_x000D_
        "Results": [_x000D_
          [_x000D_
            "2"_x000D_
          ]_x000D_
        ],_x000D_
        "Statistics": {_x000D_
          "CreationDate": "2022-11-15T10:02:33.4527863+01:00",_x000D_
          "LastRefreshDate": "2020-11-09T16:11:12.2565171+01:00",_x000D_
          "TotalRefreshCount": 1,_x000D_
          "CustomInfo": {}_x000D_
        }_x000D_
      },_x000D_
      "4961": {_x000D_
        "$type": "Inside.Core.Formula.Definition.DefinitionAC, Inside.Core.Formula",_x000D_
        "ID": 4961,_x000D_
        "Results": [_x000D_
          [_x000D_
            "2"_x000D_
          ]_x000D_
        ],_x000D_
        "Statistics": {_x000D_
          "CreationDate": "2022-11-15T10:02:33.4527863+01:00",_x000D_
          "LastRefreshDate": "2020-11-09T16:11:12.262538+01:00",_x000D_
          "TotalRefreshCount": 1,_x000D_
          "CustomInfo": {}_x000D_
        }_x000D_
      },_x000D_
      "4962": {_x000D_
        "$type": "Inside.Core.Formula.Definition.DefinitionAC, Inside.Core.Formula",_x000D_
        "ID": 4962,_x000D_
        "Results": [_x000D_
          [_x000D_
            "1"_x000D_
          ]_x000D_
        ],_x000D_
        "Statistics": {_x000D_
          "CreationDate": "2022-11-15T10:02:33.4527863+01:00",_x000D_
          "LastRefreshDate": "2020-11-09T16:11:12.2654928+01:00",_x000D_
          "TotalRefreshCount": 1,_x000D_
          "CustomInfo": {}_x000D_
        }_x000D_
      },_x000D_
      "4963": {_x000D_
        "$type": "Inside.Core.Formula.Definition.DefinitionAC, Inside.Core.Formula",_x000D_
        "ID": 4963,_x000D_
        "Results": [_x000D_
          [_x000D_
            "3"_x000D_
          ]_x000D_
        ],_x000D_
        "Statistics": {_x000D_
          "CreationDate": "2022-11-15T10:02:33.4527863+01:00",_x000D_
          "LastRefreshDate": "2020-11-09T16:11:12.2684855+01:00",_x000D_
          "TotalRefreshCount": 1,_x000D_
          "CustomInfo": {}_x000D_
        }_x000D_
      },_x000D_
      "4964": {_x000D_
        "$type": "Inside.Core.Formula.Definition.DefinitionAC, Inside.Core.Formula",_x000D_
        "ID": 4964,_x000D_
        "Results": [_x000D_
          [_x000D_
            "2"_x000D_
          ]_x000D_
        ],_x000D_
        "Statistics": {_x000D_
          "CreationDate": "2022-11-15T10:02:33.4527863+01:00",_x000D_
          "LastRefreshDate": "2020-11-09T16:11:12.2704797+01:00",_x000D_
          "TotalRefreshCount": 1,_x000D_
          "CustomInfo": {}_x000D_
        }_x000D_
      },_x000D_
      "4965": {_x000D_
        "$type": "Inside.Core.Formula.Definition.DefinitionAC, Inside.Core.Formula",_x000D_
        "ID": 4965,_x000D_
        "Results": [_x000D_
          [_x000D_
            "1"_x000D_
          ]_x000D_
        ],_x000D_
        "Statistics": {_x000D_
          "CreationDate": "2022-11-15T10:02:33.4527863+01:00",_x000D_
          "LastRefreshDate": "2020-11-09T16:11:12.275503+01:00",_x000D_
          "TotalRefreshCount": 1,_x000D_
          "CustomInfo": {}_x000D_
        }_x000D_
      },_x000D_
      "4966": {_x000D_
        "$type": "Inside.Core.Formula.Definition.DefinitionAC, Inside.Core.Formula",_x000D_
        "ID": 4966,_x000D_
        "Results": [_x000D_
          [_x000D_
            "2"_x000D_
          ]_x000D_
        ],_x000D_
        "Statistics": {_x000D_
          "CreationDate": "2022-11-15T10:02:33.4527863+01:00",_x000D_
          "LastRefreshDate": "2020-11-09T16:11:12.29342+01:00",_x000D_
          "TotalRefreshCount": 1,_x000D_
          "CustomInfo": {}_x000D_
        }_x000D_
      },_x000D_
      "4967": {_x000D_
        "$type": "Inside.Core.Formula.Definition.DefinitionAC, Inside.Core.Formula",_x000D_
        "ID": 4967,_x000D_
        "Results": [_x000D_
          [_x000D_
            "1"_x000D_
          ]_x000D_
        ],_x000D_
        "Statistics": {_x000D_
          "CreationDate": "2022-11-15T10:02:33.4527863+01:00",_x000D_
          "LastRefreshDate": "2020-11-09T16:11:12.2964131+01:00",_x000D_
          "TotalRefreshCount": 1,_x000D_
          "CustomInfo": {}_x000D_
        }_x000D_
      },_x000D_
      "4968": {_x000D_
        "$type": "Inside.Core.Formula.Definition.DefinitionAC, Inside.Core.Formula",_x000D_
        "ID": 4968,_x000D_
        "Results": [_x000D_
          [_x000D_
            "2"_x000D_
          ]_x000D_
        ],_x000D_
        "Statistics": {_x000D_
          "CreationDate": "2022-11-15T10:02:33.4527863+01:00",_x000D_
          "LastRefreshDate": "2020-11-09T16:11:12.3004018+01:00",_x000D_
          "TotalRefreshCount": 1,_x000D_
          "CustomInfo": {}_x000D_
        }_x000D_
      },_x000D_
      "4969": {_x000D_
        "$type": "Inside.Core.Formula.Definition.DefinitionAC, Inside.Core.Formula",_x000D_
        "ID": 4969,_x000D_
        "Results": [_x000D_
          [_x000D_
            "2"_x000D_
          ]_x000D_
        ],_x000D_
        "Statistics": {_x000D_
          "CreationDate": "2022-11-15T10:02:33.4527863+01:00",_x000D_
          "LastRefreshDate": "2020-11-09T16:11:12.3033939+01:00",_x000D_
          "TotalRefreshCount": 1,_x000D_
          "CustomInfo": {}_x000D_
        }_x000D_
      },_x000D_
      "4970": {_x000D_
        "$type": "Inside.Core.Formula.Definition.DefinitionAC, Inside.Core.Formula",_x000D_
        "ID": 4970,_x000D_
        "Results": [_x000D_
          [_x000D_
            "1"_x000D_
          ]_x000D_
        ],_x000D_
        "Statistics": {_x000D_
          "CreationDate": "2022-11-15T10:02:33.4527863+01:00",_x000D_
          "LastRefreshDate": "2020-11-09T16:11:12.3063862+01:00",_x000D_
          "TotalRefreshCount": 1,_x000D_
          "CustomInfo": {}_x000D_
        }_x000D_
      },_x000D_
      "4971": {_x000D_
        "$type": "Inside.Core.Formula.Definition.DefinitionAC, Inside.Core.Formula",_x000D_
        "ID": 4971,_x000D_
        "Results": [_x000D_
          [_x000D_
            "1"_x000D_
          ]_x000D_
        ],_x000D_
        "Statistics": {_x000D_
          "CreationDate": "2022-11-15T10:02:33.4527863+01:00",_x000D_
          "LastRefreshDate": "2020-11-09T16:11:12.3083809+01:00",_x000D_
          "TotalRefreshCount": 1,_x000D_
          "CustomInfo": {}_x000D_
        }_x000D_
      },_x000D_
      "4972": {_x000D_
        "$type": "Inside.Core.Formula.Definition.DefinitionAC, Inside.Core.Formula",_x000D_
        "ID": 4972,_x000D_
        "Results": [_x000D_
          [_x000D_
            "1"_x000D_
          ]_x000D_
        ],_x000D_
        "Statistics": {_x000D_
          "CreationDate": "2022-11-15T10:02:33.4527863+01:00",_x000D_
          "LastRefreshDate": "2020-11-09T16:11:12.3113732+01:00",_x000D_
          "TotalRefreshCount": 1,_x000D_
          "CustomInfo": {}_x000D_
        }_x000D_
      },_x000D_
      "4973": {_x000D_
        "$type": "Inside.Core.Formula.Definition.DefinitionAC, Inside.Core.Formula",_x000D_
        "ID": 4973,_x000D_
        "Results": [_x000D_
          [_x000D_
            "2"_x000D_
          ]_x000D_
        ],_x000D_
        "Statistics": {_x000D_
          "CreationDate": "2022-11-15T10:02:33.4527863+01:00",_x000D_
          "LastRefreshDate": "2020-11-09T16:11:12.3143656+01:00",_x000D_
          "TotalRefreshCount": 1,_x000D_
          "CustomInfo": {}_x000D_
        }_x000D_
      },_x000D_
      "4974": {_x000D_
        "$type": "Inside.Core.Formula.Definition.DefinitionAC, Inside.Core.Formula",_x000D_
        "ID": 4974,_x000D_
        "Results": [_x000D_
          [_x000D_
            "2"_x000D_
          ]_x000D_
        ],_x000D_
        "Statistics": {_x000D_
          "CreationDate": "2022-11-15T10:02:33.4527863+01:00",_x000D_
          "LastRefreshDate": "2020-11-09T16:11:12.3173578+01:00",_x000D_
          "TotalRefreshCount": 1,_x000D_
          "CustomInfo": {}_x000D_
        }_x000D_
      },_x000D_
      "4975": {_x000D_
        "$type": "Inside.Core.Formula.Definition.DefinitionAC, Inside.Core.Formula",_x000D_
        "ID": 4975,_x000D_
        "Results": [_x000D_
          [_x000D_
            "1"_x000D_
          ]_x000D_
        ],_x000D_
        "Statistics": {_x000D_
          "CreationDate": "2022-11-15T10:02:33.4527863+01:00",_x000D_
          "LastRefreshDate": "2020-11-09T16:11:12.3203512+01:00",_x000D_
          "TotalRefreshCount": 1,_x000D_
          "CustomInfo": {}_x000D_
        }_x000D_
      },_x000D_
      "4976": {_x000D_
        "$type": "Inside.Core.Formula.Definition.DefinitionAC, Inside.Core.Formula",_x000D_
        "ID": 4976,_x000D_
        "Results": [_x000D_
          [_x000D_
            ""_x000D_
          ]_x000D_
        ],_x000D_
        "Statistics": {_x000D_
          "CreationDate": "2022-11-15T10:02:33.4527863+01:00",_x000D_
          "LastRefreshDate": "2020-11-09T16:11:12.323342+01:00",_x000D_
          "TotalRefreshCount": 1,_x000D_
          "CustomInfo": {}_x000D_
        }_x000D_
      },_x000D_
      "4977": {_x000D_
        "$type": "Inside.Core.Formula.Definition.DefinitionAC, Inside.Core.Formula",_x000D_
        "ID": 4977,_x000D_
        "Results": [_x000D_
          [_x000D_
            ""_x000D_
          ]_x000D_
        ],_x000D_
        "Statistics": {_x000D_
          "CreationDate": "2022-11-15T10:02:33.4527863+01:00",_x000D_
          "LastRefreshDate": "2020-11-09T16:11:12.3263343+01:00",_x000D_
          "TotalRefreshCount": 1,_x000D_
          "CustomInfo": {}_x000D_
        }_x000D_
      },_x000D_
      "4978": {_x000D_
        "$type": "Inside.Core.Formula.Definition.DefinitionAC, Inside.Core.Formula",_x000D_
        "ID": 4978,_x000D_
        "Results": [_x000D_
          [_x000D_
            ""_x000D_
          ]_x000D_
        ],_x000D_
        "Statistics": {_x000D_
          "CreationDate": "2022-11-15T10:02:33.4527863+01:00",_x000D_
          "LastRefreshDate": "2020-11-09T16:11:12.3303238+01:00",_x000D_
          "TotalRefreshCount": 1,_x000D_
          "CustomInfo": {}_x000D_
        }_x000D_
      },_x000D_
      "4979": {_x000D_
        "$type": "Inside.Core.Formula.Definition.DefinitionAC, Inside.Core.Formula",_x000D_
        "ID": 4979,_x000D_
        "Results": [_x000D_
          [_x000D_
            "Catégorie 3"_x000D_
          ]_x000D_
        ],_x000D_
        "Statistics": {_x000D_
          "CreationDate": "2022-11-15T10:02:33.4527863+01:00",_x000D_
          "LastRefreshDate": "2020-11-09T16:11:12.3333267+01:00",_x000D_
          "TotalRefreshCount": 1,_x000D_
          "CustomInfo": {}_x000D_
        }_x000D_
      },_x000D_
      "4980": {_x000D_
        "$type": "Inside.Core.Formula.Definition.DefinitionAC, Inside.Core.Formula",_x000D_
        "ID": 4980,_x000D_
        "Results": [_x000D_
          [_x000D_
            ""_x000D_
          ]_x000D_
        ],_x000D_
        "Statistics": {_x000D_
          "CreationDate": "2022-11-15T10:02:33.4527863+01:00",_x000D_
          "LastRefreshDate": "2020-11-09T16:11:12.3373077+01:00",_x000D_
          "TotalRefreshCount": 1,_x000D_
          "CustomInfo": {}_x000D_
        }_x000D_
      },_x000D_
      "4981": {_x000D_
        "$type": "Inside.Core.Formula.Definition.DefinitionAC, Inside.Core.Formula",_x000D_
        "ID": 4981,_x000D_
        "Results": [_x000D_
          [_x000D_
            ""_x000D_
          ]_x000D_
        ],_x000D_
        "Statistics": {_x000D_
          "CreationDate": "2022-11-15T10:02:33.4527863+01:00",_x000D_
          "LastRefreshDate": "2020-11-09T16:11:12.3402995+01:00",_x000D_
          "TotalRefreshCount": 1,_x000D_
          "CustomInfo": {}_x000D_
        }_x000D_
      },_x000D_
      "4982": {_x000D_
        "$type": "Inside.Core.Formula.Definition.DefinitionAC, Inside.Core.Formula",_x000D_
        "ID": 4982,_x000D_
        "Results": [_x000D_
          [_x000D_
            ""_x000D_
          ]_x000D_
        ],_x000D_
        "Statistics": {_x000D_
          "CreationDate": "2022-11-15T10:02:33.4527863+01:00",_x000D_
          "LastRefreshDate": "2020-11-09T16:11:12.3432917+01:00",_x000D_
          "TotalRefreshCount": 1,_x000D_
          "CustomInfo": {}_x000D_
        }_x000D_
      },_x000D_
      "4983": {_x000D_
        "$type": "Inside.Core.Formula.Definition.DefinitionAC, Inside.Core.Formula",_x000D_
        "ID": 4983,_x000D_
        "Results": [_x000D_
          [_x000D_
            "Catégorie 1"_x000D_
          ]_x000D_
        ],_x000D_
        "Statistics": {_x000D_
          "CreationDate": "2022-11-15T10:02:33.4527863+01:00",_x000D_
          "LastRefreshDate": "2020-11-09T16:11:12.3462827+01:00",_x000D_
          "TotalRefreshCount": 1,_x000D_
          "CustomInfo": {}_x000D_
        }_x000D_
      },_x000D_
      "4984": {_x000D_
        "$type": "Inside.Core.Formula.Definition.DefinitionAC, Inside.Core.Formula",_x000D_
        "ID": 4984,_x000D_
        "Results": [_x000D_
          [_x000D_
            "Catégorie 2"_x000D_
          ]_x000D_
        ],_x000D_
        "Statistics": {_x000D_
          "CreationDate": "2022-11-15T10:02:33.4527863+01:00",_x000D_
          "LastRefreshDate": "2020-11-09T16:11:12.3492751+01:00",_x000D_
          "TotalRefreshCount": 1,_x000D_
          "CustomInfo": {}_x000D_
        }_x000D_
      },_x000D_
      "4985": {_x000D_
        "$type": "Inside.Core.Formula.Definition.DefinitionAC, Inside.Core.Formula",_x000D_
        "ID": 4985,_x000D_
        "Results": [_x000D_
          [_x000D_
            ""_x000D_
          ]_x000D_
        ],_x000D_
        "Statistics": {_x000D_
          "CreationDate": "2022-11-15T10:02:33.4527863+01:00",_x000D_
          "LastRefreshDate": "2020-11-09T16:11:12.3522685+01:00",_x000D_
          "TotalRefreshCount": 1,_x000D_
          "CustomInfo": {}_x000D_
        }_x000D_
      },_x000D_
      "4986": {_x000D_
        "$type": "Inside.Core.Formula.Definition.DefinitionAC, Inside.Core.Formula",_x000D_
        "ID": 4986,_x000D_
        "Results": [_x000D_
          [_x000D_
            "Catégorie 1"_x000D_
          ]_x000D_
        ],_x000D_
        "Statistics": {_x000D_
          "CreationDate": "2022-11-15T10:02:33.4527863+01:00",_x000D_
          "LastRefreshDate": "2020-11-09T16:11:12.3552621+01:00",_x000D_
          "TotalRefreshCount": 1,_x000D_
          "CustomInfo": {}_x000D_
        }_x000D_
      },_x000D_
      "4987": {_x000D_
        "$type": "Inside.Core.Formula.Definition.DefinitionAC, Inside.Core.Formula",_x000D_
        "ID": 4987,_x000D_
        "Results": [_x000D_
          [_x000D_
            ""_x000D_
          ]_x000D_
        ],_x000D_
        "Statistics": {_x000D_
          "CreationDate": "2022-11-15T10:02:33.4527863+01:00",_x000D_
          "LastRefreshDate": "2020-11-09T16:11:12.3582526+01:00",_x000D_
          "TotalRefreshCount": 1,_x000D_
          "CustomInfo": {}_x000D_
        }_x000D_
      },_x000D_
      "4988": {_x000D_
        "$type": "Inside.Core.Formula.Definition.DefinitionAC, Inside.Core.Formula",_x000D_
        "ID": 4988,_x000D_
        "Results": [_x000D_
          [_x000D_
            ""_x000D_
          ]_x000D_
        ],_x000D_
        "Statistics": {_x000D_
          "CreationDate": "2022-11-15T10:02:33.4527863+01:00",_x000D_
          "LastRefreshDate": "2020-11-09T16:11:12.3612448+01:00",_x000D_
          "TotalRefreshCount": 1,_x000D_
          "CustomInfo": {}_x000D_
        }_x000D_
      },_x000D_
      "4989": {_x000D_
        "$type": "Inside.Core.Formula.Definition.DefinitionAC, Inside.Core.Formula",_x000D_
        "ID": 4989,_x000D_
        "Results": [_x000D_
          [_x000D_
            ""_x000D_
          ]_x000D_
        ],_x000D_
        "Statistics": {_x000D_
          "CreationDate": "2022-11-15T10:02:33.4527863+01:00",_x000D_
          "LastRefreshDate": "2020-11-09T16:11:12.3652342+01:00",_x000D_
          "TotalRefreshCount": 1,_x000D_
          "CustomInfo": {}_x000D_
        }_x000D_
      },_x000D_
      "4990": {_x000D_
        "$type": "Inside.Core.Formula.Definition.DefinitionAC, Inside.Core.Formula",_x000D_
        "ID": 4990,_x000D_
        "Results": [_x000D_
          [_x000D_
            "Catégorie 1"_x000D_
          ]_x000D_
        ],_x000D_
        "Statistics": {_x000D_
          "CreationDate": "2022-11-15T10:02:33.4527863+01:00",_x000D_
          "LastRefreshDate": "2020-11-09T16:11:12.3682271+01:00",_x000D_
          "TotalRefreshCount": 1,_x000D_
          "CustomInfo": {}_x000D_
        }_x000D_
      },_x000D_
      "4991": {_x000D_
        "$type": "Inside.Core.Formula.Definition.DefinitionAC, Inside.Core.Formula",_x000D_
        "ID": 4991,_x000D_
        "Results": [_x000D_
          [_x000D_
            "Catégorie 2"_x000D_
          ]_x000D_
        ],_x000D_
        "Statistics": {_x000D_
          "CreationDate": "2022-11-15T10:02:33.4527863+01:00",_x000D_
          "LastRefreshDate": "2020-11-09T16:11:12.3712173+01:00",_x000D_
          "TotalRefreshCount": 1,_x000D_
          "CustomInfo": {}_x000D_
        }_x000D_
      },_x000D_
      "4992": {_x000D_
        "$type": "Inside.Core.Formula.Definition.DefinitionAC, Inside.Core.Formula",_x000D_
        "ID": 4992,_x000D_
        "Results": [_x000D_
          [_x000D_
            ""_x000D_
          ]_x000D_
        ],_x000D_
        "Statistics": {_x000D_
          "CreationDate": "2022-11-15T10:02:33.4527863+01:00",_x000D_
          "LastRefreshDate": "2020-11-09T16:11:12.3792222+01:00",_x000D_
          "TotalRefreshCount": 1,_x000D_
          "CustomInfo": {}_x000D_
        }_x000D_
      },_x000D_
      "4993": {_x000D_
        "$type": "Inside.Core.Formula.Definition.DefinitionAC, Inside.Core.Formula",_x000D_
        "ID": 4993,_x000D_
        "Results": [_x000D_
          [_x000D_
            ""_x000D_
          ]_x000D_
        ],_x000D_
        "Statistics": {_x000D_
          "CreationDate": "2022-11-15T10:02:33.4527863+01:00",_x000D_
          "LastRefreshDate": "2020-11-09T16:11:12.3872176+01:00",_x000D_
          "TotalRefreshCount": 1,_x000D_
          "CustomInfo": {}_x000D_
        }_x000D_
      },_x000D_
      "4994": {_x000D_
        "$type": "Inside.Core.Formula.Definition.DefinitionAC, Inside.Core.Formula",_x000D_
        "ID": 4994,_x000D_
        "Results": [_x000D_
          [_x000D_
            "Catégorie 1"_x000D_
          ]_x000D_
        ],_x000D_
        "Statistics": {_x000D_
          "CreationDate": "2022-11-15T10:02:33.4527863+01:00",_x000D_
          "LastRefreshDate": "2020-11-09T16:11:12.3902083+01:00",_x000D_
          "TotalRefreshCount": 1,_x000D_
          "CustomInfo": {}_x000D_
        }_x000D_
      },_x000D_
      "4995": {_x000D_
        "$type": "Inside.Core.Formula.Definition.DefinitionAC, Inside.Core.Formula",_x000D_
        "ID": 4995,_x000D_
        "Results": [_x000D_
          [_x000D_
            ""_x000D_
          ]_x000D_
        ],_x000D_
        "Statistics": {_x000D_
          "CreationDate": "2022-11-15T10:02:33.4527863+01:00",_x000D_
          "LastRefreshDate": "2020-11-09T16:11:12.3931618+01:00",_x000D_
          "TotalRefreshCount": 1,_x000D_
          "CustomInfo": {}_x000D_
        }_x000D_
      },_x000D_
      "4996": {_x000D_
        "$type": "Inside.Core.Formula.Definition.DefinitionAC, Inside.Core.Formula",_x000D_
        "ID": 4996,_x000D_
        "Results": [_x000D_
          [_x000D_
            "Catégorie 4"_x000D_
          ]_x000D_
        ],_x000D_
        "Statistics": {_x000D_
          "CreationDate": "2022-11-15T10:02:33.4527863+01:00",_x000D_
          "LastRefreshDate": "2020-11-09T16:11:12.3961331+01:00",_x000D_
          "TotalRefreshCount": 1,_x000D_
          "CustomInfo": {}_x000D_
        }_x000D_
      },_x000D_
      "4997": {_x000D_
        "$type": "Inside.Core.Formula.Definition.DefinitionAC, Inside.Core.Formula",_x000D_
        "ID": 4997,_x000D_
        "Results": [_x000D_
          [_x000D_
            ""_x000D_
          ]_x000D_
        ],_x000D_
        "Statistics": {_x000D_
          "CreationDate": "2022-11-15T10:02:33.4527863+01:00",_x000D_
          "LastRefreshDate": "2020-11-09T16:11:12.4001439+01:00",_x000D_
          "TotalRefreshCount": 1,_x000D_
          "CustomInfo": {}_x000D_
        }_x000D_
      },_x000D_
      "4998": {_x000D_
        "$type": "Inside.Core.Formula.Definition.DefinitionAC, Inside.Core.Formula",_x000D_
        "ID": 4998,_x000D_
        "Results": [_x000D_
          [_x000D_
            ""_x000D_
          ]_x000D_
        ],_x000D_
        "Statistics": {_x000D_
          "CreationDate": "2022-11-15T10:02:33.4527863+01:00",_x000D_
          "LastRefreshDate": "2020-11-09T16:11:12.4031102+01:00",_x000D_
          "TotalRefreshCount": 1,_x000D_
          "CustomInfo": {}_x000D_
        }_x000D_
      },_x000D_
      "4999": {_x000D_
        "$type": "Inside.Core.Formula.Definition.DefinitionAC, Inside.Core.Formula",_x000D_
        "ID": 4999,_x000D_</t>
  </si>
  <si>
    <t xml:space="preserve">
        "Results": [_x000D_
          [_x000D_
            "Catégorie 3"_x000D_
          ]_x000D_
        ],_x000D_
        "Statistics": {_x000D_
          "CreationDate": "2022-11-15T10:02:33.4527863+01:00",_x000D_
          "LastRefreshDate": "2020-11-09T16:11:12.4061278+01:00",_x000D_
          "TotalRefreshCount": 1,_x000D_
          "CustomInfo": {}_x000D_
        }_x000D_
      },_x000D_
      "5000": {_x000D_
        "$type": "Inside.Core.Formula.Definition.DefinitionAC, Inside.Core.Formula",_x000D_
        "ID": 5000,_x000D_
        "Results": [_x000D_
          [_x000D_
            ""_x000D_
          ]_x000D_
        ],_x000D_
        "Statistics": {_x000D_
          "CreationDate": "2022-11-15T10:02:33.4527863+01:00",_x000D_
          "LastRefreshDate": "2020-11-09T16:11:12.409141+01:00",_x000D_
          "TotalRefreshCount": 1,_x000D_
          "CustomInfo": {}_x000D_
        }_x000D_
      },_x000D_
      "5001": {_x000D_
        "$type": "Inside.Core.Formula.Definition.DefinitionAC, Inside.Core.Formula",_x000D_
        "ID": 5001,_x000D_
        "Results": [_x000D_
          [_x000D_
            "Catégorie 1"_x000D_
          ]_x000D_
        ],_x000D_
        "Statistics": {_x000D_
          "CreationDate": "2022-11-15T10:02:33.4527863+01:00",_x000D_
          "LastRefreshDate": "2020-11-09T16:11:12.4111331+01:00",_x000D_
          "TotalRefreshCount": 1,_x000D_
          "CustomInfo": {}_x000D_
        }_x000D_
      },_x000D_
      "5002": {_x000D_
        "$type": "Inside.Core.Formula.Definition.DefinitionAC, Inside.Core.Formula",_x000D_
        "ID": 5002,_x000D_
        "Results": [_x000D_
          [_x000D_
            ""_x000D_
          ]_x000D_
        ],_x000D_
        "Statistics": {_x000D_
          "CreationDate": "2022-11-15T10:02:33.4527863+01:00",_x000D_
          "LastRefreshDate": "2020-11-09T16:11:12.4141256+01:00",_x000D_
          "TotalRefreshCount": 1,_x000D_
          "CustomInfo": {}_x000D_
        }_x000D_
      },_x000D_
      "5003": {_x000D_
        "$type": "Inside.Core.Formula.Definition.DefinitionAC, Inside.Core.Formula",_x000D_
        "ID": 5003,_x000D_
        "Results": [_x000D_
          [_x000D_
            "Catégorie 1"_x000D_
          ]_x000D_
        ],_x000D_
        "Statistics": {_x000D_
          "CreationDate": "2022-11-15T10:02:33.4527863+01:00",_x000D_
          "LastRefreshDate": "2020-11-09T16:11:12.4171177+01:00",_x000D_
          "TotalRefreshCount": 1,_x000D_
          "CustomInfo": {}_x000D_
        }_x000D_
      },_x000D_
      "5004": {_x000D_
        "$type": "Inside.Core.Formula.Definition.DefinitionAC, Inside.Core.Formula",_x000D_
        "ID": 5004,_x000D_
        "Results": [_x000D_
          [_x000D_
            "Catégorie 3"_x000D_
          ]_x000D_
        ],_x000D_
        "Statistics": {_x000D_
          "CreationDate": "2022-11-15T10:02:33.4527863+01:00",_x000D_
          "LastRefreshDate": "2020-11-09T16:11:12.4191141+01:00",_x000D_
          "TotalRefreshCount": 1,_x000D_
          "CustomInfo": {}_x000D_
        }_x000D_
      },_x000D_
      "5005": {_x000D_
        "$type": "Inside.Core.Formula.Definition.DefinitionAC, Inside.Core.Formula",_x000D_
        "ID": 5005,_x000D_
        "Results": [_x000D_
          [_x000D_
            "Catégorie 2"_x000D_
          ]_x000D_
        ],_x000D_
        "Statistics": {_x000D_
          "CreationDate": "2022-11-15T10:02:33.4527863+01:00",_x000D_
          "LastRefreshDate": "2020-11-09T16:11:12.4221106+01:00",_x000D_
          "TotalRefreshCount": 1,_x000D_
          "CustomInfo": {}_x000D_
        }_x000D_
      },_x000D_
      "5006": {_x000D_
        "$type": "Inside.Core.Formula.Definition.DefinitionAC, Inside.Core.Formula",_x000D_
        "ID": 5006,_x000D_
        "Results": [_x000D_
          [_x000D_
            "Catégorie 1"_x000D_
          ]_x000D_
        ],_x000D_
        "Statistics": {_x000D_
          "CreationDate": "2022-11-15T10:02:33.4527863+01:00",_x000D_
          "LastRefreshDate": "2020-11-09T16:11:12.4260947+01:00",_x000D_
          "TotalRefreshCount": 1,_x000D_
          "CustomInfo": {}_x000D_
        }_x000D_
      },_x000D_
      "5007": {_x000D_
        "$type": "Inside.Core.Formula.Definition.DefinitionAC, Inside.Core.Formula",_x000D_
        "ID": 5007,_x000D_
        "Results": [_x000D_
          [_x000D_
            ""_x000D_
          ]_x000D_
        ],_x000D_
        "Statistics": {_x000D_
          "CreationDate": "2022-11-15T10:02:33.4527863+01:00",_x000D_
          "LastRefreshDate": "2020-11-09T16:11:12.4290873+01:00",_x000D_
          "TotalRefreshCount": 1,_x000D_
          "CustomInfo": {}_x000D_
        }_x000D_
      },_x000D_
      "5008": {_x000D_
        "$type": "Inside.Core.Formula.Definition.DefinitionAC, Inside.Core.Formula",_x000D_
        "ID": 5008,_x000D_
        "Results": [_x000D_
          [_x000D_
            "Catégorie 3"_x000D_
          ]_x000D_
        ],_x000D_
        "Statistics": {_x000D_
          "CreationDate": "2022-11-15T10:02:33.4527863+01:00",_x000D_
          "LastRefreshDate": "2020-11-09T16:11:12.4340735+01:00",_x000D_
          "TotalRefreshCount": 1,_x000D_
          "CustomInfo": {}_x000D_
        }_x000D_
      },_x000D_
      "5009": {_x000D_
        "$type": "Inside.Core.Formula.Definition.DefinitionAC, Inside.Core.Formula",_x000D_
        "ID": 5009,_x000D_
        "Results": [_x000D_
          [_x000D_
            ""_x000D_
          ]_x000D_
        ],_x000D_
        "Statistics": {_x000D_
          "CreationDate": "2022-11-15T10:02:33.4527863+01:00",_x000D_
          "LastRefreshDate": "2020-11-09T16:11:12.4507136+01:00",_x000D_
          "TotalRefreshCount": 1,_x000D_
          "CustomInfo": {}_x000D_
        }_x000D_
      },_x000D_
      "5010": {_x000D_
        "$type": "Inside.Core.Formula.Definition.DefinitionAC, Inside.Core.Formula",_x000D_
        "ID": 5010,_x000D_
        "Results": [_x000D_
          [_x000D_
            ""_x000D_
          ]_x000D_
        ],_x000D_
        "Statistics": {_x000D_
          "CreationDate": "2022-11-15T10:02:33.4527863+01:00",_x000D_
          "LastRefreshDate": "2020-11-09T16:11:12.4536446+01:00",_x000D_
          "TotalRefreshCount": 1,_x000D_
          "CustomInfo": {}_x000D_
        }_x000D_
      },_x000D_
      "5011": {_x000D_
        "$type": "Inside.Core.Formula.Definition.DefinitionAC, Inside.Core.Formula",_x000D_
        "ID": 5011,_x000D_
        "Results": [_x000D_
          [_x000D_
            ""_x000D_
          ]_x000D_
        ],_x000D_
        "Statistics": {_x000D_
          "CreationDate": "2022-11-15T10:02:33.4527863+01:00",_x000D_
          "LastRefreshDate": "2020-11-09T16:11:12.4576663+01:00",_x000D_
          "TotalRefreshCount": 1,_x000D_
          "CustomInfo": {}_x000D_
        }_x000D_
      },_x000D_
      "5012": {_x000D_
        "$type": "Inside.Core.Formula.Definition.DefinitionAC, Inside.Core.Formula",_x000D_
        "ID": 5012,_x000D_
        "Results": [_x000D_
          [_x000D_
            "Catégorie 1"_x000D_
          ]_x000D_
        ],_x000D_
        "Statistics": {_x000D_
          "CreationDate": "2022-11-15T10:02:33.4527863+01:00",_x000D_
          "LastRefreshDate": "2020-11-09T16:11:12.4606262+01:00",_x000D_
          "TotalRefreshCount": 1,_x000D_
          "CustomInfo": {}_x000D_
        }_x000D_
      },_x000D_
      "5013": {_x000D_
        "$type": "Inside.Core.Formula.Definition.DefinitionAC, Inside.Core.Formula",_x000D_
        "ID": 5013,_x000D_
        "Results": [_x000D_
          [_x000D_
            "Catégorie 3"_x000D_
          ]_x000D_
        ],_x000D_
        "Statistics": {_x000D_
          "CreationDate": "2022-11-15T10:02:33.4527863+01:00",_x000D_
          "LastRefreshDate": "2020-11-09T16:11:12.4636215+01:00",_x000D_
          "TotalRefreshCount": 1,_x000D_
          "CustomInfo": {}_x000D_
        }_x000D_
      },_x000D_
      "5014": {_x000D_
        "$type": "Inside.Core.Formula.Definition.DefinitionAC, Inside.Core.Formula",_x000D_
        "ID": 5014,_x000D_
        "Results": [_x000D_
          [_x000D_
            ""_x000D_
          ]_x000D_
        ],_x000D_
        "Statistics": {_x000D_
          "CreationDate": "2022-11-15T10:02:33.4527863+01:00",_x000D_
          "LastRefreshDate": "2020-11-09T16:11:12.467608+01:00",_x000D_
          "TotalRefreshCount": 1,_x000D_
          "CustomInfo": {}_x000D_
        }_x000D_
      },_x000D_
      "5015": {_x000D_
        "$type": "Inside.Core.Formula.Definition.DefinitionAC, Inside.Core.Formula",_x000D_
        "ID": 5015,_x000D_
        "Results": [_x000D_
          [_x000D_
            ""_x000D_
          ]_x000D_
        ],_x000D_
        "Statistics": {_x000D_
          "CreationDate": "2022-11-15T10:02:33.4527863+01:00",_x000D_
          "LastRefreshDate": "2020-11-09T16:11:12.4706001+01:00",_x000D_
          "TotalRefreshCount": 1,_x000D_
          "CustomInfo": {}_x000D_
        }_x000D_
      },_x000D_
      "5016": {_x000D_
        "$type": "Inside.Core.Formula.Definition.DefinitionAC, Inside.Core.Formula",_x000D_
        "ID": 5016,_x000D_
        "Results": [_x000D_
          [_x000D_
            ""_x000D_
          ]_x000D_
        ],_x000D_
        "Statistics": {_x000D_
          "CreationDate": "2022-11-15T10:02:33.4527863+01:00",_x000D_
          "LastRefreshDate": "2020-11-09T16:11:12.4735926+01:00",_x000D_
          "TotalRefreshCount": 1,_x000D_
          "CustomInfo": {}_x000D_
        }_x000D_
      },_x000D_
      "5017": {_x000D_
        "$type": "Inside.Core.Formula.Definition.DefinitionAC, Inside.Core.Formula",_x000D_
        "ID": 5017,_x000D_
        "Results": [_x000D_
          [_x000D_
            "Catégorie 1"_x000D_
          ]_x000D_
        ],_x000D_
        "Statistics": {_x000D_
          "CreationDate": "2022-11-15T10:02:33.4527863+01:00",_x000D_
          "LastRefreshDate": "2020-11-09T16:11:12.4765845+01:00",_x000D_
          "TotalRefreshCount": 1,_x000D_
          "CustomInfo": {}_x000D_
        }_x000D_
      },_x000D_
      "5018": {_x000D_
        "$type": "Inside.Core.Formula.Definition.DefinitionAC, Inside.Core.Formula",_x000D_
        "ID": 5018,_x000D_
        "Results": [_x000D_
          [_x000D_
            "Catégorie 2"_x000D_
          ]_x000D_
        ],_x000D_
        "Statistics": {_x000D_
          "CreationDate": "2022-11-15T10:02:33.4527863+01:00",_x000D_
          "LastRefreshDate": "2020-11-09T16:11:12.4795768+01:00",_x000D_
          "TotalRefreshCount": 1,_x000D_
          "CustomInfo": {}_x000D_
        }_x000D_
      },_x000D_
      "5019": {_x000D_
        "$type": "Inside.Core.Formula.Definition.DefinitionAC, Inside.Core.Formula",_x000D_
        "ID": 5019,_x000D_
        "Results": [_x000D_
          [_x000D_
            ""_x000D_
          ]_x000D_
        ],_x000D_
        "Statistics": {_x000D_
          "CreationDate": "2022-11-15T10:02:33.4527863+01:00",_x000D_
          "LastRefreshDate": "2020-11-09T16:11:12.4825685+01:00",_x000D_
          "TotalRefreshCount": 1,_x000D_
          "CustomInfo": {}_x000D_
        }_x000D_
      },_x000D_
      "5020": {_x000D_
        "$type": "Inside.Core.Formula.Definition.DefinitionAC, Inside.Core.Formula",_x000D_
        "ID": 5020,_x000D_
        "Results": [_x000D_
          [_x000D_
            ""_x000D_
          ]_x000D_
        ],_x000D_
        "Statistics": {_x000D_
          "CreationDate": "2022-11-15T10:02:33.4527863+01:00",_x000D_
          "LastRefreshDate": "2020-11-09T16:11:12.4865597+01:00",_x000D_
          "TotalRefreshCount": 1,_x000D_
          "CustomInfo": {}_x000D_
        }_x000D_
      },_x000D_
      "5021": {_x000D_
        "$type": "Inside.Core.Formula.Definition.DefinitionAC, Inside.Core.Formula",_x000D_
        "ID": 5021,_x000D_
        "Results": [_x000D_
          [_x000D_
            "Catégorie 1"_x000D_
          ]_x000D_
        ],_x000D_
        "Statistics": {_x000D_
          "CreationDate": "2022-11-15T10:02:33.4527863+01:00",_x000D_
          "LastRefreshDate": "2020-11-09T16:11:12.4895524+01:00",_x000D_
          "TotalRefreshCount": 1,_x000D_
          "CustomInfo": {}_x000D_
        }_x000D_
      },_x000D_
      "5022": {_x000D_
        "$type": "Inside.Core.Formula.Definition.DefinitionAC, Inside.Core.Formula",_x000D_
        "ID": 5022,_x000D_
        "Results": [_x000D_
          [_x000D_
            "Catégorie 2"_x000D_
          ]_x000D_
        ],_x000D_
        "Statistics": {_x000D_
          "CreationDate": "2022-11-15T10:02:33.4527863+01:00",_x000D_
          "LastRefreshDate": "2020-11-09T16:11:12.4935424+01:00",_x000D_
          "TotalRefreshCount": 1,_x000D_
          "CustomInfo": {}_x000D_
        }_x000D_
      },_x000D_
      "5023": {_x000D_
        "$type": "Inside.Core.Formula.Definition.DefinitionAC, Inside.Core.Formula",_x000D_
        "ID": 5023,_x000D_
        "Results": [_x000D_
          [_x000D_
            ""_x000D_
          ]_x000D_
        ],_x000D_
        "Statistics": {_x000D_
          "CreationDate": "2022-11-15T10:02:33.4527863+01:00",_x000D_
          "LastRefreshDate": "2020-11-09T16:11:12.5124906+01:00",_x000D_
          "TotalRefreshCount": 1,_x000D_
          "CustomInfo": {}_x000D_
        }_x000D_
      },_x000D_
      "5024": {_x000D_
        "$type": "Inside.Core.Formula.Definition.DefinitionAC, Inside.Core.Formula",_x000D_
        "ID": 5024,_x000D_
        "Results": [_x000D_
          [_x000D_
            "Catégorie 1"_x000D_
          ]_x000D_
        ],_x000D_
        "Statistics": {_x000D_
          "CreationDate": "2022-11-15T10:02:33.4527863+01:00",_x000D_
          "LastRefreshDate": "2020-11-09T16:11:12.5164808+01:00",_x000D_
          "TotalRefreshCount": 1,_x000D_
          "CustomInfo": {}_x000D_
        }_x000D_
      },_x000D_
      "5025": {_x000D_
        "$type": "Inside.Core.Formula.Definition.DefinitionAC, Inside.Core.Formula",_x000D_
        "ID": 5025,_x000D_
        "Results": [_x000D_
          [_x000D_
            "200"_x000D_
          ]_x000D_
        ],_x000D_
        "Statistics": {_x000D_
          "CreationDate": "2022-11-15T10:02:33.4527863+01:00",_x000D_
          "LastRefreshDate": "2020-11-09T16:11:12.5194729+01:00",_x000D_
          "TotalRefreshCount": 1,_x000D_
          "CustomInfo": {}_x000D_
        }_x000D_
      },_x000D_
      "5026": {_x000D_
        "$type": "Inside.Core.Formula.Definition.DefinitionAC, Inside.Core.Formula",_x000D_
        "ID": 5026,_x000D_
        "Results": [_x000D_
          [_x000D_
            "100"_x000D_
          ]_x000D_
        ],_x000D_
        "Statistics": {_x000D_
          "CreationDate": "2022-11-15T10:02:33.4527863+01:00",_x000D_
          "LastRefreshDate": "2020-11-09T16:11:12.5214676+01:00",_x000D_
          "TotalRefreshCount": 1,_x000D_
          "CustomInfo": {}_x000D_
        }_x000D_
      },_x000D_
      "5027": {_x000D_
        "$type": "Inside.Core.Formula.Definition.DefinitionAC, Inside.Core.Formula",_x000D_
        "ID": 5027,_x000D_
        "Results": [_x000D_
          [_x000D_
            "300"_x000D_
          ]_x000D_
        ],_x000D_
        "Statistics": {_x000D_
          "CreationDate": "2022-11-15T10:02:33.4527863+01:00",_x000D_
          "LastRefreshDate": "2020-11-09T16:11:12.5244598+01:00",_x000D_
          "TotalRefreshCount": 1,_x000D_
          "CustomInfo": {}_x000D_
        }_x000D_
      },_x000D_
      "5028": {_x000D_
        "$type": "Inside.Core.Formula.Definition.DefinitionAC, Inside.Core.Formula",_x000D_
        "ID": 5028,_x000D_
        "Results": [_x000D_
          [_x000D_
            "150"_x000D_
          ]_x000D_
        ],_x000D_
        "Statistics": {_x000D_
          "CreationDate": "2022-11-15T10:02:33.4527863+01:00",_x000D_
          "LastRefreshDate": "2020-11-09T16:11:12.5271437+01:00",_x000D_
          "TotalRefreshCount": 1,_x000D_
          "CustomInfo": {}_x000D_
        }_x000D_
      },_x000D_
      "5029": {_x000D_
        "$type": "Inside.Core.Formula.Definition.DefinitionAC, Inside.Core.Formula",_x000D_
        "ID": 5029,_x000D_
        "Results": [_x000D_
          [_x000D_
            "200"_x000D_
          ]_x000D_
        ],_x000D_
        "Statistics": {_x000D_
          "CreationDate": "2022-11-15T10:02:33.4527863+01:00",_x000D_
          "LastRefreshDate": "2020-11-09T16:11:12.5301365+01:00",_x000D_
          "TotalRefreshCount": 1,_x000D_
          "CustomInfo": {}_x000D_
        }_x000D_
      },_x000D_
      "5030": {_x000D_
        "$type": "Inside.Core.Formula.Definition.DefinitionAC, Inside.Core.Formula",_x000D_
        "ID": 5030,_x000D_
        "Results": [_x000D_
          [_x000D_
            "250"_x000D_
          ]_x000D_
        ],_x000D_
        "Statistics": {_x000D_
          "CreationDate": "2022-11-15T10:02:33.4527863+01:00",_x000D_
          "LastRefreshDate": "2020-11-09T16:11:12.5341248+01:00",_x000D_
          "TotalRefreshCount": 1,_x000D_
          "CustomInfo": {}_x000D_
        }_x000D_
      },_x000D_
      "5031": {_x000D_
        "$type": "Inside.Core.Formula.Definition.DefinitionAC, Inside.Core.Formula",_x000D_
        "ID": 5031,_x000D_
        "Results": [_x000D_
          [_x000D_
            "200"_x000D_
          ]_x000D_
        ],_x000D_
        "Statistics": {_x000D_
          "CreationDate": "2022-11-15T10:02:33.4527863+01:00",_x000D_
          "LastRefreshDate": "2020-11-09T16:11:12.537117+01:00",_x000D_
          "TotalRefreshCount": 1,_x000D_
          "CustomInfo": {}_x000D_
        }_x000D_
      },_x000D_
      "5032": {_x000D_
        "$type": "Inside.Core.Formula.Definition.DefinitionAC, Inside.Core.Formula",_x000D_
        "ID": 5032,_x000D_
        "Results": [_x000D_
          [_x000D_
            "100"_x000D_
          ]_x000D_
        ],_x000D_
        "Statistics": {_x000D_
          "CreationDate": "2022-11-15T10:02:33.4527863+01:00",_x000D_
          "LastRefreshDate": "2020-11-09T16:11:12.5401093+01:00",_x000D_
          "TotalRefreshCount": 1,_x000D_
          "CustomInfo": {}_x000D_
        }_x000D_
      },_x000D_
      "5033": {_x000D_
        "$type": "Inside.Core.Formula.Definition.DefinitionAC, Inside.Core.Formula",_x000D_
        "ID": 5033,_x000D_
        "Results": [_x000D_
          [_x000D_
            "200"_x000D_
          ]_x000D_
        ],_x000D_
        "Statistics": {_x000D_
          "CreationDate": "2022-11-15T10:02:33.4527863+01:00",_x000D_
          "LastRefreshDate": "2020-11-09T16:11:12.5421041+01:00",_x000D_
          "TotalRefreshCount": 1,_x000D_
          "CustomInfo": {}_x000D_
        }_x000D_
      },_x000D_
      "5034": {_x000D_
        "$type": "Inside.Core.Formula.Definition.DefinitionAC, Inside.Core.Formula",_x000D_
        "ID": 5034,_x000D_
        "Results": [_x000D_
          [_x000D_
            "250"_x000D_
          ]_x000D_
        ],_x000D_
        "Statistics": {_x000D_
          "CreationDate": "2022-11-15T10:02:33.4527863+01:00",_x000D_
          "LastRefreshDate": "2020-11-09T16:11:12.5450962+01:00",_x000D_
          "TotalRefreshCount": 1,_x000D_
          "CustomInfo": {}_x000D_
        }_x000D_
      },_x000D_
      "5035": {_x000D_
        "$type": "Inside.Core.Formula.Definition.DefinitionAC, Inside.Core.Formula",_x000D_
        "ID": 5035,_x000D_
        "Results": [_x000D_
          [_x000D_
            "400"_x000D_
          ]_x000D_
        ],_x000D_
        "Statistics": {_x000D_
          "CreationDate": "2022-11-15T10:02:33.4527863+01:00",_x000D_
          "LastRefreshDate": "2020-11-09T16:11:12.5480905+01:00",_x000D_
          "TotalRefreshCount": 1,_x000D_
          "CustomInfo": {}_x000D_
        }_x000D_
      },_x000D_
      "5036": {_x000D_
        "$type": "Inside.Core.Formula.Definition.DefinitionAC, Inside.Core.Formula",_x000D_
        "ID": 5036,_x000D_
        "Results": [_x000D_
          [_x000D_
            "250"_x000D_
          ]_x000D_
        ],_x000D_
        "Statistics": {_x000D_
          "CreationDate": "2022-11-15T10:02:33.4527863+01:00",_x000D_
          "LastRefreshDate": "2020-11-09T16:11:12.5510806+01:00",_x000D_
          "TotalRefreshCount": 1,_x000D_
          "CustomInfo": {}_x000D_
        }_x000D_
      },_x000D_
      "5037": {_x000D_
        "$type": "Inside.Core.Formula.Definition.DefinitionAC, Inside.Core.Formula",_x000D_
        "ID": 5037,_x000D_
        "Results": [_x000D_
          [_x000D_
            "200"_x000D_
          ]_x000D_
        ],_x000D_
        "Statistics": {_x000D_
          "CreationDate": "2022-11-15T10:02:33.4527863+01:00",_x000D_
          "LastRefreshDate": "2020-11-09T16:11:12.5530757+01:00",_x000D_
          "TotalRefreshCount": 1,_x000D_
          "CustomInfo": {}_x000D_
        }_x000D_
      },_x000D_
      "5038": {_x000D_
        "$type": "Inside.Core.Formula.Definition.DefinitionAC, Inside.Core.Formula",_x000D_
        "ID": 5038,_x000D_
        "Results": [_x000D_
          [_x000D_
            "200"_x000D_
          ]_x000D_
        ],_x000D_
        "Statistics": {_x000D_
          "CreationDate": "2022-11-15T10:02:33.4527863+01:00",_x000D_
          "LastRefreshDate": "2020-11-09T16:11:12.5560678+01:00",_x000D_
          "TotalRefreshCount": 1,_x000D_
          "CustomInfo": {}_x000D_
        }_x000D_
      },_x000D_
      "5039": {_x000D_
        "$type": "Inside.Core.Formula.Definition.DefinitionAC, Inside.Core.Formula",_x000D_
        "ID": 5039,_x000D_
        "Results": [_x000D_
          [_x000D_
            "100"_x000D_
          ]_x000D_
        ],_x000D_
        "Statistics": {_x000D_
          "CreationDate": "2022-11-15T10:02:33.4527863+01:00",_x000D_
          "LastRefreshDate": "2020-11-09T16:11:12.5590598+01:00",_x000D_
          "TotalRefreshCount": 1,_x000D_
          "CustomInfo": {}_x000D_
        }_x000D_
      },_x000D_
      "5040": {_x000D_
        "$type": "Inside.Core.Formula.Definition.DefinitionAC, Inside.Core.Formula",_x000D_
        "ID": 5040,_x000D_
        "Results": [_x000D_
          [_x000D_
            "300"_x000D_
          ]_x000D_
        ],_x000D_
        "Statistics": {_x000D_
          "CreationDate": "2022-11-15T10:02:33.4527863+01:00",_x000D_
          "LastRefreshDate": "2020-11-09T16:11:12.5610551+01:00",_x000D_
          "TotalRefreshCount": 1,_x000D_
          "CustomInfo": {}_x000D_
        }_x000D_
      },_x000D_
      "5041": {_x000D_
        "$type": "Inside.Core.Formula.Definition.DefinitionAC, Inside.Core.Formula",_x000D_
        "ID": 5041,_x000D_
        "Results": [_x000D_
          [_x000D_
            "150"_x000D_
          ]_x000D_
        ],_x000D_
        "Statistics": {_x000D_
          "CreationDate": "2022-11-15T10:02:33.4527863+01:00",_x000D_
          "LastRefreshDate": "2020-11-09T16:11:12.5650443+01:00",_x000D_
          "TotalRefreshCount": 1,_x000D_
          "CustomInfo": {}_x000D_
        }_x000D_
      },_x000D_
      "5042": {_x000D_
        "$type": "Inside.Core.Formula.Definition.DefinitionAC, Inside.Core.Formula",_x000D_
        "ID": 5042,_x000D_
        "Results": [_x000D_
          [_x000D_
            "200"_x000D_
          ]_x000D_
        ],_x000D_
        "Statistics": {_x000D_
          "CreationDate": "2022-11-15T10:02:33.4527863+01:00",_x000D_
          "LastRefreshDate": "2020-11-09T16:11:12.5670396+01:00",_x000D_
          "TotalRefreshCount": 1,_x000D_
          "CustomInfo": {}_x000D_
        }_x000D_
      },_x000D_
      "5043": {_x000D_
        "$type": "Inside.Core.Formula.Definition.DefinitionAC, Inside.Core.Formula",_x000D_
        "ID": 5043,_x000D_
        "Results": [_x000D_
          [_x000D_
            "100"_x000D_
          ]_x000D_
        ],_x000D_
        "Statistics": {_x000D_
          "CreationDate": "2022-11-15T10:02:33.4527863+01:00",_x000D_
          "LastRefreshDate": "2020-11-09T16:11:12.5700315+01:00",_x000D_
          "TotalRefreshCount": 1,_x000D_
          "CustomInfo": {}_x000D_
        }_x000D_
      },_x000D_
      "5044": {_x000D_
        "$type": "Inside.Core.Formula.Definition.DefinitionAC, Inside.Core.Formula",_x000D_
        "ID": 5044,_x000D_
        "Results": [_x000D_
          [_x000D_
            "300"_x000D_
          ]_x000D_
        ],_x000D_
        "Statistics": {_x000D_
          "CreationDate": "2022-11-15T10:02:33.4527863+01:00",_x000D_
          "LastRefreshDate": "2020-11-09T16:11:12.5730236+01:00",_x000D_
          "TotalRefreshCount": 1,_x000D_
          "CustomInfo": {}_x000D_
        }_x000D_
      },_x000D_
      "5045": {_x000D_
        "$type": "Inside.Core.Formula.Definition.DefinitionAC, Inside.Core.Formula",_x000D_
        "ID": 5045,_x000D_
        "Results": [_x000D_
          [_x000D_
            "150"_x000D_
          ]_x000D_
        ],_x000D_
        "Statistics": {_x000D_
          "CreationDate": "2022-11-15T10:02:33.4527863+01:00",_x000D_
          "LastRefreshDate": "2020-11-09T16:11:12.5750183+01:00",_x000D_
          "TotalRefreshCount": 1,_x000D_
          "CustomInfo": {}_x000D_
        }_x000D_
      },_x000D_
      "5046": {_x000D_
        "$type": "Inside.Core.Formula.Definition.DefinitionAC, Inside.Core.Formula",_x000D_
        "ID": 5046,_x000D_
        "Results": [_x000D_
          [_x000D_
            "200"_x000D_
          ]_x000D_
        ],_x000D_
        "Statistics": {_x000D_
          "CreationDate": "2022-11-15T10:02:33.4527863+01:00",_x000D_
          "LastRefreshDate": "2020-11-09T16:11:12.5780111+01:00",_x000D_
          "TotalRefreshCount": 1,_x000D_
          "CustomInfo": {}_x000D_
        }_x000D_
      },_x000D_
      "5047": {_x000D_
        "$type": "Inside.Core.Formula.Definition.DefinitionAC, Inside.Core.Formula",_x000D_
        "ID": 5047,_x000D_
        "Results": [_x000D_
          [_x000D_
            "250"_x000D_
          ]_x000D_
        ],_x000D_
        "Statistics": {_x000D_
          "CreationDate": "2022-11-15T10:02:33.4527863+01:00",_x000D_
          "LastRefreshDate": "2020-11-09T16:11:12.5810032+01:00",_x000D_
          "TotalRefreshCount": 1,_x000D_
          "CustomInfo": {}_x000D_
        }_x000D_
      },_x000D_
      "5048": {_x000D_
        "$type": "Inside.Core.Formula.Definition.DefinitionAC, Inside.Core.Formula",_x000D_
        "ID": 5048,_x000D_
        "Results": [_x000D_
          [_x000D_
            "200"_x000D_
          ]_x000D_
        ],_x000D_
        "Statistics": {_x000D_
          "CreationDate": "2022-11-15T10:02:33.4527863+01:00",_x000D_
          "LastRefreshDate": "2020-11-09T16:11:12.583995+01:00",_x000D_
          "TotalRefreshCount": 1,_x000D_
          "CustomInfo": {}_x000D_
        }_x000D_
      },_x000D_
      "5049": {_x000D_
        "$type": "Inside.Core.Formula.Definition.DefinitionAC, Inside.Core.Formula",_x000D_
        "ID": 5049,_x000D_
        "Results": [_x000D_
          [_x000D_
            "100"_x000D_
          ]_x000D_
        ],_x000D_
        "Statistics": {_x000D_
          "CreationDate": "2022-11-15T10:02:33.4527863+01:00",_x000D_
          "LastRefreshDate": "2020-11-09T16:11:12.5869873+01:00",_x000D_
          "TotalRefreshCount": 1,_x000D_
          "CustomInfo": {}_x000D_
        }_x000D_
      },_x000D_
      "5050": {_x000D_
        "$type": "Inside.Core.Formula.Definition.DefinitionAC, Inside.Core.Formula",_x000D_
        "ID": 5050,_x000D_
        "Results": [_x000D_
          [_x000D_
            "100"_x000D_
          ]_x000D_
        ],_x000D_
        "Statistics": {_x000D_
          "CreationDate": "2022-11-15T10:02:33.4527863+01:00",_x000D_
          "LastRefreshDate": "2020-11-09T16:11:12.5889822+01:00",_x000D_
          "TotalRefreshCount": 1,_x000D_
          "CustomInfo": {}_x000D_
        }_x000D_
      },_x000D_
      "5051": {_x000D_
        "$type": "Inside.Core.Formula.Definition.DefinitionAC, Inside.Core.Formula",_x000D_
        "ID": 5051,_x000D_
        "Results": [_x000D_
          [_x000D_
            "200"_x000D_
          ]_x000D_
        ],_x000D_
        "Statistics": {_x000D_
          "CreationDate": "2022-11-15T10:02:33.4527863+01:00",_x000D_
          "LastRefreshDate": "2020-11-09T16:11:12.5919745+01:00",_x000D_
          "TotalRefreshCount": 1,_x000D_
          "CustomInfo": {}_x000D_
        }_x000D_
      },_x000D_
      "5052": {_x000D_
        "$type": "Inside.Core.Formula.Definition.DefinitionAC, Inside.Core.Formula",_x000D_
        "ID": 5052,_x000D_
        "Results": [_x000D_
          [_x000D_
            "300"_x000D_
          ]_x000D_
        ],_x000D_
        "Statistics": {_x000D_
          "CreationDate": "2022-11-15T10:02:33.4527863+01:00",_x000D_
          "LastRefreshDate": "2020-11-09T16:11:12.5939693+01:00",_x000D_
          "TotalRefreshCount": 1,_x000D_
          "CustomInfo": {}_x000D_
        }_x000D_
      },_x000D_
      "5053": {_x000D_
        "$type": "Inside.Core.Formula.Definition.DefinitionAC, Inside.Core.Formula",_x000D_
        "ID": 5053,_x000D_
        "Results": [_x000D_
          [_x000D_
            "300"_x000D_
          ]_x000D_
        ],_x000D_
        "Statistics": {_x000D_
          "CreationDate": "2022-11-15T10:02:33.4527863+01:00",_x000D_
          "LastRefreshDate": "2020-11-09T16:11:12.5969687+01:00",_x000D_
          "TotalRefreshCount": 1,_x000D_
          "CustomInfo": {}_x000D_
        }_x000D_
      },_x000D_
      "5054": {_x000D_
        "$type": "Inside.Core.Formula.Definition.DefinitionAC, Inside.Core.Formula",_x000D_
        "ID": 5054,_x000D_
        "Results": [_x000D_
          [_x000D_
            "100"_x000D_
          ]_x000D_
        ],_x000D_
        "Statistics": {_x000D_
          "CreationDate": "2022-11-15T10:02:33.4527863+01:00",_x000D_
          "LastRefreshDate": "2020-11-09T16:11:12.6049403+01:00",_x000D_
          "TotalRefreshCount": 1,_x000D_
          "CustomInfo": {}_x000D_
        }_x000D_
      },_x000D_
      "5055": {_x000D_
        "$type": "Inside.Core.Formula.Definition.DefinitionAC, Inside.Core.Formula",_x000D_
        "ID": 5055,_x000D_
        "Results": [_x000D_
          [_x000D_
            "200"_x000D_
          ]_x000D_
        ],_x000D_
        "Statistics": {_x000D_
          "CreationDate": "2022-11-15T10:02:33.4527863+01:00",_x000D_
          "LastRefreshDate": "2020-11-09T16:11:12.6214522+01:00",_x000D_
          "TotalRefreshCount": 1,_x000D_
          "CustomInfo": {}_x000D_
        }_x000D_
      },_x000D_
      "5056": {_x000D_
        "$type": "Inside.Core.Formula.Definition.DefinitionAC, Inside.Core.Formula",_x000D_
        "ID": 5056,_x000D_
        "Results": [_x000D_
          [_x000D_
            "250"_x000D_
          ]_x000D_
        ],_x000D_
        "Statistics": {_x000D_
          "CreationDate": "2022-11-15T10:02:33.4527863+01:00",_x000D_
          "LastRefreshDate": "2020-11-09T16:11:12.6245073+01:00",_x000D_
          "TotalRefreshCount": 1,_x000D_
          "CustomInfo": {}_x000D_
        }_x000D_
      },_x000D_
      "5057": {_x000D_
        "$type": "Inside.Core.Formula.Definition.DefinitionAC, Inside.Core.Formula",_x000D_
        "ID": 5057,_x000D_
        "Results": [_x000D_
          [_x000D_
            "200"_x000D_
          ]_x000D_
        ],_x000D_
        "Statistics": {_x000D_
          "CreationDate": "2022-11-15T10:02:33.4527863+01:00",_x000D_
          "LastRefreshDate": "2020-11-09T16:11:12.6264492+01:00",_x000D_
          "TotalRefreshCount": 1,_x000D_
          "CustomInfo": {}_x000D_
        }_x000D_
      },_x000D_
      "5058": {_x000D_
        "$type": "Inside.Core.Formula.Definition.DefinitionAC, Inside.Core.Formula",_x000D_
        "ID": 5058,_x000D_
        "Results": [_x000D_
          [_x000D_
            "100"_x000D_
          ]_x000D_
        ],_x000D_
        "Statistics": {_x000D_
          "CreationDate": "2022-11-15T10:02:33.4527863+01:00",_x000D_
          "LastRefreshDate": "2020-11-09T16:11:12.6294415+01:00",_x000D_
          "TotalRefreshCount": 1,_x000D_
          "CustomInfo": {}_x000D_
        }_x000D_
      },_x000D_
      "5059": {_x000D_
        "$type": "Inside.Core.Formula.Definition.DefinitionAC, Inside.Core.Formula",_x000D_
        "ID": 5059,_x000D_
        "Results": [_x000D_
          [_x000D_
            "100"_x000D_
          ]_x000D_
        ],_x000D_
        "Statistics": {_x000D_
          "CreationDate": "2022-11-15T10:02:33.4527863+01:00",_x000D_
          "LastRefreshDate": "2020-11-09T16:11:12.6313787+01:00",_x000D_
          "TotalRefreshCount": 1,_x000D_
          "CustomInfo": {}_x000D_
        }_x000D_
      },_x000D_
      "5060": {_x000D_
        "$type": "Inside.Core.Formula.Definition.DefinitionAC, Inside.Core.Formula",_x000D_
        "ID": 5060,_x000D_
        "Results": [_x000D_
          [_x000D_
            "200"_x000D_
          ]_x000D_
        ],_x000D_
        "Statistics": {_x000D_
          "CreationDate": "2022-11-15T10:02:33.4527863+01:00",_x000D_
          "LastRefreshDate": "2020-11-09T16:11:12.6344254+01:00",_x000D_
          "TotalRefreshCount": 1,_x000D_
          "CustomInfo": {}_x000D_
        }_x000D_
      },_x000D_
      "5061": {_x000D_
        "$type": "Inside.Core.Formula.Definition.DefinitionAC, Inside.Core.Formula",_x000D_
        "ID": 5061,_x000D_
        "Results": [_x000D_
          [_x000D_
            "100"_x000D_
          ]_x000D_
        ],_x000D_
        "Statistics": {_x000D_
          "CreationDate": "2022-11-15T10:02:33.4527863+01:00",_x000D_
          "LastRefreshDate": "2020-11-09T16:11:12.6363653+01:00",_x000D_
          "TotalRefreshCount": 1,_x000D_
          "CustomInfo": {}_x000D_
        }_x000D_
      },_x000D_
      "5062": {_x000D_
        "$type": "Inside.Core.Formula.Definition.DefinitionAC, Inside.Core.Formula",_x000D_
        "ID": 5062,_x000D_
        "Results": [_x000D_
          [_x000D_
            "Ingénieur et cadre"_x000D_
          ]_x000D_
        ],_x000D_
        "Statistics": {_x000D_
          "CreationDate": "2022-11-15T10:02:33.4527863+01:00",_x000D_
          "LastRefreshDate": "2020-11-09T16:11:12.6394118+01:00",_x000D_
          "TotalRefreshCount": 1,_x000D_
          "CustomInfo": {}_x000D_
        }_x000D_
      },_x000D_
      "5063": {_x000D_
        "$type": "Inside.Core.Formula.Definition.DefinitionAC, Inside.Core.Formula",_x000D_
        "ID": 5063,_x000D_
        "Results": [_x000D_
          [_x000D_
            "Employé"_x000D_
          ]_x000D_
        ],_x000D_
        "Statistics": {_x000D_
          "CreationDate": "2022-11-15T10:02:33.4527863+01:00",_x000D_
          "LastRefreshDate": "2020-11-09T16:11:12.6414062+01:00",_x000D_
          "TotalRefreshCount": 1,_x000D_
          "CustomInfo": {}_x000D_
        }_x000D_
      },_x000D_
      "5064": {_x000D_
        "$type": "Inside.Core.Formula.Definition.DefinitionAC, Inside.Core.Formula",_x000D_
        "ID": 5064,_x000D_
        "Results": [_x000D_
          [_x000D_
            "Ingénieur et cadre"_x000D_
          ]_x000D_
        ],_x000D_
        "Statistics": {_x000D_
          "CreationDate": "2022-11-15T10:02:33.4527863+01:00",_x000D_
          "LastRefreshDate": "2020-11-09T16:11:12.6434091+01:00",_x000D_
          "TotalRefreshCount": 1,_x000D_
          "CustomInfo": {}_x000D_
        }_x000D_
      },_x000D_
      "5065": {_x000D_
        "$type": "Inside.Core.Formula.Definition.DefinitionAC, Inside.Core.Formula",_x000D_
        "ID": 5065,_x000D_
        "Results": [_x000D_
          [_x000D_
            "Ingénieur et cadre"_x000D_
          ]_x000D_
        ],_x000D_
        "Statistics": {_x000D_
          "CreationDate": "2022-11-15T10:02:33.4527863+01:00",_x000D_
          "LastRefreshDate": "2020-11-09T16:11:12.6464024+01:00",_x000D_
          "TotalRefreshCount": 1,_x000D_
          "CustomInfo": {}_x000D_
        }_x000D_
      },_x000D_
      "5066": {_x000D_
        "$type": "Inside.Core.Formula.Definition.DefinitionAC, Inside.Core.Formula",_x000D_
        "ID": 5066,_x000D_
        "Results": [_x000D_
          [_x000D_
            "Ingénieur et cadre"_x000D_
          ]_x000D_
        ],_x000D_
        "Statistics": {_x000D_
          "CreationDate": "2022-11-15T10:02:33.4527863+01:00",_x000D_
          "LastRefreshDate": "2020-11-09T16:11:12.6484571+01:00",_x000D_
          "TotalRefreshCount": 1,_x000D_
          "CustomInfo": {}_x000D_
        }_x000D_
      },_x000D_
      "5067": {_x000D_
        "$type": "Inside.Core.Formula.Definition.DefinitionAC, Inside.Core.Formula",_x000D_
        "ID": 5067,_x000D_
        "Results": [_x000D_
          [_x000D_
            "Ingénieur et cadre"_x000D_
          ]_x000D_
        ],_x000D_
        "Statistics": {_x000D_
          "CreationDate": "2022-11-15T10:02:33.4527863+01:00",_x000D_
          "LastRefreshDate": "2020-11-09T16:11:12.6504503+01:00",_x000D_
          "TotalRefreshCount": 1,_x000D_
          "CustomInfo": {}_x000D_
        }_x000D_
      },_x000D_
      "5068": {_x000D_
        "$type": "Inside.Core.Formula.Definition.DefinitionAC, Inside.Core.Formula",_x000D_
        "ID": 5068,_x000D_
        "Results": [_x000D_
          [_x000D_
            "Ingénieur et cadre"_x000D_
          ]_x000D_
        ],_x000D_
        "Statistics": {_x000D_
          "CreationDate": "2022-11-15T10:02:33.4527863+01:00",_x000D_
          "LastRefreshDate": "2020-11-09T16:11:12.6533839+01:00",_x000D_
          "TotalRefreshCount": 1,_x000D_
          "CustomInfo": {}_x000D_
        }_x000D_
      },_x000D_
      "5069": {_x000D_
        "$type": "Inside.Core.Formula.Definition.DefinitionAC, Inside.Core.Formula",_x000D_
        "ID": 5069,_x000D_
        "Results": [_x000D_
          [_x000D_
            "Employé"_x000D_
          ]_x000D_
        ],_x000D_
        "Statistics": {_x000D_
          "CreationDate": "2022-11-15T10:02:33.4527863+01:00",_x000D_
          "LastRefreshDate": "2020-11-09T16:11:12.655379+01:00",_x000D_
          "TotalRefreshCount": 1,_x000D_
          "CustomInfo": {}_x000D_
        }_x000D_
      },_x000D_
      "5070": {_x000D_
        "$type": "Inside.Core.Formula.Definition.DefinitionAC, Inside.Core.Formula",_x000D_
        "ID": 5070,_x000D_
        "Results": [_x000D_
          [_x000D_
            "Employé"_x000D_
          ]_x000D_
        ],_x000D_
        "Statistics": {_x000D_
          "CreationDate": "2022-11-15T10:02:33.4527863+01:00",_x000D_
          "LastRefreshDate": "2020-11-09T16:11:12.65839+01:00",_x000D_
          "TotalRefreshCount": 1,_x000D_
          "CustomInfo": {}_x000D_
        }_x000D_
      },_x000D_
      "5071": {_x000D_
        "$type": "Inside.Core.Formula.Definition.DefinitionAC, Inside.Core.Formula",_x000D_
        "ID": 5071,_x000D_
        "Results": [_x000D_
          [_x000D_
            "Employé"_x000D_
          ]_x000D_
        ],_x000D_
        "Statistics": {_x000D_
          "CreationDate": "2022-11-15T10:02:33.4527863+01:00",_x000D_
          "LastRefreshDate": "2020-11-09T16:11:12.6613621+01:00",_x000D_
          "TotalRefreshCount": 1,_x000D_
          "CustomInfo": {}_x000D_
        }_x000D_
      },_x000D_
      "5072": {_x000D_
        "$type": "Inside.Core.Formula.Definition.DefinitionAC, Inside.Core.Formula",_x000D_
        "ID": 5072,_x000D_
        "Results": [_x000D_
          [_x000D_
            "Employé"_x000D_
          ]_x000D_
        ],_x000D_
        "Statistics": {_x000D_
          "CreationDate": "2022-11-15T10:02:33.4527863+01:00",_x000D_
          "LastRefreshDate": "2020-11-09T16:11:12.6643751+01:00",_x000D_
          "To</t>
  </si>
  <si>
    <t>talRefreshCount": 1,_x000D_
          "CustomInfo": {}_x000D_
        }_x000D_
      },_x000D_
      "5073": {_x000D_
        "$type": "Inside.Core.Formula.Definition.DefinitionAC, Inside.Core.Formula",_x000D_
        "ID": 5073,_x000D_
        "Results": [_x000D_
          [_x000D_
            "Employé"_x000D_
          ]_x000D_
        ],_x000D_
        "Statistics": {_x000D_
          "CreationDate": "2022-11-15T10:02:33.4527863+01:00",_x000D_
          "LastRefreshDate": "2020-11-09T16:11:12.6673954+01:00",_x000D_
          "TotalRefreshCount": 1,_x000D_
          "CustomInfo": {}_x000D_
        }_x000D_
      },_x000D_
      "5074": {_x000D_
        "$type": "Inside.Core.Formula.Definition.DefinitionAC, Inside.Core.Formula",_x000D_
        "ID": 5074,_x000D_
        "Results": [_x000D_
          [_x000D_
            "2"_x000D_
          ]_x000D_
        ],_x000D_
        "Statistics": {_x000D_
          "CreationDate": "2022-11-15T10:02:33.4527863+01:00",_x000D_
          "LastRefreshDate": "2020-11-09T16:11:12.6703939+01:00",_x000D_
          "TotalRefreshCount": 1,_x000D_
          "CustomInfo": {}_x000D_
        }_x000D_
      },_x000D_
      "5075": {_x000D_
        "$type": "Inside.Core.Formula.Definition.DefinitionAC, Inside.Core.Formula",_x000D_
        "ID": 5075,_x000D_
        "Results": [_x000D_
          [_x000D_
            "1"_x000D_
          ]_x000D_
        ],_x000D_
        "Statistics": {_x000D_
          "CreationDate": "2022-11-15T10:02:33.4527863+01:00",_x000D_
          "LastRefreshDate": "2020-11-09T16:11:12.6883473+01:00",_x000D_
          "TotalRefreshCount": 1,_x000D_
          "CustomInfo": {}_x000D_
        }_x000D_
      },_x000D_
      "5076": {_x000D_
        "$type": "Inside.Core.Formula.Definition.DefinitionAC, Inside.Core.Formula",_x000D_
        "ID": 5076,_x000D_
        "Results": [_x000D_
          [_x000D_
            "3"_x000D_
          ]_x000D_
        ],_x000D_
        "Statistics": {_x000D_
          "CreationDate": "2022-11-15T10:02:33.4527863+01:00",_x000D_
          "LastRefreshDate": "2020-11-09T16:11:12.693321+01:00",_x000D_
          "TotalRefreshCount": 1,_x000D_
          "CustomInfo": {}_x000D_
        }_x000D_
      },_x000D_
      "5077": {_x000D_
        "$type": "Inside.Core.Formula.Definition.DefinitionAC, Inside.Core.Formula",_x000D_
        "ID": 5077,_x000D_
        "Results": [_x000D_
          [_x000D_
            "3"_x000D_
          ]_x000D_
        ],_x000D_
        "Statistics": {_x000D_
          "CreationDate": "2022-11-15T10:02:33.4527863+01:00",_x000D_
          "LastRefreshDate": "2020-11-09T16:11:12.6973117+01:00",_x000D_
          "TotalRefreshCount": 1,_x000D_
          "CustomInfo": {}_x000D_
        }_x000D_
      },_x000D_
      "5078": {_x000D_
        "$type": "Inside.Core.Formula.Definition.DefinitionAC, Inside.Core.Formula",_x000D_
        "ID": 5078,_x000D_
        "Results": [_x000D_
          [_x000D_
            "2"_x000D_
          ]_x000D_
        ],_x000D_
        "Statistics": {_x000D_
          "CreationDate": "2022-11-15T10:02:33.4527863+01:00",_x000D_
          "LastRefreshDate": "2020-11-09T16:11:12.7012986+01:00",_x000D_
          "TotalRefreshCount": 1,_x000D_
          "CustomInfo": {}_x000D_
        }_x000D_
      },_x000D_
      "5079": {_x000D_
        "$type": "Inside.Core.Formula.Definition.DefinitionAC, Inside.Core.Formula",_x000D_
        "ID": 5079,_x000D_
        "Results": [_x000D_
          [_x000D_
            "1"_x000D_
          ]_x000D_
        ],_x000D_
        "Statistics": {_x000D_
          "CreationDate": "2022-11-15T10:02:33.4527863+01:00",_x000D_
          "LastRefreshDate": "2020-11-09T16:11:12.7042939+01:00",_x000D_
          "TotalRefreshCount": 1,_x000D_
          "CustomInfo": {}_x000D_
        }_x000D_
      },_x000D_
      "5080": {_x000D_
        "$type": "Inside.Core.Formula.Definition.DefinitionAC, Inside.Core.Formula",_x000D_
        "ID": 5080,_x000D_
        "Results": [_x000D_
          [_x000D_
            "2"_x000D_
          ]_x000D_
        ],_x000D_
        "Statistics": {_x000D_
          "CreationDate": "2022-11-15T10:02:33.4527863+01:00",_x000D_
          "LastRefreshDate": "2020-11-09T16:11:12.7062901+01:00",_x000D_
          "TotalRefreshCount": 1,_x000D_
          "CustomInfo": {}_x000D_
        }_x000D_
      },_x000D_
      "5081": {_x000D_
        "$type": "Inside.Core.Formula.Definition.DefinitionAC, Inside.Core.Formula",_x000D_
        "ID": 5081,_x000D_
        "Results": [_x000D_
          [_x000D_
            "2"_x000D_
          ]_x000D_
        ],_x000D_
        "Statistics": {_x000D_
          "CreationDate": "2022-11-15T10:02:33.4527863+01:00",_x000D_
          "LastRefreshDate": "2020-11-09T16:11:12.7092842+01:00",_x000D_
          "TotalRefreshCount": 1,_x000D_
          "CustomInfo": {}_x000D_
        }_x000D_
      },_x000D_
      "5082": {_x000D_
        "$type": "Inside.Core.Formula.Definition.DefinitionAC, Inside.Core.Formula",_x000D_
        "ID": 5082,_x000D_
        "Results": [_x000D_
          [_x000D_
            "1"_x000D_
          ]_x000D_
        ],_x000D_
        "Statistics": {_x000D_
          "CreationDate": "2022-11-15T10:02:33.4527863+01:00",_x000D_
          "LastRefreshDate": "2020-11-09T16:11:12.7122862+01:00",_x000D_
          "TotalRefreshCount": 1,_x000D_
          "CustomInfo": {}_x000D_
        }_x000D_
      },_x000D_
      "5083": {_x000D_
        "$type": "Inside.Core.Formula.Definition.DefinitionAC, Inside.Core.Formula",_x000D_
        "ID": 5083,_x000D_
        "Results": [_x000D_
          [_x000D_
            "1"_x000D_
          ]_x000D_
        ],_x000D_
        "Statistics": {_x000D_
          "CreationDate": "2022-11-15T10:02:33.4527863+01:00",_x000D_
          "LastRefreshDate": "2020-11-09T16:11:12.7142565+01:00",_x000D_
          "TotalRefreshCount": 1,_x000D_
          "CustomInfo": {}_x000D_
        }_x000D_
      },_x000D_
      "5084": {_x000D_
        "$type": "Inside.Core.Formula.Definition.DefinitionAC, Inside.Core.Formula",_x000D_
        "ID": 5084,_x000D_
        "Results": [_x000D_
          [_x000D_
            "1"_x000D_
          ]_x000D_
        ],_x000D_
        "Statistics": {_x000D_
          "CreationDate": "2022-11-15T10:02:33.4527863+01:00",_x000D_
          "LastRefreshDate": "2020-11-09T16:11:12.7172879+01:00",_x000D_
          "TotalRefreshCount": 1,_x000D_
          "CustomInfo": {}_x000D_
        }_x000D_
      },_x000D_
      "5085": {_x000D_
        "$type": "Inside.Core.Formula.Definition.DefinitionAC, Inside.Core.Formula",_x000D_
        "ID": 5085,_x000D_
        "Results": [_x000D_
          [_x000D_
            "3"_x000D_
          ]_x000D_
        ],_x000D_
        "Statistics": {_x000D_
          "CreationDate": "2022-11-15T10:02:33.4527863+01:00",_x000D_
          "LastRefreshDate": "2020-11-09T16:11:12.7192756+01:00",_x000D_
          "TotalRefreshCount": 1,_x000D_
          "CustomInfo": {}_x000D_
        }_x000D_
      },_x000D_
      "5086": {_x000D_
        "$type": "Inside.Core.Formula.Definition.DefinitionAC, Inside.Core.Formula",_x000D_
        "ID": 5086,_x000D_
        "Results": [_x000D_
          [_x000D_
            "2"_x000D_
          ]_x000D_
        ],_x000D_
        "Statistics": {_x000D_
          "CreationDate": "2022-11-15T10:02:33.4527863+01:00",_x000D_
          "LastRefreshDate": "2020-11-09T16:11:12.7222615+01:00",_x000D_
          "TotalRefreshCount": 1,_x000D_
          "CustomInfo": {}_x000D_
        }_x000D_
      },_x000D_
      "5087": {_x000D_
        "$type": "Inside.Core.Formula.Definition.DefinitionAC, Inside.Core.Formula",_x000D_
        "ID": 5087,_x000D_
        "Results": [_x000D_
          [_x000D_
            "1"_x000D_
          ]_x000D_
        ],_x000D_
        "Statistics": {_x000D_
          "CreationDate": "2022-11-15T10:02:33.4527863+01:00",_x000D_
          "LastRefreshDate": "2020-11-09T16:11:12.7242556+01:00",_x000D_
          "TotalRefreshCount": 1,_x000D_
          "CustomInfo": {}_x000D_
        }_x000D_
      },_x000D_
      "5088": {_x000D_
        "$type": "Inside.Core.Formula.Definition.DefinitionAC, Inside.Core.Formula",_x000D_
        "ID": 5088,_x000D_
        "Results": [_x000D_
          [_x000D_
            "1"_x000D_
          ]_x000D_
        ],_x000D_
        "Statistics": {_x000D_
          "CreationDate": "2022-11-15T10:02:33.4527863+01:00",_x000D_
          "LastRefreshDate": "2020-11-09T16:11:12.7262518+01:00",_x000D_
          "TotalRefreshCount": 1,_x000D_
          "CustomInfo": {}_x000D_
        }_x000D_
      },_x000D_
      "5089": {_x000D_
        "$type": "Inside.Core.Formula.Definition.DefinitionAC, Inside.Core.Formula",_x000D_
        "ID": 5089,_x000D_
        "Results": [_x000D_
          [_x000D_
            "2"_x000D_
          ]_x000D_
        ],_x000D_
        "Statistics": {_x000D_
          "CreationDate": "2022-11-15T10:02:33.4527863+01:00",_x000D_
          "LastRefreshDate": "2020-11-09T16:11:12.7292442+01:00",_x000D_
          "TotalRefreshCount": 1,_x000D_
          "CustomInfo": {}_x000D_
        }_x000D_
      },_x000D_
      "5090": {_x000D_
        "$type": "Inside.Core.Formula.Definition.DefinitionAC, Inside.Core.Formula",_x000D_
        "ID": 5090,_x000D_
        "Results": [_x000D_
          [_x000D_
            "3"_x000D_
          ]_x000D_
        ],_x000D_
        "Statistics": {_x000D_
          "CreationDate": "2022-11-15T10:02:33.4527863+01:00",_x000D_
          "LastRefreshDate": "2020-11-09T16:11:12.7362074+01:00",_x000D_
          "TotalRefreshCount": 1,_x000D_
          "CustomInfo": {}_x000D_
        }_x000D_
      },_x000D_
      "5091": {_x000D_
        "$type": "Inside.Core.Formula.Definition.DefinitionAC, Inside.Core.Formula",_x000D_
        "ID": 5091,_x000D_
        "Results": [_x000D_
          [_x000D_
            "2"_x000D_
          ]_x000D_
        ],_x000D_
        "Statistics": {_x000D_
          "CreationDate": "2022-11-15T10:02:33.4527863+01:00",_x000D_
          "LastRefreshDate": "2020-11-09T16:11:12.7391955+01:00",_x000D_
          "TotalRefreshCount": 1,_x000D_
          "CustomInfo": {}_x000D_
        }_x000D_
      },_x000D_
      "5092": {_x000D_
        "$type": "Inside.Core.Formula.Definition.DefinitionAC, Inside.Core.Formula",_x000D_
        "ID": 5092,_x000D_
        "Results": [_x000D_
          [_x000D_
            "2"_x000D_
          ]_x000D_
        ],_x000D_
        "Statistics": {_x000D_
          "CreationDate": "2022-11-15T10:02:33.4527863+01:00",_x000D_
          "LastRefreshDate": "2020-11-09T16:11:12.7523498+01:00",_x000D_
          "TotalRefreshCount": 1,_x000D_
          "CustomInfo": {}_x000D_
        }_x000D_
      },_x000D_
      "5093": {_x000D_
        "$type": "Inside.Core.Formula.Definition.DefinitionAC, Inside.Core.Formula",_x000D_
        "ID": 5093,_x000D_
        "Results": [_x000D_
          [_x000D_
            ""_x000D_
          ]_x000D_
        ],_x000D_
        "Statistics": {_x000D_
          "CreationDate": "2022-11-15T10:02:33.4527863+01:00",_x000D_
          "LastRefreshDate": "2020-11-09T16:11:12.7583332+01:00",_x000D_
          "TotalRefreshCount": 1,_x000D_
          "CustomInfo": {}_x000D_
        }_x000D_
      },_x000D_
      "5094": {_x000D_
        "$type": "Inside.Core.Formula.Definition.DefinitionAC, Inside.Core.Formula",_x000D_
        "ID": 5094,_x000D_
        "Results": [_x000D_
          [_x000D_
            "Catégorie 2"_x000D_
          ]_x000D_
        ],_x000D_
        "Statistics": {_x000D_
          "CreationDate": "2022-11-15T10:02:33.4527863+01:00",_x000D_
          "LastRefreshDate": "2020-11-09T16:11:12.7623227+01:00",_x000D_
          "TotalRefreshCount": 1,_x000D_
          "CustomInfo": {}_x000D_
        }_x000D_
      },_x000D_
      "5095": {_x000D_
        "$type": "Inside.Core.Formula.Definition.DefinitionAC, Inside.Core.Formula",_x000D_
        "ID": 5095,_x000D_
        "Results": [_x000D_
          [_x000D_
            ""_x000D_
          ]_x000D_
        ],_x000D_
        "Statistics": {_x000D_
          "CreationDate": "2022-11-15T10:02:33.4527863+01:00",_x000D_
          "LastRefreshDate": "2020-11-09T16:11:12.7673097+01:00",_x000D_
          "TotalRefreshCount": 1,_x000D_
          "CustomInfo": {}_x000D_
        }_x000D_
      },_x000D_
      "5096": {_x000D_
        "$type": "Inside.Core.Formula.Definition.DefinitionAC, Inside.Core.Formula",_x000D_
        "ID": 5096,_x000D_
        "Results": [_x000D_
          [_x000D_
            "Catégorie 3"_x000D_
          ]_x000D_
        ],_x000D_
        "Statistics": {_x000D_
          "CreationDate": "2022-11-15T10:02:33.4527863+01:00",_x000D_
          "LastRefreshDate": "2020-11-09T16:11:12.7703018+01:00",_x000D_
          "TotalRefreshCount": 1,_x000D_
          "CustomInfo": {}_x000D_
        }_x000D_
      },_x000D_
      "5097": {_x000D_
        "$type": "Inside.Core.Formula.Definition.DefinitionAC, Inside.Core.Formula",_x000D_
        "ID": 5097,_x000D_
        "Results": [_x000D_
          [_x000D_
            ""_x000D_
          ]_x000D_
        ],_x000D_
        "Statistics": {_x000D_
          "CreationDate": "2022-11-15T10:02:33.4527863+01:00",_x000D_
          "LastRefreshDate": "2020-11-09T16:11:12.7732937+01:00",_x000D_
          "TotalRefreshCount": 1,_x000D_
          "CustomInfo": {}_x000D_
        }_x000D_
      },_x000D_
      "5098": {_x000D_
        "$type": "Inside.Core.Formula.Definition.DefinitionAC, Inside.Core.Formula",_x000D_
        "ID": 5098,_x000D_
        "Results": [_x000D_
          [_x000D_
            ""_x000D_
          ]_x000D_
        ],_x000D_
        "Statistics": {_x000D_
          "CreationDate": "2022-11-15T10:02:33.4527863+01:00",_x000D_
          "LastRefreshDate": "2020-11-09T16:11:12.7772834+01:00",_x000D_
          "TotalRefreshCount": 1,_x000D_
          "CustomInfo": {}_x000D_
        }_x000D_
      },_x000D_
      "5099": {_x000D_
        "$type": "Inside.Core.Formula.Definition.DefinitionAC, Inside.Core.Formula",_x000D_
        "ID": 5099,_x000D_
        "Results": [_x000D_
          [_x000D_
            ""_x000D_
          ]_x000D_
        ],_x000D_
        "Statistics": {_x000D_
          "CreationDate": "2022-11-15T10:02:33.4527863+01:00",_x000D_
          "LastRefreshDate": "2020-11-09T16:11:12.7802826+01:00",_x000D_
          "TotalRefreshCount": 1,_x000D_
          "CustomInfo": {}_x000D_
        }_x000D_
      },_x000D_
      "5100": {_x000D_
        "$type": "Inside.Core.Formula.Definition.DefinitionAC, Inside.Core.Formula",_x000D_
        "ID": 5100,_x000D_
        "Results": [_x000D_
          [_x000D_
            "Catégorie 3"_x000D_
          ]_x000D_
        ],_x000D_
        "Statistics": {_x000D_
          "CreationDate": "2022-11-15T10:02:33.4527863+01:00",_x000D_
          "LastRefreshDate": "2020-11-09T16:11:12.7832679+01:00",_x000D_
          "TotalRefreshCount": 1,_x000D_
          "CustomInfo": {}_x000D_
        }_x000D_
      },_x000D_
      "5101": {_x000D_
        "$type": "Inside.Core.Formula.Definition.DefinitionAC, Inside.Core.Formula",_x000D_
        "ID": 5101,_x000D_
        "Results": [_x000D_
          [_x000D_
            "Catégorie 4"_x000D_
          ]_x000D_
        ],_x000D_
        "Statistics": {_x000D_
          "CreationDate": "2022-11-15T10:02:33.4527863+01:00",_x000D_
          "LastRefreshDate": "2020-11-09T16:11:12.78626+01:00",_x000D_
          "TotalRefreshCount": 1,_x000D_
          "CustomInfo": {}_x000D_
        }_x000D_
      },_x000D_
      "5102": {_x000D_
        "$type": "Inside.Core.Formula.Definition.DefinitionAC, Inside.Core.Formula",_x000D_
        "ID": 5102,_x000D_
        "Results": [_x000D_
          [_x000D_
            ""_x000D_
          ]_x000D_
        ],_x000D_
        "Statistics": {_x000D_
          "CreationDate": "2022-11-15T10:02:33.4527863+01:00",_x000D_
          "LastRefreshDate": "2020-11-09T16:11:12.7892522+01:00",_x000D_
          "TotalRefreshCount": 1,_x000D_
          "CustomInfo": {}_x000D_
        }_x000D_
      },_x000D_
      "5103": {_x000D_
        "$type": "Inside.Core.Formula.Definition.DefinitionAC, Inside.Core.Formula",_x000D_
        "ID": 5103,_x000D_
        "Results": [_x000D_
          [_x000D_
            "Catégorie 1"_x000D_
          ]_x000D_
        ],_x000D_
        "Statistics": {_x000D_
          "CreationDate": "2022-11-15T10:02:33.4527863+01:00",_x000D_
          "LastRefreshDate": "2020-11-09T16:11:12.7922442+01:00",_x000D_
          "TotalRefreshCount": 1,_x000D_
          "CustomInfo": {}_x000D_
        }_x000D_
      },_x000D_
      "5104": {_x000D_
        "$type": "Inside.Core.Formula.Definition.DefinitionAC, Inside.Core.Formula",_x000D_
        "ID": 5104,_x000D_
        "Results": [_x000D_
          [_x000D_
            "Catégorie 3"_x000D_
          ]_x000D_
        ],_x000D_
        "Statistics": {_x000D_
          "CreationDate": "2022-11-15T10:02:33.4527863+01:00",_x000D_
          "LastRefreshDate": "2020-11-09T16:11:12.7962346+01:00",_x000D_
          "TotalRefreshCount": 1,_x000D_
          "CustomInfo": {}_x000D_
        }_x000D_
      },_x000D_
      "5105": {_x000D_
        "$type": "Inside.Core.Formula.Definition.DefinitionAC, Inside.Core.Formula",_x000D_
        "ID": 5105,_x000D_
        "Results": [_x000D_
          [_x000D_
            ""_x000D_
          ]_x000D_
        ],_x000D_
        "Statistics": {_x000D_
          "CreationDate": "2022-11-15T10:02:33.4527863+01:00",_x000D_
          "LastRefreshDate": "2020-11-09T16:11:12.8012212+01:00",_x000D_
          "TotalRefreshCount": 1,_x000D_
          "CustomInfo": {}_x000D_
        }_x000D_
      },_x000D_
      "5106": {_x000D_
        "$type": "Inside.Core.Formula.Definition.DefinitionAC, Inside.Core.Formula",_x000D_
        "ID": 5106,_x000D_
        "Results": [_x000D_
          [_x000D_
            ""_x000D_
          ]_x000D_
        ],_x000D_
        "Statistics": {_x000D_
          "CreationDate": "2022-11-15T10:02:33.4527863+01:00",_x000D_
          "LastRefreshDate": "2020-11-09T16:11:12.8101982+01:00",_x000D_
          "TotalRefreshCount": 1,_x000D_
          "CustomInfo": {}_x000D_
        }_x000D_
      },_x000D_
      "5107": {_x000D_
        "$type": "Inside.Core.Formula.Definition.DefinitionAC, Inside.Core.Formula",_x000D_
        "ID": 5107,_x000D_
        "Results": [_x000D_
          [_x000D_
            "Catégorie 3"_x000D_
          ]_x000D_
        ],_x000D_
        "Statistics": {_x000D_
          "CreationDate": "2022-11-15T10:02:33.4527863+01:00",_x000D_
          "LastRefreshDate": "2020-11-09T16:11:12.8142253+01:00",_x000D_
          "TotalRefreshCount": 1,_x000D_
          "CustomInfo": {}_x000D_
        }_x000D_
      },_x000D_
      "5108": {_x000D_
        "$type": "Inside.Core.Formula.Definition.DefinitionAC, Inside.Core.Formula",_x000D_
        "ID": 5108,_x000D_
        "Results": [_x000D_
          [_x000D_
            ""_x000D_
          ]_x000D_
        ],_x000D_
        "Statistics": {_x000D_
          "CreationDate": "2022-11-15T10:02:33.4527863+01:00",_x000D_
          "LastRefreshDate": "2020-11-09T16:11:12.8181766+01:00",_x000D_
          "TotalRefreshCount": 1,_x000D_
          "CustomInfo": {}_x000D_
        }_x000D_
      },_x000D_
      "5109": {_x000D_
        "$type": "Inside.Core.Formula.Definition.DefinitionAC, Inside.Core.Formula",_x000D_
        "ID": 5109,_x000D_
        "Results": [_x000D_
          [_x000D_
            "Catégorie 1"_x000D_
          ]_x000D_
        ],_x000D_
        "Statistics": {_x000D_
          "CreationDate": "2022-11-15T10:02:33.4527863+01:00",_x000D_
          "LastRefreshDate": "2020-11-09T16:11:12.8211692+01:00",_x000D_
          "TotalRefreshCount": 1,_x000D_
          "CustomInfo": {}_x000D_
        }_x000D_
      },_x000D_
      "5110": {_x000D_
        "$type": "Inside.Core.Formula.Definition.DefinitionAC, Inside.Core.Formula",_x000D_
        "ID": 5110,_x000D_
        "Results": [_x000D_
          [_x000D_
            ""_x000D_
          ]_x000D_
        ],_x000D_
        "Statistics": {_x000D_
          "CreationDate": "2022-11-15T10:02:33.4527863+01:00",_x000D_
          "LastRefreshDate": "2020-11-09T16:11:12.8241612+01:00",_x000D_
          "TotalRefreshCount": 1,_x000D_
          "CustomInfo": {}_x000D_
        }_x000D_
      },_x000D_
      "5111": {_x000D_
        "$type": "Inside.Core.Formula.Definition.DefinitionAC, Inside.Core.Formula",_x000D_
        "ID": 5111,_x000D_
        "Results": [_x000D_
          [_x000D_
            "Catégorie 1"_x000D_
          ]_x000D_
        ],_x000D_
        "Statistics": {_x000D_
          "CreationDate": "2022-11-15T10:02:33.4527863+01:00",_x000D_
          "LastRefreshDate": "2020-11-09T16:11:12.8271534+01:00",_x000D_
          "TotalRefreshCount": 1,_x000D_
          "CustomInfo": {}_x000D_
        }_x000D_
      },_x000D_
      "5112": {_x000D_
        "$type": "Inside.Core.Formula.Definition.DefinitionAC, Inside.Core.Formula",_x000D_
        "ID": 5112,_x000D_
        "Results": [_x000D_
          [_x000D_
            "Catégorie 3"_x000D_
          ]_x000D_
        ],_x000D_
        "Statistics": {_x000D_
          "CreationDate": "2022-11-15T10:02:33.4527863+01:00",_x000D_
          "LastRefreshDate": "2020-11-09T16:11:12.8311445+01:00",_x000D_
          "TotalRefreshCount": 1,_x000D_
          "CustomInfo": {}_x000D_
        }_x000D_
      },_x000D_
      "5113": {_x000D_
        "$type": "Inside.Core.Formula.Definition.DefinitionAC, Inside.Core.Formula",_x000D_
        "ID": 5113,_x000D_
        "Results": [_x000D_
          [_x000D_
            ""_x000D_
          ]_x000D_
        ],_x000D_
        "Statistics": {_x000D_
          "CreationDate": "2022-11-15T10:02:33.4527863+01:00",_x000D_
          "LastRefreshDate": "2020-11-09T16:11:12.8341374+01:00",_x000D_
          "TotalRefreshCount": 1,_x000D_
          "CustomInfo": {}_x000D_
        }_x000D_
      },_x000D_
      "5114": {_x000D_
        "$type": "Inside.Core.Formula.Definition.DefinitionAC, Inside.Core.Formula",_x000D_
        "ID": 5114,_x000D_
        "Results": [_x000D_
          [_x000D_
            ""_x000D_
          ]_x000D_
        ],_x000D_
        "Statistics": {_x000D_
          "CreationDate": "2022-11-15T10:02:33.4527863+01:00",_x000D_
          "LastRefreshDate": "2020-11-09T16:11:12.8371294+01:00",_x000D_
          "TotalRefreshCount": 1,_x000D_
          "CustomInfo": {}_x000D_
        }_x000D_
      },_x000D_
      "5115": {_x000D_
        "$type": "Inside.Core.Formula.Definition.DefinitionAC, Inside.Core.Formula",_x000D_
        "ID": 5115,_x000D_
        "Results": [_x000D_
          [_x000D_
            ""_x000D_
          ]_x000D_
        ],_x000D_
        "Statistics": {_x000D_
          "CreationDate": "2022-11-15T10:02:33.4527863+01:00",_x000D_
          "LastRefreshDate": "2020-11-09T16:11:12.8401218+01:00",_x000D_
          "TotalRefreshCount": 1,_x000D_
          "CustomInfo": {}_x000D_
        }_x000D_
      },_x000D_
      "5116": {_x000D_
        "$type": "Inside.Core.Formula.Definition.DefinitionAC, Inside.Core.Formula",_x000D_
        "ID": 5116,_x000D_
        "Results": [_x000D_
          [_x000D_
            "Catégorie 3"_x000D_
          ]_x000D_
        ],_x000D_
        "Statistics": {_x000D_
          "CreationDate": "2022-11-15T10:02:33.4527863+01:00",_x000D_
          "LastRefreshDate": "2020-11-09T16:11:12.8431141+01:00",_x000D_
          "TotalRefreshCount": 1,_x000D_
          "CustomInfo": {}_x000D_
        }_x000D_
      },_x000D_
      "5117": {_x000D_
        "$type": "Inside.Core.Formula.Definition.DefinitionAC, Inside.Core.Formula",_x000D_
        "ID": 5117,_x000D_
        "Results": [_x000D_
          [_x000D_
            ""_x000D_
          ]_x000D_
        ],_x000D_
        "Statistics": {_x000D_
          "CreationDate": "2022-11-15T10:02:33.4527863+01:00",_x000D_
          "LastRefreshDate": "2020-11-09T16:11:12.8467604+01:00",_x000D_
          "TotalRefreshCount": 1,_x000D_
          "CustomInfo": {}_x000D_
        }_x000D_
      },_x000D_
      "5118": {_x000D_
        "$type": "Inside.Core.Formula.Definition.DefinitionAC, Inside.Core.Formula",_x000D_
        "ID": 5118,_x000D_
        "Results": [_x000D_
          [_x000D_
            ""_x000D_
          ]_x000D_
        ],_x000D_
        "Statistics": {_x000D_
          "CreationDate": "2022-11-15T10:02:33.4527863+01:00",_x000D_
          "LastRefreshDate": "2020-11-09T16:11:12.8497535+01:00",_x000D_
          "TotalRefreshCount": 1,_x000D_
          "CustomInfo": {}_x000D_
        }_x000D_
      },_x000D_
      "5119": {_x000D_
        "$type": "Inside.Core.Formula.Definition.DefinitionAC, Inside.Core.Formula",_x000D_
        "ID": 5119,_x000D_
        "Results": [_x000D_
          [_x000D_
            ""_x000D_
          ]_x000D_
        ],_x000D_
        "Statistics": {_x000D_
          "CreationDate": "2022-11-15T10:02:33.4527863+01:00",_x000D_
          "LastRefreshDate": "2020-11-09T16:11:12.8527452+01:00",_x000D_
          "TotalRefreshCount": 1,_x000D_
          "CustomInfo": {}_x000D_
        }_x000D_
      },_x000D_
      "5120": {_x000D_
        "$type": "Inside.Core.Formula.Definition.DefinitionAC, Inside.Core.Formula",_x000D_
        "ID": 5120,_x000D_
        "Results": [_x000D_
          [_x000D_
            "Catégorie 1"_x000D_
          ]_x000D_
        ],_x000D_
        "Statistics": {_x000D_
          "CreationDate": "2022-11-15T10:02:33.4527863+01:00",_x000D_
          "LastRefreshDate": "2020-11-09T16:11:12.8557381+01:00",_x000D_
          "TotalRefreshCount": 1,_x000D_
          "CustomInfo": {}_x000D_
        }_x000D_
      },_x000D_
      "5121": {_x000D_
        "$type": "Inside.Core.Formula.Definition.DefinitionAC, Inside.Core.Formula",_x000D_
        "ID": 5121,_x000D_
        "Results": [_x000D_
          [_x000D_
            ""_x000D_
          ]_x000D_
        ],_x000D_
        "Statistics": {_x000D_
          "CreationDate": "2022-11-15T10:02:33.4527863+01:00",_x000D_
          "LastRefreshDate": "2020-11-09T16:11:12.8587301+01:00",_x000D_
          "TotalRefreshCount": 1,_x000D_
          "CustomInfo": {}_x000D_
        }_x000D_
      },_x000D_
      "5122": {_x000D_
        "$type": "Inside.Core.Formula.Definition.DefinitionAC, Inside.Core.Formula",_x000D_
        "ID": 5122,_x000D_
        "Results": [_x000D_
          [_x000D_
            "Catégorie 4"_x000D_
          ]_x000D_
        ],_x000D_
        "Statistics": {_x000D_
          "CreationDate": "2022-11-15T10:02:33.4527863+01:00",_x000D_
          "LastRefreshDate": "2020-11-09T16:11:12.862721+01:00",_x000D_
          "TotalRefreshCount": 1,_x000D_
          "CustomInfo": {}_x000D_
        }_x000D_
      },_x000D_
      "5123": {_x000D_
        "$type": "Inside.Core.Formula.Definition.DefinitionAC, Inside.Core.Formula",_x000D_
        "ID": 5123,_x000D_
        "Results": [_x000D_
          [_x000D_
            ""_x000D_
          ]_x000D_
        ],_x000D_
        "Statistics": {_x000D_
          "CreationDate": "2022-11-15T10:02:33.4527863+01:00",_x000D_
          "LastRefreshDate": "2020-11-09T16:11:12.8657104+01:00",_x000D_
          "TotalRefreshCount": 1,_x000D_
          "CustomInfo": {}_x000D_
        }_x000D_
      },_x000D_
      "5124": {_x000D_
        "$type": "Inside.Core.Formula.Definition.DefinitionAC, Inside.Core.Formula",_x000D_
        "ID": 5124,_x000D_
        "Results": [_x000D_
          [_x000D_
            ""_x000D_
          ]_x000D_
        ],_x000D_
        "Statistics": {_x000D_
          "CreationDate": "2022-11-15T10:02:33.4527863+01:00",_x000D_
          "LastRefreshDate": "2020-11-09T16:11:12.868704+01:00",_x000D_
          "TotalRefreshCount": 1,_x000D_
          "CustomInfo": {}_x000D_
        }_x000D_
      },_x000D_
      "5125": {_x000D_
        "$type": "Inside.Core.Formula.Definition.DefinitionAC, Inside.Core.Formula",_x000D_
        "ID": 5125,_x000D_
        "Results": [_x000D_
          [_x000D_
            "Catégorie 5"_x000D_
          ]_x000D_
        ],_x000D_
        "Statistics": {_x000D_
          "CreationDate": "2022-11-15T10:02:33.4527863+01:00",_x000D_
          "LastRefreshDate": "2020-11-09T16:11:12.8726934+01:00",_x000D_
          "TotalRefreshCount": 1,_x000D_
          "CustomInfo": {}_x000D_
        }_x000D_
      },_x000D_
      "5126": {_x000D_
        "$type": "Inside.Core.Formula.Definition.DefinitionAC, Inside.Core.Formula",_x000D_
        "ID": 5126,_x000D_
        "Results": [_x000D_
          [_x000D_
            ""_x000D_
          ]_x000D_
        ],_x000D_
        "Statistics": {_x000D_
          "CreationDate": "2022-11-15T10:02:33.4527863+01:00",_x000D_
          "LastRefreshDate": "2020-11-09T16:11:12.8776808+01:00",_x000D_
          "TotalRefreshCount": 1,_x000D_
          "CustomInfo": {}_x000D_
        }_x000D_
      },_x000D_
      "5127": {_x000D_
        "$type": "Inside.Core.Formula.Definition.DefinitionAC, Inside.Core.Formula",_x000D_
        "ID": 5127,_x000D_
        "Results": [_x000D_
          [_x000D_
            ""_x000D_
          ]_x000D_
        ],_x000D_
        "Statistics": {_x000D_
          "CreationDate": "2022-11-15T10:02:33.4527863+01:00",_x000D_
          "LastRefreshDate": "2020-11-09T16:11:12.8826865+01:00",_x000D_
          "TotalRefreshCount": 1,_x000D_
          "CustomInfo": {}_x000D_
        }_x000D_
      },_x000D_
      "5128": {_x000D_
        "$type": "Inside.Core.Formula.Definition.DefinitionAC, Inside.Core.Formula",_x000D_
        "ID": 5128,_x000D_
        "Results": [_x000D_
          [_x000D_
            ""_x000D_
          ]_x000D_
        ],_x000D_
        "Statistics": {_x000D_
          "CreationDate": "2022-11-15T10:02:33.4527863+01:00",_x000D_
          "LastRefreshDate": "2020-11-09T16:11:12.8866572+01:00",_x000D_
          "TotalRefreshCount": 1,_x000D_
          "CustomInfo": {}_x000D_
        }_x000D_
      },_x000D_
      "5129": {_x000D_
        "$type": "Inside.Core.Formula.Definition.DefinitionAC, Inside.Core.Formula",_x000D_
        "ID": 5129,_x000D_
        "Results": [_x000D_
          [_x000D_
            "Catégorie 1"_x000D_
          ]_x000D_
        ],_x000D_
        "Statistics": {_x000D_
          "CreationDate": "2022-11-15T10:02:33.4527863+01:00",_x000D_
          "LastRefreshDate": "2020-11-09T16:11:12.8946356+01:00",_x000D_
          "TotalRefreshCount": 1,_x000D_
          "CustomInfo": {}_x000D_
        }_x000D_
      },_x000D_
      "5130": {_x000D_
        "$type": "Inside.Core.Formula.Definition.DefinitionAC, Inside.Core.Formula",_x000D_
        "ID": 5130,_x000D_
        "Results": [_x000D_
          [_x000D_
            "Catégorie 2"_x000D_
          ]_x000D_
        ],_x000D_
        "Statistics": {_x000D_
          "CreationDate": "2022-11-15T10:02:33.4527863+01:00",_x000D_
          "LastRefreshDate": "2020-11-09T16:11:12.9036112+01:00",_x000D_
          "TotalRefreshCount": 1,_x000D_
          "CustomInfo": {}_x000D_
        }_x000D_
      },_x000D_
      "5131": {_x000D_
        "$type": "Inside.Core.Formula.Definition.DefinitionAC, Inside.Core.Formula",_x000D_
        "ID": 5131,_x000D_
        "Results": [_x000D_
          [_x000D_
            ""_x000D_
          ]_x000D_
        ],_x000D_
        "Statistics": {_x000D_
          "CreationDate": "2022-11-15T10:02:33.4527863+01:00",_x000D_
          "LastRefreshDate": "2020-11-09T16:11:12.9066034+01:00",_x000D_
          "TotalRefreshCount": 1,_x000D_
          "CustomInfo": {}_x000D_
        }_x000D_
      },_x000D_
      "5132": {_x000D_
        "$type": "Inside.Core.Formula.Definition.DefinitionAC, Inside.Core.Formula",_x000D_
        "ID": 5132,_x000D_
        "Results": [_x000D_
          [_x000D_
            "Catégorie 1"_x000D_
          ]_x000D_
        ],_x000D_
        "Statistics": {_x000D_
          "CreationDate": "2022-11-15T10:02:33.4527863+01:00",_x000D_
          "LastRefreshDate": "2020-11-09T16:11:12.9095957+01:00",_x000D_
          "TotalRefreshCount": 1,_x000D_
          "CustomInfo": {}_x000D_
        }_x000D_
      },_x000D_
      "5133": {_x000D_
        "$type": "Inside.Core.Formula.Definition.DefinitionAC, Inside.Core.Formula",_x000D_
        "ID": 5133,_x000D_
        "Results": [_x000D_
          [_x000D_
            "Catégorie 1"_x000D_
          ]_x000D_
        ],_x000D_
        "Statistics": {_x000D_
          "CreationDate": "2022-11-15T10:02:33.4527863+01:00",_x000D_
          "LastRefreshDate": "2020-11-09T16:11:12.9135861+01:00",_x000D_
          "TotalRefreshCount": 1,_x000D_
          "CustomInfo": {}_x000D_
        }_x000D_
      },_x000D_
      "5134": {_x000D_
        "$type": "Inside.Core.Formula.Definition.DefinitionAC, Inside.Core.Formula",_x000D_
        "ID": 5134,_x000D_
        "Results": [_x000D_
          [_x000D_
            "Catégorie 3"_x000D_
          ]_x000D_
        ],_x000D_
        "Statistics": {_x000D_
          "CreationDate": "2022-11-15T10:02:33.4527863+01:00",_x000D_
          "LastRefreshDate": "2020-11-09T16:11:12.9165773+01:00",_x000D_
          "TotalRefreshCount": 1,_x000D_
          "CustomInfo": {}_x000D_
        }_x000D_
      },_x000D_
      "5135": {_x000D_
        "$type": "Inside.Core.Formula.Definition.DefinitionAC, Inside.Core.Formula",_x000D_
        "ID": 5135,_x000D_
        "Results": [_x000D_
          [_x000D_
            "Catégorie 2"_x000D_
          ]_x000D_
        ],_x000D_
        "Statistics": {_x000D_
          "CreationDate": "2022-11-15T10:02:33.4527863+01:00",_x000D_
          "LastRefreshDate": "2020-11-09T16:11:12.9205672+01:00",_x000D_
          "TotalRefreshCount": 1,_x000D_
          "CustomInfo": {}_x000D_
        }_x000D_
      },_x000D_
      "5136": {_x000D_
        "$type": "Inside.Core.Formula.Definition.DefinitionAC, Inside.Core.Formula",_x000D_
        "ID": 5136,_x000D_
        "Results": [_x000D_
          [_x000D_
            "Catégorie 1"_x000D_
          ]_x000D_
        ],_x000D_
        "Statistics": {_x000D_
          "CreationDate": "2022-11-15T10:02:33.4527863+01:00",_x000D_
          "LastRefreshDate": "2020-11-09T16:11:12.9235591+01:00",_x000D_
          "TotalRefreshCount": 1,_x000D_
          "CustomInfo": {}_x000D_
        }_x000D_
      },_x000D_
      "5137": {_x000D_
        "$type": "Inside.Core.Formula.Definition.DefinitionAC, Inside.Core.Formula",_x000D_
        "ID": 5137,_x000D_
        "Results": [_x000D_
          [_x000D_
            ""_x000D_
          ]_x000D_
        ],_x000D_
        "Statistics": {_x000D_
          "CreationDate": "2022-11-15T10:02:33.4527863+01:00",_x000D_
          "LastRefreshDate": "2020-11-09T16:11:12.9265513+01:00",_x000D_
          "TotalRefreshCount": 1,_x000D_
          "CustomInfo": {}_x000D_
        }_x000D_
      },_x000D_
      "5138": {_x000D_
        "$type": "Inside.Core.Formula.Definition.DefinitionAC, Inside.Core.Formula",_x000D_
        "ID": 5138,_x000D_
        "Results": [_x000D_
          [_x000D_
            "Catégorie 3"_x000D_
          ]_x000D_
        ],_x000D_
        "Statistics": {_x000D_
          "CreationDate": "2022-11-15T10:02:33.4527863+01:00",_x000D_
          "LastRefreshDate": "2020-11-09T16:11:12.9305418+01:00",_x000D_
          "TotalRefreshCount": 1,_x000D_
          "CustomInfo": {}_x000D_
        }_x000D_
      },_x000D_
      "5139": {_x000D_
        "$type": "Inside.Core.Formula.Definition.DefinitionAC, Inside.Core.Formula",_x000D_
        "ID": 5139,_x000D_
        "Results": [_x000D_
          [_x000D_
            ""_x000D_
          ]_x000D_
        ],_x000D_
        "Statistics": {_x000D_
          "CreationDate": "2022-11-15T10:02:33.4527863+01:00",_x000D_
          "LastRefreshDate": "2020-11-09T16:11:12.9335331+01:00",_x000D_
          "TotalRefreshCount": 1,_x000D_
          "CustomInfo": {}_x000D_
        }_x000D_
      },_x000D_
      "5140": {_x000D_
        "$type": "Inside.Core.Formula.Definition.DefinitionAC, Inside.Core.Formula",_x000D_
        "ID": 5140,_x000D_
        "Results": [_x000D_
          [_x000D_
            "Catégorie 1"_x000D_
          ]_x000D_
        ],_x000D_
        "Statistics": {_x000D_
          "CreationDate": "2022-11-15T10:02:33.4527863+01:00",_x000D_
          "LastRefreshDate": "2020-11-09T16:11:12.9365253+01:00",_x000D_
          "TotalRefreshCount": 1,_x000D_
          "CustomInfo": {}_x000D_
        }_x000D_
      },_x000D_
      "5141": {_x000D_
        "$type": "Inside.Core.Formula.Definition.DefinitionAC, Inside.Core.Formula",_x000D_
        "ID": 5141,_x000D_
        "Results": [_x000D_
          [_x000D_
            ""_x000D_
          ]_x000D_
        ],_x000D_
        "Statistics": {_x000D_
          "CreationDate": "2022-11-15T10:02:33.4527863+01:00",_x000D_
          "LastRefreshDate": "2020-11-09T16:11:12.9395172+01:00",_x000D_
          "TotalRefreshCount": 1,_x000D_
          "CustomInfo": {}_x000D_
        }_x000D_
      },_x000D_
      "5142": {_x000D_
        "$type": "Inside.Core.Formula.Definition.DefinitionAC, Inside.Core.Formula",_x000D_
        "ID": 5142,_x000D_
        "Results": [_x000D_
          [_x000D_
            "200"_x000D_
          ]_x000D_
        ],_x000D_
        "Statistics": {_x000D_
          "CreationDate": "2022-11-15T10:02:33.4527863+01:00",_x000D_
          "LastRefreshDate": "2020-11-09T16:11:12.9425098+01:00",_x000D_
          "TotalRefreshCount": 1,_x000D_
          "CustomInfo": {}_x000D_
        }_x000D_
      },_x000D_
      "5143": {_x000D_
        "$type": "Inside.Core.Formula.Definition.DefinitionAC, Inside.Core.Formula",_x000D_
        "ID": 5143,_x000D_
        "Results": [_x000D_
          [_x000D_
            "300"_x000D_
          ]_x000D_
        ],_x000D_
        "Statistics": {_x000D_
          "CreationDate": "2022-11-15T10:02:33.4527863+01:00",_x000D_
          "LastRefreshDate": "2020-11-09T16:11:12.9455022+01:00",_x000D_
          "TotalRefreshCount": 1,_x000D_
          "CustomInfo": {}_x000D_
        }_x000D_
      },_x000D_
      "5144": {_x000D_
        "$type": "Inside.Core.Formula.Definition.DefinitionAC, Inside.Core.Formula",_x000D_
        "ID": 5144,_x000D_
        "Results": [_x000D_
          [_x000D_
            "300"_x000D_
          ]_x000D_
        ],_x000D_
        "Statistics": {_x000D_
          "CreationDate": "2022-11-15T10:02:33.4527863+01:00",_x000D_
          "LastRefreshDate": "2020-11-09T16:11:12.9484944+01:00",_x000D_
          "TotalRefreshCount": 1,_x000D_
          "CustomInfo": {}_x000D_
        }_x000D_
      },_x000D_
      "5145": {_x000D_
        "$type": "Inside.Core.Formula.Definition.DefinitionAC, Inside.Core.Formula",_x000D_
        "ID": 5145,_x000D_
        "Results": [_x000D_
          [_x000D_
            "150"_x000D_
          ]_x000D_
        ],_x000D_
        "Statistics": {_x000D_
          "CreationDate": "2022-11-15T10:02:33.4527863+01:00",_x000D_
          "LastRefreshDate": "2020-11-09T16:11:12.9504891+01:00",_x000D_
          "TotalRefreshCount": 1,_x000D_
          "CustomInfo": {}_x000D_
        }_x000D_
      },_x000D_
      "5146": {_x000D_
        "$type": "Inside.Core.Formula.Definition.DefinitionAC, Inside.Core.Formula",_x000D_
        "ID": 5146,_x000D_
        "Results": [_x000D_
          [_x000D_
            "250"_x000D_
          ]_x000D_
        ],_x000D_
        "Statistics": {_x000D_
          "CreationDate": "2022-11-15T10:02:33.4527863+01:00",</t>
  </si>
  <si>
    <t>_x000D_
          "LastRefreshDate": "2020-11-09T16:11:12.9544785+01:00",_x000D_
          "TotalRefreshCount": 1,_x000D_
          "CustomInfo": {}_x000D_
        }_x000D_
      },_x000D_
      "5147": {_x000D_
        "$type": "Inside.Core.Formula.Definition.DefinitionAC, Inside.Core.Formula",_x000D_
        "ID": 5147,_x000D_
        "Results": [_x000D_
          [_x000D_
            "300"_x000D_
          ]_x000D_
        ],_x000D_
        "Statistics": {_x000D_
          "CreationDate": "2022-11-15T10:02:33.4527863+01:00",_x000D_
          "LastRefreshDate": "2020-11-09T16:11:12.9664482+01:00",_x000D_
          "TotalRefreshCount": 1,_x000D_
          "CustomInfo": {}_x000D_
        }_x000D_
      },_x000D_
      "5148": {_x000D_
        "$type": "Inside.Core.Formula.Definition.DefinitionAC, Inside.Core.Formula",_x000D_
        "ID": 5148,_x000D_
        "Results": [_x000D_
          [_x000D_
            "250"_x000D_
          ]_x000D_
        ],_x000D_
        "Statistics": {_x000D_
          "CreationDate": "2022-11-15T10:02:33.4527863+01:00",_x000D_
          "LastRefreshDate": "2020-11-09T16:11:12.968468+01:00",_x000D_
          "TotalRefreshCount": 1,_x000D_
          "CustomInfo": {}_x000D_
        }_x000D_
      },_x000D_
      "5149": {_x000D_
        "$type": "Inside.Core.Formula.Definition.DefinitionAC, Inside.Core.Formula",_x000D_
        "ID": 5149,_x000D_
        "Results": [_x000D_
          [_x000D_
            "150"_x000D_
          ]_x000D_
        ],_x000D_
        "Statistics": {_x000D_
          "CreationDate": "2022-11-15T10:02:33.4527863+01:00",_x000D_
          "LastRefreshDate": "2020-11-09T16:11:12.970475+01:00",_x000D_
          "TotalRefreshCount": 1,_x000D_
          "CustomInfo": {}_x000D_
        }_x000D_
      },_x000D_
      "5150": {_x000D_
        "$type": "Inside.Core.Formula.Definition.DefinitionAC, Inside.Core.Formula",_x000D_
        "ID": 5150,_x000D_
        "Results": [_x000D_
          [_x000D_
            "200"_x000D_
          ]_x000D_
        ],_x000D_
        "Statistics": {_x000D_
          "CreationDate": "2022-11-15T10:02:33.4527863+01:00",_x000D_
          "LastRefreshDate": "2020-11-09T16:11:12.9734716+01:00",_x000D_
          "TotalRefreshCount": 1,_x000D_
          "CustomInfo": {}_x000D_
        }_x000D_
      },_x000D_
      "5151": {_x000D_
        "$type": "Inside.Core.Formula.Definition.DefinitionAC, Inside.Core.Formula",_x000D_
        "ID": 5151,_x000D_
        "Results": [_x000D_
          [_x000D_
            "250"_x000D_
          ]_x000D_
        ],_x000D_
        "Statistics": {_x000D_
          "CreationDate": "2022-11-15T10:02:33.4527863+01:00",_x000D_
          "LastRefreshDate": "2020-11-09T16:11:12.9754666+01:00",_x000D_
          "TotalRefreshCount": 1,_x000D_
          "CustomInfo": {}_x000D_
        }_x000D_
      },_x000D_
      "5152": {_x000D_
        "$type": "Inside.Core.Formula.Definition.DefinitionAC, Inside.Core.Formula",_x000D_
        "ID": 5152,_x000D_
        "Results": [_x000D_
          [_x000D_
            "200"_x000D_
          ]_x000D_
        ],_x000D_
        "Statistics": {_x000D_
          "CreationDate": "2022-11-15T10:02:33.4527863+01:00",_x000D_
          "LastRefreshDate": "2020-11-09T16:11:12.9774626+01:00",_x000D_
          "TotalRefreshCount": 1,_x000D_
          "CustomInfo": {}_x000D_
        }_x000D_
      },_x000D_
      "5153": {_x000D_
        "$type": "Inside.Core.Formula.Definition.DefinitionAC, Inside.Core.Formula",_x000D_
        "ID": 5153,_x000D_
        "Results": [_x000D_
          [_x000D_
            "100"_x000D_
          ]_x000D_
        ],_x000D_
        "Statistics": {_x000D_
          "CreationDate": "2022-11-15T10:02:33.4527863+01:00",_x000D_
          "LastRefreshDate": "2020-11-09T16:11:12.9814084+01:00",_x000D_
          "TotalRefreshCount": 1,_x000D_
          "CustomInfo": {}_x000D_
        }_x000D_
      },_x000D_
      "5154": {_x000D_
        "$type": "Inside.Core.Formula.Definition.DefinitionAC, Inside.Core.Formula",_x000D_
        "ID": 5154,_x000D_
        "Results": [_x000D_
          [_x000D_
            "100"_x000D_
          ]_x000D_
        ],_x000D_
        "Statistics": {_x000D_
          "CreationDate": "2022-11-15T10:02:33.4527863+01:00",_x000D_
          "LastRefreshDate": "2020-11-09T16:11:12.9844356+01:00",_x000D_
          "TotalRefreshCount": 1,_x000D_
          "CustomInfo": {}_x000D_
        }_x000D_
      },_x000D_
      "5155": {_x000D_
        "$type": "Inside.Core.Formula.Definition.DefinitionAC, Inside.Core.Formula",_x000D_
        "ID": 5155,_x000D_
        "Results": [_x000D_
          [_x000D_
            "250"_x000D_
          ]_x000D_
        ],_x000D_
        "Statistics": {_x000D_
          "CreationDate": "2022-11-15T10:02:33.4527863+01:00",_x000D_
          "LastRefreshDate": "2020-11-09T16:11:12.986431+01:00",_x000D_
          "TotalRefreshCount": 1,_x000D_
          "CustomInfo": {}_x000D_
        }_x000D_
      },_x000D_
      "5156": {_x000D_
        "$type": "Inside.Core.Formula.Definition.DefinitionAC, Inside.Core.Formula",_x000D_
        "ID": 5156,_x000D_
        "Results": [_x000D_
          [_x000D_
            "300"_x000D_
          ]_x000D_
        ],_x000D_
        "Statistics": {_x000D_
          "CreationDate": "2022-11-15T10:02:33.4527863+01:00",_x000D_
          "LastRefreshDate": "2020-11-09T16:11:12.9884256+01:00",_x000D_
          "TotalRefreshCount": 1,_x000D_
          "CustomInfo": {}_x000D_
        }_x000D_
      },_x000D_
      "5157": {_x000D_
        "$type": "Inside.Core.Formula.Definition.DefinitionAC, Inside.Core.Formula",_x000D_
        "ID": 5157,_x000D_
        "Results": [_x000D_
          [_x000D_
            "100"_x000D_
          ]_x000D_
        ],_x000D_
        "Statistics": {_x000D_
          "CreationDate": "2022-11-15T10:02:33.4527863+01:00",_x000D_
          "LastRefreshDate": "2020-11-09T16:11:12.9914179+01:00",_x000D_
          "TotalRefreshCount": 1,_x000D_
          "CustomInfo": {}_x000D_
        }_x000D_
      },_x000D_
      "5158": {_x000D_
        "$type": "Inside.Core.Formula.Definition.DefinitionAC, Inside.Core.Formula",_x000D_
        "ID": 5158,_x000D_
        "Results": [_x000D_
          [_x000D_
            "100"_x000D_
          ]_x000D_
        ],_x000D_
        "Statistics": {_x000D_
          "CreationDate": "2022-11-15T10:02:33.4527863+01:00",_x000D_
          "LastRefreshDate": "2020-11-09T16:11:12.9934164+01:00",_x000D_
          "TotalRefreshCount": 1,_x000D_
          "CustomInfo": {}_x000D_
        }_x000D_
      },_x000D_
      "5159": {_x000D_
        "$type": "Inside.Core.Formula.Definition.DefinitionAC, Inside.Core.Formula",_x000D_
        "ID": 5159,_x000D_
        "Results": [_x000D_
          [_x000D_
            "200"_x000D_
          ]_x000D_
        ],_x000D_
        "Statistics": {_x000D_
          "CreationDate": "2022-11-15T10:02:33.4527863+01:00",_x000D_
          "LastRefreshDate": "2020-11-09T16:11:12.9963705+01:00",_x000D_
          "TotalRefreshCount": 1,_x000D_
          "CustomInfo": {}_x000D_
        }_x000D_
      },_x000D_
      "5160": {_x000D_
        "$type": "Inside.Core.Formula.Definition.DefinitionAC, Inside.Core.Formula",_x000D_
        "ID": 5160,_x000D_
        "Results": [_x000D_
          [_x000D_
            "300"_x000D_
          ]_x000D_
        ],_x000D_
        "Statistics": {_x000D_
          "CreationDate": "2022-11-15T10:02:33.4527863+01:00",_x000D_
          "LastRefreshDate": "2020-11-09T16:11:12.9994031+01:00",_x000D_
          "TotalRefreshCount": 1,_x000D_
          "CustomInfo": {}_x000D_
        }_x000D_
      },_x000D_
      "5161": {_x000D_
        "$type": "Inside.Core.Formula.Definition.DefinitionAC, Inside.Core.Formula",_x000D_
        "ID": 5161,_x000D_
        "Results": [_x000D_
          [_x000D_
            "300"_x000D_
          ]_x000D_
        ],_x000D_
        "Statistics": {_x000D_
          "CreationDate": "2022-11-15T10:02:33.4527863+01:00",_x000D_
          "LastRefreshDate": "2020-11-09T16:11:13.0013974+01:00",_x000D_
          "TotalRefreshCount": 1,_x000D_
          "CustomInfo": {}_x000D_
        }_x000D_
      },_x000D_
      "5162": {_x000D_
        "$type": "Inside.Core.Formula.Definition.DefinitionAC, Inside.Core.Formula",_x000D_
        "ID": 5162,_x000D_
        "Results": [_x000D_
          [_x000D_
            "150"_x000D_
          ]_x000D_
        ],_x000D_
        "Statistics": {_x000D_
          "CreationDate": "2022-11-15T10:02:33.4527863+01:00",_x000D_
          "LastRefreshDate": "2020-11-09T16:11:13.0033937+01:00",_x000D_
          "TotalRefreshCount": 1,_x000D_
          "CustomInfo": {}_x000D_
        }_x000D_
      },_x000D_
      "5163": {_x000D_
        "$type": "Inside.Core.Formula.Definition.DefinitionAC, Inside.Core.Formula",_x000D_
        "ID": 5163,_x000D_
        "Results": [_x000D_
          [_x000D_
            "250"_x000D_
          ]_x000D_
        ],_x000D_
        "Statistics": {_x000D_
          "CreationDate": "2022-11-15T10:02:33.4527863+01:00",_x000D_
          "LastRefreshDate": "2020-11-09T16:11:13.0083779+01:00",_x000D_
          "TotalRefreshCount": 1,_x000D_
          "CustomInfo": {}_x000D_
        }_x000D_
      },_x000D_
      "5164": {_x000D_
        "$type": "Inside.Core.Formula.Definition.DefinitionAC, Inside.Core.Formula",_x000D_
        "ID": 5164,_x000D_
        "Results": [_x000D_
          [_x000D_
            "300"_x000D_
          ]_x000D_
        ],_x000D_
        "Statistics": {_x000D_
          "CreationDate": "2022-11-15T10:02:33.4527863+01:00",_x000D_
          "LastRefreshDate": "2020-11-09T16:11:13.0123709+01:00",_x000D_
          "TotalRefreshCount": 1,_x000D_
          "CustomInfo": {}_x000D_
        }_x000D_
      },_x000D_
      "5165": {_x000D_
        "$type": "Inside.Core.Formula.Definition.DefinitionAC, Inside.Core.Formula",_x000D_
        "ID": 5165,_x000D_
        "Results": [_x000D_
          [_x000D_
            "250"_x000D_
          ]_x000D_
        ],_x000D_
        "Statistics": {_x000D_
          "CreationDate": "2022-11-15T10:02:33.4527863+01:00",_x000D_
          "LastRefreshDate": "2020-11-09T16:11:13.014323+01:00",_x000D_
          "TotalRefreshCount": 1,_x000D_
          "CustomInfo": {}_x000D_
        }_x000D_
      },_x000D_
      "5166": {_x000D_
        "$type": "Inside.Core.Formula.Definition.DefinitionAC, Inside.Core.Formula",_x000D_
        "ID": 5166,_x000D_
        "Results": [_x000D_
          [_x000D_
            "100"_x000D_
          ]_x000D_
        ],_x000D_
        "Statistics": {_x000D_
          "CreationDate": "2022-11-15T10:02:33.4527863+01:00",_x000D_
          "LastRefreshDate": "2020-11-09T16:11:13.0173573+01:00",_x000D_
          "TotalRefreshCount": 1,_x000D_
          "CustomInfo": {}_x000D_
        }_x000D_
      },_x000D_
      "5167": {_x000D_
        "$type": "Inside.Core.Formula.Definition.DefinitionAC, Inside.Core.Formula",_x000D_
        "ID": 5167,_x000D_
        "Results": [_x000D_
          [_x000D_
            "200"_x000D_
          ]_x000D_
        ],_x000D_
        "Statistics": {_x000D_
          "CreationDate": "2022-11-15T10:02:33.4527863+01:00",_x000D_
          "LastRefreshDate": "2020-11-09T16:11:13.019354+01:00",_x000D_
          "TotalRefreshCount": 1,_x000D_
          "CustomInfo": {}_x000D_
        }_x000D_
      },_x000D_
      "5168": {_x000D_
        "$type": "Inside.Core.Formula.Definition.DefinitionAC, Inside.Core.Formula",_x000D_
        "ID": 5168,_x000D_
        "Results": [_x000D_
          [_x000D_
            "200"_x000D_
          ]_x000D_
        ],_x000D_
        "Statistics": {_x000D_
          "CreationDate": "2022-11-15T10:02:33.4527863+01:00",_x000D_
          "LastRefreshDate": "2020-11-09T16:11:13.0213439+01:00",_x000D_
          "TotalRefreshCount": 1,_x000D_
          "CustomInfo": {}_x000D_
        }_x000D_
      },_x000D_
      "5169": {_x000D_
        "$type": "Inside.Core.Formula.Definition.DefinitionAC, Inside.Core.Formula",_x000D_
        "ID": 5169,_x000D_
        "Results": [_x000D_
          [_x000D_
            "100"_x000D_
          ]_x000D_
        ],_x000D_
        "Statistics": {_x000D_
          "CreationDate": "2022-11-15T10:02:33.4527863+01:00",_x000D_
          "LastRefreshDate": "2020-11-09T16:11:13.0243362+01:00",_x000D_
          "TotalRefreshCount": 1,_x000D_
          "CustomInfo": {}_x000D_
        }_x000D_
      },_x000D_
      "5170": {_x000D_
        "$type": "Inside.Core.Formula.Definition.DefinitionAC, Inside.Core.Formula",_x000D_
        "ID": 5170,_x000D_
        "Results": [_x000D_
          [_x000D_
            "Ingénieur et cadre"_x000D_
          ]_x000D_
        ],_x000D_
        "Statistics": {_x000D_
          "CreationDate": "2022-11-15T10:02:33.4527863+01:00",_x000D_
          "LastRefreshDate": "2020-11-09T16:11:13.0263299+01:00",_x000D_
          "TotalRefreshCount": 1,_x000D_
          "CustomInfo": {}_x000D_
        }_x000D_
      },_x000D_
      "5171": {_x000D_
        "$type": "Inside.Core.Formula.Definition.DefinitionAC, Inside.Core.Formula",_x000D_
        "ID": 5171,_x000D_
        "Results": [_x000D_
          [_x000D_
            "Ingénieur et cadre"_x000D_
          ]_x000D_
        ],_x000D_
        "Statistics": {_x000D_
          "CreationDate": "2022-11-15T10:02:33.4527863+01:00",_x000D_
          "LastRefreshDate": "2020-11-09T16:11:13.029323+01:00",_x000D_
          "TotalRefreshCount": 1,_x000D_
          "CustomInfo": {}_x000D_
        }_x000D_
      },_x000D_
      "5172": {_x000D_
        "$type": "Inside.Core.Formula.Definition.DefinitionAC, Inside.Core.Formula",_x000D_
        "ID": 5172,_x000D_
        "Results": [_x000D_
          [_x000D_
            "Employé"_x000D_
          ]_x000D_
        ],_x000D_
        "Statistics": {_x000D_
          "CreationDate": "2022-11-15T10:02:33.4527863+01:00",_x000D_
          "LastRefreshDate": "2020-11-09T16:11:13.0323151+01:00",_x000D_
          "TotalRefreshCount": 1,_x000D_
          "CustomInfo": {}_x000D_
        }_x000D_
      },_x000D_
      "5173": {_x000D_
        "$type": "Inside.Core.Formula.Definition.DefinitionAC, Inside.Core.Formula",_x000D_
        "ID": 5173,_x000D_
        "Results": [_x000D_
          [_x000D_
            "Ingénieur et cadre"_x000D_
          ]_x000D_
        ],_x000D_
        "Statistics": {_x000D_
          "CreationDate": "2022-11-15T10:02:33.4527863+01:00",_x000D_
          "LastRefreshDate": "2020-11-09T16:11:13.0343089+01:00",_x000D_
          "TotalRefreshCount": 1,_x000D_
          "CustomInfo": {}_x000D_
        }_x000D_
      },_x000D_
      "5174": {_x000D_
        "$type": "Inside.Core.Formula.Definition.DefinitionAC, Inside.Core.Formula",_x000D_
        "ID": 5174,_x000D_
        "Results": [_x000D_
          [_x000D_
            "Ingénieur et cadre"_x000D_
          ]_x000D_
        ],_x000D_
        "Statistics": {_x000D_
          "CreationDate": "2022-11-15T10:02:33.4527863+01:00",_x000D_
          "LastRefreshDate": "2020-11-09T16:11:13.0363034+01:00",_x000D_
          "TotalRefreshCount": 1,_x000D_
          "CustomInfo": {}_x000D_
        }_x000D_
      },_x000D_
      "5175": {_x000D_
        "$type": "Inside.Core.Formula.Definition.DefinitionAC, Inside.Core.Formula",_x000D_
        "ID": 5175,_x000D_
        "Results": [_x000D_
          [_x000D_
            "Ingénieur et cadre"_x000D_
          ]_x000D_
        ],_x000D_
        "Statistics": {_x000D_
          "CreationDate": "2022-11-15T10:02:33.4527863+01:00",_x000D_
          "LastRefreshDate": "2020-11-09T16:11:13.0392576+01:00",_x000D_
          "TotalRefreshCount": 1,_x000D_
          "CustomInfo": {}_x000D_
        }_x000D_
      },_x000D_
      "5176": {_x000D_
        "$type": "Inside.Core.Formula.Definition.DefinitionAC, Inside.Core.Formula",_x000D_
        "ID": 5176,_x000D_
        "Results": [_x000D_
          [_x000D_
            "Ingénieur et cadre"_x000D_
          ]_x000D_
        ],_x000D_
        "Statistics": {_x000D_
          "CreationDate": "2022-11-15T10:02:33.4527863+01:00",_x000D_
          "LastRefreshDate": "2020-11-09T16:11:13.041253+01:00",_x000D_
          "TotalRefreshCount": 1,_x000D_
          "CustomInfo": {}_x000D_
        }_x000D_
      },_x000D_
      "5177": {_x000D_
        "$type": "Inside.Core.Formula.Definition.DefinitionAC, Inside.Core.Formula",_x000D_
        "ID": 5177,_x000D_
        "Results": [_x000D_
          [_x000D_
            "Employé"_x000D_
          ]_x000D_
        ],_x000D_
        "Statistics": {_x000D_
          "CreationDate": "2022-11-15T10:02:33.4527863+01:00",_x000D_
          "LastRefreshDate": "2020-11-09T16:11:13.0442453+01:00",_x000D_
          "TotalRefreshCount": 1,_x000D_
          "CustomInfo": {}_x000D_
        }_x000D_
      },_x000D_
      "5178": {_x000D_
        "$type": "Inside.Core.Formula.Definition.DefinitionAC, Inside.Core.Formula",_x000D_
        "ID": 5178,_x000D_
        "Results": [_x000D_
          [_x000D_
            "Employé"_x000D_
          ]_x000D_
        ],_x000D_
        "Statistics": {_x000D_
          "CreationDate": "2022-11-15T10:02:33.4527863+01:00",_x000D_
          "LastRefreshDate": "2020-11-09T16:11:13.0462278+01:00",_x000D_
          "TotalRefreshCount": 1,_x000D_
          "CustomInfo": {}_x000D_
        }_x000D_
      },_x000D_
      "5179": {_x000D_
        "$type": "Inside.Core.Formula.Definition.DefinitionAC, Inside.Core.Formula",_x000D_
        "ID": 5179,_x000D_
        "Results": [_x000D_
          [_x000D_
            "Ingénieur et cadre"_x000D_
          ]_x000D_
        ],_x000D_
        "Statistics": {_x000D_
          "CreationDate": "2022-11-15T10:02:33.4527863+01:00",_x000D_
          "LastRefreshDate": "2020-11-09T16:11:13.0492554+01:00",_x000D_
          "TotalRefreshCount": 1,_x000D_
          "CustomInfo": {}_x000D_
        }_x000D_
      },_x000D_
      "5180": {_x000D_
        "$type": "Inside.Core.Formula.Definition.DefinitionAC, Inside.Core.Formula",_x000D_
        "ID": 5180,_x000D_
        "Results": [_x000D_
          [_x000D_
            "Ingénieur et cadre"_x000D_
          ]_x000D_
        ],_x000D_
        "Statistics": {_x000D_
          "CreationDate": "2022-11-15T10:02:33.4527863+01:00",_x000D_
          "LastRefreshDate": "2020-11-09T16:11:13.0522501+01:00",_x000D_
          "TotalRefreshCount": 1,_x000D_
          "CustomInfo": {}_x000D_
        }_x000D_
      },_x000D_
      "5181": {_x000D_
        "$type": "Inside.Core.Formula.Definition.DefinitionAC, Inside.Core.Formula",_x000D_
        "ID": 5181,_x000D_
        "Results": [_x000D_
          [_x000D_
            "Employé"_x000D_
          ]_x000D_
        ],_x000D_
        "Statistics": {_x000D_
          "CreationDate": "2022-11-15T10:02:33.4527863+01:00",_x000D_
          "LastRefreshDate": "2020-11-09T16:11:13.0542484+01:00",_x000D_
          "TotalRefreshCount": 1,_x000D_
          "CustomInfo": {}_x000D_
        }_x000D_
      },_x000D_
      "5182": {_x000D_
        "$type": "Inside.Core.Formula.Definition.DefinitionAC, Inside.Core.Formula",_x000D_
        "ID": 5182,_x000D_
        "Results": [_x000D_
          [_x000D_
            "2"_x000D_
          ]_x000D_
        ],_x000D_
        "Statistics": {_x000D_
          "CreationDate": "2022-11-15T10:02:33.4527863+01:00",_x000D_
          "LastRefreshDate": "2020-11-09T16:11:13.0562383+01:00",_x000D_
          "TotalRefreshCount": 1,_x000D_
          "CustomInfo": {}_x000D_
        }_x000D_
      },_x000D_
      "5183": {_x000D_
        "$type": "Inside.Core.Formula.Definition.DefinitionAC, Inside.Core.Formula",_x000D_
        "ID": 5183,_x000D_
        "Results": [_x000D_
          [_x000D_
            "2"_x000D_
          ]_x000D_
        ],_x000D_
        "Statistics": {_x000D_
          "CreationDate": "2022-11-15T10:02:33.4527863+01:00",_x000D_
          "LastRefreshDate": "2020-11-09T16:11:13.0592329+01:00",_x000D_
          "TotalRefreshCount": 1,_x000D_
          "CustomInfo": {}_x000D_
        }_x000D_
      },_x000D_
      "5184": {_x000D_
        "$type": "Inside.Core.Formula.Definition.DefinitionAC, Inside.Core.Formula",_x000D_
        "ID": 5184,_x000D_
        "Results": [_x000D_
          [_x000D_
            "1"_x000D_
          ]_x000D_
        ],_x000D_
        "Statistics": {_x000D_
          "CreationDate": "2022-11-15T10:02:33.4527863+01:00",_x000D_
          "LastRefreshDate": "2020-11-09T16:11:13.0612249+01:00",_x000D_
          "TotalRefreshCount": 1,_x000D_
          "CustomInfo": {}_x000D_
        }_x000D_
      },_x000D_
      "5185": {_x000D_
        "$type": "Inside.Core.Formula.Definition.DefinitionAC, Inside.Core.Formula",_x000D_
        "ID": 5185,_x000D_
        "Results": [_x000D_
          [_x000D_
            "4"_x000D_
          ]_x000D_
        ],_x000D_
        "Statistics": {_x000D_
          "CreationDate": "2022-11-15T10:02:33.4527863+01:00",_x000D_
          "LastRefreshDate": "2020-11-09T16:11:13.0642116+01:00",_x000D_
          "TotalRefreshCount": 1,_x000D_
          "CustomInfo": {}_x000D_
        }_x000D_
      },_x000D_
      "5186": {_x000D_
        "$type": "Inside.Core.Formula.Definition.DefinitionAC, Inside.Core.Formula",_x000D_
        "ID": 5186,_x000D_
        "Results": [_x000D_
          [_x000D_
            "2"_x000D_
          ]_x000D_
        ],_x000D_
        "Statistics": {_x000D_
          "CreationDate": "2022-11-15T10:02:33.4527863+01:00",_x000D_
          "LastRefreshDate": "2020-11-09T16:11:13.0672171+01:00",_x000D_
          "TotalRefreshCount": 1,_x000D_
          "CustomInfo": {}_x000D_
        }_x000D_
      },_x000D_
      "5187": {_x000D_
        "$type": "Inside.Core.Formula.Definition.DefinitionAC, Inside.Core.Formula",_x000D_
        "ID": 5187,_x000D_
        "Results": [_x000D_
          [_x000D_
            "1"_x000D_
          ]_x000D_
        ],_x000D_
        "Statistics": {_x000D_
          "CreationDate": "2022-11-15T10:02:33.4527863+01:00",_x000D_
          "LastRefreshDate": "2020-11-09T16:11:13.0692102+01:00",_x000D_
          "TotalRefreshCount": 1,_x000D_
          "CustomInfo": {}_x000D_
        }_x000D_
      },_x000D_
      "5188": {_x000D_
        "$type": "Inside.Core.Formula.Definition.DefinitionAC, Inside.Core.Formula",_x000D_
        "ID": 5188,_x000D_
        "Results": [_x000D_
          [_x000D_
            "3"_x000D_
          ]_x000D_
        ],_x000D_
        "Statistics": {_x000D_
          "CreationDate": "2022-11-15T10:02:33.4527863+01:00",_x000D_
          "LastRefreshDate": "2020-11-09T16:11:13.0712044+01:00",_x000D_
          "TotalRefreshCount": 1,_x000D_
          "CustomInfo": {}_x000D_
        }_x000D_
      },_x000D_
      "5189": {_x000D_
        "$type": "Inside.Core.Formula.Definition.DefinitionAC, Inside.Core.Formula",_x000D_
        "ID": 5189,_x000D_
        "Results": [_x000D_
          [_x000D_
            "3"_x000D_
          ]_x000D_
        ],_x000D_
        "Statistics": {_x000D_
          "CreationDate": "2022-11-15T10:02:33.4527863+01:00",_x000D_
          "LastRefreshDate": "2020-11-09T16:11:13.0741532+01:00",_x000D_
          "TotalRefreshCount": 1,_x000D_
          "CustomInfo": {}_x000D_
        }_x000D_
      },_x000D_
      "5190": {_x000D_
        "$type": "Inside.Core.Formula.Definition.DefinitionAC, Inside.Core.Formula",_x000D_
        "ID": 5190,_x000D_
        "Results": [_x000D_
          [_x000D_
            "1"_x000D_
          ]_x000D_
        ],_x000D_
        "Statistics": {_x000D_
          "CreationDate": "2022-11-15T10:02:33.4527863+01:00",_x000D_
          "LastRefreshDate": "2020-11-09T16:11:13.0771817+01:00",_x000D_
          "TotalRefreshCount": 1,_x000D_
          "CustomInfo": {}_x000D_
        }_x000D_
      },_x000D_
      "5191": {_x000D_
        "$type": "Inside.Core.Formula.Definition.DefinitionAC, Inside.Core.Formula",_x000D_
        "ID": 5191,_x000D_
        "Results": [_x000D_
          [_x000D_
            "4"_x000D_
          ]_x000D_
        ],_x000D_
        "Statistics": {_x000D_
          "CreationDate": "2022-11-15T10:02:33.4527863+01:00",_x000D_
          "LastRefreshDate": "2020-11-09T16:11:13.0791831+01:00",_x000D_
          "TotalRefreshCount": 1,_x000D_
          "CustomInfo": {}_x000D_
        }_x000D_
      },_x000D_
      "5192": {_x000D_
        "$type": "Inside.Core.Formula.Definition.DefinitionAC, Inside.Core.Formula",_x000D_
        "ID": 5192,_x000D_
        "Results": [_x000D_
          [_x000D_
            "2"_x000D_
          ]_x000D_
        ],_x000D_
        "Statistics": {_x000D_
          "CreationDate": "2022-11-15T10:02:33.4527863+01:00",_x000D_
          "LastRefreshDate": "2020-11-09T16:11:13.0831653+01:00",_x000D_
          "TotalRefreshCount": 1,_x000D_
          "CustomInfo": {}_x000D_
        }_x000D_
      },_x000D_
      "5193": {_x000D_
        "$type": "Inside.Core.Formula.Definition.DefinitionAC, Inside.Core.Formula",_x000D_
        "ID": 5193,_x000D_
        "Results": [_x000D_
          [_x000D_
            "3"_x000D_
          ]_x000D_
        ],_x000D_
        "Statistics": {_x000D_
          "CreationDate": "2022-11-15T10:02:33.4527863+01:00",_x000D_
          "LastRefreshDate": "2020-11-09T16:11:13.0851614+01:00",_x000D_
          "TotalRefreshCount": 1,_x000D_
          "CustomInfo": {}_x000D_
        }_x000D_
      },_x000D_
      "5194": {_x000D_
        "$type": "Inside.Core.Formula.Definition.DefinitionAC, Inside.Core.Formula",_x000D_
        "ID": 5194,_x000D_
        "Results": [_x000D_
          [_x000D_
            "2"_x000D_
          ]_x000D_
        ],_x000D_
        "Statistics": {_x000D_
          "CreationDate": "2022-11-15T10:02:33.4527863+01:00",_x000D_
          "LastRefreshDate": "2020-11-09T16:11:13.0881537+01:00",_x000D_
          "TotalRefreshCount": 1,_x000D_
          "CustomInfo": {}_x000D_
        }_x000D_
      },_x000D_
      "5195": {_x000D_
        "$type": "Inside.Core.Formula.Definition.DefinitionAC, Inside.Core.Formula",_x000D_
        "ID": 5195,_x000D_
        "Results": [_x000D_
          [_x000D_
            "1"_x000D_
          ]_x000D_
        ],_x000D_
        "Statistics": {_x000D_
          "CreationDate": "2022-11-15T10:02:33.4527863+01:00",_x000D_
          "LastRefreshDate": "2020-11-09T16:11:13.0947398+01:00",_x000D_
          "TotalRefreshCount": 1,_x000D_
          "CustomInfo": {}_x000D_
        }_x000D_
      },_x000D_
      "5196": {_x000D_
        "$type": "Inside.Core.Formula.Definition.DefinitionAC, Inside.Core.Formula",_x000D_
        "ID": 5196,_x000D_
        "Results": [_x000D_
          [_x000D_
            "3"_x000D_
          ]_x000D_
        ],_x000D_
        "Statistics": {_x000D_
          "CreationDate": "2022-11-15T10:02:33.4527863+01:00",_x000D_
          "LastRefreshDate": "2020-11-09T16:11:13.1067429+01:00",_x000D_
          "TotalRefreshCount": 1,_x000D_
          "CustomInfo": {}_x000D_
        }_x000D_
      },_x000D_
      "5197": {_x000D_
        "$type": "Inside.Core.Formula.Definition.DefinitionAC, Inside.Core.Formula",_x000D_
        "ID": 5197,_x000D_
        "Results": [_x000D_
          [_x000D_
            "2"_x000D_
          ]_x000D_
        ],_x000D_
        "Statistics": {_x000D_
          "CreationDate": "2022-11-15T10:02:33.4527863+01:00",_x000D_
          "LastRefreshDate": "2020-11-09T16:11:13.1087393+01:00",_x000D_
          "TotalRefreshCount": 1,_x000D_
          "CustomInfo": {}_x000D_
        }_x000D_
      },_x000D_
      "5198": {_x000D_
        "$type": "Inside.Core.Formula.Definition.DefinitionAC, Inside.Core.Formula",_x000D_
        "ID": 5198,_x000D_
        "Results": [_x000D_
          [_x000D_
            "1"_x000D_
          ]_x000D_
        ],_x000D_
        "Statistics": {_x000D_
          "CreationDate": "2022-11-15T10:02:33.4527863+01:00",_x000D_
          "LastRefreshDate": "2020-11-09T16:11:13.1117383+01:00",_x000D_
          "TotalRefreshCount": 1,_x000D_
          "CustomInfo": {}_x000D_
        }_x000D_
      },_x000D_
      "5199": {_x000D_
        "$type": "Inside.Core.Formula.Definition.DefinitionAC, Inside.Core.Formula",_x000D_
        "ID": 5199,_x000D_
        "Results": [_x000D_
          [_x000D_
            "2"_x000D_
          ]_x000D_
        ],_x000D_
        "Statistics": {_x000D_
          "CreationDate": "2022-11-15T10:02:33.4527863+01:00",_x000D_
          "LastRefreshDate": "2020-11-09T16:11:13.1146654+01:00",_x000D_
          "TotalRefreshCount": 1,_x000D_
          "CustomInfo": {}_x000D_
        }_x000D_
      },_x000D_
      "5200": {_x000D_
        "$type": "Inside.Core.Formula.Definition.DefinitionAC, Inside.Core.Formula",_x000D_
        "ID": 5200,_x000D_
        "Results": [_x000D_
          [_x000D_
            "1"_x000D_
          ]_x000D_
        ],_x000D_
        "Statistics": {_x000D_
          "CreationDate": "2022-11-15T10:02:33.4527863+01:00",_x000D_
          "LastRefreshDate": "2020-11-09T16:11:13.1176552+01:00",_x000D_
          "TotalRefreshCount": 1,_x000D_
          "CustomInfo": {}_x000D_
        }_x000D_
      },_x000D_
      "5201": {_x000D_
        "$type": "Inside.Core.Formula.Definition.DefinitionAC, Inside.Core.Formula",_x000D_
        "ID": 5201,_x000D_
        "Results": [_x000D_
          [_x000D_
            "Catégorie 3"_x000D_
          ]_x000D_
        ],_x000D_
        "Statistics": {_x000D_
          "CreationDate": "2022-11-15T10:02:33.4527863+01:00",_x000D_
          "LastRefreshDate": "2020-11-09T16:11:13.1206473+01:00",_x000D_
          "TotalRefreshCount": 1,_x000D_
          "CustomInfo": {}_x000D_
        }_x000D_
      },_x000D_
      "5202": {_x000D_
        "$type": "Inside.Core.Formula.Definition.DefinitionAC, Inside.Core.Formula",_x000D_
        "ID": 5202,_x000D_
        "Results": [_x000D_
          [_x000D_
            "Catégorie 1"_x000D_
          ]_x000D_
        ],_x000D_
        "Statistics": {_x000D_
          "CreationDate": "2022-11-15T10:02:33.4527863+01:00",_x000D_
          "LastRefreshDate": "2020-11-09T16:11:13.1236396+01:00",_x000D_
          "TotalRefreshCount": 1,_x000D_
          "CustomInfo": {}_x000D_
        }_x000D_
      },_x000D_
      "5203": {_x000D_
        "$type": "Inside.Core.Formula.Definition.DefinitionAC, Inside.Core.Formula",_x000D_
        "ID": 5203,_x000D_
        "Results": [_x000D_
          [_x000D_
            ""_x000D_
          ]_x000D_
        ],_x000D_
        "Statistics": {_x000D_
          "CreationDate": "2022-11-15T10:02:33.4527863+01:00",_x000D_
          "LastRefreshDate": "2020-11-09T16:11:13.1266316+01:00",_x000D_
          "TotalRefreshCount": 1,_x000D_
          "CustomInfo": {}_x000D_
        }_x000D_
      },_x000D_
      "5204": {_x000D_
        "$type": "Inside.Core.Formula.Definition.DefinitionAC, Inside.Core.Formula",_x000D_
        "ID": 5204,_x000D_
        "Results": [_x000D_
          [_x000D_
            "Catégorie 5"_x000D_
          ]_x000D_
        ],_x000D_
        "Statistics": {_x000D_
          "CreationDate": "2022-11-15T10:02:33.4527863+01:00",_x000D_
          "LastRefreshDate": "2020-11-09T16:11:13.1306227+01:00",_x000D_
          "TotalRefreshCount": 1,_x000D_
          "CustomInfo": {}_x000D_
        }_x000D_
      },_x000D_
      "5205": {_x000D_
        "$type": "Inside.Core.Formula.Definition.DefinitionAC, Inside.Core.Formula",_x000D_
        "ID": 5205,_x000D_
        "Results": [_x000D_
          [_x000D_
            "Catégorie 2"_x000D_
          ]_x000D_
        ],_x000D_
        "Statistics": {_x000D_
          "CreationDate": "2022-11-15T10:02:33.4527863+01:00",_x000D_
          "LastRefreshDate": "2020-11-09T16:11:13.1336144+01:00",_x000D_
          "TotalRefreshCount": 1,_x000D_
          "CustomInfo": {}_x000D_
        }_x000D_
      },_x000D_
      "5206": {_x000D_
        "$type": "Inside.Core.Formula.Definition.DefinitionAC, Inside.Core.Formula",_x000D_
        "ID": 5206,_x000D_
        "Results": [_x000D_
          [_x000D_
            ""_x000D_
          ]_x000D_
        ],_x000D_
        "Statistics": {_x000D_
          "CreationDate": "2022-11-15T10:02:33.4527863+01:00",_x000D_
          "LastRefreshDate": "2020-11-09T16:11:13.1366082+01:00",_x000D_
          "TotalRefreshCount": 1,_x000D_
          "CustomInfo": {}_x000D_
        }_x000D_
      },_x000D_
      "5207": {_x000D_
        "$type": "Inside.Core.Formula.Definition.DefinitionAC, Inside.Core.Formula",_x000D_
        "ID": 5207,_x000D_
        "Results": [_x000D_
          [_x000D_
            "Catégorie 1"_x000D_
          ]_x000D_
        ],_x000D_
        "Statistics": {_x000D_
          "CreationDate": "2022-11-15T10:02:33.4527863+01:00",_x000D_
          "LastRefreshDate": "2020-11-09T16:11:13.1405975+01:00",_x000D_
          "TotalRefreshCount": 1,_x000D_
          "CustomInfo": {}_x000D_
        }_x000D_
      },_x000D_
      "5208": {_x000D_
        "$type": "Inside.Core.Formula.Definition.DefinitionAC, Inside.Core.Formula",_x000D_
        "ID": 5208,_x000D_
        "Results": [_x000D_
          [_x000D_
            ""_x000D_
          ]_x000D_
        ],_x000D_
        "Statistics": {_x000D_
          "CreationDate": "2022-11-15T10:02:33.4527863+01:00",_x000D_
          "LastRefreshDate": "2020-11-09T16:11:13.1435902+01:00",_x000D_
          "TotalRefreshCount": 1,_x000D_
          "CustomInfo": {}_x000D_
        }_x000D_
      },_x000D_
      "5209": {_x000D_
        "$type": "Inside.Core.Formula.Definition.DefinitionAC, Inside.Core.Formula",_x000D_
        "ID": 5209,_x000D_
        "Results": [_x000D_
          [_x000D_
            ""_x000D_
          ]_x000D_
        ],_x000D_
        "Statistics": {_x000D_
          "CreationDate": "2022-11-15T10:02:33.4527863+01:00",_x000D_
          "LastRefreshDate": "2020-11-09T16:11:13.1465845+01:00",_x000D_
          "TotalRefreshCount": 1,_x000D_
          "CustomInfo": {}_x000D_
        }_x000D_
      },_x000D_
      "5210": {_x000D_
        "$type": "Inside.Core.Formula.Definition.DefinitionAC, Inside.Core.Formula",_x000D_
        "ID": 5210,_x000D_
        "Results": [_x000D_
          [_x000D_
            ""_x000D_
          ]_x000D_
        ],_x000D_
        "Statistics": {_x000D_
          "CreationDate": "2022-11-15T10:02:33.4527863+01:00",_x000D_
          "LastRefreshDate": "2020-11-09T16:11:13.1505719+01:00",_x000D_
          "TotalRefreshCount": 1,_x000D_
          "CustomInfo": {}_x000D_
        }_x000D_
      },_x000D_
      "5211": {_x000D_
        "$type": "Inside.Core.Formula.Definition.DefinitionAC, Inside.Core.Formula",_x000D_
        "ID": 5211,_x000D_
        "Results": [_x000D_
          [_x000D_
            "Catégorie 1"_x000D_
          ]_x000D_
        ],_x000D_
        "Statistics": {_x000D_
          "CreationDate": "2022-11-15T10:02:33.4527863+01:00",_x000D_
          "LastRefreshDate": "2020-11-09T16:11:13.1535637+01:00",_x000D_
          "TotalRefreshCount": 1,_x000D_
          "CustomInfo": {}_x000D_
        }_x000D_
      },_x000D_
      "5212": {_x000D_
        "$type": "Inside.Core.Formula.Definition.DefinitionAC, Inside.Core.Formula",_x000D_
        "ID": 5212,_x000D_
        "Results": [_x000D_
          [_x000D_
            "Catégorie 2"_x000D_
          ]_x000D_
        ],_x000D_
        "Statistics": {_x000D_
          "CreationDate": "2022-11-15T10:02:33.4527863+01:00",_x000D_
          "LastRefreshDate": "2020-11-09T16:11:13.1565558+01:00",_x000D_
          "TotalRefreshCount": 1,_x000D_
          "CustomInfo": {}_x000D_
        }_x000D_
      },_x000D_
      "5213": {_x000D_
        "$type": "Inside.Core.Formula.Definition.DefinitionAC, Inside.Core.Formula",_x000D_
        "ID": 5213,_x000D_
        "Results": [_x000D_
          [_x000D_
            "Catégorie 1"_x000D_
          ]_x000D_
        ],_x000D_
        "Statistics": {_x000D_
          "CreationDate": "2022-11-15T10:02:33.4527863+01:00",_x000D_
          "LastRefreshDate": "2020-11-09T16:11:13.1615429+01:00",_x000D_
          "TotalRefreshCount": 1,_x000D_
          "CustomInfo": {}_x000D_
        }_x000D_
      },_x000D_
      "5214": {_x000D_
        "$type": "Inside.Core.Formula.Definition.DefinitionAC, Inside.Core.Formula",_x000D_
        "ID": 5214,_x000D_
        "Results": [_x000D_
          [_x000D_
            ""_x000D_
          ]_x000D_
        ],_x000D_
        "Statistics": {_x000D_
          "CreationDate": "2022-11-15T10:02:33.4527863+01:00",_x000D_
          "LastRefreshDate": "2020-11-09T16:11:13.1685252+01:00",_x000D_
          "TotalRefreshCount": 1,_x000D_
          "CustomInfo": {}_x000D_
        }_x000D_
      },_x000D_
      "5215": {_x000D_
        "$type": "Inside.Core.Formula.Definition.DefinitionAC, Inside.Core.Formula",_x000D_
        "ID": 5215,_x000D_
        "Results": [_x000D_
          [_x000D_
            "Catégorie 3"_x000D_
          ]_x000D_
        ],_x000D_
        "Statistics": {_x000D_
          "CreationDate": "2022-11-15T10:02:33.4527863+01:00",_x000D_
          "LastRefreshDate": "2020-11-09T16:11:13.1715171+01:00",_x000D_
          "TotalRefreshCount": 1,_x000D_
          "CustomInfo": {}_x000D_
        }_x000D_
      },_x000D_
      "5216": {_x000D_
        "$type": "Inside.Core.Formula.Definition.DefinitionAC, Inside.Core.Formula",_x000D_
        "ID": 5216,_x000D_
        "Results": [_x000D_
          [_x000D_
            ""_x000D_
          ]_x000D_
        ],_x000D_
        "Statistics": {_x000D_
          "CreationDate": "2022-11-15T10:02:33.4527863+01:00",_x000D_
          "LastRefreshDate": "2020-11-09T16:11:13.1745093+01:00",_x000D_
          "TotalRefreshCount": 1,_x000D_
          "CustomInfo": {}_x000D_
        }_x000D_
      },_x000D_
      "5217": {_x000D_
        "$type": "Inside.Core.Formula.Definition.DefinitionAC, Inside.Core.Formula",_x000D_
        "ID": 5217,_x000D_
        "Results": [_x000D_
          [_x000D_
            "Catégorie 1"_x000D_
          ]_x000D_
        ],_x000D_
        "Statistics": {_x000D_
          "CreationDate": "2022-11-15T10:02:33.4527863+01:00",_x000D_
          "LastRefreshDate": "2020-11-09T16:11:13.1775015+01:00",_x000D_
          "TotalRefreshCount": 1,_x000D_
          "CustomInfo": {}_x000D_
        }_x000D_
      },_x000D_
      "5218": {_x000D_
        "$type": "Inside.Core.Formula.Definition.DefinitionAC, Inside.Core.Formula",_x000D_
        "ID": 5218,_x000D_
        "Results": [_x000D_
          [_x000D_
            ""_x000D_
          ]_x000D_
        ],_x000D_
        "Statistics": {_x000D_
          "CreationDate": "2022-11-15T10:02:33.4527863+01:00",_x000D_
          "LastRefreshDate": "2020-11-09T16:11:13.1814928+01:00",_x000D_
          "TotalRefreshCount": 1,_x000D_
          "CustomInfo": {}_x000D_
        }_x000D_
      },_x000D_
      "5219": {_x000D_
        "$type": "Inside.Core.Formula.Definition.DefinitionAC, Inside.Core.Formula",_x000D_
        "ID": 5219,_x000D_
        "Results": [_x000D_
          [_x000D_
            "Catégorie 1"_x000D_
          ]_x000D_
        ],_x000D_
        "Statistics": {_x000D_
          "CreationDate": "2022-11-15T10:02:33.4527863+01:00",_x000D_
          "LastRefreshDate": "2020-11-09T16:11:13.1884706+01:00",_x000D_
          "TotalRefreshCount": 1,_x000D_
          "CustomInfo": {}_x000D_
        }_x000D_
      },_x000D_
      "5220": {_x000D_
        "$type": "Inside.Core.Formula.Definition.DefinitionAC, Inside.Core.Formula",_x000D_
        "ID": 522</t>
  </si>
  <si>
    <t xml:space="preserve">0,_x000D_
        "Results": [_x000D_
          [_x000D_
            "Catégorie 2"_x000D_
          ]_x000D_
        ],_x000D_
        "Statistics": {_x000D_
          "CreationDate": "2022-11-15T10:02:33.4527863+01:00",_x000D_
          "LastRefreshDate": "2020-11-09T16:11:13.195463+01:00",_x000D_
          "TotalRefreshCount": 1,_x000D_
          "CustomInfo": {}_x000D_
        }_x000D_
      },_x000D_
      "5221": {_x000D_
        "$type": "Inside.Core.Formula.Definition.DefinitionAC, Inside.Core.Formula",_x000D_
        "ID": 5221,_x000D_
        "Results": [_x000D_
          [_x000D_
            ""_x000D_
          ]_x000D_
        ],_x000D_
        "Statistics": {_x000D_
          "CreationDate": "2022-11-15T10:02:33.4527863+01:00",_x000D_
          "LastRefreshDate": "2020-11-09T16:11:13.1994442+01:00",_x000D_
          "TotalRefreshCount": 1,_x000D_
          "CustomInfo": {}_x000D_
        }_x000D_
      },_x000D_
      "5222": {_x000D_
        "$type": "Inside.Core.Formula.Definition.DefinitionAC, Inside.Core.Formula",_x000D_
        "ID": 5222,_x000D_
        "Results": [_x000D_
          [_x000D_
            "Catégorie 1"_x000D_
          ]_x000D_
        ],_x000D_
        "Statistics": {_x000D_
          "CreationDate": "2022-11-15T10:02:33.4527863+01:00",_x000D_
          "LastRefreshDate": "2020-11-09T16:11:13.202436+01:00",_x000D_
          "TotalRefreshCount": 1,_x000D_
          "CustomInfo": {}_x000D_
        }_x000D_
      },_x000D_
      "5223": {_x000D_
        "$type": "Inside.Core.Formula.Definition.DefinitionAC, Inside.Core.Formula",_x000D_
        "ID": 5223,_x000D_
        "Results": [_x000D_
          [_x000D_
            ""_x000D_
          ]_x000D_
        ],_x000D_
        "Statistics": {_x000D_
          "CreationDate": "2022-11-15T10:02:33.4527863+01:00",_x000D_
          "LastRefreshDate": "2020-11-09T16:11:13.2054287+01:00",_x000D_
          "TotalRefreshCount": 1,_x000D_
          "CustomInfo": {}_x000D_
        }_x000D_
      },_x000D_
      "5224": {_x000D_
        "$type": "Inside.Core.Formula.Definition.DefinitionAC, Inside.Core.Formula",_x000D_
        "ID": 5224,_x000D_
        "Results": [_x000D_
          [_x000D_
            "Catégorie 5"_x000D_
          ]_x000D_
        ],_x000D_
        "Statistics": {_x000D_
          "CreationDate": "2022-11-15T10:02:33.4527863+01:00",_x000D_
          "LastRefreshDate": "2020-11-09T16:11:13.2094179+01:00",_x000D_
          "TotalRefreshCount": 1,_x000D_
          "CustomInfo": {}_x000D_
        }_x000D_
      },_x000D_
      "5225": {_x000D_
        "$type": "Inside.Core.Formula.Definition.DefinitionAC, Inside.Core.Formula",_x000D_
        "ID": 5225,_x000D_
        "Results": [_x000D_
          [_x000D_
            ""_x000D_
          ]_x000D_
        ],_x000D_
        "Statistics": {_x000D_
          "CreationDate": "2022-11-15T10:02:33.4527863+01:00",_x000D_
          "LastRefreshDate": "2020-11-09T16:11:13.2124105+01:00",_x000D_
          "TotalRefreshCount": 1,_x000D_
          "CustomInfo": {}_x000D_
        }_x000D_
      },_x000D_
      "5226": {_x000D_
        "$type": "Inside.Core.Formula.Definition.DefinitionAC, Inside.Core.Formula",_x000D_
        "ID": 5226,_x000D_
        "Results": [_x000D_
          [_x000D_
            ""_x000D_
          ]_x000D_
        ],_x000D_
        "Statistics": {_x000D_
          "CreationDate": "2022-11-15T10:02:33.4527863+01:00",_x000D_
          "LastRefreshDate": "2020-11-09T16:11:13.2164007+01:00",_x000D_
          "TotalRefreshCount": 1,_x000D_
          "CustomInfo": {}_x000D_
        }_x000D_
      },_x000D_
      "5227": {_x000D_
        "$type": "Inside.Core.Formula.Definition.DefinitionAC, Inside.Core.Formula",_x000D_
        "ID": 5227,_x000D_
        "Results": [_x000D_
          [_x000D_
            ""_x000D_
          ]_x000D_
        ],_x000D_
        "Statistics": {_x000D_
          "CreationDate": "2022-11-15T10:02:33.4527863+01:00",_x000D_
          "LastRefreshDate": "2020-11-09T16:11:13.2319394+01:00",_x000D_
          "TotalRefreshCount": 1,_x000D_
          "CustomInfo": {}_x000D_
        }_x000D_
      },_x000D_
      "5228": {_x000D_
        "$type": "Inside.Core.Formula.Definition.DefinitionAC, Inside.Core.Formula",_x000D_
        "ID": 5228,_x000D_
        "Results": [_x000D_
          [_x000D_
            "Catégorie 1"_x000D_
          ]_x000D_
        ],_x000D_
        "Statistics": {_x000D_
          "CreationDate": "2022-11-15T10:02:33.4527863+01:00",_x000D_
          "LastRefreshDate": "2020-11-09T16:11:13.2358672+01:00",_x000D_
          "TotalRefreshCount": 1,_x000D_
          "CustomInfo": {}_x000D_
        }_x000D_
      },_x000D_
      "5229": {_x000D_
        "$type": "Inside.Core.Formula.Definition.DefinitionAC, Inside.Core.Formula",_x000D_
        "ID": 5229,_x000D_
        "Results": [_x000D_
          [_x000D_
            "Catégorie 3"_x000D_
          ]_x000D_
        ],_x000D_
        "Statistics": {_x000D_
          "CreationDate": "2022-11-15T10:02:33.4527863+01:00",_x000D_
          "LastRefreshDate": "2020-11-09T16:11:13.2383675+01:00",_x000D_
          "TotalRefreshCount": 1,_x000D_
          "CustomInfo": {}_x000D_
        }_x000D_
      },_x000D_
      "5230": {_x000D_
        "$type": "Inside.Core.Formula.Definition.DefinitionAC, Inside.Core.Formula",_x000D_
        "ID": 5230,_x000D_
        "Results": [_x000D_
          [_x000D_
            ""_x000D_
          ]_x000D_
        ],_x000D_
        "Statistics": {_x000D_
          "CreationDate": "2022-11-15T10:02:33.4527863+01:00",_x000D_
          "LastRefreshDate": "2020-11-09T16:11:13.2443529+01:00",_x000D_
          "TotalRefreshCount": 1,_x000D_
          "CustomInfo": {}_x000D_
        }_x000D_
      },_x000D_
      "5231": {_x000D_
        "$type": "Inside.Core.Formula.Definition.DefinitionAC, Inside.Core.Formula",_x000D_
        "ID": 5231,_x000D_
        "Results": [_x000D_
          [_x000D_
            ""_x000D_
          ]_x000D_
        ],_x000D_
        "Statistics": {_x000D_
          "CreationDate": "2022-11-15T10:02:33.4527863+01:00",_x000D_
          "LastRefreshDate": "2020-11-09T16:11:13.2493393+01:00",_x000D_
          "TotalRefreshCount": 1,_x000D_
          "CustomInfo": {}_x000D_
        }_x000D_
      },_x000D_
      "5232": {_x000D_
        "$type": "Inside.Core.Formula.Definition.DefinitionAC, Inside.Core.Formula",_x000D_
        "ID": 5232,_x000D_
        "Results": [_x000D_
          [_x000D_
            ""_x000D_
          ]_x000D_
        ],_x000D_
        "Statistics": {_x000D_
          "CreationDate": "2022-11-15T10:02:33.4527863+01:00",_x000D_
          "LastRefreshDate": "2020-11-09T16:11:13.2533293+01:00",_x000D_
          "TotalRefreshCount": 1,_x000D_
          "CustomInfo": {}_x000D_
        }_x000D_
      },_x000D_
      "5233": {_x000D_
        "$type": "Inside.Core.Formula.Definition.DefinitionAC, Inside.Core.Formula",_x000D_
        "ID": 5233,_x000D_
        "Results": [_x000D_
          [_x000D_
            "Catégorie 1"_x000D_
          ]_x000D_
        ],_x000D_
        "Statistics": {_x000D_
          "CreationDate": "2022-11-15T10:02:33.4527863+01:00",_x000D_
          "LastRefreshDate": "2020-11-09T16:11:13.2583164+01:00",_x000D_
          "TotalRefreshCount": 1,_x000D_
          "CustomInfo": {}_x000D_
        }_x000D_
      },_x000D_
      "5234": {_x000D_
        "$type": "Inside.Core.Formula.Definition.DefinitionAC, Inside.Core.Formula",_x000D_
        "ID": 5234,_x000D_
        "Results": [_x000D_
          [_x000D_
            "Catégorie 2"_x000D_
          ]_x000D_
        ],_x000D_
        "Statistics": {_x000D_
          "CreationDate": "2022-11-15T10:02:33.4527863+01:00",_x000D_
          "LastRefreshDate": "2020-11-09T16:11:13.2613087+01:00",_x000D_
          "TotalRefreshCount": 1,_x000D_
          "CustomInfo": {}_x000D_
        }_x000D_
      },_x000D_
      "5235": {_x000D_
        "$type": "Inside.Core.Formula.Definition.DefinitionAC, Inside.Core.Formula",_x000D_
        "ID": 5235,_x000D_
        "Results": [_x000D_
          [_x000D_
            ""_x000D_
          ]_x000D_
        ],_x000D_
        "Statistics": {_x000D_
          "CreationDate": "2022-11-15T10:02:33.4527863+01:00",_x000D_
          "LastRefreshDate": "2020-11-09T16:11:13.2652993+01:00",_x000D_
          "TotalRefreshCount": 1,_x000D_
          "CustomInfo": {}_x000D_
        }_x000D_
      },_x000D_
      "5236": {_x000D_
        "$type": "Inside.Core.Formula.Definition.DefinitionAC, Inside.Core.Formula",_x000D_
        "ID": 5236,_x000D_
        "Results": [_x000D_
          [_x000D_
            ""_x000D_
          ]_x000D_
        ],_x000D_
        "Statistics": {_x000D_
          "CreationDate": "2022-11-15T10:02:33.4527863+01:00",_x000D_
          "LastRefreshDate": "2020-11-09T16:11:13.2682912+01:00",_x000D_
          "TotalRefreshCount": 1,_x000D_
          "CustomInfo": {}_x000D_
        }_x000D_
      },_x000D_
      "5237": {_x000D_
        "$type": "Inside.Core.Formula.Definition.DefinitionAC, Inside.Core.Formula",_x000D_
        "ID": 5237,_x000D_
        "Results": [_x000D_
          [_x000D_
            "Catégorie 3"_x000D_
          ]_x000D_
        ],_x000D_
        "Statistics": {_x000D_
          "CreationDate": "2022-11-15T10:02:33.4527863+01:00",_x000D_
          "LastRefreshDate": "2020-11-09T16:11:13.2712837+01:00",_x000D_
          "TotalRefreshCount": 1,_x000D_
          "CustomInfo": {}_x000D_
        }_x000D_
      },_x000D_
      "5238": {_x000D_
        "$type": "Inside.Core.Formula.Definition.DefinitionAC, Inside.Core.Formula",_x000D_
        "ID": 5238,_x000D_
        "Results": [_x000D_
          [_x000D_
            ""_x000D_
          ]_x000D_
        ],_x000D_
        "Statistics": {_x000D_
          "CreationDate": "2022-11-15T10:02:33.4527863+01:00",_x000D_
          "LastRefreshDate": "2020-11-09T16:11:13.2752732+01:00",_x000D_
          "TotalRefreshCount": 1,_x000D_
          "CustomInfo": {}_x000D_
        }_x000D_
      },_x000D_
      "5239": {_x000D_
        "$type": "Inside.Core.Formula.Definition.DefinitionAC, Inside.Core.Formula",_x000D_
        "ID": 5239,_x000D_
        "Results": [_x000D_
          [_x000D_
            "Catégorie 1"_x000D_
          ]_x000D_
        ],_x000D_
        "Statistics": {_x000D_
          "CreationDate": "2022-11-15T10:02:33.4527863+01:00",_x000D_
          "LastRefreshDate": "2020-11-09T16:11:13.2782666+01:00",_x000D_
          "TotalRefreshCount": 1,_x000D_
          "CustomInfo": {}_x000D_
        }_x000D_
      },_x000D_
      "5240": {_x000D_
        "$type": "Inside.Core.Formula.Definition.DefinitionAC, Inside.Core.Formula",_x000D_
        "ID": 5240,_x000D_
        "Results": [_x000D_
          [_x000D_
            ""_x000D_
          ]_x000D_
        ],_x000D_
        "Statistics": {_x000D_
          "CreationDate": "2022-11-15T10:02:33.4527863+01:00",_x000D_
          "LastRefreshDate": "2020-11-09T16:11:13.2862441+01:00",_x000D_
          "TotalRefreshCount": 1,_x000D_
          "CustomInfo": {}_x000D_
        }_x000D_
      },_x000D_
      "5241": {_x000D_
        "$type": "Inside.Core.Formula.Definition.DefinitionAC, Inside.Core.Formula",_x000D_
        "ID": 5241,_x000D_
        "Results": [_x000D_
          [_x000D_
            "Catégorie 1"_x000D_
          ]_x000D_
        ],_x000D_
        "Statistics": {_x000D_
          "CreationDate": "2022-11-15T10:02:33.4527863+01:00",_x000D_
          "LastRefreshDate": "2020-11-09T16:11:13.3023309+01:00",_x000D_
          "TotalRefreshCount": 1,_x000D_
          "CustomInfo": {}_x000D_
        }_x000D_
      },_x000D_
      "5242": {_x000D_
        "$type": "Inside.Core.Formula.Definition.DefinitionAC, Inside.Core.Formula",_x000D_
        "ID": 5242,_x000D_
        "Results": [_x000D_
          [_x000D_
            ""_x000D_
          ]_x000D_
        ],_x000D_
        "Statistics": {_x000D_
          "CreationDate": "2022-11-15T10:02:33.4527863+01:00",_x000D_
          "LastRefreshDate": "2020-11-09T16:11:13.3073182+01:00",_x000D_
          "TotalRefreshCount": 1,_x000D_
          "CustomInfo": {}_x000D_
        }_x000D_
      },_x000D_
      "5243": {_x000D_
        "$type": "Inside.Core.Formula.Definition.DefinitionAC, Inside.Core.Formula",_x000D_
        "ID": 5243,_x000D_
        "Results": [_x000D_
          [_x000D_
            "Catégorie 4"_x000D_
          ]_x000D_
        ],_x000D_
        "Statistics": {_x000D_
          "CreationDate": "2022-11-15T10:02:33.4527863+01:00",_x000D_
          "LastRefreshDate": "2020-11-09T16:11:13.312304+01:00",_x000D_
          "TotalRefreshCount": 1,_x000D_
          "CustomInfo": {}_x000D_
        }_x000D_
      },_x000D_
      "5244": {_x000D_
        "$type": "Inside.Core.Formula.Definition.DefinitionAC, Inside.Core.Formula",_x000D_
        "ID": 5244,_x000D_
        "Results": [_x000D_
          [_x000D_
            ""_x000D_
          ]_x000D_
        ],_x000D_
        "Statistics": {_x000D_
          "CreationDate": "2022-11-15T10:02:33.4527863+01:00",_x000D_
          "LastRefreshDate": "2020-11-09T16:11:13.3162943+01:00",_x000D_
          "TotalRefreshCount": 1,_x000D_
          "CustomInfo": {}_x000D_
        }_x000D_
      },_x000D_
      "5245": {_x000D_
        "$type": "Inside.Core.Formula.Definition.DefinitionAC, Inside.Core.Formula",_x000D_
        "ID": 5245,_x000D_
        "Results": [_x000D_
          [_x000D_
            ""_x000D_
          ]_x000D_
        ],_x000D_
        "Statistics": {_x000D_
          "CreationDate": "2022-11-15T10:02:33.4527863+01:00",_x000D_
          "LastRefreshDate": "2020-11-09T16:11:13.320283+01:00",_x000D_
          "TotalRefreshCount": 1,_x000D_
          "CustomInfo": {}_x000D_
        }_x000D_
      },_x000D_
      "5246": {_x000D_
        "$type": "Inside.Core.Formula.Definition.DefinitionAC, Inside.Core.Formula",_x000D_
        "ID": 5246,_x000D_
        "Results": [_x000D_
          [_x000D_
            "Catégorie 3"_x000D_
          ]_x000D_
        ],_x000D_
        "Statistics": {_x000D_
          "CreationDate": "2022-11-15T10:02:33.4527863+01:00",_x000D_
          "LastRefreshDate": "2020-11-09T16:11:13.3232754+01:00",_x000D_
          "TotalRefreshCount": 1,_x000D_
          "CustomInfo": {}_x000D_
        }_x000D_
      },_x000D_
      "5247": {_x000D_
        "$type": "Inside.Core.Formula.Definition.DefinitionAC, Inside.Core.Formula",_x000D_
        "ID": 5247,_x000D_
        "Results": [_x000D_
          [_x000D_
            ""_x000D_
          ]_x000D_
        ],_x000D_
        "Statistics": {_x000D_
          "CreationDate": "2022-11-15T10:02:33.4527863+01:00",_x000D_
          "LastRefreshDate": "2020-11-09T16:11:13.3262676+01:00",_x000D_
          "TotalRefreshCount": 1,_x000D_
          "CustomInfo": {}_x000D_
        }_x000D_
      },_x000D_
      "5248": {_x000D_
        "$type": "Inside.Core.Formula.Definition.DefinitionAC, Inside.Core.Formula",_x000D_
        "ID": 5248,_x000D_
        "Results": [_x000D_
          [_x000D_
            ""_x000D_
          ]_x000D_
        ],_x000D_
        "Statistics": {_x000D_
          "CreationDate": "2022-11-15T10:02:33.4527863+01:00",_x000D_
          "LastRefreshDate": "2020-11-09T16:11:13.3292595+01:00",_x000D_
          "TotalRefreshCount": 1,_x000D_
          "CustomInfo": {}_x000D_
        }_x000D_
      },_x000D_
      "5249": {_x000D_
        "$type": "Inside.Core.Formula.Definition.DefinitionAC, Inside.Core.Formula",_x000D_
        "ID": 5249,_x000D_
        "Results": [_x000D_
          [_x000D_
            "200"_x000D_
          ]_x000D_
        ],_x000D_
        "Statistics": {_x000D_
          "CreationDate": "2022-11-15T10:02:33.4527863+01:00",_x000D_
          "LastRefreshDate": "2020-11-09T16:11:13.3312537+01:00",_x000D_
          "TotalRefreshCount": 1,_x000D_
          "CustomInfo": {}_x000D_
        }_x000D_
      },_x000D_
      "5250": {_x000D_
        "$type": "Inside.Core.Formula.Definition.DefinitionAC, Inside.Core.Formula",_x000D_
        "ID": 5250,_x000D_
        "Results": [_x000D_
          [_x000D_
            "200"_x000D_
          ]_x000D_
        ],_x000D_
        "Statistics": {_x000D_
          "CreationDate": "2022-11-15T10:02:33.4527863+01:00",_x000D_
          "LastRefreshDate": "2020-11-09T16:11:13.3342462+01:00",_x000D_
          "TotalRefreshCount": 1,_x000D_
          "CustomInfo": {}_x000D_
        }_x000D_
      },_x000D_
      "5251": {_x000D_
        "$type": "Inside.Core.Formula.Definition.DefinitionAC, Inside.Core.Formula",_x000D_
        "ID": 5251,_x000D_
        "Results": [_x000D_
          [_x000D_
            "100"_x000D_
          ]_x000D_
        ],_x000D_
        "Statistics": {_x000D_
          "CreationDate": "2022-11-15T10:02:33.4527863+01:00",_x000D_
          "LastRefreshDate": "2020-11-09T16:11:13.3362418+01:00",_x000D_
          "TotalRefreshCount": 1,_x000D_
          "CustomInfo": {}_x000D_
        }_x000D_
      },_x000D_
      "5252": {_x000D_
        "$type": "Inside.Core.Formula.Definition.DefinitionAC, Inside.Core.Formula",_x000D_
        "ID": 5252,_x000D_
        "Results": [_x000D_
          [_x000D_
            "300"_x000D_
          ]_x000D_
        ],_x000D_
        "Statistics": {_x000D_
          "CreationDate": "2022-11-15T10:02:33.4527863+01:00",_x000D_
          "LastRefreshDate": "2020-11-09T16:11:13.3382358+01:00",_x000D_
          "TotalRefreshCount": 1,_x000D_
          "CustomInfo": {}_x000D_
        }_x000D_
      },_x000D_
      "5253": {_x000D_
        "$type": "Inside.Core.Formula.Definition.DefinitionAC, Inside.Core.Formula",_x000D_
        "ID": 5253,_x000D_
        "Results": [_x000D_
          [_x000D_
            "150"_x000D_
          ]_x000D_
        ],_x000D_
        "Statistics": {_x000D_
          "CreationDate": "2022-11-15T10:02:33.4527863+01:00",_x000D_
          "LastRefreshDate": "2020-11-09T16:11:13.3412283+01:00",_x000D_
          "TotalRefreshCount": 1,_x000D_
          "CustomInfo": {}_x000D_
        }_x000D_
      },_x000D_
      "5254": {_x000D_
        "$type": "Inside.Core.Formula.Definition.DefinitionAC, Inside.Core.Formula",_x000D_
        "ID": 5254,_x000D_
        "Results": [_x000D_
          [_x000D_
            "200"_x000D_
          ]_x000D_
        ],_x000D_
        "Statistics": {_x000D_
          "CreationDate": "2022-11-15T10:02:33.4527863+01:00",_x000D_
          "LastRefreshDate": "2020-11-09T16:11:13.343223+01:00",_x000D_
          "TotalRefreshCount": 1,_x000D_
          "CustomInfo": {}_x000D_
        }_x000D_
      },_x000D_
      "5255": {_x000D_
        "$type": "Inside.Core.Formula.Definition.DefinitionAC, Inside.Core.Formula",_x000D_
        "ID": 5255,_x000D_
        "Results": [_x000D_
          [_x000D_
            "100"_x000D_
          ]_x000D_
        ],_x000D_
        "Statistics": {_x000D_
          "CreationDate": "2022-11-15T10:02:33.4527863+01:00",_x000D_
          "LastRefreshDate": "2020-11-09T16:11:13.3452179+01:00",_x000D_
          "TotalRefreshCount": 1,_x000D_
          "CustomInfo": {}_x000D_
        }_x000D_
      },_x000D_
      "5256": {_x000D_
        "$type": "Inside.Core.Formula.Definition.DefinitionAC, Inside.Core.Formula",_x000D_
        "ID": 5256,_x000D_
        "Results": [_x000D_
          [_x000D_
            "300"_x000D_
          ]_x000D_
        ],_x000D_
        "Statistics": {_x000D_
          "CreationDate": "2022-11-15T10:02:33.4527863+01:00",_x000D_
          "LastRefreshDate": "2020-11-09T16:11:13.3481492+01:00",_x000D_
          "TotalRefreshCount": 1,_x000D_
          "CustomInfo": {}_x000D_
        }_x000D_
      },_x000D_
      "5257": {_x000D_
        "$type": "Inside.Core.Formula.Definition.DefinitionAC, Inside.Core.Formula",_x000D_
        "ID": 5257,_x000D_
        "Results": [_x000D_
          [_x000D_
            "150"_x000D_
          ]_x000D_
        ],_x000D_
        "Statistics": {_x000D_
          "CreationDate": "2022-11-15T10:02:33.4527863+01:00",_x000D_
          "LastRefreshDate": "2020-11-09T16:11:13.3511941+01:00",_x000D_
          "TotalRefreshCount": 1,_x000D_
          "CustomInfo": {}_x000D_
        }_x000D_
      },_x000D_
      "5258": {_x000D_
        "$type": "Inside.Core.Formula.Definition.DefinitionAC, Inside.Core.Formula",_x000D_
        "ID": 5258,_x000D_
        "Results": [_x000D_
          [_x000D_
            "200"_x000D_
          ]_x000D_
        ],_x000D_
        "Statistics": {_x000D_
          "CreationDate": "2022-11-15T10:02:33.4527863+01:00",_x000D_
          "LastRefreshDate": "2020-11-09T16:11:13.3531929+01:00",_x000D_
          "TotalRefreshCount": 1,_x000D_
          "CustomInfo": {}_x000D_
        }_x000D_
      },_x000D_
      "5259": {_x000D_
        "$type": "Inside.Core.Formula.Definition.DefinitionAC, Inside.Core.Formula",_x000D_
        "ID": 5259,_x000D_
        "Results": [_x000D_
          [_x000D_
            "250"_x000D_
          ]_x000D_
        ],_x000D_
        "Statistics": {_x000D_
          "CreationDate": "2022-11-15T10:02:33.4527863+01:00",_x000D_
          "LastRefreshDate": "2020-11-09T16:11:13.3551846+01:00",_x000D_
          "TotalRefreshCount": 1,_x000D_
          "CustomInfo": {}_x000D_
        }_x000D_
      },_x000D_
      "5260": {_x000D_
        "$type": "Inside.Core.Formula.Definition.DefinitionAC, Inside.Core.Formula",_x000D_
        "ID": 5260,_x000D_
        "Results": [_x000D_
          [_x000D_
            "200"_x000D_
          ]_x000D_
        ],_x000D_
        "Statistics": {_x000D_
          "CreationDate": "2022-11-15T10:02:33.4527863+01:00",_x000D_
          "LastRefreshDate": "2020-11-09T16:11:13.3581764+01:00",_x000D_
          "TotalRefreshCount": 1,_x000D_
          "CustomInfo": {}_x000D_
        }_x000D_
      },_x000D_
      "5261": {_x000D_
        "$type": "Inside.Core.Formula.Definition.DefinitionAC, Inside.Core.Formula",_x000D_
        "ID": 5261,_x000D_
        "Results": [_x000D_
          [_x000D_
            "100"_x000D_
          ]_x000D_
        ],_x000D_
        "Statistics": {_x000D_
          "CreationDate": "2022-11-15T10:02:33.4527863+01:00",_x000D_
          "LastRefreshDate": "2020-11-09T16:11:13.3611157+01:00",_x000D_
          "TotalRefreshCount": 1,_x000D_
          "CustomInfo": {}_x000D_
        }_x000D_
      },_x000D_
      "5262": {_x000D_
        "$type": "Inside.Core.Formula.Definition.DefinitionAC, Inside.Core.Formula",_x000D_
        "ID": 5262,_x000D_
        "Results": [_x000D_
          [_x000D_
            "200"_x000D_
          ]_x000D_
        ],_x000D_
        "Statistics": {_x000D_
          "CreationDate": "2022-11-15T10:02:33.4527863+01:00",_x000D_
          "LastRefreshDate": "2020-11-09T16:11:13.3661028+01:00",_x000D_
          "TotalRefreshCount": 1,_x000D_
          "CustomInfo": {}_x000D_
        }_x000D_
      },_x000D_
      "5263": {_x000D_
        "$type": "Inside.Core.Formula.Definition.DefinitionAC, Inside.Core.Formula",_x000D_
        "ID": 5263,_x000D_
        "Results": [_x000D_
          [_x000D_
            "250"_x000D_
          ]_x000D_
        ],_x000D_
        "Statistics": {_x000D_
          "CreationDate": "2022-11-15T10:02:33.4527863+01:00",_x000D_
          "LastRefreshDate": "2020-11-09T16:11:13.3710997+01:00",_x000D_
          "TotalRefreshCount": 1,_x000D_
          "CustomInfo": {}_x000D_
        }_x000D_
      },_x000D_
      "5264": {_x000D_
        "$type": "Inside.Core.Formula.Definition.DefinitionAC, Inside.Core.Formula",_x000D_
        "ID": 5264,_x000D_
        "Results": [_x000D_
          [_x000D_
            "400"_x000D_
          ]_x000D_
        ],_x000D_
        "Statistics": {_x000D_
          "CreationDate": "2022-11-15T10:02:33.4527863+01:00",_x000D_
          "LastRefreshDate": "2020-11-09T16:11:13.377074+01:00",_x000D_
          "TotalRefreshCount": 1,_x000D_
          "CustomInfo": {}_x000D_
        }_x000D_
      },_x000D_
      "5265": {_x000D_
        "$type": "Inside.Core.Formula.Definition.DefinitionAC, Inside.Core.Formula",_x000D_
        "ID": 5265,_x000D_
        "Results": [_x000D_
          [_x000D_
            "250"_x000D_
          ]_x000D_
        ],_x000D_
        "Statistics": {_x000D_
          "CreationDate": "2022-11-15T10:02:33.4527863+01:00",_x000D_
          "LastRefreshDate": "2020-11-09T16:11:13.3820612+01:00",_x000D_
          "TotalRefreshCount": 1,_x000D_
          "CustomInfo": {}_x000D_
        }_x000D_
      },_x000D_
      "5266": {_x000D_
        "$type": "Inside.Core.Formula.Definition.DefinitionAC, Inside.Core.Formula",_x000D_
        "ID": 5266,_x000D_
        "Results": [_x000D_
          [_x000D_
            "200"_x000D_
          ]_x000D_
        ],_x000D_
        "Statistics": {_x000D_
          "CreationDate": "2022-11-15T10:02:33.4527863+01:00",_x000D_
          "LastRefreshDate": "2020-11-09T16:11:13.3860502+01:00",_x000D_
          "TotalRefreshCount": 1,_x000D_
          "CustomInfo": {}_x000D_
        }_x000D_
      },_x000D_
      "5267": {_x000D_
        "$type": "Inside.Core.Formula.Definition.DefinitionAC, Inside.Core.Formula",_x000D_
        "ID": 5267,_x000D_
        "Results": [_x000D_
          [_x000D_
            "200"_x000D_
          ]_x000D_
        ],_x000D_
        "Statistics": {_x000D_
          "CreationDate": "2022-11-15T10:02:33.4527863+01:00",_x000D_
          "LastRefreshDate": "2020-11-09T16:11:13.3880448+01:00",_x000D_
          "TotalRefreshCount": 1,_x000D_
          "CustomInfo": {}_x000D_
        }_x000D_
      },_x000D_
      "5268": {_x000D_
        "$type": "Inside.Core.Formula.Definition.DefinitionAC, Inside.Core.Formula",_x000D_
        "ID": 5268,_x000D_
        "Results": [_x000D_
          [_x000D_
            "100"_x000D_
          ]_x000D_
        ],_x000D_
        "Statistics": {_x000D_
          "CreationDate": "2022-11-15T10:02:33.4527863+01:00",_x000D_
          "LastRefreshDate": "2020-11-09T16:11:13.3910372+01:00",_x000D_
          "TotalRefreshCount": 1,_x000D_
          "CustomInfo": {}_x000D_
        }_x000D_
      },_x000D_
      "5269": {_x000D_
        "$type": "Inside.Core.Formula.Definition.DefinitionAC, Inside.Core.Formula",_x000D_
        "ID": 5269,_x000D_
        "Results": [_x000D_
          [_x000D_
            "300"_x000D_
          ]_x000D_
        ],_x000D_
        "Statistics": {_x000D_
          "CreationDate": "2022-11-15T10:02:33.4527863+01:00",_x000D_
          "LastRefreshDate": "2020-11-09T16:11:13.394029+01:00",_x000D_
          "TotalRefreshCount": 1,_x000D_
          "CustomInfo": {}_x000D_
        }_x000D_
      },_x000D_
      "5270": {_x000D_
        "$type": "Inside.Core.Formula.Definition.DefinitionAC, Inside.Core.Formula",_x000D_
        "ID": 5270,_x000D_
        "Results": [_x000D_
          [_x000D_
            "150"_x000D_
          ]_x000D_
        ],_x000D_
        "Statistics": {_x000D_
          "CreationDate": "2022-11-15T10:02:33.4527863+01:00",_x000D_
          "LastRefreshDate": "2020-11-09T16:11:13.4180012+01:00",_x000D_
          "TotalRefreshCount": 1,_x000D_
          "CustomInfo": {}_x000D_
        }_x000D_
      },_x000D_
      "5271": {_x000D_
        "$type": "Inside.Core.Formula.Definition.DefinitionAC, Inside.Core.Formula",_x000D_
        "ID": 5271,_x000D_
        "Results": [_x000D_
          [_x000D_
            "200"_x000D_
          ]_x000D_
        ],_x000D_
        "Statistics": {_x000D_
          "CreationDate": "2022-11-15T10:02:33.4527863+01:00",_x000D_
          "LastRefreshDate": "2020-11-09T16:11:13.4209948+01:00",_x000D_
          "TotalRefreshCount": 1,_x000D_
          "CustomInfo": {}_x000D_
        }_x000D_
      },_x000D_
      "5272": {_x000D_
        "$type": "Inside.Core.Formula.Definition.DefinitionAC, Inside.Core.Formula",_x000D_
        "ID": 5272,_x000D_
        "Results": [_x000D_
          [_x000D_
            "100"_x000D_
          ]_x000D_
        ],_x000D_
        "Statistics": {_x000D_
          "CreationDate": "2022-11-15T10:02:33.4527863+01:00",_x000D_
          "LastRefreshDate": "2020-11-09T16:11:13.4229914+01:00",_x000D_
          "TotalRefreshCount": 1,_x000D_
          "CustomInfo": {}_x000D_
        }_x000D_
      },_x000D_
      "5273": {_x000D_
        "$type": "Inside.Core.Formula.Definition.DefinitionAC, Inside.Core.Formula",_x000D_
        "ID": 5273,_x000D_
        "Results": [_x000D_
          [_x000D_
            "300"_x000D_
          ]_x000D_
        ],_x000D_
        "Statistics": {_x000D_
          "CreationDate": "2022-11-15T10:02:33.4527863+01:00",_x000D_
          "LastRefreshDate": "2020-11-09T16:11:13.4259459+01:00",_x000D_
          "TotalRefreshCount": 1,_x000D_
          "CustomInfo": {}_x000D_
        }_x000D_
      },_x000D_
      "5274": {_x000D_
        "$type": "Inside.Core.Formula.Definition.DefinitionAC, Inside.Core.Formula",_x000D_
        "ID": 5274,_x000D_
        "Results": [_x000D_
          [_x000D_
            "100"_x000D_
          ]_x000D_
        ],_x000D_
        "Statistics": {_x000D_
          "CreationDate": "2022-11-15T10:02:33.4527863+01:00",_x000D_
          "LastRefreshDate": "2020-11-09T16:11:13.4279849+01:00",_x000D_
          "TotalRefreshCount": 1,_x000D_
          "CustomInfo": {}_x000D_
        }_x000D_
      },_x000D_
      "5275": {_x000D_
        "$type": "Inside.Core.Formula.Definition.DefinitionAC, Inside.Core.Formula",_x000D_
        "ID": 5275,_x000D_
        "Results": [_x000D_
          [_x000D_
            "100"_x000D_
          ]_x000D_
        ],_x000D_
        "Statistics": {_x000D_
          "CreationDate": "2022-11-15T10:02:33.4527863+01:00",_x000D_
          "LastRefreshDate": "2020-11-09T16:11:13.4309367+01:00",_x000D_
          "TotalRefreshCount": 1,_x000D_
          "CustomInfo": {}_x000D_
        }_x000D_
      },_x000D_
      "5276": {_x000D_
        "$type": "Inside.Core.Formula.Definition.DefinitionAC, Inside.Core.Formula",_x000D_
        "ID": 5276,_x000D_
        "Results": [_x000D_
          [_x000D_
            "250"_x000D_
          ]_x000D_
        ],_x000D_
        "Statistics": {_x000D_
          "CreationDate": "2022-11-15T10:02:33.4527863+01:00",_x000D_
          "LastRefreshDate": "2020-11-09T16:11:13.4339598+01:00",_x000D_
          "TotalRefreshCount": 1,_x000D_
          "CustomInfo": {}_x000D_
        }_x000D_
      },_x000D_
      "5277": {_x000D_
        "$type": "Inside.Core.Formula.Definition.DefinitionAC, Inside.Core.Formula",_x000D_
        "ID": 5277,_x000D_
        "Results": [_x000D_
          [_x000D_
            "300"_x000D_
          ]_x000D_
        ],_x000D_
        "Statistics": {_x000D_
          "CreationDate": "2022-11-15T10:02:33.4527863+01:00",_x000D_
          "LastRefreshDate": "2020-11-09T16:11:13.4359209+01:00",_x000D_
          "TotalRefreshCount": 1,_x000D_
          "CustomInfo": {}_x000D_
        }_x000D_
      },_x000D_
      "5278": {_x000D_
        "$type": "Inside.Core.Formula.Definition.DefinitionAC, Inside.Core.Formula",_x000D_
        "ID": 5278,_x000D_
        "Results": [_x000D_
          [_x000D_
            "100"_x000D_
          ]_x000D_
        ],_x000D_
        "Statistics": {_x000D_
          "CreationDate": "2022-11-15T10:02:33.4527863+01:00",_x000D_
          "LastRefreshDate": "2020-11-09T16:11:13.4379526+01:00",_x000D_
          "TotalRefreshCount": 1,_x000D_
          "CustomInfo": {}_x000D_
        }_x000D_
      },_x000D_
      "5279": {_x000D_
        "$type": "Inside.Core.Formula.Definition.DefinitionAC, Inside.Core.Formula",_x000D_
        "ID": 5279,_x000D_
        "Results": [_x000D_
          [_x000D_
            "150"_x000D_
          ]_x000D_
        ],_x000D_
        "Statistics": {_x000D_
          "CreationDate": "2022-11-15T10:02:33.4527863+01:00",_x000D_
          "LastRefreshDate": "2020-11-09T16:11:13.440945+01:00",_x000D_
          "TotalRefreshCount": 1,_x000D_
          "CustomInfo": {}_x000D_
        }_x000D_
      },_x000D_
      "5280": {_x000D_
        "$type": "Inside.Core.Formula.Definition.DefinitionAC, Inside.Core.Formula",_x000D_
        "ID": 5280,_x000D_
        "Results": [_x000D_
          [_x000D_
            "250"_x000D_
          ]_x000D_
        ],_x000D_
        "Statistics": {_x000D_
          "CreationDate": "2022-11-15T10:02:33.4527863+01:00",_x000D_
          "LastRefreshDate": "2020-11-09T16:11:13.4429499+01:00",_x000D_
          "TotalRefreshCount": 1,_x000D_
          "CustomInfo": {}_x000D_
        }_x000D_
      },_x000D_
      "5281": {_x000D_
        "$type": "Inside.Core.Formula.Definition.DefinitionAC, Inside.Core.Formula",_x000D_
        "ID": 5281,_x000D_
        "Results": [_x000D_
          [_x000D_
            "300"_x000D_
          ]_x000D_
        ],_x000D_
        "Statistics": {_x000D_
          "CreationDate": "2022-11-15T10:02:33.4527863+01:00",_x000D_
          "LastRefreshDate": "2020-11-09T16:11:13.4449398+01:00",_x000D_
          "TotalRefreshCount": 1,_x000D_
          "CustomInfo": {}_x000D_
        }_x000D_
      },_x000D_
      "5282": {_x000D_
        "$type": "Inside.Core.Formula.Definition.DefinitionAC, Inside.Core.Formula",_x000D_
        "ID": 5282,_x000D_
        "Results": [_x000D_
          [_x000D_
            "250"_x000D_
          ]_x000D_
        ],_x000D_
        "Statistics": {_x000D_
          "CreationDate": "2022-11-15T10:02:33.4527863+01:00",_x000D_
          "LastRefreshDate": "2020-11-09T16:11:13.4482861+01:00",_x000D_
          "TotalRefreshCount": 1,_x000D_
          "CustomInfo": {}_x000D_
        }_x000D_
      },_x000D_
      "5283": {_x000D_
        "$type": "Inside.Core.Formula.Definition.DefinitionAC, Inside.Core.Formula",_x000D_
        "ID": 5283,_x000D_
        "Results": [_x000D_
          [_x000D_
            "100"_x000D_
          ]_x000D_
        ],_x000D_
        "Statistics": {_x000D_
          "CreationDate": "2022-11-15T10:02:33.4527863+01:00",_x000D_
          "LastRefreshDate": "2020-11-09T16:11:13.4502891+01:00",_x000D_
          "TotalRefreshCount": 1,_x000D_
          "CustomInfo": {}_x000D_
        }_x000D_
      },_x000D_
      "5284": {_x000D_
        "$type": "Inside.Core.Formula.Definition.DefinitionAC, Inside.Core.Formula",_x000D_
        "ID": 5284,_x000D_
        "Results": [_x000D_
          [_x000D_
            "Ingénieur et cadre"_x000D_
          ]_x000D_
        ],_x000D_
        "Statistics": {_x000D_
          "CreationDate": "2022-11-15T10:02:33.4527863+01:00",_x000D_
          "LastRefreshDate": "2020-11-09T16:11:13.4532816+01:00",_x000D_
          "TotalRefreshCount": 1,_x000D_
          "CustomInfo": {}_x000D_
        }_x000D_
      },_x000D_
      "5285": {_x000D_
        "$type": "Inside.Core.Formula.Definition.DefinitionAC, Inside.Core.Formula",_x000D_
        "ID": 5285,_x000D_
        "Results": [_x000D_
          [_x000D_
            "Employé"_x000D_
          ]_x000D_
        ],_x000D_
        "Statistics": {_x000D_
          "CreationDate": "2022-11-15T10:02:33.4527863+01:00",_x000D_
          "LastRefreshDate": "2020-11-09T16:11:13.45528+01:00",_x000D_
          "TotalRefreshCount": 1,_x000D_
          "CustomInfo": {}_x000D_
        }_x000D_
      },_x000D_
      "5286": {_x000D_
        "$type": "Inside.Core.Formula.Definition.DefinitionAC, Inside.Core.Formula",_x000D_
        "ID": 5286,_x000D_
        "Results": [_x000D_
          [_x000D_
            "Ingénieur et cadre"_x000D_
          ]_x000D_
        ],_x000D_
        "Statistics": {_x000D_
          "CreationDate": "2022-11-15T10:02:33.4527863+01:00",_x000D_
          "LastRefreshDate": "2020-11-09T16:11:13.4582703+01:00",_x000D_
          "TotalRefreshCount": 1,_x000D_
          "CustomInfo": {}_x000D_
        }_x000D_
      },_x000D_
      "5287": {_x000D_
        "$type": "Inside.Core.Formula.Definition.DefinitionAC, Inside.Core.Formula",_x000D_
        "ID": 5287,_x000D_
        "Results": [_x000D_
          [_x000D_
            "Employé"_x000D_
          ]_x000D_
        ],_x000D_
        "Statistics": {_x000D_
          "CreationDate": "2022-11-15T10:02:33.4527863+01:00",_x000D_
          "LastRefreshDate": "2020-11-09T16:11:13.4602644+01:00",_x000D_
          "TotalRefreshCount": 1,_x000D_
          "CustomInfo": {}_x000D_
        }_x000D_
      },_x000D_
      "5288": {_x000D_
        "$type": "Inside.Core.Formula.Definition.DefinitionAC, Inside.Core.Formula",_x000D_
        "ID": 5288,_x000D_
        "Results": [_x000D_
          [_x000D_
            "Employé"_x000D_
          ]_x000D_
        ],_x000D_
        "Statistics": {_x000D_
          "CreationDate": "2022-11-15T10:02:33.4527863+01:00",_x000D_
          "LastRefreshDate": "2020-11-09T16:11:13.4622609+01:00",_x000D_
          "TotalRefreshCount": 1,_x000D_
          "CustomInfo": {}_x000D_
        }_x000D_
      },_x000D_
      "5289": {_x000D_
        "$type": "Inside.Core.Formula.Definition.DefinitionAC, Inside.Core.Formula",_x000D_
        "ID": 5289,_x000D_
        "Results": [_x000D_
          [_x000D_
            "Ingénieur et cadre"_x000D_
          ]_x000D_
        ],_x000D_
        "Statistics": {_x000D_
          "CreationDate": "2022-11-15T10:02:33.4527863+01:00",_x000D_
          "LastRefreshDate": "2020-11-09T16:11:13.4652113+01:00",_x000D_
          "TotalRefreshCount": 1,_x000D_
          "CustomInfo": {}_x000D_
        }_x000D_
      },_x000D_
      "5290": {_x000D_
        "$type": "Inside.Core.Formula.Definition.DefinitionAC, Inside.Core.Formula",_x000D_
        "ID": 5290,_x000D_
        "Results": [_x000D_
          [_x000D_
            "Ingénieur et cadre"_x000D_
          ]_x000D_
        ],_x000D_
        "Statistics": {_x000D_
          "CreationDate": "2022-11-15T10:02:33.4527863+01:00",_x000D_
          "LastRefreshDate": "2020-11-09T16:11:13.4851601+01:00",_x000D_
          "TotalRefreshCount": 1,_x000D_
          "CustomInfo": {}_x000D_
        }_x000D_
      },_x000D_
      "5291": {_x000D_
        "$type": "Inside.Core.Formula.Definition.DefinitionAC, Inside.Core.Formula",_x000D_
        "ID": 5291,_x000D_
        "Results": [_x000D_
          [_x000D_
            "Ingénieur et cadre"_x000D_
          ]_x000D_
        ],_x000D_
        "Statistics": {_x000D_
          "CreationDate": "2022-11-15T10:02:33.4527863+01:00",_x000D_
          "LastRefreshDate": "2020-11-09T16:11:13.4911977+01:00",_x000D_
          "TotalRefreshCount": 1,_x000D_
          "CustomInfo": {}_x000D_
        }_x000D_
      },_x000D_
      "5292": {_x000D_
        "$type": "Inside.Core.Formula.Definition.DefinitionAC, Inside.Core.Formula",_x000D_
        "ID": 5292,_x000D_
        "Results": [_x000D_
          [_x000D_
            "Ingénieur et cadre"_x000D_
          ]_x000D_
        ],_x000D_
        "Statistics": {_x000D_
          "CreationDate": "2022-11-15T10:02:33.4527863+01:00",_x000D_
          "LastRefreshDate": "2020-11-09T16:11:13.4951742+01:00",_x000D_
          "TotalRefreshCount": 1,_x000D_
          "CustomInfo": {}_x000D_
        }_x000D_
      },_x000D_
      "5293": {_x000D_
        "$type": "Inside.Core.Formula.Definition.DefinitionAC, Inside.Core.Formula",_x000D_
        "ID": 5293,_x000D_
        "Results": [_x000D_
          [_x000D_
            "Ingénieur et cadre"_x000D_
          ]_x000D_
        ],_x000D_
        "Statistics": {_x000D_
          "CreationDate": "2022-11-15T10:02:33.4527863+01:00",_x000D_
          "LastRefreshDate": "2020-11-09T16:11:13.4992479+01:00",_x000D_
          "TotalRefreshCount": 1,_x000D_
  </t>
  </si>
  <si>
    <t xml:space="preserve">        "CustomInfo": {}_x000D_
        }_x000D_
      },_x000D_
      "5294": {_x000D_
        "$type": "Inside.Core.Formula.Definition.DefinitionAC, Inside.Core.Formula",_x000D_
        "ID": 5294,_x000D_
        "Results": [_x000D_
          [_x000D_
            "Employé"_x000D_
          ]_x000D_
        ],_x000D_
        "Statistics": {_x000D_
          "CreationDate": "2022-11-15T10:02:33.4527863+01:00",_x000D_
          "LastRefreshDate": "2020-11-09T16:11:13.5032751+01:00",_x000D_
          "TotalRefreshCount": 1,_x000D_
          "CustomInfo": {}_x000D_
        }_x000D_
      },_x000D_
      "5295": {_x000D_
        "$type": "Inside.Core.Formula.Definition.DefinitionAC, Inside.Core.Formula",_x000D_
        "ID": 5295,_x000D_
        "Results": [_x000D_
          [_x000D_
            "Ingénieur et cadre"_x000D_
          ]_x000D_
        ],_x000D_
        "Statistics": {_x000D_
          "CreationDate": "2022-11-15T10:02:33.4527863+01:00",_x000D_
          "LastRefreshDate": "2020-11-09T16:11:13.5062299+01:00",_x000D_
          "TotalRefreshCount": 1,_x000D_
          "CustomInfo": {}_x000D_
        }_x000D_
      },_x000D_
      "5296": {_x000D_
        "$type": "Inside.Core.Formula.Definition.DefinitionAC, Inside.Core.Formula",_x000D_
        "ID": 5296,_x000D_
        "Results": [_x000D_
          [_x000D_
            "2"_x000D_
          ]_x000D_
        ],_x000D_
        "Statistics": {_x000D_
          "CreationDate": "2022-11-15T10:02:33.4527863+01:00",_x000D_
          "LastRefreshDate": "2020-11-09T16:11:13.5092675+01:00",_x000D_
          "TotalRefreshCount": 1,_x000D_
          "CustomInfo": {}_x000D_
        }_x000D_
      },_x000D_
      "5297": {_x000D_
        "$type": "Inside.Core.Formula.Definition.DefinitionAC, Inside.Core.Formula",_x000D_
        "ID": 5297,_x000D_
        "Results": [_x000D_
          [_x000D_
            "2"_x000D_
          ]_x000D_
        ],_x000D_
        "Statistics": {_x000D_
          "CreationDate": "2022-11-15T10:02:33.4527863+01:00",_x000D_
          "LastRefreshDate": "2020-11-09T16:11:13.5112159+01:00",_x000D_
          "TotalRefreshCount": 1,_x000D_
          "CustomInfo": {}_x000D_
        }_x000D_
      },_x000D_
      "5298": {_x000D_
        "$type": "Inside.Core.Formula.Definition.DefinitionAC, Inside.Core.Formula",_x000D_
        "ID": 5298,_x000D_
        "Results": [_x000D_
          [_x000D_
            "1"_x000D_
          ]_x000D_
        ],_x000D_
        "Statistics": {_x000D_
          "CreationDate": "2022-11-15T10:02:33.4527863+01:00",_x000D_
          "LastRefreshDate": "2020-11-09T16:11:13.5172547+01:00",_x000D_
          "TotalRefreshCount": 1,_x000D_
          "CustomInfo": {}_x000D_
        }_x000D_
      },_x000D_
      "5299": {_x000D_
        "$type": "Inside.Core.Formula.Definition.DefinitionAC, Inside.Core.Formula",_x000D_
        "ID": 5299,_x000D_
        "Results": [_x000D_
          [_x000D_
            "2"_x000D_
          ]_x000D_
        ],_x000D_
        "Statistics": {_x000D_
          "CreationDate": "2022-11-15T10:02:33.4527863+01:00",_x000D_
          "LastRefreshDate": "2020-11-09T16:11:13.5202446+01:00",_x000D_
          "TotalRefreshCount": 1,_x000D_
          "CustomInfo": {}_x000D_
        }_x000D_
      },_x000D_
      "5300": {_x000D_
        "$type": "Inside.Core.Formula.Definition.DefinitionAC, Inside.Core.Formula",_x000D_
        "ID": 5300,_x000D_
        "Results": [_x000D_
          [_x000D_
            "2"_x000D_
          ]_x000D_
        ],_x000D_
        "Statistics": {_x000D_
          "CreationDate": "2022-11-15T10:02:33.4527863+01:00",_x000D_
          "LastRefreshDate": "2020-11-09T16:11:13.5222466+01:00",_x000D_
          "TotalRefreshCount": 1,_x000D_
          "CustomInfo": {}_x000D_
        }_x000D_
      },_x000D_
      "5301": {_x000D_
        "$type": "Inside.Core.Formula.Definition.DefinitionAC, Inside.Core.Formula",_x000D_
        "ID": 5301,_x000D_
        "Results": [_x000D_
          [_x000D_
            "2"_x000D_
          ]_x000D_
        ],_x000D_
        "Statistics": {_x000D_
          "CreationDate": "2022-11-15T10:02:33.4527863+01:00",_x000D_
          "LastRefreshDate": "2020-11-09T16:11:13.524239+01:00",_x000D_
          "TotalRefreshCount": 1,_x000D_
          "CustomInfo": {}_x000D_
        }_x000D_
      },_x000D_
      "5302": {_x000D_
        "$type": "Inside.Core.Formula.Definition.DefinitionAC, Inside.Core.Formula",_x000D_
        "ID": 5302,_x000D_
        "Results": [_x000D_
          [_x000D_
            "3"_x000D_
          ]_x000D_
        ],_x000D_
        "Statistics": {_x000D_
          "CreationDate": "2022-11-15T10:02:33.4527863+01:00",_x000D_
          "LastRefreshDate": "2020-11-09T16:11:13.5272055+01:00",_x000D_
          "TotalRefreshCount": 1,_x000D_
          "CustomInfo": {}_x000D_
        }_x000D_
      },_x000D_
      "5303": {_x000D_
        "$type": "Inside.Core.Formula.Definition.DefinitionAC, Inside.Core.Formula",_x000D_
        "ID": 5303,_x000D_
        "Results": [_x000D_
          [_x000D_
            "3"_x000D_
          ]_x000D_
        ],_x000D_
        "Statistics": {_x000D_
          "CreationDate": "2022-11-15T10:02:33.4527863+01:00",_x000D_
          "LastRefreshDate": "2020-11-09T16:11:13.5301684+01:00",_x000D_
          "TotalRefreshCount": 1,_x000D_
          "CustomInfo": {}_x000D_
        }_x000D_
      },_x000D_
      "5304": {_x000D_
        "$type": "Inside.Core.Formula.Definition.DefinitionAC, Inside.Core.Formula",_x000D_
        "ID": 5304,_x000D_
        "Results": [_x000D_
          [_x000D_
            "2"_x000D_
          ]_x000D_
        ],_x000D_
        "Statistics": {_x000D_
          "CreationDate": "2022-11-15T10:02:33.4527863+01:00",_x000D_
          "LastRefreshDate": "2020-11-09T16:11:13.5332075+01:00",_x000D_
          "TotalRefreshCount": 1,_x000D_
          "CustomInfo": {}_x000D_
        }_x000D_
      },_x000D_
      "5305": {_x000D_
        "$type": "Inside.Core.Formula.Definition.DefinitionAC, Inside.Core.Formula",_x000D_
        "ID": 5305,_x000D_
        "Results": [_x000D_
          [_x000D_
            "2"_x000D_
          ]_x000D_
        ],_x000D_
        "Statistics": {_x000D_
          "CreationDate": "2022-11-15T10:02:33.4527863+01:00",_x000D_
          "LastRefreshDate": "2020-11-09T16:11:13.5352013+01:00",_x000D_
          "TotalRefreshCount": 1,_x000D_
          "CustomInfo": {}_x000D_
        }_x000D_
      },_x000D_
      "5306": {_x000D_
        "$type": "Inside.Core.Formula.Definition.DefinitionAC, Inside.Core.Formula",_x000D_
        "ID": 5306,_x000D_
        "Results": [_x000D_
          [_x000D_
            "2"_x000D_
          ]_x000D_
        ],_x000D_
        "Statistics": {_x000D_
          "CreationDate": "2022-11-15T10:02:33.4527863+01:00",_x000D_
          "LastRefreshDate": "2020-11-09T16:11:13.54019+01:00",_x000D_
          "TotalRefreshCount": 1,_x000D_
          "CustomInfo": {}_x000D_
        }_x000D_
      },_x000D_
      "5307": {_x000D_
        "$type": "Inside.Core.Formula.Definition.DefinitionAC, Inside.Core.Formula",_x000D_
        "ID": 5307,_x000D_
        "Results": [_x000D_
          [_x000D_
            "1"_x000D_
          ]_x000D_
        ],_x000D_
        "Statistics": {_x000D_
          "CreationDate": "2022-11-15T10:02:33.4527863+01:00",_x000D_
          "LastRefreshDate": "2020-11-09T16:11:13.5522697+01:00",_x000D_
          "TotalRefreshCount": 1,_x000D_
          "CustomInfo": {}_x000D_
        }_x000D_
      },_x000D_
      "5308": {_x000D_
        "$type": "Inside.Core.Formula.Definition.DefinitionAC, Inside.Core.Formula",_x000D_
        "ID": 5308,_x000D_
        "Results": [_x000D_
          [_x000D_
            "2"_x000D_
          ]_x000D_
        ],_x000D_
        "Statistics": {_x000D_
          "CreationDate": "2022-11-15T10:02:33.4527863+01:00",_x000D_
          "LastRefreshDate": "2020-11-09T16:11:13.558216+01:00",_x000D_
          "TotalRefreshCount": 1,_x000D_
          "CustomInfo": {}_x000D_
        }_x000D_
      },_x000D_
      "5309": {_x000D_
        "$type": "Inside.Core.Formula.Definition.DefinitionAC, Inside.Core.Formula",_x000D_
        "ID": 5309,_x000D_
        "Results": [_x000D_
          [_x000D_
            "1"_x000D_
          ]_x000D_
        ],_x000D_
        "Statistics": {_x000D_
          "CreationDate": "2022-11-15T10:02:33.4527863+01:00",_x000D_
          "LastRefreshDate": "2020-11-09T16:11:13.5622453+01:00",_x000D_
          "TotalRefreshCount": 1,_x000D_
          "CustomInfo": {}_x000D_
        }_x000D_
      },_x000D_
      "5310": {_x000D_
        "$type": "Inside.Core.Formula.Definition.DefinitionAC, Inside.Core.Formula",_x000D_
        "ID": 5310,_x000D_
        "Results": [_x000D_
          [_x000D_
            "3"_x000D_
          ]_x000D_
        ],_x000D_
        "Statistics": {_x000D_
          "CreationDate": "2022-11-15T10:02:33.4527863+01:00",_x000D_
          "LastRefreshDate": "2020-11-09T16:11:13.567203+01:00",_x000D_
          "TotalRefreshCount": 1,_x000D_
          "CustomInfo": {}_x000D_
        }_x000D_
      },_x000D_
      "5311": {_x000D_
        "$type": "Inside.Core.Formula.Definition.DefinitionAC, Inside.Core.Formula",_x000D_
        "ID": 5311,_x000D_
        "Results": [_x000D_
          [_x000D_
            "2"_x000D_
          ]_x000D_
        ],_x000D_
        "Statistics": {_x000D_
          "CreationDate": "2022-11-15T10:02:33.4527863+01:00",_x000D_
          "LastRefreshDate": "2020-11-09T16:11:13.5702228+01:00",_x000D_
          "TotalRefreshCount": 1,_x000D_
          "CustomInfo": {}_x000D_
        }_x000D_
      },_x000D_
      "5312": {_x000D_
        "$type": "Inside.Core.Formula.Definition.DefinitionAC, Inside.Core.Formula",_x000D_
        "ID": 5312,_x000D_
        "Results": [_x000D_
          [_x000D_
            "1"_x000D_
          ]_x000D_
        ],_x000D_
        "Statistics": {_x000D_
          "CreationDate": "2022-11-15T10:02:33.4527863+01:00",_x000D_
          "LastRefreshDate": "2020-11-09T16:11:13.5732187+01:00",_x000D_
          "TotalRefreshCount": 1,_x000D_
          "CustomInfo": {}_x000D_
        }_x000D_
      },_x000D_
      "5313": {_x000D_
        "$type": "Inside.Core.Formula.Definition.DefinitionAC, Inside.Core.Formula",_x000D_
        "ID": 5313,_x000D_
        "Results": [_x000D_
          [_x000D_
            "3"_x000D_
          ]_x000D_
        ],_x000D_
        "Statistics": {_x000D_
          "CreationDate": "2022-11-15T10:02:33.4527863+01:00",_x000D_
          "LastRefreshDate": "2020-11-09T16:11:13.5762153+01:00",_x000D_
          "TotalRefreshCount": 1,_x000D_
          "CustomInfo": {}_x000D_
        }_x000D_
      },_x000D_
      "5314": {_x000D_
        "$type": "Inside.Core.Formula.Definition.DefinitionAC, Inside.Core.Formula",_x000D_
        "ID": 5314,_x000D_
        "Results": [_x000D_
          [_x000D_
            "1"_x000D_
          ]_x000D_
        ],_x000D_
        "Statistics": {_x000D_
          "CreationDate": "2022-11-15T10:02:33.4527863+01:00",_x000D_
          "LastRefreshDate": "2020-11-09T16:11:13.5782159+01:00",_x000D_
          "TotalRefreshCount": 1,_x000D_
          "CustomInfo": {}_x000D_
        }_x000D_
      },_x000D_
      "5315": {_x000D_
        "$type": "Inside.Core.Formula.Definition.DefinitionAC, Inside.Core.Formula",_x000D_
        "ID": 5315,_x000D_
        "Results": [_x000D_
          [_x000D_
            "Catégorie 3"_x000D_
          ]_x000D_
        ],_x000D_
        "Statistics": {_x000D_
          "CreationDate": "2022-11-15T10:02:33.4527863+01:00",_x000D_
          "LastRefreshDate": "2020-11-09T16:11:13.5821631+01:00",_x000D_
          "TotalRefreshCount": 1,_x000D_
          "CustomInfo": {}_x000D_
        }_x000D_
      },_x000D_
      "5316": {_x000D_
        "$type": "Inside.Core.Formula.Definition.DefinitionAC, Inside.Core.Formula",_x000D_
        "ID": 5316,_x000D_
        "Results": [_x000D_
          [_x000D_
            "Catégorie 1"_x000D_
          ]_x000D_
        ],_x000D_
        "Statistics": {_x000D_
          "CreationDate": "2022-11-15T10:02:33.4527863+01:00",_x000D_
          "LastRefreshDate": "2020-11-09T16:11:13.5851939+01:00",_x000D_
          "TotalRefreshCount": 1,_x000D_
          "CustomInfo": {}_x000D_
        }_x000D_
      },_x000D_
      "5317": {_x000D_
        "$type": "Inside.Core.Formula.Definition.DefinitionAC, Inside.Core.Formula",_x000D_
        "ID": 5317,_x000D_
        "Results": [_x000D_
          [_x000D_
            ""_x000D_
          ]_x000D_
        ],_x000D_
        "Statistics": {_x000D_
          "CreationDate": "2022-11-15T10:02:33.4527863+01:00",_x000D_
          "LastRefreshDate": "2020-11-09T16:11:13.5881862+01:00",_x000D_
          "TotalRefreshCount": 1,_x000D_
          "CustomInfo": {}_x000D_
        }_x000D_
      },_x000D_
      "5318": {_x000D_
        "$type": "Inside.Core.Formula.Definition.DefinitionAC, Inside.Core.Formula",_x000D_
        "ID": 5318,_x000D_
        "Results": [_x000D_
          [_x000D_
            "Catégorie 1"_x000D_
          ]_x000D_
        ],_x000D_
        "Statistics": {_x000D_
          "CreationDate": "2022-11-15T10:02:33.4527863+01:00",_x000D_
          "LastRefreshDate": "2020-11-09T16:11:13.5901804+01:00",_x000D_
          "TotalRefreshCount": 1,_x000D_
          "CustomInfo": {}_x000D_
        }_x000D_
      },_x000D_
      "5319": {_x000D_
        "$type": "Inside.Core.Formula.Definition.DefinitionAC, Inside.Core.Formula",_x000D_
        "ID": 5319,_x000D_
        "Results": [_x000D_
          [_x000D_
            "Catégorie 4"_x000D_
          ]_x000D_
        ],_x000D_
        "Statistics": {_x000D_
          "CreationDate": "2022-11-15T10:02:33.4527863+01:00",_x000D_
          "LastRefreshDate": "2020-11-09T16:11:13.5931835+01:00",_x000D_
          "TotalRefreshCount": 1,_x000D_
          "CustomInfo": {}_x000D_
        }_x000D_
      },_x000D_
      "5320": {_x000D_
        "$type": "Inside.Core.Formula.Definition.DefinitionAC, Inside.Core.Formula",_x000D_
        "ID": 5320,_x000D_
        "Results": [_x000D_
          [_x000D_
            ""_x000D_
          ]_x000D_
        ],_x000D_
        "Statistics": {_x000D_
          "CreationDate": "2022-11-15T10:02:33.4527863+01:00",_x000D_
          "LastRefreshDate": "2020-11-09T16:11:13.596326+01:00",_x000D_
          "TotalRefreshCount": 1,_x000D_
          "CustomInfo": {}_x000D_
        }_x000D_
      },_x000D_
      "5321": {_x000D_
        "$type": "Inside.Core.Formula.Definition.DefinitionAC, Inside.Core.Formula",_x000D_
        "ID": 5321,_x000D_
        "Results": [_x000D_
          [_x000D_
            "Catégorie 1"_x000D_
          ]_x000D_
        ],_x000D_
        "Statistics": {_x000D_
          "CreationDate": "2022-11-15T10:02:33.4527863+01:00",_x000D_
          "LastRefreshDate": "2020-11-09T16:11:13.599354+01:00",_x000D_
          "TotalRefreshCount": 1,_x000D_
          "CustomInfo": {}_x000D_
        }_x000D_
      },_x000D_
      "5322": {_x000D_
        "$type": "Inside.Core.Formula.Definition.DefinitionAC, Inside.Core.Formula",_x000D_
        "ID": 5322,_x000D_
        "Results": [_x000D_
          [_x000D_
            "Catégorie 3"_x000D_
          ]_x000D_
        ],_x000D_
        "Statistics": {_x000D_
          "CreationDate": "2022-11-15T10:02:33.4527863+01:00",_x000D_
          "LastRefreshDate": "2020-11-09T16:11:13.6013435+01:00",_x000D_
          "TotalRefreshCount": 1,_x000D_
          "CustomInfo": {}_x000D_
        }_x000D_
      },_x000D_
      "5323": {_x000D_
        "$type": "Inside.Core.Formula.Definition.DefinitionAC, Inside.Core.Formula",_x000D_
        "ID": 5323,_x000D_
        "Results": [_x000D_
          [_x000D_
            ""_x000D_
          ]_x000D_
        ],_x000D_
        "Statistics": {_x000D_
          "CreationDate": "2022-11-15T10:02:33.4527863+01:00",_x000D_
          "LastRefreshDate": "2020-11-09T16:11:13.6043337+01:00",_x000D_
          "TotalRefreshCount": 1,_x000D_
          "CustomInfo": {}_x000D_
        }_x000D_
      },_x000D_
      "5324": {_x000D_
        "$type": "Inside.Core.Formula.Definition.DefinitionAC, Inside.Core.Formula",_x000D_
        "ID": 5324,_x000D_
        "Results": [_x000D_
          [_x000D_
            ""_x000D_
          ]_x000D_
        ],_x000D_
        "Statistics": {_x000D_
          "CreationDate": "2022-11-15T10:02:33.4527863+01:00",_x000D_
          "LastRefreshDate": "2020-11-09T16:11:13.60733+01:00",_x000D_
          "TotalRefreshCount": 1,_x000D_
          "CustomInfo": {}_x000D_
        }_x000D_
      },_x000D_
      "5325": {_x000D_
        "$type": "Inside.Core.Formula.Definition.DefinitionAC, Inside.Core.Formula",_x000D_
        "ID": 5325,_x000D_
        "Results": [_x000D_
          [_x000D_
            "Catégorie 1"_x000D_
          ]_x000D_
        ],_x000D_
        "Statistics": {_x000D_
          "CreationDate": "2022-11-15T10:02:33.4527863+01:00",_x000D_
          "LastRefreshDate": "2020-11-09T16:11:13.6093225+01:00",_x000D_
          "TotalRefreshCount": 1,_x000D_
          "CustomInfo": {}_x000D_
        }_x000D_
      },_x000D_
      "5326": {_x000D_
        "$type": "Inside.Core.Formula.Definition.DefinitionAC, Inside.Core.Formula",_x000D_
        "ID": 5326,_x000D_
        "Results": [_x000D_
          [_x000D_
            ""_x000D_
          ]_x000D_
        ],_x000D_
        "Statistics": {_x000D_
          "CreationDate": "2022-11-15T10:02:33.4527863+01:00",_x000D_
          "LastRefreshDate": "2020-11-09T16:11:13.6132535+01:00",_x000D_
          "TotalRefreshCount": 1,_x000D_
          "CustomInfo": {}_x000D_
        }_x000D_
      },_x000D_
      "5327": {_x000D_
        "$type": "Inside.Core.Formula.Definition.DefinitionAC, Inside.Core.Formula",_x000D_
        "ID": 5327,_x000D_
        "Results": [_x000D_
          [_x000D_
            ""_x000D_
          ]_x000D_
        ],_x000D_
        "Statistics": {_x000D_
          "CreationDate": "2022-11-15T10:02:33.4527863+01:00",_x000D_
          "LastRefreshDate": "2020-11-09T16:11:13.6162766+01:00",_x000D_
          "TotalRefreshCount": 1,_x000D_
          "CustomInfo": {}_x000D_
        }_x000D_
      },_x000D_
      "5328": {_x000D_
        "$type": "Inside.Core.Formula.Definition.DefinitionAC, Inside.Core.Formula",_x000D_
        "ID": 5328,_x000D_
        "Results": [_x000D_
          [_x000D_
            ""_x000D_
          ]_x000D_
        ],_x000D_
        "Statistics": {_x000D_
          "CreationDate": "2022-11-15T10:02:33.4527863+01:00",_x000D_
          "LastRefreshDate": "2020-11-09T16:11:13.6192676+01:00",_x000D_
          "TotalRefreshCount": 1,_x000D_
          "CustomInfo": {}_x000D_
        }_x000D_
      },_x000D_
      "5329": {_x000D_
        "$type": "Inside.Core.Formula.Definition.DefinitionAC, Inside.Core.Formula",_x000D_
        "ID": 5329,_x000D_
        "Results": [_x000D_
          [_x000D_
            "Catégorie 5"_x000D_
          ]_x000D_
        ],_x000D_
        "Statistics": {_x000D_
          "CreationDate": "2022-11-15T10:02:33.4527863+01:00",_x000D_
          "LastRefreshDate": "2020-11-09T16:11:13.6232783+01:00",_x000D_
          "TotalRefreshCount": 1,_x000D_
          "CustomInfo": {}_x000D_
        }_x000D_
      },_x000D_
      "5330": {_x000D_
        "$type": "Inside.Core.Formula.Definition.DefinitionAC, Inside.Core.Formula",_x000D_
        "ID": 5330,_x000D_
        "Results": [_x000D_
          [_x000D_
            ""_x000D_
          ]_x000D_
        ],_x000D_
        "Statistics": {_x000D_
          "CreationDate": "2022-11-15T10:02:33.4527863+01:00",_x000D_
          "LastRefreshDate": "2020-11-09T16:11:13.6262208+01:00",_x000D_
          "TotalRefreshCount": 1,_x000D_
          "CustomInfo": {}_x000D_
        }_x000D_
      },_x000D_
      "5331": {_x000D_
        "$type": "Inside.Core.Formula.Definition.DefinitionAC, Inside.Core.Formula",_x000D_
        "ID": 5331,_x000D_
        "Results": [_x000D_
          [_x000D_
            ""_x000D_
          ]_x000D_
        ],_x000D_
        "Statistics": {_x000D_
          "CreationDate": "2022-11-15T10:02:33.4527863+01:00",_x000D_
          "LastRefreshDate": "2020-11-09T16:11:13.6302082+01:00",_x000D_
          "TotalRefreshCount": 1,_x000D_
          "CustomInfo": {}_x000D_
        }_x000D_
      },_x000D_
      "5332": {_x000D_
        "$type": "Inside.Core.Formula.Definition.DefinitionAC, Inside.Core.Formula",_x000D_
        "ID": 5332,_x000D_
        "Results": [_x000D_
          [_x000D_
            ""_x000D_
          ]_x000D_
        ],_x000D_
        "Statistics": {_x000D_
          "CreationDate": "2022-11-15T10:02:33.4527863+01:00",_x000D_
          "LastRefreshDate": "2020-11-09T16:11:13.6332021+01:00",_x000D_
          "TotalRefreshCount": 1,_x000D_
          "CustomInfo": {}_x000D_
        }_x000D_
      },_x000D_
      "5333": {_x000D_
        "$type": "Inside.Core.Formula.Definition.DefinitionAC, Inside.Core.Formula",_x000D_
        "ID": 5333,_x000D_
        "Results": [_x000D_
          [_x000D_
            "Catégorie 3"_x000D_
          ]_x000D_
        ],_x000D_
        "Statistics": {_x000D_
          "CreationDate": "2022-11-15T10:02:33.4527863+01:00",_x000D_
          "LastRefreshDate": "2020-11-09T16:11:13.6361948+01:00",_x000D_
          "TotalRefreshCount": 1,_x000D_
          "CustomInfo": {}_x000D_
        }_x000D_
      },_x000D_
      "5334": {_x000D_
        "$type": "Inside.Core.Formula.Definition.DefinitionAC, Inside.Core.Formula",_x000D_
        "ID": 5334,_x000D_
        "Results": [_x000D_
          [_x000D_
            ""_x000D_
          ]_x000D_
        ],_x000D_
        "Statistics": {_x000D_
          "CreationDate": "2022-11-15T10:02:33.4527863+01:00",_x000D_
          "LastRefreshDate": "2020-11-09T16:11:13.6431756+01:00",_x000D_
          "TotalRefreshCount": 1,_x000D_
          "CustomInfo": {}_x000D_
        }_x000D_
      },_x000D_
      "5335": {_x000D_
        "$type": "Inside.Core.Formula.Definition.DefinitionAC, Inside.Core.Formula",_x000D_
        "ID": 5335,_x000D_
        "Results": [_x000D_
          [_x000D_
            "Catégorie 1"_x000D_
          ]_x000D_
        ],_x000D_
        "Statistics": {_x000D_
          "CreationDate": "2022-11-15T10:02:33.4527863+01:00",_x000D_
          "LastRefreshDate": "2020-11-09T16:11:13.6594124+01:00",_x000D_
          "TotalRefreshCount": 1,_x000D_
          "CustomInfo": {}_x000D_
        }_x000D_
      },_x000D_
      "5336": {_x000D_
        "$type": "Inside.Core.Formula.Definition.DefinitionAC, Inside.Core.Formula",_x000D_
        "ID": 5336,_x000D_
        "Results": [_x000D_
          [_x000D_
            ""_x000D_
          ]_x000D_
        ],_x000D_
        "Statistics": {_x000D_
          "CreationDate": "2022-11-15T10:02:33.4527863+01:00",_x000D_
          "LastRefreshDate": "2020-11-09T16:11:13.6673472+01:00",_x000D_
          "TotalRefreshCount": 1,_x000D_
          "CustomInfo": {}_x000D_
        }_x000D_
      },_x000D_
      "5337": {_x000D_
        "$type": "Inside.Core.Formula.Definition.DefinitionAC, Inside.Core.Formula",_x000D_
        "ID": 5337,_x000D_
        "Results": [_x000D_
          [_x000D_
            ""_x000D_
          ]_x000D_
        ],_x000D_
        "Statistics": {_x000D_
          "CreationDate": "2022-11-15T10:02:33.4527863+01:00",_x000D_
          "LastRefreshDate": "2020-11-09T16:11:13.6733688+01:00",_x000D_
          "TotalRefreshCount": 1,_x000D_
          "CustomInfo": {}_x000D_
        }_x000D_
      },_x000D_
      "5338": {_x000D_
        "$type": "Inside.Core.Formula.Definition.DefinitionAC, Inside.Core.Formula",_x000D_
        "ID": 5338,_x000D_
        "Results": [_x000D_
          [_x000D_
            "Catégorie 1"_x000D_
          ]_x000D_
        ],_x000D_
        "Statistics": {_x000D_
          "CreationDate": "2022-11-15T10:02:33.4527863+01:00",_x000D_
          "LastRefreshDate": "2020-11-09T16:11:13.6783556+01:00",_x000D_
          "TotalRefreshCount": 1,_x000D_
          "CustomInfo": {}_x000D_
        }_x000D_
      },_x000D_
      "5339": {_x000D_
        "$type": "Inside.Core.Formula.Definition.DefinitionAC, Inside.Core.Formula",_x000D_
        "ID": 5339,_x000D_
        "Results": [_x000D_
          [_x000D_
            "Catégorie 2"_x000D_
          ]_x000D_
        ],_x000D_
        "Statistics": {_x000D_
          "CreationDate": "2022-11-15T10:02:33.4527863+01:00",_x000D_
          "LastRefreshDate": "2020-11-09T16:11:13.6823072+01:00",_x000D_
          "TotalRefreshCount": 1,_x000D_
          "CustomInfo": {}_x000D_
        }_x000D_
      },_x000D_
      "5340": {_x000D_
        "$type": "Inside.Core.Formula.Definition.DefinitionAC, Inside.Core.Formula",_x000D_
        "ID": 5340,_x000D_
        "Results": [_x000D_
          [_x000D_
            ""_x000D_
          ]_x000D_
        ],_x000D_
        "Statistics": {_x000D_
          "CreationDate": "2022-11-15T10:02:33.4527863+01:00",_x000D_
          "LastRefreshDate": "2020-11-09T16:11:13.6863288+01:00",_x000D_
          "TotalRefreshCount": 1,_x000D_
          "CustomInfo": {}_x000D_
        }_x000D_
      },_x000D_
      "5341": {_x000D_
        "$type": "Inside.Core.Formula.Definition.DefinitionAC, Inside.Core.Formula",_x000D_
        "ID": 5341,_x000D_
        "Results": [_x000D_
          [_x000D_
            ""_x000D_
          ]_x000D_
        ],_x000D_
        "Statistics": {_x000D_
          "CreationDate": "2022-11-15T10:02:33.4527863+01:00",_x000D_
          "LastRefreshDate": "2020-11-09T16:11:13.6893244+01:00",_x000D_
          "TotalRefreshCount": 1,_x000D_
          "CustomInfo": {}_x000D_
        }_x000D_
      },_x000D_
      "5342": {_x000D_
        "$type": "Inside.Core.Formula.Definition.DefinitionAC, Inside.Core.Formula",_x000D_
        "ID": 5342,_x000D_
        "Results": [_x000D_
          [_x000D_
            "Catégorie 1"_x000D_
          ]_x000D_
        ],_x000D_
        "Statistics": {_x000D_
          "CreationDate": "2022-11-15T10:02:33.4527863+01:00",_x000D_
          "LastRefreshDate": "2020-11-09T16:11:13.6923183+01:00",_x000D_
          "TotalRefreshCount": 1,_x000D_
          "CustomInfo": {}_x000D_
        }_x000D_
      },_x000D_
      "5343": {_x000D_
        "$type": "Inside.Core.Formula.Definition.DefinitionAC, Inside.Core.Formula",_x000D_
        "ID": 5343,_x000D_
        "Results": [_x000D_
          [_x000D_
            "Catégorie 2"_x000D_
          ]_x000D_
        ],_x000D_
        "Statistics": {_x000D_
          "CreationDate": "2022-11-15T10:02:33.4527863+01:00",_x000D_
          "LastRefreshDate": "2020-11-09T16:11:13.695316+01:00",_x000D_
          "TotalRefreshCount": 1,_x000D_
          "CustomInfo": {}_x000D_
        }_x000D_
      },_x000D_
      "5344": {_x000D_
        "$type": "Inside.Core.Formula.Definition.DefinitionAC, Inside.Core.Formula",_x000D_
        "ID": 5344,_x000D_
        "Results": [_x000D_
          [_x000D_
            ""_x000D_
          ]_x000D_
        ],_x000D_
        "Statistics": {_x000D_
          "CreationDate": "2022-11-15T10:02:33.4527863+01:00",_x000D_
          "LastRefreshDate": "2020-11-09T16:11:13.6982838+01:00",_x000D_
          "TotalRefreshCount": 1,_x000D_
          "CustomInfo": {}_x000D_
        }_x000D_
      },_x000D_
      "5345": {_x000D_
        "$type": "Inside.Core.Formula.Definition.DefinitionAC, Inside.Core.Formula",_x000D_
        "ID": 5345,_x000D_
        "Results": [_x000D_
          [_x000D_
            "Catégorie 1"_x000D_
          ]_x000D_
        ],_x000D_
        "Statistics": {_x000D_
          "CreationDate": "2022-11-15T10:02:33.4527863+01:00",_x000D_
          "LastRefreshDate": "2020-11-09T16:11:13.7012888+01:00",_x000D_
          "TotalRefreshCount": 1,_x000D_
          "CustomInfo": {}_x000D_
        }_x000D_
      },_x000D_
      "5346": {_x000D_
        "$type": "Inside.Core.Formula.Definition.DefinitionAC, Inside.Core.Formula",_x000D_
        "ID": 5346,_x000D_
        "Results": [_x000D_
          [_x000D_
            "Catégorie 1"_x000D_
          ]_x000D_
        ],_x000D_
        "Statistics": {_x000D_
          "CreationDate": "2022-11-15T10:02:33.4527863+01:00",_x000D_
          "LastRefreshDate": "2020-11-09T16:11:13.7032827+01:00",_x000D_
          "TotalRefreshCount": 1,_x000D_
          "CustomInfo": {}_x000D_
        }_x000D_
      },_x000D_
      "5347": {_x000D_
        "$type": "Inside.Core.Formula.Definition.DefinitionAC, Inside.Core.Formula",_x000D_
        "ID": 5347,_x000D_
        "Results": [_x000D_
          [_x000D_
            "Catégorie 3"_x000D_
          ]_x000D_
        ],_x000D_
        "Statistics": {_x000D_
          "CreationDate": "2022-11-15T10:02:33.4527863+01:00",_x000D_
          "LastRefreshDate": "2020-11-09T16:11:13.7062754+01:00",_x000D_
          "TotalRefreshCount": 1,_x000D_
          "CustomInfo": {}_x000D_
        }_x000D_
      },_x000D_
      "5348": {_x000D_
        "$type": "Inside.Core.Formula.Definition.DefinitionAC, Inside.Core.Formula",_x000D_
        "ID": 5348,_x000D_
        "Results": [_x000D_
          [_x000D_
            "Catégorie 2"_x000D_
          ]_x000D_
        ],_x000D_
        "Statistics": {_x000D_
          "CreationDate": "2022-11-15T10:02:33.4527863+01:00",_x000D_
          "LastRefreshDate": "2020-11-09T16:11:13.7092677+01:00",_x000D_
          "TotalRefreshCount": 1,_x000D_
          "CustomInfo": {}_x000D_
        }_x000D_
      },_x000D_
      "5349": {_x000D_
        "$type": "Inside.Core.Formula.Definition.DefinitionAC, Inside.Core.Formula",_x000D_
        "ID": 5349,_x000D_
        "Results": [_x000D_
          [_x000D_
            "Catégorie 1"_x000D_
          ]_x000D_
        ],_x000D_
        "Statistics": {_x000D_
          "CreationDate": "2022-11-15T10:02:33.4527863+01:00",_x000D_
          "LastRefreshDate": "2020-11-09T16:11:13.7112617+01:00",_x000D_
          "TotalRefreshCount": 1,_x000D_
          "CustomInfo": {}_x000D_
        }_x000D_
      },_x000D_
      "5350": {_x000D_
        "$type": "Inside.Core.Formula.Definition.DefinitionAC, Inside.Core.Formula",_x000D_
        "ID": 5350,_x000D_
        "Results": [_x000D_
          [_x000D_
            ""_x000D_
          ]_x000D_
        ],_x000D_
        "Statistics": {_x000D_
          "CreationDate": "2022-11-15T10:02:33.4527863+01:00",_x000D_
          "LastRefreshDate": "2020-11-09T16:11:13.7142101+01:00",_x000D_
          "TotalRefreshCount": 1,_x000D_
          "CustomInfo": {}_x000D_
        }_x000D_
      },_x000D_
      "5351": {_x000D_
        "$type": "Inside.Core.Formula.Definition.DefinitionAC, Inside.Core.Formula",_x000D_
        "ID": 5351,_x000D_
        "Results": [_x000D_
          [_x000D_
            "Catégorie 3"_x000D_
          ]_x000D_
        ],_x000D_
        "Statistics": {_x000D_
          "CreationDate": "2022-11-15T10:02:33.4527863+01:00",_x000D_
          "LastRefreshDate": "2020-11-09T16:11:13.717247+01:00",_x000D_
          "TotalRefreshCount": 1,_x000D_
          "CustomInfo": {}_x000D_
        }_x000D_
      },_x000D_
      "5352": {_x000D_
        "$type": "Inside.Core.Formula.Definition.DefinitionAC, Inside.Core.Formula",_x000D_
        "ID": 5352,_x000D_
        "Results": [_x000D_
          [_x000D_
            ""_x000D_
          ]_x000D_
        ],_x000D_
        "Statistics": {_x000D_
          "CreationDate": "2022-11-15T10:02:33.4527863+01:00",_x000D_
          "LastRefreshDate": "2020-11-09T16:11:13.7211928+01:00",_x000D_
          "TotalRefreshCount": 1,_x000D_
          "CustomInfo": {}_x000D_
        }_x000D_
      },_x000D_
      "5353": {_x000D_
        "$type": "Inside.Core.Formula.Definition.DefinitionAC, Inside.Core.Formula",_x000D_
        "ID": 5353,_x000D_
        "Results": [_x000D_
          [_x000D_
            ""_x000D_
          ]_x000D_
        ],_x000D_
        "Statistics": {_x000D_
          "CreationDate": "2022-11-15T10:02:33.4527863+01:00",_x000D_
          "LastRefreshDate": "2020-11-09T16:11:13.7321901+01:00",_x000D_
          "TotalRefreshCount": 1,_x000D_
          "CustomInfo": {}_x000D_
        }_x000D_
      },_x000D_
      "5354": {_x000D_
        "$type": "Inside.Core.Formula.Definition.DefinitionAC, Inside.Core.Formula",_x000D_
        "ID": 5354,_x000D_
        "Results": [_x000D_
          [_x000D_
            ""_x000D_
          ]_x000D_
        ],_x000D_
        "Statistics": {_x000D_
          "CreationDate": "2022-11-15T10:02:33.4527863+01:00",_x000D_
          "LastRefreshDate": "2020-11-09T16:11:13.7352107+01:00",_x000D_
          "TotalRefreshCount": 1,_x000D_
          "CustomInfo": {}_x000D_
        }_x000D_
      },_x000D_
      "5355": {_x000D_
        "$type": "Inside.Core.Formula.Definition.DefinitionAC, Inside.Core.Formula",_x000D_
        "ID": 5355,_x000D_
        "Results": [_x000D_
          [_x000D_
            "Catégorie 1"_x000D_
          ]_x000D_
        ],_x000D_
        "Statistics": {_x000D_
          "CreationDate": "2022-11-15T10:02:33.4527863+01:00",_x000D_
          "LastRefreshDate": "2020-11-09T16:11:13.7382078+01:00",_x000D_
          "TotalRefreshCount": 1,_x000D_
          "CustomInfo": {}_x000D_
        }_x000D_
      },_x000D_
      "5356": {_x000D_
        "$type": "Inside.Core.Formula.Definition.DefinitionAC, Inside.Core.Formula",_x000D_
        "ID": 5356,_x000D_
        "Results": [_x000D_
          [_x000D_
            "Catégorie 3"_x000D_
          ]_x000D_
        ],_x000D_
        "Statistics": {_x000D_
          "CreationDate": "2022-11-15T10:02:33.4527863+01:00",_x000D_
          "LastRefreshDate": "2020-11-09T16:11:13.7402031+01:00",_x000D_
          "TotalRefreshCount": 1,_x000D_
          "CustomInfo": {}_x000D_
        }_x000D_
      },_x000D_
      "5357": {_x000D_
        "$type": "Inside.Core.Formula.Definition.DefinitionAC, Inside.Core.Formula",_x000D_
        "ID": 5357,_x000D_
        "Results": [_x000D_
          [_x000D_
            ""_x000D_
          ]_x000D_
        ],_x000D_
        "Statistics": {_x000D_
          "CreationDate": "2022-11-15T10:02:33.4527863+01:00",_x000D_
          "LastRefreshDate": "2020-11-09T16:11:13.7431963+01:00",_x000D_
          "TotalRefreshCount": 1,_x000D_
          "CustomInfo": {}_x000D_
        }_x000D_
      },_x000D_
      "5358": {_x000D_
        "$type": "Inside.Core.Formula.Definition.DefinitionAC, Inside.Core.Formula",_x000D_
        "ID": 5358,_x000D_
        "Results": [_x000D_
          [_x000D_
            ""_x000D_
          ]_x000D_
        ],_x000D_
        "Statistics": {_x000D_
          "CreationDate": "2022-11-15T10:02:33.4527863+01:00",_x000D_
          "LastRefreshDate": "2020-11-09T16:11:13.7463119+01:00",_x000D_
          "TotalRefreshCount": 1,_x000D_
          "CustomInfo": {}_x000D_
        }_x000D_
      },_x000D_
      "5359": {_x000D_
        "$type": "Inside.Core.Formula.Definition.DefinitionAC, Inside.Core.Formula",_x000D_
        "ID": 5359,_x000D_
        "Results": [_x000D_
          [_x000D_
            ""_x000D_
          ]_x000D_
        ],_x000D_
        "Statistics": {_x000D_
          "CreationDate": "2022-11-15T10:02:33.4527863+01:00",_x000D_
          "LastRefreshDate": "2020-11-09T16:11:13.7503476+01:00",_x000D_
          "TotalRefreshCount": 1,_x000D_
          "CustomInfo": {}_x000D_
        }_x000D_
      },_x000D_
      "5360": {_x000D_
        "$type": "Inside.Core.Formula.Definition.DefinitionAC, Inside.Core.Formula",_x000D_
        "ID": 5360,_x000D_
        "Results": [_x000D_
          [_x000D_
            "Catégorie 5"_x000D_
          ]_x000D_
        ],_x000D_
        "Statistics": {_x000D_
          "CreationDate": "2022-11-15T10:02:33.4527863+01:00",_x000D_
          "LastRefreshDate": "2020-11-09T16:11:13.7523332+01:00",_x000D_
          "TotalRefreshCount": 1,_x000D_
          "CustomInfo": {}_x000D_
        }_x000D_
      },_x000D_
      "5361": {_x000D_
        "$type": "Inside.Core.Formula.Definition.DefinitionAC, Inside.Core.Formula",_x000D_
        "ID": 5361,_x000D_
        "Results": [_x000D_
          [_x000D_
            ""_x000D_
          ]_x000D_
        ],_x000D_
        "Statistics": {_x000D_
          "CreationDate": "2022-11-15T10:02:33.4527863+01:00",_x000D_
          "LastRefreshDate": "2020-11-09T16:11:13.755334+01:00",_x000D_
          "TotalRefreshCount": 1,_x000D_
          "CustomInfo": {}_x000D_
        }_x000D_
      },_x000D_
      "5362": {_x000D_
        "$type": "Inside.Core.Formula.Definition.DefinitionAC, Inside.Core.Formula",_x000D_
        "ID": 5362,_x000D_
        "Results": [_x000D_
          [_x000D_
            ""_x000D_
          ]_x000D_
        ],_x000D_
        "Statistics": {_x000D_
          "CreationDate": "2022-11-15T10:02:33.4527863+01:00",_x000D_
          "LastRefreshDate": "2020-11-09T16:11:13.7583241+01:00",_x000D_
          "TotalRefreshCount": 1,_x000D_
          "CustomInfo": {}_x000D_
        }_x000D_
      },_x000D_
      "5363": {_x000D_
        "$type": "Inside.Core.Formula.Definition.DefinitionAC, Inside.Core.Formula",_x000D_
        "ID": 5363,_x000D_
        "Results": [_x000D_
          [_x000D_
            "100"_x000D_
          ]_x000D_
        ],_x000D_
        "Statistics": {_x000D_
          "CreationDate": "2022-11-15T10:02:33.4527863+01:00",_x000D_
          "LastRefreshDate": "2020-11-09T16:11:13.760323+01:00",_x000D_
          "TotalRefreshCount": 1,_x000D_
          "CustomInfo": {}_x000D_
        }_x000D_
      },_x000D_
      "5364": {_x000D_
        "$type": "Inside.Core.Formula.Definition.DefinitionAC, Inside.Core.Formula",_x000D_
        "ID": 5364,_x000D_
        "Results": [_x000D_
          [_x000D_
            "250"_x000D_
          ]_x000D_
        ],_x000D_
        "Statistics": {_x000D_
          "CreationDate": "2022-11-15T10:02:33.4527863+01:00",_x000D_
          "LastRefreshDate": "2020-11-09T16:11:13.7632599+01:00",_x000D_
          "TotalRefreshCount": 1,_x000D_
          "CustomInfo": {}_x000D_
        }_x000D_
      },_x000D_
      "5365": {_x000D_
        "$type": "Inside.Core.Formula.Definition.DefinitionAC, Inside.Core.Formula",_x000D_
        "ID": 5365,_x000D_
        "Results": [_x000D_
          [_x000D_
            "300"_x000D_
          ]_x000D_
        ],_x000D_
        "Statistics": {_x000D_
          "CreationDate": "2022-11-15T10:02:33.4527863+01:00",_x000D_
          "LastRefreshDate": "2020-11-09T16:11:13.7663118+01:00",_x000D_
          "TotalRefreshCount": 1,_x000D_
          "CustomInfo": {}_x000D_
        }_x000D_
      },_x000D_
      "5366": {_x000D_
        "$type": "Inside.Core.Formula.Definition.DefinitionAC, Inside.Core.Formula",_x000D_
        "ID": 5366,_x000D_
        "Results": [_x000D_
          [_x000D_
            "Employé"_x000D_
          ]_x000D_
        ],_x000D_
        "Statistics": {_x000D_
          "CreationDate": "2022-11-15T10:02:33.4527863+01:00",_x000D_
          "LastRefreshDate": "2020-11-09T16:11:13.7692992+01:00",_x000D_
          "TotalRefreshCount": 1,_x000D_
          "CustomInfo": {}_x000D_
        }_x000D_
      },_x000D_
      "5367": {_x000D_
        "$type": "Inside.Core.Formula.Definition.DefinitionAC, Inside.Core.Formula",_x000D_
        "ID": 5367,_x000D_
        "Results": [_x000D_
          [_x000D_
            "Ingénieur et cadre"_x000D_
          ]_x000D_
        ],_x000D_
        "Statistics": {_x000D_
          "CreationDate": "2022-11-15T10:02:33.4527863+01</t>
  </si>
  <si>
    <t>:00",_x000D_
          "LastRefreshDate": "2020-11-09T16:11:13.7792788+01:00",_x000D_
          "TotalRefreshCount": 1,_x000D_
          "CustomInfo": {}_x000D_
        }_x000D_
      },_x000D_
      "5368": {_x000D_
        "$type": "Inside.Core.Formula.Definition.DefinitionAC, Inside.Core.Formula",_x000D_
        "ID": 5368,_x000D_
        "Results": [_x000D_
          [_x000D_
            "Ingénieur et cadre"_x000D_
          ]_x000D_
        ],_x000D_
        "Statistics": {_x000D_
          "CreationDate": "2022-11-15T10:02:33.4527863+01:00",_x000D_
          "LastRefreshDate": "2020-11-09T16:11:13.7822584+01:00",_x000D_
          "TotalRefreshCount": 1,_x000D_
          "CustomInfo": {}_x000D_
        }_x000D_
      },_x000D_
      "5369": {_x000D_
        "$type": "Inside.Core.Formula.Definition.DefinitionAC, Inside.Core.Formula",_x000D_
        "ID": 5369,_x000D_
        "Results": [_x000D_
          [_x000D_
            "Employé"_x000D_
          ]_x000D_
        ],_x000D_
        "Statistics": {_x000D_
          "CreationDate": "2022-11-15T10:02:33.4527863+01:00",_x000D_
          "LastRefreshDate": "2020-11-09T16:11:13.7842503+01:00",_x000D_
          "TotalRefreshCount": 1,_x000D_
          "CustomInfo": {}_x000D_
        }_x000D_
      },_x000D_
      "5370": {_x000D_
        "$type": "Inside.Core.Formula.Definition.DefinitionAC, Inside.Core.Formula",_x000D_
        "ID": 5370,_x000D_
        "Results": [_x000D_
          [_x000D_
            "Ingénieur et cadre"_x000D_
          ]_x000D_
        ],_x000D_
        "Statistics": {_x000D_
          "CreationDate": "2022-11-15T10:02:33.4527863+01:00",_x000D_
          "LastRefreshDate": "2020-11-09T16:11:13.7872428+01:00",_x000D_
          "TotalRefreshCount": 1,_x000D_
          "CustomInfo": {}_x000D_
        }_x000D_
      },_x000D_
      "5371": {_x000D_
        "$type": "Inside.Core.Formula.Definition.DefinitionAC, Inside.Core.Formula",_x000D_
        "ID": 5371,_x000D_
        "Results": [_x000D_
          [_x000D_
            "Employé"_x000D_
          ]_x000D_
        ],_x000D_
        "Statistics": {_x000D_
          "CreationDate": "2022-11-15T10:02:33.4527863+01:00",_x000D_
          "LastRefreshDate": "2020-11-09T16:11:13.789237+01:00",_x000D_
          "TotalRefreshCount": 1,_x000D_
          "CustomInfo": {}_x000D_
        }_x000D_
      },_x000D_
      "5372": {_x000D_
        "$type": "Inside.Core.Formula.Definition.DefinitionAC, Inside.Core.Formula",_x000D_
        "ID": 5372,_x000D_
        "Results": [_x000D_
          [_x000D_
            "Ingénieur et cadre"_x000D_
          ]_x000D_
        ],_x000D_
        "Statistics": {_x000D_
          "CreationDate": "2022-11-15T10:02:33.4527863+01:00",_x000D_
          "LastRefreshDate": "2020-11-09T16:11:13.792234+01:00",_x000D_
          "TotalRefreshCount": 1,_x000D_
          "CustomInfo": {}_x000D_
        }_x000D_
      },_x000D_
      "5373": {_x000D_
        "$type": "Inside.Core.Formula.Definition.DefinitionAC, Inside.Core.Formula",_x000D_
        "ID": 5373,_x000D_
        "Results": [_x000D_
          [_x000D_
            "Ingénieur et cadre"_x000D_
          ]_x000D_
        ],_x000D_
        "Statistics": {_x000D_
          "CreationDate": "2022-11-15T10:02:33.4527863+01:00",_x000D_
          "LastRefreshDate": "2020-11-09T16:11:13.7942365+01:00",_x000D_
          "TotalRefreshCount": 1,_x000D_
          "CustomInfo": {}_x000D_
        }_x000D_
      },_x000D_
      "5374": {_x000D_
        "$type": "Inside.Core.Formula.Definition.DefinitionAC, Inside.Core.Formula",_x000D_
        "ID": 5374,_x000D_
        "Results": [_x000D_
          [_x000D_
            "Employé"_x000D_
          ]_x000D_
        ],_x000D_
        "Statistics": {_x000D_
          "CreationDate": "2022-11-15T10:02:33.4527863+01:00",_x000D_
          "LastRefreshDate": "2020-11-09T16:11:13.7963246+01:00",_x000D_
          "TotalRefreshCount": 1,_x000D_
          "CustomInfo": {}_x000D_
        }_x000D_
      },_x000D_
      "5375": {_x000D_
        "$type": "Inside.Core.Formula.Definition.DefinitionAC, Inside.Core.Formula",_x000D_
        "ID": 5375,_x000D_
        "Results": [_x000D_
          [_x000D_
            "Employé"_x000D_
          ]_x000D_
        ],_x000D_
        "Statistics": {_x000D_
          "CreationDate": "2022-11-15T10:02:33.4527863+01:00",_x000D_
          "LastRefreshDate": "2020-11-09T16:11:13.7992852+01:00",_x000D_
          "TotalRefreshCount": 1,_x000D_
          "CustomInfo": {}_x000D_
        }_x000D_
      },_x000D_
      "5376": {_x000D_
        "$type": "Inside.Core.Formula.Definition.DefinitionAC, Inside.Core.Formula",_x000D_
        "ID": 5376,_x000D_
        "Results": [_x000D_
          [_x000D_
            "Ingénieur et cadre"_x000D_
          ]_x000D_
        ],_x000D_
        "Statistics": {_x000D_
          "CreationDate": "2022-11-15T10:02:33.4527863+01:00",_x000D_
          "LastRefreshDate": "2020-11-09T16:11:13.8013402+01:00",_x000D_
          "TotalRefreshCount": 1,_x000D_
          "CustomInfo": {}_x000D_
        }_x000D_
      },_x000D_
      "5377": {_x000D_
        "$type": "Inside.Core.Formula.Definition.DefinitionAC, Inside.Core.Formula",_x000D_
        "ID": 5377,_x000D_
        "Results": [_x000D_
          [_x000D_
            "Ingénieur et cadre"_x000D_
          ]_x000D_
        ],_x000D_
        "Statistics": {_x000D_
          "CreationDate": "2022-11-15T10:02:33.4527863+01:00",_x000D_
          "LastRefreshDate": "2020-11-09T16:11:13.8043311+01:00",_x000D_
          "TotalRefreshCount": 1,_x000D_
          "CustomInfo": {}_x000D_
        }_x000D_
      },_x000D_
      "5378": {_x000D_
        "$type": "Inside.Core.Formula.Definition.DefinitionAC, Inside.Core.Formula",_x000D_
        "ID": 5378,_x000D_
        "Results": [_x000D_
          [_x000D_
            "3"_x000D_
          ]_x000D_
        ],_x000D_
        "Statistics": {_x000D_
          "CreationDate": "2022-11-15T10:02:33.4527863+01:00",_x000D_
          "LastRefreshDate": "2020-11-09T16:11:13.8063287+01:00",_x000D_
          "TotalRefreshCount": 1,_x000D_
          "CustomInfo": {}_x000D_
        }_x000D_
      },_x000D_
      "5379": {_x000D_
        "$type": "Inside.Core.Formula.Definition.DefinitionAC, Inside.Core.Formula",_x000D_
        "ID": 5379,_x000D_
        "Results": [_x000D_
          [_x000D_
            "2"_x000D_
          ]_x000D_
        ],_x000D_
        "Statistics": {_x000D_
          "CreationDate": "2022-11-15T10:02:33.4527863+01:00",_x000D_
          "LastRefreshDate": "2020-11-09T16:11:13.8092903+01:00",_x000D_
          "TotalRefreshCount": 1,_x000D_
          "CustomInfo": {}_x000D_
        }_x000D_
      },_x000D_
      "5380": {_x000D_
        "$type": "Inside.Core.Formula.Definition.DefinitionAC, Inside.Core.Formula",_x000D_
        "ID": 5380,_x000D_
        "Results": [_x000D_
          [_x000D_
            "1"_x000D_
          ]_x000D_
        ],_x000D_
        "Statistics": {_x000D_
          "CreationDate": "2022-11-15T10:02:33.4527863+01:00",_x000D_
          "LastRefreshDate": "2020-11-09T16:11:13.8112854+01:00",_x000D_
          "TotalRefreshCount": 1,_x000D_
          "CustomInfo": {}_x000D_
        }_x000D_
      },_x000D_
      "5381": {_x000D_
        "$type": "Inside.Core.Formula.Definition.DefinitionAC, Inside.Core.Formula",_x000D_
        "ID": 5381,_x000D_
        "Results": [_x000D_
          [_x000D_
            "1"_x000D_
          ]_x000D_
        ],_x000D_
        "Statistics": {_x000D_
          "CreationDate": "2022-11-15T10:02:33.4527863+01:00",_x000D_
          "LastRefreshDate": "2020-11-09T16:11:13.8152439+01:00",_x000D_
          "TotalRefreshCount": 1,_x000D_
          "CustomInfo": {}_x000D_
        }_x000D_
      },_x000D_
      "5382": {_x000D_
        "$type": "Inside.Core.Formula.Definition.DefinitionAC, Inside.Core.Formula",_x000D_
        "ID": 5382,_x000D_
        "Results": [_x000D_
          [_x000D_
            "2"_x000D_
          ]_x000D_
        ],_x000D_
        "Statistics": {_x000D_
          "CreationDate": "2022-11-15T10:02:33.4527863+01:00",_x000D_
          "LastRefreshDate": "2020-11-09T16:11:13.8202323+01:00",_x000D_
          "TotalRefreshCount": 1,_x000D_
          "CustomInfo": {}_x000D_
        }_x000D_
      },_x000D_
      "5383": {_x000D_
        "$type": "Inside.Core.Formula.Definition.DefinitionAC, Inside.Core.Formula",_x000D_
        "ID": 5383,_x000D_
        "Results": [_x000D_
          [_x000D_
            "2"_x000D_
          ]_x000D_
        ],_x000D_
        "Statistics": {_x000D_
          "CreationDate": "2022-11-15T10:02:33.4527863+01:00",_x000D_
          "LastRefreshDate": "2020-11-09T16:11:13.8322461+01:00",_x000D_
          "TotalRefreshCount": 1,_x000D_
          "CustomInfo": {}_x000D_
        }_x000D_
      },_x000D_
      "5384": {_x000D_
        "$type": "Inside.Core.Formula.Definition.DefinitionAC, Inside.Core.Formula",_x000D_
        "ID": 5384,_x000D_
        "Results": [_x000D_
          [_x000D_
            "1"_x000D_
          ]_x000D_
        ],_x000D_
        "Statistics": {_x000D_
          "CreationDate": "2022-11-15T10:02:33.4527863+01:00",_x000D_
          "LastRefreshDate": "2020-11-09T16:11:13.8372296+01:00",_x000D_
          "TotalRefreshCount": 1,_x000D_
          "CustomInfo": {}_x000D_
        }_x000D_
      },_x000D_
      "5385": {_x000D_
        "$type": "Inside.Core.Formula.Definition.DefinitionAC, Inside.Core.Formula",_x000D_
        "ID": 5385,_x000D_
        "Results": [_x000D_
          [_x000D_
            "1"_x000D_
          ]_x000D_
        ],_x000D_
        "Statistics": {_x000D_
          "CreationDate": "2022-11-15T10:02:33.4527863+01:00",_x000D_
          "LastRefreshDate": "2020-11-09T16:11:13.8402228+01:00",_x000D_
          "TotalRefreshCount": 1,_x000D_
          "CustomInfo": {}_x000D_
        }_x000D_
      },_x000D_
      "5386": {_x000D_
        "$type": "Inside.Core.Formula.Definition.DefinitionAC, Inside.Core.Formula",_x000D_
        "ID": 5386,_x000D_
        "Results": [_x000D_
          [_x000D_
            "2"_x000D_
          ]_x000D_
        ],_x000D_
        "Statistics": {_x000D_
          "CreationDate": "2022-11-15T10:02:33.4527863+01:00",_x000D_
          "LastRefreshDate": "2020-11-09T16:11:13.8432135+01:00",_x000D_
          "TotalRefreshCount": 1,_x000D_
          "CustomInfo": {}_x000D_
        }_x000D_
      },_x000D_
      "5387": {_x000D_
        "$type": "Inside.Core.Formula.Definition.DefinitionAC, Inside.Core.Formula",_x000D_
        "ID": 5387,_x000D_
        "Results": [_x000D_
          [_x000D_
            "3"_x000D_
          ]_x000D_
        ],_x000D_
        "Statistics": {_x000D_
          "CreationDate": "2022-11-15T10:02:33.4527863+01:00",_x000D_
          "LastRefreshDate": "2020-11-09T16:11:13.8452084+01:00",_x000D_
          "TotalRefreshCount": 1,_x000D_
          "CustomInfo": {}_x000D_
        }_x000D_
      },_x000D_
      "5388": {_x000D_
        "$type": "Inside.Core.Formula.Definition.DefinitionAC, Inside.Core.Formula",_x000D_
        "ID": 5388,_x000D_
        "Results": [_x000D_
          [_x000D_
            "2"_x000D_
          ]_x000D_
        ],_x000D_
        "Statistics": {_x000D_
          "CreationDate": "2022-11-15T10:02:33.4527863+01:00",_x000D_
          "LastRefreshDate": "2020-11-09T16:11:13.8482974+01:00",_x000D_
          "TotalRefreshCount": 1,_x000D_
          "CustomInfo": {}_x000D_
        }_x000D_
      },_x000D_
      "5389": {_x000D_
        "$type": "Inside.Core.Formula.Definition.DefinitionAC, Inside.Core.Formula",_x000D_
        "ID": 5389,_x000D_
        "Results": [_x000D_
          [_x000D_
            "1"_x000D_
          ]_x000D_
        ],_x000D_
        "Statistics": {_x000D_
          "CreationDate": "2022-11-15T10:02:33.4527863+01:00",_x000D_
          "LastRefreshDate": "2020-11-09T16:11:13.8502959+01:00",_x000D_
          "TotalRefreshCount": 1,_x000D_
          "CustomInfo": {}_x000D_
        }_x000D_
      },_x000D_
      "5390": {_x000D_
        "$type": "Inside.Core.Formula.Definition.DefinitionAC, Inside.Core.Formula",_x000D_
        "ID": 5390,_x000D_
        "Results": [_x000D_
          [_x000D_
            "3"_x000D_
          ]_x000D_
        ],_x000D_
        "Statistics": {_x000D_
          "CreationDate": "2022-11-15T10:02:33.4527863+01:00",_x000D_
          "LastRefreshDate": "2020-11-09T16:11:13.8522916+01:00",_x000D_
          "TotalRefreshCount": 1,_x000D_
          "CustomInfo": {}_x000D_
        }_x000D_
      },_x000D_
      "5391": {_x000D_
        "$type": "Inside.Core.Formula.Definition.DefinitionAC, Inside.Core.Formula",_x000D_
        "ID": 5391,_x000D_
        "Results": [_x000D_
          [_x000D_
            "1"_x000D_
          ]_x000D_
        ],_x000D_
        "Statistics": {_x000D_
          "CreationDate": "2022-11-15T10:02:33.4527863+01:00",_x000D_
          "LastRefreshDate": "2020-11-09T16:11:13.8552837+01:00",_x000D_
          "TotalRefreshCount": 1,_x000D_
          "CustomInfo": {}_x000D_
        }_x000D_
      },_x000D_
      "5392": {_x000D_
        "$type": "Inside.Core.Formula.Definition.DefinitionAC, Inside.Core.Formula",_x000D_
        "ID": 5392,_x000D_
        "Results": [_x000D_
          [_x000D_
            "3"_x000D_
          ]_x000D_
        ],_x000D_
        "Statistics": {_x000D_
          "CreationDate": "2022-11-15T10:02:33.4527863+01:00",_x000D_
          "LastRefreshDate": "2020-11-09T16:11:13.8572764+01:00",_x000D_
          "TotalRefreshCount": 1,_x000D_
          "CustomInfo": {}_x000D_
        }_x000D_
      },_x000D_
      "5393": {_x000D_
        "$type": "Inside.Core.Formula.Definition.DefinitionAC, Inside.Core.Formula",_x000D_
        "ID": 5393,_x000D_
        "Results": [_x000D_
          [_x000D_
            "2"_x000D_
          ]_x000D_
        ],_x000D_
        "Statistics": {_x000D_
          "CreationDate": "2022-11-15T10:02:33.4527863+01:00",_x000D_
          "LastRefreshDate": "2020-11-09T16:11:13.8602269+01:00",_x000D_
          "TotalRefreshCount": 1,_x000D_
          "CustomInfo": {}_x000D_
        }_x000D_
      },_x000D_
      "5394": {_x000D_
        "$type": "Inside.Core.Formula.Definition.DefinitionAC, Inside.Core.Formula",_x000D_
        "ID": 5394,_x000D_
        "Results": [_x000D_
          [_x000D_
            "1"_x000D_
          ]_x000D_
        ],_x000D_
        "Statistics": {_x000D_
          "CreationDate": "2022-11-15T10:02:33.4527863+01:00",_x000D_
          "LastRefreshDate": "2020-11-09T16:11:13.8622764+01:00",_x000D_
          "TotalRefreshCount": 1,_x000D_
          "CustomInfo": {}_x000D_
        }_x000D_
      },_x000D_
      "5395": {_x000D_
        "$type": "Inside.Core.Formula.Definition.DefinitionAC, Inside.Core.Formula",_x000D_
        "ID": 5395,_x000D_
        "Results": [_x000D_
          [_x000D_
            "3"_x000D_
          ]_x000D_
        ],_x000D_
        "Statistics": {_x000D_
          "CreationDate": "2022-11-15T10:02:33.4527863+01:00",_x000D_
          "LastRefreshDate": "2020-11-09T16:11:13.8652554+01:00",_x000D_
          "TotalRefreshCount": 1,_x000D_
          "CustomInfo": {}_x000D_
        }_x000D_
      },_x000D_
      "5396": {_x000D_
        "$type": "Inside.Core.Formula.Definition.DefinitionAC, Inside.Core.Formula",_x000D_
        "ID": 5396,_x000D_
        "Results": [_x000D_
          [_x000D_
            "1"_x000D_
          ]_x000D_
        ],_x000D_
        "Statistics": {_x000D_
          "CreationDate": "2022-11-15T10:02:33.4527863+01:00",_x000D_
          "LastRefreshDate": "2020-11-09T16:11:13.8682501+01:00",_x000D_
          "TotalRefreshCount": 1,_x000D_
          "CustomInfo": {}_x000D_
        }_x000D_
      },_x000D_
      "5397": {_x000D_
        "$type": "Inside.Core.Formula.Definition.DefinitionAC, Inside.Core.Formula",_x000D_
        "ID": 5397,_x000D_
        "Results": [_x000D_
          [_x000D_
            "Catégorie 5"_x000D_
          ]_x000D_
        ],_x000D_
        "Statistics": {_x000D_
          "CreationDate": "2022-11-15T10:02:33.4527863+01:00",_x000D_
          "LastRefreshDate": "2020-11-09T16:11:13.8712421+01:00",_x000D_
          "TotalRefreshCount": 1,_x000D_
          "CustomInfo": {}_x000D_
        }_x000D_
      },_x000D_
      "5398": {_x000D_
        "$type": "Inside.Core.Formula.Definition.DefinitionAC, Inside.Core.Formula",_x000D_
        "ID": 5398,_x000D_
        "Results": [_x000D_
          [_x000D_
            ""_x000D_
          ]_x000D_
        ],_x000D_
        "Statistics": {_x000D_
          "CreationDate": "2022-11-15T10:02:33.4527863+01:00",_x000D_
          "LastRefreshDate": "2020-11-09T16:11:13.8732364+01:00",_x000D_
          "TotalRefreshCount": 1,_x000D_
          "CustomInfo": {}_x000D_
        }_x000D_
      },_x000D_
      "5399": {_x000D_
        "$type": "Inside.Core.Formula.Definition.DefinitionAC, Inside.Core.Formula",_x000D_
        "ID": 5399,_x000D_
        "Results": [_x000D_
          [_x000D_
            ""_x000D_
          ]_x000D_
        ],_x000D_
        "Statistics": {_x000D_
          "CreationDate": "2022-11-15T10:02:33.4527863+01:00",_x000D_
          "LastRefreshDate": "2020-11-09T16:11:13.8762293+01:00",_x000D_
          "TotalRefreshCount": 1,_x000D_
          "CustomInfo": {}_x000D_
        }_x000D_
      },_x000D_
      "5400": {_x000D_
        "$type": "Inside.Core.Formula.Definition.DefinitionAC, Inside.Core.Formula",_x000D_
        "ID": 5400,_x000D_
        "Results": [_x000D_
          [_x000D_
            ""_x000D_
          ]_x000D_
        ],_x000D_
        "Statistics": {_x000D_
          "CreationDate": "2022-11-15T10:02:33.4527863+01:00",_x000D_
          "LastRefreshDate": "2020-11-09T16:11:13.8792211+01:00",_x000D_
          "TotalRefreshCount": 1,_x000D_
          "CustomInfo": {}_x000D_
        }_x000D_
      },_x000D_
      "5401": {_x000D_
        "$type": "Inside.Core.Formula.Definition.DefinitionAC, Inside.Core.Formula",_x000D_
        "ID": 5401,_x000D_
        "Results": [_x000D_
          [_x000D_
            ""_x000D_
          ]_x000D_
        ],_x000D_
        "Statistics": {_x000D_
          "CreationDate": "2022-11-15T10:02:33.4527863+01:00",_x000D_
          "LastRefreshDate": "2020-11-09T16:11:13.8821719+01:00",_x000D_
          "TotalRefreshCount": 1,_x000D_
          "CustomInfo": {}_x000D_
        }_x000D_
      },_x000D_
      "5402": {_x000D_
        "$type": "Inside.Core.Formula.Definition.DefinitionAC, Inside.Core.Formula",_x000D_
        "ID": 5402,_x000D_
        "Results": [_x000D_
          [_x000D_
            ""_x000D_
          ]_x000D_
        ],_x000D_
        "Statistics": {_x000D_
          "CreationDate": "2022-11-15T10:02:33.4527863+01:00",_x000D_
          "LastRefreshDate": "2020-11-09T16:11:13.8851974+01:00",_x000D_
          "TotalRefreshCount": 1,_x000D_
          "CustomInfo": {}_x000D_
        }_x000D_
      },_x000D_
      "5403": {_x000D_
        "$type": "Inside.Core.Formula.Definition.DefinitionAC, Inside.Core.Formula",_x000D_
        "ID": 5403,_x000D_
        "Results": [_x000D_
          [_x000D_
            "Catégorie 1"_x000D_
          ]_x000D_
        ],_x000D_
        "Statistics": {_x000D_
          "CreationDate": "2022-11-15T10:02:33.4527863+01:00",_x000D_
          "LastRefreshDate": "2020-11-09T16:11:13.8881938+01:00",_x000D_
          "TotalRefreshCount": 1,_x000D_
          "CustomInfo": {}_x000D_
        }_x000D_
      },_x000D_
      "5404": {_x000D_
        "$type": "Inside.Core.Formula.Definition.DefinitionAC, Inside.Core.Formula",_x000D_
        "ID": 5404,_x000D_
        "Results": [_x000D_
          [_x000D_
            "Catégorie 2"_x000D_
          ]_x000D_
        ],_x000D_
        "Statistics": {_x000D_
          "CreationDate": "2022-11-15T10:02:33.4527863+01:00",_x000D_
          "LastRefreshDate": "2020-11-09T16:11:13.891182+01:00",_x000D_
          "TotalRefreshCount": 1,_x000D_
          "CustomInfo": {}_x000D_
        }_x000D_
      },_x000D_
      "5405": {_x000D_
        "$type": "Inside.Core.Formula.Definition.DefinitionAC, Inside.Core.Formula",_x000D_
        "ID": 5405,_x000D_
        "Results": [_x000D_
          [_x000D_
            "Catégorie 1"_x000D_
          ]_x000D_
        ],_x000D_
        "Statistics": {_x000D_
          "CreationDate": "2022-11-15T10:02:33.4527863+01:00",_x000D_
          "LastRefreshDate": "2020-11-09T16:11:13.8931845+01:00",_x000D_
          "TotalRefreshCount": 1,_x000D_
          "CustomInfo": {}_x000D_
        }_x000D_
      },_x000D_
      "5406": {_x000D_
        "$type": "Inside.Core.Formula.Definition.DefinitionAC, Inside.Core.Formula",_x000D_
        "ID": 5406,_x000D_
        "Results": [_x000D_
          [_x000D_
            ""_x000D_
          ]_x000D_
        ],_x000D_
        "Statistics": {_x000D_
          "CreationDate": "2022-11-15T10:02:33.4527863+01:00",_x000D_
          "LastRefreshDate": "2020-11-09T16:11:13.8962928+01:00",_x000D_
          "TotalRefreshCount": 1,_x000D_
          "CustomInfo": {}_x000D_
        }_x000D_
      },_x000D_
      "5407": {_x000D_
        "$type": "Inside.Core.Formula.Definition.DefinitionAC, Inside.Core.Formula",_x000D_
        "ID": 5407,_x000D_
        "Results": [_x000D_
          [_x000D_
            "Catégorie 3"_x000D_
          ]_x000D_
        ],_x000D_
        "Statistics": {_x000D_
          "CreationDate": "2022-11-15T10:02:33.4527863+01:00",_x000D_
          "LastRefreshDate": "2020-11-09T16:11:13.8993203+01:00",_x000D_
          "TotalRefreshCount": 1,_x000D_
          "CustomInfo": {}_x000D_
        }_x000D_
      },_x000D_
      "5408": {_x000D_
        "$type": "Inside.Core.Formula.Definition.DefinitionAC, Inside.Core.Formula",_x000D_
        "ID": 5408,_x000D_
        "Results": [_x000D_
          [_x000D_
            ""_x000D_
          ]_x000D_
        ],_x000D_
        "Statistics": {_x000D_
          "CreationDate": "2022-11-15T10:02:33.4527863+01:00",_x000D_
          "LastRefreshDate": "2020-11-09T16:11:13.9023127+01:00",_x000D_
          "TotalRefreshCount": 1,_x000D_
          "CustomInfo": {}_x000D_
        }_x000D_
      },_x000D_
      "5409": {_x000D_
        "$type": "Inside.Core.Formula.Definition.DefinitionAC, Inside.Core.Formula",_x000D_
        "ID": 5409,_x000D_
        "Results": [_x000D_
          [_x000D_
            ""_x000D_
          ]_x000D_
        ],_x000D_
        "Statistics": {_x000D_
          "CreationDate": "2022-11-15T10:02:33.4527863+01:00",_x000D_
          "LastRefreshDate": "2020-11-09T16:11:13.9102995+01:00",_x000D_
          "TotalRefreshCount": 1,_x000D_
          "CustomInfo": {}_x000D_
        }_x000D_
      },_x000D_
      "5410": {_x000D_
        "$type": "Inside.Core.Formula.Definition.DefinitionAC, Inside.Core.Formula",_x000D_
        "ID": 5410,_x000D_
        "Results": [_x000D_
          [_x000D_
            ""_x000D_
          ]_x000D_
        ],_x000D_
        "Statistics": {_x000D_
          "CreationDate": "2022-11-15T10:02:33.4527863+01:00",_x000D_
          "LastRefreshDate": "2020-11-09T16:11:13.9242135+01:00",_x000D_
          "TotalRefreshCount": 1,_x000D_
          "CustomInfo": {}_x000D_
        }_x000D_
      },_x000D_
      "5411": {_x000D_
        "$type": "Inside.Core.Formula.Definition.DefinitionAC, Inside.Core.Formula",_x000D_
        "ID": 5411,_x000D_
        "Results": [_x000D_
          [_x000D_
            "Catégorie 1"_x000D_
          ]_x000D_
        ],_x000D_
        "Statistics": {_x000D_
          "CreationDate": "2022-11-15T10:02:33.4527863+01:00",_x000D_
          "LastRefreshDate": "2020-11-09T16:11:13.9301998+01:00",_x000D_
          "TotalRefreshCount": 1,_x000D_
          "CustomInfo": {}_x000D_
        }_x000D_
      },_x000D_
      "5412": {_x000D_
        "$type": "Inside.Core.Formula.Definition.DefinitionAC, Inside.Core.Formula",_x000D_
        "ID": 5412,_x000D_
        "Results": [_x000D_
          [_x000D_
            "Catégorie 2"_x000D_
          ]_x000D_
        ],_x000D_
        "Statistics": {_x000D_
          "CreationDate": "2022-11-15T10:02:33.4527863+01:00",_x000D_
          "LastRefreshDate": "2020-11-09T16:11:13.9352212+01:00",_x000D_
          "TotalRefreshCount": 1,_x000D_
          "CustomInfo": {}_x000D_
        }_x000D_
      },_x000D_
      "5413": {_x000D_
        "$type": "Inside.Core.Formula.Definition.DefinitionAC, Inside.Core.Formula",_x000D_
        "ID": 5413,_x000D_
        "Results": [_x000D_
          [_x000D_
            ""_x000D_
          ]_x000D_
        ],_x000D_
        "Statistics": {_x000D_
          "CreationDate": "2022-11-15T10:02:33.4527863+01:00",_x000D_
          "LastRefreshDate": "2020-11-09T16:11:13.9382105+01:00",_x000D_
          "TotalRefreshCount": 1,_x000D_
          "CustomInfo": {}_x000D_
        }_x000D_
      },_x000D_
      "5414": {_x000D_
        "$type": "Inside.Core.Formula.Definition.DefinitionAC, Inside.Core.Formula",_x000D_
        "ID": 5414,_x000D_
        "Results": [_x000D_
          [_x000D_
            ""_x000D_
          ]_x000D_
        ],_x000D_
        "Statistics": {_x000D_
          "CreationDate": "2022-11-15T10:02:33.4527863+01:00",_x000D_
          "LastRefreshDate": "2020-11-09T16:11:13.9421983+01:00",_x000D_
          "TotalRefreshCount": 1,_x000D_
          "CustomInfo": {}_x000D_
        }_x000D_
      },_x000D_
      "5415": {_x000D_
        "$type": "Inside.Core.Formula.Definition.DefinitionAC, Inside.Core.Formula",_x000D_
        "ID": 5415,_x000D_
        "Results": [_x000D_
          [_x000D_
            "Catégorie 3"_x000D_
          ]_x000D_
        ],_x000D_
        "Statistics": {_x000D_
          "CreationDate": "2022-11-15T10:02:33.4527863+01:00",_x000D_
          "LastRefreshDate": "2020-11-09T16:11:13.9451947+01:00",_x000D_
          "TotalRefreshCount": 1,_x000D_
          "CustomInfo": {}_x000D_
        }_x000D_
      },_x000D_
      "5416": {_x000D_
        "$type": "Inside.Core.Formula.Definition.DefinitionAC, Inside.Core.Formula",_x000D_
        "ID": 5416,_x000D_
        "Results": [_x000D_
          [_x000D_
            ""_x000D_
          ]_x000D_
        ],_x000D_
        "Statistics": {_x000D_
          "CreationDate": "2022-11-15T10:02:33.4527863+01:00",_x000D_
          "LastRefreshDate": "2020-11-09T16:11:13.9482265+01:00",_x000D_
          "TotalRefreshCount": 1,_x000D_
          "CustomInfo": {}_x000D_
        }_x000D_
      },_x000D_
      "5417": {_x000D_
        "$type": "Inside.Core.Formula.Definition.DefinitionAC, Inside.Core.Formula",_x000D_
        "ID": 5417,_x000D_
        "Results": [_x000D_
          [_x000D_
            ""_x000D_
          ]_x000D_
        ],_x000D_
        "Statistics": {_x000D_
          "CreationDate": "2022-11-15T10:02:33.4527863+01:00",_x000D_
          "LastRefreshDate": "2020-11-09T16:11:13.9512185+01:00",_x000D_
          "TotalRefreshCount": 1,_x000D_
          "CustomInfo": {}_x000D_
        }_x000D_
      },_x000D_
      "5418": {_x000D_
        "$type": "Inside.Core.Formula.Definition.DefinitionAC, Inside.Core.Formula",_x000D_
        "ID": 5418,_x000D_
        "Results": [_x000D_
          [_x000D_
            ""_x000D_
          ]_x000D_
        ],_x000D_
        "Statistics": {_x000D_
          "CreationDate": "2022-11-15T10:02:33.4527863+01:00",_x000D_
          "LastRefreshDate": "2020-11-09T16:11:13.9542106+01:00",_x000D_
          "TotalRefreshCount": 1,_x000D_
          "CustomInfo": {}_x000D_
        }_x000D_
      },_x000D_
      "5419": {_x000D_
        "$type": "Inside.Core.Formula.Definition.DefinitionAC, Inside.Core.Formula",_x000D_
        "ID": 5419,_x000D_
        "Results": [_x000D_
          [_x000D_
            "Catégorie 1"_x000D_
          ]_x000D_
        ],_x000D_
        "Statistics": {_x000D_
          "CreationDate": "2022-11-15T10:02:33.4527863+01:00",_x000D_
          "LastRefreshDate": "2020-11-09T16:11:13.957203+01:00",_x000D_
          "TotalRefreshCount": 1,_x000D_
          "CustomInfo": {}_x000D_
        }_x000D_
      },_x000D_
      "5420": {_x000D_
        "$type": "Inside.Core.Formula.Definition.DefinitionAC, Inside.Core.Formula",_x000D_
        "ID": 5420,_x000D_
        "Results": [_x000D_
          [_x000D_
            "Catégorie 3"_x000D_
          ]_x000D_
        ],_x000D_
        "Statistics": {_x000D_
          "CreationDate": "2022-11-15T10:02:33.4527863+01:00",_x000D_
          "LastRefreshDate": "2020-11-09T16:11:13.9601951+01:00",_x000D_
          "TotalRefreshCount": 1,_x000D_
          "CustomInfo": {}_x000D_
        }_x000D_
      },_x000D_
      "5421": {_x000D_
        "$type": "Inside.Core.Formula.Definition.DefinitionAC, Inside.Core.Formula",_x000D_
        "ID": 5421,_x000D_
        "Results": [_x000D_
          [_x000D_
            "Catégorie 2"_x000D_
          ]_x000D_
        ],_x000D_
        "Statistics": {_x000D_
          "CreationDate": "2022-11-15T10:02:33.4527863+01:00",_x000D_
          "LastRefreshDate": "2020-11-09T16:11:13.9631913+01:00",_x000D_
          "TotalRefreshCount": 1,_x000D_
          "CustomInfo": {}_x000D_
        }_x000D_
      },_x000D_
      "5422": {_x000D_
        "$type": "Inside.Core.Formula.Definition.DefinitionAC, Inside.Core.Formula",_x000D_
        "ID": 5422,_x000D_
        "Results": [_x000D_
          [_x000D_
            "Catégorie 1"_x000D_
          ]_x000D_
        ],_x000D_
        "Statistics": {_x000D_
          "CreationDate": "2022-11-15T10:02:33.4527863+01:00",_x000D_
          "LastRefreshDate": "2020-11-09T16:11:13.9661799+01:00",_x000D_
          "TotalRefreshCount": 1,_x000D_
          "CustomInfo": {}_x000D_
        }_x000D_
      },_x000D_
      "5423": {_x000D_
        "$type": "Inside.Core.Formula.Definition.DefinitionAC, Inside.Core.Formula",_x000D_
        "ID": 5423,_x000D_
        "Results": [_x000D_
          [_x000D_
            ""_x000D_
          ]_x000D_
        ],_x000D_
        "Statistics": {_x000D_
          "CreationDate": "2022-11-15T10:02:33.4527863+01:00",_x000D_
          "LastRefreshDate": "2020-11-09T16:11:13.9691716+01:00",_x000D_
          "TotalRefreshCount": 1,_x000D_
          "CustomInfo": {}_x000D_
        }_x000D_
      },_x000D_
      "5424": {_x000D_
        "$type": "Inside.Core.Formula.Definition.DefinitionAC, Inside.Core.Formula",_x000D_
        "ID": 5424,_x000D_
        "Results": [_x000D_
          [_x000D_
            "Catégorie 3"_x000D_
          ]_x000D_
        ],_x000D_
        "Statistics": {_x000D_
          "CreationDate": "2022-11-15T10:02:33.4527863+01:00",_x000D_
          "LastRefreshDate": "2020-11-09T16:11:13.9721638+01:00",_x000D_
          "TotalRefreshCount": 1,_x000D_
          "CustomInfo": {}_x000D_
        }_x000D_
      },_x000D_
      "5425": {_x000D_
        "$type": "Inside.Core.Formula.Definition.DefinitionAC, Inside.Core.Formula",_x000D_
        "ID": 5425,_x000D_
        "Results": [_x000D_
          [_x000D_
            ""_x000D_
          ]_x000D_
        ],_x000D_
        "Statistics": {_x000D_
          "CreationDate": "2022-11-15T10:02:33.4527863+01:00",_x000D_
          "LastRefreshDate": "2020-11-09T16:11:13.9761536+01:00",_x000D_
          "TotalRefreshCount": 1,_x000D_
          "CustomInfo": {}_x000D_
        }_x000D_
      },_x000D_
      "5426": {_x000D_
        "$type": "Inside.Core.Formula.Definition.DefinitionAC, Inside.Core.Formula",_x000D_
        "ID": 5426,_x000D_
        "Results": [_x000D_
          [_x000D_
            "Catégorie 1"_x000D_
          ]_x000D_
        ],_x000D_
        "Statistics": {_x000D_
          "CreationDate": "2022-11-15T10:02:33.4527863+01:00",_x000D_
          "LastRefreshDate": "2020-11-09T16:11:13.9831825+01:00",_x000D_
          "TotalRefreshCount": 1,_x000D_
          "CustomInfo": {}_x000D_
        }_x000D_
      },_x000D_
      "5427": {_x000D_
        "$type": "Inside.Core.Formula.Definition.DefinitionAC, Inside.Core.Formula",_x000D_
        "ID": 5427,_x000D_
        "Results": [_x000D_
          [_x000D_
            ""_x000D_
          ]_x000D_
        ],_x000D_
        "Statistics": {_x000D_
          "CreationDate": "2022-11-15T10:02:33.4527863+01:00",_x000D_
          "LastRefreshDate": "2020-11-09T16:11:13.9861745+01:00",_x000D_
          "TotalRefreshCount": 1,_x000D_
          "CustomInfo": {}_x000D_
        }_x000D_
      },_x000D_
      "5428": {_x000D_
        "$type": "Inside.Core.Formula.Definition.DefinitionAC, Inside.Core.Formula",_x000D_
        "ID": 5428,_x000D_
        "Results": [_x000D_
          [_x000D_
            "Catégorie 1"_x000D_
          ]_x000D_
        ],_x000D_
        "Statistics": {_x000D_
          "CreationDate": "2022-11-15T10:02:33.4527863+01:00",_x000D_
          "LastRefreshDate": "2020-11-09T16:11:13.9881688+01:00",_x000D_
          "TotalRefreshCount": 1,_x000D_
          "CustomInfo": {}_x000D_
        }_x000D_
      },_x000D_
      "5429": {_x000D_
        "$type": "Inside.Core.Formula.Definition.DefinitionAC, Inside.Core.Formula",_x000D_
        "ID": 5429,_x000D_
        "Results": [_x000D_
          [_x000D_
            ""_x000D_
          ]_x000D_
        ],_x000D_
        "Statistics": {_x000D_
          "CreationDate": "2022-11-15T10:02:33.4527863+01:00",_x000D_
          "LastRefreshDate": "2020-11-09T16:11:13.9911612+01:00",_x000D_
          "TotalRefreshCount": 1,_x000D_
          "CustomInfo": {}_x000D_
        }_x000D_
      },_x000D_
      "5430": {_x000D_
        "$type": "Inside.Core.Formula.Definition.DefinitionAC, Inside.Core.Formula",_x000D_
        "ID": 5430,_x000D_
        "Results": [_x000D_
          [_x000D_
            "Catégorie 4"_x000D_
          ]_x000D_
        ],_x000D_
        "Statistics": {_x000D_
          "CreationDate": "2022-11-15T10:02:33.4527863+01:00",_x000D_
          "LastRefreshDate": "2020-11-09T16:11:13.994164+01:00",_x000D_
          "TotalRefreshCount": 1,_x000D_
          "CustomInfo": {}_x000D_
        }_x000D_
      },_x000D_
      "5431": {_x000D_
        "$type": "Inside.Core.Formula.Definition.DefinitionAC, Inside.Core.Formula",_x000D_
        "ID": 5431,_x000D_
        "Results": [_x000D_
          [_x000D_
            ""_x000D_
          ]_x000D_
        ],_x000D_
        "Statistics": {_x000D_
          "CreationDate": "2022-11-15T10:02:33.4527863+01:00",_x000D_
          "LastRefreshDate": "2020-11-09T16:11:13.9973083+01:00",_x000D_
          "TotalRefreshCount": 1,_x000D_
          "CustomInfo": {}_x000D_
        }_x000D_
      },_x000D_
      "5432": {_x000D_
        "$type": "Inside.Core.Formula.Definition.DefinitionAC, Inside.Core.Formula",_x000D_
        "ID": 5432,_x000D_
        "Results": [_x000D_
          [_x000D_
            ""_x000D_
          ]_x000D_
        ],_x000D_
        "Statistics": {_x000D_
          "CreationDate": "2022-11-15T10:02:33.4527863+01:00",_x000D_
          "LastRefreshDate": "2020-11-09T16:11:14.0003605+01:00",_x000D_
          "TotalRefreshCount": 1,_x000D_
          "CustomInfo": {}_x000D_
        }_x000D_
      },_x000D_
      "5433": {_x000D_
        "$type": "Inside.Core.Formula.Definition.DefinitionAC, Inside.Core.Formula",_x000D_
        "ID": 5433,_x000D_
        "Results": [_x000D_
          [_x000D_
            "Catégorie 5"_x000D_
          ]_x000D_
        ],_x000D_
        "Statistics": {_x000D_
          "CreationDate": "2022-11-15T10:02:33.4527863+01:00",_x000D_
          "LastRefreshDate": "2020-11-09T16:11:14.0023525+01:00",_x000D_
          "TotalRefreshCount": 1,_x000D_
          "CustomInfo": {}_x000D_
        }_x000D_
      },_x000D_
      "5434": {_x000D_
        "$type": "Inside.Core.Formula.Definition.DefinitionAC, Inside.Core.Formula",_x000D_
        "ID": 5434,_x000D_
        "Results": [_x000D_
          [_x000D_
            ""_x000D_
          ]_x000D_
        ],_x000D_
        "Statistics": {_x000D_
          "CreationDate": "2022-11-15T10:02:33.4527863+01:00",_x000D_
          "LastRefreshDate": "2020-11-09T16:11:14.0053555+01:00",_x000D_
          "TotalRefreshCount": 1,_x000D_
          "CustomInfo": {}_x000D_
        }_x000D_
      },_x000D_
      "5435": {_x000D_
        "$type": "Inside.Core.Formula.Definition.DefinitionAC, Inside.Core.Formula",_x000D_
        "ID": 5435,_x000D_
        "Results": [_x000D_
          [_x000D_
            ""_x000D_
          ]_x000D_
        ],_x000D_
        "Statistics": {_x000D_
          "CreationDate": "2022-11-15T10:02:33.4527863+01:00",_x000D_
          "LastRefreshDate": "2020-11-09T16:11:14.0083395+01:00",_x000D_
          "TotalRefreshCount": 1,_x000D_
          "CustomInfo": {}_x000D_
        }_x000D_
      },_x000D_
      "5436": {_x000D_
        "$type": "Inside.Core.Formula.Definition.DefinitionAC, Inside.Core.Formula",_x000D_
        "ID": 5436,_x000D_
        "Results": [_x000D_
          [_x000D_
            ""_x000D_
          ]_x000D_
        ],_x000D_
        "Statistics": {_x000D_
          "CreationDate": "2022-11-15T10:02:33.4527863+01:00",_x000D_
          "LastRefreshDate": "2020-11-09T16:11:14.010331+01:00",_x000D_
          "TotalRefreshCount": 1,_x000D_
          "CustomInfo": {}_x000D_
        }_x000D_
      },_x000D_
      "5437": {_x000D_
        "$type": "Inside.Core.Formula.Definition.DefinitionAC, Inside.Core.Formula",_x000D_
        "ID": 5437,_x000D_
        "Results": [_x000D_
          [_x000D_
            "Catégorie 1"_x000D_
          ]_x000D_
        ],_x000D_
        "Statistics": {_x000D_
          "CreationDate": "2022-11-15T10:02:33.4527863+01:00",_x000D_
          "LastRefreshDate": "2020-11-09T16:11:14.0143196+01:00",_x000D_
          "TotalRefreshCount": 1,_x000D_
          "CustomInfo": {}_x000D_
        }_x000D_
      },_x000D_
      "5438": {_x000D_
        "$type": "Inside.Core.Formula.Definition.DefinitionAC, Inside.Core.Formula",_x000D_
        "ID": 5438,_x000D_
        "Results": [_x000D_
          [_x000D_
            "Catégorie 2"_x000D_
          ]_x000D_
        ],_x000D_
        "Statistics": {_x000D_
          "CreationDate": "2022-11-15T10:02:33.4527863+01:00",_x000D_
          "LastRefreshDate": "2020-11-09T16:11:14.0173137+01:00",_x000D_
          "TotalRefreshCount": 1,_x000D_
          "CustomInfo": {}_x000D_
        }_x000D_
      },_x000D_
      "5439": {_x000D_
        "$type": "Inside.Core.Formula.Definition.DefinitionAC, Inside.Core.Formula",_x000D_
        "ID": 5439,_x000D_
        "Results": [_x000D_
          [_x000D_
            ""_x000D_
          ]_x000D_
        ],_x000D_
        "Statistics": {_x000D_
          "CreationDate": "2022-11-15T10:02:33.4527863+01:00",_x000D_
          "LastRefreshDate": "2020-11-09T16:11:14.0222803+01:00",_x000D_
          "TotalRefreshCount": 1,_x000D_
          "CustomInfo": {}_x000D_
        }_x000D_
      },_x000D_
      "5440": {_x000D_
        "$type": "Inside.Core.Formula.Definition.DefinitionAC, Inside.Core.Formula",_x000D_
        "ID": 5440,_x000D_
        "Results": [_x000D_
          [_x000D_
            "Catégorie 1"_x000D_
          ]_x000D_
        ],_x000D_
        "Statistics": {_x000D_
          "CreationDate": "2022-11-15T10:02:33.4527863+01:00",_x000D_
          "LastRefreshDate": "2020-11-09T16:11:14.0282641+01:00",_x000D_
          "TotalRefreshCount": 1,_x000D_
          "CustomInfo": {}_x000D_
        }_x000D_
      },_x000D_
      "5441": {_x000D_
        "$type": "Inside.Core.Formula.Definition.DefinitionAC, Inside.Core.Formula",_x000D_
        "ID": 544</t>
  </si>
  <si>
    <t>1,_x000D_
        "Results": [_x000D_
          [_x000D_
            ""_x000D_
          ]_x000D_
        ],_x000D_
        "Statistics": {_x000D_
          "CreationDate": "2022-11-15T10:02:33.4527863+01:00",_x000D_
          "LastRefreshDate": "2020-11-09T16:11:14.0312191+01:00",_x000D_
          "TotalRefreshCount": 1,_x000D_
          "CustomInfo": {}_x000D_
        }_x000D_
      },_x000D_
      "5442": {_x000D_
        "$type": "Inside.Core.Formula.Definition.DefinitionAC, Inside.Core.Formula",_x000D_
        "ID": 5442,_x000D_
        "Results": [_x000D_
          [_x000D_
            "Catégorie 1"_x000D_
          ]_x000D_
        ],_x000D_
        "Statistics": {_x000D_
          "CreationDate": "2022-11-15T10:02:33.4527863+01:00",_x000D_
          "LastRefreshDate": "2020-11-09T16:11:14.0342375+01:00",_x000D_
          "TotalRefreshCount": 1,_x000D_
          "CustomInfo": {}_x000D_
        }_x000D_
      },_x000D_
      "5443": {_x000D_
        "$type": "Inside.Core.Formula.Definition.DefinitionAC, Inside.Core.Formula",_x000D_
        "ID": 5443,_x000D_
        "Results": [_x000D_
          [_x000D_
            "Catégorie 2"_x000D_
          ]_x000D_
        ],_x000D_
        "Statistics": {_x000D_
          "CreationDate": "2022-11-15T10:02:33.4527863+01:00",_x000D_
          "LastRefreshDate": "2020-11-09T16:11:14.0372565+01:00",_x000D_
          "TotalRefreshCount": 1,_x000D_
          "CustomInfo": {}_x000D_
        }_x000D_
      },_x000D_
      "5444": {_x000D_
        "$type": "Inside.Core.Formula.Definition.DefinitionAC, Inside.Core.Formula",_x000D_
        "ID": 5444,_x000D_
        "Results": [_x000D_
          [_x000D_
            "Ingénieur et cadre"_x000D_
          ]_x000D_
        ],_x000D_
        "Statistics": {_x000D_
          "CreationDate": "2022-11-15T10:02:33.4527863+01:00",_x000D_
          "LastRefreshDate": "2020-11-09T16:11:14.0392508+01:00",_x000D_
          "TotalRefreshCount": 1,_x000D_
          "CustomInfo": {}_x000D_
        }_x000D_
      },_x000D_
      "5445": {_x000D_
        "$type": "Inside.Core.Formula.Definition.DefinitionAC, Inside.Core.Formula",_x000D_
        "ID": 5445,_x000D_
        "Results": [_x000D_
          [_x000D_
            "Employé"_x000D_
          ]_x000D_
        ],_x000D_
        "Statistics": {_x000D_
          "CreationDate": "2022-11-15T10:02:33.4527863+01:00",_x000D_
          "LastRefreshDate": "2020-11-09T16:11:14.0412472+01:00",_x000D_
          "TotalRefreshCount": 1,_x000D_
          "CustomInfo": {}_x000D_
        }_x000D_
      },_x000D_
      "5446": {_x000D_
        "$type": "Inside.Core.Formula.Definition.DefinitionAC, Inside.Core.Formula",_x000D_
        "ID": 5446,_x000D_
        "Results": [_x000D_
          [_x000D_
            "Employé"_x000D_
          ]_x000D_
        ],_x000D_
        "Statistics": {_x000D_
          "CreationDate": "2022-11-15T10:02:33.4527863+01:00",_x000D_
          "LastRefreshDate": "2020-11-09T16:11:14.0442419+01:00",_x000D_
          "TotalRefreshCount": 1,_x000D_
          "CustomInfo": {}_x000D_
        }_x000D_
      },_x000D_
      "5447": {_x000D_
        "$type": "Inside.Core.Formula.Definition.DefinitionAC, Inside.Core.Formula",_x000D_
        "ID": 5447,_x000D_
        "Results": [_x000D_
          [_x000D_
            "3"_x000D_
          ]_x000D_
        ],_x000D_
        "Statistics": {_x000D_
          "CreationDate": "2022-11-15T10:02:33.4527863+01:00",_x000D_
          "LastRefreshDate": "2020-11-09T16:11:14.0463125+01:00",_x000D_
          "TotalRefreshCount": 1,_x000D_
          "CustomInfo": {}_x000D_
        }_x000D_
      },_x000D_
      "5448": {_x000D_
        "$type": "Inside.Core.Formula.Definition.DefinitionAC, Inside.Core.Formula",_x000D_
        "ID": 5448,_x000D_
        "Results": [_x000D_
          [_x000D_
            "2"_x000D_
          ]_x000D_
        ],_x000D_
        "Statistics": {_x000D_
          "CreationDate": "2022-11-15T10:02:33.4527863+01:00",_x000D_
          "LastRefreshDate": "2020-11-09T16:11:14.0493559+01:00",_x000D_
          "TotalRefreshCount": 1,_x000D_
          "CustomInfo": {}_x000D_
        }_x000D_
      },_x000D_
      "5449": {_x000D_
        "$type": "Inside.Core.Formula.Definition.DefinitionAC, Inside.Core.Formula",_x000D_
        "ID": 5449,_x000D_
        "Results": [_x000D_
          [_x000D_
            "1"_x000D_
          ]_x000D_
        ],_x000D_
        "Statistics": {_x000D_
          "CreationDate": "2022-11-15T10:02:33.4527863+01:00",_x000D_
          "LastRefreshDate": "2020-11-09T16:11:14.0513507+01:00",_x000D_
          "TotalRefreshCount": 1,_x000D_
          "CustomInfo": {}_x000D_
        }_x000D_
      },_x000D_
      "5450": {_x000D_
        "$type": "Inside.Core.Formula.Definition.DefinitionAC, Inside.Core.Formula",_x000D_
        "ID": 5450,_x000D_
        "Results": [_x000D_
          [_x000D_
            "2"_x000D_
          ]_x000D_
        ],_x000D_
        "Statistics": {_x000D_
          "CreationDate": "2022-11-15T10:02:33.4527863+01:00",_x000D_
          "LastRefreshDate": "2020-11-09T16:11:14.0543424+01:00",_x000D_
          "TotalRefreshCount": 1,_x000D_
          "CustomInfo": {}_x000D_
        }_x000D_
      },_x000D_
      "5451": {_x000D_
        "$type": "Inside.Core.Formula.Definition.DefinitionAC, Inside.Core.Formula",_x000D_
        "ID": 5451,_x000D_
        "Results": [_x000D_
          [_x000D_
            "3"_x000D_
          ]_x000D_
        ],_x000D_
        "Statistics": {_x000D_
          "CreationDate": "2022-11-15T10:02:33.4527863+01:00",_x000D_
          "LastRefreshDate": "2020-11-09T16:11:14.056338+01:00",_x000D_
          "TotalRefreshCount": 1,_x000D_
          "CustomInfo": {}_x000D_
        }_x000D_
      },_x000D_
      "5452": {_x000D_
        "$type": "Inside.Core.Formula.Definition.DefinitionAC, Inside.Core.Formula",_x000D_
        "ID": 5452,_x000D_
        "Results": [_x000D_
          [_x000D_
            "Catégorie 1"_x000D_
          ]_x000D_
        ],_x000D_
        "Statistics": {_x000D_
          "CreationDate": "2022-11-15T10:02:33.4527863+01:00",_x000D_
          "LastRefreshDate": "2020-11-09T16:11:14.0593307+01:00",_x000D_
          "TotalRefreshCount": 1,_x000D_
          "CustomInfo": {}_x000D_
        }_x000D_
      },_x000D_
      "5453": {_x000D_
        "$type": "Inside.Core.Formula.Definition.DefinitionAC, Inside.Core.Formula",_x000D_
        "ID": 5453,_x000D_
        "Results": [_x000D_
          [_x000D_
            "Catégorie 3"_x000D_
          ]_x000D_
        ],_x000D_
        "Statistics": {_x000D_
          "CreationDate": "2022-11-15T10:02:33.4527863+01:00",_x000D_
          "LastRefreshDate": "2020-11-09T16:11:14.0623161+01:00",_x000D_
          "TotalRefreshCount": 1,_x000D_
          "CustomInfo": {}_x000D_
        }_x000D_
      },_x000D_
      "5454": {_x000D_
        "$type": "Inside.Core.Formula.Definition.DefinitionAC, Inside.Core.Formula",_x000D_
        "ID": 5454,_x000D_
        "Results": [_x000D_
          [_x000D_
            "Catégorie 1"_x000D_
          ]_x000D_
        ],_x000D_
        "Statistics": {_x000D_
          "CreationDate": "2022-11-15T10:02:33.4527863+01:00",_x000D_
          "LastRefreshDate": "2020-11-09T16:11:14.0653156+01:00",_x000D_
          "TotalRefreshCount": 1,_x000D_
          "CustomInfo": {}_x000D_
        }_x000D_
      },_x000D_
      "5455": {_x000D_
        "$type": "Inside.Core.Formula.Definition.DefinitionAC, Inside.Core.Formula",_x000D_
        "ID": 5455,_x000D_
        "Results": [_x000D_
          [_x000D_
            ""_x000D_
          ]_x000D_
        ],_x000D_
        "Statistics": {_x000D_
          "CreationDate": "2022-11-15T10:02:33.4527863+01:00",_x000D_
          "LastRefreshDate": "2020-11-09T16:11:14.0683056+01:00",_x000D_
          "TotalRefreshCount": 1,_x000D_
          "CustomInfo": {}_x000D_
        }_x000D_
      },_x000D_
      "5456": {_x000D_
        "$type": "Inside.Core.Formula.Definition.DefinitionAC, Inside.Core.Formula",_x000D_
        "ID": 5456,_x000D_
        "Results": [_x000D_
          [_x000D_
            "Catégorie 1"_x000D_
          ]_x000D_
        ],_x000D_
        "Statistics": {_x000D_
          "CreationDate": "2022-11-15T10:02:33.4527863+01:00",_x000D_
          "LastRefreshDate": "2020-11-09T16:11:14.070302+01:00",_x000D_
          "TotalRefreshCount": 1,_x000D_
          "CustomInfo": {}_x000D_
        }_x000D_
      },_x000D_
      "5457": {_x000D_
        "$type": "Inside.Core.Formula.Definition.DefinitionAC, Inside.Core.Formula",_x000D_
        "ID": 5457,_x000D_
        "Results": [_x000D_
          [_x000D_
            "Catégorie 1"_x000D_
          ]_x000D_
        ],_x000D_
        "Statistics": {_x000D_
          "CreationDate": "2022-11-15T10:02:33.4527863+01:00",_x000D_
          "LastRefreshDate": "2020-11-09T16:11:14.0732942+01:00",_x000D_
          "TotalRefreshCount": 1,_x000D_
          "CustomInfo": {}_x000D_
        }_x000D_
      },_x000D_
      "5458": {_x000D_
        "$type": "Inside.Core.Formula.Definition.DefinitionAC, Inside.Core.Formula",_x000D_
        "ID": 5458,_x000D_
        "Results": [_x000D_
          [_x000D_
            ""_x000D_
          ]_x000D_
        ],_x000D_
        "Statistics": {_x000D_
          "CreationDate": "2022-11-15T10:02:33.4527863+01:00",_x000D_
          "LastRefreshDate": "2020-11-09T16:11:14.0762869+01:00",_x000D_
          "TotalRefreshCount": 1,_x000D_
          "CustomInfo": {}_x000D_
        }_x000D_
      },_x000D_
      "5459": {_x000D_
        "$type": "Inside.Core.Formula.Definition.DefinitionAC, Inside.Core.Formula",_x000D_
        "ID": 5459,_x000D_
        "Results": [_x000D_
          [_x000D_
            ""_x000D_
          ]_x000D_
        ],_x000D_
        "Statistics": {_x000D_
          "CreationDate": "2022-11-15T10:02:33.4527863+01:00",_x000D_
          "LastRefreshDate": "2020-11-09T16:11:14.0782235+01:00",_x000D_
          "TotalRefreshCount": 1,_x000D_
          "CustomInfo": {}_x000D_
        }_x000D_
      },_x000D_
      "5460": {_x000D_
        "$type": "Inside.Core.Formula.Definition.DefinitionAC, Inside.Core.Formula",_x000D_
        "ID": 5460,_x000D_
        "Results": [_x000D_
          [_x000D_
            "Catégorie 1"_x000D_
          ]_x000D_
        ],_x000D_
        "Statistics": {_x000D_
          "CreationDate": "2022-11-15T10:02:33.4527863+01:00",_x000D_
          "LastRefreshDate": "2020-11-09T16:11:14.0822126+01:00",_x000D_
          "TotalRefreshCount": 1,_x000D_
          "CustomInfo": {}_x000D_
        }_x000D_
      },_x000D_
      "5461": {_x000D_
        "$type": "Inside.Core.Formula.Definition.DefinitionAC, Inside.Core.Formula",_x000D_
        "ID": 5461,_x000D_
        "Results": [_x000D_
          [_x000D_
            "Catégorie 1"_x000D_
          ]_x000D_
        ],_x000D_
        "Statistics": {_x000D_
          "CreationDate": "2022-11-15T10:02:33.4527863+01:00",_x000D_
          "LastRefreshDate": "2020-11-09T16:11:14.0852531+01:00",_x000D_
          "TotalRefreshCount": 1,_x000D_
          "CustomInfo": {}_x000D_
        }_x000D_
      },_x000D_
      "5462": {_x000D_
        "$type": "Inside.Core.Formula.Definition.DefinitionAC, Inside.Core.Formula",_x000D_
        "ID": 5462,_x000D_
        "Results": [_x000D_
          [_x000D_
            ""_x000D_
          ]_x000D_
        ],_x000D_
        "Statistics": {_x000D_
          "CreationDate": "2022-11-15T10:02:33.4527863+01:00",_x000D_
          "LastRefreshDate": "2020-11-09T16:11:14.0882476+01:00",_x000D_
          "TotalRefreshCount": 1,_x000D_
          "CustomInfo": {}_x000D_
        }_x000D_
      },_x000D_
      "5463": {_x000D_
        "$type": "Inside.Core.Formula.Definition.DefinitionAC, Inside.Core.Formula",_x000D_
        "ID": 5463,_x000D_
        "Results": [_x000D_
          [_x000D_
            "Catégorie 4"_x000D_
          ]_x000D_
        ],_x000D_
        "Statistics": {_x000D_
          "CreationDate": "2022-11-15T10:02:33.4527863+01:00",_x000D_
          "LastRefreshDate": "2020-11-09T16:11:14.0901917+01:00",_x000D_
          "TotalRefreshCount": 1,_x000D_
          "CustomInfo": {}_x000D_
        }_x000D_
      },_x000D_
      "5464": {_x000D_
        "$type": "Inside.Core.Formula.Definition.DefinitionAC, Inside.Core.Formula",_x000D_
        "ID": 5464,_x000D_
        "Results": [_x000D_
          [_x000D_
            "250"_x000D_
          ]_x000D_
        ],_x000D_
        "Statistics": {_x000D_
          "CreationDate": "2022-11-15T10:02:33.4527863+01:00",_x000D_
          "LastRefreshDate": "2020-11-09T16:11:14.0932425+01:00",_x000D_
          "TotalRefreshCount": 1,_x000D_
          "CustomInfo": {}_x000D_
        }_x000D_
      },_x000D_
      "5465": {_x000D_
        "$type": "Inside.Core.Formula.Definition.DefinitionAC, Inside.Core.Formula",_x000D_
        "ID": 5465,_x000D_
        "Results": [_x000D_
          [_x000D_
            "100"_x000D_
          ]_x000D_
        ],_x000D_
        "Statistics": {_x000D_
          "CreationDate": "2022-11-15T10:02:33.4527863+01:00",_x000D_
          "LastRefreshDate": "2020-11-09T16:11:14.0952368+01:00",_x000D_
          "TotalRefreshCount": 1,_x000D_
          "CustomInfo": {}_x000D_
        }_x000D_
      },_x000D_
      "5466": {_x000D_
        "$type": "Inside.Core.Formula.Definition.DefinitionAC, Inside.Core.Formula",_x000D_
        "ID": 5466,_x000D_
        "Results": [_x000D_
          [_x000D_
            "250"_x000D_
          ]_x000D_
        ],_x000D_
        "Statistics": {_x000D_
          "CreationDate": "2022-11-15T10:02:33.4527863+01:00",_x000D_
          "LastRefreshDate": "2020-11-09T16:11:14.0983475+01:00",_x000D_
          "TotalRefreshCount": 1,_x000D_
          "CustomInfo": {}_x000D_
        }_x000D_
      },_x000D_
      "5467": {_x000D_
        "$type": "Inside.Core.Formula.Definition.DefinitionAC, Inside.Core.Formula",_x000D_
        "ID": 5467,_x000D_
        "Results": [_x000D_
          [_x000D_
            "250"_x000D_
          ]_x000D_
        ],_x000D_
        "Statistics": {_x000D_
          "CreationDate": "2022-11-15T10:02:33.4527863+01:00",_x000D_
          "LastRefreshDate": "2020-11-09T16:11:14.1003699+01:00",_x000D_
          "TotalRefreshCount": 1,_x000D_
          "CustomInfo": {}_x000D_
        }_x000D_
      },_x000D_
      "5468": {_x000D_
        "$type": "Inside.Core.Formula.Definition.DefinitionAC, Inside.Core.Formula",_x000D_
        "ID": 5468,_x000D_
        "Results": [_x000D_
          [_x000D_
            "200"_x000D_
          ]_x000D_
        ],_x000D_
        "Statistics": {_x000D_
          "CreationDate": "2022-11-15T10:02:33.4527863+01:00",_x000D_
          "LastRefreshDate": "2020-11-09T16:11:14.1073529+01:00",_x000D_
          "TotalRefreshCount": 1,_x000D_
          "CustomInfo": {}_x000D_
        }_x000D_
      },_x000D_
      "5469": {_x000D_
        "$type": "Inside.Core.Formula.Definition.DefinitionAC, Inside.Core.Formula",_x000D_
        "ID": 5469,_x000D_
        "Results": [_x000D_
          [_x000D_
            "300"_x000D_
          ]_x000D_
        ],_x000D_
        "Statistics": {_x000D_
          "CreationDate": "2022-11-15T10:02:33.4527863+01:00",_x000D_
          "LastRefreshDate": "2020-11-09T16:11:14.1213118+01:00",_x000D_
          "TotalRefreshCount": 1,_x000D_
          "CustomInfo": {}_x000D_
        }_x000D_
      },_x000D_
      "5470": {_x000D_
        "$type": "Inside.Core.Formula.Definition.DefinitionAC, Inside.Core.Formula",_x000D_
        "ID": 5470,_x000D_
        "Results": [_x000D_
          [_x000D_
            "200"_x000D_
          ]_x000D_
        ],_x000D_
        "Statistics": {_x000D_
          "CreationDate": "2022-11-15T10:02:33.4527863+01:00",_x000D_
          "LastRefreshDate": "2020-11-09T16:11:14.1243108+01:00",_x000D_
          "TotalRefreshCount": 1,_x000D_
          "CustomInfo": {}_x000D_
        }_x000D_
      },_x000D_
      "5471": {_x000D_
        "$type": "Inside.Core.Formula.Definition.DefinitionAC, Inside.Core.Formula",_x000D_
        "ID": 5471,_x000D_
        "Results": [_x000D_
          [_x000D_
            "300"_x000D_
          ]_x000D_
        ],_x000D_
        "Statistics": {_x000D_
          "CreationDate": "2022-11-15T10:02:33.4527863+01:00",_x000D_
          "LastRefreshDate": "2020-11-09T16:11:14.126303+01:00",_x000D_
          "TotalRefreshCount": 1,_x000D_
          "CustomInfo": {}_x000D_
        }_x000D_
      },_x000D_
      "5472": {_x000D_
        "$type": "Inside.Core.Formula.Definition.DefinitionAC, Inside.Core.Formula",_x000D_
        "ID": 5472,_x000D_
        "Results": [_x000D_
          [_x000D_
            "200"_x000D_
          ]_x000D_
        ],_x000D_
        "Statistics": {_x000D_
          "CreationDate": "2022-11-15T10:02:33.4527863+01:00",_x000D_
          "LastRefreshDate": "2020-11-09T16:11:14.1282973+01:00",_x000D_
          "TotalRefreshCount": 1,_x000D_
          "CustomInfo": {}_x000D_
        }_x000D_
      },_x000D_
      "5473": {_x000D_
        "$type": "Inside.Core.Formula.Definition.DefinitionAC, Inside.Core.Formula",_x000D_
        "ID": 5473,_x000D_
        "Results": [_x000D_
          [_x000D_
            "200"_x000D_
          ]_x000D_
        ],_x000D_
        "Statistics": {_x000D_
          "CreationDate": "2022-11-15T10:02:33.4527863+01:00",_x000D_
          "LastRefreshDate": "2020-11-09T16:11:14.1312651+01:00",_x000D_
          "TotalRefreshCount": 1,_x000D_
          "CustomInfo": {}_x000D_
        }_x000D_
      },_x000D_
      "5474": {_x000D_
        "$type": "Inside.Core.Formula.Definition.DefinitionAC, Inside.Core.Formula",_x000D_
        "ID": 5474,_x000D_
        "Results": [_x000D_
          [_x000D_
            "200"_x000D_
          ]_x000D_
        ],_x000D_
        "Statistics": {_x000D_
          "CreationDate": "2022-11-15T10:02:33.4527863+01:00",_x000D_
          "LastRefreshDate": "2020-11-09T16:11:14.1342691+01:00",_x000D_
          "TotalRefreshCount": 1,_x000D_
          "CustomInfo": {}_x000D_
        }_x000D_
      },_x000D_
      "5475": {_x000D_
        "$type": "Inside.Core.Formula.Definition.DefinitionAC, Inside.Core.Formula",_x000D_
        "ID": 5475,_x000D_
        "Results": [_x000D_
          [_x000D_
            "400"_x000D_
          ]_x000D_
        ],_x000D_
        "Statistics": {_x000D_
          "CreationDate": "2022-11-15T10:02:33.4527863+01:00",_x000D_
          "LastRefreshDate": "2020-11-09T16:11:14.1362656+01:00",_x000D_
          "TotalRefreshCount": 1,_x000D_
          "CustomInfo": {}_x000D_
        }_x000D_
      },_x000D_
      "5476": {_x000D_
        "$type": "Inside.Core.Formula.Definition.DefinitionAC, Inside.Core.Formula",_x000D_
        "ID": 5476,_x000D_
        "Results": [_x000D_
          [_x000D_
            "150"_x000D_
          ]_x000D_
        ],_x000D_
        "Statistics": {_x000D_
          "CreationDate": "2022-11-15T10:02:33.4527863+01:00",_x000D_
          "LastRefreshDate": "2020-11-09T16:11:14.1392576+01:00",_x000D_
          "TotalRefreshCount": 1,_x000D_
          "CustomInfo": {}_x000D_
        }_x000D_
      },_x000D_
      "5477": {_x000D_
        "$type": "Inside.Core.Formula.Definition.DefinitionAC, Inside.Core.Formula",_x000D_
        "ID": 5477,_x000D_
        "Results": [_x000D_
          [_x000D_
            "300"_x000D_
          ]_x000D_
        ],_x000D_
        "Statistics": {_x000D_
          "CreationDate": "2022-11-15T10:02:33.4527863+01:00",_x000D_
          "LastRefreshDate": "2020-11-09T16:11:14.1412558+01:00",_x000D_
          "TotalRefreshCount": 1,_x000D_
          "CustomInfo": {}_x000D_
        }_x000D_
      },_x000D_
      "5478": {_x000D_
        "$type": "Inside.Core.Formula.Definition.DefinitionAC, Inside.Core.Formula",_x000D_
        "ID": 5478,_x000D_
        "Results": [_x000D_
          [_x000D_
            "100"_x000D_
          ]_x000D_
        ],_x000D_
        "Statistics": {_x000D_
          "CreationDate": "2022-11-15T10:02:33.4527863+01:00",_x000D_
          "LastRefreshDate": "2020-11-09T16:11:14.1442549+01:00",_x000D_
          "TotalRefreshCount": 1,_x000D_
          "CustomInfo": {}_x000D_
        }_x000D_
      },_x000D_
      "5479": {_x000D_
        "$type": "Inside.Core.Formula.Definition.DefinitionAC, Inside.Core.Formula",_x000D_
        "ID": 5479,_x000D_
        "Results": [_x000D_
          [_x000D_
            "200"_x000D_
          ]_x000D_
        ],_x000D_
        "Statistics": {_x000D_
          "CreationDate": "2022-11-15T10:02:33.4527863+01:00",_x000D_
          "LastRefreshDate": "2020-11-09T16:11:14.1473215+01:00",_x000D_
          "TotalRefreshCount": 1,_x000D_
          "CustomInfo": {}_x000D_
        }_x000D_
      },_x000D_
      "5480": {_x000D_
        "$type": "Inside.Core.Formula.Definition.DefinitionAC, Inside.Core.Formula",_x000D_
        "ID": 5480,_x000D_
        "Results": [_x000D_
          [_x000D_
            "300"_x000D_
          ]_x000D_
        ],_x000D_
        "Statistics": {_x000D_
          "CreationDate": "2022-11-15T10:02:33.4527863+01:00",_x000D_
          "LastRefreshDate": "2020-11-09T16:11:14.1493749+01:00",_x000D_
          "TotalRefreshCount": 1,_x000D_
          "CustomInfo": {}_x000D_
        }_x000D_
      },_x000D_
      "5481": {_x000D_
        "$type": "Inside.Core.Formula.Definition.DefinitionAC, Inside.Core.Formula",_x000D_
        "ID": 5481,_x000D_
        "Results": [_x000D_
          [_x000D_
            "100"_x000D_
          ]_x000D_
        ],_x000D_
        "Statistics": {_x000D_
          "CreationDate": "2022-11-15T10:02:33.4527863+01:00",_x000D_
          "LastRefreshDate": "2020-11-09T16:11:14.1513691+01:00",_x000D_
          "TotalRefreshCount": 1,_x000D_
          "CustomInfo": {}_x000D_
        }_x000D_
      },_x000D_
      "5482": {_x000D_
        "$type": "Inside.Core.Formula.Definition.DefinitionAC, Inside.Core.Formula",_x000D_
        "ID": 5482,_x000D_
        "Results": [_x000D_
          [_x000D_
            "100"_x000D_
          ]_x000D_
        ],_x000D_
        "Statistics": {_x000D_
          "CreationDate": "2022-11-15T10:02:33.4527863+01:00",_x000D_
          "LastRefreshDate": "2020-11-09T16:11:14.1543614+01:00",_x000D_
          "TotalRefreshCount": 1,_x000D_
          "CustomInfo": {}_x000D_
        }_x000D_
      },_x000D_
      "5483": {_x000D_
        "$type": "Inside.Core.Formula.Definition.DefinitionAC, Inside.Core.Formula",_x000D_
        "ID": 5483,_x000D_
        "Results": [_x000D_
          [_x000D_
            "250"_x000D_
          ]_x000D_
        ],_x000D_
        "Statistics": {_x000D_
          "CreationDate": "2022-11-15T10:02:33.4527863+01:00",_x000D_
          "LastRefreshDate": "2020-11-09T16:11:14.1563557+01:00",_x000D_
          "TotalRefreshCount": 1,_x000D_
          "CustomInfo": {}_x000D_
        }_x000D_
      },_x000D_
      "5484": {_x000D_
        "$type": "Inside.Core.Formula.Definition.DefinitionAC, Inside.Core.Formula",_x000D_
        "ID": 5484,_x000D_
        "Results": [_x000D_
          [_x000D_
            "200"_x000D_
          ]_x000D_
        ],_x000D_
        "Statistics": {_x000D_
          "CreationDate": "2022-11-15T10:02:33.4527863+01:00",_x000D_
          "LastRefreshDate": "2020-11-09T16:11:14.1583521+01:00",_x000D_
          "TotalRefreshCount": 1,_x000D_
          "CustomInfo": {}_x000D_
        }_x000D_
      },_x000D_
      "5485": {_x000D_
        "$type": "Inside.Core.Formula.Definition.DefinitionAC, Inside.Core.Formula",_x000D_
        "ID": 5485,_x000D_
        "Results": [_x000D_
          [_x000D_
            "100"_x000D_
          ]_x000D_
        ],_x000D_
        "Statistics": {_x000D_
          "CreationDate": "2022-11-15T10:02:33.4527863+01:00",_x000D_
          "LastRefreshDate": "2020-11-09T16:11:14.1613426+01:00",_x000D_
          "TotalRefreshCount": 1,_x000D_
          "CustomInfo": {}_x000D_
        }_x000D_
      },_x000D_
      "5486": {_x000D_
        "$type": "Inside.Core.Formula.Definition.DefinitionAC, Inside.Core.Formula",_x000D_
        "ID": 5486,_x000D_
        "Results": [_x000D_
          [_x000D_
            "100"_x000D_
          ]_x000D_
        ],_x000D_
        "Statistics": {_x000D_
          "CreationDate": "2022-11-15T10:02:33.4527863+01:00",_x000D_
          "LastRefreshDate": "2020-11-09T16:11:14.1632805+01:00",_x000D_
          "TotalRefreshCount": 1,_x000D_
          "CustomInfo": {}_x000D_
        }_x000D_
      },_x000D_
      "5487": {_x000D_
        "$type": "Inside.Core.Formula.Definition.DefinitionAC, Inside.Core.Formula",_x000D_
        "ID": 5487,_x000D_
        "Results": [_x000D_
          [_x000D_
            "200"_x000D_
          ]_x000D_
        ],_x000D_
        "Statistics": {_x000D_
          "CreationDate": "2022-11-15T10:02:33.4527863+01:00",_x000D_
          "LastRefreshDate": "2020-11-09T16:11:14.1663454+01:00",_x000D_
          "TotalRefreshCount": 1,_x000D_
          "CustomInfo": {}_x000D_
        }_x000D_
      },_x000D_
      "5488": {_x000D_
        "$type": "Inside.Core.Formula.Definition.DefinitionAC, Inside.Core.Formula",_x000D_
        "ID": 5488,_x000D_
        "Results": [_x000D_
          [_x000D_
            "100"_x000D_
          ]_x000D_
        ],_x000D_
        "Statistics": {_x000D_
          "CreationDate": "2022-11-15T10:02:33.4527863+01:00",_x000D_
          "LastRefreshDate": "2020-11-09T16:11:14.168326+01:00",_x000D_
          "TotalRefreshCount": 1,_x000D_
          "CustomInfo": {}_x000D_
        }_x000D_
      },_x000D_
      "5489": {_x000D_
        "$type": "Inside.Core.Formula.Definition.DefinitionAC, Inside.Core.Formula",_x000D_
        "ID": 5489,_x000D_
        "Results": [_x000D_
          [_x000D_
            "300"_x000D_
          ]_x000D_
        ],_x000D_
        "Statistics": {_x000D_
          "CreationDate": "2022-11-15T10:02:33.4527863+01:00",_x000D_
          "LastRefreshDate": "2020-11-09T16:11:14.1703214+01:00",_x000D_
          "TotalRefreshCount": 1,_x000D_
          "CustomInfo": {}_x000D_
        }_x000D_
      },_x000D_
      "5490": {_x000D_
        "$type": "Inside.Core.Formula.Definition.DefinitionAC, Inside.Core.Formula",_x000D_
        "ID": 5490,_x000D_
        "Results": [_x000D_
          [_x000D_
            "150"_x000D_
          ]_x000D_
        ],_x000D_
        "Statistics": {_x000D_
          "CreationDate": "2022-11-15T10:02:33.4527863+01:00",_x000D_
          "LastRefreshDate": "2020-11-09T16:11:14.1742523+01:00",_x000D_
          "TotalRefreshCount": 1,_x000D_
          "CustomInfo": {}_x000D_
        }_x000D_
      },_x000D_
      "5491": {_x000D_
        "$type": "Inside.Core.Formula.Definition.DefinitionAC, Inside.Core.Formula",_x000D_
        "ID": 5491,_x000D_
        "Results": [_x000D_
          [_x000D_
            "250"_x000D_
          ]_x000D_
        ],_x000D_
        "Statistics": {_x000D_
          "CreationDate": "2022-11-15T10:02:33.4527863+01:00",_x000D_
          "LastRefreshDate": "2020-11-09T16:11:14.1882639+01:00",_x000D_
          "TotalRefreshCount": 1,_x000D_
          "CustomInfo": {}_x000D_
        }_x000D_
      },_x000D_
      "5492": {_x000D_
        "$type": "Inside.Core.Formula.Definition.DefinitionAC, Inside.Core.Formula",_x000D_
        "ID": 5492,_x000D_
        "Results": [_x000D_
          [_x000D_
            "300"_x000D_
          ]_x000D_
        ],_x000D_
        "Statistics": {_x000D_
          "CreationDate": "2022-11-15T10:02:33.4527863+01:00",_x000D_
          "LastRefreshDate": "2020-11-09T16:11:14.1932423+01:00",_x000D_
          "TotalRefreshCount": 1,_x000D_
          "CustomInfo": {}_x000D_
        }_x000D_
      },_x000D_
      "5493": {_x000D_
        "$type": "Inside.Core.Formula.Definition.DefinitionAC, Inside.Core.Formula",_x000D_
        "ID": 5493,_x000D_
        "Results": [_x000D_
          [_x000D_
            "250"_x000D_
          ]_x000D_
        ],_x000D_
        "Statistics": {_x000D_
          "CreationDate": "2022-11-15T10:02:33.4527863+01:00",_x000D_
          "LastRefreshDate": "2020-11-09T16:11:14.1983405+01:00",_x000D_
          "TotalRefreshCount": 1,_x000D_
          "CustomInfo": {}_x000D_
        }_x000D_
      },_x000D_
      "5494": {_x000D_
        "$type": "Inside.Core.Formula.Definition.DefinitionAC, Inside.Core.Formula",_x000D_
        "ID": 5494,_x000D_
        "Results": [_x000D_
          [_x000D_
            "100"_x000D_
          ]_x000D_
        ],_x000D_
        "Statistics": {_x000D_
          "CreationDate": "2022-11-15T10:02:33.4527863+01:00",_x000D_
          "LastRefreshDate": "2020-11-09T16:11:14.2013328+01:00",_x000D_
          "TotalRefreshCount": 1,_x000D_
          "CustomInfo": {}_x000D_
        }_x000D_
      },_x000D_
      "5495": {_x000D_
        "$type": "Inside.Core.Formula.Definition.DefinitionAC, Inside.Core.Formula",_x000D_
        "ID": 5495,_x000D_
        "Results": [_x000D_
          [_x000D_
            "100"_x000D_
          ]_x000D_
        ],_x000D_
        "Statistics": {_x000D_
          "CreationDate": "2022-11-15T10:02:33.4527863+01:00",_x000D_
          "LastRefreshDate": "2020-11-09T16:11:14.2043228+01:00",_x000D_
          "TotalRefreshCount": 1,_x000D_
          "CustomInfo": {}_x000D_
        }_x000D_
      },_x000D_
      "5496": {_x000D_
        "$type": "Inside.Core.Formula.Definition.DefinitionAC, Inside.Core.Formula",_x000D_
        "ID": 5496,_x000D_
        "Results": [_x000D_
          [_x000D_
            "250"_x000D_
          ]_x000D_
        ],_x000D_
        "Statistics": {_x000D_
          "CreationDate": "2022-11-15T10:02:33.4527863+01:00",_x000D_
          "LastRefreshDate": "2020-11-09T16:11:14.2073203+01:00",_x000D_
          "TotalRefreshCount": 1,_x000D_
          "CustomInfo": {}_x000D_
        }_x000D_
      },_x000D_
      "5497": {_x000D_
        "$type": "Inside.Core.Formula.Definition.DefinitionAC, Inside.Core.Formula",_x000D_
        "ID": 5497,_x000D_
        "Results": [_x000D_
          [_x000D_
            "300"_x000D_
          ]_x000D_
        ],_x000D_
        "Statistics": {_x000D_
          "CreationDate": "2022-11-15T10:02:33.4527863+01:00",_x000D_
          "LastRefreshDate": "2020-11-09T16:11:14.2103127+01:00",_x000D_
          "TotalRefreshCount": 1,_x000D_
          "CustomInfo": {}_x000D_
        }_x000D_
      },_x000D_
      "5498": {_x000D_
        "$type": "Inside.Core.Formula.Definition.DefinitionAC, Inside.Core.Formula",_x000D_
        "ID": 5498,_x000D_
        "Results": [_x000D_
          [_x000D_
            "100"_x000D_
          ]_x000D_
        ],_x000D_
        "Statistics": {_x000D_
          "CreationDate": "2022-11-15T10:02:33.4527863+01:00",_x000D_
          "LastRefreshDate": "2020-11-09T16:11:14.21326+01:00",_x000D_
          "TotalRefreshCount": 1,_x000D_
          "CustomInfo": {}_x000D_
        }_x000D_
      },_x000D_
      "5499": {_x000D_
        "$type": "Inside.Core.Formula.Definition.DefinitionAC, Inside.Core.Formula",_x000D_
        "ID": 5499,_x000D_
        "Results": [_x000D_
          [_x000D_
            "150"_x000D_
          ]_x000D_
        ],_x000D_
        "Statistics": {_x000D_
          "CreationDate": "2022-11-15T10:02:33.4527863+01:00",_x000D_
          "LastRefreshDate": "2020-11-09T16:11:14.2163072+01:00",_x000D_
          "TotalRefreshCount": 1,_x000D_
          "CustomInfo": {}_x000D_
        }_x000D_
      },_x000D_
      "5500": {_x000D_
        "$type": "Inside.Core.Formula.Definition.DefinitionAC, Inside.Core.Formula",_x000D_
        "ID": 5500,_x000D_
        "Results": [_x000D_
          [_x000D_
            "Employé"_x000D_
          ]_x000D_
        ],_x000D_
        "Statistics": {_x000D_
          "CreationDate": "2022-11-15T10:02:33.4527863+01:00",_x000D_
          "LastRefreshDate": "2020-11-09T16:11:14.2183059+01:00",_x000D_
          "TotalRefreshCount": 1,_x000D_
          "CustomInfo": {}_x000D_
        }_x000D_
      },_x000D_
      "5501": {_x000D_
        "$type": "Inside.Core.Formula.Definition.DefinitionAC, Inside.Core.Formula",_x000D_
        "ID": 5501,_x000D_
        "Results": [_x000D_
          [_x000D_
            "1"_x000D_
          ]_x000D_
        ],_x000D_
        "Statistics": {_x000D_
          "CreationDate": "2022-11-15T10:02:33.4527863+01:00",_x000D_
          "LastRefreshDate": "2020-11-09T16:11:14.2203003+01:00",_x000D_
          "TotalRefreshCount": 1,_x000D_
          "CustomInfo": {}_x000D_
        }_x000D_
      },_x000D_
      "5502": {_x000D_
        "$type": "Inside.Core.Formula.Definition.DefinitionAC, Inside.Core.Formula",_x000D_
        "ID": 5502,_x000D_
        "Results": [_x000D_
          [_x000D_
            ""_x000D_
          ]_x000D_
        ],_x000D_
        "Statistics": {_x000D_
          "CreationDate": "2022-11-15T10:02:33.4527863+01:00",_x000D_
          "LastRefreshDate": "2020-11-09T16:11:14.223297+01:00",_x000D_
          "TotalRefreshCount": 1,_x000D_
          "CustomInfo": {}_x000D_
        }_x000D_
      },_x000D_
      "5503": {_x000D_
        "$type": "Inside.Core.Formula.Definition.DefinitionAC, Inside.Core.Formula",_x000D_
        "ID": 5503,_x000D_
        "Results": [_x000D_
          [_x000D_
            ""_x000D_
          ]_x000D_
        ],_x000D_
        "Statistics": {_x000D_
          "CreationDate": "2022-11-15T10:02:33.4527863+01:00",_x000D_
          "LastRefreshDate": "2020-11-09T16:11:14.2262832+01:00",_x000D_
          "TotalRefreshCount": 1,_x000D_
          "CustomInfo": {}_x000D_
        }_x000D_
      },_x000D_
      "5504": {_x000D_
        "$type": "Inside.Core.Formula.Definition.DefinitionAC, Inside.Core.Formula",_x000D_
        "ID": 5504,_x000D_
        "Results": [_x000D_
          [_x000D_
            "Catégorie 3"_x000D_
          ]_x000D_
        ],_x000D_
        "Statistics": {_x000D_
          "CreationDate": "2022-11-15T10:02:33.4527863+01:00",_x000D_
          "LastRefreshDate": "2020-11-09T16:11:14.2282777+01:00",_x000D_
          "TotalRefreshCount": 1,_x000D_
          "CustomInfo": {}_x000D_
        }_x000D_
      },_x000D_
      "5505": {_x000D_
        "$type": "Inside.Core.Formula.Definition.DefinitionAC, Inside.Core.Formula",_x000D_
        "ID": 5505,_x000D_
        "Results": [_x000D_
          [_x000D_
            "300"_x000D_
          ]_x000D_
        ],_x000D_
        "Statistics": {_x000D_
          "CreationDate": "2022-11-15T10:02:33.4527863+01:00",_x000D_
          "LastRefreshDate": "2020-11-09T16:11:14.2332602+01:00",_x000D_
          "TotalRefreshCount": 1,_x000D_
          "CustomInfo": {}_x000D_
        }_x000D_
      },_x000D_
      "5506": {_x000D_
        "$type": "Inside.Core.Formula.Definition.DefinitionAC, Inside.Core.Formula",_x000D_
        "ID": 5506,_x000D_
        "Results": [_x000D_
          [_x000D_
            "100"_x000D_
          ]_x000D_
        ],_x000D_
        "Statistics": {_x000D_
          "CreationDate": "2022-11-15T10:02:33.4527863+01:00",_x000D_
          "LastRefreshDate": "2020-11-09T16:11:14.2514105+01:00",_x000D_
          "TotalRefreshCount": 1,_x000D_
          "CustomInfo": {}_x000D_
        }_x000D_
      },_x000D_
      "5507": {_x000D_
        "$type": "Inside.Core.Formula.Definition.DefinitionAC, Inside.Core.Formula",_x000D_
        "ID": 5507,_x000D_
        "Results": [_x000D_
          [_x000D_
            "250"_x000D_
          ]_x000D_
        ],_x000D_
        "Statistics": {_x000D_
          "CreationDate": "2022-11-15T10:02:33.4527863+01:00",_x000D_
          "LastRefreshDate": "2020-11-09T16:11:14.2583817+01:00",_x000D_
          "TotalRefreshCount": 1,_x000D_
          "CustomInfo": {}_x000D_
        }_x000D_
      },_x000D_
      "5508": {_x000D_
        "$type": "Inside.Core.Formula.Definition.DefinitionAC, Inside.Core.Formula",_x000D_
        "ID": 5508,_x000D_
        "Results": [_x000D_
          [_x000D_
            "200"_x000D_
          ]_x000D_
        ],_x000D_
        "Statistics": {_x000D_
          "CreationDate": "2022-11-15T10:02:33.4527863+01:00",_x000D_
          "LastRefreshDate": "2020-11-09T16:11:14.2623718+01:00",_x000D_
          "TotalRefreshCount": 1,_x000D_
          "CustomInfo": {}_x000D_
        }_x000D_
      },_x000D_
      "5509": {_x000D_
        "$type": "Inside.Core.Formula.Definition.DefinitionAC, Inside.Core.Formula",_x000D_
        "ID": 5509,_x000D_
        "Results": [_x000D_
          [_x000D_
            "300"_x000D_
          ]_x000D_
        ],_x000D_
        "Statistics": {_x000D_
          "CreationDate": "2022-11-15T10:02:33.4527863+01:00",_x000D_
          "LastRefreshDate": "2020-11-09T16:11:14.2653612+01:00",_x000D_
          "TotalRefreshCount": 1,_x000D_
          "CustomInfo": {}_x000D_
        }_x000D_
      },_x000D_
      "5510": {_x000D_
        "$type": "Inside.Core.Formula.Definition.DefinitionAC, Inside.Core.Formula",_x000D_
        "ID": 5510,_x000D_
        "Results": [_x000D_
          [_x000D_
            "400"_x000D_
          ]_x000D_
        ],_x000D_
        "Statistics": {_x000D_
          "CreationDate": "2022-11-15T10:02:33.4527863+01:00",_x000D_
          "LastRefreshDate": "2020-11-09T16:11:14.2683569+01:00",_x000D_
          "TotalRefreshCount": 1,_x000D_
          "CustomInfo": {}_x000D_
        }_x000D_
      },_x000D_
      "5511": {_x000D_
        "$type": "Inside.Core.Formula.Definition.DefinitionAC, Inside.Core.Formula",_x000D_
        "ID": 5511,_x000D_
        "Results": [_x000D_
          [_x000D_
            "300"_x000D_
          ]_x000D_
        ],_x000D_
        "Statistics": {_x000D_
          "CreationDate": "2022-11-15T10:02:33.4527863+01:00",_x000D_
          "LastRefreshDate": "2020-11-09T16:11:14.271345+01:00",_x000D_
          "TotalRefreshCount": 1,_x000D_
          "CustomInfo": {}_x000D_
        }_x000D_
      },_x000D_
      "5512": {_x000D_
        "$type": "Inside.Core.Formula.Definition.DefinitionAC, Inside.Core.Formula",_x000D_
        "ID": 5512,_x000D_
        "Results": [_x000D_
          [_x000D_
            "Employé"_x000D_
          ]_x000D_
        ],_x000D_
        "Statistics": {_x000D_
          "CreationDate": "2022-11-15T10:02:33.4527863+01:00",_x000D_
          "LastRefreshDate": "2020-11-09T16:11:14.2733408+01:00",_x000D_
          "TotalRefreshCount": 1,_x000D_
          "CustomInfo": {}_x000D_
        }_x000D_
      },_x000D_
      "5513": {_x000D_
        "$type": "Inside.Core.Formula.Definition.DefinitionAC, Inside.Core.Formula",_x000D_
        "ID": 5513,_x000D_
        "Results": [_x000D_
          [_x000D_
            "3"_x000D_
          ]_x000D_
        ],_x000D_
        "Statistics": {_x000D_
          "CreationDate": "2022-11-15T10:02:33.4527863+01:00",_x000D_
          "LastRefreshDate": "2020-11-09T16:11:14.2763378+01:00",_x000D_
          "TotalRefreshCount": 1,_x000D_
          "CustomInfo": {}_x000D_
        }_x000D_
      },_x000D_
      "5514": {_x000D_
        "$type": "Inside.Core.Formula.Definition.DefinitionAC, Inside.Core.Formula",_x000D_
        "ID": 5514,_x000D_
        "Results": [_x000D_
          [_x000D_
            "2"_x000D_
          ]_x000D_
        ],_x000D_
        "Statistics": {_x000D_
          "CreationDate": "2022-11-15T10:02:33.4527863+01:00",_x000D_
          "LastRefreshDate": "2020-11-09T16:11:14.2783243+01:00",_x000D_
          "TotalRefreshCount": 1,_x000D_
          "CustomInfo": {}_x000D_
        }_x000D_
      },_x000D_
      "5515": {_x000D_
        "$type</t>
  </si>
  <si>
    <t>": "Inside.Core.Formula.Definition.DefinitionAC, Inside.Core.Formula",_x000D_
        "ID": 5515,_x000D_
        "Results": [_x000D_
          [_x000D_
            "4"_x000D_
          ]_x000D_
        ],_x000D_
        "Statistics": {_x000D_
          "CreationDate": "2022-11-15T10:02:33.4527863+01:00",_x000D_
          "LastRefreshDate": "2020-11-09T16:11:14.2812847+01:00",_x000D_
          "TotalRefreshCount": 1,_x000D_
          "CustomInfo": {}_x000D_
        }_x000D_
      },_x000D_
      "5516": {_x000D_
        "$type": "Inside.Core.Formula.Definition.DefinitionAC, Inside.Core.Formula",_x000D_
        "ID": 5516,_x000D_
        "Results": [_x000D_
          [_x000D_
            "Catégorie 1"_x000D_
          ]_x000D_
        ],_x000D_
        "Statistics": {_x000D_
          "CreationDate": "2022-11-15T10:02:33.4527863+01:00",_x000D_
          "LastRefreshDate": "2020-11-09T16:11:14.2843167+01:00",_x000D_
          "TotalRefreshCount": 1,_x000D_
          "CustomInfo": {}_x000D_
        }_x000D_
      },_x000D_
      "5517": {_x000D_
        "$type": "Inside.Core.Formula.Definition.DefinitionAC, Inside.Core.Formula",_x000D_
        "ID": 5517,_x000D_
        "Results": [_x000D_
          [_x000D_
            "Catégorie 5"_x000D_
          ]_x000D_
        ],_x000D_
        "Statistics": {_x000D_
          "CreationDate": "2022-11-15T10:02:33.4527863+01:00",_x000D_
          "LastRefreshDate": "2020-11-09T16:11:14.2873157+01:00",_x000D_
          "TotalRefreshCount": 1,_x000D_
          "CustomInfo": {}_x000D_
        }_x000D_
      },_x000D_
      "5518": {_x000D_
        "$type": "Inside.Core.Formula.Definition.DefinitionAC, Inside.Core.Formula",_x000D_
        "ID": 5518,_x000D_
        "Results": [_x000D_
          [_x000D_
            "Catégorie 5"_x000D_
          ]_x000D_
        ],_x000D_
        "Statistics": {_x000D_
          "CreationDate": "2022-11-15T10:02:33.4527863+01:00",_x000D_
          "LastRefreshDate": "2020-11-09T16:11:14.2903041+01:00",_x000D_
          "TotalRefreshCount": 1,_x000D_
          "CustomInfo": {}_x000D_
        }_x000D_
      },_x000D_
      "5519": {_x000D_
        "$type": "Inside.Core.Formula.Definition.DefinitionAC, Inside.Core.Formula",_x000D_
        "ID": 5519,_x000D_
        "Results": [_x000D_
          [_x000D_
            ""_x000D_
          ]_x000D_
        ],_x000D_
        "Statistics": {_x000D_
          "CreationDate": "2022-11-15T10:02:33.4527863+01:00",_x000D_
          "LastRefreshDate": "2020-11-09T16:11:14.2922977+01:00",_x000D_
          "TotalRefreshCount": 1,_x000D_
          "CustomInfo": {}_x000D_
        }_x000D_
      },_x000D_
      "5520": {_x000D_
        "$type": "Inside.Core.Formula.Definition.DefinitionAC, Inside.Core.Formula",_x000D_
        "ID": 5520,_x000D_
        "Results": [_x000D_
          [_x000D_
            ""_x000D_
          ]_x000D_
        ],_x000D_
        "Statistics": {_x000D_
          "CreationDate": "2022-11-15T10:02:33.4527863+01:00",_x000D_
          "LastRefreshDate": "2020-11-09T16:11:14.2952934+01:00",_x000D_
          "TotalRefreshCount": 1,_x000D_
          "CustomInfo": {}_x000D_
        }_x000D_
      },_x000D_
      "5521": {_x000D_
        "$type": "Inside.Core.Formula.Definition.DefinitionAC, Inside.Core.Formula",_x000D_
        "ID": 5521,_x000D_
        "Results": [_x000D_
          [_x000D_
            "Catégorie 1"_x000D_
          ]_x000D_
        ],_x000D_
        "Statistics": {_x000D_
          "CreationDate": "2022-11-15T10:02:33.4527863+01:00",_x000D_
          "LastRefreshDate": "2020-11-09T16:11:14.300305+01:00",_x000D_
          "TotalRefreshCount": 1,_x000D_
          "CustomInfo": {}_x000D_
        }_x000D_
      },_x000D_
      "5522": {_x000D_
        "$type": "Inside.Core.Formula.Definition.DefinitionAC, Inside.Core.Formula",_x000D_
        "ID": 5522,_x000D_
        "Results": [_x000D_
          [_x000D_
            "250"_x000D_
          ]_x000D_
        ],_x000D_
        "Statistics": {_x000D_
          "CreationDate": "2022-11-15T10:02:33.4527863+01:00",_x000D_
          "LastRefreshDate": "2020-11-09T16:11:14.3093401+01:00",_x000D_
          "TotalRefreshCount": 1,_x000D_
          "CustomInfo": {}_x000D_
        }_x000D_
      },_x000D_
      "5523": {_x000D_
        "$type": "Inside.Core.Formula.Definition.DefinitionAC, Inside.Core.Formula",_x000D_
        "ID": 5523,_x000D_
        "Results": [_x000D_
          [_x000D_
            "250"_x000D_
          ]_x000D_
        ],_x000D_
        "Statistics": {_x000D_
          "CreationDate": "2022-11-15T10:02:33.4527863+01:00",_x000D_
          "LastRefreshDate": "2020-11-09T16:11:14.3112752+01:00",_x000D_
          "TotalRefreshCount": 1,_x000D_
          "CustomInfo": {}_x000D_
        }_x000D_
      },_x000D_
      "5524": {_x000D_
        "$type": "Inside.Core.Formula.Definition.DefinitionAC, Inside.Core.Formula",_x000D_
        "ID": 5524,_x000D_
        "Results": [_x000D_
          [_x000D_
            "200"_x000D_
          ]_x000D_
        ],_x000D_
        "Statistics": {_x000D_
          "CreationDate": "2022-11-15T10:02:33.4527863+01:00",_x000D_
          "LastRefreshDate": "2020-11-09T16:11:14.3143272+01:00",_x000D_
          "TotalRefreshCount": 1,_x000D_
          "CustomInfo": {}_x000D_
        }_x000D_
      },_x000D_
      "5525": {_x000D_
        "$type": "Inside.Core.Formula.Definition.DefinitionAC, Inside.Core.Formula",_x000D_
        "ID": 5525,_x000D_
        "Results": [_x000D_
          [_x000D_
            "250"_x000D_
          ]_x000D_
        ],_x000D_
        "Statistics": {_x000D_
          "CreationDate": "2022-11-15T10:02:33.4527863+01:00",_x000D_
          "LastRefreshDate": "2020-11-09T16:11:14.3163192+01:00",_x000D_
          "TotalRefreshCount": 1,_x000D_
          "CustomInfo": {}_x000D_
        }_x000D_
      },_x000D_
      "5526": {_x000D_
        "$type": "Inside.Core.Formula.Definition.DefinitionAC, Inside.Core.Formula",_x000D_
        "ID": 5526,_x000D_
        "Results": [_x000D_
          [_x000D_
            "200"_x000D_
          ]_x000D_
        ],_x000D_
        "Statistics": {_x000D_
          "CreationDate": "2022-11-15T10:02:33.4527863+01:00",_x000D_
          "LastRefreshDate": "2020-11-09T16:11:14.3193163+01:00",_x000D_
          "TotalRefreshCount": 1,_x000D_
          "CustomInfo": {}_x000D_
        }_x000D_
      },_x000D_
      "5527": {_x000D_
        "$type": "Inside.Core.Formula.Definition.DefinitionAC, Inside.Core.Formula",_x000D_
        "ID": 5527,_x000D_
        "Results": [_x000D_
          [_x000D_
            "100"_x000D_
          ]_x000D_
        ],_x000D_
        "Statistics": {_x000D_
          "CreationDate": "2022-11-15T10:02:33.4527863+01:00",_x000D_
          "LastRefreshDate": "2020-11-09T16:11:14.3212513+01:00",_x000D_
          "TotalRefreshCount": 1,_x000D_
          "CustomInfo": {}_x000D_
        }_x000D_
      },_x000D_
      "5528": {_x000D_
        "$type": "Inside.Core.Formula.Definition.DefinitionAC, Inside.Core.Formula",_x000D_
        "ID": 5528,_x000D_
        "Results": [_x000D_
          [_x000D_
            "150"_x000D_
          ]_x000D_
        ],_x000D_
        "Statistics": {_x000D_
          "CreationDate": "2022-11-15T10:02:33.4527863+01:00",_x000D_
          "LastRefreshDate": "2020-11-09T16:11:14.32524+01:00",_x000D_
          "TotalRefreshCount": 1,_x000D_
          "CustomInfo": {}_x000D_
        }_x000D_
      },_x000D_
      "5529": {_x000D_
        "$type": "Inside.Core.Formula.Definition.DefinitionAC, Inside.Core.Formula",_x000D_
        "ID": 5529,_x000D_
        "Results": [_x000D_
          [_x000D_
            "100"_x000D_
          ]_x000D_
        ],_x000D_
        "Statistics": {_x000D_
          "CreationDate": "2022-11-15T10:02:33.4527863+01:00",_x000D_
          "LastRefreshDate": "2020-11-09T16:11:14.3282654+01:00",_x000D_
          "TotalRefreshCount": 1,_x000D_
          "CustomInfo": {}_x000D_
        }_x000D_
      },_x000D_
      "5530": {_x000D_
        "$type": "Inside.Core.Formula.Definition.DefinitionAC, Inside.Core.Formula",_x000D_
        "ID": 5530,_x000D_
        "Results": [_x000D_
          [_x000D_
            "100"_x000D_
          ]_x000D_
        ],_x000D_
        "Statistics": {_x000D_
          "CreationDate": "2022-11-15T10:02:33.4527863+01:00",_x000D_
          "LastRefreshDate": "2020-11-09T16:11:14.3302302+01:00",_x000D_
          "TotalRefreshCount": 1,_x000D_
          "CustomInfo": {}_x000D_
        }_x000D_
      },_x000D_
      "5531": {_x000D_
        "$type": "Inside.Core.Formula.Definition.DefinitionAC, Inside.Core.Formula",_x000D_
        "ID": 5531,_x000D_
        "Results": [_x000D_
          [_x000D_
            "150"_x000D_
          ]_x000D_
        ],_x000D_
        "Statistics": {_x000D_
          "CreationDate": "2022-11-15T10:02:33.4527863+01:00",_x000D_
          "LastRefreshDate": "2020-11-09T16:11:14.333263+01:00",_x000D_
          "TotalRefreshCount": 1,_x000D_
          "CustomInfo": {}_x000D_
        }_x000D_
      },_x000D_
      "5532": {_x000D_
        "$type": "Inside.Core.Formula.Definition.DefinitionAC, Inside.Core.Formula",_x000D_
        "ID": 5532,_x000D_
        "Results": [_x000D_
          [_x000D_
            "400"_x000D_
          ]_x000D_
        ],_x000D_
        "Statistics": {_x000D_
          "CreationDate": "2022-11-15T10:02:33.4527863+01:00",_x000D_
          "LastRefreshDate": "2020-11-09T16:11:14.3352699+01:00",_x000D_
          "TotalRefreshCount": 1,_x000D_
          "CustomInfo": {}_x000D_
        }_x000D_
      },_x000D_
      "5533": {_x000D_
        "$type": "Inside.Core.Formula.Definition.DefinitionAC, Inside.Core.Formula",_x000D_
        "ID": 5533,_x000D_
        "Results": [_x000D_
          [_x000D_
            "150"_x000D_
          ]_x000D_
        ],_x000D_
        "Statistics": {_x000D_
          "CreationDate": "2022-11-15T10:02:33.4527863+01:00",_x000D_
          "LastRefreshDate": "2020-11-09T16:11:14.3382572+01:00",_x000D_
          "TotalRefreshCount": 1,_x000D_
          "CustomInfo": {}_x000D_
        }_x000D_
      },_x000D_
      "5534": {_x000D_
        "$type": "Inside.Core.Formula.Definition.DefinitionAC, Inside.Core.Formula",_x000D_
        "ID": 5534,_x000D_
        "Results": [_x000D_
          [_x000D_
            "300"_x000D_
          ]_x000D_
        ],_x000D_
        "Statistics": {_x000D_
          "CreationDate": "2022-11-15T10:02:33.4527863+01:00",_x000D_
          "LastRefreshDate": "2020-11-09T16:11:14.3402521+01:00",_x000D_
          "TotalRefreshCount": 1,_x000D_
          "CustomInfo": {}_x000D_
        }_x000D_
      },_x000D_
      "5535": {_x000D_
        "$type": "Inside.Core.Formula.Definition.DefinitionAC, Inside.Core.Formula",_x000D_
        "ID": 5535,_x000D_
        "Results": [_x000D_
          [_x000D_
            "100"_x000D_
          ]_x000D_
        ],_x000D_
        "Statistics": {_x000D_
          "CreationDate": "2022-11-15T10:02:33.4527863+01:00",_x000D_
          "LastRefreshDate": "2020-11-09T16:11:14.3431923+01:00",_x000D_
          "TotalRefreshCount": 1,_x000D_
          "CustomInfo": {}_x000D_
        }_x000D_
      },_x000D_
      "5536": {_x000D_
        "$type": "Inside.Core.Formula.Definition.DefinitionAC, Inside.Core.Formula",_x000D_
        "ID": 5536,_x000D_
        "Results": [_x000D_
          [_x000D_
            "250"_x000D_
          ]_x000D_
        ],_x000D_
        "Statistics": {_x000D_
          "CreationDate": "2022-11-15T10:02:33.4527863+01:00",_x000D_
          "LastRefreshDate": "2020-11-09T16:11:14.345251+01:00",_x000D_
          "TotalRefreshCount": 1,_x000D_
          "CustomInfo": {}_x000D_
        }_x000D_
      },_x000D_
      "5537": {_x000D_
        "$type": "Inside.Core.Formula.Definition.DefinitionAC, Inside.Core.Formula",_x000D_
        "ID": 5537,_x000D_
        "Results": [_x000D_
          [_x000D_
            "100"_x000D_
          ]_x000D_
        ],_x000D_
        "Statistics": {_x000D_
          "CreationDate": "2022-11-15T10:02:33.4527863+01:00",_x000D_
          "LastRefreshDate": "2020-11-09T16:11:14.3483751+01:00",_x000D_
          "TotalRefreshCount": 1,_x000D_
          "CustomInfo": {}_x000D_
        }_x000D_
      },_x000D_
      "5538": {_x000D_
        "$type": "Inside.Core.Formula.Definition.DefinitionAC, Inside.Core.Formula",_x000D_
        "ID": 5538,_x000D_
        "Results": [_x000D_
          [_x000D_
            "200"_x000D_
          ]_x000D_
        ],_x000D_
        "Statistics": {_x000D_
          "CreationDate": "2022-11-15T10:02:33.4527863+01:00",_x000D_
          "LastRefreshDate": "2020-11-09T16:11:14.3533665+01:00",_x000D_
          "TotalRefreshCount": 1,_x000D_
          "CustomInfo": {}_x000D_
        }_x000D_
      },_x000D_
      "5539": {_x000D_
        "$type": "Inside.Core.Formula.Definition.DefinitionAC, Inside.Core.Formula",_x000D_
        "ID": 5539,_x000D_
        "Results": [_x000D_
          [_x000D_
            "300"_x000D_
          ]_x000D_
        ],_x000D_
        "Statistics": {_x000D_
          "CreationDate": "2022-11-15T10:02:33.4527863+01:00",_x000D_
          "LastRefreshDate": "2020-11-09T16:11:14.3563565+01:00",_x000D_
          "TotalRefreshCount": 1,_x000D_
          "CustomInfo": {}_x000D_
        }_x000D_
      },_x000D_
      "5540": {_x000D_
        "$type": "Inside.Core.Formula.Definition.DefinitionAC, Inside.Core.Formula",_x000D_
        "ID": 5540,_x000D_
        "Results": [_x000D_
          [_x000D_
            "Employé"_x000D_
          ]_x000D_
        ],_x000D_
        "Statistics": {_x000D_
          "CreationDate": "2022-11-15T10:02:33.4527863+01:00",_x000D_
          "LastRefreshDate": "2020-11-09T16:11:14.3583509+01:00",_x000D_
          "TotalRefreshCount": 1,_x000D_
          "CustomInfo": {}_x000D_
        }_x000D_
      },_x000D_
      "5541": {_x000D_
        "$type": "Inside.Core.Formula.Definition.DefinitionAC, Inside.Core.Formula",_x000D_
        "ID": 5541,_x000D_
        "Results": [_x000D_
          [_x000D_
            "Employé"_x000D_
          ]_x000D_
        ],_x000D_
        "Statistics": {_x000D_
          "CreationDate": "2022-11-15T10:02:33.4527863+01:00",_x000D_
          "LastRefreshDate": "2020-11-09T16:11:14.3603429+01:00",_x000D_
          "TotalRefreshCount": 1,_x000D_
          "CustomInfo": {}_x000D_
        }_x000D_
      },_x000D_
      "5542": {_x000D_
        "$type": "Inside.Core.Formula.Definition.DefinitionAC, Inside.Core.Formula",_x000D_
        "ID": 5542,_x000D_
        "Results": [_x000D_
          [_x000D_
            "Ingénieur et cadre"_x000D_
          ]_x000D_
        ],_x000D_
        "Statistics": {_x000D_
          "CreationDate": "2022-11-15T10:02:33.4527863+01:00",_x000D_
          "LastRefreshDate": "2020-11-09T16:11:14.3632816+01:00",_x000D_
          "TotalRefreshCount": 1,_x000D_
          "CustomInfo": {}_x000D_
        }_x000D_
      },_x000D_
      "5543": {_x000D_
        "$type": "Inside.Core.Formula.Definition.DefinitionAC, Inside.Core.Formula",_x000D_
        "ID": 5543,_x000D_
        "Results": [_x000D_
          [_x000D_
            "1"_x000D_
          ]_x000D_
        ],_x000D_
        "Statistics": {_x000D_
          "CreationDate": "2022-11-15T10:02:33.4527863+01:00",_x000D_
          "LastRefreshDate": "2020-11-09T16:11:14.3663103+01:00",_x000D_
          "TotalRefreshCount": 1,_x000D_
          "CustomInfo": {}_x000D_
        }_x000D_
      },_x000D_
      "5544": {_x000D_
        "$type": "Inside.Core.Formula.Definition.DefinitionAC, Inside.Core.Formula",_x000D_
        "ID": 5544,_x000D_
        "Results": [_x000D_
          [_x000D_
            "1"_x000D_
          ]_x000D_
        ],_x000D_
        "Statistics": {_x000D_
          "CreationDate": "2022-11-15T10:02:33.4527863+01:00",_x000D_
          "LastRefreshDate": "2020-11-09T16:11:14.3683066+01:00",_x000D_
          "TotalRefreshCount": 1,_x000D_
          "CustomInfo": {}_x000D_
        }_x000D_
      },_x000D_
      "5545": {_x000D_
        "$type": "Inside.Core.Formula.Definition.DefinitionAC, Inside.Core.Formula",_x000D_
        "ID": 5545,_x000D_
        "Results": [_x000D_
          [_x000D_
            "2"_x000D_
          ]_x000D_
        ],_x000D_
        "Statistics": {_x000D_
          "CreationDate": "2022-11-15T10:02:33.4527863+01:00",_x000D_
          "LastRefreshDate": "2020-11-09T16:11:14.3703014+01:00",_x000D_
          "TotalRefreshCount": 1,_x000D_
          "CustomInfo": {}_x000D_
        }_x000D_
      },_x000D_
      "5546": {_x000D_
        "$type": "Inside.Core.Formula.Definition.DefinitionAC, Inside.Core.Formula",_x000D_
        "ID": 5546,_x000D_
        "Results": [_x000D_
          [_x000D_
            "1"_x000D_
          ]_x000D_
        ],_x000D_
        "Statistics": {_x000D_
          "CreationDate": "2022-11-15T10:02:33.4527863+01:00",_x000D_
          "LastRefreshDate": "2020-11-09T16:11:14.3732935+01:00",_x000D_
          "TotalRefreshCount": 1,_x000D_
          "CustomInfo": {}_x000D_
        }_x000D_
      },_x000D_
      "5547": {_x000D_
        "$type": "Inside.Core.Formula.Definition.DefinitionAC, Inside.Core.Formula",_x000D_
        "ID": 5547,_x000D_
        "Results": [_x000D_
          [_x000D_
            "1"_x000D_
          ]_x000D_
        ],_x000D_
        "Statistics": {_x000D_
          "CreationDate": "2022-11-15T10:02:33.4527863+01:00",_x000D_
          "LastRefreshDate": "2020-11-09T16:11:14.3752882+01:00",_x000D_
          "TotalRefreshCount": 1,_x000D_
          "CustomInfo": {}_x000D_
        }_x000D_
      },_x000D_
      "5548": {_x000D_
        "$type": "Inside.Core.Formula.Definition.DefinitionAC, Inside.Core.Formula",_x000D_
        "ID": 5548,_x000D_
        "Results": [_x000D_
          [_x000D_
            "Catégorie 3"_x000D_
          ]_x000D_
        ],_x000D_
        "Statistics": {_x000D_
          "CreationDate": "2022-11-15T10:02:33.4527863+01:00",_x000D_
          "LastRefreshDate": "2020-11-09T16:11:14.3782814+01:00",_x000D_
          "TotalRefreshCount": 1,_x000D_
          "CustomInfo": {}_x000D_
        }_x000D_
      },_x000D_
      "5549": {_x000D_
        "$type": "Inside.Core.Formula.Definition.DefinitionAC, Inside.Core.Formula",_x000D_
        "ID": 5549,_x000D_
        "Results": [_x000D_
          [_x000D_
            ""_x000D_
          ]_x000D_
        ],_x000D_
        "Statistics": {_x000D_
          "CreationDate": "2022-11-15T10:02:33.4527863+01:00",_x000D_
          "LastRefreshDate": "2020-11-09T16:11:14.3812934+01:00",_x000D_
          "TotalRefreshCount": 1,_x000D_
          "CustomInfo": {}_x000D_
        }_x000D_
      },_x000D_
      "5550": {_x000D_
        "$type": "Inside.Core.Formula.Definition.DefinitionAC, Inside.Core.Formula",_x000D_
        "ID": 5550,_x000D_
        "Results": [_x000D_
          [_x000D_
            "Catégorie 2"_x000D_
          ]_x000D_
        ],_x000D_
        "Statistics": {_x000D_
          "CreationDate": "2022-11-15T10:02:33.4527863+01:00",_x000D_
          "LastRefreshDate": "2020-11-09T16:11:14.3892111+01:00",_x000D_
          "TotalRefreshCount": 1,_x000D_
          "CustomInfo": {}_x000D_
        }_x000D_
      },_x000D_
      "5551": {_x000D_
        "$type": "Inside.Core.Formula.Definition.DefinitionAC, Inside.Core.Formula",_x000D_
        "ID": 5551,_x000D_
        "Results": [_x000D_
          [_x000D_
            "Catégorie 2"_x000D_
          ]_x000D_
        ],_x000D_
        "Statistics": {_x000D_
          "CreationDate": "2022-11-15T10:02:33.4527863+01:00",_x000D_
          "LastRefreshDate": "2020-11-09T16:11:14.4069504+01:00",_x000D_
          "TotalRefreshCount": 1,_x000D_
          "CustomInfo": {}_x000D_
        }_x000D_
      },_x000D_
      "5552": {_x000D_
        "$type": "Inside.Core.Formula.Definition.DefinitionAC, Inside.Core.Formula",_x000D_
        "ID": 5552,_x000D_
        "Results": [_x000D_
          [_x000D_
            ""_x000D_
          ]_x000D_
        ],_x000D_
        "Statistics": {_x000D_
          "CreationDate": "2022-11-15T10:02:33.4527863+01:00",_x000D_
          "LastRefreshDate": "2020-11-09T16:11:14.4119403+01:00",_x000D_
          "TotalRefreshCount": 1,_x000D_
          "CustomInfo": {}_x000D_
        }_x000D_
      },_x000D_
      "5553": {_x000D_
        "$type": "Inside.Core.Formula.Definition.DefinitionAC, Inside.Core.Formula",_x000D_
        "ID": 5553,_x000D_
        "Results": [_x000D_
          [_x000D_
            ""_x000D_
          ]_x000D_
        ],_x000D_
        "Statistics": {_x000D_
          "CreationDate": "2022-11-15T10:02:33.4527863+01:00",_x000D_
          "LastRefreshDate": "2020-11-09T16:11:14.4158921+01:00",_x000D_
          "TotalRefreshCount": 1,_x000D_
          "CustomInfo": {}_x000D_
        }_x000D_
      },_x000D_
      "5554": {_x000D_
        "$type": "Inside.Core.Formula.Definition.DefinitionAC, Inside.Core.Formula",_x000D_
        "ID": 5554,_x000D_
        "Results": [_x000D_
          [_x000D_
            "Catégorie 3"_x000D_
          ]_x000D_
        ],_x000D_
        "Statistics": {_x000D_
          "CreationDate": "2022-11-15T10:02:33.4527863+01:00",_x000D_
          "LastRefreshDate": "2020-11-09T16:11:14.4199175+01:00",_x000D_
          "TotalRefreshCount": 1,_x000D_
          "CustomInfo": {}_x000D_
        }_x000D_
      },_x000D_
      "5555": {_x000D_
        "$type": "Inside.Core.Formula.Definition.DefinitionAC, Inside.Core.Formula",_x000D_
        "ID": 5555,_x000D_
        "Results": [_x000D_
          [_x000D_
            "Catégorie 1"_x000D_
          ]_x000D_
        ],_x000D_
        "Statistics": {_x000D_
          "CreationDate": "2022-11-15T10:02:33.4527863+01:00",_x000D_
          "LastRefreshDate": "2020-11-09T16:11:14.4238715+01:00",_x000D_
          "TotalRefreshCount": 1,_x000D_
          "CustomInfo": {}_x000D_
        }_x000D_
      },_x000D_
      "5556": {_x000D_
        "$type": "Inside.Core.Formula.Definition.DefinitionAC, Inside.Core.Formula",_x000D_
        "ID": 5556,_x000D_
        "Results": [_x000D_
          [_x000D_
            ""_x000D_
          ]_x000D_
        ],_x000D_
        "Statistics": {_x000D_
          "CreationDate": "2022-11-15T10:02:33.4527863+01:00",_x000D_
          "LastRefreshDate": "2020-11-09T16:11:14.4278604+01:00",_x000D_
          "TotalRefreshCount": 1,_x000D_
          "CustomInfo": {}_x000D_
        }_x000D_
      },_x000D_
      "5557": {_x000D_
        "$type": "Inside.Core.Formula.Definition.DefinitionAC, Inside.Core.Formula",_x000D_
        "ID": 5557,_x000D_
        "Results": [_x000D_
          [_x000D_
            ""_x000D_
          ]_x000D_
        ],_x000D_
        "Statistics": {_x000D_
          "CreationDate": "2022-11-15T10:02:33.4527863+01:00",_x000D_
          "LastRefreshDate": "2020-11-09T16:11:14.4308534+01:00",_x000D_
          "TotalRefreshCount": 1,_x000D_
          "CustomInfo": {}_x000D_
        }_x000D_
      },_x000D_
      "5558": {_x000D_
        "$type": "Inside.Core.Formula.Definition.DefinitionAC, Inside.Core.Formula",_x000D_
        "ID": 5558,_x000D_
        "Results": [_x000D_
          [_x000D_
            ""_x000D_
          ]_x000D_
        ],_x000D_
        "Statistics": {_x000D_
          "CreationDate": "2022-11-15T10:02:33.4527863+01:00",_x000D_
          "LastRefreshDate": "2020-11-09T16:11:14.433843+01:00",_x000D_
          "TotalRefreshCount": 1,_x000D_
          "CustomInfo": {}_x000D_
        }_x000D_
      },_x000D_
      "5559": {_x000D_
        "$type": "Inside.Core.Formula.Definition.DefinitionAC, Inside.Core.Formula",_x000D_
        "ID": 5559,_x000D_
        "Results": [_x000D_
          [_x000D_
            ""_x000D_
          ]_x000D_
        ],_x000D_
        "Statistics": {_x000D_
          "CreationDate": "2022-11-15T10:02:33.4527863+01:00",_x000D_
          "LastRefreshDate": "2020-11-09T16:11:14.436875+01:00",_x000D_
          "TotalRefreshCount": 1,_x000D_
          "CustomInfo": {}_x000D_
        }_x000D_
      },_x000D_
      "5560": {_x000D_
        "$type": "Inside.Core.Formula.Definition.DefinitionAC, Inside.Core.Formula",_x000D_
        "ID": 5560,_x000D_
        "Results": [_x000D_
          [_x000D_
            "250"_x000D_
          ]_x000D_
        ],_x000D_
        "Statistics": {_x000D_
          "CreationDate": "2022-11-15T10:02:33.4527863+01:00",_x000D_
          "LastRefreshDate": "2020-11-09T16:11:14.4388676+01:00",_x000D_
          "TotalRefreshCount": 1,_x000D_
          "CustomInfo": {}_x000D_
        }_x000D_
      },_x000D_
      "5561": {_x000D_
        "$type": "Inside.Core.Formula.Definition.DefinitionAC, Inside.Core.Formula",_x000D_
        "ID": 5561,_x000D_
        "Results": [_x000D_
          [_x000D_
            "100"_x000D_
          ]_x000D_
        ],_x000D_
        "Statistics": {_x000D_
          "CreationDate": "2022-11-15T10:02:33.4527863+01:00",_x000D_
          "LastRefreshDate": "2020-11-09T16:11:14.4418711+01:00",_x000D_
          "TotalRefreshCount": 1,_x000D_
          "CustomInfo": {}_x000D_
        }_x000D_
      },_x000D_
      "5562": {_x000D_
        "$type": "Inside.Core.Formula.Definition.DefinitionAC, Inside.Core.Formula",_x000D_
        "ID": 5562,_x000D_
        "Results": [_x000D_
          [_x000D_
            "300"_x000D_
          ]_x000D_
        ],_x000D_
        "Statistics": {_x000D_
          "CreationDate": "2022-11-15T10:02:33.4527863+01:00",_x000D_
          "LastRefreshDate": "2020-11-09T16:11:14.4438591+01:00",_x000D_
          "TotalRefreshCount": 1,_x000D_
          "CustomInfo": {}_x000D_
        }_x000D_
      },_x000D_
      "5563": {_x000D_
        "$type": "Inside.Core.Formula.Definition.DefinitionAC, Inside.Core.Formula",_x000D_
        "ID": 5563,_x000D_
        "Results": [_x000D_
          [_x000D_
            "150"_x000D_
          ]_x000D_
        ],_x000D_
        "Statistics": {_x000D_
          "CreationDate": "2022-11-15T10:02:33.4527863+01:00",_x000D_
          "LastRefreshDate": "2020-11-09T16:11:14.4463293+01:00",_x000D_
          "TotalRefreshCount": 1,_x000D_
          "CustomInfo": {}_x000D_
        }_x000D_
      },_x000D_
      "5564": {_x000D_
        "$type": "Inside.Core.Formula.Definition.DefinitionAC, Inside.Core.Formula",_x000D_
        "ID": 5564,_x000D_
        "Results": [_x000D_
          [_x000D_
            "300"_x000D_
          ]_x000D_
        ],_x000D_
        "Statistics": {_x000D_
          "CreationDate": "2022-11-15T10:02:33.4527863+01:00",_x000D_
          "LastRefreshDate": "2020-11-09T16:11:14.4493515+01:00",_x000D_
          "TotalRefreshCount": 1,_x000D_
          "CustomInfo": {}_x000D_
        }_x000D_
      },_x000D_
      "5565": {_x000D_
        "$type": "Inside.Core.Formula.Definition.DefinitionAC, Inside.Core.Formula",_x000D_
        "ID": 5565,_x000D_
        "Results": [_x000D_
          [_x000D_
            "150"_x000D_
          ]_x000D_
        ],_x000D_
        "Statistics": {_x000D_
          "CreationDate": "2022-11-15T10:02:33.4527863+01:00",_x000D_
          "LastRefreshDate": "2020-11-09T16:11:14.4513052+01:00",_x000D_
          "TotalRefreshCount": 1,_x000D_
          "CustomInfo": {}_x000D_
        }_x000D_
      },_x000D_
      "5566": {_x000D_
        "$type": "Inside.Core.Formula.Definition.DefinitionAC, Inside.Core.Formula",_x000D_
        "ID": 5566,_x000D_
        "Results": [_x000D_
          [_x000D_
            "250"_x000D_
          ]_x000D_
        ],_x000D_
        "Statistics": {_x000D_
          "CreationDate": "2022-11-15T10:02:33.4527863+01:00",_x000D_
          "LastRefreshDate": "2020-11-09T16:11:14.4533426+01:00",_x000D_
          "TotalRefreshCount": 1,_x000D_
          "CustomInfo": {}_x000D_
        }_x000D_
      },_x000D_
      "5567": {_x000D_
        "$type": "Inside.Core.Formula.Definition.DefinitionAC, Inside.Core.Formula",_x000D_
        "ID": 5567,_x000D_
        "Results": [_x000D_
          [_x000D_
            "100"_x000D_
          ]_x000D_
        ],_x000D_
        "Statistics": {_x000D_
          "CreationDate": "2022-11-15T10:02:33.4527863+01:00",_x000D_
          "LastRefreshDate": "2020-11-09T16:11:14.4562921+01:00",_x000D_
          "TotalRefreshCount": 1,_x000D_
          "CustomInfo": {}_x000D_
        }_x000D_
      },_x000D_
      "5568": {_x000D_
        "$type": "Inside.Core.Formula.Definition.DefinitionAC, Inside.Core.Formula",_x000D_
        "ID": 5568,_x000D_
        "Results": [_x000D_
          [_x000D_
            "250"_x000D_
          ]_x000D_
        ],_x000D_
        "Statistics": {_x000D_
          "CreationDate": "2022-11-15T10:02:33.4527863+01:00",_x000D_
          "LastRefreshDate": "2020-11-09T16:11:14.4713059+01:00",_x000D_
          "TotalRefreshCount": 1,_x000D_
          "CustomInfo": {}_x000D_
        }_x000D_
      },_x000D_
      "5569": {_x000D_
        "$type": "Inside.Core.Formula.Definition.DefinitionAC, Inside.Core.Formula",_x000D_
        "ID": 5569,_x000D_
        "Results": [_x000D_
          [_x000D_
            "100"_x000D_
          ]_x000D_
        ],_x000D_
        "Statistics": {_x000D_
          "CreationDate": "2022-11-15T10:02:33.4527863+01:00",_x000D_
          "LastRefreshDate": "2020-11-09T16:11:14.4762422+01:00",_x000D_
          "TotalRefreshCount": 1,_x000D_
          "CustomInfo": {}_x000D_
        }_x000D_
      },_x000D_
      "5570": {_x000D_
        "$type": "Inside.Core.Formula.Definition.DefinitionAC, Inside.Core.Formula",_x000D_
        "ID": 5570,_x000D_
        "Results": [_x000D_
          [_x000D_
            "200"_x000D_
          ]_x000D_
        ],_x000D_
        "Statistics": {_x000D_
          "CreationDate": "2022-11-15T10:02:33.4527863+01:00",_x000D_
          "LastRefreshDate": "2020-11-09T16:11:14.4822253+01:00",_x000D_
          "TotalRefreshCount": 1,_x000D_
          "CustomInfo": {}_x000D_
        }_x000D_
      },_x000D_
      "5571": {_x000D_
        "$type": "Inside.Core.Formula.Definition.DefinitionAC, Inside.Core.Formula",_x000D_
        "ID": 5571,_x000D_
        "Results": [_x000D_
          [_x000D_
            "300"_x000D_
          ]_x000D_
        ],_x000D_
        "Statistics": {_x000D_
          "CreationDate": "2022-11-15T10:02:33.4527863+01:00",_x000D_
          "LastRefreshDate": "2020-11-09T16:11:14.4862141+01:00",_x000D_
          "TotalRefreshCount": 1,_x000D_
          "CustomInfo": {}_x000D_
        }_x000D_
      },_x000D_
      "5572": {_x000D_
        "$type": "Inside.Core.Formula.Definition.DefinitionAC, Inside.Core.Formula",_x000D_
        "ID": 5572,_x000D_
        "Results": [_x000D_
          [_x000D_
            "200"_x000D_
          ]_x000D_
        ],_x000D_
        "Statistics": {_x000D_
          "CreationDate": "2022-11-15T10:02:33.4527863+01:00",_x000D_
          "LastRefreshDate": "2020-11-09T16:11:14.4892063+01:00",_x000D_
          "TotalRefreshCount": 1,_x000D_
          "CustomInfo": {}_x000D_
        }_x000D_
      },_x000D_
      "5573": {_x000D_
        "$type": "Inside.Core.Formula.Definition.DefinitionAC, Inside.Core.Formula",_x000D_
        "ID": 5573,_x000D_
        "Results": [_x000D_
          [_x000D_
            "400"_x000D_
          ]_x000D_
        ],_x000D_
        "Statistics": {_x000D_
          "CreationDate": "2022-11-15T10:02:33.4527863+01:00",_x000D_
          "LastRefreshDate": "2020-11-09T16:11:14.4921984+01:00",_x000D_
          "TotalRefreshCount": 1,_x000D_
          "CustomInfo": {}_x000D_
        }_x000D_
      },_x000D_
      "5574": {_x000D_
        "$type": "Inside.Core.Formula.Definition.DefinitionAC, Inside.Core.Formula",_x000D_
        "ID": 5574,_x000D_
        "Results": [_x000D_
          [_x000D_
            "100"_x000D_
          ]_x000D_
        ],_x000D_
        "Statistics": {_x000D_
          "CreationDate": "2022-11-15T10:02:33.4527863+01:00",_x000D_
          "LastRefreshDate": "2020-11-09T16:11:14.4951905+01:00",_x000D_
          "TotalRefreshCount": 1,_x000D_
          "CustomInfo": {}_x000D_
        }_x000D_
      },_x000D_
      "5575": {_x000D_
        "$type": "Inside.Core.Formula.Definition.DefinitionAC, Inside.Core.Formula",_x000D_
        "ID": 5575,_x000D_
        "Results": [_x000D_
          [_x000D_
            "200"_x000D_
          ]_x000D_
        ],_x000D_
        "Statistics": {_x000D_
          "CreationDate": "2022-11-15T10:02:33.4527863+01:00",_x000D_
          "LastRefreshDate": "2020-11-09T16:11:14.4971851+01:00",_x000D_
          "TotalRefreshCount": 1,_x000D_
          "CustomInfo": {}_x000D_
        }_x000D_
      },_x000D_
      "5576": {_x000D_
        "$type": "Inside.Core.Formula.Definition.DefinitionAC, Inside.Core.Formula",_x000D_
        "ID": 5576,_x000D_
        "Results": [_x000D_
          [_x000D_
            "100"_x000D_
          ]_x000D_
        ],_x000D_
        "Statistics": {_x000D_
          "CreationDate": "2022-11-15T10:02:33.4527863+01:00",_x000D_
          "LastRefreshDate": "2020-11-09T16:11:14.5001774+01:00",_x000D_
          "TotalRefreshCount": 1,_x000D_
          "CustomInfo": {}_x000D_
        }_x000D_
      },_x000D_
      "5577": {_x000D_
        "$type": "Inside.Core.Formula.Definition.DefinitionAC, Inside.Core.Formula",_x000D_
        "ID": 5577,_x000D_
        "Results": [_x000D_
          [_x000D_
            "250"_x000D_
          ]_x000D_
        ],_x000D_
        "Statistics": {_x000D_
          "CreationDate": "2022-11-15T10:02:33.4527863+01:00",_x000D_
          "LastRefreshDate": "2020-11-09T16:11:14.5021718+01:00",_x000D_
          "TotalRefreshCount": 1,_x000D_
          "CustomInfo": {}_x000D_
        }_x000D_
      },_x000D_
      "5578": {_x000D_
        "$type": "Inside.Core.Formula.Definition.DefinitionAC, Inside.Core.Formula",_x000D_
        "ID": 5578,_x000D_
        "Results": [_x000D_
          [_x000D_
            "200"_x000D_
          ]_x000D_
        ],_x000D_
        "Statistics": {_x000D_
          "CreationDate": "2022-11-15T10:02:33.4527863+01:00",_x000D_
          "LastRefreshDate": "2020-11-09T16:11:14.5051643+01:00",_x000D_
          "TotalRefreshCount": 1,_x000D_
          "CustomInfo": {}_x000D_
        }_x000D_
      },_x000D_
      "5579": {_x000D_
        "$type": "Inside.Core.Formula.Definition.DefinitionAC, Inside.Core.Formula",_x000D_
        "ID": 5579,_x000D_
        "Results": [_x000D_
          [_x000D_
            "250"_x000D_
          ]_x000D_
        ],_x000D_
        "Statistics": {_x000D_
          "CreationDate": "2022-11-15T10:02:33.4527863+01:00",_x000D_
          "LastRefreshDate": "2020-11-09T16:11:14.508157+01:00",_x000D_
          "TotalRefreshCount": 1,_x000D_
          "CustomInfo": {}_x000D_
        }_x000D_
      },_x000D_
      "5580": {_x000D_
        "$type": "Inside.Core.Formula.Definition.DefinitionAC, Inside.Core.Formula",_x000D_
        "ID": 5580,_x000D_
        "Results": [_x000D_
          [_x000D_
            "200"_x000D_
          ]_x000D_
        ],_x000D_
        "Statistics": {_x000D_
          "CreationDate": "2022-11-15T10:02:33.4527863+01:00",_x000D_
          "LastRefreshDate": "2020-11-09T16:11:14.5101514+01:00",_x000D_
          "TotalRefreshCount": 1,_x000D_
          "CustomInfo": {}_x000D_
        }_x000D_
      },_x000D_
      "5581": {_x000D_
        "$type": "Inside.Core.Formula.Definition.DefinitionAC, Inside.Core.Formula",_x000D_
        "ID": 5581,_x000D_
        "Results": [_x000D_
          [_x000D_
            "100"_x000D_
          ]_x000D_
        ],_x000D_
        "Statistics": {_x000D_
          "CreationDate": "2022-11-15T10:02:33.4527863+01:00",_x000D_
          "LastRefreshDate": "2020-11-09T16:11:14.5131479+01:00",_x000D_
          "TotalRefreshCount": 1,_x000D_
          "CustomInfo": {}_x000D_
        }_x000D_
      },_x000D_
      "5582": {_x000D_
        "$type": "Inside.Core.Formula.Definition.DefinitionAC, Inside.Core.Formula",_x000D_
        "ID": 5582,_x000D_
        "Results": [_x000D_
          [_x000D_
            "100"_x000D_
          ]_x000D_
        ],_x000D_
        "Statistics": {_x000D_
          "CreationDate": "2022-11-15T10:02:33.4527863+01:00",_x000D_
          "LastRefreshDate": "2020-11-09T16:11:14.5161359+01:00",_x000D_
          "TotalRefreshCount": 1,_x000D_
          "CustomInfo": {}_x000D_
        }_x000D_
      },_x000D_
      "5583": {_x000D_
        "$type": "Inside.Core.Formula.Definition.DefinitionAC, Inside.Core.Formula",_x000D_
        "ID": 5583,_x000D_
        "Results": [_x000D_
          [_x000D_
            "250"_x000D_
          ]_x000D_
        ],_x000D_
        "Statistics": {_x000D_
          "CreationDate": "2022-11-15T10:02:33.4527863+01:00",_x000D_
          "LastRefreshDate": "2020-11-09T16:11:14.5181303+01:00",_x000D_
          "TotalRefreshCount": 1,_x000D_
          "CustomInfo": {}_x000D_
        }_x000D_
      },_x000D_
      "5584": {_x000D_
        "$type": "Inside.Core.Formula.Definition.DefinitionAC, Inside.Core.Formula",_x000D_
        "ID": 5584,_x000D_
        "Results": [_x000D_
          [_x000D_
            "300"_x000D_
          ]_x000D_
        ],_x000D_
        "Statistics": {_x000D_
          "CreationDate": "2022-11-15T10:02:33.4527863+01:00",_x000D_
          "LastRefreshDate": "2020-11-09T16:11:14.5231174+01:00",_x000D_
          "TotalRefreshCount": 1,_x000D_
          "CustomInfo": {}_x000D_
        }_x000D_
      },_x000D_
      "5585": {_x000D_
        "$type": "Inside.Core.Formula.Definition.DefinitionAC, Inside.Core.Formula",_x000D_
        "ID": 5585,_x000D_
        "Results": [_x000D_
          [_x000D_
            "100"_x000D_
          ]_x000D_
        ],_x000D_
        "Statistics": {_x000D_
          "CreationDate": "2022-11-15T10:02:33.4527863+01:00",_x000D_
          "LastRefreshDate": "2020-11-09T16:11:14.5281054+01:00",_x000D_
          "TotalRefreshCount": 1,_x000D_
          "CustomInfo": {}_x000D_
        }_x000D_
      },_x000D_
      "5586": {_x000D_
        "$type": "Inside.Core.Formula.Definition.DefinitionAC, Inside.Core.Formula",_x000D_
        "ID": 5586,_x000D_
        "Results": [_x000D_
          [_x000D_
            "150"_x000D_
          ]_x000D_
        ],_x000D_
        "Statistics": {_x000D_
          "CreationDate": "2022-11-15T10:02:33.4527863+01:00",_x000D_
          "LastRefreshDate": "2020-11-09T16:11:14.5320948+01:00",_x000D_
          "TotalRefreshCount": 1,_x000D_
          "CustomInfo": {}_x000D_
        }_x000D_
      },_x000D_
      "5587": {_x000D_
        "$type": "Inside.Core.Formula.Definition.DefinitionAC, Inside.Core.Formula",_x000D_
        "ID": 5587,_x000D_
        "Results": [_x000D_
          [_x000D_
            "200"_x000D_
          ]_x000D_
        ],_x000D_
        "Statistics": {_x000D_
          "CreationDate": "2022-11-15T10:02:33.4527863+01:00",_x000D_
          "LastRefreshDate": "2020-11-09T16:11:14.5341381+01:00",_x000D_
          "TotalRefreshCount": 1,_x000D_
          "CustomInfo": {}_x000D_
        }_x000D_
      },_x000D_
      "5588": {_x000D_
        "$type": "Inside.Core.Formula.Definition.DefinitionAC, Inside.Core.Formula",_x000D_
        "ID": 5588,_x000D_
        "Results": [_x000D_
          [_x000D_
            "100"_x000D_
          ]_x000D_
        ],_x000D_
        "Statistics": {_x000D_
          "CreationDate": "2022-11-15T10:02:33.4527863+01:00",_x000D_
          "LastRefreshDate": "2020-11-09T16:11:14.5361323+01:00",_x000D_
          "TotalRefreshCount": 1,_x000D_
          "Custom</t>
  </si>
  <si>
    <t>Info": {}_x000D_
        }_x000D_
      },_x000D_
      "5589": {_x000D_
        "$type": "Inside.Core.Formula.Definition.DefinitionAC, Inside.Core.Formula",_x000D_
        "ID": 5589,_x000D_
        "Results": [_x000D_
          [_x000D_
            "300"_x000D_
          ]_x000D_
        ],_x000D_
        "Statistics": {_x000D_
          "CreationDate": "2022-11-15T10:02:33.4527863+01:00",_x000D_
          "LastRefreshDate": "2020-11-09T16:11:14.5391225+01:00",_x000D_
          "TotalRefreshCount": 1,_x000D_
          "CustomInfo": {}_x000D_
        }_x000D_
      },_x000D_
      "5590": {_x000D_
        "$type": "Inside.Core.Formula.Definition.DefinitionAC, Inside.Core.Formula",_x000D_
        "ID": 5590,_x000D_
        "Results": [_x000D_
          [_x000D_
            "100"_x000D_
          ]_x000D_
        ],_x000D_
        "Statistics": {_x000D_
          "CreationDate": "2022-11-15T10:02:33.4527863+01:00",_x000D_
          "LastRefreshDate": "2020-11-09T16:11:14.5411191+01:00",_x000D_
          "TotalRefreshCount": 1,_x000D_
          "CustomInfo": {}_x000D_
        }_x000D_
      },_x000D_
      "5591": {_x000D_
        "$type": "Inside.Core.Formula.Definition.DefinitionAC, Inside.Core.Formula",_x000D_
        "ID": 5591,_x000D_
        "Results": [_x000D_
          [_x000D_
            "200"_x000D_
          ]_x000D_
        ],_x000D_
        "Statistics": {_x000D_
          "CreationDate": "2022-11-15T10:02:33.4527863+01:00",_x000D_
          "LastRefreshDate": "2020-11-09T16:11:14.5441221+01:00",_x000D_
          "TotalRefreshCount": 1,_x000D_
          "CustomInfo": {}_x000D_
        }_x000D_
      },_x000D_
      "5592": {_x000D_
        "$type": "Inside.Core.Formula.Definition.DefinitionAC, Inside.Core.Formula",_x000D_
        "ID": 5592,_x000D_
        "Results": [_x000D_
          [_x000D_
            "250"_x000D_
          ]_x000D_
        ],_x000D_
        "Statistics": {_x000D_
          "CreationDate": "2022-11-15T10:02:33.4527863+01:00",_x000D_
          "LastRefreshDate": "2020-11-09T16:11:14.5463652+01:00",_x000D_
          "TotalRefreshCount": 1,_x000D_
          "CustomInfo": {}_x000D_
        }_x000D_
      },_x000D_
      "5593": {_x000D_
        "$type": "Inside.Core.Formula.Definition.DefinitionAC, Inside.Core.Formula",_x000D_
        "ID": 5593,_x000D_
        "Results": [_x000D_
          [_x000D_
            "400"_x000D_
          ]_x000D_
        ],_x000D_
        "Statistics": {_x000D_
          "CreationDate": "2022-11-15T10:02:33.4527863+01:00",_x000D_
          "LastRefreshDate": "2020-11-09T16:11:14.5494069+01:00",_x000D_
          "TotalRefreshCount": 1,_x000D_
          "CustomInfo": {}_x000D_
        }_x000D_
      },_x000D_
      "5594": {_x000D_
        "$type": "Inside.Core.Formula.Definition.DefinitionAC, Inside.Core.Formula",_x000D_
        "ID": 5594,_x000D_
        "Results": [_x000D_
          [_x000D_
            "250"_x000D_
          ]_x000D_
        ],_x000D_
        "Statistics": {_x000D_
          "CreationDate": "2022-11-15T10:02:33.4527863+01:00",_x000D_
          "LastRefreshDate": "2020-11-09T16:11:14.5514055+01:00",_x000D_
          "TotalRefreshCount": 1,_x000D_
          "CustomInfo": {}_x000D_
        }_x000D_
      },_x000D_
      "5595": {_x000D_
        "$type": "Inside.Core.Formula.Definition.DefinitionAC, Inside.Core.Formula",_x000D_
        "ID": 5595,_x000D_
        "Results": [_x000D_
          [_x000D_
            "150"_x000D_
          ]_x000D_
        ],_x000D_
        "Statistics": {_x000D_
          "CreationDate": "2022-11-15T10:02:33.4527863+01:00",_x000D_
          "LastRefreshDate": "2020-11-09T16:11:14.5533972+01:00",_x000D_
          "TotalRefreshCount": 1,_x000D_
          "CustomInfo": {}_x000D_
        }_x000D_
      },_x000D_
      "5596": {_x000D_
        "$type": "Inside.Core.Formula.Definition.DefinitionAC, Inside.Core.Formula",_x000D_
        "ID": 5596,_x000D_
        "Results": [_x000D_
          [_x000D_
            "Employé"_x000D_
          ]_x000D_
        ],_x000D_
        "Statistics": {_x000D_
          "CreationDate": "2022-11-15T10:02:33.4527863+01:00",_x000D_
          "LastRefreshDate": "2020-11-09T16:11:14.55639+01:00",_x000D_
          "TotalRefreshCount": 1,_x000D_
          "CustomInfo": {}_x000D_
        }_x000D_
      },_x000D_
      "5597": {_x000D_
        "$type": "Inside.Core.Formula.Definition.DefinitionAC, Inside.Core.Formula",_x000D_
        "ID": 5597,_x000D_
        "Results": [_x000D_
          [_x000D_
            "Employé"_x000D_
          ]_x000D_
        ],_x000D_
        "Statistics": {_x000D_
          "CreationDate": "2022-11-15T10:02:33.4527863+01:00",_x000D_
          "LastRefreshDate": "2020-11-09T16:11:14.5583943+01:00",_x000D_
          "TotalRefreshCount": 1,_x000D_
          "CustomInfo": {}_x000D_
        }_x000D_
      },_x000D_
      "5598": {_x000D_
        "$type": "Inside.Core.Formula.Definition.DefinitionAC, Inside.Core.Formula",_x000D_
        "ID": 5598,_x000D_
        "Results": [_x000D_
          [_x000D_
            "2"_x000D_
          ]_x000D_
        ],_x000D_
        "Statistics": {_x000D_
          "CreationDate": "2022-11-15T10:02:33.4527863+01:00",_x000D_
          "LastRefreshDate": "2020-11-09T16:11:14.5603867+01:00",_x000D_
          "TotalRefreshCount": 1,_x000D_
          "CustomInfo": {}_x000D_
        }_x000D_
      },_x000D_
      "5599": {_x000D_
        "$type": "Inside.Core.Formula.Definition.DefinitionAC, Inside.Core.Formula",_x000D_
        "ID": 5599,_x000D_
        "Results": [_x000D_
          [_x000D_
            ""_x000D_
          ]_x000D_
        ],_x000D_
        "Statistics": {_x000D_
          "CreationDate": "2022-11-15T10:02:33.4527863+01:00",_x000D_
          "LastRefreshDate": "2020-11-09T16:11:14.563315+01:00",_x000D_
          "TotalRefreshCount": 1,_x000D_
          "CustomInfo": {}_x000D_
        }_x000D_
      },_x000D_
      "5600": {_x000D_
        "$type": "Inside.Core.Formula.Definition.DefinitionAC, Inside.Core.Formula",_x000D_
        "ID": 5600,_x000D_
        "Results": [_x000D_
          [_x000D_
            ""_x000D_
          ]_x000D_
        ],_x000D_
        "Statistics": {_x000D_
          "CreationDate": "2022-11-15T10:02:33.4527863+01:00",_x000D_
          "LastRefreshDate": "2020-11-09T16:11:14.5663377+01:00",_x000D_
          "TotalRefreshCount": 1,_x000D_
          "CustomInfo": {}_x000D_
        }_x000D_
      },_x000D_
      "5601": {_x000D_
        "$type": "Inside.Core.Formula.Definition.DefinitionAC, Inside.Core.Formula",_x000D_
        "ID": 5601,_x000D_
        "Results": [_x000D_
          [_x000D_
            "100"_x000D_
          ]_x000D_
        ],_x000D_
        "Statistics": {_x000D_
          "CreationDate": "2022-11-15T10:02:33.4527863+01:00",_x000D_
          "LastRefreshDate": "2020-11-09T16:11:14.5683612+01:00",_x000D_
          "TotalRefreshCount": 1,_x000D_
          "CustomInfo": {}_x000D_
        }_x000D_
      },_x000D_
      "5602": {_x000D_
        "$type": "Inside.Core.Formula.Definition.DefinitionAC, Inside.Core.Formula",_x000D_
        "ID": 5602,_x000D_
        "Results": [_x000D_
          [_x000D_
            "200"_x000D_
          ]_x000D_
        ],_x000D_
        "Statistics": {_x000D_
          "CreationDate": "2022-11-15T10:02:33.4527863+01:00",_x000D_
          "LastRefreshDate": "2020-11-09T16:11:14.5713536+01:00",_x000D_
          "TotalRefreshCount": 1,_x000D_
          "CustomInfo": {}_x000D_
        }_x000D_
      },_x000D_
      "5603": {_x000D_
        "$type": "Inside.Core.Formula.Definition.DefinitionAC, Inside.Core.Formula",_x000D_
        "ID": 5603,_x000D_
        "Results": [_x000D_
          [_x000D_
            "300"_x000D_
          ]_x000D_
        ],_x000D_
        "Statistics": {_x000D_
          "CreationDate": "2022-11-15T10:02:33.4527863+01:00",_x000D_
          "LastRefreshDate": "2020-11-09T16:11:14.5733457+01:00",_x000D_
          "TotalRefreshCount": 1,_x000D_
          "CustomInfo": {}_x000D_
        }_x000D_
      },_x000D_
      "5604": {_x000D_
        "$type": "Inside.Core.Formula.Definition.DefinitionAC, Inside.Core.Formula",_x000D_
        "ID": 5604,_x000D_
        "Results": [_x000D_
          [_x000D_
            "100"_x000D_
          ]_x000D_
        ],_x000D_
        "Statistics": {_x000D_
          "CreationDate": "2022-11-15T10:02:33.4527863+01:00",_x000D_
          "LastRefreshDate": "2020-11-09T16:11:14.5763379+01:00",_x000D_
          "TotalRefreshCount": 1,_x000D_
          "CustomInfo": {}_x000D_
        }_x000D_
      },_x000D_
      "5605": {_x000D_
        "$type": "Inside.Core.Formula.Definition.DefinitionAC, Inside.Core.Formula",_x000D_
        "ID": 5605,_x000D_
        "Results": [_x000D_
          [_x000D_
            "300"_x000D_
          ]_x000D_
        ],_x000D_
        "Statistics": {_x000D_
          "CreationDate": "2022-11-15T10:02:33.4527863+01:00",_x000D_
          "LastRefreshDate": "2020-11-09T16:11:14.5783345+01:00",_x000D_
          "TotalRefreshCount": 1,_x000D_
          "CustomInfo": {}_x000D_
        }_x000D_
      },_x000D_
      "5606": {_x000D_
        "$type": "Inside.Core.Formula.Definition.DefinitionAC, Inside.Core.Formula",_x000D_
        "ID": 5606,_x000D_
        "Results": [_x000D_
          [_x000D_
            "250"_x000D_
          ]_x000D_
        ],_x000D_
        "Statistics": {_x000D_
          "CreationDate": "2022-11-15T10:02:33.4527863+01:00",_x000D_
          "LastRefreshDate": "2020-11-09T16:11:14.5813008+01:00",_x000D_
          "TotalRefreshCount": 1,_x000D_
          "CustomInfo": {}_x000D_
        }_x000D_
      },_x000D_
      "5607": {_x000D_
        "$type": "Inside.Core.Formula.Definition.DefinitionAC, Inside.Core.Formula",_x000D_
        "ID": 5607,_x000D_
        "Results": [_x000D_
          [_x000D_
            "250"_x000D_
          ]_x000D_
        ],_x000D_
        "Statistics": {_x000D_
          "CreationDate": "2022-11-15T10:02:33.4527863+01:00",_x000D_
          "LastRefreshDate": "2020-11-09T16:11:14.5833211+01:00",_x000D_
          "TotalRefreshCount": 1,_x000D_
          "CustomInfo": {}_x000D_
        }_x000D_
      },_x000D_
      "5608": {_x000D_
        "$type": "Inside.Core.Formula.Definition.DefinitionAC, Inside.Core.Formula",_x000D_
        "ID": 5608,_x000D_
        "Results": [_x000D_
          [_x000D_
            "100"_x000D_
          ]_x000D_
        ],_x000D_
        "Statistics": {_x000D_
          "CreationDate": "2022-11-15T10:02:33.4527863+01:00",_x000D_
          "LastRefreshDate": "2020-11-09T16:11:14.5863112+01:00",_x000D_
          "TotalRefreshCount": 1,_x000D_
          "CustomInfo": {}_x000D_
        }_x000D_
      },_x000D_
      "5609": {_x000D_
        "$type": "Inside.Core.Formula.Definition.DefinitionAC, Inside.Core.Formula",_x000D_
        "ID": 5609,_x000D_
        "Results": [_x000D_
          [_x000D_
            "Ingénieur et cadre"_x000D_
          ]_x000D_
        ],_x000D_
        "Statistics": {_x000D_
          "CreationDate": "2022-11-15T10:02:33.4527863+01:00",_x000D_
          "LastRefreshDate": "2020-11-09T16:11:14.5883078+01:00",_x000D_
          "TotalRefreshCount": 1,_x000D_
          "CustomInfo": {}_x000D_
        }_x000D_
      },_x000D_
      "5610": {_x000D_
        "$type": "Inside.Core.Formula.Definition.DefinitionAC, Inside.Core.Formula",_x000D_
        "ID": 5610,_x000D_
        "Results": [_x000D_
          [_x000D_
            "Employé"_x000D_
          ]_x000D_
        ],_x000D_
        "Statistics": {_x000D_
          "CreationDate": "2022-11-15T10:02:33.4527863+01:00",_x000D_
          "LastRefreshDate": "2020-11-09T16:11:14.5903021+01:00",_x000D_
          "TotalRefreshCount": 1,_x000D_
          "CustomInfo": {}_x000D_
        }_x000D_
      },_x000D_
      "5611": {_x000D_
        "$type": "Inside.Core.Formula.Definition.DefinitionAC, Inside.Core.Formula",_x000D_
        "ID": 5611,_x000D_
        "Results": [_x000D_
          [_x000D_
            "Employé"_x000D_
          ]_x000D_
        ],_x000D_
        "Statistics": {_x000D_
          "CreationDate": "2022-11-15T10:02:33.4527863+01:00",_x000D_
          "LastRefreshDate": "2020-11-09T16:11:14.5932987+01:00",_x000D_
          "TotalRefreshCount": 1,_x000D_
          "CustomInfo": {}_x000D_
        }_x000D_
      },_x000D_
      "5612": {_x000D_
        "$type": "Inside.Core.Formula.Definition.DefinitionAC, Inside.Core.Formula",_x000D_
        "ID": 5612,_x000D_
        "Results": [_x000D_
          [_x000D_
            "2"_x000D_
          ]_x000D_
        ],_x000D_
        "Statistics": {_x000D_
          "CreationDate": "2022-11-15T10:02:33.4527863+01:00",_x000D_
          "LastRefreshDate": "2020-11-09T16:11:14.5952911+01:00",_x000D_
          "TotalRefreshCount": 1,_x000D_
          "CustomInfo": {}_x000D_
        }_x000D_
      },_x000D_
      "5613": {_x000D_
        "$type": "Inside.Core.Formula.Definition.DefinitionAC, Inside.Core.Formula",_x000D_
        "ID": 5613,_x000D_
        "Results": [_x000D_
          [_x000D_
            "1"_x000D_
          ]_x000D_
        ],_x000D_
        "Statistics": {_x000D_
          "CreationDate": "2022-11-15T10:02:33.4527863+01:00",_x000D_
          "LastRefreshDate": "2020-11-09T16:11:14.5983554+01:00",_x000D_
          "TotalRefreshCount": 1,_x000D_
          "CustomInfo": {}_x000D_
        }_x000D_
      },_x000D_
      "5614": {_x000D_
        "$type": "Inside.Core.Formula.Definition.DefinitionAC, Inside.Core.Formula",_x000D_
        "ID": 5614,_x000D_
        "Results": [_x000D_
          [_x000D_
            "1"_x000D_
          ]_x000D_
        ],_x000D_
        "Statistics": {_x000D_
          "CreationDate": "2022-11-15T10:02:33.4527863+01:00",_x000D_
          "LastRefreshDate": "2020-11-09T16:11:14.6004025+01:00",_x000D_
          "TotalRefreshCount": 1,_x000D_
          "CustomInfo": {}_x000D_
        }_x000D_
      },_x000D_
      "5615": {_x000D_
        "$type": "Inside.Core.Formula.Definition.DefinitionAC, Inside.Core.Formula",_x000D_
        "ID": 5615,_x000D_
        "Results": [_x000D_
          [_x000D_
            "1"_x000D_
          ]_x000D_
        ],_x000D_
        "Statistics": {_x000D_
          "CreationDate": "2022-11-15T10:02:33.4527863+01:00",_x000D_
          "LastRefreshDate": "2020-11-09T16:11:14.6073793+01:00",_x000D_
          "TotalRefreshCount": 1,_x000D_
          "CustomInfo": {}_x000D_
        }_x000D_
      },_x000D_
      "5616": {_x000D_
        "$type": "Inside.Core.Formula.Definition.DefinitionAC, Inside.Core.Formula",_x000D_
        "ID": 5616,_x000D_
        "Results": [_x000D_
          [_x000D_
            ""_x000D_
          ]_x000D_
        ],_x000D_
        "Statistics": {_x000D_
          "CreationDate": "2022-11-15T10:02:33.4527863+01:00",_x000D_
          "LastRefreshDate": "2020-11-09T16:11:14.6273187+01:00",_x000D_
          "TotalRefreshCount": 1,_x000D_
          "CustomInfo": {}_x000D_
        }_x000D_
      },_x000D_
      "5617": {_x000D_
        "$type": "Inside.Core.Formula.Definition.DefinitionAC, Inside.Core.Formula",_x000D_
        "ID": 5617,_x000D_
        "Results": [_x000D_
          [_x000D_
            "Catégorie 2"_x000D_
          ]_x000D_
        ],_x000D_
        "Statistics": {_x000D_
          "CreationDate": "2022-11-15T10:02:33.4527863+01:00",_x000D_
          "LastRefreshDate": "2020-11-09T16:11:14.6332977+01:00",_x000D_
          "TotalRefreshCount": 1,_x000D_
          "CustomInfo": {}_x000D_
        }_x000D_
      },_x000D_
      "5618": {_x000D_
        "$type": "Inside.Core.Formula.Definition.DefinitionAC, Inside.Core.Formula",_x000D_
        "ID": 5618,_x000D_
        "Results": [_x000D_
          [_x000D_
            ""_x000D_
          ]_x000D_
        ],_x000D_
        "Statistics": {_x000D_
          "CreationDate": "2022-11-15T10:02:33.4527863+01:00",_x000D_
          "LastRefreshDate": "2020-11-09T16:11:14.6372889+01:00",_x000D_
          "TotalRefreshCount": 1,_x000D_
          "CustomInfo": {}_x000D_
        }_x000D_
      },_x000D_
      "5619": {_x000D_
        "$type": "Inside.Core.Formula.Definition.DefinitionAC, Inside.Core.Formula",_x000D_
        "ID": 5619,_x000D_
        "Results": [_x000D_
          [_x000D_
            "Catégorie 2"_x000D_
          ]_x000D_
        ],_x000D_
        "Statistics": {_x000D_
          "CreationDate": "2022-11-15T10:02:33.4527863+01:00",_x000D_
          "LastRefreshDate": "2020-11-09T16:11:14.640284+01:00",_x000D_
          "TotalRefreshCount": 1,_x000D_
          "CustomInfo": {}_x000D_
        }_x000D_
      },_x000D_
      "5620": {_x000D_
        "$type": "Inside.Core.Formula.Definition.DefinitionAC, Inside.Core.Formula",_x000D_
        "ID": 5620,_x000D_
        "Results": [_x000D_
          [_x000D_
            "Catégorie 4"_x000D_
          ]_x000D_
        ],_x000D_
        "Statistics": {_x000D_
          "CreationDate": "2022-11-15T10:02:33.4527863+01:00",_x000D_
          "LastRefreshDate": "2020-11-09T16:11:14.6442806+01:00",_x000D_
          "TotalRefreshCount": 1,_x000D_
          "CustomInfo": {}_x000D_
        }_x000D_
      },_x000D_
      "5621": {_x000D_
        "$type": "Inside.Core.Formula.Definition.DefinitionAC, Inside.Core.Formula",_x000D_
        "ID": 5621,_x000D_
        "Results": [_x000D_
          [_x000D_
            "Catégorie 2"_x000D_
          ]_x000D_
        ],_x000D_
        "Statistics": {_x000D_
          "CreationDate": "2022-11-15T10:02:33.4527863+01:00",_x000D_
          "LastRefreshDate": "2020-11-09T16:11:14.6473411+01:00",_x000D_
          "TotalRefreshCount": 1,_x000D_
          "CustomInfo": {}_x000D_
        }_x000D_
      },_x000D_
      "5622": {_x000D_
        "$type": "Inside.Core.Formula.Definition.DefinitionAC, Inside.Core.Formula",_x000D_
        "ID": 5622,_x000D_
        "Results": [_x000D_
          [_x000D_
            "Catégorie 3"_x000D_
          ]_x000D_
        ],_x000D_
        "Statistics": {_x000D_
          "CreationDate": "2022-11-15T10:02:33.4527863+01:00",_x000D_
          "LastRefreshDate": "2020-11-09T16:11:14.6503858+01:00",_x000D_
          "TotalRefreshCount": 1,_x000D_
          "CustomInfo": {}_x000D_
        }_x000D_
      },_x000D_
      "5623": {_x000D_
        "$type": "Inside.Core.Formula.Definition.DefinitionAC, Inside.Core.Formula",_x000D_
        "ID": 5623,_x000D_
        "Results": [_x000D_
          [_x000D_
            "Catégorie 5"_x000D_
          ]_x000D_
        ],_x000D_
        "Statistics": {_x000D_
          "CreationDate": "2022-11-15T10:02:33.4527863+01:00",_x000D_
          "LastRefreshDate": "2020-11-09T16:11:14.6533865+01:00",_x000D_
          "TotalRefreshCount": 1,_x000D_
          "CustomInfo": {}_x000D_
        }_x000D_
      },_x000D_
      "5624": {_x000D_
        "$type": "Inside.Core.Formula.Definition.DefinitionAC, Inside.Core.Formula",_x000D_
        "ID": 5624,_x000D_
        "Results": [_x000D_
          [_x000D_
            "Catégorie 1"_x000D_
          ]_x000D_
        ],_x000D_
        "Statistics": {_x000D_
          "CreationDate": "2022-11-15T10:02:33.4527863+01:00",_x000D_
          "LastRefreshDate": "2020-11-09T16:11:14.6553778+01:00",_x000D_
          "TotalRefreshCount": 1,_x000D_
          "CustomInfo": {}_x000D_
        }_x000D_
      },_x000D_
      "5625": {_x000D_
        "$type": "Inside.Core.Formula.Definition.DefinitionAC, Inside.Core.Formula",_x000D_
        "ID": 5625,_x000D_
        "Results": [_x000D_
          [_x000D_
            "Catégorie 1"_x000D_
          ]_x000D_
        ],_x000D_
        "Statistics": {_x000D_
          "CreationDate": "2022-11-15T10:02:33.4527863+01:00",_x000D_
          "LastRefreshDate": "2020-11-09T16:11:14.6583705+01:00",_x000D_
          "TotalRefreshCount": 1,_x000D_
          "CustomInfo": {}_x000D_
        }_x000D_
      },_x000D_
      "5626": {_x000D_
        "$type": "Inside.Core.Formula.Definition.DefinitionAC, Inside.Core.Formula",_x000D_
        "ID": 5626,_x000D_
        "Results": [_x000D_
          [_x000D_
            ""_x000D_
          ]_x000D_
        ],_x000D_
        "Statistics": {_x000D_
          "CreationDate": "2022-11-15T10:02:33.4527863+01:00",_x000D_
          "LastRefreshDate": "2020-11-09T16:11:14.6613631+01:00",_x000D_
          "TotalRefreshCount": 1,_x000D_
          "CustomInfo": {}_x000D_
        }_x000D_
      },_x000D_
      "5627": {_x000D_
        "$type": "Inside.Core.Formula.Definition.DefinitionAC, Inside.Core.Formula",_x000D_
        "ID": 5627,_x000D_
        "Results": [_x000D_
          [_x000D_
            ""_x000D_
          ]_x000D_
        ],_x000D_
        "Statistics": {_x000D_
          "CreationDate": "2022-11-15T10:02:33.4527863+01:00",_x000D_
          "LastRefreshDate": "2020-11-09T16:11:14.6643286+01:00",_x000D_
          "TotalRefreshCount": 1,_x000D_
          "CustomInfo": {}_x000D_
        }_x000D_
      },_x000D_
      "5628": {_x000D_
        "$type": "Inside.Core.Formula.Definition.DefinitionAC, Inside.Core.Formula",_x000D_
        "ID": 5628,_x000D_
        "Results": [_x000D_
          [_x000D_
            "Catégorie 1"_x000D_
          ]_x000D_
        ],_x000D_
        "Statistics": {_x000D_
          "CreationDate": "2022-11-15T10:02:33.4527863+01:00",_x000D_
          "LastRefreshDate": "2020-11-09T16:11:14.6663498+01:00",_x000D_
          "TotalRefreshCount": 1,_x000D_
          "CustomInfo": {}_x000D_
        }_x000D_
      },_x000D_
      "5629": {_x000D_
        "$type": "Inside.Core.Formula.Definition.DefinitionAC, Inside.Core.Formula",_x000D_
        "ID": 5629,_x000D_
        "Results": [_x000D_
          [_x000D_
            "400"_x000D_
          ]_x000D_
        ],_x000D_
        "Statistics": {_x000D_
          "CreationDate": "2022-11-15T10:02:33.4527863+01:00",_x000D_
          "LastRefreshDate": "2020-11-09T16:11:14.6693483+01:00",_x000D_
          "TotalRefreshCount": 1,_x000D_
          "CustomInfo": {}_x000D_
        }_x000D_
      },_x000D_
      "5630": {_x000D_
        "$type": "Inside.Core.Formula.Definition.DefinitionAC, Inside.Core.Formula",_x000D_
        "ID": 5630,_x000D_
        "Results": [_x000D_
          [_x000D_
            "200"_x000D_
          ]_x000D_
        ],_x000D_
        "Statistics": {_x000D_
          "CreationDate": "2022-11-15T10:02:33.4527863+01:00",_x000D_
          "LastRefreshDate": "2020-11-09T16:11:14.6713411+01:00",_x000D_
          "TotalRefreshCount": 1,_x000D_
          "CustomInfo": {}_x000D_
        }_x000D_
      },_x000D_
      "5631": {_x000D_
        "$type": "Inside.Core.Formula.Definition.DefinitionAC, Inside.Core.Formula",_x000D_
        "ID": 5631,_x000D_
        "Results": [_x000D_
          [_x000D_
            "100"_x000D_
          ]_x000D_
        ],_x000D_
        "Statistics": {_x000D_
          "CreationDate": "2022-11-15T10:02:33.4527863+01:00",_x000D_
          "LastRefreshDate": "2020-11-09T16:11:14.6733324+01:00",_x000D_
          "TotalRefreshCount": 1,_x000D_
          "CustomInfo": {}_x000D_
        }_x000D_
      },_x000D_
      "5632": {_x000D_
        "$type": "Inside.Core.Formula.Definition.DefinitionAC, Inside.Core.Formula",_x000D_
        "ID": 5632,_x000D_
        "Results": [_x000D_
          [_x000D_
            "150"_x000D_
          ]_x000D_
        ],_x000D_
        "Statistics": {_x000D_
          "CreationDate": "2022-11-15T10:02:33.4527863+01:00",_x000D_
          "LastRefreshDate": "2020-11-09T16:11:14.6763249+01:00",_x000D_
          "TotalRefreshCount": 1,_x000D_
          "CustomInfo": {}_x000D_
        }_x000D_
      },_x000D_
      "5633": {_x000D_
        "$type": "Inside.Core.Formula.Definition.DefinitionAC, Inside.Core.Formula",_x000D_
        "ID": 5633,_x000D_
        "Results": [_x000D_
          [_x000D_
            "100"_x000D_
          ]_x000D_
        ],_x000D_
        "Statistics": {_x000D_
          "CreationDate": "2022-11-15T10:02:33.4527863+01:00",_x000D_
          "LastRefreshDate": "2020-11-09T16:11:14.6802563+01:00",_x000D_
          "TotalRefreshCount": 1,_x000D_
          "CustomInfo": {}_x000D_
        }_x000D_
      },_x000D_
      "5634": {_x000D_
        "$type": "Inside.Core.Formula.Definition.DefinitionAC, Inside.Core.Formula",_x000D_
        "ID": 5634,_x000D_
        "Results": [_x000D_
          [_x000D_
            "150"_x000D_
          ]_x000D_
        ],_x000D_
        "Statistics": {_x000D_
          "CreationDate": "2022-11-15T10:02:33.4527863+01:00",_x000D_
          "LastRefreshDate": "2020-11-09T16:11:14.6842844+01:00",_x000D_
          "TotalRefreshCount": 1,_x000D_
          "CustomInfo": {}_x000D_
        }_x000D_
      },_x000D_
      "5635": {_x000D_
        "$type": "Inside.Core.Formula.Definition.DefinitionAC, Inside.Core.Formula",_x000D_
        "ID": 5635,_x000D_
        "Results": [_x000D_
          [_x000D_
            "250"_x000D_
          ]_x000D_
        ],_x000D_
        "Statistics": {_x000D_
          "CreationDate": "2022-11-15T10:02:33.4527863+01:00",_x000D_
          "LastRefreshDate": "2020-11-09T16:11:14.6872747+01:00",_x000D_
          "TotalRefreshCount": 1,_x000D_
          "CustomInfo": {}_x000D_
        }_x000D_
      },_x000D_
      "5636": {_x000D_
        "$type": "Inside.Core.Formula.Definition.DefinitionAC, Inside.Core.Formula",_x000D_
        "ID": 5636,_x000D_
        "Results": [_x000D_
          [_x000D_
            "100"_x000D_
          ]_x000D_
        ],_x000D_
        "Statistics": {_x000D_
          "CreationDate": "2022-11-15T10:02:33.4527863+01:00",_x000D_
          "LastRefreshDate": "2020-11-09T16:11:14.6892693+01:00",_x000D_
          "TotalRefreshCount": 1,_x000D_
          "CustomInfo": {}_x000D_
        }_x000D_
      },_x000D_
      "5637": {_x000D_
        "$type": "Inside.Core.Formula.Definition.DefinitionAC, Inside.Core.Formula",_x000D_
        "ID": 5637,_x000D_
        "Results": [_x000D_
          [_x000D_
            "250"_x000D_
          ]_x000D_
        ],_x000D_
        "Statistics": {_x000D_
          "CreationDate": "2022-11-15T10:02:33.4527863+01:00",_x000D_
          "LastRefreshDate": "2020-11-09T16:11:14.6922966+01:00",_x000D_
          "TotalRefreshCount": 1,_x000D_
          "CustomInfo": {}_x000D_
        }_x000D_
      },_x000D_
      "5638": {_x000D_
        "$type": "Inside.Core.Formula.Definition.DefinitionAC, Inside.Core.Formula",_x000D_
        "ID": 5638,_x000D_
        "Results": [_x000D_
          [_x000D_
            "250"_x000D_
          ]_x000D_
        ],_x000D_
        "Statistics": {_x000D_
          "CreationDate": "2022-11-15T10:02:33.4527863+01:00",_x000D_
          "LastRefreshDate": "2020-11-09T16:11:14.694251+01:00",_x000D_
          "TotalRefreshCount": 1,_x000D_
          "CustomInfo": {}_x000D_
        }_x000D_
      },_x000D_
      "5639": {_x000D_
        "$type": "Inside.Core.Formula.Definition.DefinitionAC, Inside.Core.Formula",_x000D_
        "ID": 5639,_x000D_
        "Results": [_x000D_
          [_x000D_
            "200"_x000D_
          ]_x000D_
        ],_x000D_
        "Statistics": {_x000D_
          "CreationDate": "2022-11-15T10:02:33.4527863+01:00",_x000D_
          "LastRefreshDate": "2020-11-09T16:11:14.6962772+01:00",_x000D_
          "TotalRefreshCount": 1,_x000D_
          "CustomInfo": {}_x000D_
        }_x000D_
      },_x000D_
      "5640": {_x000D_
        "$type": "Inside.Core.Formula.Definition.DefinitionAC, Inside.Core.Formula",_x000D_
        "ID": 5640,_x000D_
        "Results": [_x000D_
          [_x000D_
            "300"_x000D_
          ]_x000D_
        ],_x000D_
        "Statistics": {_x000D_
          "CreationDate": "2022-11-15T10:02:33.4527863+01:00",_x000D_
          "LastRefreshDate": "2020-11-09T16:11:14.6992945+01:00",_x000D_
          "TotalRefreshCount": 1,_x000D_
          "CustomInfo": {}_x000D_
        }_x000D_
      },_x000D_
      "5641": {_x000D_
        "$type": "Inside.Core.Formula.Definition.DefinitionAC, Inside.Core.Formula",_x000D_
        "ID": 5641,_x000D_
        "Results": [_x000D_
          [_x000D_
            "200"_x000D_
          ]_x000D_
        ],_x000D_
        "Statistics": {_x000D_
          "CreationDate": "2022-11-15T10:02:33.4527863+01:00",_x000D_
          "LastRefreshDate": "2020-11-09T16:11:14.7012928+01:00",_x000D_
          "TotalRefreshCount": 1,_x000D_
          "CustomInfo": {}_x000D_
        }_x000D_
      },_x000D_
      "5642": {_x000D_
        "$type": "Inside.Core.Formula.Definition.DefinitionAC, Inside.Core.Formula",_x000D_
        "ID": 5642,_x000D_
        "Results": [_x000D_
          [_x000D_
            "200"_x000D_
          ]_x000D_
        ],_x000D_
        "Statistics": {_x000D_
          "CreationDate": "2022-11-15T10:02:33.4527863+01:00",_x000D_
          "LastRefreshDate": "2020-11-09T16:11:14.7042819+01:00",_x000D_
          "TotalRefreshCount": 1,_x000D_
          "CustomInfo": {}_x000D_
        }_x000D_
      },_x000D_
      "5643": {_x000D_
        "$type": "Inside.Core.Formula.Definition.DefinitionAC, Inside.Core.Formula",_x000D_
        "ID": 5643,_x000D_
        "Results": [_x000D_
          [_x000D_
            "150"_x000D_
          ]_x000D_
        ],_x000D_
        "Statistics": {_x000D_
          "CreationDate": "2022-11-15T10:02:33.4527863+01:00",_x000D_
          "LastRefreshDate": "2020-11-09T16:11:14.7062766+01:00",_x000D_
          "TotalRefreshCount": 1,_x000D_
          "CustomInfo": {}_x000D_
        }_x000D_
      },_x000D_
      "5644": {_x000D_
        "$type": "Inside.Core.Formula.Definition.DefinitionAC, Inside.Core.Formula",_x000D_
        "ID": 5644,_x000D_
        "Results": [_x000D_
          [_x000D_
            "200"_x000D_
          ]_x000D_
        ],_x000D_
        "Statistics": {_x000D_
          "CreationDate": "2022-11-15T10:02:33.4527863+01:00",_x000D_
          "LastRefreshDate": "2020-11-09T16:11:14.708272+01:00",_x000D_
          "TotalRefreshCount": 1,_x000D_
          "CustomInfo": {}_x000D_
        }_x000D_
      },_x000D_
      "5645": {_x000D_
        "$type": "Inside.Core.Formula.Definition.DefinitionAC, Inside.Core.Formula",_x000D_
        "ID": 5645,_x000D_
        "Results": [_x000D_
          [_x000D_
            "300"_x000D_
          ]_x000D_
        ],_x000D_
        "Statistics": {_x000D_
          "CreationDate": "2022-11-15T10:02:33.4527863+01:00",_x000D_
          "LastRefreshDate": "2020-11-09T16:11:14.7112633+01:00",_x000D_
          "TotalRefreshCount": 1,_x000D_
          "CustomInfo": {}_x000D_
        }_x000D_
      },_x000D_
      "5646": {_x000D_
        "$type": "Inside.Core.Formula.Definition.DefinitionAC, Inside.Core.Formula",_x000D_
        "ID": 5646,_x000D_
        "Results": [_x000D_
          [_x000D_
            "100"_x000D_
          ]_x000D_
        ],_x000D_
        "Statistics": {_x000D_
          "CreationDate": "2022-11-15T10:02:33.4527863+01:00",_x000D_
          "LastRefreshDate": "2020-11-09T16:11:14.7132297+01:00",_x000D_
          "TotalRefreshCount": 1,_x000D_
          "CustomInfo": {}_x000D_
        }_x000D_
      },_x000D_
      "5647": {_x000D_
        "$type": "Inside.Core.Formula.Definition.DefinitionAC, Inside.Core.Formula",_x000D_
        "ID": 5647,_x000D_
        "Results": [_x000D_
          [_x000D_
            "200"_x000D_
          ]_x000D_
        ],_x000D_
        "Statistics": {_x000D_
          "CreationDate": "2022-11-15T10:02:33.4527863+01:00",_x000D_
          "LastRefreshDate": "2020-11-09T16:11:14.7162509+01:00",_x000D_
          "TotalRefreshCount": 1,_x000D_
          "CustomInfo": {}_x000D_
        }_x000D_
      },_x000D_
      "5648": {_x000D_
        "$type": "Inside.Core.Formula.Definition.DefinitionAC, Inside.Core.Formula",_x000D_
        "ID": 5648,_x000D_
        "Results": [_x000D_
          [_x000D_
            "250"_x000D_
          ]_x000D_
        ],_x000D_
        "Statistics": {_x000D_
          "CreationDate": "2022-11-15T10:02:33.4527863+01:00",_x000D_
          "LastRefreshDate": "2020-11-09T16:11:14.7182451+01:00",_x000D_
          "TotalRefreshCount": 1,_x000D_
          "CustomInfo": {}_x000D_
        }_x000D_
      },_x000D_
      "5649": {_x000D_
        "$type": "Inside.Core.Formula.Definition.DefinitionAC, Inside.Core.Formula",_x000D_
        "ID": 5649,_x000D_
        "Results": [_x000D_
          [_x000D_
            "250"_x000D_
          ]_x000D_
        ],_x000D_
        "Statistics": {_x000D_
          "CreationDate": "2022-11-15T10:02:33.4527863+01:00",_x000D_
          "LastRefreshDate": "2020-11-09T16:11:14.7202404+01:00",_x000D_
          "TotalRefreshCount": 1,_x000D_
          "CustomInfo": {}_x000D_
        }_x000D_
      },_x000D_
      "5650": {_x000D_
        "$type": "Inside.Core.Formula.Definition.DefinitionAC, Inside.Core.Formula",_x000D_
        "ID": 5650,_x000D_
        "Results": [_x000D_
          [_x000D_
            "100"_x000D_
          ]_x000D_
        ],_x000D_
        "Statistics": {_x000D_
          "CreationDate": "2022-11-15T10:02:33.4527863+01:00",_x000D_
          "LastRefreshDate": "2020-11-09T16:11:14.7241997+01:00",_x000D_
          "TotalRefreshCount": 1,_x000D_
          "CustomInfo": {}_x000D_
        }_x000D_
      },_x000D_
      "5651": {_x000D_
        "$type": "Inside.Core.Formula.Definition.DefinitionAC, Inside.Core.Formula",_x000D_
        "ID": 5651,_x000D_
        "Results": [_x000D_
          [_x000D_
            "200"_x000D_
          ]_x000D_
        ],_x000D_
        "Statistics": {_x000D_
          "CreationDate": "2022-11-15T10:02:33.4527863+01:00",_x000D_
          "LastRefreshDate": "2020-11-09T16:11:14.7372135+01:00",_x000D_
          "TotalRefreshCount": 1,_x000D_
          "CustomInfo": {}_x000D_
        }_x000D_
      },_x000D_
      "5652": {_x000D_
        "$type": "Inside.Core.Formula.Definition.DefinitionAC, Inside.Core.Formula",_x000D_
        "ID": 5652,_x000D_
        "Results": [_x000D_
          [_x000D_
            "250"_x000D_
          ]_x000D_
        ],_x000D_
        "Statistics": {_x000D_
          "CreationDate": "2022-11-15T10:02:33.4527863+01:00",_x000D_
          "LastRefreshDate": "2020-11-09T16:11:14.742188+01:00",_x000D_
          "TotalRefreshCount": 1,_x000D_
          "CustomInfo": {}_x000D_
        }_x000D_
      },_x000D_
      "5653": {_x000D_
        "$type": "Inside.Core.Formula.Definition.DefinitionAC, Inside.Core.Formula",_x000D_
        "ID": 5653,_x000D_
        "Results": [_x000D_
          [_x000D_
            "400"_x000D_
          ]_x000D_
        ],_x000D_
        "Statistics": {_x000D_
          "CreationDate": "2022-11-15T10:02:33.4527863+01:00",_x000D_
          "LastRefreshDate": "2020-11-09T16:11:14.746773+01:00",_x000D_
          "TotalRefreshCount": 1,_x000D_
          "CustomInfo": {}_x000D_
        }_x000D_
      },_x000D_
      "5654": {_x000D_
        "$type": "Inside.Core.Formula.Definition.DefinitionAC, Inside.Core.Formula",_x000D_
        "ID": 5654,_x000D_
        "Results": [_x000D_
          [_x000D_
            "250"_x000D_
          ]_x000D_
        ],_x000D_
        "Statistics": {_x000D_
          "CreationDate": "2022-11-15T10:02:33.4527863+01:00",_x000D_
          "LastRefreshDate": "2020-11-09T16:11:14.7507984+01:00",_x000D_
          "TotalRefreshCount": 1,_x000D_
          "CustomInfo": {}_x000D_
        }_x000D_
      },_x000D_
      "5655": {_x000D_
        "$type": "Inside.Core.Formula.Definition.DefinitionAC, Inside.Core.Formula",_x000D_
        "ID": 5655,_x000D_
        "Results": [_x000D_
          [_x000D_
            "150"_x000D_
          ]_x000D_
        ],_x000D_
        "Statistics": {_x000D_
          "CreationDate": "2022-11-15T10:02:33.4527863+01:00",_x000D_
          "LastRefreshDate": "2020-11-09T16:11:14.7537918+01:00",_x000D_
          "TotalRefreshCount": 1,_x000D_
          "CustomInfo": {}_x000D_
        }_x000D_
      },_x000D_
      "5656": {_x000D_
        "$type": "Inside.Core.Formula.Definition.DefinitionAC, Inside.Core.Formula",_x000D_
        "ID": 5656,_x000D_
        "Results": [_x000D_
          [_x000D_
            "200"_x000D_
          ]_x000D_
        ],_x000D_
        "Statistics": {_x000D_
          "CreationDate": "2022-11-15T10:02:33.4527863+01:00",_x000D_
          "LastRefreshDate": "2020-11-09T16:11:14.7567876+01:00",_x000D_
          "TotalRefreshCount": 1,_x000D_
          "CustomInfo": {}_x000D_
        }_x000D_
      },_x000D_
      "5657": {_x000D_
        "$type": "Inside.Core.Formula.Definition.DefinitionAC, Inside.Core.Formula",_x000D_
        "ID": 5657,_x000D_
        "Results": [_x000D_
          [_x000D_
            "300"_x000D_
          ]_x000D_
        ],_x000D_
        "Statistics": {_x000D_
          "CreationDate": "2022-11-15T10:02:33.4527863+01:00",_x000D_
          "LastRefreshDate": "2020-11-09T16:11:14.7597867+01:00",_x000D_
          "TotalRefreshCount": 1,_x000D_
          "CustomInfo": {}_x000D_
        }_x000D_
      },_x000D_
      "5658": {_x000D_
        "$type": "Inside.Core.Formula.Definition.DefinitionAC, Inside.Core.Formula",_x000D_
        "ID": 5658,_x000D_
        "Results": [_x000D_
          [_x000D_
            "300"_x000D_
          ]_x000D_
        ],_x000D_
        "Statistics": {_x000D_
          "CreationDate": "2022-11-15T10:02:33.4527863+01:00",_x000D_
          "LastRefreshDate": "2020-11-09T16:11:14.7617868+01:00",_x000D_
          "TotalRefreshCount": 1,_x000D_
          "CustomInfo": {}_x000D_
        }_x000D_
      },_x000D_
      "5659": {_x000D_
        "$type": "Inside.Core.Formula.Definition.DefinitionAC, Inside.Core.Formula",_x000D_
        "ID": 5659,_x000D_
        "Results": [_x000D_
          [_x000D_
            "100"_x000D_
          ]_x000D_
        ],_x000D_
        "Statistics": {_x000D_
          "CreationDate": "2022-11-15T10:02:33.4527863+01:00",_x000D_
          "LastRefreshDate": "2020-11-09T16:11:14.764726+01:00",_x000D_
          "TotalRefreshCount": 1,_x000D_
          "CustomInfo": {}_x000D_
        }_x000D_
      },_x000D_
      "5660": {_x000D_
        "$type": "Inside.Core.Formula.Definition.DefinitionAC, Inside.Core.Formula",_x000D_
        "ID": 5660,_x000D_
        "Results": [_x000D_
          [_x000D_
            "200"_x000D_
          ]_x000D_
        ],_x000D_
        "Statistics": {_x000D_
          "CreationDate": "2022-11-15T10:02:33.4527863+01:00",_x000D_
          "LastRefreshDate": "2020-11-09T16:11:14.7667794+01:00",_x000D_
          "TotalRefreshCount": 1,_x000D_
          "CustomInfo": {}_x000D_
        }_x000D_
      },_x000D_
      "5661": {_x000D_
        "$type": "Inside.Core.Formula.Definition.DefinitionAC, Inside.Core.Formula",_x000D_
        "ID": 5661,_x000D_
        "Results": [_x000D_
          [_x000D_
            "250"_x000D_
          ]_x000D_
        ],_x000D_
        "Statistics": {_x000D_
          "CreationDate": "2022-11-15T10:02:33.4527863+01:00",_x000D_
          "LastRefreshDate": "2020-11-09T16:11:14.7697719+01:00",_x000D_
          "TotalRefreshCount": 1,_x000D_
          "CustomInfo": {}_x000D_
        }_x000D_
      },_x000D_
      "5662": {_x000D_
        "$type": "Inside.Core.Formula.Definition.DefinitionAC, Inside.Core.Formula",_x000D_
        "ID": 5662,_x000D_
        "Results": [_x000D_
          [_x000D_
            "200"_x000D_
          ]_x000D_
        ],_x000D_
        "Statistics": {_x000D_
          "CreationDate": "2022-11-15T10:02:33.4527863+01:00",_x000D_
          "LastRefreshDate": "2020-11-</t>
  </si>
  <si>
    <t>09T16:11:14.7717662+01:00",_x000D_
          "TotalRefreshCount": 1,_x000D_
          "CustomInfo": {}_x000D_
        }_x000D_
      },_x000D_
      "5663": {_x000D_
        "$type": "Inside.Core.Formula.Definition.DefinitionAC, Inside.Core.Formula",_x000D_
        "ID": 5663,_x000D_
        "Results": [_x000D_
          [_x000D_
            "100"_x000D_
          ]_x000D_
        ],_x000D_
        "Statistics": {_x000D_
          "CreationDate": "2022-11-15T10:02:33.4527863+01:00",_x000D_
          "LastRefreshDate": "2020-11-09T16:11:14.7737602+01:00",_x000D_
          "TotalRefreshCount": 1,_x000D_
          "CustomInfo": {}_x000D_
        }_x000D_
      },_x000D_
      "5664": {_x000D_
        "$type": "Inside.Core.Formula.Definition.DefinitionAC, Inside.Core.Formula",_x000D_
        "ID": 5664,_x000D_
        "Results": [_x000D_
          [_x000D_
            "150"_x000D_
          ]_x000D_
        ],_x000D_
        "Statistics": {_x000D_
          "CreationDate": "2022-11-15T10:02:33.4527863+01:00",_x000D_
          "LastRefreshDate": "2020-11-09T16:11:14.7767524+01:00",_x000D_
          "TotalRefreshCount": 1,_x000D_
          "CustomInfo": {}_x000D_
        }_x000D_
      },_x000D_
      "5665": {_x000D_
        "$type": "Inside.Core.Formula.Definition.DefinitionAC, Inside.Core.Formula",_x000D_
        "ID": 5665,_x000D_
        "Results": [_x000D_
          [_x000D_
            "2"_x000D_
          ]_x000D_
        ],_x000D_
        "Statistics": {_x000D_
          "CreationDate": "2022-11-15T10:02:33.4527863+01:00",_x000D_
          "LastRefreshDate": "2020-11-09T16:11:14.7786896+01:00",_x000D_
          "TotalRefreshCount": 1,_x000D_
          "CustomInfo": {}_x000D_
        }_x000D_
      },_x000D_
      "5666": {_x000D_
        "$type": "Inside.Core.Formula.Definition.DefinitionAC, Inside.Core.Formula",_x000D_
        "ID": 5666,_x000D_
        "Results": [_x000D_
          [_x000D_
            ""_x000D_
          ]_x000D_
        ],_x000D_
        "Statistics": {_x000D_
          "CreationDate": "2022-11-15T10:02:33.4527863+01:00",_x000D_
          "LastRefreshDate": "2020-11-09T16:11:14.7837242+01:00",_x000D_
          "TotalRefreshCount": 1,_x000D_
          "CustomInfo": {}_x000D_
        }_x000D_
      },_x000D_
      "5667": {_x000D_
        "$type": "Inside.Core.Formula.Definition.DefinitionAC, Inside.Core.Formula",_x000D_
        "ID": 5667,_x000D_
        "Results": [_x000D_
          [_x000D_
            "250"_x000D_
          ]_x000D_
        ],_x000D_
        "Statistics": {_x000D_
          "CreationDate": "2022-11-15T10:02:33.4527863+01:00",_x000D_
          "LastRefreshDate": "2020-11-09T16:11:14.7977045+01:00",_x000D_
          "TotalRefreshCount": 1,_x000D_
          "CustomInfo": {}_x000D_
        }_x000D_
      },_x000D_
      "5668": {_x000D_
        "$type": "Inside.Core.Formula.Definition.DefinitionAC, Inside.Core.Formula",_x000D_
        "ID": 5668,_x000D_
        "Results": [_x000D_
          [_x000D_
            "100"_x000D_
          ]_x000D_
        ],_x000D_
        "Statistics": {_x000D_
          "CreationDate": "2022-11-15T10:02:33.4527863+01:00",_x000D_
          "LastRefreshDate": "2020-11-09T16:11:14.8027284+01:00",_x000D_
          "TotalRefreshCount": 1,_x000D_
          "CustomInfo": {}_x000D_
        }_x000D_
      },_x000D_
      "5669": {_x000D_
        "$type": "Inside.Core.Formula.Definition.DefinitionAC, Inside.Core.Formula",_x000D_
        "ID": 5669,_x000D_
        "Results": [_x000D_
          [_x000D_
            "250"_x000D_
          ]_x000D_
        ],_x000D_
        "Statistics": {_x000D_
          "CreationDate": "2022-11-15T10:02:33.4527863+01:00",_x000D_
          "LastRefreshDate": "2020-11-09T16:11:14.8066779+01:00",_x000D_
          "TotalRefreshCount": 1,_x000D_
          "CustomInfo": {}_x000D_
        }_x000D_
      },_x000D_
      "5670": {_x000D_
        "$type": "Inside.Core.Formula.Definition.DefinitionAC, Inside.Core.Formula",_x000D_
        "ID": 5670,_x000D_
        "Results": [_x000D_
          [_x000D_
            "300"_x000D_
          ]_x000D_
        ],_x000D_
        "Statistics": {_x000D_
          "CreationDate": "2022-11-15T10:02:33.4527863+01:00",_x000D_
          "LastRefreshDate": "2020-11-09T16:11:14.8107064+01:00",_x000D_
          "TotalRefreshCount": 1,_x000D_
          "CustomInfo": {}_x000D_
        }_x000D_
      },_x000D_
      "5671": {_x000D_
        "$type": "Inside.Core.Formula.Definition.DefinitionAC, Inside.Core.Formula",_x000D_
        "ID": 5671,_x000D_
        "Results": [_x000D_
          [_x000D_
            "100"_x000D_
          ]_x000D_
        ],_x000D_
        "Statistics": {_x000D_
          "CreationDate": "2022-11-15T10:02:33.4527863+01:00",_x000D_
          "LastRefreshDate": "2020-11-09T16:11:14.813668+01:00",_x000D_
          "TotalRefreshCount": 1,_x000D_
          "CustomInfo": {}_x000D_
        }_x000D_
      },_x000D_
      "5672": {_x000D_
        "$type": "Inside.Core.Formula.Definition.DefinitionAC, Inside.Core.Formula",_x000D_
        "ID": 5672,_x000D_
        "Results": [_x000D_
          [_x000D_
            "150"_x000D_
          ]_x000D_
        ],_x000D_
        "Statistics": {_x000D_
          "CreationDate": "2022-11-15T10:02:33.4527863+01:00",_x000D_
          "LastRefreshDate": "2020-11-09T16:11:14.8166991+01:00",_x000D_
          "TotalRefreshCount": 1,_x000D_
          "CustomInfo": {}_x000D_
        }_x000D_
      },_x000D_
      "5673": {_x000D_
        "$type": "Inside.Core.Formula.Definition.DefinitionAC, Inside.Core.Formula",_x000D_
        "ID": 5673,_x000D_
        "Results": [_x000D_
          [_x000D_
            "Employé"_x000D_
          ]_x000D_
        ],_x000D_
        "Statistics": {_x000D_
          "CreationDate": "2022-11-15T10:02:33.4527863+01:00",_x000D_
          "LastRefreshDate": "2020-11-09T16:11:14.8186931+01:00",_x000D_
          "TotalRefreshCount": 1,_x000D_
          "CustomInfo": {}_x000D_
        }_x000D_
      },_x000D_
      "5674": {_x000D_
        "$type": "Inside.Core.Formula.Definition.DefinitionAC, Inside.Core.Formula",_x000D_
        "ID": 5674,_x000D_
        "Results": [_x000D_
          [_x000D_
            "Employé"_x000D_
          ]_x000D_
        ],_x000D_
        "Statistics": {_x000D_
          "CreationDate": "2022-11-15T10:02:33.4527863+01:00",_x000D_
          "LastRefreshDate": "2020-11-09T16:11:14.8216898+01:00",_x000D_
          "TotalRefreshCount": 1,_x000D_
          "CustomInfo": {}_x000D_
        }_x000D_
      },_x000D_
      "5675": {_x000D_
        "$type": "Inside.Core.Formula.Definition.DefinitionAC, Inside.Core.Formula",_x000D_
        "ID": 5675,_x000D_
        "Results": [_x000D_
          [_x000D_
            "Ingénieur et cadre"_x000D_
          ]_x000D_
        ],_x000D_
        "Statistics": {_x000D_
          "CreationDate": "2022-11-15T10:02:33.4527863+01:00",_x000D_
          "LastRefreshDate": "2020-11-09T16:11:14.8236876+01:00",_x000D_
          "TotalRefreshCount": 1,_x000D_
          "CustomInfo": {}_x000D_
        }_x000D_
      },_x000D_
      "5676": {_x000D_
        "$type": "Inside.Core.Formula.Definition.DefinitionAC, Inside.Core.Formula",_x000D_
        "ID": 5676,_x000D_
        "Results": [_x000D_
          [_x000D_
            "1"_x000D_
          ]_x000D_
        ],_x000D_
        "Statistics": {_x000D_
          "CreationDate": "2022-11-15T10:02:33.4527863+01:00",_x000D_
          "LastRefreshDate": "2020-11-09T16:11:14.8266821+01:00",_x000D_
          "TotalRefreshCount": 1,_x000D_
          "CustomInfo": {}_x000D_
        }_x000D_
      },_x000D_
      "5677": {_x000D_
        "$type": "Inside.Core.Formula.Definition.DefinitionAC, Inside.Core.Formula",_x000D_
        "ID": 5677,_x000D_
        "Results": [_x000D_
          [_x000D_
            "2"_x000D_
          ]_x000D_
        ],_x000D_
        "Statistics": {_x000D_
          "CreationDate": "2022-11-15T10:02:33.4527863+01:00",_x000D_
          "LastRefreshDate": "2020-11-09T16:11:14.8286808+01:00",_x000D_
          "TotalRefreshCount": 1,_x000D_
          "CustomInfo": {}_x000D_
        }_x000D_
      },_x000D_
      "5678": {_x000D_
        "$type": "Inside.Core.Formula.Definition.DefinitionAC, Inside.Core.Formula",_x000D_
        "ID": 5678,_x000D_
        "Results": [_x000D_
          [_x000D_
            "1"_x000D_
          ]_x000D_
        ],_x000D_
        "Statistics": {_x000D_
          "CreationDate": "2022-11-15T10:02:33.4527863+01:00",_x000D_
          "LastRefreshDate": "2020-11-09T16:11:14.8316131+01:00",_x000D_
          "TotalRefreshCount": 1,_x000D_
          "CustomInfo": {}_x000D_
        }_x000D_
      },_x000D_
      "5679": {_x000D_
        "$type": "Inside.Core.Formula.Definition.DefinitionAC, Inside.Core.Formula",_x000D_
        "ID": 5679,_x000D_
        "Results": [_x000D_
          [_x000D_
            "3"_x000D_
          ]_x000D_
        ],_x000D_
        "Statistics": {_x000D_
          "CreationDate": "2022-11-15T10:02:33.4527863+01:00",_x000D_
          "LastRefreshDate": "2020-11-09T16:11:14.8336569+01:00",_x000D_
          "TotalRefreshCount": 1,_x000D_
          "CustomInfo": {}_x000D_
        }_x000D_
      },_x000D_
      "5680": {_x000D_
        "$type": "Inside.Core.Formula.Definition.DefinitionAC, Inside.Core.Formula",_x000D_
        "ID": 5680,_x000D_
        "Results": [_x000D_
          [_x000D_
            "Catégorie 1"_x000D_
          ]_x000D_
        ],_x000D_
        "Statistics": {_x000D_
          "CreationDate": "2022-11-15T10:02:33.4527863+01:00",_x000D_
          "LastRefreshDate": "2020-11-09T16:11:14.8366464+01:00",_x000D_
          "TotalRefreshCount": 1,_x000D_
          "CustomInfo": {}_x000D_
        }_x000D_
      },_x000D_
      "5681": {_x000D_
        "$type": "Inside.Core.Formula.Definition.DefinitionAC, Inside.Core.Formula",_x000D_
        "ID": 5681,_x000D_
        "Results": [_x000D_
          [_x000D_
            ""_x000D_
          ]_x000D_
        ],_x000D_
        "Statistics": {_x000D_
          "CreationDate": "2022-11-15T10:02:33.4527863+01:00",_x000D_
          "LastRefreshDate": "2020-11-09T16:11:14.8396386+01:00",_x000D_
          "TotalRefreshCount": 1,_x000D_
          "CustomInfo": {}_x000D_
        }_x000D_
      },_x000D_
      "5682": {_x000D_
        "$type": "Inside.Core.Formula.Definition.DefinitionAC, Inside.Core.Formula",_x000D_
        "ID": 5682,_x000D_
        "Results": [_x000D_
          [_x000D_
            "Catégorie 1"_x000D_
          ]_x000D_
        ],_x000D_
        "Statistics": {_x000D_
          "CreationDate": "2022-11-15T10:02:33.4527863+01:00",_x000D_
          "LastRefreshDate": "2020-11-09T16:11:14.8426611+01:00",_x000D_
          "TotalRefreshCount": 1,_x000D_
          "CustomInfo": {}_x000D_
        }_x000D_
      },_x000D_
      "5683": {_x000D_
        "$type": "Inside.Core.Formula.Definition.DefinitionAC, Inside.Core.Formula",_x000D_
        "ID": 5683,_x000D_
        "Results": [_x000D_
          [_x000D_
            "Catégorie 1"_x000D_
          ]_x000D_
        ],_x000D_
        "Statistics": {_x000D_
          "CreationDate": "2022-11-15T10:02:33.4527863+01:00",_x000D_
          "LastRefreshDate": "2020-11-09T16:11:14.8446377+01:00",_x000D_
          "TotalRefreshCount": 1,_x000D_
          "CustomInfo": {}_x000D_
        }_x000D_
      },_x000D_
      "5684": {_x000D_
        "$type": "Inside.Core.Formula.Definition.DefinitionAC, Inside.Core.Formula",_x000D_
        "ID": 5684,_x000D_
        "Results": [_x000D_
          [_x000D_
            "Catégorie 1"_x000D_
          ]_x000D_
        ],_x000D_
        "Statistics": {_x000D_
          "CreationDate": "2022-11-15T10:02:33.4527863+01:00",_x000D_
          "LastRefreshDate": "2020-11-09T16:11:14.8476903+01:00",_x000D_
          "TotalRefreshCount": 1,_x000D_
          "CustomInfo": {}_x000D_
        }_x000D_
      },_x000D_
      "5685": {_x000D_
        "$type": "Inside.Core.Formula.Definition.DefinitionAC, Inside.Core.Formula",_x000D_
        "ID": 5685,_x000D_
        "Results": [_x000D_
          [_x000D_
            ""_x000D_
          ]_x000D_
        ],_x000D_
        "Statistics": {_x000D_
          "CreationDate": "2022-11-15T10:02:33.4527863+01:00",_x000D_
          "LastRefreshDate": "2020-11-09T16:11:14.8506819+01:00",_x000D_
          "TotalRefreshCount": 1,_x000D_
          "CustomInfo": {}_x000D_
        }_x000D_
      },_x000D_
      "5686": {_x000D_
        "$type": "Inside.Core.Formula.Definition.DefinitionAC, Inside.Core.Formula",_x000D_
        "ID": 5686,_x000D_
        "Results": [_x000D_
          [_x000D_
            "Catégorie 4"_x000D_
          ]_x000D_
        ],_x000D_
        "Statistics": {_x000D_
          "CreationDate": "2022-11-15T10:02:33.4527863+01:00",_x000D_
          "LastRefreshDate": "2020-11-09T16:11:14.8536727+01:00",_x000D_
          "TotalRefreshCount": 1,_x000D_
          "CustomInfo": {}_x000D_
        }_x000D_
      },_x000D_
      "5687": {_x000D_
        "$type": "Inside.Core.Formula.Definition.DefinitionAC, Inside.Core.Formula",_x000D_
        "ID": 5687,_x000D_
        "Results": [_x000D_
          [_x000D_
            ""_x000D_
          ]_x000D_
        ],_x000D_
        "Statistics": {_x000D_
          "CreationDate": "2022-11-15T10:02:33.4527863+01:00",_x000D_
          "LastRefreshDate": "2020-11-09T16:11:14.8556754+01:00",_x000D_
          "TotalRefreshCount": 1,_x000D_
          "CustomInfo": {}_x000D_
        }_x000D_
      },_x000D_
      "5688": {_x000D_
        "$type": "Inside.Core.Formula.Definition.DefinitionAC, Inside.Core.Formula",_x000D_
        "ID": 5688,_x000D_
        "Results": [_x000D_
          [_x000D_
            "Catégorie 3"_x000D_
          ]_x000D_
        ],_x000D_
        "Statistics": {_x000D_
          "CreationDate": "2022-11-15T10:02:33.4527863+01:00",_x000D_
          "LastRefreshDate": "2020-11-09T16:11:14.8586614+01:00",_x000D_
          "TotalRefreshCount": 1,_x000D_
          "CustomInfo": {}_x000D_
        }_x000D_
      },_x000D_
      "5689": {_x000D_
        "$type": "Inside.Core.Formula.Definition.DefinitionAC, Inside.Core.Formula",_x000D_
        "ID": 5689,_x000D_
        "Results": [_x000D_
          [_x000D_
            "Catégorie 1"_x000D_
          ]_x000D_
        ],_x000D_
        "Statistics": {_x000D_
          "CreationDate": "2022-11-15T10:02:33.4527863+01:00",_x000D_
          "LastRefreshDate": "2020-11-09T16:11:14.8615954+01:00",_x000D_
          "TotalRefreshCount": 1,_x000D_
          "CustomInfo": {}_x000D_
        }_x000D_
      },_x000D_
      "5690": {_x000D_
        "$type": "Inside.Core.Formula.Definition.DefinitionAC, Inside.Core.Formula",_x000D_
        "ID": 5690,_x000D_
        "Results": [_x000D_
          [_x000D_
            "Catégorie 3"_x000D_
          ]_x000D_
        ],_x000D_
        "Statistics": {_x000D_
          "CreationDate": "2022-11-15T10:02:33.4527863+01:00",_x000D_
          "LastRefreshDate": "2020-11-09T16:11:14.8646458+01:00",_x000D_
          "TotalRefreshCount": 1,_x000D_
          "CustomInfo": {}_x000D_
        }_x000D_
      },_x000D_
      "5691": {_x000D_
        "$type": "Inside.Core.Formula.Definition.DefinitionAC, Inside.Core.Formula",_x000D_
        "ID": 5691,_x000D_
        "Results": [_x000D_
          [_x000D_
            "Catégorie 1"_x000D_
          ]_x000D_
        ],_x000D_
        "Statistics": {_x000D_
          "CreationDate": "2022-11-15T10:02:33.4527863+01:00",_x000D_
          "LastRefreshDate": "2020-11-09T16:11:14.86764+01:00",_x000D_
          "TotalRefreshCount": 1,_x000D_
          "CustomInfo": {}_x000D_
        }_x000D_
      },_x000D_
      "5692": {_x000D_
        "$type": "Inside.Core.Formula.Definition.DefinitionAC, Inside.Core.Formula",_x000D_
        "ID": 5692,_x000D_
        "Results": [_x000D_
          [_x000D_
            ""_x000D_
          ]_x000D_
        ],_x000D_
        "Statistics": {_x000D_
          "CreationDate": "2022-11-15T10:02:33.4527863+01:00",_x000D_
          "LastRefreshDate": "2020-11-09T16:11:14.8745814+01:00",_x000D_
          "TotalRefreshCount": 1,_x000D_
          "CustomInfo": {}_x000D_
        }_x000D_
      },_x000D_
      "5693": {_x000D_
        "$type": "Inside.Core.Formula.Definition.DefinitionAC, Inside.Core.Formula",_x000D_
        "ID": 5693,_x000D_
        "Results": [_x000D_
          [_x000D_
            "200"_x000D_
          ]_x000D_
        ],_x000D_
        "Statistics": {_x000D_
          "CreationDate": "2022-11-15T10:02:33.4527863+01:00",_x000D_
          "LastRefreshDate": "2020-11-09T16:11:14.8905586+01:00",_x000D_
          "TotalRefreshCount": 1,_x000D_
          "CustomInfo": {}_x000D_
        }_x000D_
      },_x000D_
      "5694": {_x000D_
        "$type": "Inside.Core.Formula.Definition.DefinitionAC, Inside.Core.Formula",_x000D_
        "ID": 5694,_x000D_
        "Results": [_x000D_
          [_x000D_
            "100"_x000D_
          ]_x000D_
        ],_x000D_
        "Statistics": {_x000D_
          "CreationDate": "2022-11-15T10:02:33.4527863+01:00",_x000D_
          "LastRefreshDate": "2020-11-09T16:11:14.8945531+01:00",_x000D_
          "TotalRefreshCount": 1,_x000D_
          "CustomInfo": {}_x000D_
        }_x000D_
      },_x000D_
      "5695": {_x000D_
        "$type": "Inside.Core.Formula.Definition.DefinitionAC, Inside.Core.Formula",_x000D_
        "ID": 5695,_x000D_
        "Results": [_x000D_
          [_x000D_
            "300"_x000D_
          ]_x000D_
        ],_x000D_
        "Statistics": {_x000D_
          "CreationDate": "2022-11-15T10:02:33.4527863+01:00",_x000D_
          "LastRefreshDate": "2020-11-09T16:11:14.8985384+01:00",_x000D_
          "TotalRefreshCount": 1,_x000D_
          "CustomInfo": {}_x000D_
        }_x000D_
      },_x000D_
      "5696": {_x000D_
        "$type": "Inside.Core.Formula.Definition.DefinitionAC, Inside.Core.Formula",_x000D_
        "ID": 5696,_x000D_
        "Results": [_x000D_
          [_x000D_
            "100"_x000D_
          ]_x000D_
        ],_x000D_
        "Statistics": {_x000D_
          "CreationDate": "2022-11-15T10:02:33.4527863+01:00",_x000D_
          "LastRefreshDate": "2020-11-09T16:11:14.9025294+01:00",_x000D_
          "TotalRefreshCount": 1,_x000D_
          "CustomInfo": {}_x000D_
        }_x000D_
      },_x000D_
      "5697": {_x000D_
        "$type": "Inside.Core.Formula.Definition.DefinitionAC, Inside.Core.Formula",_x000D_
        "ID": 5697,_x000D_
        "Results": [_x000D_
          [_x000D_
            "300"_x000D_
          ]_x000D_
        ],_x000D_
        "Statistics": {_x000D_
          "CreationDate": "2022-11-15T10:02:33.4527863+01:00",_x000D_
          "LastRefreshDate": "2020-11-09T16:11:14.9055239+01:00",_x000D_
          "TotalRefreshCount": 1,_x000D_
          "CustomInfo": {}_x000D_
        }_x000D_
      },_x000D_
      "5698": {_x000D_
        "$type": "Inside.Core.Formula.Definition.DefinitionAC, Inside.Core.Formula",_x000D_
        "ID": 5698,_x000D_
        "Results": [_x000D_
          [_x000D_
            "150"_x000D_
          ]_x000D_
        ],_x000D_
        "Statistics": {_x000D_
          "CreationDate": "2022-11-15T10:02:33.4527863+01:00",_x000D_
          "LastRefreshDate": "2020-11-09T16:11:14.908511+01:00",_x000D_
          "TotalRefreshCount": 1,_x000D_
          "CustomInfo": {}_x000D_
        }_x000D_
      },_x000D_
      "5699": {_x000D_
        "$type": "Inside.Core.Formula.Definition.DefinitionAC, Inside.Core.Formula",_x000D_
        "ID": 5699,_x000D_
        "Results": [_x000D_
          [_x000D_
            "300"_x000D_
          ]_x000D_
        ],_x000D_
        "Statistics": {_x000D_
          "CreationDate": "2022-11-15T10:02:33.4527863+01:00",_x000D_
          "LastRefreshDate": "2020-11-09T16:11:14.9115053+01:00",_x000D_
          "TotalRefreshCount": 1,_x000D_
          "CustomInfo": {}_x000D_
        }_x000D_
      },_x000D_
      "5700": {_x000D_
        "$type": "Inside.Core.Formula.Definition.DefinitionAC, Inside.Core.Formula",_x000D_
        "ID": 5700,_x000D_
        "Results": [_x000D_
          [_x000D_
            "150"_x000D_
          ]_x000D_
        ],_x000D_
        "Statistics": {_x000D_
          "CreationDate": "2022-11-15T10:02:33.4527863+01:00",_x000D_
          "LastRefreshDate": "2020-11-09T16:11:14.9135036+01:00",_x000D_
          "TotalRefreshCount": 1,_x000D_
          "CustomInfo": {}_x000D_
        }_x000D_
      },_x000D_
      "5701": {_x000D_
        "$type": "Inside.Core.Formula.Definition.DefinitionAC, Inside.Core.Formula",_x000D_
        "ID": 5701,_x000D_
        "Results": [_x000D_
          [_x000D_
            "250"_x000D_
          ]_x000D_
        ],_x000D_
        "Statistics": {_x000D_
          "CreationDate": "2022-11-15T10:02:33.4527863+01:00",_x000D_
          "LastRefreshDate": "2020-11-09T16:11:14.9164936+01:00",_x000D_
          "TotalRefreshCount": 1,_x000D_
          "CustomInfo": {}_x000D_
        }_x000D_
      },_x000D_
      "5702": {_x000D_
        "$type": "Inside.Core.Formula.Definition.DefinitionAC, Inside.Core.Formula",_x000D_
        "ID": 5702,_x000D_
        "Results": [_x000D_
          [_x000D_
            "100"_x000D_
          ]_x000D_
        ],_x000D_
        "Statistics": {_x000D_
          "CreationDate": "2022-11-15T10:02:33.4527863+01:00",_x000D_
          "LastRefreshDate": "2020-11-09T16:11:14.9185044+01:00",_x000D_
          "TotalRefreshCount": 1,_x000D_
          "CustomInfo": {}_x000D_
        }_x000D_
      },_x000D_
      "5703": {_x000D_
        "$type": "Inside.Core.Formula.Definition.DefinitionAC, Inside.Core.Formula",_x000D_
        "ID": 5703,_x000D_
        "Results": [_x000D_
          [_x000D_
            "250"_x000D_
          ]_x000D_
        ],_x000D_
        "Statistics": {_x000D_
          "CreationDate": "2022-11-15T10:02:33.4527863+01:00",_x000D_
          "LastRefreshDate": "2020-11-09T16:11:14.921439+01:00",_x000D_
          "TotalRefreshCount": 1,_x000D_
          "CustomInfo": {}_x000D_
        }_x000D_
      },_x000D_
      "5704": {_x000D_
        "$type": "Inside.Core.Formula.Definition.DefinitionAC, Inside.Core.Formula",_x000D_
        "ID": 5704,_x000D_
        "Results": [_x000D_
          [_x000D_
            "100"_x000D_
          ]_x000D_
        ],_x000D_
        "Statistics": {_x000D_
          "CreationDate": "2022-11-15T10:02:33.4527863+01:00",_x000D_
          "LastRefreshDate": "2020-11-09T16:11:14.9234342+01:00",_x000D_
          "TotalRefreshCount": 1,_x000D_
          "CustomInfo": {}_x000D_
        }_x000D_
      },_x000D_
      "5705": {_x000D_
        "$type": "Inside.Core.Formula.Definition.DefinitionAC, Inside.Core.Formula",_x000D_
        "ID": 5705,_x000D_
        "Results": [_x000D_
          [_x000D_
            "200"_x000D_
          ]_x000D_
        ],_x000D_
        "Statistics": {_x000D_
          "CreationDate": "2022-11-15T10:02:33.4527863+01:00",_x000D_
          "LastRefreshDate": "2020-11-09T16:11:14.9264259+01:00",_x000D_
          "TotalRefreshCount": 1,_x000D_
          "CustomInfo": {}_x000D_
        }_x000D_
      },_x000D_
      "5706": {_x000D_
        "$type": "Inside.Core.Formula.Definition.DefinitionAC, Inside.Core.Formula",_x000D_
        "ID": 5706,_x000D_
        "Results": [_x000D_
          [_x000D_
            "200"_x000D_
          ]_x000D_
        ],_x000D_
        "Statistics": {_x000D_
          "CreationDate": "2022-11-15T10:02:33.4527863+01:00",_x000D_
          "LastRefreshDate": "2020-11-09T16:11:14.9294182+01:00",_x000D_
          "TotalRefreshCount": 1,_x000D_
          "CustomInfo": {}_x000D_
        }_x000D_
      },_x000D_
      "5707": {_x000D_
        "$type": "Inside.Core.Formula.Definition.DefinitionAC, Inside.Core.Formula",_x000D_
        "ID": 5707,_x000D_
        "Results": [_x000D_
          [_x000D_
            "150"_x000D_
          ]_x000D_
        ],_x000D_
        "Statistics": {_x000D_
          "CreationDate": "2022-11-15T10:02:33.4527863+01:00",_x000D_
          "LastRefreshDate": "2020-11-09T16:11:14.9324118+01:00",_x000D_
          "TotalRefreshCount": 1,_x000D_
          "CustomInfo": {}_x000D_
        }_x000D_
      },_x000D_
      "5708": {_x000D_
        "$type": "Inside.Core.Formula.Definition.DefinitionAC, Inside.Core.Formula",_x000D_
        "ID": 5708,_x000D_
        "Results": [_x000D_
          [_x000D_
            "200"_x000D_
          ]_x000D_
        ],_x000D_
        "Statistics": {_x000D_
          "CreationDate": "2022-11-15T10:02:33.4527863+01:00",_x000D_
          "LastRefreshDate": "2020-11-09T16:11:14.9344053+01:00",_x000D_
          "TotalRefreshCount": 1,_x000D_
          "CustomInfo": {}_x000D_
        }_x000D_
      },_x000D_
      "5709": {_x000D_
        "$type": "Inside.Core.Formula.Definition.DefinitionAC, Inside.Core.Formula",_x000D_
        "ID": 5709,_x000D_
        "Results": [_x000D_
          [_x000D_
            "400"_x000D_
          ]_x000D_
        ],_x000D_
        "Statistics": {_x000D_
          "CreationDate": "2022-11-15T10:02:33.4527863+01:00",_x000D_
          "LastRefreshDate": "2020-11-09T16:11:14.9373973+01:00",_x000D_
          "TotalRefreshCount": 1,_x000D_
          "CustomInfo": {}_x000D_
        }_x000D_
      },_x000D_
      "5710": {_x000D_
        "$type": "Inside.Core.Formula.Definition.DefinitionAC, Inside.Core.Formula",_x000D_
        "ID": 5710,_x000D_
        "Results": [_x000D_
          [_x000D_
            "100"_x000D_
          ]_x000D_
        ],_x000D_
        "Statistics": {_x000D_
          "CreationDate": "2022-11-15T10:02:33.4527863+01:00",_x000D_
          "LastRefreshDate": "2020-11-09T16:11:14.9403897+01:00",_x000D_
          "TotalRefreshCount": 1,_x000D_
          "CustomInfo": {}_x000D_
        }_x000D_
      },_x000D_
      "5711": {_x000D_
        "$type": "Inside.Core.Formula.Definition.DefinitionAC, Inside.Core.Formula",_x000D_
        "ID": 5711,_x000D_
        "Results": [_x000D_
          [_x000D_
            "200"_x000D_
          ]_x000D_
        ],_x000D_
        "Statistics": {_x000D_
          "CreationDate": "2022-11-15T10:02:33.4527863+01:00",_x000D_
          "LastRefreshDate": "2020-11-09T16:11:14.9423843+01:00",_x000D_
          "TotalRefreshCount": 1,_x000D_
          "CustomInfo": {}_x000D_
        }_x000D_
      },_x000D_
      "5712": {_x000D_
        "$type": "Inside.Core.Formula.Definition.DefinitionAC, Inside.Core.Formula",_x000D_
        "ID": 5712,_x000D_
        "Results": [_x000D_
          [_x000D_
            "300"_x000D_
          ]_x000D_
        ],_x000D_
        "Statistics": {_x000D_
          "CreationDate": "2022-11-15T10:02:33.4527863+01:00",_x000D_
          "LastRefreshDate": "2020-11-09T16:11:14.9493282+01:00",_x000D_
          "TotalRefreshCount": 1,_x000D_
          "CustomInfo": {}_x000D_
        }_x000D_
      },_x000D_
      "5713": {_x000D_
        "$type": "Inside.Core.Formula.Definition.DefinitionAC, Inside.Core.Formula",_x000D_
        "ID": 5713,_x000D_
        "Results": [_x000D_
          [_x000D_
            "300"_x000D_
          ]_x000D_
        ],_x000D_
        "Statistics": {_x000D_
          "CreationDate": "2022-11-15T10:02:33.4527863+01:00",_x000D_
          "LastRefreshDate": "2020-11-09T16:11:14.9523207+01:00",_x000D_
          "TotalRefreshCount": 1,_x000D_
          "CustomInfo": {}_x000D_
        }_x000D_
      },_x000D_
      "5714": {_x000D_
        "$type": "Inside.Core.Formula.Definition.DefinitionAC, Inside.Core.Formula",_x000D_
        "ID": 5714,_x000D_
        "Results": [_x000D_
          [_x000D_
            "100"_x000D_
          ]_x000D_
        ],_x000D_
        "Statistics": {_x000D_
          "CreationDate": "2022-11-15T10:02:33.4527863+01:00",_x000D_
          "LastRefreshDate": "2020-11-09T16:11:14.9543696+01:00",_x000D_
          "TotalRefreshCount": 1,_x000D_
          "CustomInfo": {}_x000D_
        }_x000D_
      },_x000D_
      "5715": {_x000D_
        "$type": "Inside.Core.Formula.Definition.DefinitionAC, Inside.Core.Formula",_x000D_
        "ID": 5715,_x000D_
        "Results": [_x000D_
          [_x000D_
            "200"_x000D_
          ]_x000D_
        ],_x000D_
        "Statistics": {_x000D_
          "CreationDate": "2022-11-15T10:02:33.4527863+01:00",_x000D_
          "LastRefreshDate": "2020-11-09T16:11:14.9573081+01:00",_x000D_
          "TotalRefreshCount": 1,_x000D_
          "CustomInfo": {}_x000D_
        }_x000D_
      },_x000D_
      "5716": {_x000D_
        "$type": "Inside.Core.Formula.Definition.DefinitionAC, Inside.Core.Formula",_x000D_
        "ID": 5716,_x000D_
        "Results": [_x000D_
          [_x000D_
            "250"_x000D_
          ]_x000D_
        ],_x000D_
        "Statistics": {_x000D_
          "CreationDate": "2022-11-15T10:02:33.4527863+01:00",_x000D_
          "LastRefreshDate": "2020-11-09T16:11:14.9603619+01:00",_x000D_
          "TotalRefreshCount": 1,_x000D_
          "CustomInfo": {}_x000D_
        }_x000D_
      },_x000D_
      "5717": {_x000D_
        "$type": "Inside.Core.Formula.Definition.DefinitionAC, Inside.Core.Formula",_x000D_
        "ID": 5717,_x000D_
        "Results": [_x000D_
          [_x000D_
            "200"_x000D_
          ]_x000D_
        ],_x000D_
        "Statistics": {_x000D_
          "CreationDate": "2022-11-15T10:02:33.4527863+01:00",_x000D_
          "LastRefreshDate": "2020-11-09T16:11:14.9622959+01:00",_x000D_
          "TotalRefreshCount": 1,_x000D_
          "CustomInfo": {}_x000D_
        }_x000D_
      },_x000D_
      "5718": {_x000D_
        "$type": "Inside.Core.Formula.Definition.DefinitionAC, Inside.Core.Formula",_x000D_
        "ID": 5718,_x000D_
        "Results": [_x000D_
          [_x000D_
            "100"_x000D_
          ]_x000D_
        ],_x000D_
        "Statistics": {_x000D_
          "CreationDate": "2022-11-15T10:02:33.4527863+01:00",_x000D_
          "LastRefreshDate": "2020-11-09T16:11:14.9653124+01:00",_x000D_
          "TotalRefreshCount": 1,_x000D_
          "CustomInfo": {}_x000D_
        }_x000D_
      },_x000D_
      "5719": {_x000D_
        "$type": "Inside.Core.Formula.Definition.DefinitionAC, Inside.Core.Formula",_x000D_
        "ID": 5719,_x000D_
        "Results": [_x000D_
          [_x000D_
            "100"_x000D_
          ]_x000D_
        ],_x000D_
        "Statistics": {_x000D_
          "CreationDate": "2022-11-15T10:02:33.4527863+01:00",_x000D_
          "LastRefreshDate": "2020-11-09T16:11:14.9692767+01:00",_x000D_
          "TotalRefreshCount": 1,_x000D_
          "CustomInfo": {}_x000D_
        }_x000D_
      },_x000D_
      "5720": {_x000D_
        "$type": "Inside.Core.Formula.Definition.DefinitionAC, Inside.Core.Formula",_x000D_
        "ID": 5720,_x000D_
        "Results": [_x000D_
          [_x000D_
            "200"_x000D_
          ]_x000D_
        ],_x000D_
        "Statistics": {_x000D_
          "CreationDate": "2022-11-15T10:02:33.4527863+01:00",_x000D_
          "LastRefreshDate": "2020-11-09T16:11:14.9712712+01:00",_x000D_
          "TotalRefreshCount": 1,_x000D_
          "CustomInfo": {}_x000D_
        }_x000D_
      },_x000D_
      "5721": {_x000D_
        "$type": "Inside.Core.Formula.Definition.DefinitionAC, Inside.Core.Formula",_x000D_
        "ID": 5721,_x000D_
        "Results": [_x000D_
          [_x000D_
            "100"_x000D_
          ]_x000D_
        ],_x000D_
        "Statistics": {_x000D_
          "CreationDate": "2022-11-15T10:02:33.4527863+01:00",_x000D_
          "LastRefreshDate": "2020-11-09T16:11:14.9743008+01:00",_x000D_
          "TotalRefreshCount": 1,_x000D_
          "CustomInfo": {}_x000D_
        }_x000D_
      },_x000D_
      "5722": {_x000D_
        "$type": "Inside.Core.Formula.Definition.DefinitionAC, Inside.Core.Formula",_x000D_
        "ID": 5722,_x000D_
        "Results": [_x000D_
          [_x000D_
            "300"_x000D_
          ]_x000D_
        ],_x000D_
        "Statistics": {_x000D_
          "CreationDate": "2022-11-15T10:02:33.4527863+01:00",_x000D_
          "LastRefreshDate": "2020-11-09T16:11:14.9762975+01:00",_x000D_
          "TotalRefreshCount": 1,_x000D_
          "CustomInfo": {}_x000D_
        }_x000D_
      },_x000D_
      "5723": {_x000D_
        "$type": "Inside.Core.Formula.Definition.DefinitionAC, Inside.Core.Formula",_x000D_
        "ID": 5723,_x000D_
        "Results": [_x000D_
          [_x000D_
            "150"_x000D_
          ]_x000D_
        ],_x000D_
        "Statistics": {_x000D_
          "CreationDate": "2022-11-15T10:02:33.4527863+01:00",_x000D_
          "LastRefreshDate": "2020-11-09T16:11:14.9792509+01:00",_x000D_
          "TotalRefreshCount": 1,_x000D_
          "CustomInfo": {}_x000D_
        }_x000D_
      },_x000D_
      "5724": {_x000D_
        "$type": "Inside.Core.Formula.Definition.DefinitionAC, Inside.Core.Formula",_x000D_
        "ID": 5724,_x000D_
        "Results": [_x000D_
          [_x000D_
            "200"_x000D_
          ]_x000D_
        ],_x000D_
        "Statistics": {_x000D_
          "CreationDate": "2022-11-15T10:02:33.4527863+01:00",_x000D_
          "LastRefreshDate": "2020-11-09T16:11:14.9822803+01:00",_x000D_
          "TotalRefreshCount": 1,_x000D_
          "CustomInfo": {}_x000D_
        }_x000D_
      },_x000D_
      "5725": {_x000D_
        "$type": "Inside.Core.Formula.Definition.DefinitionAC, Inside.Core.Formula",_x000D_
        "ID": 5725,_x000D_
        "Results": [_x000D_
          [_x000D_
            "250"_x000D_
          ]_x000D_
        ],_x000D_
        "Statistics": {_x000D_
          "CreationDate": "2022-11-15T10:02:33.4527863+01:00",_x000D_
          "LastRefreshDate": "2020-11-09T16:11:14.9852753+01:00",_x000D_
          "TotalRefreshCount": 1,_x000D_
          "CustomInfo": {}_x000D_
        }_x000D_
      },_x000D_
      "5726": {_x000D_
        "$type": "Inside.Core.Formula.Definition.DefinitionAC, Inside.Core.Formula",_x000D_
        "ID": 5726,_x000D_
        "Results": [_x000D_
          [_x000D_
            "200"_x000D_
          ]_x000D_
        ],_x000D_
        "Statistics": {_x000D_
          "CreationDate": "2022-11-15T10:02:33.4527863+01:00",_x000D_
          "LastRefreshDate": "2020-11-09T16:11:14.9872674+01:00",_x000D_
          "TotalRefreshCount": 1,_x000D_
          "CustomInfo": {}_x000D_
        }_x000D_
      },_x000D_
      "5727": {_x000D_
        "$type": "Inside.Core.Formula.Definition.DefinitionAC, Inside.Core.Formula",_x000D_
        "ID": 5727,_x000D_
        "Results": [_x000D_
          [_x000D_
            "100"_x000D_
          ]_x000D_
        ],_x000D_
        "Statistics": {_x000D_
          "CreationDate": "2022-11-15T10:02:33.4527863+01:00",_x000D_
          "LastRefreshDate": "2020-11-09T16:11:14.9902594+01:00",_x000D_
          "TotalRefreshCount": 1,_x000D_
          "CustomInfo": {}_x000D_
        }_x000D_
      },_x000D_
      "5728": {_x000D_
        "$type": "Inside.Core.Formula.Definition.DefinitionAC, Inside.Core.Formula",_x000D_
        "ID": 5728,_x000D_
        "Results": [_x000D_
          [_x000D_
            "2"_x000D_
          ]_x000D_
        ],_x000D_
        "Statistics": {_x000D_
          "CreationDate": "2022-11-15T10:02:33.4527863+01:00",_x000D_
          "LastRefreshDate": "2020-11-09T16:11:14.9952091+01:00",_x000D_
          "TotalRefreshCount": 1,_x000D_
          "CustomInfo": {}_x000D_
        }_x000D_
      },_x000D_
      "5729": {_x000D_
        "$type": "Inside.Core.Formula.Definition.DefinitionAC, Inside.Core.Formula",_x000D_
        "ID": 5729,_x000D_
        "Results": [_x000D_
          [_x000D_
            ""_x000D_
          ]_x000D_
        ],_x000D_
        "Statistics": {_x000D_
          "CreationDate": "2022-11-15T10:02:33.4527863+01:00",_x000D_
          "LastRefreshDate": "2020-11-09T16:11:15.017256+01:00",_x000D_
          "TotalRefreshCount": 1,_x000D_
          "CustomInfo": {}_x000D_
        }_x000D_
      },_x000D_
      "5730": {_x000D_
        "$type": "Inside.Core.Formula.Definition.DefinitionAC, Inside.Core.Formula",_x000D_
        "ID": 5730,_x000D_
        "Results": [_x000D_
          [_x000D_
            ""_x000D_
          ]_x000D_
        ],_x000D_
        "Statistics": {_x000D_
          "CreationDate": "2022-11-15T10:02:33.4527863+01:00",_x000D_
          "LastRefreshDate": "2020-11-09T16:11:15.0222191+01:00",_x000D_
          "TotalRefreshCount": 1,_x000D_
          "CustomInfo": {}_x000D_
        }_x000D_
      },_x000D_
      "5731": {_x000D_
        "$type": "Inside.Core.Formula.Definition.DefinitionAC, Inside.Core.Formula",_x000D_
        "ID": 5731,_x000D_
        "Results": [_x000D_
          [_x000D_
            "Catégorie 2"_x000D_
          ]_x000D_
        ],_x000D_
        "Statistics": {_x000D_
          "CreationDate": "2022-11-15T10:02:33.4527863+01:00",_x000D_
          "LastRefreshDate": "2020-11-09T16:11:15.0272059+01:00",_x000D_
          "TotalRefreshCount": 1,_x000D_
          "CustomInfo": {}_x000D_
        }_x000D_
      },_x000D_
      "5732": {_x000D_
        "$type": "Inside.Core.Formula.Definition.DefinitionAC, Inside.Core.Formula",_x000D_
        "ID": 5732,_x000D_
        "Results": [_x000D_
          [_x000D_
            "200"_x000D_
          ]_x000D_
        ],_x000D_
        "Statistics": {_x000D_
          "CreationDate": "2022-11-15T10:02:33.4527863+01:00",_x000D_
          "LastRefreshDate": "2020-11-09T16:11:15.0301977+01:00",_x000D_
          "TotalRefreshCount": 1,_x000D_
          "CustomInfo": {}_x000D_
        }_x000D_
      },_x000D_
      "5733": {_x000D_
        "$type": "Inside.Core.Formula.Definition.DefinitionAC, Inside.Core.Formula",_x000D_
        "ID": 5733,_x000D_
        "Results": [_x000D_
          [_x000D_
            "250"_x000D_
          ]_x000D_
        ],_x000D_
        "Statistics": {_x000D_
          "CreationDate": "2022-11-15T10:02:33.4527863+01:00",_x000D_
          "LastRefreshDate": "2020-11-09T16:11:15.03323+01:00",_x000D_
          "TotalRefreshCount": 1,_x000D_
          "CustomInfo": {}_x000D_
        }_x000D_
      },_x000D_
      "5734": {_x000D_
        "$type": "Inside.Core.Formula.Definition.DefinitionAC, Inside.Core.Formula",_x000D_
        "ID": 5734,_x000D_
        "Results": [_x000D_
          [_x000D_
            "300"_x000D_
          ]_x000D_
        ],_x000D_
        "Statistics": {_x000D_
          "CreationDate": "2022-11-15T10:02:33.4527863+01:00",_x000D_
          "LastRefreshDate": "2020-11-09T16:11:15.0362263+01:00",_x000D_
          "TotalRefreshCount": 1,_x000D_
          "CustomInfo": {}_x000D_
        }_x000D_
      },_x000D_
      "5735": {_x000D_
        "$type": "Inside.Core.Formula.Definition.DefinitionAC, Inside.Core.Formula",_x000D_
        "ID": 5735,_x000D_
        "Results": [_x000D_
          [_x000D_
            "300"_x000D_
          ]_x000D_
        ],_x000D_
        "Statistics": {_x000D_
          "CreationDate": "2022-11-15T10:02:33.4527863+01:00",_x000D_
          "LastRefreshDate": "2020-11-09T16:11:15.0381768+01:00",_x000D_
          "TotalRefreshCount": 1,_x000D_
          "CustomInfo": {}_x000D_
        }_x000D_
      },_x000D_
      "5736": {_x000D_
        "$type": "Inside.Core.Formula.Definition.DefinitionAC, Inside.Core.Formula",_x000D_
        "ID": 5736,_x000D_
        "Results": [_x000D_
          [_x000D_
            "150"_x000D_
          ]_x000D_
        ],_x000D_
        "Statistics": {_x000D_
          "CreationDate":</t>
  </si>
  <si>
    <t xml:space="preserve"> "2022-11-15T10:02:33.4527863+01:00",_x000D_
          "LastRefreshDate": "2020-11-09T16:11:15.0412085+01:00",_x000D_
          "TotalRefreshCount": 1,_x000D_
          "CustomInfo": {}_x000D_
        }_x000D_
      },_x000D_
      "5737": {_x000D_
        "$type": "Inside.Core.Formula.Definition.DefinitionAC, Inside.Core.Formula",_x000D_
        "ID": 5737,_x000D_
        "Results": [_x000D_
          [_x000D_
            "250"_x000D_
          ]_x000D_
        ],_x000D_
        "Statistics": {_x000D_
          "CreationDate": "2022-11-15T10:02:33.4527863+01:00",_x000D_
          "LastRefreshDate": "2020-11-09T16:11:15.0441613+01:00",_x000D_
          "TotalRefreshCount": 1,_x000D_
          "CustomInfo": {}_x000D_
        }_x000D_
      },_x000D_
      "5738": {_x000D_
        "$type": "Inside.Core.Formula.Definition.DefinitionAC, Inside.Core.Formula",_x000D_
        "ID": 5738,_x000D_
        "Results": [_x000D_
          [_x000D_
            "200"_x000D_
          ]_x000D_
        ],_x000D_
        "Statistics": {_x000D_
          "CreationDate": "2022-11-15T10:02:33.4527863+01:00",_x000D_
          "LastRefreshDate": "2020-11-09T16:11:15.0477793+01:00",_x000D_
          "TotalRefreshCount": 1,_x000D_
          "CustomInfo": {}_x000D_
        }_x000D_
      },_x000D_
      "5739": {_x000D_
        "$type": "Inside.Core.Formula.Definition.DefinitionAC, Inside.Core.Formula",_x000D_
        "ID": 5739,_x000D_
        "Results": [_x000D_
          [_x000D_
            "200"_x000D_
          ]_x000D_
        ],_x000D_
        "Statistics": {_x000D_
          "CreationDate": "2022-11-15T10:02:33.4527863+01:00",_x000D_
          "LastRefreshDate": "2020-11-09T16:11:15.0497554+01:00",_x000D_
          "TotalRefreshCount": 1,_x000D_
          "CustomInfo": {}_x000D_
        }_x000D_
      },_x000D_
      "5740": {_x000D_
        "$type": "Inside.Core.Formula.Definition.DefinitionAC, Inside.Core.Formula",_x000D_
        "ID": 5740,_x000D_
        "Results": [_x000D_
          [_x000D_
            "Employé"_x000D_
          ]_x000D_
        ],_x000D_
        "Statistics": {_x000D_
          "CreationDate": "2022-11-15T10:02:33.4527863+01:00",_x000D_
          "LastRefreshDate": "2020-11-09T16:11:15.0527894+01:00",_x000D_
          "TotalRefreshCount": 1,_x000D_
          "CustomInfo": {}_x000D_
        }_x000D_
      },_x000D_
      "5741": {_x000D_
        "$type": "Inside.Core.Formula.Definition.DefinitionAC, Inside.Core.Formula",_x000D_
        "ID": 5741,_x000D_
        "Results": [_x000D_
          [_x000D_
            "Ingénieur et cadre"_x000D_
          ]_x000D_
        ],_x000D_
        "Statistics": {_x000D_
          "CreationDate": "2022-11-15T10:02:33.4527863+01:00",_x000D_
          "LastRefreshDate": "2020-11-09T16:11:15.05574+01:00",_x000D_
          "TotalRefreshCount": 1,_x000D_
          "CustomInfo": {}_x000D_
        }_x000D_
      },_x000D_
      "5742": {_x000D_
        "$type": "Inside.Core.Formula.Definition.DefinitionAC, Inside.Core.Formula",_x000D_
        "ID": 5742,_x000D_
        "Results": [_x000D_
          [_x000D_
            "2"_x000D_
          ]_x000D_
        ],_x000D_
        "Statistics": {_x000D_
          "CreationDate": "2022-11-15T10:02:33.4527863+01:00",_x000D_
          "LastRefreshDate": "2020-11-09T16:11:15.0577631+01:00",_x000D_
          "TotalRefreshCount": 1,_x000D_
          "CustomInfo": {}_x000D_
        }_x000D_
      },_x000D_
      "5743": {_x000D_
        "$type": "Inside.Core.Formula.Definition.DefinitionAC, Inside.Core.Formula",_x000D_
        "ID": 5743,_x000D_
        "Results": [_x000D_
          [_x000D_
            "2"_x000D_
          ]_x000D_
        ],_x000D_
        "Statistics": {_x000D_
          "CreationDate": "2022-11-15T10:02:33.4527863+01:00",_x000D_
          "LastRefreshDate": "2020-11-09T16:11:15.060728+01:00",_x000D_
          "TotalRefreshCount": 1,_x000D_
          "CustomInfo": {}_x000D_
        }_x000D_
      },_x000D_
      "5744": {_x000D_
        "$type": "Inside.Core.Formula.Definition.DefinitionAC, Inside.Core.Formula",_x000D_
        "ID": 5744,_x000D_
        "Results": [_x000D_
          [_x000D_
            "Catégorie 1"_x000D_
          ]_x000D_
        ],_x000D_
        "Statistics": {_x000D_
          "CreationDate": "2022-11-15T10:02:33.4527863+01:00",_x000D_
          "LastRefreshDate": "2020-11-09T16:11:15.0642515+01:00",_x000D_
          "TotalRefreshCount": 1,_x000D_
          "CustomInfo": {}_x000D_
        }_x000D_
      },_x000D_
      "5745": {_x000D_
        "$type": "Inside.Core.Formula.Definition.DefinitionAC, Inside.Core.Formula",_x000D_
        "ID": 5745,_x000D_
        "Results": [_x000D_
          [_x000D_
            "Catégorie 3"_x000D_
          ]_x000D_
        ],_x000D_
        "Statistics": {_x000D_
          "CreationDate": "2022-11-15T10:02:33.4527863+01:00",_x000D_
          "LastRefreshDate": "2020-11-09T16:11:15.0662475+01:00",_x000D_
          "TotalRefreshCount": 1,_x000D_
          "CustomInfo": {}_x000D_
        }_x000D_
      },_x000D_
      "5746": {_x000D_
        "$type": "Inside.Core.Formula.Definition.DefinitionAC, Inside.Core.Formula",_x000D_
        "ID": 5746,_x000D_
        "Results": [_x000D_
          [_x000D_
            "Catégorie 1"_x000D_
          ]_x000D_
        ],_x000D_
        "Statistics": {_x000D_
          "CreationDate": "2022-11-15T10:02:33.4527863+01:00",_x000D_
          "LastRefreshDate": "2020-11-09T16:11:15.0692469+01:00",_x000D_
          "TotalRefreshCount": 1,_x000D_
          "CustomInfo": {}_x000D_
        }_x000D_
      },_x000D_
      "5747": {_x000D_
        "$type": "Inside.Core.Formula.Definition.DefinitionAC, Inside.Core.Formula",_x000D_
        "ID": 5747,_x000D_
        "Results": [_x000D_
          [_x000D_
            ""_x000D_
          ]_x000D_
        ],_x000D_
        "Statistics": {_x000D_
          "CreationDate": "2022-11-15T10:02:33.4527863+01:00",_x000D_
          "LastRefreshDate": "2020-11-09T16:11:15.0722393+01:00",_x000D_
          "TotalRefreshCount": 1,_x000D_
          "CustomInfo": {}_x000D_
        }_x000D_
      },_x000D_
      "5748": {_x000D_
        "$type": "Inside.Core.Formula.Definition.DefinitionAC, Inside.Core.Formula",_x000D_
        "ID": 5748,_x000D_
        "Results": [_x000D_
          [_x000D_
            ""_x000D_
          ]_x000D_
        ],_x000D_
        "Statistics": {_x000D_
          "CreationDate": "2022-11-15T10:02:33.4527863+01:00",_x000D_
          "LastRefreshDate": "2020-11-09T16:11:15.0752409+01:00",_x000D_
          "TotalRefreshCount": 1,_x000D_
          "CustomInfo": {}_x000D_
        }_x000D_
      },_x000D_
      "5749": {_x000D_
        "$type": "Inside.Core.Formula.Definition.DefinitionAC, Inside.Core.Formula",_x000D_
        "ID": 5749,_x000D_
        "Results": [_x000D_
          [_x000D_
            "Catégorie 2"_x000D_
          ]_x000D_
        ],_x000D_
        "Statistics": {_x000D_
          "CreationDate": "2022-11-15T10:02:33.4527863+01:00",_x000D_
          "LastRefreshDate": "2020-11-09T16:11:15.0782392+01:00",_x000D_
          "TotalRefreshCount": 1,_x000D_
          "CustomInfo": {}_x000D_
        }_x000D_
      },_x000D_
      "5750": {_x000D_
        "$type": "Inside.Core.Formula.Definition.DefinitionAC, Inside.Core.Formula",_x000D_
        "ID": 5750,_x000D_
        "Results": [_x000D_
          [_x000D_
            "100"_x000D_
          ]_x000D_
        ],_x000D_
        "Statistics": {_x000D_
          "CreationDate": "2022-11-15T10:02:33.4527863+01:00",_x000D_
          "LastRefreshDate": "2020-11-09T16:11:15.0811813+01:00",_x000D_
          "TotalRefreshCount": 1,_x000D_
          "CustomInfo": {}_x000D_
        }_x000D_
      },_x000D_
      "5751": {_x000D_
        "$type": "Inside.Core.Formula.Definition.DefinitionAC, Inside.Core.Formula",_x000D_
        "ID": 5751,_x000D_
        "Results": [_x000D_
          [_x000D_
            "100"_x000D_
          ]_x000D_
        ],_x000D_
        "Statistics": {_x000D_
          "CreationDate": "2022-11-15T10:02:33.4527863+01:00",_x000D_
          "LastRefreshDate": "2020-11-09T16:11:15.0842083+01:00",_x000D_
          "TotalRefreshCount": 1,_x000D_
          "CustomInfo": {}_x000D_
        }_x000D_
      },_x000D_
      "5752": {_x000D_
        "$type": "Inside.Core.Formula.Definition.DefinitionAC, Inside.Core.Formula",_x000D_
        "ID": 5752,_x000D_
        "Results": [_x000D_
          [_x000D_
            "300"_x000D_
          ]_x000D_
        ],_x000D_
        "Statistics": {_x000D_
          "CreationDate": "2022-11-15T10:02:33.4527863+01:00",_x000D_
          "LastRefreshDate": "2020-11-09T16:11:15.0862035+01:00",_x000D_
          "TotalRefreshCount": 1,_x000D_
          "CustomInfo": {}_x000D_
        }_x000D_
      },_x000D_
      "5753": {_x000D_
        "$type": "Inside.Core.Formula.Definition.DefinitionAC, Inside.Core.Formula",_x000D_
        "ID": 5753,_x000D_
        "Results": [_x000D_
          [_x000D_
            "250"_x000D_
          ]_x000D_
        ],_x000D_
        "Statistics": {_x000D_
          "CreationDate": "2022-11-15T10:02:33.4527863+01:00",_x000D_
          "LastRefreshDate": "2020-11-09T16:11:15.0892004+01:00",_x000D_
          "TotalRefreshCount": 1,_x000D_
          "CustomInfo": {}_x000D_
        }_x000D_
      },_x000D_
      "5754": {_x000D_
        "$type": "Inside.Core.Formula.Definition.DefinitionAC, Inside.Core.Formula",_x000D_
        "ID": 5754,_x000D_
        "Results": [_x000D_
          [_x000D_
            "200"_x000D_
          ]_x000D_
        ],_x000D_
        "Statistics": {_x000D_
          "CreationDate": "2022-11-15T10:02:33.4527863+01:00",_x000D_
          "LastRefreshDate": "2020-11-09T16:11:15.09119+01:00",_x000D_
          "TotalRefreshCount": 1,_x000D_
          "CustomInfo": {}_x000D_
        }_x000D_
      },_x000D_
      "5755": {_x000D_
        "$type": "Inside.Core.Formula.Definition.DefinitionAC, Inside.Core.Formula",_x000D_
        "ID": 5755,_x000D_
        "Results": [_x000D_
          [_x000D_
            "300"_x000D_
          ]_x000D_
        ],_x000D_
        "Statistics": {_x000D_
          "CreationDate": "2022-11-15T10:02:33.4527863+01:00",_x000D_
          "LastRefreshDate": "2020-11-09T16:11:15.0941844+01:00",_x000D_
          "TotalRefreshCount": 1,_x000D_
          "CustomInfo": {}_x000D_
        }_x000D_
      },_x000D_
      "5756": {_x000D_
        "$type": "Inside.Core.Formula.Definition.DefinitionAC, Inside.Core.Formula",_x000D_
        "ID": 5756,_x000D_
        "Results": [_x000D_
          [_x000D_
            "250"_x000D_
          ]_x000D_
        ],_x000D_
        "Statistics": {_x000D_
          "CreationDate": "2022-11-15T10:02:33.4527863+01:00",_x000D_
          "LastRefreshDate": "2020-11-09T16:11:15.0964205+01:00",_x000D_
          "TotalRefreshCount": 1,_x000D_
          "CustomInfo": {}_x000D_
        }_x000D_
      },_x000D_
      "5757": {_x000D_
        "$type": "Inside.Core.Formula.Definition.DefinitionAC, Inside.Core.Formula",_x000D_
        "ID": 5757,_x000D_
        "Results": [_x000D_
          [_x000D_
            "200"_x000D_
          ]_x000D_
        ],_x000D_
        "Statistics": {_x000D_
          "CreationDate": "2022-11-15T10:02:33.4527863+01:00",_x000D_
          "LastRefreshDate": "2020-11-09T16:11:15.0994176+01:00",_x000D_
          "TotalRefreshCount": 1,_x000D_
          "CustomInfo": {}_x000D_
        }_x000D_
      },_x000D_
      "5758": {_x000D_
        "$type": "Inside.Core.Formula.Definition.DefinitionAC, Inside.Core.Formula",_x000D_
        "ID": 5758,_x000D_
        "Results": [_x000D_
          [_x000D_
            "300"_x000D_
          ]_x000D_
        ],_x000D_
        "Statistics": {_x000D_
          "CreationDate": "2022-11-15T10:02:33.4527863+01:00",_x000D_
          "LastRefreshDate": "2020-11-09T16:11:15.1063965+01:00",_x000D_
          "TotalRefreshCount": 1,_x000D_
          "CustomInfo": {}_x000D_
        }_x000D_
      },_x000D_
      "5759": {_x000D_
        "$type": "Inside.Core.Formula.Definition.DefinitionAC, Inside.Core.Formula",_x000D_
        "ID": 5759,_x000D_
        "Results": [_x000D_
          [_x000D_
            "250"_x000D_
          ]_x000D_
        ],_x000D_
        "Statistics": {_x000D_
          "CreationDate": "2022-11-15T10:02:33.4527863+01:00",_x000D_
          "LastRefreshDate": "2020-11-09T16:11:15.1253601+01:00",_x000D_
          "TotalRefreshCount": 1,_x000D_
          "CustomInfo": {}_x000D_
        }_x000D_
      },_x000D_
      "5760": {_x000D_
        "$type": "Inside.Core.Formula.Definition.DefinitionAC, Inside.Core.Formula",_x000D_
        "ID": 5760,_x000D_
        "Results": [_x000D_
          [_x000D_
            "250"_x000D_
          ]_x000D_
        ],_x000D_
        "Statistics": {_x000D_
          "CreationDate": "2022-11-15T10:02:33.4527863+01:00",_x000D_
          "LastRefreshDate": "2020-11-09T16:11:15.1302953+01:00",_x000D_
          "TotalRefreshCount": 1,_x000D_
          "CustomInfo": {}_x000D_
        }_x000D_
      },_x000D_
      "5761": {_x000D_
        "$type": "Inside.Core.Formula.Definition.DefinitionAC, Inside.Core.Formula",_x000D_
        "ID": 5761,_x000D_
        "Results": [_x000D_
          [_x000D_
            "200"_x000D_
          ]_x000D_
        ],_x000D_
        "Statistics": {_x000D_
          "CreationDate": "2022-11-15T10:02:33.4527863+01:00",_x000D_
          "LastRefreshDate": "2020-11-09T16:11:15.1343178+01:00",_x000D_
          "TotalRefreshCount": 1,_x000D_
          "CustomInfo": {}_x000D_
        }_x000D_
      },_x000D_
      "5762": {_x000D_
        "$type": "Inside.Core.Formula.Definition.DefinitionAC, Inside.Core.Formula",_x000D_
        "ID": 5762,_x000D_
        "Results": [_x000D_
          [_x000D_
            "300"_x000D_
          ]_x000D_
        ],_x000D_
        "Statistics": {_x000D_
          "CreationDate": "2022-11-15T10:02:33.4527863+01:00",_x000D_
          "LastRefreshDate": "2020-11-09T16:11:15.1413017+01:00",_x000D_
          "TotalRefreshCount": 1,_x000D_
          "CustomInfo": {}_x000D_
        }_x000D_
      },_x000D_
      "5763": {_x000D_
        "$type": "Inside.Core.Formula.Definition.DefinitionAC, Inside.Core.Formula",_x000D_
        "ID": 5763,_x000D_
        "Results": [_x000D_
          [_x000D_
            "200"_x000D_
          ]_x000D_
        ],_x000D_
        "Statistics": {_x000D_
          "CreationDate": "2022-11-15T10:02:33.4527863+01:00",_x000D_
          "LastRefreshDate": "2020-11-09T16:11:15.1443006+01:00",_x000D_
          "TotalRefreshCount": 1,_x000D_
          "CustomInfo": {}_x000D_
        }_x000D_
      },_x000D_
      "5764": {_x000D_
        "$type": "Inside.Core.Formula.Definition.DefinitionAC, Inside.Core.Formula",_x000D_
        "ID": 5764,_x000D_
        "Results": [_x000D_
          [_x000D_
            "200"_x000D_
          ]_x000D_
        ],_x000D_
        "Statistics": {_x000D_
          "CreationDate": "2022-11-15T10:02:33.4527863+01:00",_x000D_
          "LastRefreshDate": "2020-11-09T16:11:15.1463949+01:00",_x000D_
          "TotalRefreshCount": 1,_x000D_
          "CustomInfo": {}_x000D_
        }_x000D_
      },_x000D_
      "5765": {_x000D_
        "$type": "Inside.Core.Formula.Definition.DefinitionAC, Inside.Core.Formula",_x000D_
        "ID": 5765,_x000D_
        "Results": [_x000D_
          [_x000D_
            "200"_x000D_
          ]_x000D_
        ],_x000D_
        "Statistics": {_x000D_
          "CreationDate": "2022-11-15T10:02:33.4527863+01:00",_x000D_
          "LastRefreshDate": "2020-11-09T16:11:15.1494356+01:00",_x000D_
          "TotalRefreshCount": 1,_x000D_
          "CustomInfo": {}_x000D_
        }_x000D_
      },_x000D_
      "5766": {_x000D_
        "$type": "Inside.Core.Formula.Definition.DefinitionAC, Inside.Core.Formula",_x000D_
        "ID": 5766,_x000D_
        "Results": [_x000D_
          [_x000D_
            "100"_x000D_
          ]_x000D_
        ],_x000D_
        "Statistics": {_x000D_
          "CreationDate": "2022-11-15T10:02:33.4527863+01:00",_x000D_
          "LastRefreshDate": "2020-11-09T16:11:15.1513759+01:00",_x000D_
          "TotalRefreshCount": 1,_x000D_
          "CustomInfo": {}_x000D_
        }_x000D_
      },_x000D_
      "5767": {_x000D_
        "$type": "Inside.Core.Formula.Definition.DefinitionAC, Inside.Core.Formula",_x000D_
        "ID": 5767,_x000D_
        "Results": [_x000D_
          [_x000D_
            "150"_x000D_
          ]_x000D_
        ],_x000D_
        "Statistics": {_x000D_
          "CreationDate": "2022-11-15T10:02:33.4527863+01:00",_x000D_
          "LastRefreshDate": "2020-11-09T16:11:15.1544223+01:00",_x000D_
          "TotalRefreshCount": 1,_x000D_
          "CustomInfo": {}_x000D_
        }_x000D_
      },_x000D_
      "5768": {_x000D_
        "$type": "Inside.Core.Formula.Definition.DefinitionAC, Inside.Core.Formula",_x000D_
        "ID": 5768,_x000D_
        "Results": [_x000D_
          [_x000D_
            "Ingénieur et cadre"_x000D_
          ]_x000D_
        ],_x000D_
        "Statistics": {_x000D_
          "CreationDate": "2022-11-15T10:02:33.4527863+01:00",_x000D_
          "LastRefreshDate": "2020-11-09T16:11:15.156416+01:00",_x000D_
          "TotalRefreshCount": 1,_x000D_
          "CustomInfo": {}_x000D_
        }_x000D_
      },_x000D_
      "5769": {_x000D_
        "$type": "Inside.Core.Formula.Definition.DefinitionAC, Inside.Core.Formula",_x000D_
        "ID": 5769,_x000D_
        "Results": [_x000D_
          [_x000D_
            "Employé"_x000D_
          ]_x000D_
        ],_x000D_
        "Statistics": {_x000D_
          "CreationDate": "2022-11-15T10:02:33.4527863+01:00",_x000D_
          "LastRefreshDate": "2020-11-09T16:11:15.1594112+01:00",_x000D_
          "TotalRefreshCount": 1,_x000D_
          "CustomInfo": {}_x000D_
        }_x000D_
      },_x000D_
      "5770": {_x000D_
        "$type": "Inside.Core.Formula.Definition.DefinitionAC, Inside.Core.Formula",_x000D_
        "ID": 5770,_x000D_
        "Results": [_x000D_
          [_x000D_
            "Employé"_x000D_
          ]_x000D_
        ],_x000D_
        "Statistics": {_x000D_
          "CreationDate": "2022-11-15T10:02:33.4527863+01:00",_x000D_
          "LastRefreshDate": "2020-11-09T16:11:15.1614074+01:00",_x000D_
          "TotalRefreshCount": 1,_x000D_
          "CustomInfo": {}_x000D_
        }_x000D_
      },_x000D_
      "5771": {_x000D_
        "$type": "Inside.Core.Formula.Definition.DefinitionAC, Inside.Core.Formula",_x000D_
        "ID": 5771,_x000D_
        "Results": [_x000D_
          [_x000D_
            "Employé"_x000D_
          ]_x000D_
        ],_x000D_
        "Statistics": {_x000D_
          "CreationDate": "2022-11-15T10:02:33.4527863+01:00",_x000D_
          "LastRefreshDate": "2020-11-09T16:11:15.1643424+01:00",_x000D_
          "TotalRefreshCount": 1,_x000D_
          "CustomInfo": {}_x000D_
        }_x000D_
      },_x000D_
      "5772": {_x000D_
        "$type": "Inside.Core.Formula.Definition.DefinitionAC, Inside.Core.Formula",_x000D_
        "ID": 5772,_x000D_
        "Results": [_x000D_
          [_x000D_
            "1"_x000D_
          ]_x000D_
        ],_x000D_
        "Statistics": {_x000D_
          "CreationDate": "2022-11-15T10:02:33.4527863+01:00",_x000D_
          "LastRefreshDate": "2020-11-09T16:11:15.1673928+01:00",_x000D_
          "TotalRefreshCount": 1,_x000D_
          "CustomInfo": {}_x000D_
        }_x000D_
      },_x000D_
      "5773": {_x000D_
        "$type": "Inside.Core.Formula.Definition.DefinitionAC, Inside.Core.Formula",_x000D_
        "ID": 5773,_x000D_
        "Results": [_x000D_
          [_x000D_
            "3"_x000D_
          ]_x000D_
        ],_x000D_
        "Statistics": {_x000D_
          "CreationDate": "2022-11-15T10:02:33.4527863+01:00",_x000D_
          "LastRefreshDate": "2020-11-09T16:11:15.1703804+01:00",_x000D_
          "TotalRefreshCount": 1,_x000D_
          "CustomInfo": {}_x000D_
        }_x000D_
      },_x000D_
      "5774": {_x000D_
        "$type": "Inside.Core.Formula.Definition.DefinitionAC, Inside.Core.Formula",_x000D_
        "ID": 5774,_x000D_
        "Results": [_x000D_
          [_x000D_
            "1"_x000D_
          ]_x000D_
        ],_x000D_
        "Statistics": {_x000D_
          "CreationDate": "2022-11-15T10:02:33.4527863+01:00",_x000D_
          "LastRefreshDate": "2020-11-09T16:11:15.1723746+01:00",_x000D_
          "TotalRefreshCount": 1,_x000D_
          "CustomInfo": {}_x000D_
        }_x000D_
      },_x000D_
      "5775": {_x000D_
        "$type": "Inside.Core.Formula.Definition.DefinitionAC, Inside.Core.Formula",_x000D_
        "ID": 5775,_x000D_
        "Results": [_x000D_
          [_x000D_
            "1"_x000D_
          ]_x000D_
        ],_x000D_
        "Statistics": {_x000D_
          "CreationDate": "2022-11-15T10:02:33.4527863+01:00",_x000D_
          "LastRefreshDate": "2020-11-09T16:11:15.1743689+01:00",_x000D_
          "TotalRefreshCount": 1,_x000D_
          "CustomInfo": {}_x000D_
        }_x000D_
      },_x000D_
      "5776": {_x000D_
        "$type": "Inside.Core.Formula.Definition.DefinitionAC, Inside.Core.Formula",_x000D_
        "ID": 5776,_x000D_
        "Results": [_x000D_
          [_x000D_
            ""_x000D_
          ]_x000D_
        ],_x000D_
        "Statistics": {_x000D_
          "CreationDate": "2022-11-15T10:02:33.4527863+01:00",_x000D_
          "LastRefreshDate": "2020-11-09T16:11:15.1773658+01:00",_x000D_
          "TotalRefreshCount": 1,_x000D_
          "CustomInfo": {}_x000D_
        }_x000D_
      },_x000D_
      "5777": {_x000D_
        "$type": "Inside.Core.Formula.Definition.DefinitionAC, Inside.Core.Formula",_x000D_
        "ID": 5777,_x000D_
        "Results": [_x000D_
          [_x000D_
            "Catégorie 1"_x000D_
          ]_x000D_
        ],_x000D_
        "Statistics": {_x000D_
          "CreationDate": "2022-11-15T10:02:33.4527863+01:00",_x000D_
          "LastRefreshDate": "2020-11-09T16:11:15.180302+01:00",_x000D_
          "TotalRefreshCount": 1,_x000D_
          "CustomInfo": {}_x000D_
        }_x000D_
      },_x000D_
      "5778": {_x000D_
        "$type": "Inside.Core.Formula.Definition.DefinitionAC, Inside.Core.Formula",_x000D_
        "ID": 5778,_x000D_
        "Results": [_x000D_
          [_x000D_
            ""_x000D_
          ]_x000D_
        ],_x000D_
        "Statistics": {_x000D_
          "CreationDate": "2022-11-15T10:02:33.4527863+01:00",_x000D_
          "LastRefreshDate": "2020-11-09T16:11:15.1852874+01:00",_x000D_
          "TotalRefreshCount": 1,_x000D_
          "CustomInfo": {}_x000D_
        }_x000D_
      },_x000D_
      "5779": {_x000D_
        "$type": "Inside.Core.Formula.Definition.DefinitionAC, Inside.Core.Formula",_x000D_
        "ID": 5779,_x000D_
        "Results": [_x000D_
          [_x000D_
            ""_x000D_
          ]_x000D_
        ],_x000D_
        "Statistics": {_x000D_
          "CreationDate": "2022-11-15T10:02:33.4527863+01:00",_x000D_
          "LastRefreshDate": "2020-11-09T16:11:15.2026989+01:00",_x000D_
          "TotalRefreshCount": 1,_x000D_
          "CustomInfo": {}_x000D_
        }_x000D_
      },_x000D_
      "5780": {_x000D_
        "$type": "Inside.Core.Formula.Definition.DefinitionAC, Inside.Core.Formula",_x000D_
        "ID": 5780,_x000D_
        "Results": [_x000D_
          [_x000D_
            ""_x000D_
          ]_x000D_
        ],_x000D_
        "Statistics": {_x000D_
          "CreationDate": "2022-11-15T10:02:33.4527863+01:00",_x000D_
          "LastRefreshDate": "2020-11-09T16:11:15.2076847+01:00",_x000D_
          "TotalRefreshCount": 1,_x000D_
          "CustomInfo": {}_x000D_
        }_x000D_
      },_x000D_
      "5781": {_x000D_
        "$type": "Inside.Core.Formula.Definition.DefinitionAC, Inside.Core.Formula",_x000D_
        "ID": 5781,_x000D_
        "Results": [_x000D_
          [_x000D_
            ""_x000D_
          ]_x000D_
        ],_x000D_
        "Statistics": {_x000D_
          "CreationDate": "2022-11-15T10:02:33.4527863+01:00",_x000D_
          "LastRefreshDate": "2020-11-09T16:11:15.2117194+01:00",_x000D_
          "TotalRefreshCount": 1,_x000D_
          "CustomInfo": {}_x000D_
        }_x000D_
      },_x000D_
      "5782": {_x000D_
        "$type": "Inside.Core.Formula.Definition.DefinitionAC, Inside.Core.Formula",_x000D_
        "ID": 5782,_x000D_
        "Results": [_x000D_
          [_x000D_
            ""_x000D_
          ]_x000D_
        ],_x000D_
        "Statistics": {_x000D_
          "CreationDate": "2022-11-15T10:02:33.4527863+01:00",_x000D_
          "LastRefreshDate": "2020-11-09T16:11:15.214626+01:00",_x000D_
          "TotalRefreshCount": 1,_x000D_
          "CustomInfo": {}_x000D_
        }_x000D_
      },_x000D_
      "5783": {_x000D_
        "$type": "Inside.Core.Formula.Definition.DefinitionAC, Inside.Core.Formula",_x000D_
        "ID": 5783,_x000D_
        "Results": [_x000D_
          [_x000D_
            ""_x000D_
          ]_x000D_
        ],_x000D_
        "Statistics": {_x000D_
          "CreationDate": "2022-11-15T10:02:33.4527863+01:00",_x000D_
          "LastRefreshDate": "2020-11-09T16:11:15.2186661+01:00",_x000D_
          "TotalRefreshCount": 1,_x000D_
          "CustomInfo": {}_x000D_
        }_x000D_
      },_x000D_
      "5784": {_x000D_
        "$type": "Inside.Core.Formula.Definition.DefinitionAC, Inside.Core.Formula",_x000D_
        "ID": 5784,_x000D_
        "Results": [_x000D_
          [_x000D_
            "Catégorie 2"_x000D_
          ]_x000D_
        ],_x000D_
        "Statistics": {_x000D_
          "CreationDate": "2022-11-15T10:02:33.4527863+01:00",_x000D_
          "LastRefreshDate": "2020-11-09T16:11:15.2216483+01:00",_x000D_
          "TotalRefreshCount": 1,_x000D_
          "CustomInfo": {}_x000D_
        }_x000D_
      },_x000D_
      "5785": {_x000D_
        "$type": "Inside.Core.Formula.Definition.DefinitionAC, Inside.Core.Formula",_x000D_
        "ID": 5785,_x000D_
        "Results": [_x000D_
          [_x000D_
            "Catégorie 3"_x000D_
          ]_x000D_
        ],_x000D_
        "Statistics": {_x000D_
          "CreationDate": "2022-11-15T10:02:33.4527863+01:00",_x000D_
          "LastRefreshDate": "2020-11-09T16:11:15.2246389+01:00",_x000D_
          "TotalRefreshCount": 1,_x000D_
          "CustomInfo": {}_x000D_
        }_x000D_
      },_x000D_
      "5786": {_x000D_
        "$type": "Inside.Core.Formula.Definition.DefinitionAC, Inside.Core.Formula",_x000D_
        "ID": 5786,_x000D_
        "Results": [_x000D_
          [_x000D_
            "Catégorie 3"_x000D_
          ]_x000D_
        ],_x000D_
        "Statistics": {_x000D_
          "CreationDate": "2022-11-15T10:02:33.4527863+01:00",_x000D_
          "LastRefreshDate": "2020-11-09T16:11:15.2266371+01:00",_x000D_
          "TotalRefreshCount": 1,_x000D_
          "CustomInfo": {}_x000D_
        }_x000D_
      },_x000D_
      "5787": {_x000D_
        "$type": "Inside.Core.Formula.Definition.DefinitionAC, Inside.Core.Formula",_x000D_
        "ID": 5787,_x000D_
        "Results": [_x000D_
          [_x000D_
            "Catégorie 1"_x000D_
          ]_x000D_
        ],_x000D_
        "Statistics": {_x000D_
          "CreationDate": "2022-11-15T10:02:33.4527863+01:00",_x000D_
          "LastRefreshDate": "2020-11-09T16:11:15.2296262+01:00",_x000D_
          "TotalRefreshCount": 1,_x000D_
          "CustomInfo": {}_x000D_
        }_x000D_
      },_x000D_
      "5788": {_x000D_
        "$type": "Inside.Core.Formula.Definition.DefinitionAC, Inside.Core.Formula",_x000D_
        "ID": 5788,_x000D_
        "Results": [_x000D_
          [_x000D_
            "200"_x000D_
          ]_x000D_
        ],_x000D_
        "Statistics": {_x000D_
          "CreationDate": "2022-11-15T10:02:33.4527863+01:00",_x000D_
          "LastRefreshDate": "2020-11-09T16:11:15.2325797+01:00",_x000D_
          "TotalRefreshCount": 1,_x000D_
          "CustomInfo": {}_x000D_
        }_x000D_
      },_x000D_
      "5789": {_x000D_
        "$type": "Inside.Core.Formula.Definition.DefinitionAC, Inside.Core.Formula",_x000D_
        "ID": 5789,_x000D_
        "Results": [_x000D_
          [_x000D_
            "200"_x000D_
          ]_x000D_
        ],_x000D_
        "Statistics": {_x000D_
          "CreationDate": "2022-11-15T10:02:33.4527863+01:00",_x000D_
          "LastRefreshDate": "2020-11-09T16:11:15.2356101+01:00",_x000D_
          "TotalRefreshCount": 1,_x000D_
          "CustomInfo": {}_x000D_
        }_x000D_
      },_x000D_
      "5790": {_x000D_
        "$type": "Inside.Core.Formula.Definition.DefinitionAC, Inside.Core.Formula",_x000D_
        "ID": 5790,_x000D_
        "Results": [_x000D_
          [_x000D_
            "200"_x000D_
          ]_x000D_
        ],_x000D_
        "Statistics": {_x000D_
          "CreationDate": "2022-11-15T10:02:33.4527863+01:00",_x000D_
          "LastRefreshDate": "2020-11-09T16:11:15.2376087+01:00",_x000D_
          "TotalRefreshCount": 1,_x000D_
          "CustomInfo": {}_x000D_
        }_x000D_
      },_x000D_
      "5791": {_x000D_
        "$type": "Inside.Core.Formula.Definition.DefinitionAC, Inside.Core.Formula",_x000D_
        "ID": 5791,_x000D_
        "Results": [_x000D_
          [_x000D_
            "400"_x000D_
          ]_x000D_
        ],_x000D_
        "Statistics": {_x000D_
          "CreationDate": "2022-11-15T10:02:33.4527863+01:00",_x000D_
          "LastRefreshDate": "2020-11-09T16:11:15.2405987+01:00",_x000D_
          "TotalRefreshCount": 1,_x000D_
          "CustomInfo": {}_x000D_
        }_x000D_
      },_x000D_
      "5792": {_x000D_
        "$type": "Inside.Core.Formula.Definition.DefinitionAC, Inside.Core.Formula",_x000D_
        "ID": 5792,_x000D_
        "Results": [_x000D_
          [_x000D_
            "200"_x000D_
          ]_x000D_
        ],_x000D_
        "Statistics": {_x000D_
          "CreationDate": "2022-11-15T10:02:33.4527863+01:00",_x000D_
          "LastRefreshDate": "2020-11-09T16:11:15.2425923+01:00",_x000D_
          "TotalRefreshCount": 1,_x000D_
          "CustomInfo": {}_x000D_
        }_x000D_
      },_x000D_
      "5793": {_x000D_
        "$type": "Inside.Core.Formula.Definition.DefinitionAC, Inside.Core.Formula",_x000D_
        "ID": 5793,_x000D_
        "Results": [_x000D_
          [_x000D_
            "100"_x000D_
          ]_x000D_
        ],_x000D_
        "Statistics": {_x000D_
          "CreationDate": "2022-11-15T10:02:33.4527863+01:00",_x000D_
          "LastRefreshDate": "2020-11-09T16:11:15.262554+01:00",_x000D_
          "TotalRefreshCount": 1,_x000D_
          "CustomInfo": {}_x000D_
        }_x000D_
      },_x000D_
      "5794": {_x000D_
        "$type": "Inside.Core.Formula.Definition.DefinitionAC, Inside.Core.Formula",_x000D_
        "ID": 5794,_x000D_
        "Results": [_x000D_
          [_x000D_
            "150"_x000D_
          ]_x000D_
        ],_x000D_
        "Statistics": {_x000D_
          "CreationDate": "2022-11-15T10:02:33.4527863+01:00",_x000D_
          "LastRefreshDate": "2020-11-09T16:11:15.2655462+01:00",_x000D_
          "TotalRefreshCount": 1,_x000D_
          "CustomInfo": {}_x000D_
        }_x000D_
      },_x000D_
      "5795": {_x000D_
        "$type": "Inside.Core.Formula.Definition.DefinitionAC, Inside.Core.Formula",_x000D_
        "ID": 5795,_x000D_
        "Results": [_x000D_
          [_x000D_
            "100"_x000D_
          ]_x000D_
        ],_x000D_
        "Statistics": {_x000D_
          "CreationDate": "2022-11-15T10:02:33.4527863+01:00",_x000D_
          "LastRefreshDate": "2020-11-09T16:11:15.2675448+01:00",_x000D_
          "TotalRefreshCount": 1,_x000D_
          "CustomInfo": {}_x000D_
        }_x000D_
      },_x000D_
      "5796": {_x000D_
        "$type": "Inside.Core.Formula.Definition.DefinitionAC, Inside.Core.Formula",_x000D_
        "ID": 5796,_x000D_
        "Results": [_x000D_
          [_x000D_
            "150"_x000D_
          ]_x000D_
        ],_x000D_
        "Statistics": {_x000D_
          "CreationDate": "2022-11-15T10:02:33.4527863+01:00",_x000D_
          "LastRefreshDate": "2020-11-09T16:11:15.2705372+01:00",_x000D_
          "TotalRefreshCount": 1,_x000D_
          "CustomInfo": {}_x000D_
        }_x000D_
      },_x000D_
      "5797": {_x000D_
        "$type": "Inside.Core.Formula.Definition.DefinitionAC, Inside.Core.Formula",_x000D_
        "ID": 5797,_x000D_
        "Results": [_x000D_
          [_x000D_
            "250"_x000D_
          ]_x000D_
        ],_x000D_
        "Statistics": {_x000D_
          "CreationDate": "2022-11-15T10:02:33.4527863+01:00",_x000D_
          "LastRefreshDate": "2020-11-09T16:11:15.2725293+01:00",_x000D_
          "TotalRefreshCount": 1,_x000D_
          "CustomInfo": {}_x000D_
        }_x000D_
      },_x000D_
      "5798": {_x000D_
        "$type": "Inside.Core.Formula.Definition.DefinitionAC, Inside.Core.Formula",_x000D_
        "ID": 5798,_x000D_
        "Results": [_x000D_
          [_x000D_
            "100"_x000D_
          ]_x000D_
        ],_x000D_
        "Statistics": {_x000D_
          "CreationDate": "2022-11-15T10:02:33.4527863+01:00",_x000D_
          "LastRefreshDate": "2020-11-09T16:11:15.2745237+01:00",_x000D_
          "TotalRefreshCount": 1,_x000D_
          "CustomInfo": {}_x000D_
        }_x000D_
      },_x000D_
      "5799": {_x000D_
        "$type": "Inside.Core.Formula.Definition.DefinitionAC, Inside.Core.Formula",_x000D_
        "ID": 5799,_x000D_
        "Results": [_x000D_
          [_x000D_
            "250"_x000D_
          ]_x000D_
        ],_x000D_
        "Statistics": {_x000D_
          "CreationDate": "2022-11-15T10:02:33.4527863+01:00",_x000D_
          "LastRefreshDate": "2020-11-09T16:11:15.2775205+01:00",_x000D_
          "TotalRefreshCount": 1,_x000D_
          "CustomInfo": {}_x000D_
        }_x000D_
      },_x000D_
      "5800": {_x000D_
        "$type": "Inside.Core.Formula.Definition.DefinitionAC, Inside.Core.Formula",_x000D_
        "ID": 5800,_x000D_
        "Results": [_x000D_
          [_x000D_
            "250"_x000D_
          ]_x000D_
        ],_x000D_
        "Statistics": {_x000D_
          "CreationDate": "2022-11-15T10:02:33.4527863+01:00",_x000D_
          "LastRefreshDate": "2020-11-09T16:11:15.2804545+01:00",_x000D_
          "TotalRefreshCount": 1,_x000D_
          "CustomInfo": {}_x000D_
        }_x000D_
      },_x000D_
      "5801": {_x000D_
        "$type": "Inside.Core.Formula.Definition.DefinitionAC, Inside.Core.Formula",_x000D_
        "ID": 5801,_x000D_
        "Results": [_x000D_
          [_x000D_
            "250"_x000D_
          ]_x000D_
        ],_x000D_
        "Statistics": {_x000D_
          "CreationDate": "2022-11-15T10:02:33.4527863+01:00",_x000D_
          "LastRefreshDate": "2020-11-09T16:11:15.2834944+01:00",_x000D_
          "TotalRefreshCount": 1,_x000D_
          "CustomInfo": {}_x000D_
        }_x000D_
      },_x000D_
      "5802": {_x000D_
        "$type": "Inside.Core.Formula.Definition.DefinitionAC, Inside.Core.Formula",_x000D_
        "ID": 5802,_x000D_
        "Results": [_x000D_
          [_x000D_
            "250"_x000D_
          ]_x000D_
        ],_x000D_
        "Statistics": {_x000D_
          "CreationDate": "2022-11-15T10:02:33.4527863+01:00",_x000D_
          "LastRefreshDate": "2020-11-09T16:11:15.2850669+01:00",_x000D_
          "TotalRefreshCount": 1,_x000D_
          "CustomInfo": {}_x000D_
        }_x000D_
      },_x000D_
      "5803": {_x000D_
        "$type": "Inside.Core.Formula.Definition.DefinitionAC, Inside.Core.Formula",_x000D_
        "ID": 5803,_x000D_
        "Results": [_x000D_
          [_x000D_
            "150"_x000D_
          ]_x000D_
        ],_x000D_
        "Statistics": {_x000D_
          "CreationDate": "2022-11-15T10:02:33.4527863+01:00",_x000D_
          "LastRefreshDate": "2020-11-09T16:11:15.2880838+01:00",_x000D_
          "TotalRefreshCount": 1,_x000D_
          "CustomInfo": {}_x000D_
        }_x000D_
      },_x000D_
      "5804": {_x000D_
        "$type": "Inside.Core.Formula.Definition.DefinitionAC, Inside.Core.Formula",_x000D_
        "ID": 5804,_x000D_
        "Results": [_x000D_
          [_x000D_
            "250"_x000D_
          ]_x000D_
        ],_x000D_
        "Statistics": {_x000D_
          "CreationDate": "2022-11-15T10:02:33.4527863+01:00",_x000D_
          "LastRefreshDate": "2020-11-09T16:11:15.2900669+01:00",_x000D_
          "TotalRefreshCount": 1,_x000D_
          "CustomInfo": {}_x000D_
        }_x000D_
      },_x000D_
      "5805": {_x000D_
        "$type": "Inside.Core.Formula.Definition.DefinitionAC, Inside.Core.Formula",_x000D_
        "ID": 5805,_x000D_
        "Results": [_x000D_
          [_x000D_
            "200"_x000D_
          ]_x000D_
        ],_x000D_
        "Statistics": {_x000D_
          "CreationDate": "2022-11-15T10:02:33.4527863+01:00",_x000D_
          "LastRefreshDate": "2020-11-09T16:11:15.2930229+01:00",_x000D_
          "TotalRefreshCount": 1,_x000D_
          "CustomInfo": {}_x000D_
        }_x000D_
      },_x000D_
      "5806": {_x000D_
        "$type": "Inside.Core.Formula.Definition.DefinitionAC, Inside.Core.Formula",_x000D_
        "ID": 5806,_x000D_
        "Results": [_x000D_
          [_x000D_
            "100"_x000D_
          ]_x000D_
        ],_x000D_
        "Statistics": {_x000D_
          "CreationDate": "2022-11-15T10:02:33.4527863+01:00",_x000D_
          "LastRefreshDate": "2020-11-09T16:11:15.2950178+01:00",_x000D_
          "TotalRefreshCount": 1,_x000D_
          "CustomInfo": {}_x000D_
        }_x000D_
      },_x000D_
      "5807": {_x000D_
        "$type": "Inside.Core.Formula.Definition.DefinitionAC, Inside.Core.Formula",_x000D_
        "ID": 5807,_x000D_
        "Results": [_x000D_
          [_x000D_
            "250"_x000D_
          ]_x000D_
        ],_x000D_
        "Statistics": {_x000D_
          "CreationDate": "2022-11-15T10:02:33.4527863+01:00",_x000D_
          "LastRefreshDate": "2020-11-09T16:11:15.2990338+01:00",_x000D_
          "TotalRefreshCount": 1,_x000D_
          "CustomInfo": {}_x000D_
        }_x000D_
      },_x000D_
      "5808": {_x000D_
        "$type": "Inside.Core.Formula.Definition.DefinitionAC, Inside.Core.Formula",_x000D_
        "ID": 5808,_x000D_
        "Results": [_x000D_
          [_x000D_
            "100"_x000D_
          ]_x000D_
        ],_x000D_
        "Statistics": {_x000D_
          "CreationDate": "2022-11-15T10:02:33.4527863+01:00",_x000D_
          "LastRefreshDate": "2020-11-09T16:11:15.3015922+01:00",_x000D_
          "TotalRefreshCount": 1,_x000D_
          "CustomInfo": {}_x000D_
        }_x000D_
      },_x000D_
      "5809": {_x000D_
        "$type": "Inside.Core.Formula.Definition.DefinitionAC, Inside.Core.Formula",_x000D_
        "ID": 5809,_x000D_
        "Results": [_x000D_
          [_x000D_
            "300"_x000D_
          ]_x000D_
        ],_x000D_
        "Statistics": {_x000D_
          "CreationDate": "2022-11-15T10:02:33.4527863+01:00",_x000D_
          "LastRefreshDate": "2020-11-09T16:11:15.3041449+01:00",_x000D_
          "TotalRefreshCount": 1,_x000D_
          "CustomInfo": {}_x000D_
        }_x000D_
      },_x000D_
      "5810": {_x000D_
        "$type": "Inside.Core.Formula.Definition.DefinitionAC, Inside.Core.Formula",_x000D_
        "ID": 5810,_x000D_
        "Results": [_x000D_
          [_x000D_
         </t>
  </si>
  <si>
    <t xml:space="preserve">   "100"_x000D_
          ]_x000D_
        ],_x000D_
        "Statistics": {_x000D_
          "CreationDate": "2022-11-15T10:02:33.4527863+01:00",_x000D_
          "LastRefreshDate": "2020-11-09T16:11:15.3061736+01:00",_x000D_
          "TotalRefreshCount": 1,_x000D_
          "CustomInfo": {}_x000D_
        }_x000D_
      },_x000D_
      "5811": {_x000D_
        "$type": "Inside.Core.Formula.Definition.DefinitionAC, Inside.Core.Formula",_x000D_
        "ID": 5811,_x000D_
        "Results": [_x000D_
          [_x000D_
            "200"_x000D_
          ]_x000D_
        ],_x000D_
        "Statistics": {_x000D_
          "CreationDate": "2022-11-15T10:02:33.4527863+01:00",_x000D_
          "LastRefreshDate": "2020-11-09T16:11:15.3091363+01:00",_x000D_
          "TotalRefreshCount": 1,_x000D_
          "CustomInfo": {}_x000D_
        }_x000D_
      },_x000D_
      "5812": {_x000D_
        "$type": "Inside.Core.Formula.Definition.DefinitionAC, Inside.Core.Formula",_x000D_
        "ID": 5812,_x000D_
        "Results": [_x000D_
          [_x000D_
            "250"_x000D_
          ]_x000D_
        ],_x000D_
        "Statistics": {_x000D_
          "CreationDate": "2022-11-15T10:02:33.4527863+01:00",_x000D_
          "LastRefreshDate": "2020-11-09T16:11:15.3111621+01:00",_x000D_
          "TotalRefreshCount": 1,_x000D_
          "CustomInfo": {}_x000D_
        }_x000D_
      },_x000D_
      "5813": {_x000D_
        "$type": "Inside.Core.Formula.Definition.DefinitionAC, Inside.Core.Formula",_x000D_
        "ID": 5813,_x000D_
        "Results": [_x000D_
          [_x000D_
            "200"_x000D_
          ]_x000D_
        ],_x000D_
        "Statistics": {_x000D_
          "CreationDate": "2022-11-15T10:02:33.4527863+01:00",_x000D_
          "LastRefreshDate": "2020-11-09T16:11:15.3141654+01:00",_x000D_
          "TotalRefreshCount": 1,_x000D_
          "CustomInfo": {}_x000D_
        }_x000D_
      },_x000D_
      "5814": {_x000D_
        "$type": "Inside.Core.Formula.Definition.DefinitionAC, Inside.Core.Formula",_x000D_
        "ID": 5814,_x000D_
        "Results": [_x000D_
          [_x000D_
            "100"_x000D_
          ]_x000D_
        ],_x000D_
        "Statistics": {_x000D_
          "CreationDate": "2022-11-15T10:02:33.4527863+01:00",_x000D_
          "LastRefreshDate": "2020-11-09T16:11:15.3161181+01:00",_x000D_
          "TotalRefreshCount": 1,_x000D_
          "CustomInfo": {}_x000D_
        }_x000D_
      },_x000D_
      "5815": {_x000D_
        "$type": "Inside.Core.Formula.Definition.DefinitionAC, Inside.Core.Formula",_x000D_
        "ID": 5815,_x000D_
        "Results": [_x000D_
          [_x000D_
            "100"_x000D_
          ]_x000D_
        ],_x000D_
        "Statistics": {_x000D_
          "CreationDate": "2022-11-15T10:02:33.4527863+01:00",_x000D_
          "LastRefreshDate": "2020-11-09T16:11:15.3191535+01:00",_x000D_
          "TotalRefreshCount": 1,_x000D_
          "CustomInfo": {}_x000D_
        }_x000D_
      },_x000D_
      "5816": {_x000D_
        "$type": "Inside.Core.Formula.Definition.DefinitionAC, Inside.Core.Formula",_x000D_
        "ID": 5816,_x000D_
        "Results": [_x000D_
          [_x000D_
            "250"_x000D_
          ]_x000D_
        ],_x000D_
        "Statistics": {_x000D_
          "CreationDate": "2022-11-15T10:02:33.4527863+01:00",_x000D_
          "LastRefreshDate": "2020-11-09T16:11:15.3211475+01:00",_x000D_
          "TotalRefreshCount": 1,_x000D_
          "CustomInfo": {}_x000D_
        }_x000D_
      },_x000D_
      "5817": {_x000D_
        "$type": "Inside.Core.Formula.Definition.DefinitionAC, Inside.Core.Formula",_x000D_
        "ID": 5817,_x000D_
        "Results": [_x000D_
          [_x000D_
            "300"_x000D_
          ]_x000D_
        ],_x000D_
        "Statistics": {_x000D_
          "CreationDate": "2022-11-15T10:02:33.4527863+01:00",_x000D_
          "LastRefreshDate": "2020-11-09T16:11:15.324128+01:00",_x000D_
          "TotalRefreshCount": 1,_x000D_
          "CustomInfo": {}_x000D_
        }_x000D_
      },_x000D_
      "5818": {_x000D_
        "$type": "Inside.Core.Formula.Definition.DefinitionAC, Inside.Core.Formula",_x000D_
        "ID": 5818,_x000D_
        "Results": [_x000D_
          [_x000D_
            "100"_x000D_
          ]_x000D_
        ],_x000D_
        "Statistics": {_x000D_
          "CreationDate": "2022-11-15T10:02:33.4527863+01:00",_x000D_
          "LastRefreshDate": "2020-11-09T16:11:15.3260921+01:00",_x000D_
          "TotalRefreshCount": 1,_x000D_
          "CustomInfo": {}_x000D_
        }_x000D_
      },_x000D_
      "5819": {_x000D_
        "$type": "Inside.Core.Formula.Definition.DefinitionAC, Inside.Core.Formula",_x000D_
        "ID": 5819,_x000D_
        "Results": [_x000D_
          [_x000D_
            "150"_x000D_
          ]_x000D_
        ],_x000D_
        "Statistics": {_x000D_
          "CreationDate": "2022-11-15T10:02:33.4527863+01:00",_x000D_
          "LastRefreshDate": "2020-11-09T16:11:15.3290844+01:00",_x000D_
          "TotalRefreshCount": 1,_x000D_
          "CustomInfo": {}_x000D_
        }_x000D_
      },_x000D_
      "5820": {_x000D_
        "$type": "Inside.Core.Formula.Definition.DefinitionAC, Inside.Core.Formula",_x000D_
        "ID": 5820,_x000D_
        "Results": [_x000D_
          [_x000D_
            "250"_x000D_
          ]_x000D_
        ],_x000D_
        "Statistics": {_x000D_
          "CreationDate": "2022-11-15T10:02:33.4527863+01:00",_x000D_
          "LastRefreshDate": "2020-11-09T16:11:15.3341088+01:00",_x000D_
          "TotalRefreshCount": 1,_x000D_
          "CustomInfo": {}_x000D_
        }_x000D_
      },_x000D_
      "5821": {_x000D_
        "$type": "Inside.Core.Formula.Definition.DefinitionAC, Inside.Core.Formula",_x000D_
        "ID": 5821,_x000D_
        "Results": [_x000D_
          [_x000D_
            "300"_x000D_
          ]_x000D_
        ],_x000D_
        "Statistics": {_x000D_
          "CreationDate": "2022-11-15T10:02:33.4527863+01:00",_x000D_
          "LastRefreshDate": "2020-11-09T16:11:15.3390956+01:00",_x000D_
          "TotalRefreshCount": 1,_x000D_
          "CustomInfo": {}_x000D_
        }_x000D_
      },_x000D_
      "5822": {_x000D_
        "$type": "Inside.Core.Formula.Definition.DefinitionAC, Inside.Core.Formula",_x000D_
        "ID": 5822,_x000D_
        "Results": [_x000D_
          [_x000D_
            "250"_x000D_
          ]_x000D_
        ],_x000D_
        "Statistics": {_x000D_
          "CreationDate": "2022-11-15T10:02:33.4527863+01:00",_x000D_
          "LastRefreshDate": "2020-11-09T16:11:15.3410898+01:00",_x000D_
          "TotalRefreshCount": 1,_x000D_
          "CustomInfo": {}_x000D_
        }_x000D_
      },_x000D_
      "5823": {_x000D_
        "$type": "Inside.Core.Formula.Definition.DefinitionAC, Inside.Core.Formula",_x000D_
        "ID": 5823,_x000D_
        "Results": [_x000D_
          [_x000D_
            "100"_x000D_
          ]_x000D_
        ],_x000D_
        "Statistics": {_x000D_
          "CreationDate": "2022-11-15T10:02:33.4527863+01:00",_x000D_
          "LastRefreshDate": "2020-11-09T16:11:15.3440766+01:00",_x000D_
          "TotalRefreshCount": 1,_x000D_
          "CustomInfo": {}_x000D_
        }_x000D_
      },_x000D_
      "5824": {_x000D_
        "$type": "Inside.Core.Formula.Definition.DefinitionAC, Inside.Core.Formula",_x000D_
        "ID": 5824,_x000D_
        "Results": [_x000D_
          [_x000D_
            "4"_x000D_
          ]_x000D_
        ],_x000D_
        "Statistics": {_x000D_
          "CreationDate": "2022-11-15T10:02:33.4527863+01:00",_x000D_
          "LastRefreshDate": "2020-11-09T16:11:15.347308+01:00",_x000D_
          "TotalRefreshCount": 1,_x000D_
          "CustomInfo": {}_x000D_
        }_x000D_
      },_x000D_
      "5825": {_x000D_
        "$type": "Inside.Core.Formula.Definition.DefinitionAC, Inside.Core.Formula",_x000D_
        "ID": 5825,_x000D_
        "Results": [_x000D_
          [_x000D_
            ""_x000D_
          ]_x000D_
        ],_x000D_
        "Statistics": {_x000D_
          "CreationDate": "2022-11-15T10:02:33.4527863+01:00",_x000D_
          "LastRefreshDate": "2020-11-09T16:11:15.3543204+01:00",_x000D_
          "TotalRefreshCount": 1,_x000D_
          "CustomInfo": {}_x000D_
        }_x000D_
      },_x000D_
      "5826": {_x000D_
        "$type": "Inside.Core.Formula.Definition.DefinitionAC, Inside.Core.Formula",_x000D_
        "ID": 5826,_x000D_
        "Results": [_x000D_
          [_x000D_
            ""_x000D_
          ]_x000D_
        ],_x000D_
        "Statistics": {_x000D_
          "CreationDate": "2022-11-15T10:02:33.4527863+01:00",_x000D_
          "LastRefreshDate": "2020-11-09T16:11:15.3722865+01:00",_x000D_
          "TotalRefreshCount": 1,_x000D_
          "CustomInfo": {}_x000D_
        }_x000D_
      },_x000D_
      "5827": {_x000D_
        "$type": "Inside.Core.Formula.Definition.DefinitionAC, Inside.Core.Formula",_x000D_
        "ID": 5827,_x000D_
        "Results": [_x000D_
          [_x000D_
            ""_x000D_
          ]_x000D_
        ],_x000D_
        "Statistics": {_x000D_
          "CreationDate": "2022-11-15T10:02:33.4527863+01:00",_x000D_
          "LastRefreshDate": "2020-11-09T16:11:15.3752766+01:00",_x000D_
          "TotalRefreshCount": 1,_x000D_
          "CustomInfo": {}_x000D_
        }_x000D_
      },_x000D_
      "5828": {_x000D_
        "$type": "Inside.Core.Formula.Definition.DefinitionAC, Inside.Core.Formula",_x000D_
        "ID": 5828,_x000D_
        "Results": [_x000D_
          [_x000D_
            "200"_x000D_
          ]_x000D_
        ],_x000D_
        "Statistics": {_x000D_
          "CreationDate": "2022-11-15T10:02:33.4527863+01:00",_x000D_
          "LastRefreshDate": "2020-11-09T16:11:15.3772724+01:00",_x000D_
          "TotalRefreshCount": 1,_x000D_
          "CustomInfo": {}_x000D_
        }_x000D_
      },_x000D_
      "5829": {_x000D_
        "$type": "Inside.Core.Formula.Definition.DefinitionAC, Inside.Core.Formula",_x000D_
        "ID": 5829,_x000D_
        "Results": [_x000D_
          [_x000D_
            "200"_x000D_
          ]_x000D_
        ],_x000D_
        "Statistics": {_x000D_
          "CreationDate": "2022-11-15T10:02:33.4527863+01:00",_x000D_
          "LastRefreshDate": "2020-11-09T16:11:15.3802661+01:00",_x000D_
          "TotalRefreshCount": 1,_x000D_
          "CustomInfo": {}_x000D_
        }_x000D_
      },_x000D_
      "5830": {_x000D_
        "$type": "Inside.Core.Formula.Definition.DefinitionAC, Inside.Core.Formula",_x000D_
        "ID": 5830,_x000D_
        "Results": [_x000D_
          [_x000D_
            "100"_x000D_
          ]_x000D_
        ],_x000D_
        "Statistics": {_x000D_
          "CreationDate": "2022-11-15T10:02:33.4527863+01:00",_x000D_
          "LastRefreshDate": "2020-11-09T16:11:15.3832533+01:00",_x000D_
          "TotalRefreshCount": 1,_x000D_
          "CustomInfo": {}_x000D_
        }_x000D_
      },_x000D_
      "5831": {_x000D_
        "$type": "Inside.Core.Formula.Definition.DefinitionAC, Inside.Core.Formula",_x000D_
        "ID": 5831,_x000D_
        "Results": [_x000D_
          [_x000D_
            "300"_x000D_
          ]_x000D_
        ],_x000D_
        "Statistics": {_x000D_
          "CreationDate": "2022-11-15T10:02:33.4527863+01:00",_x000D_
          "LastRefreshDate": "2020-11-09T16:11:15.3862435+01:00",_x000D_
          "TotalRefreshCount": 1,_x000D_
          "CustomInfo": {}_x000D_
        }_x000D_
      },_x000D_
      "5832": {_x000D_
        "$type": "Inside.Core.Formula.Definition.DefinitionAC, Inside.Core.Formula",_x000D_
        "ID": 5832,_x000D_
        "Results": [_x000D_
          [_x000D_
            "150"_x000D_
          ]_x000D_
        ],_x000D_
        "Statistics": {_x000D_
          "CreationDate": "2022-11-15T10:02:33.4527863+01:00",_x000D_
          "LastRefreshDate": "2020-11-09T16:11:15.3882422+01:00",_x000D_
          "TotalRefreshCount": 1,_x000D_
          "CustomInfo": {}_x000D_
        }_x000D_
      },_x000D_
      "5833": {_x000D_
        "$type": "Inside.Core.Formula.Definition.DefinitionAC, Inside.Core.Formula",_x000D_
        "ID": 5833,_x000D_
        "Results": [_x000D_
          [_x000D_
            "250"_x000D_
          ]_x000D_
        ],_x000D_
        "Statistics": {_x000D_
          "CreationDate": "2022-11-15T10:02:33.4527863+01:00",_x000D_
          "LastRefreshDate": "2020-11-09T16:11:15.3902345+01:00",_x000D_
          "TotalRefreshCount": 1,_x000D_
          "CustomInfo": {}_x000D_
        }_x000D_
      },_x000D_
      "5834": {_x000D_
        "$type": "Inside.Core.Formula.Definition.DefinitionAC, Inside.Core.Formula",_x000D_
        "ID": 5834,_x000D_
        "Results": [_x000D_
          [_x000D_
            "100"_x000D_
          ]_x000D_
        ],_x000D_
        "Statistics": {_x000D_
          "CreationDate": "2022-11-15T10:02:33.4527863+01:00",_x000D_
          "LastRefreshDate": "2020-11-09T16:11:15.3932186+01:00",_x000D_
          "TotalRefreshCount": 1,_x000D_
          "CustomInfo": {}_x000D_
        }_x000D_
      },_x000D_
      "5835": {_x000D_
        "$type": "Inside.Core.Formula.Definition.DefinitionAC, Inside.Core.Formula",_x000D_
        "ID": 5835,_x000D_
        "Results": [_x000D_
          [_x000D_
            "Employé"_x000D_
          ]_x000D_
        ],_x000D_
        "Statistics": {_x000D_
          "CreationDate": "2022-11-15T10:02:33.4527863+01:00",_x000D_
          "LastRefreshDate": "2020-11-09T16:11:15.3952133+01:00",_x000D_
          "TotalRefreshCount": 1,_x000D_
          "CustomInfo": {}_x000D_
        }_x000D_
      },_x000D_
      "5836": {_x000D_
        "$type": "Inside.Core.Formula.Definition.DefinitionAC, Inside.Core.Formula",_x000D_
        "ID": 5836,_x000D_
        "Results": [_x000D_
          [_x000D_
            "Employé"_x000D_
          ]_x000D_
        ],_x000D_
        "Statistics": {_x000D_
          "CreationDate": "2022-11-15T10:02:33.4527863+01:00",_x000D_
          "LastRefreshDate": "2020-11-09T16:11:15.3983615+01:00",_x000D_
          "TotalRefreshCount": 1,_x000D_
          "CustomInfo": {}_x000D_
        }_x000D_
      },_x000D_
      "5837": {_x000D_
        "$type": "Inside.Core.Formula.Definition.DefinitionAC, Inside.Core.Formula",_x000D_
        "ID": 5837,_x000D_
        "Results": [_x000D_
          [_x000D_
            "Employé"_x000D_
          ]_x000D_
        ],_x000D_
        "Statistics": {_x000D_
          "CreationDate": "2022-11-15T10:02:33.4527863+01:00",_x000D_
          "LastRefreshDate": "2020-11-09T16:11:15.4003567+01:00",_x000D_
          "TotalRefreshCount": 1,_x000D_
          "CustomInfo": {}_x000D_
        }_x000D_
      },_x000D_
      "5838": {_x000D_
        "$type": "Inside.Core.Formula.Definition.DefinitionAC, Inside.Core.Formula",_x000D_
        "ID": 5838,_x000D_
        "Results": [_x000D_
          [_x000D_
            "2"_x000D_
          ]_x000D_
        ],_x000D_
        "Statistics": {_x000D_
          "CreationDate": "2022-11-15T10:02:33.4527863+01:00",_x000D_
          "LastRefreshDate": "2020-11-09T16:11:15.4023515+01:00",_x000D_
          "TotalRefreshCount": 1,_x000D_
          "CustomInfo": {}_x000D_
        }_x000D_
      },_x000D_
      "5839": {_x000D_
        "$type": "Inside.Core.Formula.Definition.DefinitionAC, Inside.Core.Formula",_x000D_
        "ID": 5839,_x000D_
        "Results": [_x000D_
          [_x000D_
            "2"_x000D_
          ]_x000D_
        ],_x000D_
        "Statistics": {_x000D_
          "CreationDate": "2022-11-15T10:02:33.4527863+01:00",_x000D_
          "LastRefreshDate": "2020-11-09T16:11:15.4053462+01:00",_x000D_
          "TotalRefreshCount": 1,_x000D_
          "CustomInfo": {}_x000D_
        }_x000D_
      },_x000D_
      "5840": {_x000D_
        "$type": "Inside.Core.Formula.Definition.DefinitionAC, Inside.Core.Formula",_x000D_
        "ID": 5840,_x000D_
        "Results": [_x000D_
          [_x000D_
            "2"_x000D_
          ]_x000D_
        ],_x000D_
        "Statistics": {_x000D_
          "CreationDate": "2022-11-15T10:02:33.4527863+01:00",_x000D_
          "LastRefreshDate": "2020-11-09T16:11:15.4073383+01:00",_x000D_
          "TotalRefreshCount": 1,_x000D_
          "CustomInfo": {}_x000D_
        }_x000D_
      },_x000D_
      "5841": {_x000D_
        "$type": "Inside.Core.Formula.Definition.DefinitionAC, Inside.Core.Formula",_x000D_
        "ID": 5841,_x000D_
        "Results": [_x000D_
          [_x000D_
            "2"_x000D_
          ]_x000D_
        ],_x000D_
        "Statistics": {_x000D_
          "CreationDate": "2022-11-15T10:02:33.4527863+01:00",_x000D_
          "LastRefreshDate": "2020-11-09T16:11:15.4103305+01:00",_x000D_
          "TotalRefreshCount": 1,_x000D_
          "CustomInfo": {}_x000D_
        }_x000D_
      },_x000D_
      "5842": {_x000D_
        "$type": "Inside.Core.Formula.Definition.DefinitionAC, Inside.Core.Formula",_x000D_
        "ID": 5842,_x000D_
        "Results": [_x000D_
          [_x000D_
            "1"_x000D_
          ]_x000D_
        ],_x000D_
        "Statistics": {_x000D_
          "CreationDate": "2022-11-15T10:02:33.4527863+01:00",_x000D_
          "LastRefreshDate": "2020-11-09T16:11:15.4123245+01:00",_x000D_
          "TotalRefreshCount": 1,_x000D_
          "CustomInfo": {}_x000D_
        }_x000D_
      },_x000D_
      "5843": {_x000D_
        "$type": "Inside.Core.Formula.Definition.DefinitionAC, Inside.Core.Formula",_x000D_
        "ID": 5843,_x000D_
        "Results": [_x000D_
          [_x000D_
            "Catégorie 1"_x000D_
          ]_x000D_
        ],_x000D_
        "Statistics": {_x000D_
          "CreationDate": "2022-11-15T10:02:33.4527863+01:00",_x000D_
          "LastRefreshDate": "2020-11-09T16:11:15.4153172+01:00",_x000D_
          "TotalRefreshCount": 1,_x000D_
          "CustomInfo": {}_x000D_
        }_x000D_
      },_x000D_
      "5844": {_x000D_
        "$type": "Inside.Core.Formula.Definition.DefinitionAC, Inside.Core.Formula",_x000D_
        "ID": 5844,_x000D_
        "Results": [_x000D_
          [_x000D_
            ""_x000D_
          ]_x000D_
        ],_x000D_
        "Statistics": {_x000D_
          "CreationDate": "2022-11-15T10:02:33.4527863+01:00",_x000D_
          "LastRefreshDate": "2020-11-09T16:11:15.4183224+01:00",_x000D_
          "TotalRefreshCount": 1,_x000D_
          "CustomInfo": {}_x000D_
        }_x000D_
      },_x000D_
      "5845": {_x000D_
        "$type": "Inside.Core.Formula.Definition.DefinitionAC, Inside.Core.Formula",_x000D_
        "ID": 5845,_x000D_
        "Results": [_x000D_
          [_x000D_
            ""_x000D_
          ]_x000D_
        ],_x000D_
        "Statistics": {_x000D_
          "CreationDate": "2022-11-15T10:02:33.4527863+01:00",_x000D_
          "LastRefreshDate": "2020-11-09T16:11:15.4242633+01:00",_x000D_
          "TotalRefreshCount": 1,_x000D_
          "CustomInfo": {}_x000D_
        }_x000D_
      },_x000D_
      "5846": {_x000D_
        "$type": "Inside.Core.Formula.Definition.DefinitionAC, Inside.Core.Formula",_x000D_
        "ID": 5846,_x000D_
        "Results": [_x000D_
          [_x000D_
            "Catégorie 1"_x000D_
          ]_x000D_
        ],_x000D_
        "Statistics": {_x000D_
          "CreationDate": "2022-11-15T10:02:33.4527863+01:00",_x000D_
          "LastRefreshDate": "2020-11-09T16:11:15.4342367+01:00",_x000D_
          "TotalRefreshCount": 1,_x000D_
          "CustomInfo": {}_x000D_
        }_x000D_
      },_x000D_
      "5847": {_x000D_
        "$type": "Inside.Core.Formula.Definition.DefinitionAC, Inside.Core.Formula",_x000D_
        "ID": 5847,_x000D_
        "Results": [_x000D_
          [_x000D_
            ""_x000D_
          ]_x000D_
        ],_x000D_
        "Statistics": {_x000D_
          "CreationDate": "2022-11-15T10:02:33.4527863+01:00",_x000D_
          "LastRefreshDate": "2020-11-09T16:11:15.437229+01:00",_x000D_
          "TotalRefreshCount": 1,_x000D_
          "CustomInfo": {}_x000D_
        }_x000D_
      },_x000D_
      "5848": {_x000D_
        "$type": "Inside.Core.Formula.Definition.DefinitionAC, Inside.Core.Formula",_x000D_
        "ID": 5848,_x000D_
        "Results": [_x000D_
          [_x000D_
            ""_x000D_
          ]_x000D_
        ],_x000D_
        "Statistics": {_x000D_
          "CreationDate": "2022-11-15T10:02:33.4527863+01:00",_x000D_
          "LastRefreshDate": "2020-11-09T16:11:15.4402212+01:00",_x000D_
          "TotalRefreshCount": 1,_x000D_
          "CustomInfo": {}_x000D_
        }_x000D_
      },_x000D_
      "5849": {_x000D_
        "$type": "Inside.Core.Formula.Definition.DefinitionAC, Inside.Core.Formula",_x000D_
        "ID": 5849,_x000D_
        "Results": [_x000D_
          [_x000D_
            ""_x000D_
          ]_x000D_
        ],_x000D_
        "Statistics": {_x000D_
          "CreationDate": "2022-11-15T10:02:33.4527863+01:00",_x000D_
          "LastRefreshDate": "2020-11-09T16:11:15.4432133+01:00",_x000D_
          "TotalRefreshCount": 1,_x000D_
          "CustomInfo": {}_x000D_
        }_x000D_
      },_x000D_
      "5850": {_x000D_
        "$type": "Inside.Core.Formula.Definition.DefinitionAC, Inside.Core.Formula",_x000D_
        "ID": 5850,_x000D_
        "Results": [_x000D_
          [_x000D_
            ""_x000D_
          ]_x000D_
        ],_x000D_
        "Statistics": {_x000D_
          "CreationDate": "2022-11-15T10:02:33.4527863+01:00",_x000D_
          "LastRefreshDate": "2020-11-09T16:11:15.4462055+01:00",_x000D_
          "TotalRefreshCount": 1,_x000D_
          "CustomInfo": {}_x000D_
        }_x000D_
      },_x000D_
      "5851": {_x000D_
        "$type": "Inside.Core.Formula.Definition.DefinitionAC, Inside.Core.Formula",_x000D_
        "ID": 5851,_x000D_
        "Results": [_x000D_
          [_x000D_
            ""_x000D_
          ]_x000D_
        ],_x000D_
        "Statistics": {_x000D_
          "CreationDate": "2022-11-15T10:02:33.4527863+01:00",_x000D_
          "LastRefreshDate": "2020-11-09T16:11:15.4491977+01:00",_x000D_
          "TotalRefreshCount": 1,_x000D_
          "CustomInfo": {}_x000D_
        }_x000D_
      },_x000D_
      "5852": {_x000D_
        "$type": "Inside.Core.Formula.Definition.DefinitionAC, Inside.Core.Formula",_x000D_
        "ID": 5852,_x000D_
        "Results": [_x000D_
          [_x000D_
            "Catégorie 2"_x000D_
          ]_x000D_
        ],_x000D_
        "Statistics": {_x000D_
          "CreationDate": "2022-11-15T10:02:33.4527863+01:00",_x000D_
          "LastRefreshDate": "2020-11-09T16:11:15.4521899+01:00",_x000D_
          "TotalRefreshCount": 1,_x000D_
          "CustomInfo": {}_x000D_
        }_x000D_
      },_x000D_
      "5853": {_x000D_
        "$type": "Inside.Core.Formula.Definition.DefinitionAC, Inside.Core.Formula",_x000D_
        "ID": 5853,_x000D_
        "Results": [_x000D_
          [_x000D_
            ""_x000D_
          ]_x000D_
        ],_x000D_
        "Statistics": {_x000D_
          "CreationDate": "2022-11-15T10:02:33.4527863+01:00",_x000D_
          "LastRefreshDate": "2020-11-09T16:11:15.4551829+01:00",_x000D_
          "TotalRefreshCount": 1,_x000D_
          "CustomInfo": {}_x000D_
        }_x000D_
      },_x000D_
      "5854": {_x000D_
        "$type": "Inside.Core.Formula.Definition.DefinitionAC, Inside.Core.Formula",_x000D_
        "ID": 5854,_x000D_
        "Results": [_x000D_
          [_x000D_
            ""_x000D_
          ]_x000D_
        ],_x000D_
        "Statistics": {_x000D_
          "CreationDate": "2022-11-15T10:02:33.4527863+01:00",_x000D_
          "LastRefreshDate": "2020-11-09T16:11:15.4581741+01:00",_x000D_
          "TotalRefreshCount": 1,_x000D_
          "CustomInfo": {}_x000D_
        }_x000D_
      },_x000D_
      "5855": {_x000D_
        "$type": "Inside.Core.Formula.Definition.DefinitionAC, Inside.Core.Formula",_x000D_
        "ID": 5855,_x000D_
        "Results": [_x000D_
          [_x000D_
            "200"_x000D_
          ]_x000D_
        ],_x000D_
        "Statistics": {_x000D_
          "CreationDate": "2022-11-15T10:02:33.4527863+01:00",_x000D_
          "LastRefreshDate": "2020-11-09T16:11:15.4601689+01:00",_x000D_
          "TotalRefreshCount": 1,_x000D_
          "CustomInfo": {}_x000D_
        }_x000D_
      },_x000D_
      "5856": {_x000D_
        "$type": "Inside.Core.Formula.Definition.DefinitionAC, Inside.Core.Formula",_x000D_
        "ID": 5856,_x000D_
        "Results": [_x000D_
          [_x000D_
            "250"_x000D_
          ]_x000D_
        ],_x000D_
        "Statistics": {_x000D_
          "CreationDate": "2022-11-15T10:02:33.4527863+01:00",_x000D_
          "LastRefreshDate": "2020-11-09T16:11:15.4631616+01:00",_x000D_
          "TotalRefreshCount": 1,_x000D_
          "CustomInfo": {}_x000D_
        }_x000D_
      },_x000D_
      "5857": {_x000D_
        "$type": "Inside.Core.Formula.Definition.DefinitionAC, Inside.Core.Formula",_x000D_
        "ID": 5857,_x000D_
        "Results": [_x000D_
          [_x000D_
            "200"_x000D_
          ]_x000D_
        ],_x000D_
        "Statistics": {_x000D_
          "CreationDate": "2022-11-15T10:02:33.4527863+01:00",_x000D_
          "LastRefreshDate": "2020-11-09T16:11:15.4661537+01:00",_x000D_
          "TotalRefreshCount": 1,_x000D_
          "CustomInfo": {}_x000D_
        }_x000D_
      },_x000D_
      "5858": {_x000D_
        "$type": "Inside.Core.Formula.Definition.DefinitionAC, Inside.Core.Formula",_x000D_
        "ID": 5858,_x000D_
        "Results": [_x000D_
          [_x000D_
            "300"_x000D_
          ]_x000D_
        ],_x000D_
        "Statistics": {_x000D_
          "CreationDate": "2022-11-15T10:02:33.4527863+01:00",_x000D_
          "LastRefreshDate": "2020-11-09T16:11:15.4681483+01:00",_x000D_
          "TotalRefreshCount": 1,_x000D_
          "CustomInfo": {}_x000D_
        }_x000D_
      },_x000D_
      "5859": {_x000D_
        "$type": "Inside.Core.Formula.Definition.DefinitionAC, Inside.Core.Formula",_x000D_
        "ID": 5859,_x000D_
        "Results": [_x000D_
          [_x000D_
            "200"_x000D_
          ]_x000D_
        ],_x000D_
        "Statistics": {_x000D_
          "CreationDate": "2022-11-15T10:02:33.4527863+01:00",_x000D_
          "LastRefreshDate": "2020-11-09T16:11:15.4711405+01:00",_x000D_
          "TotalRefreshCount": 1,_x000D_
          "CustomInfo": {}_x000D_
        }_x000D_
      },_x000D_
      "5860": {_x000D_
        "$type": "Inside.Core.Formula.Definition.DefinitionAC, Inside.Core.Formula",_x000D_
        "ID": 5860,_x000D_
        "Results": [_x000D_
          [_x000D_
            "300"_x000D_
          ]_x000D_
        ],_x000D_
        "Statistics": {_x000D_
          "CreationDate": "2022-11-15T10:02:33.4527863+01:00",_x000D_
          "LastRefreshDate": "2020-11-09T16:11:15.4741327+01:00",_x000D_
          "TotalRefreshCount": 1,_x000D_
          "CustomInfo": {}_x000D_
        }_x000D_
      },_x000D_
      "5861": {_x000D_
        "$type": "Inside.Core.Formula.Definition.DefinitionAC, Inside.Core.Formula",_x000D_
        "ID": 5861,_x000D_
        "Results": [_x000D_
          [_x000D_
            "200"_x000D_
          ]_x000D_
        ],_x000D_
        "Statistics": {_x000D_
          "CreationDate": "2022-11-15T10:02:33.4527863+01:00",_x000D_
          "LastRefreshDate": "2020-11-09T16:11:15.4821125+01:00",_x000D_
          "TotalRefreshCount": 1,_x000D_
          "CustomInfo": {}_x000D_
        }_x000D_
      },_x000D_
      "5862": {_x000D_
        "$type": "Inside.Core.Formula.Definition.DefinitionAC, Inside.Core.Formula",_x000D_
        "ID": 5862,_x000D_
        "Results": [_x000D_
          [_x000D_
            "200"_x000D_
          ]_x000D_
        ],_x000D_
        "Statistics": {_x000D_
          "CreationDate": "2022-11-15T10:02:33.4527863+01:00",_x000D_
          "LastRefreshDate": "2020-11-09T16:11:15.4841412+01:00",_x000D_
          "TotalRefreshCount": 1,_x000D_
          "CustomInfo": {}_x000D_
        }_x000D_
      },_x000D_
      "5863": {_x000D_
        "$type": "Inside.Core.Formula.Definition.DefinitionAC, Inside.Core.Formula",_x000D_
        "ID": 5863,_x000D_
        "Results": [_x000D_
          [_x000D_
            "200"_x000D_
          ]_x000D_
        ],_x000D_
        "Statistics": {_x000D_
          "CreationDate": "2022-11-15T10:02:33.4527863+01:00",_x000D_
          "LastRefreshDate": "2020-11-09T16:11:15.4871337+01:00",_x000D_
          "TotalRefreshCount": 1,_x000D_
          "CustomInfo": {}_x000D_
        }_x000D_
      },_x000D_
      "5864": {_x000D_
        "$type": "Inside.Core.Formula.Definition.DefinitionAC, Inside.Core.Formula",_x000D_
        "ID": 5864,_x000D_
        "Results": [_x000D_
          [_x000D_
            "400"_x000D_
          ]_x000D_
        ],_x000D_
        "Statistics": {_x000D_
          "CreationDate": "2022-11-15T10:02:33.4527863+01:00",_x000D_
          "LastRefreshDate": "2020-11-09T16:11:15.4891345+01:00",_x000D_
          "TotalRefreshCount": 1,_x000D_
          "CustomInfo": {}_x000D_
        }_x000D_
      },_x000D_
      "5865": {_x000D_
        "$type": "Inside.Core.Formula.Definition.DefinitionAC, Inside.Core.Formula",_x000D_
        "ID": 5865,_x000D_
        "Results": [_x000D_
          [_x000D_
            "200"_x000D_
          ]_x000D_
        ],_x000D_
        "Statistics": {_x000D_
          "CreationDate": "2022-11-15T10:02:33.4527863+01:00",_x000D_
          "LastRefreshDate": "2020-11-09T16:11:15.4921251+01:00",_x000D_
          "TotalRefreshCount": 1,_x000D_
          "CustomInfo": {}_x000D_
        }_x000D_
      },_x000D_
      "5866": {_x000D_
        "$type": "Inside.Core.Formula.Definition.DefinitionAC, Inside.Core.Formula",_x000D_
        "ID": 5866,_x000D_
        "Results": [_x000D_
          [_x000D_
            "100"_x000D_
          ]_x000D_
        ],_x000D_
        "Statistics": {_x000D_
          "CreationDate": "2022-11-15T10:02:33.4527863+01:00",_x000D_
          "LastRefreshDate": "2020-11-09T16:11:15.4941212+01:00",_x000D_
          "TotalRefreshCount": 1,_x000D_
          "CustomInfo": {}_x000D_
        }_x000D_
      },_x000D_
      "5867": {_x000D_
        "$type": "Inside.Core.Formula.Definition.DefinitionAC, Inside.Core.Formula",_x000D_
        "ID": 5867,_x000D_
        "Results": [_x000D_
          [_x000D_
            "150"_x000D_
          ]_x000D_
        ],_x000D_
        "Statistics": {_x000D_
          "CreationDate": "2022-11-15T10:02:33.4527863+01:00",_x000D_
          "LastRefreshDate": "2020-11-09T16:11:15.4964+01:00",_x000D_
          "TotalRefreshCount": 1,_x000D_
          "CustomInfo": {}_x000D_
        }_x000D_
      },_x000D_
      "5868": {_x000D_
        "$type": "Inside.Core.Formula.Definition.DefinitionAC, Inside.Core.Formula",_x000D_
        "ID": 5868,_x000D_
        "Results": [_x000D_
          [_x000D_
            "250"_x000D_
          ]_x000D_
        ],_x000D_
        "Statistics": {_x000D_
          "CreationDate": "2022-11-15T10:02:33.4527863+01:00",_x000D_
          "LastRefreshDate": "2020-11-09T16:11:15.4994215+01:00",_x000D_
          "TotalRefreshCount": 1,_x000D_
          "CustomInfo": {}_x000D_
        }_x000D_
      },_x000D_
      "5869": {_x000D_
        "$type": "Inside.Core.Formula.Definition.DefinitionAC, Inside.Core.Formula",_x000D_
        "ID": 5869,_x000D_
        "Results": [_x000D_
          [_x000D_
            "250"_x000D_
          ]_x000D_
        ],_x000D_
        "Statistics": {_x000D_
          "CreationDate": "2022-11-15T10:02:33.4527863+01:00",_x000D_
          "LastRefreshDate": "2020-11-09T16:11:15.501418+01:00",_x000D_
          "TotalRefreshCount": 1,_x000D_
          "CustomInfo": {}_x000D_
        }_x000D_
      },_x000D_
      "5870": {_x000D_
        "$type": "Inside.Core.Formula.Definition.DefinitionAC, Inside.Core.Formula",_x000D_
        "ID": 5870,_x000D_
        "Results": [_x000D_
          [_x000D_
            "100"_x000D_
          ]_x000D_
        ],_x000D_
        "Statistics": {_x000D_
          "CreationDate": "2022-11-15T10:02:33.4527863+01:00",_x000D_
          "LastRefreshDate": "2020-11-09T16:11:15.5044103+01:00",_x000D_
          "TotalRefreshCount": 1,_x000D_
          "CustomInfo": {}_x000D_
        }_x000D_
      },_x000D_
      "5871": {_x000D_
        "$type": "Inside.Core.Formula.Definition.DefinitionAC, Inside.Core.Formula",_x000D_
        "ID": 5871,_x000D_
        "Results": [_x000D_
          [_x000D_
            "250"_x000D_
          ]_x000D_
        ],_x000D_
        "Statistics": {_x000D_
          "CreationDate": "2022-11-15T10:02:33.4527863+01:00",_x000D_
          "LastRefreshDate": "2020-11-09T16:11:15.5064047+01:00",_x000D_
          "TotalRefreshCount": 1,_x000D_
          "CustomInfo": {}_x000D_
        }_x000D_
      },_x000D_
      "5872": {_x000D_
        "$type": "Inside.Core.Formula.Definition.DefinitionAC, Inside.Core.Formula",_x000D_
        "ID": 5872,_x000D_
        "Results": [_x000D_
          [_x000D_
            "300"_x000D_
          ]_x000D_
        ],_x000D_
        "Statistics": {_x000D_
          "CreationDate": "2022-11-15T10:02:33.4527863+01:00",_x000D_
          "LastRefreshDate": "2020-11-09T16:11:15.5084054+01:00",_x000D_
          "TotalRefreshCount": 1,_x000D_
          "CustomInfo": {}_x000D_
        }_x000D_
      },_x000D_
      "5873": {_x000D_
        "$type": "Inside.Core.Formula.Definition.DefinitionAC, Inside.Core.Formula",_x000D_
        "ID": 5873,_x000D_
        "Results": [_x000D_
          [_x000D_
            "150"_x000D_
          ]_x000D_
        ],_x000D_
        "Statistics": {_x000D_
          "CreationDate": "2022-11-15T10:02:33.4527863+01:00",_x000D_
          "LastRefreshDate": "2020-11-09T16:11:15.5113957+01:00",_x000D_
          "TotalRefreshCount": 1,_x000D_
          "CustomInfo": {}_x000D_
        }_x000D_
      },_x000D_
      "5874": {_x000D_
        "$type": "Inside.Core.Formula.Definition.DefinitionAC, Inside.Core.Formula",_x000D_
        "ID": 5874,_x000D_
        "Results": [_x000D_
          [_x000D_
            "200"_x000D_
          ]_x000D_
        ],_x000D_
        "Statistics": {_x000D_
          "CreationDate": "2022-11-15T10:02:33.4527863+01:00",_x000D_
          "LastRefreshDate": "2020-11-09T16:11:15.51335+01:00",_x000D_
          "TotalRefreshCount": 1,_x000D_
          "CustomInfo": {}_x000D_
        }_x000D_
      },_x000D_
      "5875": {_x000D_
        "$type": "Inside.Core.Formula.Definition.DefinitionAC, Inside.Core.Formula",_x000D_
        "ID": 5875,_x000D_
        "Results": [_x000D_
          [_x000D_
            "300"_x000D_
          ]_x000D_
        ],_x000D_
        "Statistics": {_x000D_
          "CreationDate": "2022-11-15T10:02:33.4527863+01:00",_x000D_
          "LastRefreshDate": "2020-11-09T16:11:15.5163402+01:00",_x000D_
          "TotalRefreshCount": 1,_x000D_
          "CustomInfo": {}_x000D_
        }_x000D_
      },_x000D_
      "5876": {_x000D_
        "$type": "Inside.Core.Formula.Definition.DefinitionAC, Inside.Core.Formula",_x000D_
        "ID": 5876,_x000D_
        "Results": [_x000D_
          [_x000D_
            "100"_x000D_
          ]_x000D_
        ],_x000D_
        "Statistics": {_x000D_
          "CreationDate": "2022-11-15T10:02:33.4527863+01:00",_x000D_
          "LastRefreshDate": "2020-11-09T16:11:15.5203313+01:00",_x000D_
          "TotalRefreshCount": 1,_x000D_
          "CustomInfo": {}_x000D_
        }_x000D_
      },_x000D_
      "5877": {_x000D_
        "$type": "Inside.Core.Formula.Definition.DefinitionAC, Inside.Core.Formula",_x000D_
        "ID": 5877,_x000D_
        "Results": [_x000D_
          [_x000D_
            "150"_x000D_
          ]_x000D_
        ],_x000D_
        "Statistics": {_x000D_
          "CreationDate": "2022-11-15T10:02:33.4527863+01:00",_x000D_
          "LastRefreshDate": "2020-11-09T16:11:15.5283453+01:00",_x000D_
          "TotalRefreshCount": 1,_x000D_
          "CustomInfo": {}_x000D_
        }_x000D_
      },_x000D_
      "5878": {_x000D_
        "$type": "Inside.Core.Formula.Definition.DefinitionAC, Inside.Core.Formula",_x000D_
        "ID": 5878,_x000D_
        "Results": [_x000D_
          [_x000D_
            "200"_x000D_
          ]_x000D_
        ],_x000D_
        "Statistics": {_x000D_
          "CreationDate": "2022-11-15T10:02:33.4527863+01:00",_x000D_
          "LastRefreshDate": "2020-11-09T16:11:15.5313016+01:00",_x000D_
          "TotalRefreshCount": 1,_x000D_
          "CustomInfo": {}_x000D_
        }_x000D_
      },_x000D_
      "5879": {_x000D_
        "$type": "Inside.Core.Formula.Definition.DefinitionAC, Inside.Core.Formula",_x000D_
        "ID": 5879,_x000D_
        "Results": [_x000D_
          [_x000D_
            "100"_x000D_
          ]_x000D_
        ],_x000D_
        "Statistics": {_x000D_
          "CreationDate": "2022-11-15T10:02:33.4527863+01:00",_x000D_
          "LastRefreshDate": "2020-11-09T16:11:15.533333+01:00",_x000D_
          "TotalRefreshCount": 1,_x000D_
          "CustomInfo": {}_x000D_
        }_x000D_
      },_x000D_
      "5880": {_x000D_
        "$type": "Inside.Core.Formula.Definition.DefinitionAC, Inside.Core.Formula",_x000D_
        "ID": 5880,_x000D_
        "Results": [_x000D_
          [_x000D_
            "300"_x000D_
          ]_x000D_
        ],_x000D_
        "Statistics": {_x000D_
          "CreationDate": "2022-11-15T10:02:33.4527863+01:00",_x000D_
          "LastRefreshDate": "2020-11-09T16:11:15.5363259+01:00",_x000D_
          "TotalRefreshCount": 1,_x000D_
          "CustomInfo": {}_x000D_
        }_x000D_
      },_x000D_
      "5881": {_x000D_
        "$type": "Inside.Core.Formula.Definition.DefinitionAC, Inside.Core.Formula",_x000D_
        "ID": 5881,_x000D_
        "Results": [_x000D_
          [_x000D_
            "100"_x000D_
          ]_x000D_
        ],_x000D_
        "Statistics": {_x000D_
          "CreationDate": "2022-11-15T10:02:33.4527863+01:00",_x000D_
          "LastRefreshDate": "2020-11-09T16:11:15.5383196+01:00",_x000D_
          "TotalRefreshCount": 1,_x000D_
          "CustomInfo": {}_x000D_
        }_x000D_
      },_x000D_
      "5882": {_x000D_
        "$type": "Inside.Core.Formula.Definition.DefinitionAC, Inside.Core.Formula",_x000D_
        "ID": 5882,_x000D_
        "Results": [_x000D_
          [_x000D_
            "200"_x000D_
          ]_x000D_
        ],_x000D_
        "Statistics": {_x000D_
          "CreationDate": "2022-11-15T10:02:33.4527863+01:00",_x000D_
          "LastRefreshDate": "2020-11-09T16:11:15.5413119+01:00",_x000D_
          "TotalRefreshCount": 1,_x000D_
          "CustomInfo": {}_x000D_
        }_x000D_
      },_x000D_
      "5883": {_x000D_
        "$type": "Inside.Core.Formula.Definition.DefinitionAC, Inside.Core.Formula",_x000D_
        "ID": 5883,_x000D_
        "Results": [_x000D_
          [_x000D_
            "250"_x000D_
          ]_x000D_
        ],_x000D_
        "Statistics": {_x000D_
          "CreationDate": "2022-11-15T10:02:33.4527863+01:00",_x000D_
          "LastRefreshDate": "2020-11-09T16:11:15.543317+01:00",_x000D_
          "TotalRefreshCount": 1,_x000D_
          "CustomInfo": {}_x000D_
        }_x000D_
      },_x000D_
      "5884": {_x000D_
        "$type": "Inside.Core.Formula.Definition.DefinitionAC, Inside.Core.Formula",_x000D_
        "ID": 5884,_x000D_
        "Results": [_x000D_
          [_x000D_
            "200"</t>
  </si>
  <si>
    <t xml:space="preserve">_x000D_
          ]_x000D_
        ],_x000D_
        "Statistics": {_x000D_
          "CreationDate": "2022-11-15T10:02:33.4527863+01:00",_x000D_
          "LastRefreshDate": "2020-11-09T16:11:15.5458998+01:00",_x000D_
          "TotalRefreshCount": 1,_x000D_
          "CustomInfo": {}_x000D_
        }_x000D_
      },_x000D_
      "5885": {_x000D_
        "$type": "Inside.Core.Formula.Definition.DefinitionAC, Inside.Core.Formula",_x000D_
        "ID": 5885,_x000D_
        "Results": [_x000D_
          [_x000D_
            "100"_x000D_
          ]_x000D_
        ],_x000D_
        "Statistics": {_x000D_
          "CreationDate": "2022-11-15T10:02:33.4527863+01:00",_x000D_
          "LastRefreshDate": "2020-11-09T16:11:15.5488894+01:00",_x000D_
          "TotalRefreshCount": 1,_x000D_
          "CustomInfo": {}_x000D_
        }_x000D_
      },_x000D_
      "5886": {_x000D_
        "$type": "Inside.Core.Formula.Definition.DefinitionAC, Inside.Core.Formula",_x000D_
        "ID": 5886,_x000D_
        "Results": [_x000D_
          [_x000D_
            "100"_x000D_
          ]_x000D_
        ],_x000D_
        "Statistics": {_x000D_
          "CreationDate": "2022-11-15T10:02:33.4527863+01:00",_x000D_
          "LastRefreshDate": "2020-11-09T16:11:15.5508965+01:00",_x000D_
          "TotalRefreshCount": 1,_x000D_
          "CustomInfo": {}_x000D_
        }_x000D_
      },_x000D_
      "5887": {_x000D_
        "$type": "Inside.Core.Formula.Definition.DefinitionAC, Inside.Core.Formula",_x000D_
        "ID": 5887,_x000D_
        "Results": [_x000D_
          [_x000D_
            "200"_x000D_
          ]_x000D_
        ],_x000D_
        "Statistics": {_x000D_
          "CreationDate": "2022-11-15T10:02:33.4527863+01:00",_x000D_
          "LastRefreshDate": "2020-11-09T16:11:15.5538888+01:00",_x000D_
          "TotalRefreshCount": 1,_x000D_
          "CustomInfo": {}_x000D_
        }_x000D_
      },_x000D_
      "5888": {_x000D_
        "$type": "Inside.Core.Formula.Definition.DefinitionAC, Inside.Core.Formula",_x000D_
        "ID": 5888,_x000D_
        "Results": [_x000D_
          [_x000D_
            "300"_x000D_
          ]_x000D_
        ],_x000D_
        "Statistics": {_x000D_
          "CreationDate": "2022-11-15T10:02:33.4527863+01:00",_x000D_
          "LastRefreshDate": "2020-11-09T16:11:15.5559073+01:00",_x000D_
          "TotalRefreshCount": 1,_x000D_
          "CustomInfo": {}_x000D_
        }_x000D_
      },_x000D_
      "5889": {_x000D_
        "$type": "Inside.Core.Formula.Definition.DefinitionAC, Inside.Core.Formula",_x000D_
        "ID": 5889,_x000D_
        "Results": [_x000D_
          [_x000D_
            "300"_x000D_
          ]_x000D_
        ],_x000D_
        "Statistics": {_x000D_
          "CreationDate": "2022-11-15T10:02:33.4527863+01:00",_x000D_
          "LastRefreshDate": "2020-11-09T16:11:15.5588758+01:00",_x000D_
          "TotalRefreshCount": 1,_x000D_
          "CustomInfo": {}_x000D_
        }_x000D_
      },_x000D_
      "5890": {_x000D_
        "$type": "Inside.Core.Formula.Definition.DefinitionAC, Inside.Core.Formula",_x000D_
        "ID": 5890,_x000D_
        "Results": [_x000D_
          [_x000D_
            "100"_x000D_
          ]_x000D_
        ],_x000D_
        "Statistics": {_x000D_
          "CreationDate": "2022-11-15T10:02:33.4527863+01:00",_x000D_
          "LastRefreshDate": "2020-11-09T16:11:15.5608711+01:00",_x000D_
          "TotalRefreshCount": 1,_x000D_
          "CustomInfo": {}_x000D_
        }_x000D_
      },_x000D_
      "5891": {_x000D_
        "$type": "Inside.Core.Formula.Definition.DefinitionAC, Inside.Core.Formula",_x000D_
        "ID": 5891,_x000D_
        "Results": [_x000D_
          [_x000D_
            "100"_x000D_
          ]_x000D_
        ],_x000D_
        "Statistics": {_x000D_
          "CreationDate": "2022-11-15T10:02:33.4527863+01:00",_x000D_
          "LastRefreshDate": "2020-11-09T16:11:15.5638223+01:00",_x000D_
          "TotalRefreshCount": 1,_x000D_
          "CustomInfo": {}_x000D_
        }_x000D_
      },_x000D_
      "5892": {_x000D_
        "$type": "Inside.Core.Formula.Definition.DefinitionAC, Inside.Core.Formula",_x000D_
        "ID": 5892,_x000D_
        "Results": [_x000D_
          [_x000D_
            "Ingénieur et cadre"_x000D_
          ]_x000D_
        ],_x000D_
        "Statistics": {_x000D_
          "CreationDate": "2022-11-15T10:02:33.4527863+01:00",_x000D_
          "LastRefreshDate": "2020-11-09T16:11:15.5658559+01:00",_x000D_
          "TotalRefreshCount": 1,_x000D_
          "CustomInfo": {}_x000D_
        }_x000D_
      },_x000D_
      "5893": {_x000D_
        "$type": "Inside.Core.Formula.Definition.DefinitionAC, Inside.Core.Formula",_x000D_
        "ID": 5893,_x000D_
        "Results": [_x000D_
          [_x000D_
            "1"_x000D_
          ]_x000D_
        ],_x000D_
        "Statistics": {_x000D_
          "CreationDate": "2022-11-15T10:02:33.4527863+01:00",_x000D_
          "LastRefreshDate": "2020-11-09T16:11:15.5688552+01:00",_x000D_
          "TotalRefreshCount": 1,_x000D_
          "CustomInfo": {}_x000D_
        }_x000D_
      },_x000D_
      "5894": {_x000D_
        "$type": "Inside.Core.Formula.Definition.DefinitionAC, Inside.Core.Formula",_x000D_
        "ID": 5894,_x000D_
        "Results": [_x000D_
          [_x000D_
            ""_x000D_
          ]_x000D_
        ],_x000D_
        "Statistics": {_x000D_
          "CreationDate": "2022-11-15T10:02:33.4527863+01:00",_x000D_
          "LastRefreshDate": "2020-11-09T16:11:15.5708316+01:00",_x000D_
          "TotalRefreshCount": 1,_x000D_
          "CustomInfo": {}_x000D_
        }_x000D_
      },_x000D_
      "5895": {_x000D_
        "$type": "Inside.Core.Formula.Definition.DefinitionAC, Inside.Core.Formula",_x000D_
        "ID": 5895,_x000D_
        "Results": [_x000D_
          [_x000D_
            "Employé"_x000D_
          ]_x000D_
        ],_x000D_
        "Statistics": {_x000D_
          "CreationDate": "2022-11-15T10:02:33.4527863+01:00",_x000D_
          "LastRefreshDate": "2020-11-09T16:14:21.4799164+01:00",_x000D_
          "TotalRefreshCount": 2,_x000D_
          "CustomInfo": {}_x000D_
        }_x000D_
      },_x000D_
      "5896": {_x000D_
        "$type": "Inside.Core.Formula.Definition.DefinitionAC, Inside.Core.Formula",_x000D_
        "ID": 5896,_x000D_
        "Results": [_x000D_
          [_x000D_
            "Ingénieur et cadre"_x000D_
          ]_x000D_
        ],_x000D_
        "Statistics": {_x000D_
          "CreationDate": "2022-11-15T10:02:33.4527863+01:00",_x000D_
          "LastRefreshDate": "2020-11-09T16:14:21.4868974+01:00",_x000D_
          "TotalRefreshCount": 2,_x000D_
          "CustomInfo": {}_x000D_
        }_x000D_
      },_x000D_
      "5897": {_x000D_
        "$type": "Inside.Core.Formula.Definition.DefinitionAC, Inside.Core.Formula",_x000D_
        "ID": 5897,_x000D_
        "Results": [_x000D_
          [_x000D_
            "Employé"_x000D_
          ]_x000D_
        ],_x000D_
        "Statistics": {_x000D_
          "CreationDate": "2022-11-15T10:02:33.4527863+01:00",_x000D_
          "LastRefreshDate": "2020-11-09T16:14:21.4928174+01:00",_x000D_
          "TotalRefreshCount": 2,_x000D_
          "CustomInfo": {}_x000D_
        }_x000D_
      },_x000D_
      "5898": {_x000D_
        "$type": "Inside.Core.Formula.Definition.DefinitionAC, Inside.Core.Formula",_x000D_
        "ID": 5898,_x000D_
        "Results": [_x000D_
          [_x000D_
            "Employé"_x000D_
          ]_x000D_
        ],_x000D_
        "Statistics": {_x000D_
          "CreationDate": "2022-11-15T10:02:33.4527863+01:00",_x000D_
          "LastRefreshDate": "2020-11-09T16:14:21.4958093+01:00",_x000D_
          "TotalRefreshCount": 2,_x000D_
          "CustomInfo": {}_x000D_
        }_x000D_
      },_x000D_
      "5899": {_x000D_
        "$type": "Inside.Core.Formula.Definition.DefinitionAC, Inside.Core.Formula",_x000D_
        "ID": 5899,_x000D_
        "Results": [_x000D_
          [_x000D_
            "Employé"_x000D_
          ]_x000D_
        ],_x000D_
        "Statistics": {_x000D_
          "CreationDate": "2022-11-15T10:02:33.4527863+01:00",_x000D_
          "LastRefreshDate": "2020-11-09T16:14:21.4968097+01:00",_x000D_
          "TotalRefreshCount": 2,_x000D_
          "CustomInfo": {}_x000D_
        }_x000D_
      },_x000D_
      "5900": {_x000D_
        "$type": "Inside.Core.Formula.Definition.DefinitionAC, Inside.Core.Formula",_x000D_
        "ID": 5900,_x000D_
        "Results": [_x000D_
          [_x000D_
            "Ingénieur et cadre"_x000D_
          ]_x000D_
        ],_x000D_
        "Statistics": {_x000D_
          "CreationDate": "2022-11-15T10:02:33.4527863+01:00",_x000D_
          "LastRefreshDate": "2020-11-09T16:14:21.4988582+01:00",_x000D_
          "TotalRefreshCount": 2,_x000D_
          "CustomInfo": {}_x000D_
        }_x000D_
      },_x000D_
      "5901": {_x000D_
        "$type": "Inside.Core.Formula.Definition.DefinitionAC, Inside.Core.Formula",_x000D_
        "ID": 5901,_x000D_
        "Results": [_x000D_
          [_x000D_
            "Employé"_x000D_
          ]_x000D_
        ],_x000D_
        "Statistics": {_x000D_
          "CreationDate": "2022-11-15T10:02:33.4527863+01:00",_x000D_
          "LastRefreshDate": "2020-11-09T16:14:21.5008551+01:00",_x000D_
          "TotalRefreshCount": 2,_x000D_
          "CustomInfo": {}_x000D_
        }_x000D_
      },_x000D_
      "5902": {_x000D_
        "$type": "Inside.Core.Formula.Definition.DefinitionAC, Inside.Core.Formula",_x000D_
        "ID": 5902,_x000D_
        "Results": [_x000D_
          [_x000D_
            "Employé"_x000D_
          ]_x000D_
        ],_x000D_
        "Statistics": {_x000D_
          "CreationDate": "2022-11-15T10:02:33.4527863+01:00",_x000D_
          "LastRefreshDate": "2020-11-09T16:14:21.5018485+01:00",_x000D_
          "TotalRefreshCount": 2,_x000D_
          "CustomInfo": {}_x000D_
        }_x000D_
      },_x000D_
      "5903": {_x000D_
        "$type": "Inside.Core.Formula.Definition.DefinitionAC, Inside.Core.Formula",_x000D_
        "ID": 5903,_x000D_
        "Results": [_x000D_
          [_x000D_
            "Ingénieur et cadre"_x000D_
          ]_x000D_
        ],_x000D_
        "Statistics": {_x000D_
          "CreationDate": "2022-11-15T10:02:33.4527863+01:00",_x000D_
          "LastRefreshDate": "2020-11-09T16:14:21.5038449+01:00",_x000D_
          "TotalRefreshCount": 2,_x000D_
          "CustomInfo": {}_x000D_
        }_x000D_
      },_x000D_
      "5904": {_x000D_
        "$type": "Inside.Core.Formula.Definition.DefinitionAC, Inside.Core.Formula",_x000D_
        "ID": 5904,_x000D_
        "Results": [_x000D_
          [_x000D_
            "Employé"_x000D_
          ]_x000D_
        ],_x000D_
        "Statistics": {_x000D_
          "CreationDate": "2022-11-15T10:02:33.4527863+01:00",_x000D_
          "LastRefreshDate": "2020-11-09T16:14:21.5048455+01:00",_x000D_
          "TotalRefreshCount": 2,_x000D_
          "CustomInfo": {}_x000D_
        }_x000D_
      },_x000D_
      "5905": {_x000D_
        "$type": "Inside.Core.Formula.Definition.DefinitionAC, Inside.Core.Formula",_x000D_
        "ID": 5905,_x000D_
        "Results": [_x000D_
          [_x000D_
            "Ingénieur et cadre"_x000D_
          ]_x000D_
        ],_x000D_
        "Statistics": {_x000D_
          "CreationDate": "2022-11-15T10:02:33.4527863+01:00",_x000D_
          "LastRefreshDate": "2020-11-09T16:14:21.5068421+01:00",_x000D_
          "TotalRefreshCount": 2,_x000D_
          "CustomInfo": {}_x000D_
        }_x000D_
      },_x000D_
      "5906": {_x000D_
        "$type": "Inside.Core.Formula.Definition.DefinitionAC, Inside.Core.Formula",_x000D_
        "ID": 5906,_x000D_
        "Results": [_x000D_
          [_x000D_
            "Employé"_x000D_
          ]_x000D_
        ],_x000D_
        "Statistics": {_x000D_
          "CreationDate": "2022-11-15T10:02:33.4527863+01:00",_x000D_
          "LastRefreshDate": "2020-11-09T16:14:21.5088764+01:00",_x000D_
          "TotalRefreshCount": 2,_x000D_
          "CustomInfo": {}_x000D_
        }_x000D_
      },_x000D_
      "5907": {_x000D_
        "$type": "Inside.Core.Formula.Definition.DefinitionAC, Inside.Core.Formula",_x000D_
        "ID": 5907,_x000D_
        "Results": [_x000D_
          [_x000D_
            "Ingénieur et cadre"_x000D_
          ]_x000D_
        ],_x000D_
        "Statistics": {_x000D_
          "CreationDate": "2022-11-15T10:02:33.4527863+01:00",_x000D_
          "LastRefreshDate": "2020-11-09T16:14:21.5104382+01:00",_x000D_
          "TotalRefreshCount": 2,_x000D_
          "CustomInfo": {}_x000D_
        }_x000D_
      },_x000D_
      "5908": {_x000D_
        "$type": "Inside.Core.Formula.Definition.DefinitionAC, Inside.Core.Formula",_x000D_
        "ID": 5908,_x000D_
        "Results": [_x000D_
          [_x000D_
            "Employé"_x000D_
          ]_x000D_
        ],_x000D_
        "Statistics": {_x000D_
          "CreationDate": "2022-11-15T10:02:33.4527863+01:00",_x000D_
          "LastRefreshDate": "2020-11-09T16:14:21.5124321+01:00",_x000D_
          "TotalRefreshCount": 2,_x000D_
          "CustomInfo": {}_x000D_
        }_x000D_
      },_x000D_
      "5909": {_x000D_
        "$type": "Inside.Core.Formula.Definition.DefinitionAC, Inside.Core.Formula",_x000D_
        "ID": 5909,_x000D_
        "Results": [_x000D_
          [_x000D_
            "Ingénieur et cadre"_x000D_
          ]_x000D_
        ],_x000D_
        "Statistics": {_x000D_
          "CreationDate": "2022-11-15T10:02:33.4527863+01:00",_x000D_
          "LastRefreshDate": "2020-11-09T16:14:21.5134293+01:00",_x000D_
          "TotalRefreshCount": 2,_x000D_
          "CustomInfo": {}_x000D_
        }_x000D_
      },_x000D_
      "5910": {_x000D_
        "$type": "Inside.Core.Formula.Definition.DefinitionAC, Inside.Core.Formula",_x000D_
        "ID": 5910,_x000D_
        "Results": [_x000D_
          [_x000D_
            "Ingénieur et cadre"_x000D_
          ]_x000D_
        ],_x000D_
        "Statistics": {_x000D_
          "CreationDate": "2022-11-15T10:02:33.4527863+01:00",_x000D_
          "LastRefreshDate": "2020-11-09T16:14:21.5154579+01:00",_x000D_
          "TotalRefreshCount": 2,_x000D_
          "CustomInfo": {}_x000D_
        }_x000D_
      },_x000D_
      "5911": {_x000D_
        "$type": "Inside.Core.Formula.Definition.DefinitionAC, Inside.Core.Formula",_x000D_
        "ID": 5911,_x000D_
        "Results": [_x000D_
          [_x000D_
            "Employé"_x000D_
          ]_x000D_
        ],_x000D_
        "Statistics": {_x000D_
          "CreationDate": "2022-11-15T10:02:33.4527863+01:00",_x000D_
          "LastRefreshDate": "2020-11-09T16:14:21.5174205+01:00",_x000D_
          "TotalRefreshCount": 2,_x000D_
          "CustomInfo": {}_x000D_
        }_x000D_
      },_x000D_
      "5912": {_x000D_
        "$type": "Inside.Core.Formula.Definition.DefinitionAC, Inside.Core.Formula",_x000D_
        "ID": 5912,_x000D_
        "Results": [_x000D_
          [_x000D_
            "Employé"_x000D_
          ]_x000D_
        ],_x000D_
        "Statistics": {_x000D_
          "CreationDate": "2022-11-15T10:02:33.4527863+01:00",_x000D_
          "LastRefreshDate": "2020-11-09T16:14:21.5193317+01:00",_x000D_
          "TotalRefreshCount": 2,_x000D_
          "CustomInfo": {}_x000D_
        }_x000D_
      },_x000D_
      "5913": {_x000D_
        "$type": "Inside.Core.Formula.Definition.DefinitionAC, Inside.Core.Formula",_x000D_
        "ID": 5913,_x000D_
        "Results": [_x000D_
          [_x000D_
            "Ingénieur et cadre"_x000D_
          ]_x000D_
        ],_x000D_
        "Statistics": {_x000D_
          "CreationDate": "2022-11-15T10:02:33.4527863+01:00",_x000D_
          "LastRefreshDate": "2020-11-09T16:14:21.5203783+01:00",_x000D_
          "TotalRefreshCount": 2,_x000D_
          "CustomInfo": {}_x000D_
        }_x000D_
      },_x000D_
      "5914": {_x000D_
        "$type": "Inside.Core.Formula.Definition.DefinitionAC, Inside.Core.Formula",_x000D_
        "ID": 5914,_x000D_
        "Results": [_x000D_
          [_x000D_
            "Employé"_x000D_
          ]_x000D_
        ],_x000D_
        "Statistics": {_x000D_
          "CreationDate": "2022-11-15T10:02:33.4527863+01:00",_x000D_
          "LastRefreshDate": "2020-11-09T16:14:21.5223699+01:00",_x000D_
          "TotalRefreshCount": 2,_x000D_
          "CustomInfo": {}_x000D_
        }_x000D_
      },_x000D_
      "5915": {_x000D_
        "$type": "Inside.Core.Formula.Definition.DefinitionAC, Inside.Core.Formula",_x000D_
        "ID": 5915,_x000D_
        "Results": [_x000D_
          [_x000D_
            "Employé"_x000D_
          ]_x000D_
        ],_x000D_
        "Statistics": {_x000D_
          "CreationDate": "2022-11-15T10:02:33.4527863+01:00",_x000D_
          "LastRefreshDate": "2020-11-09T16:14:21.5243686+01:00",_x000D_
          "TotalRefreshCount": 2,_x000D_
          "CustomInfo": {}_x000D_
        }_x000D_
      },_x000D_
      "5916": {_x000D_
        "$type": "Inside.Core.Formula.Definition.DefinitionAC, Inside.Core.Formula",_x000D_
        "ID": 5916,_x000D_
        "Results": [_x000D_
          [_x000D_
            "Employé"_x000D_
          ]_x000D_
        ],_x000D_
        "Statistics": {_x000D_
          "CreationDate": "2022-11-15T10:02:33.4527863+01:00",_x000D_
          "LastRefreshDate": "2020-11-09T16:14:21.5253648+01:00",_x000D_
          "TotalRefreshCount": 2,_x000D_
          "CustomInfo": {}_x000D_
        }_x000D_
      },_x000D_
      "5917": {_x000D_
        "$type": "Inside.Core.Formula.Definition.DefinitionAC, Inside.Core.Formula",_x000D_
        "ID": 5917,_x000D_
        "Results": [_x000D_
          [_x000D_
            "Ingénieur et cadre"_x000D_
          ]_x000D_
        ],_x000D_
        "Statistics": {_x000D_
          "CreationDate": "2022-11-15T10:02:33.4527863+01:00",_x000D_
          "LastRefreshDate": "2020-11-09T16:14:21.5279587+01:00",_x000D_
          "TotalRefreshCount": 2,_x000D_
          "CustomInfo": {}_x000D_
        }_x000D_
      },_x000D_
      "5918": {_x000D_
        "$type": "Inside.Core.Formula.Definition.DefinitionAC, Inside.Core.Formula",_x000D_
        "ID": 5918,_x000D_
        "Results": [_x000D_
          [_x000D_
            "Employé"_x000D_
          ]_x000D_
        ],_x000D_
        "Statistics": {_x000D_
          "CreationDate": "2022-11-15T10:02:33.4527863+01:00",_x000D_
          "LastRefreshDate": "2020-11-09T16:14:21.5299456+01:00",_x000D_
          "TotalRefreshCount": 2,_x000D_
          "CustomInfo": {}_x000D_
        }_x000D_
      },_x000D_
      "5919": {_x000D_
        "$type": "Inside.Core.Formula.Definition.DefinitionAC, Inside.Core.Formula",_x000D_
        "ID": 5919,_x000D_
        "Results": [_x000D_
          [_x000D_
            "Employé"_x000D_
          ]_x000D_
        ],_x000D_
        "Statistics": {_x000D_
          "CreationDate": "2022-11-15T10:02:33.4527863+01:00",_x000D_
          "LastRefreshDate": "2020-11-09T16:14:21.5319813+01:00",_x000D_
          "TotalRefreshCount": 2,_x000D_
          "CustomInfo": {}_x000D_
        }_x000D_
      },_x000D_
      "5920": {_x000D_
        "$type": "Inside.Core.Formula.Definition.DefinitionAC, Inside.Core.Formula",_x000D_
        "ID": 5920,_x000D_
        "Results": [_x000D_
          [_x000D_
            "Employé"_x000D_
          ]_x000D_
        ],_x000D_
        "Statistics": {_x000D_
          "CreationDate": "2022-11-15T10:02:33.4527863+01:00",_x000D_
          "LastRefreshDate": "2020-11-09T16:14:21.5339736+01:00",_x000D_
          "TotalRefreshCount": 2,_x000D_
          "CustomInfo": {}_x000D_
        }_x000D_
      },_x000D_
      "5921": {_x000D_
        "$type": "Inside.Core.Formula.Definition.DefinitionAC, Inside.Core.Formula",_x000D_
        "ID": 5921,_x000D_
        "Results": [_x000D_
          [_x000D_
            "Employé"_x000D_
          ]_x000D_
        ],_x000D_
        "Statistics": {_x000D_
          "CreationDate": "2022-11-15T10:02:33.4527863+01:00",_x000D_
          "LastRefreshDate": "2020-11-09T16:14:21.5349718+01:00",_x000D_
          "TotalRefreshCount": 2,_x000D_
          "CustomInfo": {}_x000D_
        }_x000D_
      },_x000D_
      "5922": {_x000D_
        "$type": "Inside.Core.Formula.Definition.DefinitionAC, Inside.Core.Formula",_x000D_
        "ID": 5922,_x000D_
        "Results": [_x000D_
          [_x000D_
            "Employé"_x000D_
          ]_x000D_
        ],_x000D_
        "Statistics": {_x000D_
          "CreationDate": "2022-11-15T10:02:33.4527863+01:00",_x000D_
          "LastRefreshDate": "2020-11-09T16:14:21.5369812+01:00",_x000D_
          "TotalRefreshCount": 2,_x000D_
          "CustomInfo": {}_x000D_
        }_x000D_
      },_x000D_
      "5923": {_x000D_
        "$type": "Inside.Core.Formula.Definition.DefinitionAC, Inside.Core.Formula",_x000D_
        "ID": 5923,_x000D_
        "Results": [_x000D_
          [_x000D_
            "Ingénieur et cadre"_x000D_
          ]_x000D_
        ],_x000D_
        "Statistics": {_x000D_
          "CreationDate": "2022-11-15T10:02:33.4527863+01:00",_x000D_
          "LastRefreshDate": "2020-11-09T16:14:21.5389218+01:00",_x000D_
          "TotalRefreshCount": 2,_x000D_
          "CustomInfo": {}_x000D_
        }_x000D_
      },_x000D_
      "5924": {_x000D_
        "$type": "Inside.Core.Formula.Definition.DefinitionAC, Inside.Core.Formula",_x000D_
        "ID": 5924,_x000D_
        "Results": [_x000D_
          [_x000D_
            "Employé"_x000D_
          ]_x000D_
        ],_x000D_
        "Statistics": {_x000D_
          "CreationDate": "2022-11-15T10:02:33.4527863+01:00",_x000D_
          "LastRefreshDate": "2020-11-09T16:14:21.5399635+01:00",_x000D_
          "TotalRefreshCount": 2,_x000D_
          "CustomInfo": {}_x000D_
        }_x000D_
      },_x000D_
      "5925": {_x000D_
        "$type": "Inside.Core.Formula.Definition.DefinitionAC, Inside.Core.Formula",_x000D_
        "ID": 5925,_x000D_
        "Results": [_x000D_
          [_x000D_
            "Employé"_x000D_
          ]_x000D_
        ],_x000D_
        "Statistics": {_x000D_
          "CreationDate": "2022-11-15T10:02:33.4527863+01:00",_x000D_
          "LastRefreshDate": "2020-11-09T16:14:21.541914+01:00",_x000D_
          "TotalRefreshCount": 2,_x000D_
          "CustomInfo": {}_x000D_
        }_x000D_
      },_x000D_
      "5926": {_x000D_
        "$type": "Inside.Core.Formula.Definition.DefinitionAC, Inside.Core.Formula",_x000D_
        "ID": 5926,_x000D_
        "Results": [_x000D_
          [_x000D_
            "Ingénieur et cadre"_x000D_
          ]_x000D_
        ],_x000D_
        "Statistics": {_x000D_
          "CreationDate": "2022-11-15T10:02:33.4527863+01:00",_x000D_
          "LastRefreshDate": "2020-11-09T16:14:21.5449463+01:00",_x000D_
          "TotalRefreshCount": 2,_x000D_
          "CustomInfo": {}_x000D_
        }_x000D_
      },_x000D_
      "5927": {_x000D_
        "$type": "Inside.Core.Formula.Definition.DefinitionAC, Inside.Core.Formula",_x000D_
        "ID": 5927,_x000D_
        "Results": [_x000D_
          [_x000D_
            "Ingénieur et cadre"_x000D_
          ]_x000D_
        ],_x000D_
        "Statistics": {_x000D_
          "CreationDate": "2022-11-15T10:02:33.4527863+01:00",_x000D_
          "LastRefreshDate": "2020-11-09T16:14:21.5469018+01:00",_x000D_
          "TotalRefreshCount": 2,_x000D_
          "CustomInfo": {}_x000D_
        }_x000D_
      },_x000D_
      "5928": {_x000D_
        "$type": "Inside.Core.Formula.Definition.DefinitionAC, Inside.Core.Formula",_x000D_
        "ID": 5928,_x000D_
        "Results": [_x000D_
          [_x000D_
            "Employé"_x000D_
          ]_x000D_
        ],_x000D_
        "Statistics": {_x000D_
          "CreationDate": "2022-11-15T10:02:33.4527863+01:00",_x000D_
          "LastRefreshDate": "2020-11-09T16:14:21.5479363+01:00",_x000D_
          "TotalRefreshCount": 2,_x000D_
          "CustomInfo": {}_x000D_
        }_x000D_
      },_x000D_
      "5929": {_x000D_
        "$type": "Inside.Core.Formula.Definition.DefinitionAC, Inside.Core.Formula",_x000D_
        "ID": 5929,_x000D_
        "Results": [_x000D_
          [_x000D_
            "Employé"_x000D_
          ]_x000D_
        ],_x000D_
        "Statistics": {_x000D_
          "CreationDate": "2022-11-15T10:02:33.4527863+01:00",_x000D_
          "LastRefreshDate": "2020-11-09T16:14:21.5498941+01:00",_x000D_
          "TotalRefreshCount": 2,_x000D_
          "CustomInfo": {}_x000D_
        }_x000D_
      },_x000D_
      "5930": {_x000D_
        "$type": "Inside.Core.Formula.Definition.DefinitionAC, Inside.Core.Formula",_x000D_
        "ID": 5930,_x000D_
        "Results": [_x000D_
          [_x000D_
            "Employé"_x000D_
          ]_x000D_
        ],_x000D_
        "Statistics": {_x000D_
          "CreationDate": "2022-11-15T10:02:33.4527863+01:00",_x000D_
          "LastRefreshDate": "2020-11-09T16:14:21.5519637+01:00",_x000D_
          "TotalRefreshCount": 2,_x000D_
          "CustomInfo": {}_x000D_
        }_x000D_
      },_x000D_
      "5931": {_x000D_
        "$type": "Inside.Core.Formula.Definition.DefinitionAC, Inside.Core.Formula",_x000D_
        "ID": 5931,_x000D_
        "Results": [_x000D_
          [_x000D_
            "Ingénieur et cadre"_x000D_
          ]_x000D_
        ],_x000D_
        "Statistics": {_x000D_
          "CreationDate": "2022-11-15T10:02:33.4527863+01:00",_x000D_
          "LastRefreshDate": "2020-11-09T16:14:21.5529618+01:00",_x000D_
          "TotalRefreshCount": 2,_x000D_
          "CustomInfo": {}_x000D_
        }_x000D_
      },_x000D_
      "5932": {_x000D_
        "$type": "Inside.Core.Formula.Definition.DefinitionAC, Inside.Core.Formula",_x000D_
        "ID": 5932,_x000D_
        "Results": [_x000D_
          [_x000D_
            "Ingénieur et cadre"_x000D_
          ]_x000D_
        ],_x000D_
        "Statistics": {_x000D_
          "CreationDate": "2022-11-15T10:02:33.4527863+01:00",_x000D_
          "LastRefreshDate": "2020-11-09T16:14:21.5549599+01:00",_x000D_
          "TotalRefreshCount": 2,_x000D_
          "CustomInfo": {}_x000D_
        }_x000D_
      },_x000D_
      "5933": {_x000D_
        "$type": "Inside.Core.Formula.Definition.DefinitionAC, Inside.Core.Formula",_x000D_
        "ID": 5933,_x000D_
        "Results": [_x000D_
          [_x000D_
            "Employé"_x000D_
          ]_x000D_
        ],_x000D_
        "Statistics": {_x000D_
          "CreationDate": "2022-11-15T10:02:33.4527863+01:00",_x000D_
          "LastRefreshDate": "2020-11-09T16:14:21.5565068+01:00",_x000D_
          "TotalRefreshCount": 2,_x000D_
          "CustomInfo": {}_x000D_
        }_x000D_
      },_x000D_
      "5934": {_x000D_
        "$type": "Inside.Core.Formula.Definition.DefinitionAC, Inside.Core.Formula",_x000D_
        "ID": 5934,_x000D_
        "Results": [_x000D_
          [_x000D_
            "Employé"_x000D_
          ]_x000D_
        ],_x000D_
        "Statistics": {_x000D_
          "CreationDate": "2022-11-15T10:02:33.4527863+01:00",_x000D_
          "LastRefreshDate": "2020-11-09T16:14:21.5580523+01:00",_x000D_
          "TotalRefreshCount": 2,_x000D_
          "CustomInfo": {}_x000D_
        }_x000D_
      },_x000D_
      "5935": {_x000D_
        "$type": "Inside.Core.Formula.Definition.DefinitionAC, Inside.Core.Formula",_x000D_
        "ID": 5935,_x000D_
        "Results": [_x000D_
          [_x000D_
            "Ingénieur et cadre"_x000D_
          ]_x000D_
        ],_x000D_
        "Statistics": {_x000D_
          "CreationDate": "2022-11-15T10:02:33.4527863+01:00",_x000D_
          "LastRefreshDate": "2020-11-09T16:14:21.5600434+01:00",_x000D_
          "TotalRefreshCount": 2,_x000D_
          "CustomInfo": {}_x000D_
        }_x000D_
      },_x000D_
      "5936": {_x000D_
        "$type": "Inside.Core.Formula.Definition.DefinitionAC, Inside.Core.Formula",_x000D_
        "ID": 5936,_x000D_
        "Results": [_x000D_
          [_x000D_
            "Employé"_x000D_
          ]_x000D_
        ],_x000D_
        "Statistics": {_x000D_
          "CreationDate": "2022-11-15T10:02:33.4527863+01:00",_x000D_
          "LastRefreshDate": "2020-11-09T16:14:21.5620857+01:00",_x000D_
          "TotalRefreshCount": 2,_x000D_
          "CustomInfo": {}_x000D_
        }_x000D_
      },_x000D_
      "5937": {_x000D_
        "$type": "Inside.Core.Formula.Definition.DefinitionAC, Inside.Core.Formula",_x000D_
        "ID": 5937,_x000D_
        "Results": [_x000D_
          [_x000D_
            "Employé"_x000D_
          ]_x000D_
        ],_x000D_
        "Statistics": {_x000D_
          "CreationDate": "2022-11-15T10:02:33.4527863+01:00",_x000D_
          "LastRefreshDate": "2020-11-09T16:14:21.5640743+01:00",_x000D_
          "TotalRefreshCount": 2,_x000D_
          "CustomInfo": {}_x000D_
        }_x000D_
      },_x000D_
      "5938": {_x000D_
        "$type": "Inside.Core.Formula.Definition.DefinitionAC, Inside.Core.Formula",_x000D_
        "ID": 5938,_x000D_
        "Results": [_x000D_
          [_x000D_
            "Ingénieur et cadre"_x000D_
          ]_x000D_
        ],_x000D_
        "Statistics": {_x000D_
          "CreationDate": "2022-11-15T10:02:33.4527863+01:00",_x000D_
          "LastRefreshDate": "2020-11-09T16:14:21.5650738+01:00",_x000D_
          "TotalRefreshCount": 2,_x000D_
          "CustomInfo": {}_x000D_
        }_x000D_
      },_x000D_
      "5939": {_x000D_
        "$type": "Inside.Core.Formula.Definition.DefinitionAC, Inside.Core.Formula",_x000D_
        "ID": 5939,_x000D_
        "Results": [_x000D_
          [_x000D_
            "Employé"_x000D_
          ]_x000D_
        ],_x000D_
        "Statistics": {_x000D_
          "CreationDate": "2022-11-15T10:02:33.4527863+01:00",_x000D_
          "LastRefreshDate": "2020-11-09T16:14:21.5670809+01:00",_x000D_
          "TotalRefreshCount": 2,_x000D_
          "CustomInfo": {}_x000D_
        }_x000D_
      },_x000D_
      "5940": {_x000D_
        "$type": "Inside.Core.Formula.Definition.DefinitionAC, Inside.Core.Formula",_x000D_
        "ID": 5940,_x000D_
        "Results": [_x000D_
          [_x000D_
            "Ingénieur et cadre"_x000D_
          ]_x000D_
        ],_x000D_
        "Statistics": {_x000D_
          "CreationDate": "2022-11-15T10:02:33.4527863+01:00",_x000D_
          "LastRefreshDate": "2020-11-09T16:14:21.5690202+01:00",_x000D_
          "TotalRefreshCount": 2,_x000D_
          "CustomInfo": {}_x000D_
        }_x000D_
      },_x000D_
      "5941": {_x000D_
        "$type": "Inside.Core.Formula.Definition.DefinitionAC, Inside.Core.Formula",_x000D_
        "ID": 5941,_x000D_
        "Results": [_x000D_
          [_x000D_
            "Employé"_x000D_
          ]_x000D_
        ],_x000D_
        "Statistics": {_x000D_
          "CreationDate": "2022-11-15T10:02:33.4527863+01:00",_x000D_
          "LastRefreshDate": "2020-11-09T16:14:21.5700602+01:00",_x000D_
          "TotalRefreshCount": 2,_x000D_
          "CustomInfo": {}_x000D_
        }_x000D_
      },_x000D_
      "5942": {_x000D_
        "$type": "Inside.Core.Formula.Definition.DefinitionAC, Inside.Core.Formula",_x000D_
        "ID": 5942,_x000D_
        "Results": [_x000D_
          [_x000D_
            "Employé"_x000D_
          ]_x000D_
        ],_x000D_
        "Statistics": {_x000D_
          "CreationDate": "2022-11-15T10:02:33.4527863+01:00",_x000D_
          "LastRefreshDate": "2020-11-09T16:14:21.5720517+01:00",_x000D_
          "TotalRefreshCount": 2,_x000D_
          "CustomInfo": {}_x000D_
        }_x000D_
      },_x000D_
      "5943": {_x000D_
        "$type": "Inside.Core.Formula.Definition.DefinitionAC, Inside.Core.Formula",_x000D_
        "ID": 5943,_x000D_
        "Results": [_x000D_
          [_x000D_
            "Employé"_x000D_
          ]_x000D_
        ],_x000D_
        "Statistics": {_x000D_
          "CreationDate": "2022-11-15T10:02:33.4527863+01:00",_x000D_
          "LastRefreshDate": "2020-11-09T16:14:21.5740484+01:00",_x000D_
          "TotalRefreshCount": 2,_x000D_
          "CustomInfo": {}_x000D_
        }_x000D_
      },_x000D_
      "5944": {_x000D_
        "$type": "Inside.Core.Formula.Definition.DefinitionAC, Inside.Core.Formula",_x000D_
        "ID": 5944,_x000D_
        "Results": [_x000D_
          [_x000D_
            "Ingénieur et cadre"_x000D_
          ]_x000D_
        ],_x000D_
        "Statistics": {_x000D_
          "CreationDate": "2022-11-15T10:02:33.4527863+01:00",_x000D_
          "LastRefreshDate": "2020-11-09T16:14:21.5750444+01:00",_x000D_
          "TotalRefreshCount": 2,_x000D_
          "CustomInfo": {}_x000D_
        }_x000D_
      },_x000D_
      "5945": {_x000D_
        "$type": "Inside.Core.Formula.Definition.DefinitionAC, Inside.Core.Formula",_x000D_
        "ID": 5945,_x000D_
        "Results": [_x000D_
          [_x000D_
            "Employé"_x000D_
          ]_x000D_
        ],_x000D_
        "Statistics": {_x000D_
          "CreationDate": "2022-11-15T10:02:33.4527863+01:00",_x000D_
          "LastRefreshDate": "2020-11-09T16:14:21.5769994+01:00",_x000D_
          "TotalRefreshCount": 2,_x000D_
          "CustomInfo": {}_x000D_
        }_x000D_
      },_x000D_
      "5946": {_x000D_
        "$type": "Inside.Core.Formula.Definition.DefinitionAC, Inside.Core.Formula",_x000D_
        "ID": 5946,_x000D_
        "Results": [_x000D_
          [_x000D_
            "Employé"_x000D_
          ]_x000D_
        ],_x000D_
        "Statistics": {_x000D_
          "CreationDate": "2022-11-15T10:02:33.4527863+01:00",_x000D_
          "LastRefreshDate": "2020-11-09T16:14:21.5799905+01:00",_x000D_
          "TotalRefreshCount": 2,_x000D_
          "CustomInfo": {}_x000D_
        }_x000D_
      },_x000D_
      "5947": {_x000D_
        "$type": "Inside.Core.Formula.Definition.DefinitionAC, Inside.Core.Formula",_x000D_
        "ID": 5947,_x000D_
        "Results": [_x000D_
          [_x000D_
            "1"_x000D_
          ]_x000D_
        ],_x000D_
        "Statistics": {_x000D_
          "CreationDate": "2022-11-15T10:02:33.4527863+01:00",_x000D_
          "LastRefreshDate": "2020-11-09T16:14:21.5819852+01:00",_x000D_
          "TotalRefreshCount": 2,_x000D_
          "CustomInfo": {}_x000D_
        }_x000D_
      },_x000D_
      "5948": {_x000D_
        "$type": "Inside.Core.Formula.Definition.DefinitionAC, Inside.Core.Formula",_x000D_
        "ID": 5948,_x000D_
        "Results": [_x000D_
          [_x000D_
            "2"_x000D_
          ]_x000D_
        ],_x000D_
        "Statistics": {_x000D_
          "CreationDate": "2022-11-15T10:02:33.4527863+01:00",_x000D_
          "LastRefreshDate": "2020-11-09T16:14:21.582991+01:00",_x000D_
          "TotalRefreshCount": 2,_x000D_
          "CustomInfo": {}_x000D_
        }_x000D_
      },_x000D_
      "5949": {_x000D_
        "$type": "Inside.Core.Formula.Definition.DefinitionAC, Inside.Core.Formula",_x000D_
        "ID": 5949,_x000D_
        "Results": [_x000D_
          [_x000D_
            "3"_x000D_
          ]_x000D_
        ],_x000D_
        "Statistics": {_x000D_
          "CreationDate": "2022-11-15T10:02:33.4527863+01:00",_x000D_
          "LastRefreshDate": "2020-11-09T16:14:21.5849787+01:00",_x000D_
          "TotalRefreshCount": 2,_x000D_
          "CustomInfo": {}_x000D_
        }_x000D_
      },_x000D_
      "5950": {_x000D_
        "$type": "Inside.Core.Formula.Definition.DefinitionAC, Inside.Core.Formula",_x000D_
        "ID": 5950,_x000D_
        "Results": [_x000D_
          [_x000D_
            "1"_x000D_
          ]_x000D_
        ],_x000D_
        "Statistics": {_x000D_
          "CreationDate": "2022-11-15T10:02:33.4527863+01:00",_x000D_
          "LastRefreshDate": "2020-11-09T16:14:21.5870083+01:00",_x000D_
          "TotalRefreshCount": 2,_x000D_
          "CustomInfo": {}_x000D_
        }_x000D_
      },_x000D_
      "5951": {_x000D_
        "$type": "Inside.Core.Formula.Definition.DefinitionAC, Inside.Core.Formula",_x000D_
        "ID": 5951,_x000D_
        "Results": [_x000D_
          [_x000D_
            "Employé"_x000D_
          ]_x000D_
        ],_x000D_
        "Statistics": {_x000D_
          "CreationDate": "2022-11-15T10:02:33.4527863+01:00",_x000D_
          "LastRefreshDate": "2020-11-09T16:14:21.7134873+01:00",_x000D_
          "TotalRefreshCount": 2,_x000D_
          "CustomInfo": {}_x000D_
        }_x000D_
      },_x000D_
      "5952": {_x000D_
        "$type": "Inside.Core.Formula.Definition.DefinitionAC, Inside.Core.Formula",_x000D_
        "ID": 5952,_x000D_
        "Results": [_x000D_
          [_x000D_
            "Employé"_x000D_
          ]_x000D_
        ],_x000D_
        "Statistics": {_x000D_
          "CreationDate": "2022-11-15T10:02:33.4527863+01:00",_x000D_
          "LastRefreshDate": "2020-11-09T16:14:21.7154817+01:00",_x000D_
          "TotalRefreshCount": 2,_x000D_
          "CustomInfo": {}_x000D_
        }_x000D_
      },_x000D_
      "5953": {_x000D_
        "$type": "Inside.Core.Formula.Definition.DefinitionAC, Inside.Core.Formula",_x000D_
        "ID": 5953,_x000D_
        "Results": [_x000D_
          [_x000D_
            "Ingénieur et cadre"_x000D_
          ]_x000D_
        ],_x000D_
        "Statistics": {_x000D_
          "CreationDate": "2022-11-15T10:02:33.4527863+01:00",_x000D_
          "LastRefreshDate": "2020-11-09T16:14:21.7164798+01:00",_x000D_
          "TotalRefreshCount": 2,_x000D_
          "CustomInfo": {}_x000D_
        }_x000D_
      },_x000D_
      "5954": {_x000D_
        "$type": "Inside.Core.Formula.Definition.DefinitionAC, Inside.Core.Formula",_x000D_
        "ID": 5954,_x000D_
        "Results": [_x000D_
          [_x000D_
            "Employé"_x000D_
          ]_x000D_
        ],_x000D_
        "Statistics": {_x000D_
          "CreationDate": "2022-11-15T10:02:33.4527863+01:00",_x000D_
          "LastRefreshDate": "2020-11-09T16:14:21.7184742+01:00",_x000D_
          "TotalRefreshCount": 2,_x000D_
          "CustomInfo": {}_x000D_
        }_x000D_
      },_x000D_
      "5955": {_x000D_
        "$type": "Inside.Core.Formula.Definition.DefinitionAC, Inside.Core.Formula",_x000D_
        "ID": 5955,_x000D_
        "Results": [_x000D_
          [_x000D_
            "Employé"_x000D_
          ]_x000D_
        ],_x000D_
        "Statistics": {_x000D_
          "CreationDate": "2022-11-15T10:02:33.4527863+01:00",_x000D_
          "LastRefreshDate": "2020-11-09T16:14:21.7204715+01:00",_x000D_
          "TotalRefreshCount": 2,_x000D_
          "CustomInfo": {}_x000D_
        }_x000D_
      },_x000D_
      "5956": {_x000D_
        "$type": "Inside.Core.Formula.Definition.DefinitionAC, Inside.Core.Formula",_x000D_
        "ID": 5956,_x000D_
        "Results": [_x000D_
          [_x000D_
            "Ingénieur et cadre"_x000D_
          ]_x000D_
        ],_x000D_
        "Statistics": {_x000D_
          "CreationDate": "2022-11-15T10:02:33.4527863+01:00",_x000D_
          "LastRefreshDate": "2020-11-09T16:14:21.721467+01:00",_x000D_
          "TotalRefreshCount": 2,_x000D_
          "CustomInfo": {}_x000D_
        }_x000D_
      },_x000D_
      "5957": {_x000D_
        "$type": "Inside.Core.Formula.Definition.DefinitionAC, Inside.Core.Formula",_x000D_
        "ID": 5957,_x000D_
        "Results": [_x000D_
       </t>
  </si>
  <si>
    <t xml:space="preserve">   [_x000D_
            "Employé"_x000D_
          ]_x000D_
        ],_x000D_
        "Statistics": {_x000D_
          "CreationDate": "2022-11-15T10:02:33.4527863+01:00",_x000D_
          "LastRefreshDate": "2020-11-09T16:14:21.7234637+01:00",_x000D_
          "TotalRefreshCount": 2,_x000D_
          "CustomInfo": {}_x000D_
        }_x000D_
      },_x000D_
      "5958": {_x000D_
        "$type": "Inside.Core.Formula.Definition.DefinitionAC, Inside.Core.Formula",_x000D_
        "ID": 5958,_x000D_
        "Results": [_x000D_
          [_x000D_
            "Employé"_x000D_
          ]_x000D_
        ],_x000D_
        "Statistics": {_x000D_
          "CreationDate": "2022-11-15T10:02:33.4527863+01:00",_x000D_
          "LastRefreshDate": "2020-11-09T16:14:21.7244598+01:00",_x000D_
          "TotalRefreshCount": 2,_x000D_
          "CustomInfo": {}_x000D_
        }_x000D_
      },_x000D_
      "5959": {_x000D_
        "$type": "Inside.Core.Formula.Definition.DefinitionAC, Inside.Core.Formula",_x000D_
        "ID": 5959,_x000D_
        "Results": [_x000D_
          [_x000D_
            "Employé"_x000D_
          ]_x000D_
        ],_x000D_
        "Statistics": {_x000D_
          "CreationDate": "2022-11-15T10:02:33.4527863+01:00",_x000D_
          "LastRefreshDate": "2020-11-09T16:14:21.7264562+01:00",_x000D_
          "TotalRefreshCount": 2,_x000D_
          "CustomInfo": {}_x000D_
        }_x000D_
      },_x000D_
      "5960": {_x000D_
        "$type": "Inside.Core.Formula.Definition.DefinitionAC, Inside.Core.Formula",_x000D_
        "ID": 5960,_x000D_
        "Results": [_x000D_
          [_x000D_
            "Ingénieur et cadre"_x000D_
          ]_x000D_
        ],_x000D_
        "Statistics": {_x000D_
          "CreationDate": "2022-11-15T10:02:33.4527863+01:00",_x000D_
          "LastRefreshDate": "2020-11-09T16:14:21.7284273+01:00",_x000D_
          "TotalRefreshCount": 2,_x000D_
          "CustomInfo": {}_x000D_
        }_x000D_
      },_x000D_
      "5961": {_x000D_
        "$type": "Inside.Core.Formula.Definition.DefinitionAC, Inside.Core.Formula",_x000D_
        "ID": 5961,_x000D_
        "Results": [_x000D_
          [_x000D_
            "Ingénieur et cadre"_x000D_
          ]_x000D_
        ],_x000D_
        "Statistics": {_x000D_
          "CreationDate": "2022-11-15T10:02:33.4527863+01:00",_x000D_
          "LastRefreshDate": "2020-11-09T16:14:21.7304473+01:00",_x000D_
          "TotalRefreshCount": 2,_x000D_
          "CustomInfo": {}_x000D_
        }_x000D_
      },_x000D_
      "5962": {_x000D_
        "$type": "Inside.Core.Formula.Definition.DefinitionAC, Inside.Core.Formula",_x000D_
        "ID": 5962,_x000D_
        "Results": [_x000D_
          [_x000D_
            "Employé"_x000D_
          ]_x000D_
        ],_x000D_
        "Statistics": {_x000D_
          "CreationDate": "2022-11-15T10:02:33.4527863+01:00",_x000D_
          "LastRefreshDate": "2020-11-09T16:14:21.7324415+01:00",_x000D_
          "TotalRefreshCount": 2,_x000D_
          "CustomInfo": {}_x000D_
        }_x000D_
      },_x000D_
      "5963": {_x000D_
        "$type": "Inside.Core.Formula.Definition.DefinitionAC, Inside.Core.Formula",_x000D_
        "ID": 5963,_x000D_
        "Results": [_x000D_
          [_x000D_
            "Employé"_x000D_
          ]_x000D_
        ],_x000D_
        "Statistics": {_x000D_
          "CreationDate": "2022-11-15T10:02:33.4527863+01:00",_x000D_
          "LastRefreshDate": "2020-11-09T16:14:21.733443+01:00",_x000D_
          "TotalRefreshCount": 2,_x000D_
          "CustomInfo": {}_x000D_
        }_x000D_
      },_x000D_
      "5964": {_x000D_
        "$type": "Inside.Core.Formula.Definition.DefinitionAC, Inside.Core.Formula",_x000D_
        "ID": 5964,_x000D_
        "Results": [_x000D_
          [_x000D_
            "Employé"_x000D_
          ]_x000D_
        ],_x000D_
        "Statistics": {_x000D_
          "CreationDate": "2022-11-15T10:02:33.4527863+01:00",_x000D_
          "LastRefreshDate": "2020-11-09T16:14:21.7354321+01:00",_x000D_
          "TotalRefreshCount": 2,_x000D_
          "CustomInfo": {}_x000D_
        }_x000D_
      },_x000D_
      "5965": {_x000D_
        "$type": "Inside.Core.Formula.Definition.DefinitionAC, Inside.Core.Formula",_x000D_
        "ID": 5965,_x000D_
        "Results": [_x000D_
          [_x000D_
            "Ingénieur et cadre"_x000D_
          ]_x000D_
        ],_x000D_
        "Statistics": {_x000D_
          "CreationDate": "2022-11-15T10:02:33.4527863+01:00",_x000D_
          "LastRefreshDate": "2020-11-09T16:14:21.7364304+01:00",_x000D_
          "TotalRefreshCount": 2,_x000D_
          "CustomInfo": {}_x000D_
        }_x000D_
      },_x000D_
      "5966": {_x000D_
        "$type": "Inside.Core.Formula.Definition.DefinitionAC, Inside.Core.Formula",_x000D_
        "ID": 5966,_x000D_
        "Results": [_x000D_
          [_x000D_
            "Ingénieur et cadre"_x000D_
          ]_x000D_
        ],_x000D_
        "Statistics": {_x000D_
          "CreationDate": "2022-11-15T10:02:33.4527863+01:00",_x000D_
          "LastRefreshDate": "2020-11-09T16:14:21.7384246+01:00",_x000D_
          "TotalRefreshCount": 2,_x000D_
          "CustomInfo": {}_x000D_
        }_x000D_
      },_x000D_
      "5967": {_x000D_
        "$type": "Inside.Core.Formula.Definition.DefinitionAC, Inside.Core.Formula",_x000D_
        "ID": 5967,_x000D_
        "Results": [_x000D_
          [_x000D_
            "Employé"_x000D_
          ]_x000D_
        ],_x000D_
        "Statistics": {_x000D_
          "CreationDate": "2022-11-15T10:02:33.4527863+01:00",_x000D_
          "LastRefreshDate": "2020-11-09T16:14:21.7404189+01:00",_x000D_
          "TotalRefreshCount": 2,_x000D_
          "CustomInfo": {}_x000D_
        }_x000D_
      },_x000D_
      "5968": {_x000D_
        "$type": "Inside.Core.Formula.Definition.DefinitionAC, Inside.Core.Formula",_x000D_
        "ID": 5968,_x000D_
        "Results": [_x000D_
          [_x000D_
            "Employé"_x000D_
          ]_x000D_
        ],_x000D_
        "Statistics": {_x000D_
          "CreationDate": "2022-11-15T10:02:33.4527863+01:00",_x000D_
          "LastRefreshDate": "2020-11-09T16:14:21.7414171+01:00",_x000D_
          "TotalRefreshCount": 2,_x000D_
          "CustomInfo": {}_x000D_
        }_x000D_
      },_x000D_
      "5969": {_x000D_
        "$type": "Inside.Core.Formula.Definition.DefinitionAC, Inside.Core.Formula",_x000D_
        "ID": 5969,_x000D_
        "Results": [_x000D_
          [_x000D_
            "Employé"_x000D_
          ]_x000D_
        ],_x000D_
        "Statistics": {_x000D_
          "CreationDate": "2022-11-15T10:02:33.4527863+01:00",_x000D_
          "LastRefreshDate": "2020-11-09T16:14:21.7443648+01:00",_x000D_
          "TotalRefreshCount": 2,_x000D_
          "CustomInfo": {}_x000D_
        }_x000D_
      },_x000D_
      "5970": {_x000D_
        "$type": "Inside.Core.Formula.Definition.DefinitionAC, Inside.Core.Formula",_x000D_
        "ID": 5970,_x000D_
        "Results": [_x000D_
          [_x000D_
            "Ingénieur et cadre"_x000D_
          ]_x000D_
        ],_x000D_
        "Statistics": {_x000D_
          "CreationDate": "2022-11-15T10:02:33.4527863+01:00",_x000D_
          "LastRefreshDate": "2020-11-09T16:14:21.7463432+01:00",_x000D_
          "TotalRefreshCount": 2,_x000D_
          "CustomInfo": {}_x000D_
        }_x000D_
      },_x000D_
      "5971": {_x000D_
        "$type": "Inside.Core.Formula.Definition.DefinitionAC, Inside.Core.Formula",_x000D_
        "ID": 5971,_x000D_
        "Results": [_x000D_
          [_x000D_
            "Employé"_x000D_
          ]_x000D_
        ],_x000D_
        "Statistics": {_x000D_
          "CreationDate": "2022-11-15T10:02:33.4527863+01:00",_x000D_
          "LastRefreshDate": "2020-11-09T16:14:21.7483646+01:00",_x000D_
          "TotalRefreshCount": 2,_x000D_
          "CustomInfo": {}_x000D_
        }_x000D_
      },_x000D_
      "5972": {_x000D_
        "$type": "Inside.Core.Formula.Definition.DefinitionAC, Inside.Core.Formula",_x000D_
        "ID": 5972,_x000D_
        "Results": [_x000D_
          [_x000D_
            "Employé"_x000D_
          ]_x000D_
        ],_x000D_
        "Statistics": {_x000D_
          "CreationDate": "2022-11-15T10:02:33.4527863+01:00",_x000D_
          "LastRefreshDate": "2020-11-09T16:14:21.7503906+01:00",_x000D_
          "TotalRefreshCount": 2,_x000D_
          "CustomInfo": {}_x000D_
        }_x000D_
      },_x000D_
      "5973": {_x000D_
        "$type": "Inside.Core.Formula.Definition.DefinitionAC, Inside.Core.Formula",_x000D_
        "ID": 5973,_x000D_
        "Results": [_x000D_
          [_x000D_
            "Ingénieur et cadre"_x000D_
          ]_x000D_
        ],_x000D_
        "Statistics": {_x000D_
          "CreationDate": "2022-11-15T10:02:33.4527863+01:00",_x000D_
          "LastRefreshDate": "2020-11-09T16:14:21.7513868+01:00",_x000D_
          "TotalRefreshCount": 2,_x000D_
          "CustomInfo": {}_x000D_
        }_x000D_
      },_x000D_
      "5974": {_x000D_
        "$type": "Inside.Core.Formula.Definition.DefinitionAC, Inside.Core.Formula",_x000D_
        "ID": 5974,_x000D_
        "Results": [_x000D_
          [_x000D_
            "Employé"_x000D_
          ]_x000D_
        ],_x000D_
        "Statistics": {_x000D_
          "CreationDate": "2022-11-15T10:02:33.4527863+01:00",_x000D_
          "LastRefreshDate": "2020-11-09T16:14:21.7533812+01:00",_x000D_
          "TotalRefreshCount": 2,_x000D_
          "CustomInfo": {}_x000D_
        }_x000D_
      },_x000D_
      "5975": {_x000D_
        "$type": "Inside.Core.Formula.Definition.DefinitionAC, Inside.Core.Formula",_x000D_
        "ID": 5975,_x000D_
        "Results": [_x000D_
          [_x000D_
            "Employé"_x000D_
          ]_x000D_
        ],_x000D_
        "Statistics": {_x000D_
          "CreationDate": "2022-11-15T10:02:33.4527863+01:00",_x000D_
          "LastRefreshDate": "2020-11-09T16:14:21.7543816+01:00",_x000D_
          "TotalRefreshCount": 2,_x000D_
          "CustomInfo": {}_x000D_
        }_x000D_
      },_x000D_
      "5976": {_x000D_
        "$type": "Inside.Core.Formula.Definition.DefinitionAC, Inside.Core.Formula",_x000D_
        "ID": 5976,_x000D_
        "Results": [_x000D_
          [_x000D_
            "Ingénieur et cadre"_x000D_
          ]_x000D_
        ],_x000D_
        "Statistics": {_x000D_
          "CreationDate": "2022-11-15T10:02:33.4527863+01:00",_x000D_
          "LastRefreshDate": "2020-11-09T16:14:21.7563635+01:00",_x000D_
          "TotalRefreshCount": 2,_x000D_
          "CustomInfo": {}_x000D_
        }_x000D_
      },_x000D_
      "5977": {_x000D_
        "$type": "Inside.Core.Formula.Definition.DefinitionAC, Inside.Core.Formula",_x000D_
        "ID": 5977,_x000D_
        "Results": [_x000D_
          [_x000D_
            "Employé"_x000D_
          ]_x000D_
        ],_x000D_
        "Statistics": {_x000D_
          "CreationDate": "2022-11-15T10:02:33.4527863+01:00",_x000D_
          "LastRefreshDate": "2020-11-09T16:14:21.7583646+01:00",_x000D_
          "TotalRefreshCount": 2,_x000D_
          "CustomInfo": {}_x000D_
        }_x000D_
      },_x000D_
      "5978": {_x000D_
        "$type": "Inside.Core.Formula.Definition.DefinitionAC, Inside.Core.Formula",_x000D_
        "ID": 5978,_x000D_
        "Results": [_x000D_
          [_x000D_
            "Ingénieur et cadre"_x000D_
          ]_x000D_
        ],_x000D_
        "Statistics": {_x000D_
          "CreationDate": "2022-11-15T10:02:33.4527863+01:00",_x000D_
          "LastRefreshDate": "2020-11-09T16:14:21.7603102+01:00",_x000D_
          "TotalRefreshCount": 2,_x000D_
          "CustomInfo": {}_x000D_
        }_x000D_
      },_x000D_
      "5979": {_x000D_
        "$type": "Inside.Core.Formula.Definition.DefinitionAC, Inside.Core.Formula",_x000D_
        "ID": 5979,_x000D_
        "Results": [_x000D_
          [_x000D_
            "Ingénieur et cadre"_x000D_
          ]_x000D_
        ],_x000D_
        "Statistics": {_x000D_
          "CreationDate": "2022-11-15T10:02:33.4527863+01:00",_x000D_
          "LastRefreshDate": "2020-11-09T16:14:21.7623446+01:00",_x000D_
          "TotalRefreshCount": 2,_x000D_
          "CustomInfo": {}_x000D_
        }_x000D_
      },_x000D_
      "5980": {_x000D_
        "$type": "Inside.Core.Formula.Definition.DefinitionAC, Inside.Core.Formula",_x000D_
        "ID": 5980,_x000D_
        "Results": [_x000D_
          [_x000D_
            "Employé"_x000D_
          ]_x000D_
        ],_x000D_
        "Statistics": {_x000D_
          "CreationDate": "2022-11-15T10:02:33.4527863+01:00",_x000D_
          "LastRefreshDate": "2020-11-09T16:14:21.7633412+01:00",_x000D_
          "TotalRefreshCount": 2,_x000D_
          "CustomInfo": {}_x000D_
        }_x000D_
      },_x000D_
      "5981": {_x000D_
        "$type": "Inside.Core.Formula.Definition.DefinitionAC, Inside.Core.Formula",_x000D_
        "ID": 5981,_x000D_
        "Results": [_x000D_
          [_x000D_
            "Employé"_x000D_
          ]_x000D_
        ],_x000D_
        "Statistics": {_x000D_
          "CreationDate": "2022-11-15T10:02:33.4527863+01:00",_x000D_
          "LastRefreshDate": "2020-11-09T16:14:21.7653349+01:00",_x000D_
          "TotalRefreshCount": 2,_x000D_
          "CustomInfo": {}_x000D_
        }_x000D_
      },_x000D_
      "5982": {_x000D_
        "$type": "Inside.Core.Formula.Definition.DefinitionAC, Inside.Core.Formula",_x000D_
        "ID": 5982,_x000D_
        "Results": [_x000D_
          [_x000D_
            "Ingénieur et cadre"_x000D_
          ]_x000D_
        ],_x000D_
        "Statistics": {_x000D_
          "CreationDate": "2022-11-15T10:02:33.4527863+01:00",_x000D_
          "LastRefreshDate": "2020-11-09T16:14:21.7673336+01:00",_x000D_
          "TotalRefreshCount": 2,_x000D_
          "CustomInfo": {}_x000D_
        }_x000D_
      },_x000D_
      "5983": {_x000D_
        "$type": "Inside.Core.Formula.Definition.DefinitionAC, Inside.Core.Formula",_x000D_
        "ID": 5983,_x000D_
        "Results": [_x000D_
          [_x000D_
            "Employé"_x000D_
          ]_x000D_
        ],_x000D_
        "Statistics": {_x000D_
          "CreationDate": "2022-11-15T10:02:33.4527863+01:00",_x000D_
          "LastRefreshDate": "2020-11-09T16:14:21.7683277+01:00",_x000D_
          "TotalRefreshCount": 2,_x000D_
          "CustomInfo": {}_x000D_
        }_x000D_
      },_x000D_
      "5984": {_x000D_
        "$type": "Inside.Core.Formula.Definition.DefinitionAC, Inside.Core.Formula",_x000D_
        "ID": 5984,_x000D_
        "Results": [_x000D_
          [_x000D_
            "Employé"_x000D_
          ]_x000D_
        ],_x000D_
        "Statistics": {_x000D_
          "CreationDate": "2022-11-15T10:02:33.4527863+01:00",_x000D_
          "LastRefreshDate": "2020-11-09T16:14:21.7703222+01:00",_x000D_
          "TotalRefreshCount": 2,_x000D_
          "CustomInfo": {}_x000D_
        }_x000D_
      },_x000D_
      "5985": {_x000D_
        "$type": "Inside.Core.Formula.Definition.DefinitionAC, Inside.Core.Formula",_x000D_
        "ID": 5985,_x000D_
        "Results": [_x000D_
          [_x000D_
            "Ingénieur et cadre"_x000D_
          ]_x000D_
        ],_x000D_
        "Statistics": {_x000D_
          "CreationDate": "2022-11-15T10:02:33.4527863+01:00",_x000D_
          "LastRefreshDate": "2020-11-09T16:14:21.7723166+01:00",_x000D_
          "TotalRefreshCount": 2,_x000D_
          "CustomInfo": {}_x000D_
        }_x000D_
      },_x000D_
      "5986": {_x000D_
        "$type": "Inside.Core.Formula.Definition.DefinitionAC, Inside.Core.Formula",_x000D_
        "ID": 5986,_x000D_
        "Results": [_x000D_
          [_x000D_
            "Employé"_x000D_
          ]_x000D_
        ],_x000D_
        "Statistics": {_x000D_
          "CreationDate": "2022-11-15T10:02:33.4527863+01:00",_x000D_
          "LastRefreshDate": "2020-11-09T16:14:21.7733125+01:00",_x000D_
          "TotalRefreshCount": 2,_x000D_
          "CustomInfo": {}_x000D_
        }_x000D_
      },_x000D_
      "5987": {_x000D_
        "$type": "Inside.Core.Formula.Definition.DefinitionAC, Inside.Core.Formula",_x000D_
        "ID": 5987,_x000D_
        "Results": [_x000D_
          [_x000D_
            "Ingénieur et cadre"_x000D_
          ]_x000D_
        ],_x000D_
        "Statistics": {_x000D_
          "CreationDate": "2022-11-15T10:02:33.4527863+01:00",_x000D_
          "LastRefreshDate": "2020-11-09T16:14:21.7753249+01:00",_x000D_
          "TotalRefreshCount": 2,_x000D_
          "CustomInfo": {}_x000D_
        }_x000D_
      },_x000D_
      "5988": {_x000D_
        "$type": "Inside.Core.Formula.Definition.DefinitionAC, Inside.Core.Formula",_x000D_
        "ID": 5988,_x000D_
        "Results": [_x000D_
          [_x000D_
            "Ingénieur et cadre"_x000D_
          ]_x000D_
        ],_x000D_
        "Statistics": {_x000D_
          "CreationDate": "2022-11-15T10:02:33.4527863+01:00",_x000D_
          "LastRefreshDate": "2020-11-09T16:14:21.7772938+01:00",_x000D_
          "TotalRefreshCount": 2,_x000D_
          "CustomInfo": {}_x000D_
        }_x000D_
      },_x000D_
      "5989": {_x000D_
        "$type": "Inside.Core.Formula.Definition.DefinitionAC, Inside.Core.Formula",_x000D_
        "ID": 5989,_x000D_
        "Results": [_x000D_
          [_x000D_
            "Employé"_x000D_
          ]_x000D_
        ],_x000D_
        "Statistics": {_x000D_
          "CreationDate": "2022-11-15T10:02:33.4527863+01:00",_x000D_
          "LastRefreshDate": "2020-11-09T16:14:21.7793836+01:00",_x000D_
          "TotalRefreshCount": 2,_x000D_
          "CustomInfo": {}_x000D_
        }_x000D_
      },_x000D_
      "5990": {_x000D_
        "$type": "Inside.Core.Formula.Definition.DefinitionAC, Inside.Core.Formula",_x000D_
        "ID": 5990,_x000D_
        "Results": [_x000D_
          [_x000D_
            "Employé"_x000D_
          ]_x000D_
        ],_x000D_
        "Statistics": {_x000D_
          "CreationDate": "2022-11-15T10:02:33.4527863+01:00",_x000D_
          "LastRefreshDate": "2020-11-09T16:14:21.7804226+01:00",_x000D_
          "TotalRefreshCount": 2,_x000D_
          "CustomInfo": {}_x000D_
        }_x000D_
      },_x000D_
      "5991": {_x000D_
        "$type": "Inside.Core.Formula.Definition.DefinitionAC, Inside.Core.Formula",_x000D_
        "ID": 5991,_x000D_
        "Results": [_x000D_
          [_x000D_
            "Ingénieur et cadre"_x000D_
          ]_x000D_
        ],_x000D_
        "Statistics": {_x000D_
          "CreationDate": "2022-11-15T10:02:33.4527863+01:00",_x000D_
          "LastRefreshDate": "2020-11-09T16:14:21.7824129+01:00",_x000D_
          "TotalRefreshCount": 2,_x000D_
          "CustomInfo": {}_x000D_
        }_x000D_
      },_x000D_
      "5992": {_x000D_
        "$type": "Inside.Core.Formula.Definition.DefinitionAC, Inside.Core.Formula",_x000D_
        "ID": 5992,_x000D_
        "Results": [_x000D_
          [_x000D_
            "Employé"_x000D_
          ]_x000D_
        ],_x000D_
        "Statistics": {_x000D_
          "CreationDate": "2022-11-15T10:02:33.4527863+01:00",_x000D_
          "LastRefreshDate": "2020-11-09T16:14:21.7834134+01:00",_x000D_
          "TotalRefreshCount": 2,_x000D_
          "CustomInfo": {}_x000D_
        }_x000D_
      },_x000D_
      "5993": {_x000D_
        "$type": "Inside.Core.Formula.Definition.DefinitionAC, Inside.Core.Formula",_x000D_
        "ID": 5993,_x000D_
        "Results": [_x000D_
          [_x000D_
            "Employé"_x000D_
          ]_x000D_
        ],_x000D_
        "Statistics": {_x000D_
          "CreationDate": "2022-11-15T10:02:33.4527863+01:00",_x000D_
          "LastRefreshDate": "2020-11-09T16:14:21.7854081+01:00",_x000D_
          "TotalRefreshCount": 2,_x000D_
          "CustomInfo": {}_x000D_
        }_x000D_
      },_x000D_
      "5994": {_x000D_
        "$type": "Inside.Core.Formula.Definition.DefinitionAC, Inside.Core.Formula",_x000D_
        "ID": 5994,_x000D_
        "Results": [_x000D_
          [_x000D_
            "Employé"_x000D_
          ]_x000D_
        ],_x000D_
        "Statistics": {_x000D_
          "CreationDate": "2022-11-15T10:02:33.4527863+01:00",_x000D_
          "LastRefreshDate": "2020-11-09T16:14:21.7874001+01:00",_x000D_
          "TotalRefreshCount": 2,_x000D_
          "CustomInfo": {}_x000D_
        }_x000D_
      },_x000D_
      "5995": {_x000D_
        "$type": "Inside.Core.Formula.Definition.DefinitionAC, Inside.Core.Formula",_x000D_
        "ID": 5995,_x000D_
        "Results": [_x000D_
          [_x000D_
            "Ingénieur et cadre"_x000D_
          ]_x000D_
        ],_x000D_
        "Statistics": {_x000D_
          "CreationDate": "2022-11-15T10:02:33.4527863+01:00",_x000D_
          "LastRefreshDate": "2020-11-09T16:14:21.7884002+01:00",_x000D_
          "TotalRefreshCount": 2,_x000D_
          "CustomInfo": {}_x000D_
        }_x000D_
      },_x000D_
      "5996": {_x000D_
        "$type": "Inside.Core.Formula.Definition.DefinitionAC, Inside.Core.Formula",_x000D_
        "ID": 5996,_x000D_
        "Results": [_x000D_
          [_x000D_
            "Ingénieur et cadre"_x000D_
          ]_x000D_
        ],_x000D_
        "Statistics": {_x000D_
          "CreationDate": "2022-11-15T10:02:33.4527863+01:00",_x000D_
          "LastRefreshDate": "2020-11-09T16:14:21.7904062+01:00",_x000D_
          "TotalRefreshCount": 2,_x000D_
          "CustomInfo": {}_x000D_
        }_x000D_
      },_x000D_
      "5997": {_x000D_
        "$type": "Inside.Core.Formula.Definition.DefinitionAC, Inside.Core.Formula",_x000D_
        "ID": 5997,_x000D_
        "Results": [_x000D_
          [_x000D_
            "Employé"_x000D_
          ]_x000D_
        ],_x000D_
        "Statistics": {_x000D_
          "CreationDate": "2022-11-15T10:02:33.4527863+01:00",_x000D_
          "LastRefreshDate": "2020-11-09T16:14:21.7913935+01:00",_x000D_
          "TotalRefreshCount": 2,_x000D_
          "CustomInfo": {}_x000D_
        }_x000D_
      },_x000D_
      "5998": {_x000D_
        "$type": "Inside.Core.Formula.Definition.DefinitionAC, Inside.Core.Formula",_x000D_
        "ID": 5998,_x000D_
        "Results": [_x000D_
          [_x000D_
            "Employé"_x000D_
          ]_x000D_
        ],_x000D_
        "Statistics": {_x000D_
          "CreationDate": "2022-11-15T10:02:33.4527863+01:00",_x000D_
          "LastRefreshDate": "2020-11-09T16:14:21.7933881+01:00",_x000D_
          "TotalRefreshCount": 2,_x000D_
          "CustomInfo": {}_x000D_
        }_x000D_
      },_x000D_
      "5999": {_x000D_
        "$type": "Inside.Core.Formula.Definition.DefinitionAC, Inside.Core.Formula",_x000D_
        "ID": 5999,_x000D_
        "Results": [_x000D_
          [_x000D_
            "Employé"_x000D_
          ]_x000D_
        ],_x000D_
        "Statistics": {_x000D_
          "CreationDate": "2022-11-15T10:02:33.4527863+01:00",_x000D_
          "LastRefreshDate": "2020-11-09T16:14:21.7953376+01:00",_x000D_
          "TotalRefreshCount": 2,_x000D_
          "CustomInfo": {}_x000D_
        }_x000D_
      },_x000D_
      "6000": {_x000D_
        "$type": "Inside.Core.Formula.Definition.DefinitionAC, Inside.Core.Formula",_x000D_
        "ID": 6000,_x000D_
        "Results": [_x000D_
          [_x000D_
            "Employé"_x000D_
          ]_x000D_
        ],_x000D_
        "Statistics": {_x000D_
          "CreationDate": "2022-11-15T10:02:33.4527863+01:00",_x000D_
          "LastRefreshDate": "2020-11-09T16:14:21.7963749+01:00",_x000D_
          "TotalRefreshCount": 2,_x000D_
          "CustomInfo": {}_x000D_
        }_x000D_
      },_x000D_
      "6001": {_x000D_
        "$type": "Inside.Core.Formula.Definition.DefinitionAC, Inside.Core.Formula",_x000D_
        "ID": 6001,_x000D_
        "Results": [_x000D_
          [_x000D_
            "Ingénieur et cadre"_x000D_
          ]_x000D_
        ],_x000D_
        "Statistics": {_x000D_
          "CreationDate": "2022-11-15T10:02:33.4527863+01:00",_x000D_
          "LastRefreshDate": "2020-11-09T16:14:21.7983709+01:00",_x000D_
          "TotalRefreshCount": 2,_x000D_
          "CustomInfo": {}_x000D_
        }_x000D_
      },_x000D_
      "6002": {_x000D_
        "$type": "Inside.Core.Formula.Definition.DefinitionAC, Inside.Core.Formula",_x000D_
        "ID": 6002,_x000D_
        "Results": [_x000D_
          [_x000D_
            "Employé"_x000D_
          ]_x000D_
        ],_x000D_
        "Statistics": {_x000D_
          "CreationDate": "2022-11-15T10:02:33.4527863+01:00",_x000D_
          "LastRefreshDate": "2020-11-09T16:14:21.8003676+01:00",_x000D_
          "TotalRefreshCount": 2,_x000D_
          "CustomInfo": {}_x000D_
        }_x000D_
      },_x000D_
      "6003": {_x000D_
        "$type": "Inside.Core.Formula.Definition.DefinitionAC, Inside.Core.Formula",_x000D_
        "ID": 6003,_x000D_
        "Results": [_x000D_
          [_x000D_
            "2"_x000D_
          ]_x000D_
        ],_x000D_
        "Statistics": {_x000D_
          "CreationDate": "2022-11-15T10:02:33.4527863+01:00",_x000D_
          "LastRefreshDate": "2020-11-09T16:14:21.801364+01:00",_x000D_
          "TotalRefreshCount": 2,_x000D_
          "CustomInfo": {}_x000D_
        }_x000D_
      },_x000D_
      "6004": {_x000D_
        "$type": "Inside.Core.Formula.Definition.DefinitionAC, Inside.Core.Formula",_x000D_
        "ID": 6004,_x000D_
        "Results": [_x000D_
          [_x000D_
            "2"_x000D_
          ]_x000D_
        ],_x000D_
        "Statistics": {_x000D_
          "CreationDate": "2022-11-15T10:02:33.4527863+01:00",_x000D_
          "LastRefreshDate": "2020-11-09T16:14:21.8033581+01:00",_x000D_
          "TotalRefreshCount": 2,_x000D_
          "CustomInfo": {}_x000D_
        }_x000D_
      },_x000D_
      "6005": {_x000D_
        "$type": "Inside.Core.Formula.Definition.DefinitionAC, Inside.Core.Formula",_x000D_
        "ID": 6005,_x000D_
        "Results": [_x000D_
          [_x000D_
            "4"_x000D_
          ]_x000D_
        ],_x000D_
        "Statistics": {_x000D_
          "CreationDate": "2022-11-15T10:02:33.4527863+01:00",_x000D_
          "LastRefreshDate": "2020-11-09T16:14:21.8053526+01:00",_x000D_
          "TotalRefreshCount": 2,_x000D_
          "CustomInfo": {}_x000D_
        }_x000D_
      },_x000D_
      "6006": {_x000D_
        "$type": "Inside.Core.Formula.Definition.DefinitionAC, Inside.Core.Formula",_x000D_
        "ID": 6006,_x000D_
        "Results": [_x000D_
          [_x000D_
            "2"_x000D_
          ]_x000D_
        ],_x000D_
        "Statistics": {_x000D_
          "CreationDate": "2022-11-15T10:02:33.4527863+01:00",_x000D_
          "LastRefreshDate": "2020-11-09T16:14:21.8063527+01:00",_x000D_
          "TotalRefreshCount": 2,_x000D_
          "CustomInfo": {}_x000D_
        }_x000D_
      },_x000D_
      "6007": {_x000D_
        "$type": "Inside.Core.Formula.Definition.DefinitionAC, Inside.Core.Formula",_x000D_
        "ID": 6007,_x000D_
        "Results": [_x000D_
          [_x000D_
            "Employé"_x000D_
          ]_x000D_
        ],_x000D_
        "Statistics": {_x000D_
          "CreationDate": "2022-11-15T10:02:33.4527863+01:00",_x000D_
          "LastRefreshDate": "2020-11-09T16:14:22.1241557+01:00",_x000D_
          "TotalRefreshCount": 2,_x000D_
          "CustomInfo": {}_x000D_
        }_x000D_
      },_x000D_
      "6008": {_x000D_
        "$type": "Inside.Core.Formula.Definition.DefinitionAC, Inside.Core.Formula",_x000D_
        "ID": 6008,_x000D_
        "Results": [_x000D_
          [_x000D_
            "Employé"_x000D_
          ]_x000D_
        ],_x000D_
        "Statistics": {_x000D_
          "CreationDate": "2022-11-15T10:02:33.4527863+01:00",_x000D_
          "LastRefreshDate": "2020-11-09T16:14:22.1251517+01:00",_x000D_
          "TotalRefreshCount": 2,_x000D_
          "CustomInfo": {}_x000D_
        }_x000D_
      },_x000D_
      "6009": {_x000D_
        "$type": "Inside.Core.Formula.Definition.DefinitionAC, Inside.Core.Formula",_x000D_
        "ID": 6009,_x000D_
        "Results": [_x000D_
          [_x000D_
            "Ingénieur et cadre"_x000D_
          ]_x000D_
        ],_x000D_
        "Statistics": {_x000D_
          "CreationDate": "2022-11-15T10:02:33.4527863+01:00",_x000D_
          "LastRefreshDate": "2020-11-09T16:14:22.1271043+01:00",_x000D_
          "TotalRefreshCount": 2,_x000D_
          "CustomInfo": {}_x000D_
        }_x000D_
      },_x000D_
      "6010": {_x000D_
        "$type": "Inside.Core.Formula.Definition.DefinitionAC, Inside.Core.Formula",_x000D_
        "ID": 6010,_x000D_
        "Results": [_x000D_
          [_x000D_
            "Ingénieur et cadre"_x000D_
          ]_x000D_
        ],_x000D_
        "Statistics": {_x000D_
          "CreationDate": "2022-11-15T10:02:33.4527863+01:00",_x000D_
          "LastRefreshDate": "2020-11-09T16:14:22.1290984+01:00",_x000D_
          "TotalRefreshCount": 2,_x000D_
          "CustomInfo": {}_x000D_
        }_x000D_
      },_x000D_
      "6011": {_x000D_
        "$type": "Inside.Core.Formula.Definition.DefinitionAC, Inside.Core.Formula",_x000D_
        "ID": 6011,_x000D_
        "Results": [_x000D_
          [_x000D_
            "Employé"_x000D_
          ]_x000D_
        ],_x000D_
        "Statistics": {_x000D_
          "CreationDate": "2022-11-15T10:02:33.4527863+01:00",_x000D_
          "LastRefreshDate": "2020-11-09T16:14:22.1311372+01:00",_x000D_
          "TotalRefreshCount": 2,_x000D_
          "CustomInfo": {}_x000D_
        }_x000D_
      },_x000D_
      "6012": {_x000D_
        "$type": "Inside.Core.Formula.Definition.DefinitionAC, Inside.Core.Formula",_x000D_
        "ID": 6012,_x000D_
        "Results": [_x000D_
          [_x000D_
            "Employé"_x000D_
          ]_x000D_
        ],_x000D_
        "Statistics": {_x000D_
          "CreationDate": "2022-11-15T10:02:33.4527863+01:00",_x000D_
          "LastRefreshDate": "2020-11-09T16:14:22.1321352+01:00",_x000D_
          "TotalRefreshCount": 2,_x000D_
          "CustomInfo": {}_x000D_
        }_x000D_
      },_x000D_
      "6013": {_x000D_
        "$type": "Inside.Core.Formula.Definition.DefinitionAC, Inside.Core.Formula",_x000D_
        "ID": 6013,_x000D_
        "Results": [_x000D_
          [_x000D_
            "Employé"_x000D_
          ]_x000D_
        ],_x000D_
        "Statistics": {_x000D_
          "CreationDate": "2022-11-15T10:02:33.4527863+01:00",_x000D_
          "LastRefreshDate": "2020-11-09T16:14:22.134136+01:00",_x000D_
          "TotalRefreshCount": 2,_x000D_
          "CustomInfo": {}_x000D_
        }_x000D_
      },_x000D_
      "6014": {_x000D_
        "$type": "Inside.Core.Formula.Definition.DefinitionAC, Inside.Core.Formula",_x000D_
        "ID": 6014,_x000D_
        "Results": [_x000D_
          [_x000D_
            "Ingénieur et cadre"_x000D_
          ]_x000D_
        ],_x000D_
        "Statistics": {_x000D_
          "CreationDate": "2022-11-15T10:02:33.4527863+01:00",_x000D_
          "LastRefreshDate": "2020-11-09T16:14:22.1350836+01:00",_x000D_
          "TotalRefreshCount": 2,_x000D_
          "CustomInfo": {}_x000D_
        }_x000D_
      },_x000D_
      "6015": {_x000D_
        "$type": "Inside.Core.Formula.Definition.DefinitionAC, Inside.Core.Formula",_x000D_
        "ID": 6015,_x000D_
        "Results": [_x000D_
          [_x000D_
            "Employé"_x000D_
          ]_x000D_
        ],_x000D_
        "Statistics": {_x000D_
          "CreationDate": "2022-11-15T10:02:33.4527863+01:00",_x000D_
          "LastRefreshDate": "2020-11-09T16:14:22.1371177+01:00",_x000D_
          "TotalRefreshCount": 2,_x000D_
          "CustomInfo": {}_x000D_
        }_x000D_
      },_x000D_
      "6016": {_x000D_
        "$type": "Inside.Core.Formula.Definition.DefinitionAC, Inside.Core.Formula",_x000D_
        "ID": 6016,_x000D_
        "Results": [_x000D_
          [_x000D_
            "Employé"_x000D_
          ]_x000D_
        ],_x000D_
        "Statistics": {_x000D_
          "CreationDate": "2022-11-15T10:02:33.4527863+01:00",_x000D_
          "LastRefreshDate": "2020-11-09T16:14:22.1390728+01:00",_x000D_
          "TotalRefreshCount": 2,_x000D_
          "CustomInfo": {}_x000D_
        }_x000D_
      },_x000D_
      "6017": {_x000D_
        "$type": "Inside.Core.Formula.Definition.DefinitionAC, Inside.Core.Formula",_x000D_
        "ID": 6017,_x000D_
        "Results": [_x000D_
          [_x000D_
            "Ingénieur et cadre"_x000D_
          ]_x000D_
        ],_x000D_
        "Statistics": {_x000D_
          "CreationDate": "2022-11-15T10:02:33.4527863+01:00",_x000D_
          "LastRefreshDate": "2020-11-09T16:14:22.1401104+01:00",_x000D_
          "TotalRefreshCount": 2,_x000D_
          "CustomInfo": {}_x000D_
        }_x000D_
      },_x000D_
      "6018": {_x000D_
        "$type": "Inside.Core.Formula.Definition.DefinitionAC, Inside.Core.Formula",_x000D_
        "ID": 6018,_x000D_
        "Results": [_x000D_
          [_x000D_
            "Employé"_x000D_
          ]_x000D_
        ],_x000D_
        "Statistics": {_x000D_
          "CreationDate": "2022-11-15T10:02:33.4527863+01:00",_x000D_
          "LastRefreshDate": "2020-11-09T16:14:22.142107+01:00",_x000D_
          "TotalRefreshCount": 2,_x000D_
          "CustomInfo": {}_x000D_
        }_x000D_
      },_x000D_
      "6019": {_x000D_
        "$type": "Inside.Core.Formula.Definition.DefinitionAC, Inside.Core.Formula",_x000D_
        "ID": 6019,_x000D_
        "Results": [_x000D_
          [_x000D_
            "Employé"_x000D_
          ]_x000D_
        ],_x000D_
        "Statistics": {_x000D_
          "CreationDate": "2022-11-15T10:02:33.4527863+01:00",_x000D_
          "LastRefreshDate": "2020-11-09T16:14:22.1430931+01:00",_x000D_
          "TotalRefreshCount": 2,_x000D_
          "CustomInfo": {}_x000D_
        }_x000D_
      },_x000D_
      "6020": {_x000D_
        "$type": "Inside.Core.Formula.Definition.DefinitionAC, Inside.Core.Formula",_x000D_
        "ID": 6020,_x000D_
        "Results": [_x000D_
          [_x000D_
            "Employé"_x000D_
          ]_x000D_
        ],_x000D_
        "Statistics": {_x000D_
          "CreationDate": "2022-11-15T10:02:33.4527863+01:00",_x000D_
          "LastRefreshDate": "2020-11-09T16:14:22.1450564+01:00",_x000D_
          "TotalRefreshCount": 2,_x000D_
          "CustomInfo": {}_x000D_
        }_x000D_
      },_x000D_
      "6021": {_x000D_
        "$type": "Inside.Core.Formula.Definition.DefinitionAC, Inside.Core.Formula",_x000D_
        "ID": 6021,_x000D_
        "Results": [_x000D_
          [_x000D_
            "Ingénieur et cadre"_x000D_
          ]_x000D_
        ],_x000D_
        "Statistics": {_x000D_
          "CreationDate": "2022-11-15T10:02:33.4527863+01:00",_x000D_
          "LastRefreshDate": "2020-11-09T16:14:22.1470766+01:00",_x000D_
          "TotalRefreshCount": 2,_x000D_
          "CustomInfo": {}_x000D_
        }_x000D_
      },_x000D_
      "6022": {_x000D_
        "$type": "Inside.Core.Formula.Definition.DefinitionAC, Inside.Core.Formula",_x000D_
        "ID": 6022,_x000D_
        "Results": [_x000D_
          [_x000D_
            "Ingénieur et cadre"_x000D_
          ]_x000D_
        ],_x000D_
        "Statistics": {_x000D_
          "CreationDate": "2022-11-15T10:02:33.4527863+01:00",_x000D_
          "LastRefreshDate": "2020-11-09T16:14:22.1490459+01:00",_x000D_
          "TotalRefreshCount": 2,_x000D_
          "CustomInfo": {}_x000D_
        }_x000D_
      },_x000D_
      "6023": {_x000D_
        "$type": "Inside.Core.Formula.Definition.DefinitionAC, Inside.Core.Formula",_x000D_
        "ID": 6023,_x000D_
        "Results": [_x000D_
          [_x000D_
            "Employé"_x000D_
          ]_x000D_
        ],_x000D_
        "Statistics": {_x000D_
          "CreationDate": "2022-11-15T10:02:33.4527863+01:00",_x000D_
          "LastRefreshDate": "2020-11-09T16:14:22.1500687+01:00",_x000D_
          "TotalRefreshCount": 2,_x000D_
          "CustomInfo": {}_x000D_
        }_x000D_
      },_x000D_
      "6024": {_x000D_
        "$type": "Inside.Core.Formula.Definition.DefinitionAC, Inside.Core.Formula",_x000D_
        "ID": 6024,_x000D_
        "Results": [_x000D_
          [_x000D_
            "Employé"_x000D_
          ]_x000D_
        ],_x000D_
        "Statistics": {_x000D_
          "CreationDate": "2022-11-15T10:02:33.4527863+01:00",_x000D_
          "LastRefreshDate": "2020-11-09T16:14:22.1520643+01:00",_x000D_
          "TotalRefreshCount": 2,_x000D_
          "CustomInfo": {}_x000D_
        }_x000D_
      },_x000D_
      "6025": {_x000D_
        "$type": "Inside.Core.Formula.Definition.DefinitionAC, Inside.Core.Formula",_x000D_
        "ID": 6025,_x000D_
        "Results": [_x000D_
          [_x000D_
            "Employé"_x000D_
          ]_x000D_
        ],_x000D_
        "Statistics": {_x000D_
          "CreationDate": "2022-11-15T10:02:33.4527863+01:00",_x000D_
          "LastRefreshDate": "2020-11-09T16:14:22.1530638+01:00",_x000D_
          "TotalRefreshCount": 2,_x000D_
          "CustomInfo": {}_x000D_
        }_x000D_
      },_x000D_
      "6026": {_x000D_
        "$type": "Inside.Core.Formula.Definition.DefinitionAC, Inside.Core.Formula",_x000D_
        "ID": 6026,_x000D_
        "Results": [_x000D_
          [_x000D_
            "Ingénieur et cadre"_x000D_
          ]_x000D_
        ],_x000D_
        "Statistics": {_x000D_
          "CreationDate": "2022-11-15T10:02:33.4527863+01:00",_x000D_
          "LastRefreshDate": "2020-11-09T16:14:22.1550658+01:00",_x000D_
          "TotalRefreshCount": 2,_x000D_
          "CustomInfo": {}_x000D_
        }_x000D_
      },_x000D_
      "6027": {_x000D_
        "$type": "Inside.Core.Formula.Definition.DefinitionAC, Inside.Core.Formula",_x000D_
        "ID": 6027,_x000D_
        "Results": [_x000D_
          [_x000D_
            "Ingénieur et cadre"_x000D_
          ]_x000D_
        ],_x000D_
        "Statistics": {_x000D_
          "CreationDate": "2022-11-15T10:02:33.4527863+01:00",_x000D_
          "LastRefreshDate": "2020-11-09T16:14:22.1570575+01:00",_x000D_
          "TotalRefreshCount": 2,_x000D_
          "CustomInfo": {}_x000D_
        }_x000D_
      },_x000D_
      "6028": {_x000D_
        "$type": "Inside.Core.Formula.Definition.DefinitionAC, Inside.Core.Formula",_x000D_
        "ID": 6028,_x000D_
        "Results": [_x000D_
          [_x000D_
            "Employé"_x000D_
          ]_x000D_
        ],_x000D_
        "Statistics": {_x000D_
          "CreationDate": "2022-11-15T10:02:33.4527863+01:00",_x000D_
          "LastRefreshDate": "2020-11-09T16:14:22.1590196+01:00",_x000D_
          "TotalRefreshCount": 2,_x000D_
          "CustomInfo": {}_x000D_
        }_x000D_
      },_x000D_
      "6029": {_x000D_
        "$type": "Inside.Core.Formula.Definition.DefinitionAC, Inside.Core.Formula",_x000D_
        "ID": 6029,_x000D_
        "Results": [_x000D_
          [_x000D_
            "Employé"_x000D_
          ]_x000D_
        ],_x000D_
        "Statistics": {_x000D_
          "CreationDate": "2022-11-15T10:02:33.4527863+01:00",_x000D_
          "LastRefreshDate": "2020-11-09T16:14:22.1600621+01:00",_x000D_
          "TotalRefreshCount": 2,_x000D_
          "CustomInfo": {}_x000D_
        }_x000D_
      },_x000D_
      "6030": {_x000D_
        "$type": "Inside.</t>
  </si>
  <si>
    <t xml:space="preserve">Core.Formula.Definition.DefinitionAC, Inside.Core.Formula",_x000D_
        "ID": 6030,_x000D_
        "Results": [_x000D_
          [_x000D_
            "Employé"_x000D_
          ]_x000D_
        ],_x000D_
        "Statistics": {_x000D_
          "CreationDate": "2022-11-15T10:02:33.4527863+01:00",_x000D_
          "LastRefreshDate": "2020-11-09T16:14:22.1630592+01:00",_x000D_
          "TotalRefreshCount": 2,_x000D_
          "CustomInfo": {}_x000D_
        }_x000D_
      },_x000D_
      "6031": {_x000D_
        "$type": "Inside.Core.Formula.Definition.DefinitionAC, Inside.Core.Formula",_x000D_
        "ID": 6031,_x000D_
        "Results": [_x000D_
          [_x000D_
            "Ingénieur et cadre"_x000D_
          ]_x000D_
        ],_x000D_
        "Statistics": {_x000D_
          "CreationDate": "2022-11-15T10:02:33.4527863+01:00",_x000D_
          "LastRefreshDate": "2020-11-09T16:14:22.164046+01:00",_x000D_
          "TotalRefreshCount": 2,_x000D_
          "CustomInfo": {}_x000D_
        }_x000D_
      },_x000D_
      "6032": {_x000D_
        "$type": "Inside.Core.Formula.Definition.DefinitionAC, Inside.Core.Formula",_x000D_
        "ID": 6032,_x000D_
        "Results": [_x000D_
          [_x000D_
            "Employé"_x000D_
          ]_x000D_
        ],_x000D_
        "Statistics": {_x000D_
          "CreationDate": "2022-11-15T10:02:33.4527863+01:00",_x000D_
          "LastRefreshDate": "2020-11-09T16:14:22.1660386+01:00",_x000D_
          "TotalRefreshCount": 2,_x000D_
          "CustomInfo": {}_x000D_
        }_x000D_
      },_x000D_
      "6033": {_x000D_
        "$type": "Inside.Core.Formula.Definition.DefinitionAC, Inside.Core.Formula",_x000D_
        "ID": 6033,_x000D_
        "Results": [_x000D_
          [_x000D_
            "Ingénieur et cadre"_x000D_
          ]_x000D_
        ],_x000D_
        "Statistics": {_x000D_
          "CreationDate": "2022-11-15T10:02:33.4527863+01:00",_x000D_
          "LastRefreshDate": "2020-11-09T16:14:22.1680373+01:00",_x000D_
          "TotalRefreshCount": 2,_x000D_
          "CustomInfo": {}_x000D_
        }_x000D_
      },_x000D_
      "6034": {_x000D_
        "$type": "Inside.Core.Formula.Definition.DefinitionAC, Inside.Core.Formula",_x000D_
        "ID": 6034,_x000D_
        "Results": [_x000D_
          [_x000D_
            "Employé"_x000D_
          ]_x000D_
        ],_x000D_
        "Statistics": {_x000D_
          "CreationDate": "2022-11-15T10:02:33.4527863+01:00",_x000D_
          "LastRefreshDate": "2020-11-09T16:14:22.1697211+01:00",_x000D_
          "TotalRefreshCount": 2,_x000D_
          "CustomInfo": {}_x000D_
        }_x000D_
      },_x000D_
      "6035": {_x000D_
        "$type": "Inside.Core.Formula.Definition.DefinitionAC, Inside.Core.Formula",_x000D_
        "ID": 6035,_x000D_
        "Results": [_x000D_
          [_x000D_
            "Ingénieur et cadre"_x000D_
          ]_x000D_
        ],_x000D_
        "Statistics": {_x000D_
          "CreationDate": "2022-11-15T10:02:33.4527863+01:00",_x000D_
          "LastRefreshDate": "2020-11-09T16:14:22.17072+01:00",_x000D_
          "TotalRefreshCount": 2,_x000D_
          "CustomInfo": {}_x000D_
        }_x000D_
      },_x000D_
      "6036": {_x000D_
        "$type": "Inside.Core.Formula.Definition.DefinitionAC, Inside.Core.Formula",_x000D_
        "ID": 6036,_x000D_
        "Results": [_x000D_
          [_x000D_
            "Employé"_x000D_
          ]_x000D_
        ],_x000D_
        "Statistics": {_x000D_
          "CreationDate": "2022-11-15T10:02:33.4527863+01:00",_x000D_
          "LastRefreshDate": "2020-11-09T16:14:22.1727206+01:00",_x000D_
          "TotalRefreshCount": 2,_x000D_
          "CustomInfo": {}_x000D_
        }_x000D_
      },_x000D_
      "6037": {_x000D_
        "$type": "Inside.Core.Formula.Definition.DefinitionAC, Inside.Core.Formula",_x000D_
        "ID": 6037,_x000D_
        "Results": [_x000D_
          [_x000D_
            "Employé"_x000D_
          ]_x000D_
        ],_x000D_
        "Statistics": {_x000D_
          "CreationDate": "2022-11-15T10:02:33.4527863+01:00",_x000D_
          "LastRefreshDate": "2020-11-09T16:14:22.1747127+01:00",_x000D_
          "TotalRefreshCount": 2,_x000D_
          "CustomInfo": {}_x000D_
        }_x000D_
      },_x000D_
      "6038": {_x000D_
        "$type": "Inside.Core.Formula.Definition.DefinitionAC, Inside.Core.Formula",_x000D_
        "ID": 6038,_x000D_
        "Results": [_x000D_
          [_x000D_
            "Employé"_x000D_
          ]_x000D_
        ],_x000D_
        "Statistics": {_x000D_
          "CreationDate": "2022-11-15T10:02:33.4527863+01:00",_x000D_
          "LastRefreshDate": "2020-11-09T16:14:22.1757106+01:00",_x000D_
          "TotalRefreshCount": 2,_x000D_
          "CustomInfo": {}_x000D_
        }_x000D_
      },_x000D_
      "6039": {_x000D_
        "$type": "Inside.Core.Formula.Definition.DefinitionAC, Inside.Core.Formula",_x000D_
        "ID": 6039,_x000D_
        "Results": [_x000D_
          [_x000D_
            "Ingénieur et cadre"_x000D_
          ]_x000D_
        ],_x000D_
        "Statistics": {_x000D_
          "CreationDate": "2022-11-15T10:02:33.4527863+01:00",_x000D_
          "LastRefreshDate": "2020-11-09T16:14:22.1776639+01:00",_x000D_
          "TotalRefreshCount": 2,_x000D_
          "CustomInfo": {}_x000D_
        }_x000D_
      },_x000D_
      "6040": {_x000D_
        "$type": "Inside.Core.Formula.Definition.DefinitionAC, Inside.Core.Formula",_x000D_
        "ID": 6040,_x000D_
        "Results": [_x000D_
          [_x000D_
            "Employé"_x000D_
          ]_x000D_
        ],_x000D_
        "Statistics": {_x000D_
          "CreationDate": "2022-11-15T10:02:33.4527863+01:00",_x000D_
          "LastRefreshDate": "2020-11-09T16:14:22.1796586+01:00",_x000D_
          "TotalRefreshCount": 2,_x000D_
          "CustomInfo": {}_x000D_
        }_x000D_
      },_x000D_
      "6041": {_x000D_
        "$type": "Inside.Core.Formula.Definition.DefinitionAC, Inside.Core.Formula",_x000D_
        "ID": 6041,_x000D_
        "Results": [_x000D_
          [_x000D_
            "Employé"_x000D_
          ]_x000D_
        ],_x000D_
        "Statistics": {_x000D_
          "CreationDate": "2022-11-15T10:02:33.4527863+01:00",_x000D_
          "LastRefreshDate": "2020-11-09T16:14:22.180699+01:00",_x000D_
          "TotalRefreshCount": 2,_x000D_
          "CustomInfo": {}_x000D_
        }_x000D_
      },_x000D_
      "6042": {_x000D_
        "$type": "Inside.Core.Formula.Definition.DefinitionAC, Inside.Core.Formula",_x000D_
        "ID": 6042,_x000D_
        "Results": [_x000D_
          [_x000D_
            "Employé"_x000D_
          ]_x000D_
        ],_x000D_
        "Statistics": {_x000D_
          "CreationDate": "2022-11-15T10:02:33.4527863+01:00",_x000D_
          "LastRefreshDate": "2020-11-09T16:14:22.1826922+01:00",_x000D_
          "TotalRefreshCount": 2,_x000D_
          "CustomInfo": {}_x000D_
        }_x000D_
      },_x000D_
      "6043": {_x000D_
        "$type": "Inside.Core.Formula.Definition.DefinitionAC, Inside.Core.Formula",_x000D_
        "ID": 6043,_x000D_
        "Results": [_x000D_
          [_x000D_
            "Ingénieur et cadre"_x000D_
          ]_x000D_
        ],_x000D_
        "Statistics": {_x000D_
          "CreationDate": "2022-11-15T10:02:33.4527863+01:00",_x000D_
          "LastRefreshDate": "2020-11-09T16:14:22.1836905+01:00",_x000D_
          "TotalRefreshCount": 2,_x000D_
          "CustomInfo": {}_x000D_
        }_x000D_
      },_x000D_
      "6044": {_x000D_
        "$type": "Inside.Core.Formula.Definition.DefinitionAC, Inside.Core.Formula",_x000D_
        "ID": 6044,_x000D_
        "Results": [_x000D_
          [_x000D_
            "Ingénieur et cadre"_x000D_
          ]_x000D_
        ],_x000D_
        "Statistics": {_x000D_
          "CreationDate": "2022-11-15T10:02:33.4527863+01:00",_x000D_
          "LastRefreshDate": "2020-11-09T16:14:22.1856893+01:00",_x000D_
          "TotalRefreshCount": 2,_x000D_
          "CustomInfo": {}_x000D_
        }_x000D_
      },_x000D_
      "6045": {_x000D_
        "$type": "Inside.Core.Formula.Definition.DefinitionAC, Inside.Core.Formula",_x000D_
        "ID": 6045,_x000D_
        "Results": [_x000D_
          [_x000D_
            "Employé"_x000D_
          ]_x000D_
        ],_x000D_
        "Statistics": {_x000D_
          "CreationDate": "2022-11-15T10:02:33.4527863+01:00",_x000D_
          "LastRefreshDate": "2020-11-09T16:14:22.1866851+01:00",_x000D_
          "TotalRefreshCount": 2,_x000D_
          "CustomInfo": {}_x000D_
        }_x000D_
      },_x000D_
      "6046": {_x000D_
        "$type": "Inside.Core.Formula.Definition.DefinitionAC, Inside.Core.Formula",_x000D_
        "ID": 6046,_x000D_
        "Results": [_x000D_
          [_x000D_
            "Employé"_x000D_
          ]_x000D_
        ],_x000D_
        "Statistics": {_x000D_
          "CreationDate": "2022-11-15T10:02:33.4527863+01:00",_x000D_
          "LastRefreshDate": "2020-11-09T16:14:22.1886903+01:00",_x000D_
          "TotalRefreshCount": 2,_x000D_
          "CustomInfo": {}_x000D_
        }_x000D_
      },_x000D_
      "6047": {_x000D_
        "$type": "Inside.Core.Formula.Definition.DefinitionAC, Inside.Core.Formula",_x000D_
        "ID": 6047,_x000D_
        "Results": [_x000D_
          [_x000D_
            "Employé"_x000D_
          ]_x000D_
        ],_x000D_
        "Statistics": {_x000D_
          "CreationDate": "2022-11-15T10:02:33.4527863+01:00",_x000D_
          "LastRefreshDate": "2020-11-09T16:14:22.1906608+01:00",_x000D_
          "TotalRefreshCount": 2,_x000D_
          "CustomInfo": {}_x000D_
        }_x000D_
      },_x000D_
      "6048": {_x000D_
        "$type": "Inside.Core.Formula.Definition.DefinitionAC, Inside.Core.Formula",_x000D_
        "ID": 6048,_x000D_
        "Results": [_x000D_
          [_x000D_
            "Ingénieur et cadre"_x000D_
          ]_x000D_
        ],_x000D_
        "Statistics": {_x000D_
          "CreationDate": "2022-11-15T10:02:33.4527863+01:00",_x000D_
          "LastRefreshDate": "2020-11-09T16:14:22.1926682+01:00",_x000D_
          "TotalRefreshCount": 2,_x000D_
          "CustomInfo": {}_x000D_
        }_x000D_
      },_x000D_
      "6049": {_x000D_
        "$type": "Inside.Core.Formula.Definition.DefinitionAC, Inside.Core.Formula",_x000D_
        "ID": 6049,_x000D_
        "Results": [_x000D_
          [_x000D_
            "Ingénieur et cadre"_x000D_
          ]_x000D_
        ],_x000D_
        "Statistics": {_x000D_
          "CreationDate": "2022-11-15T10:02:33.4527863+01:00",_x000D_
          "LastRefreshDate": "2020-11-09T16:14:22.1936216+01:00",_x000D_
          "TotalRefreshCount": 2,_x000D_
          "CustomInfo": {}_x000D_
        }_x000D_
      },_x000D_
      "6050": {_x000D_
        "$type": "Inside.Core.Formula.Definition.DefinitionAC, Inside.Core.Formula",_x000D_
        "ID": 6050,_x000D_
        "Results": [_x000D_
          [_x000D_
            "Employé"_x000D_
          ]_x000D_
        ],_x000D_
        "Statistics": {_x000D_
          "CreationDate": "2022-11-15T10:02:33.4527863+01:00",_x000D_
          "LastRefreshDate": "2020-11-09T16:14:22.1956587+01:00",_x000D_
          "TotalRefreshCount": 2,_x000D_
          "CustomInfo": {}_x000D_
        }_x000D_
      },_x000D_
      "6051": {_x000D_
        "$type": "Inside.Core.Formula.Definition.DefinitionAC, Inside.Core.Formula",_x000D_
        "ID": 6051,_x000D_
        "Results": [_x000D_
          [_x000D_
            "Employé"_x000D_
          ]_x000D_
        ],_x000D_
        "Statistics": {_x000D_
          "CreationDate": "2022-11-15T10:02:33.4527863+01:00",_x000D_
          "LastRefreshDate": "2020-11-09T16:14:22.1976458+01:00",_x000D_
          "TotalRefreshCount": 2,_x000D_
          "CustomInfo": {}_x000D_
        }_x000D_
      },_x000D_
      "6052": {_x000D_
        "$type": "Inside.Core.Formula.Definition.DefinitionAC, Inside.Core.Formula",_x000D_
        "ID": 6052,_x000D_
        "Results": [_x000D_
          [_x000D_
            "Ingénieur et cadre"_x000D_
          ]_x000D_
        ],_x000D_
        "Statistics": {_x000D_
          "CreationDate": "2022-11-15T10:02:33.4527863+01:00",_x000D_
          "LastRefreshDate": "2020-11-09T16:14:22.1996472+01:00",_x000D_
          "TotalRefreshCount": 2,_x000D_
          "CustomInfo": {}_x000D_
        }_x000D_
      },_x000D_
      "6053": {_x000D_
        "$type": "Inside.Core.Formula.Definition.DefinitionAC, Inside.Core.Formula",_x000D_
        "ID": 6053,_x000D_
        "Results": [_x000D_
          [_x000D_
            "Employé"_x000D_
          ]_x000D_
        ],_x000D_
        "Statistics": {_x000D_
          "CreationDate": "2022-11-15T10:02:33.4527863+01:00",_x000D_
          "LastRefreshDate": "2020-11-09T16:14:22.2006476+01:00",_x000D_
          "TotalRefreshCount": 2,_x000D_
          "CustomInfo": {}_x000D_
        }_x000D_
      },_x000D_
      "6054": {_x000D_
        "$type": "Inside.Core.Formula.Definition.DefinitionAC, Inside.Core.Formula",_x000D_
        "ID": 6054,_x000D_
        "Results": [_x000D_
          [_x000D_
            "Employé"_x000D_
          ]_x000D_
        ],_x000D_
        "Statistics": {_x000D_
          "CreationDate": "2022-11-15T10:02:33.4527863+01:00",_x000D_
          "LastRefreshDate": "2020-11-09T16:14:22.2026419+01:00",_x000D_
          "TotalRefreshCount": 2,_x000D_
          "CustomInfo": {}_x000D_
        }_x000D_
      },_x000D_
      "6055": {_x000D_
        "$type": "Inside.Core.Formula.Definition.DefinitionAC, Inside.Core.Formula",_x000D_
        "ID": 6055,_x000D_
        "Results": [_x000D_
          [_x000D_
            "Employé"_x000D_
          ]_x000D_
        ],_x000D_
        "Statistics": {_x000D_
          "CreationDate": "2022-11-15T10:02:33.4527863+01:00",_x000D_
          "LastRefreshDate": "2020-11-09T16:14:22.2046367+01:00",_x000D_
          "TotalRefreshCount": 2,_x000D_
          "CustomInfo": {}_x000D_
        }_x000D_
      },_x000D_
      "6056": {_x000D_
        "$type": "Inside.Core.Formula.Definition.DefinitionAC, Inside.Core.Formula",_x000D_
        "ID": 6056,_x000D_
        "Results": [_x000D_
          [_x000D_
            "Employé"_x000D_
          ]_x000D_
        ],_x000D_
        "Statistics": {_x000D_
          "CreationDate": "2022-11-15T10:02:33.4527863+01:00",_x000D_
          "LastRefreshDate": "2020-11-09T16:14:22.2056324+01:00",_x000D_
          "TotalRefreshCount": 2,_x000D_
          "CustomInfo": {}_x000D_
        }_x000D_
      },_x000D_
      "6057": {_x000D_
        "$type": "Inside.Core.Formula.Definition.DefinitionAC, Inside.Core.Formula",_x000D_
        "ID": 6057,_x000D_
        "Results": [_x000D_
          [_x000D_
            "Ingénieur et cadre"_x000D_
          ]_x000D_
        ],_x000D_
        "Statistics": {_x000D_
          "CreationDate": "2022-11-15T10:02:33.4527863+01:00",_x000D_
          "LastRefreshDate": "2020-11-09T16:14:22.2076267+01:00",_x000D_
          "TotalRefreshCount": 2,_x000D_
          "CustomInfo": {}_x000D_
        }_x000D_
      },_x000D_
      "6058": {_x000D_
        "$type": "Inside.Core.Formula.Definition.DefinitionAC, Inside.Core.Formula",_x000D_
        "ID": 6058,_x000D_
        "Results": [_x000D_
          [_x000D_
            "Ingénieur et cadre"_x000D_
          ]_x000D_
        ],_x000D_
        "Statistics": {_x000D_
          "CreationDate": "2022-11-15T10:02:33.4527863+01:00",_x000D_
          "LastRefreshDate": "2020-11-09T16:14:22.2094408+01:00",_x000D_
          "TotalRefreshCount": 2,_x000D_
          "CustomInfo": {}_x000D_
        }_x000D_
      },_x000D_
      "6059": {_x000D_
        "$type": "Inside.Core.Formula.Definition.DefinitionAC, Inside.Core.Formula",_x000D_
        "ID": 6059,_x000D_
        "Results": [_x000D_
          [_x000D_
            "Employé"_x000D_
          ]_x000D_
        ],_x000D_
        "Statistics": {_x000D_
          "CreationDate": "2022-11-15T10:02:33.4527863+01:00",_x000D_
          "LastRefreshDate": "2020-11-09T16:14:22.2114304+01:00",_x000D_
          "TotalRefreshCount": 2,_x000D_
          "CustomInfo": {}_x000D_
        }_x000D_
      },_x000D_
      "6060": {_x000D_
        "$type": "Inside.Core.Formula.Definition.DefinitionAC, Inside.Core.Formula",_x000D_
        "ID": 6060,_x000D_
        "Results": [_x000D_
          [_x000D_
            "2"_x000D_
          ]_x000D_
        ],_x000D_
        "Statistics": {_x000D_
          "CreationDate": "2022-11-15T10:02:33.4527863+01:00",_x000D_
          "LastRefreshDate": "2020-11-09T16:14:22.2124441+01:00",_x000D_
          "TotalRefreshCount": 2,_x000D_
          "CustomInfo": {}_x000D_
        }_x000D_
      },_x000D_
      "6061": {_x000D_
        "$type": "Inside.Core.Formula.Definition.DefinitionAC, Inside.Core.Formula",_x000D_
        "ID": 6061,_x000D_
        "Results": [_x000D_
          [_x000D_
            "2"_x000D_
          ]_x000D_
        ],_x000D_
        "Statistics": {_x000D_
          "CreationDate": "2022-11-15T10:02:33.4527863+01:00",_x000D_
          "LastRefreshDate": "2020-11-09T16:14:22.2144636+01:00",_x000D_
          "TotalRefreshCount": 2,_x000D_
          "CustomInfo": {}_x000D_
        }_x000D_
      },_x000D_
      "6062": {_x000D_
        "$type": "Inside.Core.Formula.Definition.DefinitionAC, Inside.Core.Formula",_x000D_
        "ID": 6062,_x000D_
        "Results": [_x000D_
          [_x000D_
            "2"_x000D_
          ]_x000D_
        ],_x000D_
        "Statistics": {_x000D_
          "CreationDate": "2022-11-15T10:02:33.4527863+01:00",_x000D_
          "LastRefreshDate": "2020-11-09T16:14:22.2164174+01:00",_x000D_
          "TotalRefreshCount": 2,_x000D_
          "CustomInfo": {}_x000D_
        }_x000D_
      },_x000D_
      "6063": {_x000D_
        "$type": "Inside.Core.Formula.Definition.DefinitionAC, Inside.Core.Formula",_x000D_
        "ID": 6063,_x000D_
        "Results": [_x000D_
          [_x000D_
            "1"_x000D_
          ]_x000D_
        ],_x000D_
        "Statistics": {_x000D_
          "CreationDate": "2022-11-15T10:02:33.4527863+01:00",_x000D_
          "LastRefreshDate": "2020-11-09T16:14:22.2174697+01:00",_x000D_
          "TotalRefreshCount": 2,_x000D_
          "CustomInfo": {}_x000D_
        }_x000D_
      },_x000D_
      "6064": {_x000D_
        "$type": "Inside.Core.Formula.Definition.DefinitionAC, Inside.Core.Formula",_x000D_
        "ID": 6064,_x000D_
        "Results": [_x000D_
          [_x000D_
            "2"_x000D_
          ]_x000D_
        ],_x000D_
        "Statistics": {_x000D_
          "CreationDate": "2022-11-15T10:02:33.4527863+01:00",_x000D_
          "LastRefreshDate": "2020-11-09T16:14:22.2194526+01:00",_x000D_
          "TotalRefreshCount": 2,_x000D_
          "CustomInfo": {}_x000D_
        }_x000D_
      },_x000D_
      "6065": {_x000D_
        "$type": "Inside.Core.Formula.Definition.DefinitionAC, Inside.Core.Formula",_x000D_
        "ID": 6065,_x000D_
        "Results": [_x000D_
          [_x000D_
            "2"_x000D_
          ]_x000D_
        ],_x000D_
        "Statistics": {_x000D_
          "CreationDate": "2022-11-15T10:02:33.4527863+01:00",_x000D_
          "LastRefreshDate": "2020-11-09T16:14:22.2214474+01:00",_x000D_
          "TotalRefreshCount": 2,_x000D_
          "CustomInfo": {}_x000D_
        }_x000D_
      },_x000D_
      "6066": {_x000D_
        "$type": "Inside.Core.Formula.Definition.DefinitionAC, Inside.Core.Formula",_x000D_
        "ID": 6066,_x000D_
        "Results": [_x000D_
          [_x000D_
            "4"_x000D_
          ]_x000D_
        ],_x000D_
        "Statistics": {_x000D_
          "CreationDate": "2022-11-15T10:02:33.4527863+01:00",_x000D_
          "LastRefreshDate": "2020-11-09T16:14:22.2224433+01:00",_x000D_
          "TotalRefreshCount": 2,_x000D_
          "CustomInfo": {}_x000D_
        }_x000D_
      },_x000D_
      "6067": {_x000D_
        "$type": "Inside.Core.Formula.Definition.DefinitionAC, Inside.Core.Formula",_x000D_
        "ID": 6067,_x000D_
        "Results": [_x000D_
          [_x000D_
            "2"_x000D_
          ]_x000D_
        ],_x000D_
        "Statistics": {_x000D_
          "CreationDate": "2022-11-15T10:02:33.4527863+01:00",_x000D_
          "LastRefreshDate": "2020-11-09T16:14:22.2244375+01:00",_x000D_
          "TotalRefreshCount": 2,_x000D_
          "CustomInfo": {}_x000D_
        }_x000D_
      },_x000D_
      "6068": {_x000D_
        "$type": "Inside.Core.Formula.Definition.DefinitionAC, Inside.Core.Formula",_x000D_
        "ID": 6068,_x000D_
        "Results": [_x000D_
          [_x000D_
            "2"_x000D_
          ]_x000D_
        ],_x000D_
        "Statistics": {_x000D_
          "CreationDate": "2022-11-15T10:02:33.4527863+01:00",_x000D_
          "LastRefreshDate": "2020-11-09T16:14:22.2284262+01:00",_x000D_
          "TotalRefreshCount": 2,_x000D_
          "CustomInfo": {}_x000D_
        }_x000D_
      },_x000D_
      "6069": {_x000D_
        "$type": "Inside.Core.Formula.Definition.DefinitionAC, Inside.Core.Formula",_x000D_
        "ID": 6069,_x000D_
        "Results": [_x000D_
          [_x000D_
            "2"_x000D_
          ]_x000D_
        ],_x000D_
        "Statistics": {_x000D_
          "CreationDate": "2022-11-15T10:02:33.4527863+01:00",_x000D_
          "LastRefreshDate": "2020-11-09T16:14:22.2443448+01:00",_x000D_
          "TotalRefreshCount": 2,_x000D_
          "CustomInfo": {}_x000D_
        }_x000D_
      },_x000D_
      "6070": {_x000D_
        "$type": "Inside.Core.Formula.Definition.DefinitionAC, Inside.Core.Formula",_x000D_
        "ID": 6070,_x000D_
        "Results": [_x000D_
          [_x000D_
            "1"_x000D_
          ]_x000D_
        ],_x000D_
        "Statistics": {_x000D_
          "CreationDate": "2022-11-15T10:02:33.4527863+01:00",_x000D_
          "LastRefreshDate": "2020-11-09T16:14:22.2453815+01:00",_x000D_
          "TotalRefreshCount": 2,_x000D_
          "CustomInfo": {}_x000D_
        }_x000D_
      },_x000D_
      "6071": {_x000D_
        "$type": "Inside.Core.Formula.Definition.DefinitionAC, Inside.Core.Formula",_x000D_
        "ID": 6071,_x000D_
        "Results": [_x000D_
          [_x000D_
            "3"_x000D_
          ]_x000D_
        ],_x000D_
        "Statistics": {_x000D_
          "CreationDate": "2022-11-15T10:02:33.4527863+01:00",_x000D_
          "LastRefreshDate": "2020-11-09T16:14:22.2473735+01:00",_x000D_
          "TotalRefreshCount": 2,_x000D_
          "CustomInfo": {}_x000D_
        }_x000D_
      },_x000D_
      "6072": {_x000D_
        "$type": "Inside.Core.Formula.Definition.DefinitionAC, Inside.Core.Formula",_x000D_
        "ID": 6072,_x000D_
        "Results": [_x000D_
          [_x000D_
            "1"_x000D_
          ]_x000D_
        ],_x000D_
        "Statistics": {_x000D_
          "CreationDate": "2022-11-15T10:02:33.4527863+01:00",_x000D_
          "LastRefreshDate": "2020-11-09T16:14:22.2483716+01:00",_x000D_
          "TotalRefreshCount": 2,_x000D_
          "CustomInfo": {}_x000D_
        }_x000D_
      },_x000D_
      "6073": {_x000D_
        "$type": "Inside.Core.Formula.Definition.DefinitionAC, Inside.Core.Formula",_x000D_
        "ID": 6073,_x000D_
        "Results": [_x000D_
          [_x000D_
            "2"_x000D_
          ]_x000D_
        ],_x000D_
        "Statistics": {_x000D_
          "CreationDate": "2022-11-15T10:02:33.4527863+01:00",_x000D_
          "LastRefreshDate": "2020-11-09T16:14:22.2504327+01:00",_x000D_
          "TotalRefreshCount": 2,_x000D_
          "CustomInfo": {}_x000D_
        }_x000D_
      },_x000D_
      "6074": {_x000D_
        "$type": "Inside.Core.Formula.Definition.DefinitionAC, Inside.Core.Formula",_x000D_
        "ID": 6074,_x000D_
        "Results": [_x000D_
          [_x000D_
            "1"_x000D_
          ]_x000D_
        ],_x000D_
        "Statistics": {_x000D_
          "CreationDate": "2022-11-15T10:02:33.4527863+01:00",_x000D_
          "LastRefreshDate": "2020-11-09T16:14:22.2524264+01:00",_x000D_
          "TotalRefreshCount": 2,_x000D_
          "CustomInfo": {}_x000D_
        }_x000D_
      },_x000D_
      "6075": {_x000D_
        "$type": "Inside.Core.Formula.Definition.DefinitionAC, Inside.Core.Formula",_x000D_
        "ID": 6075,_x000D_
        "Results": [_x000D_
          [_x000D_
            "3"_x000D_
          ]_x000D_
        ],_x000D_
        "Statistics": {_x000D_
          "CreationDate": "2022-11-15T10:02:33.4527863+01:00",_x000D_
          "LastRefreshDate": "2020-11-09T16:14:22.2534232+01:00",_x000D_
          "TotalRefreshCount": 2,_x000D_
          "CustomInfo": {}_x000D_
        }_x000D_
      },_x000D_
      "6076": {_x000D_
        "$type": "Inside.Core.Formula.Definition.DefinitionAC, Inside.Core.Formula",_x000D_
        "ID": 6076,_x000D_
        "Results": [_x000D_
          [_x000D_
            "1"_x000D_
          ]_x000D_
        ],_x000D_
        "Statistics": {_x000D_
          "CreationDate": "2022-11-15T10:02:33.4527863+01:00",_x000D_
          "LastRefreshDate": "2020-11-09T16:14:22.2554199+01:00",_x000D_
          "TotalRefreshCount": 2,_x000D_
          "CustomInfo": {}_x000D_
        }_x000D_
      },_x000D_
      "6077": {_x000D_
        "$type": "Inside.Core.Formula.Definition.DefinitionAC, Inside.Core.Formula",_x000D_
        "ID": 6077,_x000D_
        "Results": [_x000D_
          [_x000D_
            "2"_x000D_
          ]_x000D_
        ],_x000D_
        "Statistics": {_x000D_
          "CreationDate": "2022-11-15T10:02:33.4527863+01:00",_x000D_
          "LastRefreshDate": "2020-11-09T16:14:22.2564157+01:00",_x000D_
          "TotalRefreshCount": 2,_x000D_
          "CustomInfo": {}_x000D_
        }_x000D_
      },_x000D_
      "6078": {_x000D_
        "$type": "Inside.Core.Formula.Definition.DefinitionAC, Inside.Core.Formula",_x000D_
        "ID": 6078,_x000D_
        "Results": [_x000D_
          [_x000D_
            "2"_x000D_
          ]_x000D_
        ],_x000D_
        "Statistics": {_x000D_
          "CreationDate": "2022-11-15T10:02:33.4527863+01:00",_x000D_
          "LastRefreshDate": "2020-11-09T16:14:22.2583994+01:00",_x000D_
          "TotalRefreshCount": 2,_x000D_
          "CustomInfo": {}_x000D_
        }_x000D_
      },_x000D_
      "6079": {_x000D_
        "$type": "Inside.Core.Formula.Definition.DefinitionAC, Inside.Core.Formula",_x000D_
        "ID": 6079,_x000D_
        "Results": [_x000D_
          [_x000D_
            "2"_x000D_
          ]_x000D_
        ],_x000D_
        "Statistics": {_x000D_
          "CreationDate": "2022-11-15T10:02:33.4527863+01:00",_x000D_
          "LastRefreshDate": "2020-11-09T16:14:22.2604261+01:00",_x000D_
          "TotalRefreshCount": 2,_x000D_
          "CustomInfo": {}_x000D_
        }_x000D_
      },_x000D_
      "6080": {_x000D_
        "$type": "Inside.Core.Formula.Definition.DefinitionAC, Inside.Core.Formula",_x000D_
        "ID": 6080,_x000D_
        "Results": [_x000D_
          [_x000D_
            "1"_x000D_
          ]_x000D_
        ],_x000D_
        "Statistics": {_x000D_
          "CreationDate": "2022-11-15T10:02:33.4527863+01:00",_x000D_
          "LastRefreshDate": "2020-11-09T16:14:22.2624182+01:00",_x000D_
          "TotalRefreshCount": 2,_x000D_
          "CustomInfo": {}_x000D_
        }_x000D_
      },_x000D_
      "6081": {_x000D_
        "$type": "Inside.Core.Formula.Definition.DefinitionAC, Inside.Core.Formula",_x000D_
        "ID": 6081,_x000D_
        "Results": [_x000D_
          [_x000D_
            "2"_x000D_
          ]_x000D_
        ],_x000D_
        "Statistics": {_x000D_
          "CreationDate": "2022-11-15T10:02:33.4527863+01:00",_x000D_
          "LastRefreshDate": "2020-11-09T16:14:22.2644136+01:00",_x000D_
          "TotalRefreshCount": 2,_x000D_
          "CustomInfo": {}_x000D_
        }_x000D_
      },_x000D_
      "6082": {_x000D_
        "$type": "Inside.Core.Formula.Definition.DefinitionAC, Inside.Core.Formula",_x000D_
        "ID": 6082,_x000D_
        "Results": [_x000D_
          [_x000D_
            "Employé"_x000D_
          ]_x000D_
        ],_x000D_
        "Statistics": {_x000D_
          "CreationDate": "2022-11-15T10:02:33.4527863+01:00",_x000D_
          "LastRefreshDate": "2020-11-09T16:14:21.9298822+01:00",_x000D_
          "TotalRefreshCount": 2,_x000D_
          "CustomInfo": {}_x000D_
        }_x000D_
      },_x000D_
      "6083": {_x000D_
        "$type": "Inside.Core.Formula.Definition.DefinitionAC, Inside.Core.Formula",_x000D_
        "ID": 6083,_x000D_
        "Results": [_x000D_
          [_x000D_
            "Employé"_x000D_
          ]_x000D_
        ],_x000D_
        "Statistics": {_x000D_
          "CreationDate": "2022-11-15T10:02:33.4527863+01:00",_x000D_
          "LastRefreshDate": "2020-11-09T16:14:22.8274201+01:00",_x000D_
          "TotalRefreshCount": 2,_x000D_
          "CustomInfo": {}_x000D_
        }_x000D_
      },_x000D_
      "6084": {_x000D_
        "$type": "Inside.Core.Formula.Definition.DefinitionAC, Inside.Core.Formula",_x000D_
        "ID": 6084,_x000D_
        "Results": [_x000D_
          [_x000D_
            "Ingénieur et cadre"_x000D_
          ]_x000D_
        ],_x000D_
        "Statistics": {_x000D_
          "CreationDate": "2022-11-15T10:02:33.4527863+01:00",_x000D_
          "LastRefreshDate": "2020-11-09T16:14:22.3674399+01:00",_x000D_
          "TotalRefreshCount": 2,_x000D_
          "CustomInfo": {}_x000D_
        }_x000D_
      },_x000D_
      "6085": {_x000D_
        "$type": "Inside.Core.Formula.Definition.DefinitionAC, Inside.Core.Formula",_x000D_
        "ID": 6085,_x000D_
        "Results": [_x000D_
          [_x000D_
            "Ingénieur et cadre"_x000D_
          ]_x000D_
        ],_x000D_
        "Statistics": {_x000D_
          "CreationDate": "2022-11-15T10:02:33.4527863+01:00",_x000D_
          "LastRefreshDate": "2020-11-09T16:14:21.2956764+01:00",_x000D_
          "TotalRefreshCount": 2,_x000D_
          "CustomInfo": {}_x000D_
        }_x000D_
      },_x000D_
      "6086": {_x000D_
        "$type": "Inside.Core.Formula.Definition.DefinitionAC, Inside.Core.Formula",_x000D_
        "ID": 6086,_x000D_
        "Results": [_x000D_
          [_x000D_
            "Ingénieur et cadre"_x000D_
          ]_x000D_
        ],_x000D_
        "Statistics": {_x000D_
          "CreationDate": "2022-11-15T10:02:33.4527863+01:00",_x000D_
          "LastRefreshDate": "2020-11-09T16:14:22.6244686+01:00",_x000D_
          "TotalRefreshCount": 2,_x000D_
          "CustomInfo": {}_x000D_
        }_x000D_
      },_x000D_
      "6087": {_x000D_
        "$type": "Inside.Core.Formula.Definition.DefinitionAC, Inside.Core.Formula",_x000D_
        "ID": 6087,_x000D_
        "Results": [_x000D_
          [_x000D_
            "Employé"_x000D_
          ]_x000D_
        ],_x000D_
        "Statistics": {_x000D_
          "CreationDate": "2022-11-15T10:02:33.4527863+01:00",_x000D_
          "LastRefreshDate": "2020-11-09T16:14:21.9428477+01:00",_x000D_
          "TotalRefreshCount": 2,_x000D_
          "CustomInfo": {}_x000D_
        }_x000D_
      },_x000D_
      "6088": {_x000D_
        "$type": "Inside.Core.Formula.Definition.DefinitionAC, Inside.Core.Formula",_x000D_
        "ID": 6088,_x000D_
        "Results": [_x000D_
          [_x000D_
            "Ingénieur et cadre"_x000D_
          ]_x000D_
        ],_x000D_
        "Statistics": {_x000D_
          "CreationDate": "2022-11-15T10:02:33.4527863+01:00",_x000D_
          "LastRefreshDate": "2020-11-09T16:14:22.840386+01:00",_x000D_
          "TotalRefreshCount": 2,_x000D_
          "CustomInfo": {}_x000D_
        }_x000D_
      },_x000D_
      "6089": {_x000D_
        "$type": "Inside.Core.Formula.Definition.DefinitionAC, Inside.Core.Formula",_x000D_
        "ID": 6089,_x000D_
        "Results": [_x000D_
          [_x000D_
            "Employé"_x000D_
          ]_x000D_
        ],_x000D_
        "Statistics": {_x000D_
          "CreationDate": "2022-11-15T10:02:33.4527863+01:00",_x000D_
          "LastRefreshDate": "2020-11-09T16:14:22.3814112+01:00",_x000D_
          "TotalRefreshCount": 2,_x000D_
          "CustomInfo": {}_x000D_
        }_x000D_
      },_x000D_
      "6090": {_x000D_
        "$type": "Inside.Core.Formula.Definition.DefinitionAC, Inside.Core.Formula",_x000D_
        "ID": 6090,_x000D_
        "Results": [_x000D_
          [_x000D_
            "Employé"_x000D_
          ]_x000D_
        ],_x000D_
        "Statistics": {_x000D_
          "CreationDate": "2022-11-15T10:02:33.4527863+01:00",_x000D_
          "LastRefreshDate": "2020-11-09T16:14:21.3086322+01:00",_x000D_
          "TotalRefreshCount": 2,_x000D_
          "CustomInfo": {}_x000D_
        }_x000D_
      },_x000D_
      "6091": {_x000D_
        "$type": "Inside.Core.Formula.Definition.DefinitionAC, Inside.Core.Formula",_x000D_
        "ID": 6091,_x000D_
        "Results": [_x000D_
          [_x000D_
            "Employé"_x000D_
          ]_x000D_
        ],_x000D_
        "Statistics": {_x000D_
          "CreationDate": "2022-11-15T10:02:33.4527863+01:00",_x000D_
          "LastRefreshDate": "2020-11-09T16:14:22.6384429+01:00",_x000D_
          "TotalRefreshCount": 2,_x000D_
          "CustomInfo": {}_x000D_
        }_x000D_
      },_x000D_
      "6092": {_x000D_
        "$type": "Inside.Core.Formula.Definition.DefinitionAC, Inside.Core.Formula",_x000D_
        "ID": 6092,_x000D_
        "Results": [_x000D_
          [_x000D_
            "Ingénieur et cadre"_x000D_
          ]_x000D_
        ],_x000D_
        "Statistics": {_x000D_
          "CreationDate": "2022-11-15T10:02:33.4527863+01:00",_x000D_
          "LastRefreshDate": "2020-11-09T16:14:21.956811+01:00",_x000D_
          "TotalRefreshCount": 2,_x000D_
          "CustomInfo": {}_x000D_
        }_x000D_
      },_x000D_
      "6093": {_x000D_
        "$type": "Inside.Core.Formula.Definition.DefinitionAC, Inside.Core.Formula",_x000D_
        "ID": 6093,_x000D_
        "Results": [_x000D_
          [_x000D_
            "Ingénieur et cadre"_x000D_
          ]_x000D_
        ],_x000D_
        "Statistics": {_x000D_
          "CreationDate": "2022-11-15T10:02:33.4527863+01:00",_x000D_
          "LastRefreshDate": "2020-11-09T16:14:22.8543604+01:00",_x000D_
          "TotalRefreshCount": 2,_x000D_
          "CustomInfo": {}_x000D_
        }_x000D_
      },_x000D_
      "6094": {_x000D_
        "$type": "Inside.Core.Formula.Definition.DefinitionAC, Inside.Core.Formula",_x000D_
        "ID": 6094,_x000D_
        "Results": [_x000D_
          [_x000D_
            "Employé"_x000D_
          ]_x000D_
        ],_x000D_
        "Statistics": {_x000D_
          "CreationDate": "2022-11-15T10:02:33.4527863+01:00",_x000D_
          "LastRefreshDate": "2020-11-09T16:14:22.3944107+01:00",_x000D_
          "TotalRefreshCount": 2,_x000D_
          "CustomInfo": {}_x000D_
        }_x000D_
      },_x000D_
      "6095": {_x000D_
        "$type": "Inside.Core.Formula.Definition.DefinitionAC, Inside.Core.Formula",_x000D_
        "ID": 6095,_x000D_
        "Results": [_x000D_
          [_x000D_
            "Employé"_x000D_
          ]_x000D_
        ],_x000D_
        "Statistics": {_x000D_
          "CreationDate": "2022-11-15T10:02:33.4527863+01:00",_x000D_
          "LastRefreshDate": "2020-11-09T16:14:21.3223751+01:00",_x000D_
          "TotalRefreshCount": 2,_x000D_
          "CustomInfo": {}_x000D_
        }_x000D_
      },_x000D_
      "6096": {_x000D_
        "$type": "Inside.Core.Formula.Definition.DefinitionAC, Inside.Core.Formula",_x000D_
        "ID": 6096,_x000D_
        "Results": [_x000D_
          [_x000D_
            "Ingénieur et cadre"_x000D_
          ]_x000D_
        ],_x000D_
        "Statistics": {_x000D_
          "CreationDate": "2022-11-15T10:02:33.4527863+01:00",_x000D_
          "LastRefreshDate": "2020-11-09T16:14:22.6513975+01:00",_x000D_
          "TotalRefreshCount": 2,_x000D_
          "CustomInfo": {}_x000D_
        }_x000D_
      },_x000D_
      "6097": {_x000D_
        "$type": "Inside.Core.Formula.Definition.DefinitionAC, Inside.Core.Formula",_x000D_
        "ID": 6097,_x000D_
        "Results": [_x000D_
          [_x000D_
            "Employé"_x000D_
          ]_x000D_
        ],_x000D_
        "Statistics": {_x000D_
          "CreationDate": "2022-11-15T10:02:33.4527863+01:00",_x000D_
          "LastRefreshDate": "2020-11-09T16:14:21.972281+01:00",_x000D_
          "TotalRefreshCount": 2,_x000D_
          "CustomInfo": {}_x000D_
        }_x000D_
      },_x000D_
      "6098": {_x000D_
        "$type": "Inside.Core.Formula.Definition.DefinitionAC, Inside.Core.Formula",_x000D_
        "ID": 6098,_x000D_
        "Results": [_x000D_
          [_x000D_
            "Employé"_x000D_
          ]_x000D_
        ],_x000D_
        "Statistics": {_x000D_
          "CreationDate": "2022-11-15T10:02:33.4527863+01:00",_x000D_
          "LastRefreshDate": "2020-11-09T16:14:22.8684752+01:00",_x000D_
          "TotalRefreshCount": 2,_x000D_
          "CustomInfo": {}_x000D_
        }_x000D_
      },_x000D_
      "6099": {_x000D_
        "$type": "Inside.Core.Formula.Definition.DefinitionAC, Inside.Core.Formula",_x000D_
        "ID": 6099,_x000D_
        "Results": [_x000D_
          [_x000D_
            "Ingénieur et cadre"_x000D_
          ]_x000D_
        ],_x000D_
        "Statistics": {_x000D_
          "CreationDate": "2022-11-15T10:02:33.4527863+01:00",_x000D_
          "LastRefreshDate": "2020-11-09T16:14:22.4073859+01:00",_x000D_
          "TotalRefreshCount": 2,_x000D_
          "CustomInfo": {}_x000D_
        }_x000D_
      },_x000D_
      "6100": {_x000D_
        "$type": "Inside.Core.Formula.Definition.DefinitionAC, Inside.Core.Formula",_x000D_
        "ID": 6100,_x000D_
        "Results": [_x000D_
          [_x000D_
            "Employé"_x000D_
          ]_x000D_
        ],_x000D_
        "Statistics": {_x000D_
          "CreationDate": "2022-11-15T10:02:33.4527863+01:00",_x000D_
          "LastRefreshDate": "2020-11-09T16:14:21.3353435+01:00",_x000D_
          "TotalRefreshCount": 2,_x000D_
          "CustomInfo": {}_x000D_
        }_x000D_
      },_x000D_
      "6101": {_x000D_
        "$type": "Inside.Core.Formula.Definition.DefinitionAC, Inside.Core.Formula",_x000D_
        "ID": 6101,_x000D_
        "Results": [_x000D_
          [_x000D_
            "Employé"_x000D_
          ]_x000D_
        ],_x000D_
        "Statistics": {_x000D_
          "CreationDate": "2022-11-15T10:02:33.4527863+01:00",_x000D_
          "LastRefreshDate": "2020-11-09T16:14:22.6664762+01:00",_x000D_
          "TotalRefreshCount": 2,_x000D_
          "CustomInfo": {}_x000D_
        }_x000D_
      },_x000D_
      "6102": {_x000D_
        "$type": "Inside.Core.Formula.Definition.DefinitionAC, Inside.Core.Formula",_x000D_
        "ID": 6102,_x000D_
        "Results": [_x000D_
          [_x000D_
            "Employé"_x000D_
          ]_x000D_
        ],_x000D_
        "Statistics": {_x000D_
          "CreationDate": "2022-11-15T10:02:33.4527863+01:00",_x000D_
          "LastRefreshDate": "2020-11-09T16:14:21.985775+01:00",_x000D_
          "TotalRefreshCount": 2,_x000D_
          "CustomInfo": {}_x000D_
        }_x000D_
      },_x000D_
      "6103": {_x000D_
        "$type": "Inside.Core.Formula.Definition.DefinitionAC, Inside.Core.Formula",_x000D_
      </t>
  </si>
  <si>
    <t xml:space="preserve">  "ID": 6103,_x000D_
        "Results": [_x000D_
          [_x000D_
            "Employé"_x000D_
          ]_x000D_
        ],_x000D_
        "Statistics": {_x000D_
          "CreationDate": "2022-11-15T10:02:33.4527863+01:00",_x000D_
          "LastRefreshDate": "2020-11-09T16:14:22.8814513+01:00",_x000D_
          "TotalRefreshCount": 2,_x000D_
          "CustomInfo": {}_x000D_
        }_x000D_
      },_x000D_
      "6104": {_x000D_
        "$type": "Inside.Core.Formula.Definition.DefinitionAC, Inside.Core.Formula",_x000D_
        "ID": 6104,_x000D_
        "Results": [_x000D_
          [_x000D_
            "Ingénieur et cadre"_x000D_
          ]_x000D_
        ],_x000D_
        "Statistics": {_x000D_
          "CreationDate": "2022-11-15T10:02:33.4527863+01:00",_x000D_
          "LastRefreshDate": "2020-11-09T16:14:22.4359581+01:00",_x000D_
          "TotalRefreshCount": 2,_x000D_
          "CustomInfo": {}_x000D_
        }_x000D_
      },_x000D_
      "6105": {_x000D_
        "$type": "Inside.Core.Formula.Definition.DefinitionAC, Inside.Core.Formula",_x000D_
        "ID": 6105,_x000D_
        "Results": [_x000D_
          [_x000D_
            "Ingénieur et cadre"_x000D_
          ]_x000D_
        ],_x000D_
        "Statistics": {_x000D_
          "CreationDate": "2022-11-15T10:02:33.4527863+01:00",_x000D_
          "LastRefreshDate": "2020-11-09T16:14:21.3483096+01:00",_x000D_
          "TotalRefreshCount": 2,_x000D_
          "CustomInfo": {}_x000D_
        }_x000D_
      },_x000D_
      "6106": {_x000D_
        "$type": "Inside.Core.Formula.Definition.DefinitionAC, Inside.Core.Formula",_x000D_
        "ID": 6106,_x000D_
        "Results": [_x000D_
          [_x000D_
            "Ingénieur et cadre"_x000D_
          ]_x000D_
        ],_x000D_
        "Statistics": {_x000D_
          "CreationDate": "2022-11-15T10:02:33.4527863+01:00",_x000D_
          "LastRefreshDate": "2020-11-09T16:14:22.6789028+01:00",_x000D_
          "TotalRefreshCount": 2,_x000D_
          "CustomInfo": {}_x000D_
        }_x000D_
      },_x000D_
      "6107": {_x000D_
        "$type": "Inside.Core.Formula.Definition.DefinitionAC, Inside.Core.Formula",_x000D_
        "ID": 6107,_x000D_
        "Results": [_x000D_
          [_x000D_
            "Employé"_x000D_
          ]_x000D_
        ],_x000D_
        "Statistics": {_x000D_
          "CreationDate": "2022-11-15T10:02:33.4527863+01:00",_x000D_
          "LastRefreshDate": "2020-11-09T16:14:21.9997382+01:00",_x000D_
          "TotalRefreshCount": 2,_x000D_
          "CustomInfo": {}_x000D_
        }_x000D_
      },_x000D_
      "6108": {_x000D_
        "$type": "Inside.Core.Formula.Definition.DefinitionAC, Inside.Core.Formula",_x000D_
        "ID": 6108,_x000D_
        "Results": [_x000D_
          [_x000D_
            "Employé"_x000D_
          ]_x000D_
        ],_x000D_
        "Statistics": {_x000D_
          "CreationDate": "2022-11-15T10:02:33.4527863+01:00",_x000D_
          "LastRefreshDate": "2020-11-09T16:14:22.8953566+01:00",_x000D_
          "TotalRefreshCount": 2,_x000D_
          "CustomInfo": {}_x000D_
        }_x000D_
      },_x000D_
      "6109": {_x000D_
        "$type": "Inside.Core.Formula.Definition.DefinitionAC, Inside.Core.Formula",_x000D_
        "ID": 6109,_x000D_
        "Results": [_x000D_
          [_x000D_
            "Employé"_x000D_
          ]_x000D_
        ],_x000D_
        "Statistics": {_x000D_
          "CreationDate": "2022-11-15T10:02:33.4527863+01:00",_x000D_
          "LastRefreshDate": "2020-11-09T16:14:22.4509221+01:00",_x000D_
          "TotalRefreshCount": 2,_x000D_
          "CustomInfo": {}_x000D_
        }_x000D_
      },_x000D_
      "6110": {_x000D_
        "$type": "Inside.Core.Formula.Definition.DefinitionAC, Inside.Core.Formula",_x000D_
        "ID": 6110,_x000D_
        "Results": [_x000D_
          [_x000D_
            "Ingénieur et cadre"_x000D_
          ]_x000D_
        ],_x000D_
        "Statistics": {_x000D_
          "CreationDate": "2022-11-15T10:02:33.4527863+01:00",_x000D_
          "LastRefreshDate": "2020-11-09T16:14:21.362229+01:00",_x000D_
          "TotalRefreshCount": 2,_x000D_
          "CustomInfo": {}_x000D_
        }_x000D_
      },_x000D_
      "6111": {_x000D_
        "$type": "Inside.Core.Formula.Definition.DefinitionAC, Inside.Core.Formula",_x000D_
        "ID": 6111,_x000D_
        "Results": [_x000D_
          [_x000D_
            "Employé"_x000D_
          ]_x000D_
        ],_x000D_
        "Statistics": {_x000D_
          "CreationDate": "2022-11-15T10:02:33.4527863+01:00",_x000D_
          "LastRefreshDate": "2020-11-09T16:14:22.6928774+01:00",_x000D_
          "TotalRefreshCount": 2,_x000D_
          "CustomInfo": {}_x000D_
        }_x000D_
      },_x000D_
      "6112": {_x000D_
        "$type": "Inside.Core.Formula.Definition.DefinitionAC, Inside.Core.Formula",_x000D_
        "ID": 6112,_x000D_
        "Results": [_x000D_
          [_x000D_
            "Employé"_x000D_
          ]_x000D_
        ],_x000D_
        "Statistics": {_x000D_
          "CreationDate": "2022-11-15T10:02:33.4527863+01:00",_x000D_
          "LastRefreshDate": "2020-11-09T16:14:22.0143401+01:00",_x000D_
          "TotalRefreshCount": 2,_x000D_
          "CustomInfo": {}_x000D_
        }_x000D_
      },_x000D_
      "6113": {_x000D_
        "$type": "Inside.Core.Formula.Definition.DefinitionAC, Inside.Core.Formula",_x000D_
        "ID": 6113,_x000D_
        "Results": [_x000D_
          [_x000D_
            "Employé"_x000D_
          ]_x000D_
        ],_x000D_
        "Statistics": {_x000D_
          "CreationDate": "2022-11-15T10:02:33.4527863+01:00",_x000D_
          "LastRefreshDate": "2020-11-09T16:14:22.9083793+01:00",_x000D_
          "TotalRefreshCount": 2,_x000D_
          "CustomInfo": {}_x000D_
        }_x000D_
      },_x000D_
      "6114": {_x000D_
        "$type": "Inside.Core.Formula.Definition.DefinitionAC, Inside.Core.Formula",_x000D_
        "ID": 6114,_x000D_
        "Results": [_x000D_
          [_x000D_
            "Employé"_x000D_
          ]_x000D_
        ],_x000D_
        "Statistics": {_x000D_
          "CreationDate": "2022-11-15T10:02:33.4527863+01:00",_x000D_
          "LastRefreshDate": "2020-11-09T16:14:22.4644897+01:00",_x000D_
          "TotalRefreshCount": 2,_x000D_
          "CustomInfo": {}_x000D_
        }_x000D_
      },_x000D_
      "6115": {_x000D_
        "$type": "Inside.Core.Formula.Definition.DefinitionAC, Inside.Core.Formula",_x000D_
        "ID": 6115,_x000D_
        "Results": [_x000D_
          [_x000D_
            "2"_x000D_
          ]_x000D_
        ],_x000D_
        "Statistics": {_x000D_
          "CreationDate": "2022-11-15T10:02:33.4527863+01:00",_x000D_
          "LastRefreshDate": "2020-11-09T16:14:21.3762385+01:00",_x000D_
          "TotalRefreshCount": 2,_x000D_
          "CustomInfo": {}_x000D_
        }_x000D_
      },_x000D_
      "6116": {_x000D_
        "$type": "Inside.Core.Formula.Definition.DefinitionAC, Inside.Core.Formula",_x000D_
        "ID": 6116,_x000D_
        "Results": [_x000D_
          [_x000D_
            "3"_x000D_
          ]_x000D_
        ],_x000D_
        "Statistics": {_x000D_
          "CreationDate": "2022-11-15T10:02:33.4527863+01:00",_x000D_
          "LastRefreshDate": "2020-11-09T16:14:22.7058435+01:00",_x000D_
          "TotalRefreshCount": 2,_x000D_
          "CustomInfo": {}_x000D_
        }_x000D_
      },_x000D_
      "6117": {_x000D_
        "$type": "Inside.Core.Formula.Definition.DefinitionAC, Inside.Core.Formula",_x000D_
        "ID": 6117,_x000D_
        "Results": [_x000D_
          [_x000D_
            "1"_x000D_
          ]_x000D_
        ],_x000D_
        "Statistics": {_x000D_
          "CreationDate": "2022-11-15T10:02:33.4527863+01:00",_x000D_
          "LastRefreshDate": "2020-11-09T16:14:21.5880045+01:00",_x000D_
          "TotalRefreshCount": 2,_x000D_
          "CustomInfo": {}_x000D_
        }_x000D_
      },_x000D_
      "6118": {_x000D_
        "$type": "Inside.Core.Formula.Definition.DefinitionAC, Inside.Core.Formula",_x000D_
        "ID": 6118,_x000D_
        "Results": [_x000D_
          [_x000D_
            "2"_x000D_
          ]_x000D_
        ],_x000D_
        "Statistics": {_x000D_
          "CreationDate": "2022-11-15T10:02:33.4527863+01:00",_x000D_
          "LastRefreshDate": "2020-11-09T16:14:21.8102365+01:00",_x000D_
          "TotalRefreshCount": 2,_x000D_
          "CustomInfo": {}_x000D_
        }_x000D_
      },_x000D_
      "6119": {_x000D_
        "$type": "Inside.Core.Formula.Definition.DefinitionAC, Inside.Core.Formula",_x000D_
        "ID": 6119,_x000D_
        "Results": [_x000D_
          [_x000D_
            "3"_x000D_
          ]_x000D_
        ],_x000D_
        "Statistics": {_x000D_
          "CreationDate": "2022-11-15T10:02:33.4527863+01:00",_x000D_
          "LastRefreshDate": "2020-11-09T16:14:22.031807+01:00",_x000D_
          "TotalRefreshCount": 2,_x000D_
          "CustomInfo": {}_x000D_
        }_x000D_
      },_x000D_
      "6120": {_x000D_
        "$type": "Inside.Core.Formula.Definition.DefinitionAC, Inside.Core.Formula",_x000D_
        "ID": 6120,_x000D_
        "Results": [_x000D_
          [_x000D_
            "1"_x000D_
          ]_x000D_
        ],_x000D_
        "Statistics": {_x000D_
          "CreationDate": "2022-11-15T10:02:33.4527863+01:00",_x000D_
          "LastRefreshDate": "2020-11-09T16:14:22.477416+01:00",_x000D_
          "TotalRefreshCount": 2,_x000D_
          "CustomInfo": {}_x000D_
        }_x000D_
      },_x000D_
      "6121": {_x000D_
        "$type": "Inside.Core.Formula.Definition.DefinitionAC, Inside.Core.Formula",_x000D_
        "ID": 6121,_x000D_
        "Results": [_x000D_
          [_x000D_
            "2"_x000D_
          ]_x000D_
        ],_x000D_
        "Statistics": {_x000D_
          "CreationDate": "2022-11-15T10:02:33.4527863+01:00",_x000D_
          "LastRefreshDate": "2020-11-09T16:14:22.716407+01:00",_x000D_
          "TotalRefreshCount": 2,_x000D_
          "CustomInfo": {}_x000D_
        }_x000D_
      },_x000D_
      "6122": {_x000D_
        "$type": "Inside.Core.Formula.Definition.DefinitionAC, Inside.Core.Formula",_x000D_
        "ID": 6122,_x000D_
        "Results": [_x000D_
          [_x000D_
            "2"_x000D_
          ]_x000D_
        ],_x000D_
        "Statistics": {_x000D_
          "CreationDate": "2022-11-15T10:02:33.4527863+01:00",_x000D_
          "LastRefreshDate": "2020-11-09T16:14:23.3195181+01:00",_x000D_
          "TotalRefreshCount": 2,_x000D_
          "CustomInfo": {}_x000D_
        }_x000D_
      },_x000D_
      "6123": {_x000D_
        "$type": "Inside.Core.Formula.Definition.DefinitionAC, Inside.Core.Formula",_x000D_
        "ID": 6123,_x000D_
        "Results": [_x000D_
          [_x000D_
            "2"_x000D_
          ]_x000D_
        ],_x000D_
        "Statistics": {_x000D_
          "CreationDate": "2022-11-15T10:02:33.4527863+01:00",_x000D_
          "LastRefreshDate": "2020-11-09T16:14:21.3937292+01:00",_x000D_
          "TotalRefreshCount": 2,_x000D_
          "CustomInfo": {}_x000D_
        }_x000D_
      },_x000D_
      "6124": {_x000D_
        "$type": "Inside.Core.Formula.Definition.DefinitionAC, Inside.Core.Formula",_x000D_
        "ID": 6124,_x000D_
        "Results": [_x000D_
          [_x000D_
            "1"_x000D_
          ]_x000D_
        ],_x000D_
        "Statistics": {_x000D_
          "CreationDate": "2022-11-15T10:02:33.4527863+01:00",_x000D_
          "LastRefreshDate": "2020-11-09T16:14:21.6019755+01:00",_x000D_
          "TotalRefreshCount": 2,_x000D_
          "CustomInfo": {}_x000D_
        }_x000D_
      },_x000D_
      "6125": {_x000D_
        "$type": "Inside.Core.Formula.Definition.DefinitionAC, Inside.Core.Formula",_x000D_
        "ID": 6125,_x000D_
        "Results": [_x000D_
          [_x000D_
            "2"_x000D_
          ]_x000D_
        ],_x000D_
        "Statistics": {_x000D_
          "CreationDate": "2022-11-15T10:02:33.4527863+01:00",_x000D_
          "LastRefreshDate": "2020-11-09T16:14:21.8251958+01:00",_x000D_
          "TotalRefreshCount": 2,_x000D_
          "CustomInfo": {}_x000D_
        }_x000D_
      },_x000D_
      "6126": {_x000D_
        "$type": "Inside.Core.Formula.Definition.DefinitionAC, Inside.Core.Formula",_x000D_
        "ID": 6126,_x000D_
        "Results": [_x000D_
          [_x000D_
            "3"_x000D_
          ]_x000D_
        ],_x000D_
        "Statistics": {_x000D_
          "CreationDate": "2022-11-15T10:02:33.4527863+01:00",_x000D_
          "LastRefreshDate": "2020-11-09T16:14:22.0557844+01:00",_x000D_
          "TotalRefreshCount": 2,_x000D_
          "CustomInfo": {}_x000D_
        }_x000D_
      },_x000D_
      "6127": {_x000D_
        "$type": "Inside.Core.Formula.Definition.DefinitionAC, Inside.Core.Formula",_x000D_
        "ID": 6127,_x000D_
        "Results": [_x000D_
          [_x000D_
            "3"_x000D_
          ]_x000D_
        ],_x000D_
        "Statistics": {_x000D_
          "CreationDate": "2022-11-15T10:02:33.4527863+01:00",_x000D_
          "LastRefreshDate": "2020-11-09T16:14:22.49141+01:00",_x000D_
          "TotalRefreshCount": 2,_x000D_
          "CustomInfo": {}_x000D_
        }_x000D_
      },_x000D_
      "6128": {_x000D_
        "$type": "Inside.Core.Formula.Definition.DefinitionAC, Inside.Core.Formula",_x000D_
        "ID": 6128,_x000D_
        "Results": [_x000D_
          [_x000D_
            "1"_x000D_
          ]_x000D_
        ],_x000D_
        "Statistics": {_x000D_
          "CreationDate": "2022-11-15T10:02:33.4527863+01:00",_x000D_
          "LastRefreshDate": "2020-11-09T16:14:22.7303727+01:00",_x000D_
          "TotalRefreshCount": 2,_x000D_
          "CustomInfo": {}_x000D_
        }_x000D_
      },_x000D_
      "6129": {_x000D_
        "$type": "Inside.Core.Formula.Definition.DefinitionAC, Inside.Core.Formula",_x000D_
        "ID": 6129,_x000D_
        "Results": [_x000D_
          [_x000D_
            "2"_x000D_
          ]_x000D_
        ],_x000D_
        "Statistics": {_x000D_
          "CreationDate": "2022-11-15T10:02:33.4527863+01:00",_x000D_
          "LastRefreshDate": "2020-11-09T16:14:23.3205144+01:00",_x000D_
          "TotalRefreshCount": 2,_x000D_
          "CustomInfo": {}_x000D_
        }_x000D_
      },_x000D_
      "6130": {_x000D_
        "$type": "Inside.Core.Formula.Definition.DefinitionAC, Inside.Core.Formula",_x000D_
        "ID": 6130,_x000D_
        "Results": [_x000D_
          [_x000D_
            "1"_x000D_
          ]_x000D_
        ],_x000D_
        "Statistics": {_x000D_
          "CreationDate": "2022-11-15T10:02:33.4527863+01:00",_x000D_
          "LastRefreshDate": "2020-11-09T16:14:21.4067388+01:00",_x000D_
          "TotalRefreshCount": 2,_x000D_
          "CustomInfo": {}_x000D_
        }_x000D_
      },_x000D_
      "6131": {_x000D_
        "$type": "Inside.Core.Formula.Definition.DefinitionAC, Inside.Core.Formula",_x000D_
        "ID": 6131,_x000D_
        "Results": [_x000D_
          [_x000D_
            "1"_x000D_
          ]_x000D_
        ],_x000D_
        "Statistics": {_x000D_
          "CreationDate": "2022-11-15T10:02:33.4527863+01:00",_x000D_
          "LastRefreshDate": "2020-11-09T16:14:21.6159577+01:00",_x000D_
          "TotalRefreshCount": 2,_x000D_
          "CustomInfo": {}_x000D_
        }_x000D_
      },_x000D_
      "6132": {_x000D_
        "$type": "Inside.Core.Formula.Definition.DefinitionAC, Inside.Core.Formula",_x000D_
        "ID": 6132,_x000D_
        "Results": [_x000D_
          [_x000D_
            "2"_x000D_
          ]_x000D_
        ],_x000D_
        "Statistics": {_x000D_
          "CreationDate": "2022-11-15T10:02:33.4527863+01:00",_x000D_
          "LastRefreshDate": "2020-11-09T16:14:21.8381208+01:00",_x000D_
          "TotalRefreshCount": 2,_x000D_
          "CustomInfo": {}_x000D_
        }_x000D_
      },_x000D_
      "6133": {_x000D_
        "$type": "Inside.Core.Formula.Definition.DefinitionAC, Inside.Core.Formula",_x000D_
        "ID": 6133,_x000D_
        "Results": [_x000D_
          [_x000D_
            "2"_x000D_
          ]_x000D_
        ],_x000D_
        "Statistics": {_x000D_
          "CreationDate": "2022-11-15T10:02:33.4527863+01:00",_x000D_
          "LastRefreshDate": "2020-11-09T16:14:22.0702908+01:00",_x000D_
          "TotalRefreshCount": 2,_x000D_
          "CustomInfo": {}_x000D_
        }_x000D_
      },_x000D_
      "6134": {_x000D_
        "$type": "Inside.Core.Formula.Definition.DefinitionAC, Inside.Core.Formula",_x000D_
        "ID": 6134,_x000D_
        "Results": [_x000D_
          [_x000D_
            "3"_x000D_
          ]_x000D_
        ],_x000D_
        "Statistics": {_x000D_
          "CreationDate": "2022-11-15T10:02:33.4527863+01:00",_x000D_
          "LastRefreshDate": "2020-11-09T16:14:22.0712891+01:00",_x000D_
          "TotalRefreshCount": 2,_x000D_
          "CustomInfo": {}_x000D_
        }_x000D_
      },_x000D_
      "6135": {_x000D_
        "$type": "Inside.Core.Formula.Definition.DefinitionAC, Inside.Core.Formula",_x000D_
        "ID": 6135,_x000D_
        "Results": [_x000D_
          [_x000D_
            "1"_x000D_
          ]_x000D_
        ],_x000D_
        "Statistics": {_x000D_
          "CreationDate": "2022-11-15T10:02:33.4527863+01:00",_x000D_
          "LastRefreshDate": "2020-11-09T16:14:22.0732878+01:00",_x000D_
          "TotalRefreshCount": 2,_x000D_
          "CustomInfo": {}_x000D_
        }_x000D_
      },_x000D_
      "6136": {_x000D_
        "$type": "Inside.Core.Formula.Definition.DefinitionAC, Inside.Core.Formula",_x000D_
        "ID": 6136,_x000D_
        "Results": [_x000D_
          [_x000D_
            "1"_x000D_
          ]_x000D_
        ],_x000D_
        "Statistics": {_x000D_
          "CreationDate": "2022-11-15T10:02:33.4527863+01:00",_x000D_
          "LastRefreshDate": "2020-11-09T16:14:22.0742848+01:00",_x000D_
          "TotalRefreshCount": 2,_x000D_
          "CustomInfo": {}_x000D_
        }_x000D_
      },_x000D_
      "6137": {_x000D_
        "$type": "Inside.Core.Formula.Definition.DefinitionAC, Inside.Core.Formula",_x000D_
        "ID": 6137,_x000D_
        "Results": [_x000D_
          [_x000D_
            "2"_x000D_
          ]_x000D_
        ],_x000D_
        "Statistics": {_x000D_
          "CreationDate": "2022-11-15T10:02:33.4527863+01:00",_x000D_
          "LastRefreshDate": "2020-11-09T16:14:22.0762816+01:00",_x000D_
          "TotalRefreshCount": 2,_x000D_
          "CustomInfo": {}_x000D_
        }_x000D_
      },_x000D_
      "6138": {_x000D_
        "$type": "Inside.Core.Formula.Definition.DefinitionAC, Inside.Core.Formula",_x000D_
        "ID": 6138,_x000D_
        "Results": [_x000D_
          [_x000D_
            "2"_x000D_
          ]_x000D_
        ],_x000D_
        "Statistics": {_x000D_
          "CreationDate": "2022-11-15T10:02:33.4527863+01:00",_x000D_
          "LastRefreshDate": "2020-11-09T16:14:22.0782639+01:00",_x000D_
          "TotalRefreshCount": 2,_x000D_
          "CustomInfo": {}_x000D_
        }_x000D_
      },_x000D_
      "6139": {_x000D_
        "$type": "Inside.Core.Formula.Definition.DefinitionAC, Inside.Core.Formula",_x000D_
        "ID": 6139,_x000D_
        "Results": [_x000D_
          [_x000D_
            "2"_x000D_
          ]_x000D_
        ],_x000D_
        "Statistics": {_x000D_
          "CreationDate": "2022-11-15T10:02:33.4527863+01:00",_x000D_
          "LastRefreshDate": "2020-11-09T16:14:22.0792298+01:00",_x000D_
          "TotalRefreshCount": 2,_x000D_
          "CustomInfo": {}_x000D_
        }_x000D_
      },_x000D_
      "6140": {_x000D_
        "$type": "Inside.Core.Formula.Definition.DefinitionAC, Inside.Core.Formula",_x000D_
        "ID": 6140,_x000D_
        "Results": [_x000D_
          [_x000D_
            "1"_x000D_
          ]_x000D_
        ],_x000D_
        "Statistics": {_x000D_
          "CreationDate": "2022-11-15T10:02:33.4527863+01:00",_x000D_
          "LastRefreshDate": "2020-11-09T16:14:22.0812677+01:00",_x000D_
          "TotalRefreshCount": 2,_x000D_
          "CustomInfo": {}_x000D_
        }_x000D_
      },_x000D_
      "6141": {_x000D_
        "$type": "Inside.Core.Formula.Definition.DefinitionAC, Inside.Core.Formula",_x000D_
        "ID": 6141,_x000D_
        "Results": [_x000D_
          [_x000D_
            "1"_x000D_
          ]_x000D_
        ],_x000D_
        "Statistics": {_x000D_
          "CreationDate": "2022-11-15T10:02:33.4527863+01:00",_x000D_
          "LastRefreshDate": "2020-11-09T16:14:22.0822638+01:00",_x000D_
          "TotalRefreshCount": 2,_x000D_
          "CustomInfo": {}_x000D_
        }_x000D_
      },_x000D_
      "6142": {_x000D_
        "$type": "Inside.Core.Formula.Definition.DefinitionAC, Inside.Core.Formula",_x000D_
        "ID": 6142,_x000D_
        "Results": [_x000D_
          [_x000D_
            "2"_x000D_
          ]_x000D_
        ],_x000D_
        "Statistics": {_x000D_
          "CreationDate": "2022-11-15T10:02:33.4527863+01:00",_x000D_
          "LastRefreshDate": "2020-11-09T16:14:22.0842604+01:00",_x000D_
          "TotalRefreshCount": 2,_x000D_
          "CustomInfo": {}_x000D_
        }_x000D_
      },_x000D_
      "6143": {_x000D_
        "$type": "Inside.Core.Formula.Definition.DefinitionAC, Inside.Core.Formula",_x000D_
        "ID": 6143,_x000D_
        "Results": [_x000D_
          [_x000D_
            "1"_x000D_
          ]_x000D_
        ],_x000D_
        "Statistics": {_x000D_
          "CreationDate": "2022-11-15T10:02:33.4527863+01:00",_x000D_
          "LastRefreshDate": "2020-11-09T16:14:22.0862523+01:00",_x000D_
          "TotalRefreshCount": 2,_x000D_
          "CustomInfo": {}_x000D_
        }_x000D_
      },_x000D_
      "6144": {_x000D_
        "$type": "Inside.Core.Formula.Definition.DefinitionAC, Inside.Core.Formula",_x000D_
        "ID": 6144,_x000D_
        "Results": [_x000D_
          [_x000D_
            "3"_x000D_
          ]_x000D_
        ],_x000D_
        "Statistics": {_x000D_
          "CreationDate": "2022-11-15T10:02:33.4527863+01:00",_x000D_
          "LastRefreshDate": "2020-11-09T16:14:22.0882488+01:00",_x000D_
          "TotalRefreshCount": 2,_x000D_
          "CustomInfo": {}_x000D_
        }_x000D_
      },_x000D_
      "6145": {_x000D_
        "$type": "Inside.Core.Formula.Definition.DefinitionAC, Inside.Core.Formula",_x000D_
        "ID": 6145,_x000D_
        "Results": [_x000D_
          [_x000D_
            "1"_x000D_
          ]_x000D_
        ],_x000D_
        "Statistics": {_x000D_
          "CreationDate": "2022-11-15T10:02:33.4527863+01:00",_x000D_
          "LastRefreshDate": "2020-11-09T16:14:22.0892034+01:00",_x000D_
          "TotalRefreshCount": 2,_x000D_
          "CustomInfo": {}_x000D_
        }_x000D_
      },_x000D_
      "6146": {_x000D_
        "$type": "Inside.Core.Formula.Definition.DefinitionAC, Inside.Core.Formula",_x000D_
        "ID": 6146,_x000D_
        "Results": [_x000D_
          [_x000D_
            "2"_x000D_
          ]_x000D_
        ],_x000D_
        "Statistics": {_x000D_
          "CreationDate": "2022-11-15T10:02:33.4527863+01:00",_x000D_
          "LastRefreshDate": "2020-11-09T16:14:22.0912417+01:00",_x000D_
          "TotalRefreshCount": 2,_x000D_
          "CustomInfo": {}_x000D_
        }_x000D_
      },_x000D_
      "6147": {_x000D_
        "$type": "Inside.Core.Formula.Definition.DefinitionAC, Inside.Core.Formula",_x000D_
        "ID": 6147,_x000D_
        "Results": [_x000D_
          [_x000D_
            "3"_x000D_
          ]_x000D_
        ],_x000D_
        "Statistics": {_x000D_
          "CreationDate": "2022-11-15T10:02:33.4527863+01:00",_x000D_
          "LastRefreshDate": "2020-11-09T16:14:22.0932401+01:00",_x000D_
          "TotalRefreshCount": 2,_x000D_
          "CustomInfo": {}_x000D_
        }_x000D_
      },_x000D_
      "6148": {_x000D_
        "$type": "Inside.Core.Formula.Definition.DefinitionAC, Inside.Core.Formula",_x000D_
        "ID": 6148,_x000D_
        "Results": [_x000D_
          [_x000D_
            "2"_x000D_
          ]_x000D_
        ],_x000D_
        "Statistics": {_x000D_
          "CreationDate": "2022-11-15T10:02:33.4527863+01:00",_x000D_
          "LastRefreshDate": "2020-11-09T16:14:22.0952209+01:00",_x000D_
          "TotalRefreshCount": 2,_x000D_
          "CustomInfo": {}_x000D_
        }_x000D_
      },_x000D_
      "6149": {_x000D_
        "$type": "Inside.Core.Formula.Definition.DefinitionAC, Inside.Core.Formula",_x000D_
        "ID": 6149,_x000D_
        "Results": [_x000D_
          [_x000D_
            "1"_x000D_
          ]_x000D_
        ],_x000D_
        "Statistics": {_x000D_
          "CreationDate": "2022-11-15T10:02:33.4527863+01:00",_x000D_
          "LastRefreshDate": "2020-11-09T16:14:22.0972242+01:00",_x000D_
          "TotalRefreshCount": 2,_x000D_
          "CustomInfo": {}_x000D_
        }_x000D_
      },_x000D_
      "6150": {_x000D_
        "$type": "Inside.Core.Formula.Definition.DefinitionAC, Inside.Core.Formula",_x000D_
        "ID": 6150,_x000D_
        "Results": [_x000D_
          [_x000D_
            "2"_x000D_
          ]_x000D_
        ],_x000D_
        "Statistics": {_x000D_
          "CreationDate": "2022-11-15T10:02:33.4527863+01:00",_x000D_
          "LastRefreshDate": "2020-11-09T16:14:22.0991769+01:00",_x000D_
          "TotalRefreshCount": 2,_x000D_
          "CustomInfo": {}_x000D_
        }_x000D_
      },_x000D_
      "6151": {_x000D_
        "$type": "Inside.Core.Formula.Definition.DefinitionAC, Inside.Core.Formula",_x000D_
        "ID": 6151,_x000D_
        "Results": [_x000D_
          [_x000D_
            "2"_x000D_
          ]_x000D_
        ],_x000D_
        "Statistics": {_x000D_
          "CreationDate": "2022-11-15T10:02:33.4527863+01:00",_x000D_
          "LastRefreshDate": "2020-11-09T16:14:22.1002188+01:00",_x000D_
          "TotalRefreshCount": 2,_x000D_
          "CustomInfo": {}_x000D_
        }_x000D_
      },_x000D_
      "6152": {_x000D_
        "$type": "Inside.Core.Formula.Definition.DefinitionAC, Inside.Core.Formula",_x000D_
        "ID": 6152,_x000D_
        "Results": [_x000D_
          [_x000D_
            "4"_x000D_
          ]_x000D_
        ],_x000D_
        "Statistics": {_x000D_
          "CreationDate": "2022-11-15T10:02:33.4527863+01:00",_x000D_
          "LastRefreshDate": "2020-11-09T16:14:22.1022133+01:00",_x000D_
          "TotalRefreshCount": 2,_x000D_
          "CustomInfo": {}_x000D_
        }_x000D_
      },_x000D_
      "6153": {_x000D_
        "$type": "Inside.Core.Formula.Definition.DefinitionAC, Inside.Core.Formula",_x000D_
        "ID": 6153,_x000D_
        "Results": [_x000D_
          [_x000D_
            "2"_x000D_
          ]_x000D_
        ],_x000D_
        "Statistics": {_x000D_
          "CreationDate": "2022-11-15T10:02:33.4527863+01:00",_x000D_
          "LastRefreshDate": "2020-11-09T16:14:22.1032106+01:00",_x000D_
          "TotalRefreshCount": 2,_x000D_
          "CustomInfo": {}_x000D_
        }_x000D_
      },_x000D_
      "6154": {_x000D_
        "$type": "Inside.Core.Formula.Definition.DefinitionAC, Inside.Core.Formula",_x000D_
        "ID": 6154,_x000D_
        "Results": [_x000D_
          [_x000D_
            "1"_x000D_
          ]_x000D_
        ],_x000D_
        "Statistics": {_x000D_
          "CreationDate": "2022-11-15T10:02:33.4527863+01:00",_x000D_
          "LastRefreshDate": "2020-11-09T16:14:22.1052039+01:00",_x000D_
          "TotalRefreshCount": 2,_x000D_
          "CustomInfo": {}_x000D_
        }_x000D_
      },_x000D_
      "6155": {_x000D_
        "$type": "Inside.Core.Formula.Definition.DefinitionAC, Inside.Core.Formula",_x000D_
        "ID": 6155,_x000D_
        "Results": [_x000D_
          [_x000D_
            "2"_x000D_
          ]_x000D_
        ],_x000D_
        "Statistics": {_x000D_
          "CreationDate": "2022-11-15T10:02:33.4527863+01:00",_x000D_
          "LastRefreshDate": "2020-11-09T16:14:22.1071983+01:00",_x000D_
          "TotalRefreshCount": 2,_x000D_
          "CustomInfo": {}_x000D_
        }_x000D_
      },_x000D_
      "6156": {_x000D_
        "$type": "Inside.Core.Formula.Definition.DefinitionAC, Inside.Core.Formula",_x000D_
        "ID": 6156,_x000D_
        "Results": [_x000D_
          [_x000D_
            "3"_x000D_
          ]_x000D_
        ],_x000D_
        "Statistics": {_x000D_
          "CreationDate": "2022-11-15T10:02:33.4527863+01:00",_x000D_
          "LastRefreshDate": "2020-11-09T16:14:22.1081945+01:00",_x000D_
          "TotalRefreshCount": 2,_x000D_
          "CustomInfo": {}_x000D_
        }_x000D_
      },_x000D_
      "6157": {_x000D_
        "$type": "Inside.Core.Formula.Definition.DefinitionAC, Inside.Core.Formula",_x000D_
        "ID": 6157,_x000D_
        "Results": [_x000D_
          [_x000D_
            "3"_x000D_
          ]_x000D_
        ],_x000D_
        "Statistics": {_x000D_
          "CreationDate": "2022-11-15T10:02:33.4527863+01:00",_x000D_
          "LastRefreshDate": "2020-11-09T16:14:22.1101671+01:00",_x000D_
          "TotalRefreshCount": 2,_x000D_
          "CustomInfo": {}_x000D_
        }_x000D_
      },_x000D_
      "6158": {_x000D_
        "$type": "Inside.Core.Formula.Definition.DefinitionAC, Inside.Core.Formula",_x000D_
        "ID": 6158,_x000D_
        "Results": [_x000D_
          [_x000D_
            "1"_x000D_
          ]_x000D_
        ],_x000D_
        "Statistics": {_x000D_
          "CreationDate": "2022-11-15T10:02:33.4527863+01:00",_x000D_
          "LastRefreshDate": "2020-11-09T16:14:22.1121853+01:00",_x000D_
          "TotalRefreshCount": 2,_x000D_
          "CustomInfo": {}_x000D_
        }_x000D_
      },_x000D_
      "6159": {_x000D_
        "$type": "Inside.Core.Formula.Definition.DefinitionAC, Inside.Core.Formula",_x000D_
        "ID": 6159,_x000D_
        "Results": [_x000D_
          [_x000D_
            "2"_x000D_
          ]_x000D_
        ],_x000D_
        "Statistics": {_x000D_
          "CreationDate": "2022-11-15T10:02:33.4527863+01:00",_x000D_
          "LastRefreshDate": "2020-11-09T16:14:22.114176+01:00",_x000D_
          "TotalRefreshCount": 2,_x000D_
          "CustomInfo": {}_x000D_
        }_x000D_
      },_x000D_
      "6160": {_x000D_
        "$type": "Inside.Core.Formula.Definition.DefinitionAC, Inside.Core.Formula",_x000D_
        "ID": 6160,_x000D_
        "Results": [_x000D_
          [_x000D_
            "2"_x000D_
          ]_x000D_
        ],_x000D_
        "Statistics": {_x000D_
          "CreationDate": "2022-11-15T10:02:33.4527863+01:00",_x000D_
          "LastRefreshDate": "2020-11-09T16:14:22.1161713+01:00",_x000D_
          "TotalRefreshCount": 2,_x000D_
          "CustomInfo": {}_x000D_
        }_x000D_
      },_x000D_
      "6161": {_x000D_
        "$type": "Inside.Core.Formula.Definition.DefinitionAC, Inside.Core.Formula",_x000D_
        "ID": 6161,_x000D_
        "Results": [_x000D_
          [_x000D_
            "2"_x000D_
          ]_x000D_
        ],_x000D_
        "Statistics": {_x000D_
          "CreationDate": "2022-11-15T10:02:33.4527863+01:00",_x000D_
          "LastRefreshDate": "2020-11-09T16:14:22.1171695+01:00",_x000D_
          "TotalRefreshCount": 2,_x000D_
          "CustomInfo": {}_x000D_
        }_x000D_
      },_x000D_
      "6162": {_x000D_
        "$type": "Inside.Core.Formula.Definition.DefinitionAC, Inside.Core.Formula",_x000D_
        "ID": 6162,_x000D_
        "Results": [_x000D_
          [_x000D_
            "1"_x000D_
          ]_x000D_
        ],_x000D_
        "Statistics": {_x000D_
          "CreationDate": "2022-11-15T10:02:33.4527863+01:00",_x000D_
          "LastRefreshDate": "2020-11-09T16:14:22.1191512+01:00",_x000D_
          "TotalRefreshCount": 2,_x000D_
          "CustomInfo": {}_x000D_
        }_x000D_
      },_x000D_
      "6163": {_x000D_
        "$type": "Inside.Core.Formula.Definition.DefinitionAC, Inside.Core.Formula",_x000D_
        "ID": 6163,_x000D_
        "Results": [_x000D_
          [_x000D_
            "1"_x000D_
          ]_x000D_
        ],_x000D_
        "Statistics": {_x000D_
          "CreationDate": "2022-11-15T10:02:33.4527863+01:00",_x000D_
          "LastRefreshDate": "2020-11-09T16:14:22.1201643+01:00",_x000D_
          "TotalRefreshCount": 2,_x000D_
          "CustomInfo": {}_x000D_
        }_x000D_
      },_x000D_
      "6164": {_x000D_
        "$type": "Inside.Core.Formula.Definition.DefinitionAC, Inside.Core.Formula",_x000D_
        "ID": 6164,_x000D_
        "Results": [_x000D_
          [_x000D_
            "Catégorie 1"_x000D_
          ]_x000D_
        ],_x000D_
        "Statistics": {_x000D_
          "CreationDate": "2022-11-15T10:02:33.4527863+01:00",_x000D_
          "LastRefreshDate": "2020-11-09T16:14:22.1221591+01:00",_x000D_
          "TotalRefreshCount": 2,_x000D_
          "CustomInfo": {}_x000D_
        }_x000D_
      },_x000D_
      "6165": {_x000D_
        "$type": "Inside.Core.Formula.Definition.DefinitionAC, Inside.Core.Formula",_x000D_
        "ID": 6165,_x000D_
        "Results": [_x000D_
          [_x000D_
            "Catégorie 3"_x000D_
          ]_x000D_
        ],_x000D_
        "Statistics": {_x000D_
          "CreationDate": "2022-11-15T10:02:33.4527863+01:00",_x000D_
          "LastRefreshDate": "2020-11-09T16:14:24.3363455+01:00",_x000D_
          "TotalRefreshCount": 2,_x000D_
          "CustomInfo": {}_x000D_
        }_x000D_
      },_x000D_
      "6166": {_x000D_
        "$type": "Inside.Core.Formula.Definition.DefinitionAC, Inside.Core.Formula",_x000D_
        "ID": 6166,_x000D_
        "Results": [_x000D_
          [_x000D_
            "Catégorie 2"_x000D_
          ]_x000D_
        ],_x000D_
        "Statistics": {_x000D_
          "CreationDate": "2022-11-15T10:02:33.4527863+01:00",_x000D_
          "LastRefreshDate": "2020-11-09T16:14:23.1343192+01:00",_x000D_
          "TotalRefreshCount": 2,_x000D_
          "CustomInfo": {}_x000D_
        }_x000D_
      },_x000D_
      "6167": {_x000D_
        "$type": "Inside.Core.Formula.Definition.DefinitionAC, Inside.Core.Formula",_x000D_
        "ID": 6167,_x000D_
        "Results": [_x000D_
          [_x000D_
            "Employé"_x000D_
          ]_x000D_
        ],_x000D_
        "Statistics": {_x000D_
          "CreationDate": "2022-11-15T10:02:33.4527863+01:00",_x000D_
          "LastRefreshDate": "2020-11-09T16:14:22.363453+01:00",_x000D_
          "TotalRefreshCount": 2,_x000D_
          "CustomInfo": {}_x000D_
        }_x000D_
      },_x000D_
      "6168": {_x000D_
        "$type": "Inside.Core.Formula.Definition.DefinitionAC, Inside.Core.Formula",_x000D_
        "ID": 6168,_x000D_
        "Results": [_x000D_
          [_x000D_
            "Employé"_x000D_
          ]_x000D_
        ],_x000D_
        "Statistics": {_x000D_
          "CreationDate": "2022-11-15T10:02:33.4527863+01:00",_x000D_
          "LastRefreshDate": "2020-11-09T16:14:21.2896819+01:00",_x000D_
          "TotalRefreshCount": 2,_x000D_
          "CustomInfo": {}_x000D_
        }_x000D_
      },_x000D_
      "6169": {_x000D_
        "$type": "Inside.Core.Formula.Definition.DefinitionAC, Inside.Core.Formula",_x000D_
        "ID": 6169,_x000D_
        "Results": [_x000D_
          [_x000D_
            "Employé"_x000D_
          ]_x000D_
        ],_x000D_
        "Statistics": {_x000D_
          "CreationDate": "2022-11-15T10:02:33.4527863+01:00",_x000D_
          "LastRefreshDate": "2020-11-09T16:14:22.619477+01:00",_x000D_
          "TotalRefreshCount": 2,_x000D_
          "CustomInfo": {}_x000D_
        }_x000D_
      },_x000D_
      "6170": {_x000D_
        "$type": "Inside.Core.Formula.Definition.DefinitionAC, Inside.Core.Formula",_x000D_
        "ID": 6170,_x000D_
        "Results": [_x000D_
          [_x000D_
            "Ingénieur et cadre"_x000D_
          ]_x000D_
        ],_x000D_
        "Statistics": {_x000D_
          "CreationDate": "2022-11-15T10:02:33.4527863+01:00",_x000D_
          "LastRefreshDate": "2020-11-09T16:14:21.9378606+01:00",_x000D_
          "TotalRefreshCount": 2,_x000D_
          "CustomInfo": {}_x000D_
        }_x000D_
      },_x000D_
      "6171": {_x000D_
        "$type": "Inside.Core.Formula.Definition.DefinitionAC, Inside.Core.Formula",_x000D_
        "ID": 6171,_x000D_
        "Results": [_x000D_
          [_x000D_
            "Employé"_x000D_
          ]_x000D_
        ],_x000D_
        "Statistics": {_x000D_
          "CreationDate": "2022-11-15T10:02:33.4527863+01:00",_x000D_
          "LastRefreshDate": "2020-11-09T16:14:22.8363965+01:00",_x000D_
          "TotalRefreshCount": 2,_x000D_
          "CustomInfo": {}_x000D_
        }_x000D_
      },_x000D_
      "6172": {_x000D_
        "$type": "Inside.Core.Formula.Definition.DefinitionAC, Inside.Core.Formula",_x000D_
        "ID": 6172,_x000D_
        "Results": [_x000D_
          [_x000D_
            "Employé"_x000D_
          ]_x000D_
        ],_x000D_
        "Statistics": {_x000D_
          "CreationDate": "2022-11-15T10:02:33.4527863+01:00",_x000D_
          "LastRefreshDate": "2020-11-09T16:14:22.3764245+01:00",_x000D_
          "TotalRefreshCount": 2,_x000D_
          "CustomInfo": {}_x000D_
        }_x000D_
      },_x000D_
      "6173": {_x000D_
        "$type": "Inside.Core.Formula.Definition.DefinitionAC, Inside.Core.Formula",_x000D_
        "ID": 6173,_x000D_
        "Results": [_x000D_
          [_x000D_
            "Ingénieur et cadre"_x000D_
          ]_x000D_
        ],_x000D_
        "Statistics": {_x000D_
          "CreationDate": "2022-11-15T10:02:33.4527863+01:00",_x000D_
          "LastRefreshDate": "2020-11-09T16:14:21.3036561+01:00",_x000D_
          "TotalRefreshCount": 2,_x000D_
          "CustomInfo": {}_x000D_
        }_x000D_
      },_x000D_
      "6174": {_x000D_
        "$type": "Inside.Core.Formula.Definition.DefinitionAC, Inside.Core.Formula",_x000D_
        "ID": 6174,_x000D_
        "Results": [_x000D_
          [_x000D_
            "Employé"_x000D_
          ]_x000D_
        ],_x000D_
        "Statistics": {_x000D_
          "CreationDate": "2022-11-15T10:02:33.4527863+01:00",_x000D_
          "LastRefreshDate": "2020-11-09T16:14:22.6334027+01:00",_x000D_
          "TotalRefreshCount": 2,_x000D_
          "CustomInfo": {}_x000D_
        }_x000D_
      },_x000D_
      "6175": {_x000D_
        "$type": "Inside.Core.Formula.Definition.DefinitionAC, Inside.Core.Formula",_x000D_
        "ID": 6175,_x000D_
        "Results": [_x000D_
          [_x000D_
            "Employé"_x000D_
          ]_x000D_
        ],_x000D_
        "Statistics": {_x000D_
          "CreationDate": "2022-11-15T10:02:33.4527863+01:00",_x000D_
          "LastRefreshDate": "2020-11-09T16:14:21.9518242+01:00",_x000D_
          "TotalRefreshCount": 2,_x000D_
          "CustomInfo": {}_x000D_
        }_x000D_
      },_x000D_
      "6176": {_x000D_
        "$type": "Inside.Core.Formula.Definition.DefinitionAC, Inside.Core.Formula",_x000D_
        "ID": 6176,_x000D_
        "Results": [_x000D_
          [_x000D_
            "Employé"_x000D_
          ]_x000D_
        ],_x000D_
        "Statistics": {_x000D_
          "CreationDate": "2022-11-15T10:02:33.4527863+01:00",_x000D_
          "LastRefreshDate": "2020-11-09T16:14:22.8493625+01:00",_x000D_
          "TotalRefreshCount": 2,_x000D_
          "CustomInfo": {}_x000D_
        }_x000D_
      },_x000D_
      "6177": {_x000D_
      </t>
  </si>
  <si>
    <t xml:space="preserve">  "$type": "Inside.Core.Formula.Definition.DefinitionAC, Inside.Core.Formula",_x000D_
        "ID": 6177,_x000D_
        "Results": [_x000D_
          [_x000D_
            "Ingénieur et cadre"_x000D_
          ]_x000D_
        ],_x000D_
        "Statistics": {_x000D_
          "CreationDate": "2022-11-15T10:02:33.4527863+01:00",_x000D_
          "LastRefreshDate": "2020-11-09T16:14:22.3893901+01:00",_x000D_
          "TotalRefreshCount": 2,_x000D_
          "CustomInfo": {}_x000D_
        }_x000D_
      },_x000D_
      "6178": {_x000D_
        "$type": "Inside.Core.Formula.Definition.DefinitionAC, Inside.Core.Formula",_x000D_
        "ID": 6178,_x000D_
        "Results": [_x000D_
          [_x000D_
            "Ingénieur et cadre"_x000D_
          ]_x000D_
        ],_x000D_
        "Statistics": {_x000D_
          "CreationDate": "2022-11-15T10:02:33.4527863+01:00",_x000D_
          "LastRefreshDate": "2020-11-09T16:14:21.3173834+01:00",_x000D_
          "TotalRefreshCount": 2,_x000D_
          "CustomInfo": {}_x000D_
        }_x000D_
      },_x000D_
      "6179": {_x000D_
        "$type": "Inside.Core.Formula.Definition.DefinitionAC, Inside.Core.Formula",_x000D_
        "ID": 6179,_x000D_
        "Results": [_x000D_
          [_x000D_
            "Employé"_x000D_
          ]_x000D_
        ],_x000D_
        "Statistics": {_x000D_
          "CreationDate": "2022-11-15T10:02:33.4527863+01:00",_x000D_
          "LastRefreshDate": "2020-11-09T16:14:22.6464105+01:00",_x000D_
          "TotalRefreshCount": 2,_x000D_
          "CustomInfo": {}_x000D_
        }_x000D_
      },_x000D_
      "6180": {_x000D_
        "$type": "Inside.Core.Formula.Definition.DefinitionAC, Inside.Core.Formula",_x000D_
        "ID": 6180,_x000D_
        "Results": [_x000D_
          [_x000D_
            "Employé"_x000D_
          ]_x000D_
        ],_x000D_
        "Statistics": {_x000D_
          "CreationDate": "2022-11-15T10:02:33.4527863+01:00",_x000D_
          "LastRefreshDate": "2020-11-09T16:14:21.9672944+01:00",_x000D_
          "TotalRefreshCount": 2,_x000D_
          "CustomInfo": {}_x000D_
        }_x000D_
      },_x000D_
      "6181": {_x000D_
        "$type": "Inside.Core.Formula.Definition.DefinitionAC, Inside.Core.Formula",_x000D_
        "ID": 6181,_x000D_
        "Results": [_x000D_
          [_x000D_
            "Ingénieur et cadre"_x000D_
          ]_x000D_
        ],_x000D_
        "Statistics": {_x000D_
          "CreationDate": "2022-11-15T10:02:33.4527863+01:00",_x000D_
          "LastRefreshDate": "2020-11-09T16:14:22.8634402+01:00",_x000D_
          "TotalRefreshCount": 2,_x000D_
          "CustomInfo": {}_x000D_
        }_x000D_
      },_x000D_
      "6182": {_x000D_
        "$type": "Inside.Core.Formula.Definition.DefinitionAC, Inside.Core.Formula",_x000D_
        "ID": 6182,_x000D_
        "Results": [_x000D_
          [_x000D_
            "Employé"_x000D_
          ]_x000D_
        ],_x000D_
        "Statistics": {_x000D_
          "CreationDate": "2022-11-15T10:02:33.4527863+01:00",_x000D_
          "LastRefreshDate": "2020-11-09T16:14:22.402404+01:00",_x000D_
          "TotalRefreshCount": 2,_x000D_
          "CustomInfo": {}_x000D_
        }_x000D_
      },_x000D_
      "6183": {_x000D_
        "$type": "Inside.Core.Formula.Definition.DefinitionAC, Inside.Core.Formula",_x000D_
        "ID": 6183,_x000D_
        "Results": [_x000D_
          [_x000D_
            "Employé"_x000D_
          ]_x000D_
        ],_x000D_
        "Statistics": {_x000D_
          "CreationDate": "2022-11-15T10:02:33.4527863+01:00",_x000D_
          "LastRefreshDate": "2020-11-09T16:14:21.3303565+01:00",_x000D_
          "TotalRefreshCount": 2,_x000D_
          "CustomInfo": {}_x000D_
        }_x000D_
      },_x000D_
      "6184": {_x000D_
        "$type": "Inside.Core.Formula.Definition.DefinitionAC, Inside.Core.Formula",_x000D_
        "ID": 6184,_x000D_
        "Results": [_x000D_
          [_x000D_
            "Employé"_x000D_
          ]_x000D_
        ],_x000D_
        "Statistics": {_x000D_
          "CreationDate": "2022-11-15T10:02:33.4527863+01:00",_x000D_
          "LastRefreshDate": "2020-11-09T16:14:22.6604556+01:00",_x000D_
          "TotalRefreshCount": 2,_x000D_
          "CustomInfo": {}_x000D_
        }_x000D_
      },_x000D_
      "6185": {_x000D_
        "$type": "Inside.Core.Formula.Definition.DefinitionAC, Inside.Core.Formula",_x000D_
        "ID": 6185,_x000D_
        "Results": [_x000D_
          [_x000D_
            "Employé"_x000D_
          ]_x000D_
        ],_x000D_
        "Statistics": {_x000D_
          "CreationDate": "2022-11-15T10:02:33.4527863+01:00",_x000D_
          "LastRefreshDate": "2020-11-09T16:14:21.9807882+01:00",_x000D_
          "TotalRefreshCount": 2,_x000D_
          "CustomInfo": {}_x000D_
        }_x000D_
      },_x000D_
      "6186": {_x000D_
        "$type": "Inside.Core.Formula.Definition.DefinitionAC, Inside.Core.Formula",_x000D_
        "ID": 6186,_x000D_
        "Results": [_x000D_
          [_x000D_
            "Employé"_x000D_
          ]_x000D_
        ],_x000D_
        "Statistics": {_x000D_
          "CreationDate": "2022-11-15T10:02:33.4527863+01:00",_x000D_
          "LastRefreshDate": "2020-11-09T16:14:22.8774045+01:00",_x000D_
          "TotalRefreshCount": 2,_x000D_
          "CustomInfo": {}_x000D_
        }_x000D_
      },_x000D_
      "6187": {_x000D_
        "$type": "Inside.Core.Formula.Definition.DefinitionAC, Inside.Core.Formula",_x000D_
        "ID": 6187,_x000D_
        "Results": [_x000D_
          [_x000D_
            "Ingénieur et cadre"_x000D_
          ]_x000D_
        ],_x000D_
        "Statistics": {_x000D_
          "CreationDate": "2022-11-15T10:02:33.4527863+01:00",_x000D_
          "LastRefreshDate": "2020-11-09T16:14:22.4319733+01:00",_x000D_
          "TotalRefreshCount": 2,_x000D_
          "CustomInfo": {}_x000D_
        }_x000D_
      },_x000D_
      "6188": {_x000D_
        "$type": "Inside.Core.Formula.Definition.DefinitionAC, Inside.Core.Formula",_x000D_
        "ID": 6188,_x000D_
        "Results": [_x000D_
          [_x000D_
            "Employé"_x000D_
          ]_x000D_
        ],_x000D_
        "Statistics": {_x000D_
          "CreationDate": "2022-11-15T10:02:33.4694235+01:00",_x000D_
          "LastRefreshDate": "2020-11-09T16:14:21.3433222+01:00",_x000D_
          "TotalRefreshCount": 2,_x000D_
          "CustomInfo": {}_x000D_
        }_x000D_
      },_x000D_
      "6189": {_x000D_
        "$type": "Inside.Core.Formula.Definition.DefinitionAC, Inside.Core.Formula",_x000D_
        "ID": 6189,_x000D_
        "Results": [_x000D_
          [_x000D_
            "Ingénieur et cadre"_x000D_
          ]_x000D_
        ],_x000D_
        "Statistics": {_x000D_
          "CreationDate": "2022-11-15T10:02:33.4694235+01:00",_x000D_
          "LastRefreshDate": "2020-11-09T16:14:22.6744618+01:00",_x000D_
          "TotalRefreshCount": 2,_x000D_
          "CustomInfo": {}_x000D_
        }_x000D_
      },_x000D_
      "6190": {_x000D_
        "$type": "Inside.Core.Formula.Definition.DefinitionAC, Inside.Core.Formula",_x000D_
        "ID": 6190,_x000D_
        "Results": [_x000D_
          [_x000D_
            "Employé"_x000D_
          ]_x000D_
        ],_x000D_
        "Statistics": {_x000D_
          "CreationDate": "2022-11-15T10:02:33.4694235+01:00",_x000D_
          "LastRefreshDate": "2020-11-09T16:14:21.9957486+01:00",_x000D_
          "TotalRefreshCount": 2,_x000D_
          "CustomInfo": {}_x000D_
        }_x000D_
      },_x000D_
      "6191": {_x000D_
        "$type": "Inside.Core.Formula.Definition.DefinitionAC, Inside.Core.Formula",_x000D_
        "ID": 6191,_x000D_
        "Results": [_x000D_
          [_x000D_
            "Employé"_x000D_
          ]_x000D_
        ],_x000D_
        "Statistics": {_x000D_
          "CreationDate": "2022-11-15T10:02:33.4694235+01:00",_x000D_
          "LastRefreshDate": "2020-11-09T16:14:22.8894332+01:00",_x000D_
          "TotalRefreshCount": 2,_x000D_
          "CustomInfo": {}_x000D_
        }_x000D_
      },_x000D_
      "6192": {_x000D_
        "$type": "Inside.Core.Formula.Definition.DefinitionAC, Inside.Core.Formula",_x000D_
        "ID": 6192,_x000D_
        "Results": [_x000D_
          [_x000D_
            "Ingénieur et cadre"_x000D_
          ]_x000D_
        ],_x000D_
        "Statistics": {_x000D_
          "CreationDate": "2022-11-15T10:02:33.4694235+01:00",_x000D_
          "LastRefreshDate": "2020-11-09T16:14:22.44494+01:00",_x000D_
          "TotalRefreshCount": 2,_x000D_
          "CustomInfo": {}_x000D_
        }_x000D_
      },_x000D_
      "6193": {_x000D_
        "$type": "Inside.Core.Formula.Definition.DefinitionAC, Inside.Core.Formula",_x000D_
        "ID": 6193,_x000D_
        "Results": [_x000D_
          [_x000D_
            "Employé"_x000D_
          ]_x000D_
        ],_x000D_
        "Statistics": {_x000D_
          "CreationDate": "2022-11-15T10:02:33.4694235+01:00",_x000D_
          "LastRefreshDate": "2020-11-09T16:14:21.3562888+01:00",_x000D_
          "TotalRefreshCount": 2,_x000D_
          "CustomInfo": {}_x000D_
        }_x000D_
      },_x000D_
      "6194": {_x000D_
        "$type": "Inside.Core.Formula.Definition.DefinitionAC, Inside.Core.Formula",_x000D_
        "ID": 6194,_x000D_
        "Results": [_x000D_
          [_x000D_
            "Employé"_x000D_
          ]_x000D_
        ],_x000D_
        "Statistics": {_x000D_
          "CreationDate": "2022-11-15T10:02:33.4694235+01:00",_x000D_
          "LastRefreshDate": "2020-11-09T16:14:22.686896+01:00",_x000D_
          "TotalRefreshCount": 2,_x000D_
          "CustomInfo": {}_x000D_
        }_x000D_
      },_x000D_
      "6195": {_x000D_
        "$type": "Inside.Core.Formula.Definition.DefinitionAC, Inside.Core.Formula",_x000D_
        "ID": 6195,_x000D_
        "Results": [_x000D_
          [_x000D_
            "Employé"_x000D_
          ]_x000D_
        ],_x000D_
        "Statistics": {_x000D_
          "CreationDate": "2022-11-15T10:02:33.4694235+01:00",_x000D_
          "LastRefreshDate": "2020-11-09T16:14:22.0077169+01:00",_x000D_
          "TotalRefreshCount": 2,_x000D_
          "CustomInfo": {}_x000D_
        }_x000D_
      },_x000D_
      "6196": {_x000D_
        "$type": "Inside.Core.Formula.Definition.DefinitionAC, Inside.Core.Formula",_x000D_
        "ID": 6196,_x000D_
        "Results": [_x000D_
          [_x000D_
            "Employé"_x000D_
          ]_x000D_
        ],_x000D_
        "Statistics": {_x000D_
          "CreationDate": "2022-11-15T10:02:33.4694235+01:00",_x000D_
          "LastRefreshDate": "2020-11-09T16:14:22.903392+01:00",_x000D_
          "TotalRefreshCount": 2,_x000D_
          "CustomInfo": {}_x000D_
        }_x000D_
      },_x000D_
      "6197": {_x000D_
        "$type": "Inside.Core.Formula.Definition.DefinitionAC, Inside.Core.Formula",_x000D_
        "ID": 6197,_x000D_
        "Results": [_x000D_
          [_x000D_
            "Employé"_x000D_
          ]_x000D_
        ],_x000D_
        "Statistics": {_x000D_
          "CreationDate": "2022-11-15T10:02:33.4694235+01:00",_x000D_
          "LastRefreshDate": "2020-11-09T16:14:22.4594668+01:00",_x000D_
          "TotalRefreshCount": 2,_x000D_
          "CustomInfo": {}_x000D_
        }_x000D_
      },_x000D_
      "6198": {_x000D_
        "$type": "Inside.Core.Formula.Definition.DefinitionAC, Inside.Core.Formula",_x000D_
        "ID": 6198,_x000D_
        "Results": [_x000D_
          [_x000D_
            "Employé"_x000D_
          ]_x000D_
        ],_x000D_
        "Statistics": {_x000D_
          "CreationDate": "2022-11-15T10:02:33.4694235+01:00",_x000D_
          "LastRefreshDate": "2020-11-09T16:14:21.3712519+01:00",_x000D_
          "TotalRefreshCount": 2,_x000D_
          "CustomInfo": {}_x000D_
        }_x000D_
      },_x000D_
      "6199": {_x000D_
        "$type": "Inside.Core.Formula.Definition.DefinitionAC, Inside.Core.Formula",_x000D_
        "ID": 6199,_x000D_
        "Results": [_x000D_
          [_x000D_
            "Employé"_x000D_
          ]_x000D_
        ],_x000D_
        "Statistics": {_x000D_
          "CreationDate": "2022-11-15T10:02:33.4694235+01:00",_x000D_
          "LastRefreshDate": "2020-11-09T16:14:22.7008569+01:00",_x000D_
          "TotalRefreshCount": 2,_x000D_
          "CustomInfo": {}_x000D_
        }_x000D_
      },_x000D_
      "6200": {_x000D_
        "$type": "Inside.Core.Formula.Definition.DefinitionAC, Inside.Core.Formula",_x000D_
        "ID": 6200,_x000D_
        "Results": [_x000D_
          [_x000D_
            "2"_x000D_
          ]_x000D_
        ],_x000D_
        "Statistics": {_x000D_
          "CreationDate": "2022-11-15T10:02:33.4694235+01:00",_x000D_
          "LastRefreshDate": "2020-11-09T16:14:22.0223195+01:00",_x000D_
          "TotalRefreshCount": 2,_x000D_
          "CustomInfo": {}_x000D_
        }_x000D_
      },_x000D_
      "6201": {_x000D_
        "$type": "Inside.Core.Formula.Definition.DefinitionAC, Inside.Core.Formula",_x000D_
        "ID": 6201,_x000D_
        "Results": [_x000D_
          [_x000D_
            "3"_x000D_
          ]_x000D_
        ],_x000D_
        "Statistics": {_x000D_
          "CreationDate": "2022-11-15T10:02:33.4694235+01:00",_x000D_
          "LastRefreshDate": "2020-11-09T16:14:22.9172998+01:00",_x000D_
          "TotalRefreshCount": 2,_x000D_
          "CustomInfo": {}_x000D_
        }_x000D_
      },_x000D_
      "6202": {_x000D_
        "$type": "Inside.Core.Formula.Definition.DefinitionAC, Inside.Core.Formula",_x000D_
        "ID": 6202,_x000D_
        "Results": [_x000D_
          [_x000D_
            "2"_x000D_
          ]_x000D_
        ],_x000D_
        "Statistics": {_x000D_
          "CreationDate": "2022-11-15T10:02:33.4694235+01:00",_x000D_
          "LastRefreshDate": "2020-11-09T16:14:21.808304+01:00",_x000D_
          "TotalRefreshCount": 2,_x000D_
          "CustomInfo": {}_x000D_
        }_x000D_
      },_x000D_
      "6203": {_x000D_
        "$type": "Inside.Core.Formula.Definition.DefinitionAC, Inside.Core.Formula",_x000D_
        "ID": 6203,_x000D_
        "Results": [_x000D_
          [_x000D_
            "2"_x000D_
          ]_x000D_
        ],_x000D_
        "Statistics": {_x000D_
          "CreationDate": "2022-11-15T10:02:33.4694235+01:00",_x000D_
          "LastRefreshDate": "2020-11-09T16:14:22.0298128+01:00",_x000D_
          "TotalRefreshCount": 2,_x000D_
          "CustomInfo": {}_x000D_
        }_x000D_
      },_x000D_
      "6204": {_x000D_
        "$type": "Inside.Core.Formula.Definition.DefinitionAC, Inside.Core.Formula",_x000D_
        "ID": 6204,_x000D_
        "Results": [_x000D_
          [_x000D_
            "2"_x000D_
          ]_x000D_
        ],_x000D_
        "Statistics": {_x000D_
          "CreationDate": "2022-11-15T10:02:33.4694235+01:00",_x000D_
          "LastRefreshDate": "2020-11-09T16:14:22.4754662+01:00",_x000D_
          "TotalRefreshCount": 2,_x000D_
          "CustomInfo": {}_x000D_
        }_x000D_
      },_x000D_
      "6205": {_x000D_
        "$type": "Inside.Core.Formula.Definition.DefinitionAC, Inside.Core.Formula",_x000D_
        "ID": 6205,_x000D_
        "Results": [_x000D_
          [_x000D_
            "1"_x000D_
          ]_x000D_
        ],_x000D_
        "Statistics": {_x000D_
          "CreationDate": "2022-11-15T10:02:33.4694235+01:00",_x000D_
          "LastRefreshDate": "2020-11-09T16:14:22.7144114+01:00",_x000D_
          "TotalRefreshCount": 2,_x000D_
          "CustomInfo": {}_x000D_
        }_x000D_
      },_x000D_
      "6206": {_x000D_
        "$type": "Inside.Core.Formula.Definition.DefinitionAC, Inside.Core.Formula",_x000D_
        "ID": 6206,_x000D_
        "Results": [_x000D_
          [_x000D_
            "2"_x000D_
          ]_x000D_
        ],_x000D_
        "Statistics": {_x000D_
          "CreationDate": "2022-11-15T10:02:33.4694235+01:00",_x000D_
          "LastRefreshDate": "2020-11-09T16:14:23.122366+01:00",_x000D_
          "TotalRefreshCount": 2,_x000D_
          "CustomInfo": {}_x000D_
        }_x000D_
      },_x000D_
      "6207": {_x000D_
        "$type": "Inside.Core.Formula.Definition.DefinitionAC, Inside.Core.Formula",_x000D_
        "ID": 6207,_x000D_
        "Results": [_x000D_
          [_x000D_
            "2"_x000D_
          ]_x000D_
        ],_x000D_
        "Statistics": {_x000D_
          "CreationDate": "2022-11-15T10:02:33.4694235+01:00",_x000D_
          "LastRefreshDate": "2020-11-09T16:14:21.3917846+01:00",_x000D_
          "TotalRefreshCount": 2,_x000D_
          "CustomInfo": {}_x000D_
        }_x000D_
      },_x000D_
      "6208": {_x000D_
        "$type": "Inside.Core.Formula.Definition.DefinitionAC, Inside.Core.Formula",_x000D_
        "ID": 6208,_x000D_
        "Results": [_x000D_
          [_x000D_
            "2"_x000D_
          ]_x000D_
        ],_x000D_
        "Statistics": {_x000D_
          "CreationDate": "2022-11-15T10:02:33.4694235+01:00",_x000D_
          "LastRefreshDate": "2020-11-09T16:14:21.5999816+01:00",_x000D_
          "TotalRefreshCount": 2,_x000D_
          "CustomInfo": {}_x000D_
        }_x000D_
      },_x000D_
      "6209": {_x000D_
        "$type": "Inside.Core.Formula.Definition.DefinitionAC, Inside.Core.Formula",_x000D_
        "ID": 6209,_x000D_
        "Results": [_x000D_
          [_x000D_
            "1"_x000D_
          ]_x000D_
        ],_x000D_
        "Statistics": {_x000D_
          "CreationDate": "2022-11-15T10:02:33.4694235+01:00",_x000D_
          "LastRefreshDate": "2020-11-09T16:14:21.8232009+01:00",_x000D_
          "TotalRefreshCount": 2,_x000D_
          "CustomInfo": {}_x000D_
        }_x000D_
      },_x000D_
      "6210": {_x000D_
        "$type": "Inside.Core.Formula.Definition.DefinitionAC, Inside.Core.Formula",_x000D_
        "ID": 6210,_x000D_
        "Results": [_x000D_
          [_x000D_
            "2"_x000D_
          ]_x000D_
        ],_x000D_
        "Statistics": {_x000D_
          "CreationDate": "2022-11-15T10:02:33.4694235+01:00",_x000D_
          "LastRefreshDate": "2020-11-09T16:14:22.0540791+01:00",_x000D_
          "TotalRefreshCount": 2,_x000D_
          "CustomInfo": {}_x000D_
        }_x000D_
      },_x000D_
      "6211": {_x000D_
        "$type": "Inside.Core.Formula.Definition.DefinitionAC, Inside.Core.Formula",_x000D_
        "ID": 6211,_x000D_
        "Results": [_x000D_
          [_x000D_
            "3"_x000D_
          ]_x000D_
        ],_x000D_
        "Statistics": {_x000D_
          "CreationDate": "2022-11-15T10:02:33.4694235+01:00",_x000D_
          "LastRefreshDate": "2020-11-09T16:14:22.4894093+01:00",_x000D_
          "TotalRefreshCount": 2,_x000D_
          "CustomInfo": {}_x000D_
        }_x000D_
      },_x000D_
      "6212": {_x000D_
        "$type": "Inside.Core.Formula.Definition.DefinitionAC, Inside.Core.Formula",_x000D_
        "ID": 6212,_x000D_
        "Results": [_x000D_
          [_x000D_
            "3"_x000D_
          ]_x000D_
        ],_x000D_
        "Statistics": {_x000D_
          "CreationDate": "2022-11-15T10:02:33.4694235+01:00",_x000D_
          "LastRefreshDate": "2020-11-09T16:14:22.7283677+01:00",_x000D_
          "TotalRefreshCount": 2,_x000D_
          "CustomInfo": {}_x000D_
        }_x000D_
      },_x000D_
      "6213": {_x000D_
        "$type": "Inside.Core.Formula.Definition.DefinitionAC, Inside.Core.Formula",_x000D_
        "ID": 6213,_x000D_
        "Results": [_x000D_
          [_x000D_
            "1"_x000D_
          ]_x000D_
        ],_x000D_
        "Statistics": {_x000D_
          "CreationDate": "2022-11-15T10:02:33.4694235+01:00",_x000D_
          "LastRefreshDate": "2020-11-09T16:14:23.1243706+01:00",_x000D_
          "TotalRefreshCount": 2,_x000D_
          "CustomInfo": {}_x000D_
        }_x000D_
      },_x000D_
      "6214": {_x000D_
        "$type": "Inside.Core.Formula.Definition.DefinitionAC, Inside.Core.Formula",_x000D_
        "ID": 6214,_x000D_
        "Results": [_x000D_
          [_x000D_
            "2"_x000D_
          ]_x000D_
        ],_x000D_
        "Statistics": {_x000D_
          "CreationDate": "2022-11-15T10:02:33.4694235+01:00",_x000D_
          "LastRefreshDate": "2020-11-09T16:14:21.4047354+01:00",_x000D_
          "TotalRefreshCount": 2,_x000D_
          "CustomInfo": {}_x000D_
        }_x000D_
      },_x000D_
      "6215": {_x000D_
        "$type": "Inside.Core.Formula.Definition.DefinitionAC, Inside.Core.Formula",_x000D_
        "ID": 6215,_x000D_
        "Results": [_x000D_
          [_x000D_
            "3"_x000D_
          ]_x000D_
        ],_x000D_
        "Statistics": {_x000D_
          "CreationDate": "2022-11-15T10:02:33.4694235+01:00",_x000D_
          "LastRefreshDate": "2020-11-09T16:14:21.6139653+01:00",_x000D_
          "TotalRefreshCount": 2,_x000D_
          "CustomInfo": {}_x000D_
        }_x000D_
      },_x000D_
      "6216": {_x000D_
        "$type": "Inside.Core.Formula.Definition.DefinitionAC, Inside.Core.Formula",_x000D_
        "ID": 6216,_x000D_
        "Results": [_x000D_
          [_x000D_
            "2"_x000D_
          ]_x000D_
        ],_x000D_
        "Statistics": {_x000D_
          "CreationDate": "2022-11-15T10:02:33.4694235+01:00",_x000D_
          "LastRefreshDate": "2020-11-09T16:14:21.8361713+01:00",_x000D_
          "TotalRefreshCount": 2,_x000D_
          "CustomInfo": {}_x000D_
        }_x000D_
      },_x000D_
      "6217": {_x000D_
        "$type": "Inside.Core.Formula.Definition.DefinitionAC, Inside.Core.Formula",_x000D_
        "ID": 6217,_x000D_
        "Results": [_x000D_
          [_x000D_
            "1"_x000D_
          ]_x000D_
        ],_x000D_
        "Statistics": {_x000D_
          "CreationDate": "2022-11-15T10:02:33.4694235+01:00",_x000D_
          "LastRefreshDate": "2020-11-09T16:14:22.0682968+01:00",_x000D_
          "TotalRefreshCount": 2,_x000D_
          "CustomInfo": {}_x000D_
        }_x000D_
      },_x000D_
      "6218": {_x000D_
        "$type": "Inside.Core.Formula.Definition.DefinitionAC, Inside.Core.Formula",_x000D_
        "ID": 6218,_x000D_
        "Results": [_x000D_
          [_x000D_
            "2"_x000D_
          ]_x000D_
        ],_x000D_
        "Statistics": {_x000D_
          "CreationDate": "2022-11-15T10:02:33.4694235+01:00",_x000D_
          "LastRefreshDate": "2020-11-09T16:14:22.2664087+01:00",_x000D_
          "TotalRefreshCount": 2,_x000D_
          "CustomInfo": {}_x000D_
        }_x000D_
      },_x000D_
      "6219": {_x000D_
        "$type": "Inside.Core.Formula.Definition.DefinitionAC, Inside.Core.Formula",_x000D_
        "ID": 6219,_x000D_
        "Results": [_x000D_
          [_x000D_
            "4"_x000D_
          ]_x000D_
        ],_x000D_
        "Statistics": {_x000D_
          "CreationDate": "2022-11-15T10:02:33.4694235+01:00",_x000D_
          "LastRefreshDate": "2020-11-09T16:14:22.2674053+01:00",_x000D_
          "TotalRefreshCount": 2,_x000D_
          "CustomInfo": {}_x000D_
        }_x000D_
      },_x000D_
      "6220": {_x000D_
        "$type": "Inside.Core.Formula.Definition.DefinitionAC, Inside.Core.Formula",_x000D_
        "ID": 6220,_x000D_
        "Results": [_x000D_
          [_x000D_
            "2"_x000D_
          ]_x000D_
        ],_x000D_
        "Statistics": {_x000D_
          "CreationDate": "2022-11-15T10:02:33.4694235+01:00",_x000D_
          "LastRefreshDate": "2020-11-09T16:14:22.2693997+01:00",_x000D_
          "TotalRefreshCount": 2,_x000D_
          "CustomInfo": {}_x000D_
        }_x000D_
      },_x000D_
      "6221": {_x000D_
        "$type": "Inside.Core.Formula.Definition.DefinitionAC, Inside.Core.Formula",_x000D_
        "ID": 6221,_x000D_
        "Results": [_x000D_
          [_x000D_
            "1"_x000D_
          ]_x000D_
        ],_x000D_
        "Statistics": {_x000D_
          "CreationDate": "2022-11-15T10:02:33.4694235+01:00",_x000D_
          "LastRefreshDate": "2020-11-09T16:14:22.2713952+01:00",_x000D_
          "TotalRefreshCount": 2,_x000D_
          "CustomInfo": {}_x000D_
        }_x000D_
      },_x000D_
      "6222": {_x000D_
        "$type": "Inside.Core.Formula.Definition.DefinitionAC, Inside.Core.Formula",_x000D_
        "ID": 6222,_x000D_
        "Results": [_x000D_
          [_x000D_
            "2"_x000D_
          ]_x000D_
        ],_x000D_
        "Statistics": {_x000D_
          "CreationDate": "2022-11-15T10:02:33.4694235+01:00",_x000D_
          "LastRefreshDate": "2020-11-09T16:14:22.2723926+01:00",_x000D_
          "TotalRefreshCount": 2,_x000D_
          "CustomInfo": {}_x000D_
        }_x000D_
      },_x000D_
      "6223": {_x000D_
        "$type": "Inside.Core.Formula.Definition.DefinitionAC, Inside.Core.Formula",_x000D_
        "ID": 6223,_x000D_
        "Results": [_x000D_
          [_x000D_
            "3"_x000D_
          ]_x000D_
        ],_x000D_
        "Statistics": {_x000D_
          "CreationDate": "2022-11-15T10:02:33.4694235+01:00",_x000D_
          "LastRefreshDate": "2020-11-09T16:14:22.2744227+01:00",_x000D_
          "TotalRefreshCount": 2,_x000D_
          "CustomInfo": {}_x000D_
        }_x000D_
      },_x000D_
      "6224": {_x000D_
        "$type": "Inside.Core.Formula.Definition.DefinitionAC, Inside.Core.Formula",_x000D_
        "ID": 6224,_x000D_
        "Results": [_x000D_
          [_x000D_
            "2"_x000D_
          ]_x000D_
        ],_x000D_
        "Statistics": {_x000D_
          "CreationDate": "2022-11-15T10:02:33.4694235+01:00",_x000D_
          "LastRefreshDate": "2020-11-09T16:14:22.2754222+01:00",_x000D_
          "TotalRefreshCount": 2,_x000D_
          "CustomInfo": {}_x000D_
        }_x000D_
      },_x000D_
      "6225": {_x000D_
        "$type": "Inside.Core.Formula.Definition.DefinitionAC, Inside.Core.Formula",_x000D_
        "ID": 6225,_x000D_
        "Results": [_x000D_
          [_x000D_
            "1"_x000D_
          ]_x000D_
        ],_x000D_
        "Statistics": {_x000D_
          "CreationDate": "2022-11-15T10:02:33.4694235+01:00",_x000D_
          "LastRefreshDate": "2020-11-09T16:14:22.2773798+01:00",_x000D_
          "TotalRefreshCount": 2,_x000D_
          "CustomInfo": {}_x000D_
        }_x000D_
      },_x000D_
      "6226": {_x000D_
        "$type": "Inside.Core.Formula.Definition.DefinitionAC, Inside.Core.Formula",_x000D_
        "ID": 6226,_x000D_
        "Results": [_x000D_
          [_x000D_
            "1"_x000D_
          ]_x000D_
        ],_x000D_
        "Statistics": {_x000D_
          "CreationDate": "2022-11-15T10:02:33.4694235+01:00",_x000D_
          "LastRefreshDate": "2020-11-09T16:14:22.2794002+01:00",_x000D_
          "TotalRefreshCount": 2,_x000D_
          "CustomInfo": {}_x000D_
        }_x000D_
      },_x000D_
      "6227": {_x000D_
        "$type": "Inside.Core.Formula.Definition.DefinitionAC, Inside.Core.Formula",_x000D_
        "ID": 6227,_x000D_
        "Results": [_x000D_
          [_x000D_
            "2"_x000D_
          ]_x000D_
        ],_x000D_
        "Statistics": {_x000D_
          "CreationDate": "2022-11-15T10:02:33.4694235+01:00",_x000D_
          "LastRefreshDate": "2020-11-09T16:14:22.2814061+01:00",_x000D_
          "TotalRefreshCount": 2,_x000D_
          "CustomInfo": {}_x000D_
        }_x000D_
      },_x000D_
      "6228": {_x000D_
        "$type": "Inside.Core.Formula.Definition.DefinitionAC, Inside.Core.Formula",_x000D_
        "ID": 6228,_x000D_
        "Results": [_x000D_
          [_x000D_
            "3"_x000D_
          ]_x000D_
        ],_x000D_
        "Statistics": {_x000D_
          "CreationDate": "2022-11-15T10:02:33.4694235+01:00",_x000D_
          "LastRefreshDate": "2020-11-09T16:14:22.2824045+01:00",_x000D_
          "TotalRefreshCount": 2,_x000D_
          "CustomInfo": {}_x000D_
        }_x000D_
      },_x000D_
      "6229": {_x000D_
        "$type": "Inside.Core.Formula.Definition.DefinitionAC, Inside.Core.Formula",_x000D_
        "ID": 6229,_x000D_
        "Results": [_x000D_
          [_x000D_
            "1"_x000D_
          ]_x000D_
        ],_x000D_
        "Statistics": {_x000D_
          "CreationDate": "2022-11-15T10:02:33.4694235+01:00",_x000D_
          "LastRefreshDate": "2020-11-09T16:14:22.2843967+01:00",_x000D_
          "TotalRefreshCount": 2,_x000D_
          "CustomInfo": {}_x000D_
        }_x000D_
      },_x000D_
      "6230": {_x000D_
        "$type": "Inside.Core.Formula.Definition.DefinitionAC, Inside.Core.Formula",_x000D_
        "ID": 6230,_x000D_
        "Results": [_x000D_
          [_x000D_
            "1"_x000D_
          ]_x000D_
        ],_x000D_
        "Statistics": {_x000D_
          "CreationDate": "2022-11-15T10:02:33.4694235+01:00",_x000D_
          "LastRefreshDate": "2020-11-09T16:14:22.2853928+01:00",_x000D_
          "TotalRefreshCount": 2,_x000D_
          "CustomInfo": {}_x000D_
        }_x000D_
      },_x000D_
      "6231": {_x000D_
        "$type": "Inside.Core.Formula.Definition.DefinitionAC, Inside.Core.Formula",_x000D_
        "ID": 6231,_x000D_
        "Results": [_x000D_
          [_x000D_
            "2"_x000D_
          ]_x000D_
        ],_x000D_
        "Statistics": {_x000D_
          "CreationDate": "2022-11-15T10:02:33.4694235+01:00",_x000D_
          "LastRefreshDate": "2020-11-09T16:14:22.2873892+01:00",_x000D_
          "TotalRefreshCount": 2,_x000D_
          "CustomInfo": {}_x000D_
        }_x000D_
      },_x000D_
      "6232": {_x000D_
        "$type": "Inside.Core.Formula.Definition.DefinitionAC, Inside.Core.Formula",_x000D_
        "ID": 6232,_x000D_
        "Results": [_x000D_
          [_x000D_
            "1"_x000D_
          ]_x000D_
        ],_x000D_
        "Statistics": {_x000D_
          "CreationDate": "2022-11-15T10:02:33.4694235+01:00",_x000D_
          "LastRefreshDate": "2020-11-09T16:14:22.2893858+01:00",_x000D_
          "TotalRefreshCount": 2,_x000D_
          "CustomInfo": {}_x000D_
        }_x000D_
      },_x000D_
      "6233": {_x000D_
        "$type": "Inside.Core.Formula.Definition.DefinitionAC, Inside.Core.Formula",_x000D_
        "ID": 6233,_x000D_
        "Results": [_x000D_
          [_x000D_
            "3"_x000D_
          ]_x000D_
        ],_x000D_
        "Statistics": {_x000D_
          "CreationDate": "2022-11-15T10:02:33.4694235+01:00",_x000D_
          "LastRefreshDate": "2020-11-09T16:14:22.2903844+01:00",_x000D_
          "TotalRefreshCount": 2,_x000D_
          "CustomInfo": {}_x000D_
        }_x000D_
      },_x000D_
      "6234": {_x000D_
        "$type": "Inside.Core.Formula.Definition.DefinitionAC, Inside.Core.Formula",_x000D_
        "ID": 6234,_x000D_
        "Results": [_x000D_
          [_x000D_
            "1"_x000D_
          ]_x000D_
        ],_x000D_
        "Statistics": {_x000D_
          "CreationDate": "2022-11-15T10:02:33.4694235+01:00",_x000D_
          "LastRefreshDate": "2020-11-09T16:14:22.2923753+01:00",_x000D_
          "TotalRefreshCount": 2,_x000D_
          "CustomInfo": {}_x000D_
        }_x000D_
      },_x000D_
      "6235": {_x000D_
        "$type": "Inside.Core.Formula.Definition.DefinitionAC, Inside.Core.Formula",_x000D_
        "ID": 6235,_x000D_
        "Results": [_x000D_
          [_x000D_
            "2"_x000D_
          ]_x000D_
        ],_x000D_
        "Statistics": {_x000D_
          "CreationDate": "2022-11-15T10:02:33.4694235+01:00",_x000D_
          "LastRefreshDate": "2020-11-09T16:14:22.294335+01:00",_x000D_
          "TotalRefreshCount": 2,_x000D_
          "CustomInfo": {}_x000D_
        }_x000D_
      },_x000D_
      "6236": {_x000D_
        "$type": "Inside.Core.Formula.Definition.DefinitionAC, Inside.Core.Formula",_x000D_
        "ID": 6236,_x000D_
        "Results": [_x000D_
          [_x000D_
            "2"_x000D_
          ]_x000D_
        ],_x000D_
        "Statistics": {_x000D_
          "CreationDate": "2022-11-15T10:02:33.4694235+01:00",_x000D_
          "LastRefreshDate": "2020-11-09T16:14:22.296367+01:00",_x000D_
          "TotalRefreshCount": 2,_x000D_
          "CustomInfo": {}_x000D_
        }_x000D_
      },_x000D_
      "6237": {_x000D_
        "$type": "Inside.Core.Formula.Definition.DefinitionAC, Inside.Core.Formula",_x000D_
        "ID": 6237,_x000D_
        "Results": [_x000D_
          [_x000D_
            "2"_x000D_
          ]_x000D_
        ],_x000D_
        "Statistics": {_x000D_
          "CreationDate": "2022-11-15T10:02:33.4694235+01:00",_x000D_
          "LastRefreshDate": "2020-11-09T16:14:22.2973672+01:00",_x000D_
          "TotalRefreshCount": 2,_x000D_
          "CustomInfo": {}_x000D_
        }_x000D_
      },_x000D_
      "6238": {_x000D_
        "$type": "Inside.Core.Formula.Definition.DefinitionAC, Inside.Core.Formula",_x000D_
        "ID": 6238,_x000D_
        "Results": [_x000D_
          [_x000D_
            "1"_x000D_
          ]_x000D_
        ],_x000D_
        "Statistics": {_x000D_
          "CreationDate": "2022-11-15T10:02:33.4694235+01:00",_x000D_
          "LastRefreshDate": "2020-11-09T16:14:22.2993216+01:00",_x000D_
          "TotalRefreshCount": 2,_x000D_
          "CustomInfo": {}_x000D_
        }_x000D_
      },_x000D_
      "6239": {_x000D_
        "$type": "Inside.Core.Formula.Definition.DefinitionAC, Inside.Core.Formula",_x000D_
        "ID": 6239,_x000D_
        "Results": [_x000D_
          [_x000D_
            "1"_x000D_
          ]_x000D_
        ],_x000D_
        "Statistics": {_x000D_
          "CreationDate": "2022-11-15T10:02:33.4694235+01:00",_x000D_
          "LastRefreshDate": "2020-11-09T16:14:22.301354+01:00",_x000D_
          "TotalRefreshCount": 2,_x000D_
          "CustomInfo": {}_x000D_
        }_x000D_
      },_x000D_
      "6240": {_x000D_
        "$type": "Inside.Core.Formula.Definition.DefinitionAC, Inside.Core.Formula",_x000D_
        "ID": 6240,_x000D_
        "Results": [_x000D_
          [_x000D_
            "2"_x000D_
          ]_x000D_
        ],_x000D_
        "Statistics": {_x000D_
          "CreationDate": "2022-11-15T10:02:33.4694235+01:00",_x000D_
          "LastRefreshDate": "2020-11-09T16:14:22.3023586+01:00",_x000D_
          "TotalRefreshCount": 2,_x000D_
          "CustomInfo": {}_x000D_
        }_x000D_
      },_x000D_
      "6241": {_x000D_
        "$type": "Inside.Core.Formula.Definition.DefinitionAC, Inside.Core.Formula",_x000D_
        "ID": 6241,_x000D_
        "Results": [_x000D_
          [_x000D_
            "1"_x000D_
          ]_x000D_
        ],_x000D_
        "Statistics": {_x000D_
          "CreationDate": "2022-11-15T10:02:33.4694235+01:00",_x000D_
          "LastRefreshDate": "2020-11-09T16:14:22.3043459+01:00",_x000D_
          "TotalRefreshCount": 2,_x000D_
          "CustomInfo": {}_x000D_
        }_x000D_
      },_x000D_
      "6242": {_x000D_
        "$type": "Inside.Core.Formula.Definition.DefinitionAC, Inside.Core.Formula",_x000D_
        "ID": 6242,_x000D_
        "Results": [_x000D_
          [_x000D_
            "3"_x000D_
          ]_x000D_
        ],_x000D_
        "Statistics": {_x000D_
          "CreationDate": "2022-11-15T10:02:33.4694235+01:00",_x000D_
          "LastRefreshDate": "2020-11-09T16:14:22.3053473+01:00",_x000D_
          "TotalRefreshCount": 2,_x000D_
          "CustomInfo": {}_x000D_
        }_x000D_
      },_x000D_
      "6243": {_x000D_
        "$type": "Inside.Core.Formula.Definition.DefinitionAC, Inside.Core.Formula",_x000D_
        "ID": 6243,_x000D_
        "Results": [_x000D_
          [_x000D_
            "1"_x000D_
          ]_x000D_
        ],_x000D_
        "Statistics": {_x000D_
          "CreationDate": "2022-11-15T10:02:33.4694235+01:00",_x000D_
          "LastRefreshDate": "2020-11-09T16:14:22.3073438+01:00",_x000D_
          "TotalRefreshCount": 2,_x000D_
          "CustomInfo": {}_x000D_
        }_x000D_
      },_x000D_
      "6244": {_x000D_
        "$type": "Inside.Core.Formula.Definition.DefinitionAC, Inside.Core.Formula",_x000D_
        "ID": 6244,_x000D_
        "Results": [_x000D_
          [_x000D_
            "2"_x000D_
          ]_x000D_
        ],_x000D_
        "Statistics": {_x000D_
          "CreationDate": "2022-11-15T10:02:33.4694235+01:00",_x000D_
          "LastRefreshDate": "2020-11-09T16:14:22.3092957+01:00",_x000D_
          "TotalRefreshCount": 2,_x000D_
          "CustomInfo": {}_x000D_
        }_x000D_
      },_x000D_
      "6245": {_x000D_
        "$type": "Inside.Core.Formula.Definition.DefinitionAC, Inside.Core.Formula",_x000D_
        "ID": 6245,_x000D_
        "Results": [_x000D_
          [_x000D_
            "2"_x000D_
          ]_x000D_
        ],_x000D_
        "Statistics": {_x000D_
          "CreationDate": "2022-11-15T10:02:33.4694235+01:00",_x000D_
          "LastRefreshDate": "2020-11-09T16:14:22.3122877+01:00",_x000D_
          "TotalRefreshCount": 2,_x000D_
          "CustomInfo": {}_x000D_
        }_x000D_
      },_x000D_
      "6246": {_x000D_
        "$type": "Inside.Core.Formula.Definition.DefinitionAC, Inside.Core.Formula",_x000D_
        "ID": 6246,_x000D_
        "Results": [_x000D_
          [_x000D_
            "2"_x000D_
          ]_x000D_
        ],_x000D_
        "Statistics": {_x000D_
          "CreationDate": "2022-11-15T10:02:33.4694235+01:00",_x000D_
          "LastRefreshDate": "2020-11-09T16:14:22.3133291+01:00",_x000D_
          "TotalRefreshCount": 2,_x000D_
          "CustomInfo": {}_x000D_
        }_x000D_
      },_x000D_
      "6247": {_x000D_
        "$type": "Inside.Core.Formula.Definition.DefinitionAC, Inside.Core.Formula",_x000D_
        "ID": 6247,_x000D_
        "Results": [_x000D_
          [_x000D_
            "1"_x000D_
          ]_x000D_
        ],_x000D_
        "Statistics": {_x000D_
          "CreationDate": "2022-11-15T10:02:33.4694235+01:00",_x000D_
          "LastRefreshDate": "2020-11-09T16:14:22.3153212+01:00",_x000D_
          "TotalRefreshCount": 2,_x000D_
          "CustomInfo": {}_x000D_
        }_x000D_
      },_x000D_
      "6248": {_x000D_
        "$type": "Inside.Core.Formula.Definition.DefinitionAC, Inside.Core.Formula",_x000D_
        "ID": 6248,_x000D_
        "Results": [_x000D_
          [_x000D_
            ""_x000D_
          ]_x000D_
        ],_x000D_
        "Statistics": {_x000D_
          "CreationDate": "2022-11-15T10:02:33.4694235+01:00",_x000D_
          "LastRefreshDate": "2020-11-09T16:14:22.317324+01:00",_x000D_
          "TotalRefreshCount": 2,_x000D_
          "CustomInfo": {}_x000D_
        }_x000D_
      },_x000D_
      "6249": {_x000D_
        "$type": "Inside.Core.Formula.Definition.DefinitionAC, Inside.Core.Formula",_x000D_
        "ID": 6249,_x000D_
        "Results": [_x000D_
          [_x000D_
            "Catégorie 1"_x000D_
          ]_x000D_
        ],_x000D_
        "Statistics": {_x000D_
          "CreationDate": "2022-11-15T10:02:33.4694235+01:00",_x000D_
          "LastRefreshDate": "2020-11-09T16:14:22.3193082+01:00",_x000D_
          "TotalRefreshCount": 2,_x000D_
          "CustomInfo": {}_x000D_
        }_x000D_
      },_x000D_
      "6250": {_x000D_
        "$type": "Inside.Core.Formula.Definition.DefinitionAC, Inside.Core.Formula",_x000D_
        "ID": 6250,_x000D_
        "Results": [_x000D_
          [_x000D_
            ""_x000D_
          ]_x000D_
        ],_x000D_
        "Statistics": {_x000D_
          "CreationDate": "2022-11-15T10:02:33.4694235+01:00",_x000D_
          "LastRefreshDate": "2020-11-09T16:14:22.321307+01:00",_x000D_
          "TotalRefreshCount": 2,_x000D_
     </t>
  </si>
  <si>
    <t xml:space="preserve">     "CustomInfo": {}_x000D_
        }_x000D_
      },_x000D_
      "6251": {_x000D_
        "$type": "Inside.Core.Formula.Definition.DefinitionAC, Inside.Core.Formula",_x000D_
        "ID": 6251,_x000D_
        "Results": [_x000D_
          [_x000D_
            "Catégorie 4"_x000D_
          ]_x000D_
        ],_x000D_
        "Statistics": {_x000D_
          "CreationDate": "2022-11-15T10:02:33.4694235+01:00",_x000D_
          "LastRefreshDate": "2020-11-09T16:14:22.3232991+01:00",_x000D_
          "TotalRefreshCount": 2,_x000D_
          "CustomInfo": {}_x000D_
        }_x000D_
      },_x000D_
      "6252": {_x000D_
        "$type": "Inside.Core.Formula.Definition.DefinitionAC, Inside.Core.Formula",_x000D_
        "ID": 6252,_x000D_
        "Results": [_x000D_
          [_x000D_
            ""_x000D_
          ]_x000D_
        ],_x000D_
        "Statistics": {_x000D_
          "CreationDate": "2022-11-15T10:02:33.4694235+01:00",_x000D_
          "LastRefreshDate": "2020-11-09T16:14:22.3252935+01:00",_x000D_
          "TotalRefreshCount": 2,_x000D_
          "CustomInfo": {}_x000D_
        }_x000D_
      },_x000D_
      "6253": {_x000D_
        "$type": "Inside.Core.Formula.Definition.DefinitionAC, Inside.Core.Formula",_x000D_
        "ID": 6253,_x000D_
        "Results": [_x000D_
          [_x000D_
            "Ingénieur et cadre"_x000D_
          ]_x000D_
        ],_x000D_
        "Statistics": {_x000D_
          "CreationDate": "2022-11-15T10:02:33.4694235+01:00",_x000D_
          "LastRefreshDate": "2020-11-09T16:14:22.6059137+01:00",_x000D_
          "TotalRefreshCount": 2,_x000D_
          "CustomInfo": {}_x000D_
        }_x000D_
      },_x000D_
      "6254": {_x000D_
        "$type": "Inside.Core.Formula.Definition.DefinitionAC, Inside.Core.Formula",_x000D_
        "ID": 6254,_x000D_
        "Results": [_x000D_
          [_x000D_
            "Ingénieur et cadre"_x000D_
          ]_x000D_
        ],_x000D_
        "Statistics": {_x000D_
          "CreationDate": "2022-11-15T10:02:33.4694235+01:00",_x000D_
          "LastRefreshDate": "2020-11-09T16:14:21.9338715+01:00",_x000D_
          "TotalRefreshCount": 2,_x000D_
          "CustomInfo": {}_x000D_
        }_x000D_
      },_x000D_
      "6255": {_x000D_
        "$type": "Inside.Core.Formula.Definition.DefinitionAC, Inside.Core.Formula",_x000D_
        "ID": 6255,_x000D_
        "Results": [_x000D_
          [_x000D_
            "Ingénieur et cadre"_x000D_
          ]_x000D_
        ],_x000D_
        "Statistics": {_x000D_
          "CreationDate": "2022-11-15T10:02:33.4694235+01:00",_x000D_
          "LastRefreshDate": "2020-11-09T16:14:22.8314812+01:00",_x000D_
          "TotalRefreshCount": 2,_x000D_
          "CustomInfo": {}_x000D_
        }_x000D_
      },_x000D_
      "6256": {_x000D_
        "$type": "Inside.Core.Formula.Definition.DefinitionAC, Inside.Core.Formula",_x000D_
        "ID": 6256,_x000D_
        "Results": [_x000D_
          [_x000D_
            "Ingénieur et cadre"_x000D_
          ]_x000D_
        ],_x000D_
        "Statistics": {_x000D_
          "CreationDate": "2022-11-15T10:02:33.4694235+01:00",_x000D_
          "LastRefreshDate": "2020-11-09T16:14:22.3714288+01:00",_x000D_
          "TotalRefreshCount": 2,_x000D_
          "CustomInfo": {}_x000D_
        }_x000D_
      },_x000D_
      "6257": {_x000D_
        "$type": "Inside.Core.Formula.Definition.DefinitionAC, Inside.Core.Formula",_x000D_
        "ID": 6257,_x000D_
        "Results": [_x000D_
          [_x000D_
            "Employé"_x000D_
          ]_x000D_
        ],_x000D_
        "Statistics": {_x000D_
          "CreationDate": "2022-11-15T10:02:33.4694235+01:00",_x000D_
          "LastRefreshDate": "2020-11-09T16:14:21.2986689+01:00",_x000D_
          "TotalRefreshCount": 2,_x000D_
          "CustomInfo": {}_x000D_
        }_x000D_
      },_x000D_
      "6258": {_x000D_
        "$type": "Inside.Core.Formula.Definition.DefinitionAC, Inside.Core.Formula",_x000D_
        "ID": 6258,_x000D_
        "Results": [_x000D_
          [_x000D_
            "Employé"_x000D_
          ]_x000D_
        ],_x000D_
        "Statistics": {_x000D_
          "CreationDate": "2022-11-15T10:02:33.4694235+01:00",_x000D_
          "LastRefreshDate": "2020-11-09T16:14:22.6284171+01:00",_x000D_
          "TotalRefreshCount": 2,_x000D_
          "CustomInfo": {}_x000D_
        }_x000D_
      },_x000D_
      "6259": {_x000D_
        "$type": "Inside.Core.Formula.Definition.DefinitionAC, Inside.Core.Formula",_x000D_
        "ID": 6259,_x000D_
        "Results": [_x000D_
          [_x000D_
            "Employé"_x000D_
          ]_x000D_
        ],_x000D_
        "Statistics": {_x000D_
          "CreationDate": "2022-11-15T10:02:33.4694235+01:00",_x000D_
          "LastRefreshDate": "2020-11-09T16:14:21.9468375+01:00",_x000D_
          "TotalRefreshCount": 2,_x000D_
          "CustomInfo": {}_x000D_
        }_x000D_
      },_x000D_
      "6260": {_x000D_
        "$type": "Inside.Core.Formula.Definition.DefinitionAC, Inside.Core.Formula",_x000D_
        "ID": 6260,_x000D_
        "Results": [_x000D_
          [_x000D_
            "Employé"_x000D_
          ]_x000D_
        ],_x000D_
        "Statistics": {_x000D_
          "CreationDate": "2022-11-15T10:02:33.4694235+01:00",_x000D_
          "LastRefreshDate": "2020-11-09T16:14:22.8443756+01:00",_x000D_
          "TotalRefreshCount": 2,_x000D_
          "CustomInfo": {}_x000D_
        }_x000D_
      },_x000D_
      "6261": {_x000D_
        "$type": "Inside.Core.Formula.Definition.DefinitionAC, Inside.Core.Formula",_x000D_
        "ID": 6261,_x000D_
        "Results": [_x000D_
          [_x000D_
            "Ingénieur et cadre"_x000D_
          ]_x000D_
        ],_x000D_
        "Statistics": {_x000D_
          "CreationDate": "2022-11-15T10:02:33.4694235+01:00",_x000D_
          "LastRefreshDate": "2020-11-09T16:14:22.3844011+01:00",_x000D_
          "TotalRefreshCount": 2,_x000D_
          "CustomInfo": {}_x000D_
        }_x000D_
      },_x000D_
      "6262": {_x000D_
        "$type": "Inside.Core.Formula.Definition.DefinitionAC, Inside.Core.Formula",_x000D_
        "ID": 6262,_x000D_
        "Results": [_x000D_
          [_x000D_
            "Ingénieur et cadre"_x000D_
          ]_x000D_
        ],_x000D_
        "Statistics": {_x000D_
          "CreationDate": "2022-11-15T10:02:33.4694235+01:00",_x000D_
          "LastRefreshDate": "2020-11-09T16:14:21.3123933+01:00",_x000D_
          "TotalRefreshCount": 2,_x000D_
          "CustomInfo": {}_x000D_
        }_x000D_
      },_x000D_
      "6263": {_x000D_
        "$type": "Inside.Core.Formula.Definition.DefinitionAC, Inside.Core.Formula",_x000D_
        "ID": 6263,_x000D_
        "Results": [_x000D_
          [_x000D_
            "Employé"_x000D_
          ]_x000D_
        ],_x000D_
        "Statistics": {_x000D_
          "CreationDate": "2022-11-15T10:02:33.4694235+01:00",_x000D_
          "LastRefreshDate": "2020-11-09T16:14:22.6414218+01:00",_x000D_
          "TotalRefreshCount": 2,_x000D_
          "CustomInfo": {}_x000D_
        }_x000D_
      },_x000D_
      "6264": {_x000D_
        "$type": "Inside.Core.Formula.Definition.DefinitionAC, Inside.Core.Formula",_x000D_
        "ID": 6264,_x000D_
        "Results": [_x000D_
          [_x000D_
            "Ingénieur et cadre"_x000D_
          ]_x000D_
        ],_x000D_
        "Statistics": {_x000D_
          "CreationDate": "2022-11-15T10:02:33.4694235+01:00",_x000D_
          "LastRefreshDate": "2020-11-09T16:14:21.96131+01:00",_x000D_
          "TotalRefreshCount": 2,_x000D_
          "CustomInfo": {}_x000D_
        }_x000D_
      },_x000D_
      "6265": {_x000D_
        "$type": "Inside.Core.Formula.Definition.DefinitionAC, Inside.Core.Formula",_x000D_
        "ID": 6265,_x000D_
        "Results": [_x000D_
          [_x000D_
            "Employé"_x000D_
          ]_x000D_
        ],_x000D_
        "Statistics": {_x000D_
          "CreationDate": "2022-11-15T10:02:33.4694235+01:00",_x000D_
          "LastRefreshDate": "2020-11-09T16:14:22.8573766+01:00",_x000D_
          "TotalRefreshCount": 2,_x000D_
          "CustomInfo": {}_x000D_
        }_x000D_
      },_x000D_
      "6266": {_x000D_
        "$type": "Inside.Core.Formula.Definition.DefinitionAC, Inside.Core.Formula",_x000D_
        "ID": 6266,_x000D_
        "Results": [_x000D_
          [_x000D_
            "Employé"_x000D_
          ]_x000D_
        ],_x000D_
        "Statistics": {_x000D_
          "CreationDate": "2022-11-15T10:02:33.4694235+01:00",_x000D_
          "LastRefreshDate": "2020-11-09T16:14:22.3974126+01:00",_x000D_
          "TotalRefreshCount": 2,_x000D_
          "CustomInfo": {}_x000D_
        }_x000D_
      },_x000D_
      "6267": {_x000D_
        "$type": "Inside.Core.Formula.Definition.DefinitionAC, Inside.Core.Formula",_x000D_
        "ID": 6267,_x000D_
        "Results": [_x000D_
          [_x000D_
            "Ingénieur et cadre"_x000D_
          ]_x000D_
        ],_x000D_
        "Statistics": {_x000D_
          "CreationDate": "2022-11-15T10:02:33.4694235+01:00",_x000D_
          "LastRefreshDate": "2020-11-09T16:14:21.3253721+01:00",_x000D_
          "TotalRefreshCount": 2,_x000D_
          "CustomInfo": {}_x000D_
        }_x000D_
      },_x000D_
      "6268": {_x000D_
        "$type": "Inside.Core.Formula.Definition.DefinitionAC, Inside.Core.Formula",_x000D_
        "ID": 6268,_x000D_
        "Results": [_x000D_
          [_x000D_
            "Employé"_x000D_
          ]_x000D_
        ],_x000D_
        "Statistics": {_x000D_
          "CreationDate": "2022-11-15T10:02:33.4694235+01:00",_x000D_
          "LastRefreshDate": "2020-11-09T16:14:22.6553873+01:00",_x000D_
          "TotalRefreshCount": 2,_x000D_
          "CustomInfo": {}_x000D_
        }_x000D_
      },_x000D_
      "6269": {_x000D_
        "$type": "Inside.Core.Formula.Definition.DefinitionAC, Inside.Core.Formula",_x000D_
        "ID": 6269,_x000D_
        "Results": [_x000D_
          [_x000D_
            "Employé"_x000D_
          ]_x000D_
        ],_x000D_
        "Statistics": {_x000D_
          "CreationDate": "2022-11-15T10:02:33.4694235+01:00",_x000D_
          "LastRefreshDate": "2020-11-09T16:14:21.9752732+01:00",_x000D_
          "TotalRefreshCount": 2,_x000D_
          "CustomInfo": {}_x000D_
        }_x000D_
      },_x000D_
      "6270": {_x000D_
        "$type": "Inside.Core.Formula.Definition.DefinitionAC, Inside.Core.Formula",_x000D_
        "ID": 6270,_x000D_
        "Results": [_x000D_
          [_x000D_
            "Employé"_x000D_
          ]_x000D_
        ],_x000D_
        "Statistics": {_x000D_
          "CreationDate": "2022-11-15T10:02:33.4694235+01:00",_x000D_
          "LastRefreshDate": "2020-11-09T16:14:22.8714663+01:00",_x000D_
          "TotalRefreshCount": 2,_x000D_
          "CustomInfo": {}_x000D_
        }_x000D_
      },_x000D_
      "6271": {_x000D_
        "$type": "Inside.Core.Formula.Definition.DefinitionAC, Inside.Core.Formula",_x000D_
        "ID": 6271,_x000D_
        "Results": [_x000D_
          [_x000D_
            "Employé"_x000D_
          ]_x000D_
        ],_x000D_
        "Statistics": {_x000D_
          "CreationDate": "2022-11-15T10:02:33.4694235+01:00",_x000D_
          "LastRefreshDate": "2020-11-09T16:14:22.4124171+01:00",_x000D_
          "TotalRefreshCount": 2,_x000D_
          "CustomInfo": {}_x000D_
        }_x000D_
      },_x000D_
      "6272": {_x000D_
        "$type": "Inside.Core.Formula.Definition.DefinitionAC, Inside.Core.Formula",_x000D_
        "ID": 6272,_x000D_
        "Results": [_x000D_
          [_x000D_
            "Employé"_x000D_
          ]_x000D_
        ],_x000D_
        "Statistics": {_x000D_
          "CreationDate": "2022-11-15T10:02:33.4694235+01:00",_x000D_
          "LastRefreshDate": "2020-11-09T16:14:21.3383341+01:00",_x000D_
          "TotalRefreshCount": 2,_x000D_
          "CustomInfo": {}_x000D_
        }_x000D_
      },_x000D_
      "6273": {_x000D_
        "$type": "Inside.Core.Formula.Definition.DefinitionAC, Inside.Core.Formula",_x000D_
        "ID": 6273,_x000D_
        "Results": [_x000D_
          [_x000D_
            "Ingénieur et cadre"_x000D_
          ]_x000D_
        ],_x000D_
        "Statistics": {_x000D_
          "CreationDate": "2022-11-15T10:02:33.4694235+01:00",_x000D_
          "LastRefreshDate": "2020-11-09T16:14:22.6694702+01:00",_x000D_
          "TotalRefreshCount": 2,_x000D_
          "CustomInfo": {}_x000D_
        }_x000D_
      },_x000D_
      "6274": {_x000D_
        "$type": "Inside.Core.Formula.Definition.DefinitionAC, Inside.Core.Formula",_x000D_
        "ID": 6274,_x000D_
        "Results": [_x000D_
          [_x000D_
            "Ingénieur et cadre"_x000D_
          ]_x000D_
        ],_x000D_
        "Statistics": {_x000D_
          "CreationDate": "2022-11-15T10:02:33.4694235+01:00",_x000D_
          "LastRefreshDate": "2020-11-09T16:14:21.9897644+01:00",_x000D_
          "TotalRefreshCount": 2,_x000D_
          "CustomInfo": {}_x000D_
        }_x000D_
      },_x000D_
      "6275": {_x000D_
        "$type": "Inside.Core.Formula.Definition.DefinitionAC, Inside.Core.Formula",_x000D_
        "ID": 6275,_x000D_
        "Results": [_x000D_
          [_x000D_
            "Ingénieur et cadre"_x000D_
          ]_x000D_
        ],_x000D_
        "Statistics": {_x000D_
          "CreationDate": "2022-11-15T10:02:33.4694235+01:00",_x000D_
          "LastRefreshDate": "2020-11-09T16:14:22.8854443+01:00",_x000D_
          "TotalRefreshCount": 2,_x000D_
          "CustomInfo": {}_x000D_
        }_x000D_
      },_x000D_
      "6276": {_x000D_
        "$type": "Inside.Core.Formula.Definition.DefinitionAC, Inside.Core.Formula",_x000D_
        "ID": 6276,_x000D_
        "Results": [_x000D_
          [_x000D_
            "Employé"_x000D_
          ]_x000D_
        ],_x000D_
        "Statistics": {_x000D_
          "CreationDate": "2022-11-15T10:02:33.4694235+01:00",_x000D_
          "LastRefreshDate": "2020-11-09T16:14:22.4399102+01:00",_x000D_
          "TotalRefreshCount": 2,_x000D_
          "CustomInfo": {}_x000D_
        }_x000D_
      },_x000D_
      "6277": {_x000D_
        "$type": "Inside.Core.Formula.Definition.DefinitionAC, Inside.Core.Formula",_x000D_
        "ID": 6277,_x000D_
        "Results": [_x000D_
          [_x000D_
            "Employé"_x000D_
          ]_x000D_
        ],_x000D_
        "Statistics": {_x000D_
          "CreationDate": "2022-11-15T10:02:33.4694235+01:00",_x000D_
          "LastRefreshDate": "2020-11-09T16:14:21.3513013+01:00",_x000D_
          "TotalRefreshCount": 2,_x000D_
          "CustomInfo": {}_x000D_
        }_x000D_
      },_x000D_
      "6278": {_x000D_
        "$type": "Inside.Core.Formula.Definition.DefinitionAC, Inside.Core.Formula",_x000D_
        "ID": 6278,_x000D_
        "Results": [_x000D_
          [_x000D_
            "Ingénieur et cadre"_x000D_
          ]_x000D_
        ],_x000D_
        "Statistics": {_x000D_
          "CreationDate": "2022-11-15T10:02:33.4694235+01:00",_x000D_
          "LastRefreshDate": "2020-11-09T16:14:22.6829037+01:00",_x000D_
          "TotalRefreshCount": 2,_x000D_
          "CustomInfo": {}_x000D_
        }_x000D_
      },_x000D_
      "6279": {_x000D_
        "$type": "Inside.Core.Formula.Definition.DefinitionAC, Inside.Core.Formula",_x000D_
        "ID": 6279,_x000D_
        "Results": [_x000D_
          [_x000D_
            "Employé"_x000D_
          ]_x000D_
        ],_x000D_
        "Statistics": {_x000D_
          "CreationDate": "2022-11-15T10:02:33.4694235+01:00",_x000D_
          "LastRefreshDate": "2020-11-09T16:14:22.0037275+01:00",_x000D_
          "TotalRefreshCount": 2,_x000D_
          "CustomInfo": {}_x000D_
        }_x000D_
      },_x000D_
      "6280": {_x000D_
        "$type": "Inside.Core.Formula.Definition.DefinitionAC, Inside.Core.Formula",_x000D_
        "ID": 6280,_x000D_
        "Results": [_x000D_
          [_x000D_
            "Employé"_x000D_
          ]_x000D_
        ],_x000D_
        "Statistics": {_x000D_
          "CreationDate": "2022-11-15T10:02:33.4694235+01:00",_x000D_
          "LastRefreshDate": "2020-11-09T16:14:22.8984071+01:00",_x000D_
          "TotalRefreshCount": 2,_x000D_
          "CustomInfo": {}_x000D_
        }_x000D_
      },_x000D_
      "6281": {_x000D_
        "$type": "Inside.Core.Formula.Definition.DefinitionAC, Inside.Core.Formula",_x000D_
        "ID": 6281,_x000D_
        "Results": [_x000D_
          [_x000D_
            "Employé"_x000D_
          ]_x000D_
        ],_x000D_
        "Statistics": {_x000D_
          "CreationDate": "2022-11-15T10:02:33.4694235+01:00",_x000D_
          "LastRefreshDate": "2020-11-09T16:14:22.4539147+01:00",_x000D_
          "TotalRefreshCount": 2,_x000D_
          "CustomInfo": {}_x000D_
        }_x000D_
      },_x000D_
      "6282": {_x000D_
        "$type": "Inside.Core.Formula.Definition.DefinitionAC, Inside.Core.Formula",_x000D_
        "ID": 6282,_x000D_
        "Results": [_x000D_
          [_x000D_
            "Employé"_x000D_
          ]_x000D_
        ],_x000D_
        "Statistics": {_x000D_
          "CreationDate": "2022-11-15T10:02:33.4694235+01:00",_x000D_
          "LastRefreshDate": "2020-11-09T16:14:21.3662648+01:00",_x000D_
          "TotalRefreshCount": 2,_x000D_
          "CustomInfo": {}_x000D_
        }_x000D_
      },_x000D_
      "6283": {_x000D_
        "$type": "Inside.Core.Formula.Definition.DefinitionAC, Inside.Core.Formula",_x000D_
        "ID": 6283,_x000D_
        "Results": [_x000D_
          [_x000D_
            "Ingénieur et cadre"_x000D_
          ]_x000D_
        ],_x000D_
        "Statistics": {_x000D_
          "CreationDate": "2022-11-15T10:02:33.4694235+01:00",_x000D_
          "LastRefreshDate": "2020-11-09T16:14:22.6968683+01:00",_x000D_
          "TotalRefreshCount": 2,_x000D_
          "CustomInfo": {}_x000D_
        }_x000D_
      },_x000D_
      "6284": {_x000D_
        "$type": "Inside.Core.Formula.Definition.DefinitionAC, Inside.Core.Formula",_x000D_
        "ID": 6284,_x000D_
        "Results": [_x000D_
          [_x000D_
            "Ingénieur et cadre"_x000D_
          ]_x000D_
        ],_x000D_
        "Statistics": {_x000D_
          "CreationDate": "2022-11-15T10:02:33.4694235+01:00",_x000D_
          "LastRefreshDate": "2020-11-09T16:14:22.0173325+01:00",_x000D_
          "TotalRefreshCount": 2,_x000D_
          "CustomInfo": {}_x000D_
        }_x000D_
      },_x000D_
      "6285": {_x000D_
        "$type": "Inside.Core.Formula.Definition.DefinitionAC, Inside.Core.Formula",_x000D_
        "ID": 6285,_x000D_
        "Results": [_x000D_
          [_x000D_
            "Employé"_x000D_
          ]_x000D_
        ],_x000D_
        "Statistics": {_x000D_
          "CreationDate": "2022-11-15T10:02:33.4694235+01:00",_x000D_
          "LastRefreshDate": "2020-11-09T16:14:22.9123141+01:00",_x000D_
          "TotalRefreshCount": 2,_x000D_
          "CustomInfo": {}_x000D_
        }_x000D_
      },_x000D_
      "6286": {_x000D_
        "$type": "Inside.Core.Formula.Definition.DefinitionAC, Inside.Core.Formula",_x000D_
        "ID": 6286,_x000D_
        "Results": [_x000D_
          [_x000D_
            "3"_x000D_
          ]_x000D_
        ],_x000D_
        "Statistics": {_x000D_
          "CreationDate": "2022-11-15T10:02:33.4694235+01:00",_x000D_
          "LastRefreshDate": "2020-11-09T16:14:22.4674887+01:00",_x000D_
          "TotalRefreshCount": 2,_x000D_
          "CustomInfo": {}_x000D_
        }_x000D_
      },_x000D_
      "6287": {_x000D_
        "$type": "Inside.Core.Formula.Definition.DefinitionAC, Inside.Core.Formula",_x000D_
        "ID": 6287,_x000D_
        "Results": [_x000D_
          [_x000D_
            "3"_x000D_
          ]_x000D_
        ],_x000D_
        "Statistics": {_x000D_
          "CreationDate": "2022-11-15T10:02:33.4694235+01:00",_x000D_
          "LastRefreshDate": "2020-11-09T16:14:21.3802408+01:00",_x000D_
          "TotalRefreshCount": 2,_x000D_
          "CustomInfo": {}_x000D_
        }_x000D_
      },_x000D_
      "6288": {_x000D_
        "$type": "Inside.Core.Formula.Definition.DefinitionAC, Inside.Core.Formula",_x000D_
        "ID": 6288,_x000D_
        "Results": [_x000D_
          [_x000D_
            "1"_x000D_
          ]_x000D_
        ],_x000D_
        "Statistics": {_x000D_
          "CreationDate": "2022-11-15T10:02:33.4694235+01:00",_x000D_
          "LastRefreshDate": "2020-11-09T16:14:22.027877+01:00",_x000D_
          "TotalRefreshCount": 2,_x000D_
          "CustomInfo": {}_x000D_
        }_x000D_
      },_x000D_
      "6289": {_x000D_
        "$type": "Inside.Core.Formula.Definition.DefinitionAC, Inside.Core.Formula",_x000D_
        "ID": 6289,_x000D_
        "Results": [_x000D_
          [_x000D_
            "2"_x000D_
          ]_x000D_
        ],_x000D_
        "Statistics": {_x000D_
          "CreationDate": "2022-11-15T10:02:33.4694235+01:00",_x000D_
          "LastRefreshDate": "2020-11-09T16:14:22.4734675+01:00",_x000D_
          "TotalRefreshCount": 2,_x000D_
          "CustomInfo": {}_x000D_
        }_x000D_
      },_x000D_
      "6290": {_x000D_
        "$type": "Inside.Core.Formula.Definition.DefinitionAC, Inside.Core.Formula",_x000D_
        "ID": 6290,_x000D_
        "Results": [_x000D_
          [_x000D_
            "2"_x000D_
          ]_x000D_
        ],_x000D_
        "Statistics": {_x000D_
          "CreationDate": "2022-11-15T10:02:33.4694235+01:00",_x000D_
          "LastRefreshDate": "2020-11-09T16:14:22.7134168+01:00",_x000D_
          "TotalRefreshCount": 2,_x000D_
          "CustomInfo": {}_x000D_
        }_x000D_
      },_x000D_
      "6291": {_x000D_
        "$type": "Inside.Core.Formula.Definition.DefinitionAC, Inside.Core.Formula",_x000D_
        "ID": 6291,_x000D_
        "Results": [_x000D_
          [_x000D_
            "1"_x000D_
          ]_x000D_
        ],_x000D_
        "Statistics": {_x000D_
          "CreationDate": "2022-11-15T10:02:33.4694235+01:00",_x000D_
          "LastRefreshDate": "2020-11-09T16:14:22.9263161+01:00",_x000D_
          "TotalRefreshCount": 2,_x000D_
          "CustomInfo": {}_x000D_
        }_x000D_
      },_x000D_
      "6292": {_x000D_
        "$type": "Inside.Core.Formula.Definition.DefinitionAC, Inside.Core.Formula",_x000D_
        "ID": 6292,_x000D_
        "Results": [_x000D_
          [_x000D_
            "2"_x000D_
          ]_x000D_
        ],_x000D_
        "Statistics": {_x000D_
          "CreationDate": "2022-11-15T10:02:33.4694235+01:00",_x000D_
          "LastRefreshDate": "2020-11-09T16:14:21.3897892+01:00",_x000D_
          "TotalRefreshCount": 2,_x000D_
          "CustomInfo": {}_x000D_
        }_x000D_
      },_x000D_
      "6293": {_x000D_
        "$type": "Inside.Core.Formula.Definition.DefinitionAC, Inside.Core.Formula",_x000D_
        "ID": 6293,_x000D_
        "Results": [_x000D_
          [_x000D_
            "3"_x000D_
          ]_x000D_
        ],_x000D_
        "Statistics": {_x000D_
          "CreationDate": "2022-11-15T10:02:33.4694235+01:00",_x000D_
          "LastRefreshDate": "2020-11-09T16:14:21.5979871+01:00",_x000D_
          "TotalRefreshCount": 2,_x000D_
          "CustomInfo": {}_x000D_
        }_x000D_
      },_x000D_
      "6294": {_x000D_
        "$type": "Inside.Core.Formula.Definition.DefinitionAC, Inside.Core.Formula",_x000D_
        "ID": 6294,_x000D_
        "Results": [_x000D_
          [_x000D_
            "3"_x000D_
          ]_x000D_
        ],_x000D_
        "Statistics": {_x000D_
          "CreationDate": "2022-11-15T10:02:33.4694235+01:00",_x000D_
          "LastRefreshDate": "2020-11-09T16:14:21.8212022+01:00",_x000D_
          "TotalRefreshCount": 2,_x000D_
          "CustomInfo": {}_x000D_
        }_x000D_
      },_x000D_
      "6295": {_x000D_
        "$type": "Inside.Core.Formula.Definition.DefinitionAC, Inside.Core.Formula",_x000D_
        "ID": 6295,_x000D_
        "Results": [_x000D_
          [_x000D_
            "1"_x000D_
          ]_x000D_
        ],_x000D_
        "Statistics": {_x000D_
          "CreationDate": "2022-11-15T10:02:33.4694235+01:00",_x000D_
          "LastRefreshDate": "2020-11-09T16:14:22.041781+01:00",_x000D_
          "TotalRefreshCount": 2,_x000D_
          "CustomInfo": {}_x000D_
        }_x000D_
      },_x000D_
      "6296": {_x000D_
        "$type": "Inside.Core.Formula.Definition.DefinitionAC, Inside.Core.Formula",_x000D_
        "ID": 6296,_x000D_
        "Results": [_x000D_
          [_x000D_
            "2"_x000D_
          ]_x000D_
        ],_x000D_
        "Statistics": {_x000D_
          "CreationDate": "2022-11-15T10:02:33.4694235+01:00",_x000D_
          "LastRefreshDate": "2020-11-09T16:14:22.4874471+01:00",_x000D_
          "TotalRefreshCount": 2,_x000D_
          "CustomInfo": {}_x000D_
        }_x000D_
      },_x000D_
      "6297": {_x000D_
        "$type": "Inside.Core.Formula.Definition.DefinitionAC, Inside.Core.Formula",_x000D_
        "ID": 6297,_x000D_
        "Results": [_x000D_
          [_x000D_
            "1"_x000D_
          ]_x000D_
        ],_x000D_
        "Statistics": {_x000D_
          "CreationDate": "2022-11-15T10:02:33.4694235+01:00",_x000D_
          "LastRefreshDate": "2020-11-09T16:14:22.7263881+01:00",_x000D_
          "TotalRefreshCount": 2,_x000D_
          "CustomInfo": {}_x000D_
        }_x000D_
      },_x000D_
      "6298": {_x000D_
        "$type": "Inside.Core.Formula.Definition.DefinitionAC, Inside.Core.Formula",_x000D_
        "ID": 6298,_x000D_
        "Results": [_x000D_
          [_x000D_
            "1"_x000D_
          ]_x000D_
        ],_x000D_
        "Statistics": {_x000D_
          "CreationDate": "2022-11-15T10:02:33.4694235+01:00",_x000D_
          "LastRefreshDate": "2020-11-09T16:14:22.9283032+01:00",_x000D_
          "TotalRefreshCount": 2,_x000D_
          "CustomInfo": {}_x000D_
        }_x000D_
      },_x000D_
      "6299": {_x000D_
        "$type": "Inside.Core.Formula.Definition.DefinitionAC, Inside.Core.Formula",_x000D_
        "ID": 6299,_x000D_
        "Results": [_x000D_
          [_x000D_
            "2"_x000D_
          ]_x000D_
        ],_x000D_
        "Statistics": {_x000D_
          "CreationDate": "2022-11-15T10:02:33.4694235+01:00",_x000D_
          "LastRefreshDate": "2020-11-09T16:14:21.4037411+01:00",_x000D_
          "TotalRefreshCount": 2,_x000D_
          "CustomInfo": {}_x000D_
        }_x000D_
      },_x000D_
      "6300": {_x000D_
        "$type": "Inside.Core.Formula.Definition.DefinitionAC, Inside.Core.Formula",_x000D_
        "ID": 6300,_x000D_
        "Results": [_x000D_
          [_x000D_
            "2"_x000D_
          ]_x000D_
        ],_x000D_
        "Statistics": {_x000D_
          "CreationDate": "2022-11-15T10:02:33.4694235+01:00",_x000D_
          "LastRefreshDate": "2020-11-09T16:14:21.6129652+01:00",_x000D_
          "TotalRefreshCount": 2,_x000D_
          "CustomInfo": {}_x000D_
        }_x000D_
      },_x000D_
      "6301": {_x000D_
        "$type": "Inside.Core.Formula.Definition.DefinitionAC, Inside.Core.Formula",_x000D_
        "ID": 6301,_x000D_
        "Results": [_x000D_
          [_x000D_
            "4"_x000D_
          ]_x000D_
        ],_x000D_
        "Statistics": {_x000D_
          "CreationDate": "2022-11-15T10:02:33.4694235+01:00",_x000D_
          "LastRefreshDate": "2020-11-09T16:14:21.8351708+01:00",_x000D_
          "TotalRefreshCount": 2,_x000D_
          "CustomInfo": {}_x000D_
        }_x000D_
      },_x000D_
      "6302": {_x000D_
        "$type": "Inside.Core.Formula.Definition.DefinitionAC, Inside.Core.Formula",_x000D_
        "ID": 6302,_x000D_
        "Results": [_x000D_
          [_x000D_
            "1"_x000D_
          ]_x000D_
        ],_x000D_
        "Statistics": {_x000D_
          "CreationDate": "2022-11-15T10:02:33.4694235+01:00",_x000D_
          "LastRefreshDate": "2020-11-09T16:14:22.0663025+01:00",_x000D_
          "TotalRefreshCount": 2,_x000D_
          "CustomInfo": {}_x000D_
        }_x000D_
      },_x000D_
      "6303": {_x000D_
        "$type": "Inside.Core.Formula.Definition.DefinitionAC, Inside.Core.Formula",_x000D_
        "ID": 6303,_x000D_
        "Results": [_x000D_
          [_x000D_
            "2"_x000D_
          ]_x000D_
        ],_x000D_
        "Statistics": {_x000D_
          "CreationDate": "2022-11-15T10:02:33.4694235+01:00",_x000D_
          "LastRefreshDate": "2020-11-09T16:14:22.5013518+01:00",_x000D_
          "TotalRefreshCount": 2,_x000D_
          "CustomInfo": {}_x000D_
        }_x000D_
      },_x000D_
      "6304": {_x000D_
        "$type": "Inside.Core.Formula.Definition.DefinitionAC, Inside.Core.Formula",_x000D_
        "ID": 6304,_x000D_
        "Results": [_x000D_
          [_x000D_
            "2"_x000D_
          ]_x000D_
        ],_x000D_
        "Statistics": {_x000D_
          "CreationDate": "2022-11-15T10:02:33.4694235+01:00",_x000D_
          "LastRefreshDate": "2020-11-09T16:14:22.5033812+01:00",_x000D_
          "TotalRefreshCount": 2,_x000D_
          "CustomInfo": {}_x000D_
        }_x000D_
      },_x000D_
      "6305": {_x000D_
        "$type": "Inside.Core.Formula.Definition.DefinitionAC, Inside.Core.Formula",_x000D_
        "ID": 6305,_x000D_
        "Results": [_x000D_
          [_x000D_
            "2"_x000D_
          ]_x000D_
        ],_x000D_
        "Statistics": {_x000D_
          "CreationDate": "2022-11-15T10:02:33.4694235+01:00",_x000D_
          "LastRefreshDate": "2020-11-09T16:14:22.5043831+01:00",_x000D_
          "TotalRefreshCount": 2,_x000D_
          "CustomInfo": {}_x000D_
        }_x000D_
      },_x000D_
      "6306": {_x000D_
        "$type": "Inside.Core.Formula.Definition.DefinitionAC, Inside.Core.Formula",_x000D_
        "ID": 6306,_x000D_
        "Results": [_x000D_
          [_x000D_
            "1"_x000D_
          ]_x000D_
        ],_x000D_
        "Statistics": {_x000D_
          "CreationDate": "2022-11-15T10:02:33.4694235+01:00",_x000D_
          "LastRefreshDate": "2020-11-09T16:14:22.5063778+01:00",_x000D_
          "TotalRefreshCount": 2,_x000D_
          "CustomInfo": {}_x000D_
        }_x000D_
      },_x000D_
      "6307": {_x000D_
        "$type": "Inside.Core.Formula.Definition.DefinitionAC, Inside.Core.Formula",_x000D_
        "ID": 6307,_x000D_
        "Results": [_x000D_
          [_x000D_
            "1"_x000D_
          ]_x000D_
        ],_x000D_
        "Statistics": {_x000D_
          "CreationDate": "2022-11-15T10:02:33.4694235+01:00",_x000D_
          "LastRefreshDate": "2020-11-09T16:14:22.5083766+01:00",_x000D_
          "TotalRefreshCount": 2,_x000D_
          "CustomInfo": {}_x000D_
        }_x000D_
      },_x000D_
      "6308": {_x000D_
        "$type": "Inside.Core.Formula.Definition.DefinitionAC, Inside.Core.Formula",_x000D_
        "ID": 6308,_x000D_
        "Results": [_x000D_
          [_x000D_
            "2"_x000D_
          ]_x000D_
        ],_x000D_
        "Statistics": {_x000D_
          "CreationDate": "2022-11-15T10:02:33.4694235+01:00",_x000D_
          "LastRefreshDate": "2020-11-09T16:14:22.5094489+01:00",_x000D_
          "TotalRefreshCount": 2,_x000D_
          "CustomInfo": {}_x000D_
        }_x000D_
      },_x000D_
      "6309": {_x000D_
        "$type": "Inside.Core.Formula.Definition.DefinitionAC, Inside.Core.Formula",_x000D_
        "ID": 6309,_x000D_
        "Results": [_x000D_
          [_x000D_
            "1"_x000D_
          ]_x000D_
        ],_x000D_
        "Statistics": {_x000D_
          "CreationDate": "2022-11-15T10:02:33.4694235+01:00",_x000D_
          "LastRefreshDate": "2020-11-09T16:14:22.5124831+01:00",_x000D_
          "TotalRefreshCount": 2,_x000D_
          "CustomInfo": {}_x000D_
        }_x000D_
      },_x000D_
      "6310": {_x000D_
        "$type": "Inside.Core.Formula.Definition.DefinitionAC, Inside.Core.Formula",_x000D_
        "ID": 6310,_x000D_
        "Results": [_x000D_
          [_x000D_
            "3"_x000D_
          ]_x000D_
        ],_x000D_
        "Statistics": {_x000D_
          "CreationDate": "2022-11-15T10:02:33.4694235+01:00",_x000D_
          "LastRefreshDate": "2020-11-09T16:14:22.5134725+01:00",_x000D_
          "TotalRefreshCount": 2,_x000D_
          "CustomInfo": {}_x000D_
        }_x000D_
      },_x000D_
      "6311": {_x000D_
        "$type": "Inside.Core.Formula.Definition.DefinitionAC, Inside.Core.Formula",_x000D_
        "ID": 6311,_x000D_
        "Results": [_x000D_
          [_x000D_
            "1"_x000D_
          ]_x000D_
        ],_x000D_
        "Statistics": {_x000D_
          "CreationDate": "2022-11-15T10:02:33.4694235+01:00",_x000D_
          "LastRefreshDate": "2020-11-09T16:14:22.5154678+01:00",_x000D_
          "TotalRefreshCount": 2,_x000D_
          "CustomInfo": {}_x000D_
        }_x000D_
      },_x000D_
      "6312": {_x000D_
        "$type": "Inside.Core.Formula.Definition.DefinitionAC, Inside.Core.Formula",_x000D_
        "ID": 6312,_x000D_
        "Results": [_x000D_
          [_x000D_
            "2"_x000D_
          ]_x000D_
        ],_x000D_
        "Statistics": {_x000D_
          "CreationDate": "2022-11-15T10:02:33.4694235+01:00",_x000D_
          "LastRefreshDate": "2020-11-09T16:14:22.516462+01:00",_x000D_
          "TotalRefreshCount": 2,_x000D_
          "CustomInfo": {}_x000D_
        }_x000D_
      },_x000D_
      "6313": {_x000D_
        "$type": "Inside.Core.Formula.Definition.DefinitionAC, Inside.Core.Formula",_x000D_
        "ID": 6313,_x000D_
        "Results": [_x000D_
          [_x000D_
            "2"_x000D_
          ]_x000D_
        ],_x000D_
        "Statistics": {_x000D_
          "CreationDate": "2022-11-15T10:02:33.4694235+01:00",_x000D_
          "LastRefreshDate": "2020-11-09T16:14:22.5184582+01:00",_x000D_
          "TotalRefreshCount": 2,_x000D_
          "CustomInfo": {}_x000D_
        }_x000D_
      },_x000D_
      "6314": {_x000D_
        "$type": "Inside.Core.Formula.Definition.DefinitionAC, Inside.Core.Formula",_x000D_
        "ID": 6314,_x000D_
        "Results": [_x000D_
          [_x000D_
            "4"_x000D_
          ]_x000D_
        ],_x000D_
        "Statistics": {_x000D_
          "CreationDate": "2022-11-15T10:02:33.4694235+01:00",_x000D_
          "LastRefreshDate": "2020-11-09T16:14:22.520455+01:00",_x000D_
          "TotalRefreshCount": 2,_x000D_
          "CustomInfo": {}_x000D_
        }_x000D_
      },_x000D_
      "6315": {_x000D_
        "$type": "Inside.Core.Formula.Definition.DefinitionAC, Inside.Core.Formula",_x000D_
        "ID": 6315,_x000D_
        "Results": [_x000D_
          [_x000D_
            "2"_x000D_
          ]_x000D_
        ],_x000D_
        "Statistics": {_x000D_
          "CreationDate": "2022-11-15T10:02:33.4694235+01:00",_x000D_
          "LastRefreshDate": "2020-11-09T16:14:22.5214525+01:00",_x000D_
          "TotalRefreshCount": 2,_x000D_
          "CustomInfo": {}_x000D_
        }_x000D_
      },_x000D_
      "6316": {_x000D_
        "$type": "Inside.Core.Formula.Definition.DefinitionAC, Inside.Core.Formula",_x000D_
        "ID": 6316,_x000D_
        "Results": [_x000D_
          [_x000D_
            "1"_x000D_
          ]_x000D_
        ],_x000D_
        "Statistics": {_x000D_
          "CreationDate": "2022-11-15T10:02:33.4694235+01:00",_x000D_
          "LastRefreshDate": "2020-11-09T16:14:22.5234504+01:00",_x000D_
          "TotalRefreshCount": 2,_x000D_
          "CustomInfo": {}_x000D_
        }_x000D_
      },_x000D_
      "6317": {_x000D_
        "$type": "Inside.Core.Formula.Definition.DefinitionAC, Inside.Core.Formula",_x000D_
        "ID": 6317,_x000D_
        "Results": [_x000D_
          [_x000D_
            "2"_x000D_
          ]_x000D_
        ],_x000D_
        "Statistics": {_x000D_
          "CreationDate": "2022-11-15T10:02:33.4694235+01:00",_x000D_
          "LastRefreshDate": "2020-11-09T16:14:22.5254534+01:00",_x000D_
          "TotalRefreshCount": 2,_x000D_
          "CustomInfo": {}_x000D_
        }_x000D_
      },_x000D_
      "6318": {_x000D_
        "$type": "Inside.Core.Formula.Definition.DefinitionAC, Inside.Core.Formula",_x000D_
        "ID": 6318,_x000D_
        "Results": [_x000D_
          [_x000D_
            "3"_x000D_
          ]_x000D_
        ],_x000D_
        "Statistics": {_x000D_
          "CreationDate": "2022-11-15T10:02:33.4694235+01:00",_x000D_
          "LastRefreshDate": "2020-11-09T16:14:22.5274138+01:00",_x000D_
          "TotalRefreshCount": 2,_x000D_
          "CustomInfo": {}_x000D_
        }_x000D_
      },_x000D_
      "6319": {_x000D_
        "$type": "Inside.Core.Formula.Definition.DefinitionAC, Inside.Core.Formula",_x000D_
        "ID": 6319,_x000D_
        "Results": [_x000D_
          [_x000D_
            "3"_x000D_
          ]_x000D_
        ],_x000D_
        "Statistics": {_x000D_
          "CreationDate": "2022-11-15T10:02:33.4694235+01:00",_x000D_
          "LastRefreshDate": "2020-11-09T16:14:22.5284285+01:00",_x000D_
          "TotalRefreshCount": 2,_x000D_
          "CustomInfo": {}_x000D_
        }_x000D_
      },_x000D_
      "6320": {_x000D_
        "$type": "Inside.Core.Formula.Definition.DefinitionAC, Inside.Core.Formula",_x000D_
        "ID": 6320,_x000D_
        "Results": [_x000D_
          [_x000D_
            "1"_x000D_
          ]_x000D_
        ],_x000D_
        "Statistics": {_x000D_
          "CreationDate": "2022-11-15T10:02:33.4694235+01:00",_x000D_
          "LastRefreshDate": "2020-11-09T16:14:22.5304333+01:00",_x000D_
          "TotalRefreshCount": 2,_x000D_
          "CustomInfo": {}_x000D_
        }_x000D_
      },_x000D_
      "6321": {_x000D_
        "$type": "Inside.Core.Formula.Definition.DefinitionAC, Inside.Core.Formula",_x000D_
        "ID": 6321,_x000D_
        "Results": [_x000D_
          [_x000D_
            "2"_x000D_
          ]_x000D_
        ],_x000D_
        "Statistics": {_x000D_
          "CreationDate": "2022-11-15T10:02:33.4694235+01:00",_x000D_
          "LastRefreshDate": "2020-11-09T16:14:22.53243+01:00",_x000D_
          "TotalRefreshCount": 2,_x000D_
          "CustomInfo": {}_x000D_
        }_x000D_
      },_x000D_
      "6322": {_x000D_
        "$type": "Inside.Core.Formula.Definition.DefinitionAC, Inside.Core.Formula",_x000D_
        "ID": 6322,_x000D_
        "Results": [_x000D_
          [_x000D_
            "2"_x000D_
          ]_x000D_
        ],_x000D_
        "Statistics": {_x000D_
          "CreationDate": "2022-11-15T10:02:33.4694235+01:00",_x000D_
          "LastRefreshDate": "2020-11-09T16:14:22.533426+01:00",_x000D_
          "TotalRefreshCount": 2,_x000D_
          "CustomInfo": {}_x000D_
        }_x000D_
      },_x000D_
      "6323": {_x000D_
        "$type": "Inside.Core.Formula.Definition.DefinitionAC, Inside.Core.Formula",_x000D_
        "ID": 6323,_x000D_
        "Results": [_x000D_
          [_x000D_
            "2"_x000D_
          ]_x000D_
        ],_x000D_
        "Statistics": {_x000D_
          "CreationDate": "2022-11-15T10:02:33.4694235+01:00",_x000D_
          "LastRefreshDate": "2020-11-09T16:14:22.5354245+01:00",_x000D_
          "TotalRefreshCount": 2,_x000D_
          "CustomInfo": {}_x000D_
        }_x000D_
      },_x000D_
      "6324": {_x000D_
        "$type": "Inside.Core.Formula.Definition.DefinitionAC, Inside.Core.Formula",_x000D_
        "ID": 6324,_x000D_
        "Results": [_x000D_
          [_x000D_
            "1"_x000D_
  </t>
  </si>
  <si>
    <t xml:space="preserve">        ]_x000D_
        ],_x000D_
        "Statistics": {_x000D_
          "CreationDate": "2022-11-15T10:02:33.4694235+01:00",_x000D_
          "LastRefreshDate": "2020-11-09T16:14:22.5364164+01:00",_x000D_
          "TotalRefreshCount": 2,_x000D_
          "CustomInfo": {}_x000D_
        }_x000D_
      },_x000D_
      "6325": {_x000D_
        "$type": "Inside.Core.Formula.Definition.DefinitionAC, Inside.Core.Formula",_x000D_
        "ID": 6325,_x000D_
        "Results": [_x000D_
          [_x000D_
            "1"_x000D_
          ]_x000D_
        ],_x000D_
        "Statistics": {_x000D_
          "CreationDate": "2022-11-15T10:02:33.4694235+01:00",_x000D_
          "LastRefreshDate": "2020-11-09T16:14:22.5384107+01:00",_x000D_
          "TotalRefreshCount": 2,_x000D_
          "CustomInfo": {}_x000D_
        }_x000D_
      },_x000D_
      "6326": {_x000D_
        "$type": "Inside.Core.Formula.Definition.DefinitionAC, Inside.Core.Formula",_x000D_
        "ID": 6326,_x000D_
        "Results": [_x000D_
          [_x000D_
            "2"_x000D_
          ]_x000D_
        ],_x000D_
        "Statistics": {_x000D_
          "CreationDate": "2022-11-15T10:02:33.4694235+01:00",_x000D_
          "LastRefreshDate": "2020-11-09T16:14:22.5403756+01:00",_x000D_
          "TotalRefreshCount": 2,_x000D_
          "CustomInfo": {}_x000D_
        }_x000D_
      },_x000D_
      "6327": {_x000D_
        "$type": "Inside.Core.Formula.Definition.DefinitionAC, Inside.Core.Formula",_x000D_
        "ID": 6327,_x000D_
        "Results": [_x000D_
          [_x000D_
            "3"_x000D_
          ]_x000D_
        ],_x000D_
        "Statistics": {_x000D_
          "CreationDate": "2022-11-15T10:02:33.4694235+01:00",_x000D_
          "LastRefreshDate": "2020-11-09T16:14:22.5424028+01:00",_x000D_
          "TotalRefreshCount": 2,_x000D_
          "CustomInfo": {}_x000D_
        }_x000D_
      },_x000D_
      "6328": {_x000D_
        "$type": "Inside.Core.Formula.Definition.DefinitionAC, Inside.Core.Formula",_x000D_
        "ID": 6328,_x000D_
        "Results": [_x000D_
          [_x000D_
            "1"_x000D_
          ]_x000D_
        ],_x000D_
        "Statistics": {_x000D_
          "CreationDate": "2022-11-15T10:02:33.4694235+01:00",_x000D_
          "LastRefreshDate": "2020-11-09T16:14:22.5433976+01:00",_x000D_
          "TotalRefreshCount": 2,_x000D_
          "CustomInfo": {}_x000D_
        }_x000D_
      },_x000D_
      "6329": {_x000D_
        "$type": "Inside.Core.Formula.Definition.DefinitionAC, Inside.Core.Formula",_x000D_
        "ID": 6329,_x000D_
        "Results": [_x000D_
          [_x000D_
            "1"_x000D_
          ]_x000D_
        ],_x000D_
        "Statistics": {_x000D_
          "CreationDate": "2022-11-15T10:02:33.4694235+01:00",_x000D_
          "LastRefreshDate": "2020-11-09T16:14:22.5453496+01:00",_x000D_
          "TotalRefreshCount": 2,_x000D_
          "CustomInfo": {}_x000D_
        }_x000D_
      },_x000D_
      "6330": {_x000D_
        "$type": "Inside.Core.Formula.Definition.DefinitionAC, Inside.Core.Formula",_x000D_
        "ID": 6330,_x000D_
        "Results": [_x000D_
          [_x000D_
            "2"_x000D_
          ]_x000D_
        ],_x000D_
        "Statistics": {_x000D_
          "CreationDate": "2022-11-15T10:02:33.4694235+01:00",_x000D_
          "LastRefreshDate": "2020-11-09T16:14:22.5473443+01:00",_x000D_
          "TotalRefreshCount": 2,_x000D_
          "CustomInfo": {}_x000D_
        }_x000D_
      },_x000D_
      "6331": {_x000D_
        "$type": "Inside.Core.Formula.Definition.DefinitionAC, Inside.Core.Formula",_x000D_
        "ID": 6331,_x000D_
        "Results": [_x000D_
          [_x000D_
            "3"_x000D_
          ]_x000D_
        ],_x000D_
        "Statistics": {_x000D_
          "CreationDate": "2022-11-15T10:02:33.4694235+01:00",_x000D_
          "LastRefreshDate": "2020-11-09T16:14:22.5488788+01:00",_x000D_
          "TotalRefreshCount": 2,_x000D_
          "CustomInfo": {}_x000D_
        }_x000D_
      },_x000D_
      "6332": {_x000D_
        "$type": "Inside.Core.Formula.Definition.DefinitionAC, Inside.Core.Formula",_x000D_
        "ID": 6332,_x000D_
        "Results": [_x000D_
          [_x000D_
            "2"_x000D_
          ]_x000D_
        ],_x000D_
        "Statistics": {_x000D_
          "CreationDate": "2022-11-15T10:02:33.4694235+01:00",_x000D_
          "LastRefreshDate": "2020-11-09T16:14:22.5498766+01:00",_x000D_
          "TotalRefreshCount": 2,_x000D_
          "CustomInfo": {}_x000D_
        }_x000D_
      },_x000D_
      "6333": {_x000D_
        "$type": "Inside.Core.Formula.Definition.DefinitionAC, Inside.Core.Formula",_x000D_
        "ID": 6333,_x000D_
        "Results": [_x000D_
          [_x000D_
            "1"_x000D_
          ]_x000D_
        ],_x000D_
        "Statistics": {_x000D_
          "CreationDate": "2022-11-15T10:02:33.4694235+01:00",_x000D_
          "LastRefreshDate": "2020-11-09T16:14:22.5524403+01:00",_x000D_
          "TotalRefreshCount": 2,_x000D_
          "CustomInfo": {}_x000D_
        }_x000D_
      },_x000D_
      "6334": {_x000D_
        "$type": "Inside.Core.Formula.Definition.DefinitionAC, Inside.Core.Formula",_x000D_
        "ID": 6334,_x000D_
        "Results": [_x000D_
          [_x000D_
            ""_x000D_
          ]_x000D_
        ],_x000D_
        "Statistics": {_x000D_
          "CreationDate": "2022-11-15T10:02:33.4694235+01:00",_x000D_
          "LastRefreshDate": "2020-11-09T16:14:22.5534384+01:00",_x000D_
          "TotalRefreshCount": 2,_x000D_
          "CustomInfo": {}_x000D_
        }_x000D_
      },_x000D_
      "6335": {_x000D_
        "$type": "Inside.Core.Formula.Definition.DefinitionAC, Inside.Core.Formula",_x000D_
        "ID": 6335,_x000D_
        "Results": [_x000D_
          [_x000D_
            "Catégorie 1"_x000D_
          ]_x000D_
        ],_x000D_
        "Statistics": {_x000D_
          "CreationDate": "2022-11-15T10:02:33.4694235+01:00",_x000D_
          "LastRefreshDate": "2020-11-09T16:14:22.5560004+01:00",_x000D_
          "TotalRefreshCount": 2,_x000D_
          "CustomInfo": {}_x000D_
        }_x000D_
      },_x000D_
      "6336": {_x000D_
        "$type": "Inside.Core.Formula.Definition.DefinitionAC, Inside.Core.Formula",_x000D_
        "ID": 6336,_x000D_
        "Results": [_x000D_
          [_x000D_
            "Catégorie 3"_x000D_
          ]_x000D_
        ],_x000D_
        "Statistics": {_x000D_
          "CreationDate": "2022-11-15T10:02:33.4694235+01:00",_x000D_
          "LastRefreshDate": "2020-11-09T16:14:22.5580005+01:00",_x000D_
          "TotalRefreshCount": 2,_x000D_
          "CustomInfo": {}_x000D_
        }_x000D_
      },_x000D_
      "6337": {_x000D_
        "$type": "Inside.Core.Formula.Definition.DefinitionAC, Inside.Core.Formula",_x000D_
        "ID": 6337,_x000D_
        "Results": [_x000D_
          [_x000D_
            ""_x000D_
          ]_x000D_
        ],_x000D_
        "Statistics": {_x000D_
          "CreationDate": "2022-11-15T10:02:33.4694235+01:00",_x000D_
          "LastRefreshDate": "2020-11-09T16:14:22.5600246+01:00",_x000D_
          "TotalRefreshCount": 2,_x000D_
          "CustomInfo": {}_x000D_
        }_x000D_
      },_x000D_
      "6338": {_x000D_
        "$type": "Inside.Core.Formula.Definition.DefinitionAC, Inside.Core.Formula",_x000D_
        "ID": 6338,_x000D_
        "Results": [_x000D_
          [_x000D_
            ""_x000D_
          ]_x000D_
        ],_x000D_
        "Statistics": {_x000D_
          "CreationDate": "2022-11-15T10:02:33.4694235+01:00",_x000D_
          "LastRefreshDate": "2020-11-09T16:14:22.5630205+01:00",_x000D_
          "TotalRefreshCount": 2,_x000D_
          "CustomInfo": {}_x000D_
        }_x000D_
      },_x000D_
      "6339": {_x000D_
        "$type": "Inside.Core.Formula.Definition.DefinitionAC, Inside.Core.Formula",_x000D_
        "ID": 6339,_x000D_
        "Results": [_x000D_
          [_x000D_
            "Catégorie 1"_x000D_
          ]_x000D_
        ],_x000D_
        "Statistics": {_x000D_
          "CreationDate": "2022-11-15T10:02:33.4694235+01:00",_x000D_
          "LastRefreshDate": "2020-11-09T16:14:22.5650053+01:00",_x000D_
          "TotalRefreshCount": 2,_x000D_
          "CustomInfo": {}_x000D_
        }_x000D_
      },_x000D_
      "6340": {_x000D_
        "$type": "Inside.Core.Formula.Definition.DefinitionAC, Inside.Core.Formula",_x000D_
        "ID": 6340,_x000D_
        "Results": [_x000D_
          [_x000D_
            "Catégorie 3"_x000D_
          ]_x000D_
        ],_x000D_
        "Statistics": {_x000D_
          "CreationDate": "2022-11-15T10:02:33.4694235+01:00",_x000D_
          "LastRefreshDate": "2020-11-09T16:14:22.5670151+01:00",_x000D_
          "TotalRefreshCount": 2,_x000D_
          "CustomInfo": {}_x000D_
        }_x000D_
      },_x000D_
      "6341": {_x000D_
        "$type": "Inside.Core.Formula.Definition.DefinitionAC, Inside.Core.Formula",_x000D_
        "ID": 6341,_x000D_
        "Results": [_x000D_
          [_x000D_
            "Catégorie 2"_x000D_
          ]_x000D_
        ],_x000D_
        "Statistics": {_x000D_
          "CreationDate": "2022-11-15T10:02:33.4694235+01:00",_x000D_
          "LastRefreshDate": "2020-11-09T16:14:22.568969+01:00",_x000D_
          "TotalRefreshCount": 2,_x000D_
          "CustomInfo": {}_x000D_
        }_x000D_
      },_x000D_
      "6342": {_x000D_
        "$type": "Inside.Core.Formula.Definition.DefinitionAC, Inside.Core.Formula",_x000D_
        "ID": 6342,_x000D_
        "Results": [_x000D_
          [_x000D_
            "Catégorie 1"_x000D_
          ]_x000D_
        ],_x000D_
        "Statistics": {_x000D_
          "CreationDate": "2022-11-15T10:02:33.4694235+01:00",_x000D_
          "LastRefreshDate": "2020-11-09T16:14:22.571002+01:00",_x000D_
          "TotalRefreshCount": 2,_x000D_
          "CustomInfo": {}_x000D_
        }_x000D_
      },_x000D_
      "6343": {_x000D_
        "$type": "Inside.Core.Formula.Definition.DefinitionAC, Inside.Core.Formula",_x000D_
        "ID": 6343,_x000D_
        "Results": [_x000D_
          [_x000D_
            ""_x000D_
          ]_x000D_
        ],_x000D_
        "Statistics": {_x000D_
          "CreationDate": "2022-11-15T10:02:33.4694235+01:00",_x000D_
          "LastRefreshDate": "2020-11-09T16:14:22.5730032+01:00",_x000D_
          "TotalRefreshCount": 2,_x000D_
          "CustomInfo": {}_x000D_
        }_x000D_
      },_x000D_
      "6344": {_x000D_
        "$type": "Inside.Core.Formula.Definition.DefinitionAC, Inside.Core.Formula",_x000D_
        "ID": 6344,_x000D_
        "Results": [_x000D_
          [_x000D_
            "Catégorie 5"_x000D_
          ]_x000D_
        ],_x000D_
        "Statistics": {_x000D_
          "CreationDate": "2022-11-15T10:02:33.4694235+01:00",_x000D_
          "LastRefreshDate": "2020-11-09T16:14:22.5749995+01:00",_x000D_
          "TotalRefreshCount": 2,_x000D_
          "CustomInfo": {}_x000D_
        }_x000D_
      },_x000D_
      "6345": {_x000D_
        "$type": "Inside.Core.Formula.Definition.DefinitionAC, Inside.Core.Formula",_x000D_
        "ID": 6345,_x000D_
        "Results": [_x000D_
          [_x000D_
            ""_x000D_
          ]_x000D_
        ],_x000D_
        "Statistics": {_x000D_
          "CreationDate": "2022-11-15T10:02:33.4694235+01:00",_x000D_
          "LastRefreshDate": "2020-11-09T16:14:22.5769493+01:00",_x000D_
          "TotalRefreshCount": 2,_x000D_
          "CustomInfo": {}_x000D_
        }_x000D_
      },_x000D_
      "6346": {_x000D_
        "$type": "Inside.Core.Formula.Definition.DefinitionAC, Inside.Core.Formula",_x000D_
        "ID": 6346,_x000D_
        "Results": [_x000D_
          [_x000D_
            ""_x000D_
          ]_x000D_
        ],_x000D_
        "Statistics": {_x000D_
          "CreationDate": "2022-11-15T10:02:33.4694235+01:00",_x000D_
          "LastRefreshDate": "2020-11-09T16:14:22.5789439+01:00",_x000D_
          "TotalRefreshCount": 2,_x000D_
          "CustomInfo": {}_x000D_
        }_x000D_
      },_x000D_
      "6347": {_x000D_
        "$type": "Inside.Core.Formula.Definition.DefinitionAC, Inside.Core.Formula",_x000D_
        "ID": 6347,_x000D_
        "Results": [_x000D_
          [_x000D_
            ""_x000D_
          ]_x000D_
        ],_x000D_
        "Statistics": {_x000D_
          "CreationDate": "2022-11-15T10:02:33.4694235+01:00",_x000D_
          "LastRefreshDate": "2020-11-09T16:14:22.5809688+01:00",_x000D_
          "TotalRefreshCount": 2,_x000D_
          "CustomInfo": {}_x000D_
        }_x000D_
      },_x000D_
      "6348": {_x000D_
        "$type": "Inside.Core.Formula.Definition.DefinitionAC, Inside.Core.Formula",_x000D_
        "ID": 6348,_x000D_
        "Results": [_x000D_
          [_x000D_
            "Catégorie 3"_x000D_
          ]_x000D_
        ],_x000D_
        "Statistics": {_x000D_
          "CreationDate": "2022-11-15T10:02:33.4694235+01:00",_x000D_
          "LastRefreshDate": "2020-11-09T16:14:22.5829643+01:00",_x000D_
          "TotalRefreshCount": 2,_x000D_
          "CustomInfo": {}_x000D_
        }_x000D_
      },_x000D_
      "6349": {_x000D_
        "$type": "Inside.Core.Formula.Definition.DefinitionAC, Inside.Core.Formula",_x000D_
        "ID": 6349,_x000D_
        "Results": [_x000D_
          [_x000D_
            ""_x000D_
          ]_x000D_
        ],_x000D_
        "Statistics": {_x000D_
          "CreationDate": "2022-11-15T10:02:33.4694235+01:00",_x000D_
          "LastRefreshDate": "2020-11-09T16:14:22.5849586+01:00",_x000D_
          "TotalRefreshCount": 2,_x000D_
          "CustomInfo": {}_x000D_
        }_x000D_
      },_x000D_
      "6350": {_x000D_
        "$type": "Inside.Core.Formula.Definition.DefinitionAC, Inside.Core.Formula",_x000D_
        "ID": 6350,_x000D_
        "Results": [_x000D_
          [_x000D_
            "Catégorie 1"_x000D_
          ]_x000D_
        ],_x000D_
        "Statistics": {_x000D_
          "CreationDate": "2022-11-15T10:02:33.4694235+01:00",_x000D_
          "LastRefreshDate": "2020-11-09T16:14:22.5869537+01:00",_x000D_
          "TotalRefreshCount": 2,_x000D_
          "CustomInfo": {}_x000D_
        }_x000D_
      },_x000D_
      "6351": {_x000D_
        "$type": "Inside.Core.Formula.Definition.DefinitionAC, Inside.Core.Formula",_x000D_
        "ID": 6351,_x000D_
        "Results": [_x000D_
          [_x000D_
            ""_x000D_
          ]_x000D_
        ],_x000D_
        "Statistics": {_x000D_
          "CreationDate": "2022-11-15T10:02:33.4694235+01:00",_x000D_
          "LastRefreshDate": "2020-11-09T16:14:22.5889178+01:00",_x000D_
          "TotalRefreshCount": 2,_x000D_
          "CustomInfo": {}_x000D_
        }_x000D_
      },_x000D_
      "6352": {_x000D_
        "$type": "Inside.Core.Formula.Definition.DefinitionAC, Inside.Core.Formula",_x000D_
        "ID": 6352,_x000D_
        "Results": [_x000D_
          [_x000D_
            "Catégorie 1"_x000D_
          ]_x000D_
        ],_x000D_
        "Statistics": {_x000D_
          "CreationDate": "2022-11-15T10:02:33.4694235+01:00",_x000D_
          "LastRefreshDate": "2020-11-09T16:14:22.5909446+01:00",_x000D_
          "TotalRefreshCount": 2,_x000D_
          "CustomInfo": {}_x000D_
        }_x000D_
      },_x000D_
      "6353": {_x000D_
        "$type": "Inside.Core.Formula.Definition.DefinitionAC, Inside.Core.Formula",_x000D_
        "ID": 6353,_x000D_
        "Results": [_x000D_
          [_x000D_
            "Ingénieur et cadre"_x000D_
          ]_x000D_
        ],_x000D_
        "Statistics": {_x000D_
          "CreationDate": "2022-11-15T10:02:33.4694235+01:00",_x000D_
          "LastRefreshDate": "2020-11-09T16:14:22.8254756+01:00",_x000D_
          "TotalRefreshCount": 2,_x000D_
          "CustomInfo": {}_x000D_
        }_x000D_
      },_x000D_
      "6354": {_x000D_
        "$type": "Inside.Core.Formula.Definition.DefinitionAC, Inside.Core.Formula",_x000D_
        "ID": 6354,_x000D_
        "Results": [_x000D_
          [_x000D_
            "Employé"_x000D_
          ]_x000D_
        ],_x000D_
        "Statistics": {_x000D_
          "CreationDate": "2022-11-15T10:02:33.4694235+01:00",_x000D_
          "LastRefreshDate": "2020-11-09T16:14:22.3664416+01:00",_x000D_
          "TotalRefreshCount": 2,_x000D_
          "CustomInfo": {}_x000D_
        }_x000D_
      },_x000D_
      "6355": {_x000D_
        "$type": "Inside.Core.Formula.Definition.DefinitionAC, Inside.Core.Formula",_x000D_
        "ID": 6355,_x000D_
        "Results": [_x000D_
          [_x000D_
            "Employé"_x000D_
          ]_x000D_
        ],_x000D_
        "Statistics": {_x000D_
          "CreationDate": "2022-11-15T10:02:33.4694235+01:00",_x000D_
          "LastRefreshDate": "2020-11-09T16:14:21.2936395+01:00",_x000D_
          "TotalRefreshCount": 2,_x000D_
          "CustomInfo": {}_x000D_
        }_x000D_
      },_x000D_
      "6356": {_x000D_
        "$type": "Inside.Core.Formula.Definition.DefinitionAC, Inside.Core.Formula",_x000D_
        "ID": 6356,_x000D_
        "Results": [_x000D_
          [_x000D_
            "Ingénieur et cadre"_x000D_
          ]_x000D_
        ],_x000D_
        "Statistics": {_x000D_
          "CreationDate": "2022-11-15T10:02:33.4694235+01:00",_x000D_
          "LastRefreshDate": "2020-11-09T16:14:22.6234711+01:00",_x000D_
          "TotalRefreshCount": 2,_x000D_
          "CustomInfo": {}_x000D_
        }_x000D_
      },_x000D_
      "6357": {_x000D_
        "$type": "Inside.Core.Formula.Definition.DefinitionAC, Inside.Core.Formula",_x000D_
        "ID": 6357,_x000D_
        "Results": [_x000D_
          [_x000D_
            "Employé"_x000D_
          ]_x000D_
        ],_x000D_
        "Statistics": {_x000D_
          "CreationDate": "2022-11-15T10:02:33.4694235+01:00",_x000D_
          "LastRefreshDate": "2020-11-09T16:14:21.9418504+01:00",_x000D_
          "TotalRefreshCount": 2,_x000D_
          "CustomInfo": {}_x000D_
        }_x000D_
      },_x000D_
      "6358": {_x000D_
        "$type": "Inside.Core.Formula.Definition.DefinitionAC, Inside.Core.Formula",_x000D_
        "ID": 6358,_x000D_
        "Results": [_x000D_
          [_x000D_
            "Employé"_x000D_
          ]_x000D_
        ],_x000D_
        "Statistics": {_x000D_
          "CreationDate": "2022-11-15T10:02:33.4694235+01:00",_x000D_
          "LastRefreshDate": "2020-11-09T16:14:22.839389+01:00",_x000D_
          "TotalRefreshCount": 2,_x000D_
          "CustomInfo": {}_x000D_
        }_x000D_
      },_x000D_
      "6359": {_x000D_
        "$type": "Inside.Core.Formula.Definition.DefinitionAC, Inside.Core.Formula",_x000D_
        "ID": 6359,_x000D_
        "Results": [_x000D_
          [_x000D_
            "Employé"_x000D_
          ]_x000D_
        ],_x000D_
        "Statistics": {_x000D_
          "CreationDate": "2022-11-15T10:02:33.4694235+01:00",_x000D_
          "LastRefreshDate": "2020-11-09T16:14:22.3794197+01:00",_x000D_
          "TotalRefreshCount": 2,_x000D_
          "CustomInfo": {}_x000D_
        }_x000D_
      },_x000D_
      "6360": {_x000D_
        "$type": "Inside.Core.Formula.Definition.DefinitionAC, Inside.Core.Formula",_x000D_
        "ID": 6360,_x000D_
        "Results": [_x000D_
          [_x000D_
            "Employé"_x000D_
          ]_x000D_
        ],_x000D_
        "Statistics": {_x000D_
          "CreationDate": "2022-11-15T10:02:33.4694235+01:00",_x000D_
          "LastRefreshDate": "2020-11-09T16:14:21.3066359+01:00",_x000D_
          "TotalRefreshCount": 2,_x000D_
          "CustomInfo": {}_x000D_
        }_x000D_
      },_x000D_
      "6361": {_x000D_
        "$type": "Inside.Core.Formula.Definition.DefinitionAC, Inside.Core.Formula",_x000D_
        "ID": 6361,_x000D_
        "Results": [_x000D_
          [_x000D_
            "Ingénieur et cadre"_x000D_
          ]_x000D_
        ],_x000D_
        "Statistics": {_x000D_
          "CreationDate": "2022-11-15T10:02:33.4694235+01:00",_x000D_
          "LastRefreshDate": "2020-11-09T16:14:22.6364375+01:00",_x000D_
          "TotalRefreshCount": 2,_x000D_
          "CustomInfo": {}_x000D_
        }_x000D_
      },_x000D_
      "6362": {_x000D_
        "$type": "Inside.Core.Formula.Definition.DefinitionAC, Inside.Core.Formula",_x000D_
        "ID": 6362,_x000D_
        "Results": [_x000D_
          [_x000D_
            "Employé"_x000D_
          ]_x000D_
        ],_x000D_
        "Statistics": {_x000D_
          "CreationDate": "2022-11-15T10:02:33.4694235+01:00",_x000D_
          "LastRefreshDate": "2020-11-09T16:14:21.9548163+01:00",_x000D_
          "TotalRefreshCount": 2,_x000D_
          "CustomInfo": {}_x000D_
        }_x000D_
      },_x000D_
      "6363": {_x000D_
        "$type": "Inside.Core.Formula.Definition.DefinitionAC, Inside.Core.Formula",_x000D_
        "ID": 6363,_x000D_
        "Results": [_x000D_
          [_x000D_
            "Employé"_x000D_
          ]_x000D_
        ],_x000D_
        "Statistics": {_x000D_
          "CreationDate": "2022-11-15T10:02:33.4694235+01:00",_x000D_
          "LastRefreshDate": "2020-11-09T16:14:22.8523939+01:00",_x000D_
          "TotalRefreshCount": 2,_x000D_
          "CustomInfo": {}_x000D_
        }_x000D_
      },_x000D_
      "6364": {_x000D_
        "$type": "Inside.Core.Formula.Definition.DefinitionAC, Inside.Core.Formula",_x000D_
        "ID": 6364,_x000D_
        "Results": [_x000D_
          [_x000D_
            "Ingénieur et cadre"_x000D_
          ]_x000D_
        ],_x000D_
        "Statistics": {_x000D_
          "CreationDate": "2022-11-15T10:02:33.4694235+01:00",_x000D_
          "LastRefreshDate": "2020-11-09T16:14:22.3923815+01:00",_x000D_
          "TotalRefreshCount": 2,_x000D_
          "CustomInfo": {}_x000D_
        }_x000D_
      },_x000D_
      "6365": {_x000D_
        "$type": "Inside.Core.Formula.Definition.DefinitionAC, Inside.Core.Formula",_x000D_
        "ID": 6365,_x000D_
        "Results": [_x000D_
          [_x000D_
            "Employé"_x000D_
          ]_x000D_
        ],_x000D_
        "Statistics": {_x000D_
          "CreationDate": "2022-11-15T10:02:33.4694235+01:00",_x000D_
          "LastRefreshDate": "2020-11-09T16:14:21.3203783+01:00",_x000D_
          "TotalRefreshCount": 2,_x000D_
          "CustomInfo": {}_x000D_
        }_x000D_
      },_x000D_
      "6366": {_x000D_
        "$type": "Inside.Core.Formula.Definition.DefinitionAC, Inside.Core.Formula",_x000D_
        "ID": 6366,_x000D_
        "Results": [_x000D_
          [_x000D_
            "Employé"_x000D_
          ]_x000D_
        ],_x000D_
        "Statistics": {_x000D_
          "CreationDate": "2022-11-15T10:02:33.4694235+01:00",_x000D_
          "LastRefreshDate": "2020-11-09T16:14:22.6504014+01:00",_x000D_
          "TotalRefreshCount": 2,_x000D_
          "CustomInfo": {}_x000D_
        }_x000D_
      },_x000D_
      "6367": {_x000D_
        "$type": "Inside.Core.Formula.Definition.DefinitionAC, Inside.Core.Formula",_x000D_
        "ID": 6367,_x000D_
        "Results": [_x000D_
          [_x000D_
            "Employé"_x000D_
          ]_x000D_
        ],_x000D_
        "Statistics": {_x000D_
          "CreationDate": "2022-11-15T10:02:33.4694235+01:00",_x000D_
          "LastRefreshDate": "2020-11-09T16:14:21.9702862+01:00",_x000D_
          "TotalRefreshCount": 2,_x000D_
          "CustomInfo": {}_x000D_
        }_x000D_
      },_x000D_
      "6368": {_x000D_
        "$type": "Inside.Core.Formula.Definition.DefinitionAC, Inside.Core.Formula",_x000D_
        "ID": 6368,_x000D_
        "Results": [_x000D_
          [_x000D_
            "Employé"_x000D_
          ]_x000D_
        ],_x000D_
        "Statistics": {_x000D_
          "CreationDate": "2022-11-15T10:02:33.4694235+01:00",_x000D_
          "LastRefreshDate": "2020-11-09T16:14:22.867478+01:00",_x000D_
          "TotalRefreshCount": 2,_x000D_
          "CustomInfo": {}_x000D_
        }_x000D_
      },_x000D_
      "6369": {_x000D_
        "$type": "Inside.Core.Formula.Definition.DefinitionAC, Inside.Core.Formula",_x000D_
        "ID": 6369,_x000D_
        "Results": [_x000D_
          [_x000D_
            "Ingénieur et cadre"_x000D_
          ]_x000D_
        ],_x000D_
        "Statistics": {_x000D_
          "CreationDate": "2022-11-15T10:02:33.4694235+01:00",_x000D_
          "LastRefreshDate": "2020-11-09T16:14:22.4053921+01:00",_x000D_
          "TotalRefreshCount": 2,_x000D_
          "CustomInfo": {}_x000D_
        }_x000D_
      },_x000D_
      "6370": {_x000D_
        "$type": "Inside.Core.Formula.Definition.DefinitionAC, Inside.Core.Formula",_x000D_
        "ID": 6370,_x000D_
        "Results": [_x000D_
          [_x000D_
            "Employé"_x000D_
          ]_x000D_
        ],_x000D_
        "Statistics": {_x000D_
          "CreationDate": "2022-11-15T10:02:33.4694235+01:00",_x000D_
          "LastRefreshDate": "2020-11-09T16:14:21.3333512+01:00",_x000D_
          "TotalRefreshCount": 2,_x000D_
          "CustomInfo": {}_x000D_
        }_x000D_
      },_x000D_
      "6371": {_x000D_
        "$type": "Inside.Core.Formula.Definition.DefinitionAC, Inside.Core.Formula",_x000D_
        "ID": 6371,_x000D_
        "Results": [_x000D_
          [_x000D_
            "Employé"_x000D_
          ]_x000D_
        ],_x000D_
        "Statistics": {_x000D_
          "CreationDate": "2022-11-15T10:02:33.4694235+01:00",_x000D_
          "LastRefreshDate": "2020-11-09T16:14:22.664483+01:00",_x000D_
          "TotalRefreshCount": 2,_x000D_
          "CustomInfo": {}_x000D_
        }_x000D_
      },_x000D_
      "6372": {_x000D_
        "$type": "Inside.Core.Formula.Definition.DefinitionAC, Inside.Core.Formula",_x000D_
        "ID": 6372,_x000D_
        "Results": [_x000D_
          [_x000D_
            "Ingénieur et cadre"_x000D_
          ]_x000D_
        ],_x000D_
        "Statistics": {_x000D_
          "CreationDate": "2022-11-15T10:02:33.4694235+01:00",_x000D_
          "LastRefreshDate": "2020-11-09T16:14:21.9847774+01:00",_x000D_
          "TotalRefreshCount": 2,_x000D_
          "CustomInfo": {}_x000D_
        }_x000D_
      },_x000D_
      "6373": {_x000D_
        "$type": "Inside.Core.Formula.Definition.DefinitionAC, Inside.Core.Formula",_x000D_
        "ID": 6373,_x000D_
        "Results": [_x000D_
          [_x000D_
            "Ingénieur et cadre"_x000D_
          ]_x000D_
        ],_x000D_
        "Statistics": {_x000D_
          "CreationDate": "2022-11-15T10:02:33.4694235+01:00",_x000D_
          "LastRefreshDate": "2020-11-09T16:14:22.8804673+01:00",_x000D_
          "TotalRefreshCount": 2,_x000D_
          "CustomInfo": {}_x000D_
        }_x000D_
      },_x000D_
      "6374": {_x000D_
        "$type": "Inside.Core.Formula.Definition.DefinitionAC, Inside.Core.Formula",_x000D_
        "ID": 6374,_x000D_
        "Results": [_x000D_
          [_x000D_
            "Employé"_x000D_
          ]_x000D_
        ],_x000D_
        "Statistics": {_x000D_
          "CreationDate": "2022-11-15T10:02:33.4694235+01:00",_x000D_
          "LastRefreshDate": "2020-11-09T16:14:22.4349621+01:00",_x000D_
          "TotalRefreshCount": 2,_x000D_
          "CustomInfo": {}_x000D_
        }_x000D_
      },_x000D_
      "6375": {_x000D_
        "$type": "Inside.Core.Formula.Definition.DefinitionAC, Inside.Core.Formula",_x000D_
        "ID": 6375,_x000D_
        "Results": [_x000D_
          [_x000D_
            "Employé"_x000D_
          ]_x000D_
        ],_x000D_
        "Statistics": {_x000D_
          "CreationDate": "2022-11-15T10:02:33.4694235+01:00",_x000D_
          "LastRefreshDate": "2020-11-09T16:14:21.346314+01:00",_x000D_
          "TotalRefreshCount": 2,_x000D_
          "CustomInfo": {}_x000D_
        }_x000D_
      },_x000D_
      "6376": {_x000D_
        "$type": "Inside.Core.Formula.Definition.DefinitionAC, Inside.Core.Formula",_x000D_
        "ID": 6376,_x000D_
        "Results": [_x000D_
          [_x000D_
            "Employé"_x000D_
          ]_x000D_
        ],_x000D_
        "Statistics": {_x000D_
          "CreationDate": "2022-11-15T10:02:33.4694235+01:00",_x000D_
          "LastRefreshDate": "2020-11-09T16:14:22.6778921+01:00",_x000D_
          "TotalRefreshCount": 2,_x000D_
          "CustomInfo": {}_x000D_
        }_x000D_
      },_x000D_
      "6377": {_x000D_
        "$type": "Inside.Core.Formula.Definition.DefinitionAC, Inside.Core.Formula",_x000D_
        "ID": 6377,_x000D_
        "Results": [_x000D_
          [_x000D_
            "Employé"_x000D_
          ]_x000D_
        ],_x000D_
        "Statistics": {_x000D_
          "CreationDate": "2022-11-15T10:02:33.4694235+01:00",_x000D_
          "LastRefreshDate": "2020-11-09T16:14:21.9987413+01:00",_x000D_
          "TotalRefreshCount": 2,_x000D_
          "CustomInfo": {}_x000D_
        }_x000D_
      },_x000D_
      "6378": {_x000D_
        "$type": "Inside.Core.Formula.Definition.DefinitionAC, Inside.Core.Formula",_x000D_
        "ID": 6378,_x000D_
        "Results": [_x000D_
          [_x000D_
            "Ingénieur et cadre"_x000D_
          ]_x000D_
        ],_x000D_
        "Statistics": {_x000D_
          "CreationDate": "2022-11-15T10:02:33.4694235+01:00",_x000D_
          "LastRefreshDate": "2020-11-09T16:14:22.893422+01:00",_x000D_
          "TotalRefreshCount": 2,_x000D_
          "CustomInfo": {}_x000D_
        }_x000D_
      },_x000D_
      "6379": {_x000D_
        "$type": "Inside.Core.Formula.Definition.DefinitionAC, Inside.Core.Formula",_x000D_
        "ID": 6379,_x000D_
        "Results": [_x000D_
          [_x000D_
            "Employé"_x000D_
          ]_x000D_
        ],_x000D_
        "Statistics": {_x000D_
          "CreationDate": "2022-11-15T10:02:33.4694235+01:00",_x000D_
          "LastRefreshDate": "2020-11-09T16:14:22.4478895+01:00",_x000D_
          "TotalRefreshCount": 2,_x000D_
          "CustomInfo": {}_x000D_
        }_x000D_
      },_x000D_
      "6380": {_x000D_
        "$type": "Inside.Core.Formula.Definition.DefinitionAC, Inside.Core.Formula",_x000D_
        "ID": 6380,_x000D_
        "Results": [_x000D_
          [_x000D_
            "Employé"_x000D_
          ]_x000D_
        ],_x000D_
        "Statistics": {_x000D_
          "CreationDate": "2022-11-15T10:02:33.4694235+01:00",_x000D_
          "LastRefreshDate": "2020-11-09T16:14:21.3602358+01:00",_x000D_
          "TotalRefreshCount": 2,_x000D_
          "CustomInfo": {}_x000D_
        }_x000D_
      },_x000D_
      "6381": {_x000D_
        "$type": "Inside.Core.Formula.Definition.DefinitionAC, Inside.Core.Formula",_x000D_
        "ID": 6381,_x000D_
        "Results": [_x000D_
          [_x000D_
            "Ingénieur et cadre"_x000D_
          ]_x000D_
        ],_x000D_
        "Statistics": {_x000D_
          "CreationDate": "2022-11-15T10:02:33.4694235+01:00",_x000D_
          "LastRefreshDate": "2020-11-09T16:14:22.6908827+01:00",_x000D_
          "TotalRefreshCount": 2,_x000D_
          "CustomInfo": {}_x000D_
        }_x000D_
      },_x000D_
      "6382": {_x000D_
        "$type": "Inside.Core.Formula.Definition.DefinitionAC, Inside.Core.Formula",_x000D_
        "ID": 6382,_x000D_
        "Results": [_x000D_
          [_x000D_
            "Ingénieur et cadre"_x000D_
          ]_x000D_
        ],_x000D_
        "Statistics": {_x000D_
          "CreationDate": "2022-11-15T10:02:33.4694235+01:00",_x000D_
          "LastRefreshDate": "2020-11-09T16:14:22.0123464+01:00",_x000D_
          "TotalRefreshCount": 2,_x000D_
          "CustomInfo": {}_x000D_
        }_x000D_
      },_x000D_
      "6383": {_x000D_
        "$type": "Inside.Core.Formula.Definition.DefinitionAC, Inside.Core.Formula",_x000D_
        "ID": 6383,_x000D_
        "Results": [_x000D_
          [_x000D_
            "Ingénieur et cadre"_x000D_
          ]_x000D_
        ],_x000D_
        "Statistics": {_x000D_
          "CreationDate": "2022-11-15T10:02:33.4694235+01:00",_x000D_
          "LastRefreshDate": "2020-11-09T16:14:22.9063871+01:00",_x000D_
          "TotalRefreshCount": 2,_x000D_
          "CustomInfo": {}_x000D_
        }_x000D_
      },_x000D_
      "6384": {_x000D_
        "$type": "Inside.Core.Formula.Definition.DefinitionAC, Inside.Core.Formula",_x000D_
        "ID": 6384,_x000D_
        "Results": [_x000D_
          [_x000D_
            "Employé"_x000D_
          ]_x000D_
        ],_x000D_
        "Statistics": {_x000D_
          "CreationDate": "2022-11-15T10:02:33.4694235+01:00",_x000D_
          "LastRefreshDate": "2020-11-09T16:14:22.4624954+01:00",_x000D_
          "TotalRefreshCount": 2,_x000D_
          "CustomInfo": {}_x000D_
        }_x000D_
      },_x000D_
      "6385": {_x000D_
        "$type": "Inside.Core.Formula.Definition.DefinitionAC, Inside.Core.Formula",_x000D_
        "ID": 6385,_x000D_
        "Results": [_x000D_
          [_x000D_
            "2"_x000D_
          ]_x000D_
        ],_x000D_
        "Statistics": {_x000D_
          "CreationDate": "2022-11-15T10:02:33.4694235+01:00",_x000D_
          "LastRefreshDate": "2020-11-09T16:14:21.3742492+01:00",_x000D_
          "TotalRefreshCount": 2,_x000D_
          "CustomInfo": {}_x000D_
        }_x000D_
      },_x000D_
      "6386": {_x000D_
        "$type": "Inside.Core.Formula.Definition.DefinitionAC, Inside.Core.Formula",_x000D_
        "ID": 6386,_x000D_
        "Results": [_x000D_
          [_x000D_
            "1"_x000D_
          ]_x000D_
        ],_x000D_
        "Statistics": {_x000D_
          "CreationDate": "2022-11-15T10:02:33.4694235+01:00",_x000D_
          "LastRefreshDate": "2020-11-09T16:14:22.7048453+01:00",_x000D_
          "TotalRefreshCount": 2,_x000D_
          "CustomInfo": {}_x000D_
        }_x000D_
      },_x000D_
      "6387": {_x000D_
        "$type": "Inside.Core.Formula.Definition.DefinitionAC, Inside.Core.Formula",_x000D_
        "ID": 6387,_x000D_
        "Results": [_x000D_
          [_x000D_
            "1"_x000D_
          ]_x000D_
        ],_x000D_
        "Statistics": {_x000D_
          "CreationDate": "2022-11-15T10:02:33.4694235+01:00",_x000D_
          "LastRefreshDate": "2020-11-09T16:14:22.0263092+01:00",_x000D_
          "TotalRefreshCount": 2,_x000D_
          "CustomInfo": {}_x000D_
        }_x000D_
      },_x000D_
      "6388": {_x000D_
        "$type": "Inside.Core.Formula.Definition.DefinitionAC, Inside.Core.Formula",_x000D_
        "ID": 6388,_x000D_
        "Results": [_x000D_
          [_x000D_
            "2"_x000D_
          ]_x000D_
        ],_x000D_
        "Statistics": {_x000D_
          "CreationDate": "2022-11-15T10:02:33.4694235+01:00",_x000D_
          "LastRefreshDate": "2020-11-09T16:14:22.4724712+01:00",_x000D_
          "TotalRefreshCount": 2,_x000D_
          "CustomInfo": {}_x000D_
        }_x000D_
      },_x000D_
      "6389": {_x000D_
        "$type": "Inside.Core.Formula.Definition.DefinitionAC, Inside.Core.Formula",_x000D_
        "ID": 6389,_x000D_
        "Results": [_x000D_
          [_x000D_
            "2"_x000D_
          ]_x000D_
        ],_x000D_
        "Statistics": {_x000D_
          "CreationDate": "2022-11-15T10:02:33.4694235+01:00",_x000D_
          "LastRefreshDate": "2020-11-09T16:14:22.7113805+01:00",_x000D_
          "TotalRefreshCount": 2,_x000D_
          "CustomInfo": {}_x000D_
        }_x000D_
      },_x000D_
      "6390": {_x000D_
        "$type": "Inside.Core.Formula.Definition.DefinitionAC, Inside.Core.Formula",_x000D_
        "ID": 6390,_x000D_
        "Results": [_x000D_
          [_x000D_
            "2"_x000D_
          ]_x000D_
        ],_x000D_
        "Statistics": {_x000D_
          "CreationDate": "2022-11-15T10:02:33.4694235+01:00",_x000D_
          "LastRefreshDate": "2020-11-09T16:14:22.9243241+01:00",_x000D_
          "TotalRefreshCount": 2,_x000D_
          "CustomInfo": {}_x000D_
        }_x000D_
      },_x000D_
      "6391": {_x000D_
        "$type": "Inside.Core.Formula.Definition.DefinitionAC, Inside.Core.Formula",_x000D_
        "ID": 6391,_x000D_
        "Results": [_x000D_
          [_x000D_
            "1"_x000D_
          ]_x000D_
        ],_x000D_
        "Statistics": {_x000D_
          "CreationDate": "2022-11-15T10:02:33.4694235+01:00",_x000D_
          "LastRefreshDate": "2020-11-09T16:14:21.3877465+01:00",_x000D_
          "TotalRefreshCount": 2,_x000D_
          "CustomInfo": {}_x000D_
        }_x000D_
      },_x000D_
      "6392": {_x000D_
        "$type": "Inside.Core.Formula.Definition.DefinitionAC, Inside.Core.Formula",_x000D_
        "ID": 6392,_x000D_
        "Results": [_x000D_
          [_x000D_
            "2"_x000D_
          ]_x000D_
        ],_x000D_
        "Statistics": {_x000D_
          "CreationDate": "2022-11-15T10:02:33.4694235+01:00",_x000D_
          "LastRefreshDate": "2020-11-09T16:14:21.5969891+01:00",_x000D_
          "TotalRefreshCount": 2,_x000D_
          "CustomInfo": {}_x000D_
        }_x000D_
      },_x000D_
      "6393": {_x000D_
        "$type": "Inside.Core.Formula.Definition.DefinitionAC, Inside.Core.Formula",_x000D_
        "ID": 6393,_x000D_
        "Results": [_x000D_
          [_x000D_
            "1"_x000D_
          ]_x000D_
        ],_x000D_
        "Statistics": {_x000D_
          "CreationDate": "2022-11-15T10:02:33.4694235+01:00",_x000D_
          "LastRefreshDate": "2020-11-09T16:14:21.8202058+01:00",_x000D_
          "TotalRefreshCount": 2,_x000D_
          "CustomInfo": {}_x000D_
        }_x000D_
      },_x000D_
      "6394": {_x000D_
        "$type": "Inside.Core.Formula.Definition.DefinitionAC, Inside.Core.Formula",_x000D_
        "ID": 6394,_x000D_
        "Results": [_x000D_
          [_x000D_
            "3"_x000D_
          ]_x000D_
        ],_x000D_
        "Statistics": {_x000D_
          "CreationDate": "2022-11-15T10:02:33.4694235+01:00",_x000D_
          "LastRefreshDate": "2020-11-09T16:14:22.039786+01:00",_x000D_
          "TotalRefreshCount": 2,_x000D_
          "CustomInfo": {}_x000D_
        }_x000D_
      },_x000D_
      "6395": {_x000D_
        "$type": "Inside.Core.Formula.Definition.DefinitionAC, Inside.Core.Formula",_x000D_
        "ID": 6395,_x000D_
        "Results": [_x000D_
          [_x000D_
            "1"_x000D_
          ]_x000D_
        ],_x000D_
        "Statistics": {_x000D_
          "CreationDate": "2022-11-15T10:02:33.4694235+01:00",_x000D_
          "LastRefreshDate": "2020-11-09T16:14:22.4864297+01:00",_x000D_
          "TotalRefreshCount": 2,_x000D_
          "CustomInfo": {}_x000D_
        }_x000D_
      },_x000D_
      "6396": {_x000D_
        "$type": "Inside.Core.Formula.Definition.DefinitionAC, Inside.Core.Formula",_x000D_
        "ID": 6396,_x000D_
        "Results": [_x000D_
          [_x000D_
            "2"_x000D_
          ]_x000D_
        ],_x000D_
        "Statistics": {_x000D_
          "CreationDate": "2022-11-15T10:02:33.4694235+01:00",_x000D_
          "LastRefreshDate": "2020-11-09T16:14:22.7243881+01:00",_x000D_
          "TotalRefreshCount": 2,_x000D_
          "CustomInfo": {}_x000D_
        }_x000D_
      },_x000D_
      "6397": {_x000D_
        "$type": "Inside.Core.Formula.Definition.DefinitionAC, Inside.Core.Formula",_x000D_
        "ID": 6397,_x000D_
        "Results": [_x000D_
          [_x000D_
            "3"_x000D_
          ]_x000D_
        ],_x000D_
        "Statistics": {_x000D_
          "CreationDate": "2022-11-15T10:02:33.4694235+01:00",_x000D_
          "LastRefreshDate": "2020-11-09T16:14:24.3243781+01:00",_x000D_</t>
  </si>
  <si>
    <t xml:space="preserve">
          "TotalRefreshCount": 2,_x000D_
          "CustomInfo": {}_x000D_
        }_x000D_
      },_x000D_
      "6398": {_x000D_
        "$type": "Inside.Core.Formula.Definition.DefinitionAC, Inside.Core.Formula",_x000D_
        "ID": 6398,_x000D_
        "Results": [_x000D_
          [_x000D_
            "2"_x000D_
          ]_x000D_
        ],_x000D_
        "Statistics": {_x000D_
          "CreationDate": "2022-11-15T10:02:33.4694235+01:00",_x000D_
          "LastRefreshDate": "2020-11-09T16:14:21.4017449+01:00",_x000D_
          "TotalRefreshCount": 2,_x000D_
          "CustomInfo": {}_x000D_
        }_x000D_
      },_x000D_
      "6399": {_x000D_
        "$type": "Inside.Core.Formula.Definition.DefinitionAC, Inside.Core.Formula",_x000D_
        "ID": 6399,_x000D_
        "Results": [_x000D_
          [_x000D_
            "1"_x000D_
          ]_x000D_
        ],_x000D_
        "Statistics": {_x000D_
          "CreationDate": "2022-11-15T10:02:33.4694235+01:00",_x000D_
          "LastRefreshDate": "2020-11-09T16:14:21.6109728+01:00",_x000D_
          "TotalRefreshCount": 2,_x000D_
          "CustomInfo": {}_x000D_
        }_x000D_
      },_x000D_
      "6400": {_x000D_
        "$type": "Inside.Core.Formula.Definition.DefinitionAC, Inside.Core.Formula",_x000D_
        "ID": 6400,_x000D_
        "Results": [_x000D_
          [_x000D_
            "2"_x000D_
          ]_x000D_
        ],_x000D_
        "Statistics": {_x000D_
          "CreationDate": "2022-11-15T10:02:33.4694235+01:00",_x000D_
          "LastRefreshDate": "2020-11-09T16:14:21.8331766+01:00",_x000D_
          "TotalRefreshCount": 2,_x000D_
          "CustomInfo": {}_x000D_
        }_x000D_
      },_x000D_
      "6401": {_x000D_
        "$type": "Inside.Core.Formula.Definition.DefinitionAC, Inside.Core.Formula",_x000D_
        "ID": 6401,_x000D_
        "Results": [_x000D_
          [_x000D_
            "2"_x000D_
          ]_x000D_
        ],_x000D_
        "Statistics": {_x000D_
          "CreationDate": "2022-11-15T10:02:33.4694235+01:00",_x000D_
          "LastRefreshDate": "2020-11-09T16:14:22.0653043+01:00",_x000D_
          "TotalRefreshCount": 2,_x000D_
          "CustomInfo": {}_x000D_
        }_x000D_
      },_x000D_
      "6402": {_x000D_
        "$type": "Inside.Core.Formula.Definition.DefinitionAC, Inside.Core.Formula",_x000D_
        "ID": 6402,_x000D_
        "Results": [_x000D_
          [_x000D_
            "1"_x000D_
          ]_x000D_
        ],_x000D_
        "Statistics": {_x000D_
          "CreationDate": "2022-11-15T10:02:33.4694235+01:00",_x000D_
          "LastRefreshDate": "2020-11-09T16:14:22.5003543+01:00",_x000D_
          "TotalRefreshCount": 2,_x000D_
          "CustomInfo": {}_x000D_
        }_x000D_
      },_x000D_
      "6403": {_x000D_
        "$type": "Inside.Core.Formula.Definition.DefinitionAC, Inside.Core.Formula",_x000D_
        "ID": 6403,_x000D_
        "Results": [_x000D_
          [_x000D_
            "2"_x000D_
          ]_x000D_
        ],_x000D_
        "Statistics": {_x000D_
          "CreationDate": "2022-11-15T10:02:33.4694235+01:00",_x000D_
          "LastRefreshDate": "2020-11-09T16:14:22.7373559+01:00",_x000D_
          "TotalRefreshCount": 2,_x000D_
          "CustomInfo": {}_x000D_
        }_x000D_
      },_x000D_
      "6404": {_x000D_
        "$type": "Inside.Core.Formula.Definition.DefinitionAC, Inside.Core.Formula",_x000D_
        "ID": 6404,_x000D_
        "Results": [_x000D_
          [_x000D_
            "2"_x000D_
          ]_x000D_
        ],_x000D_
        "Statistics": {_x000D_
          "CreationDate": "2022-11-15T10:02:33.4694235+01:00",_x000D_
          "LastRefreshDate": "2020-11-09T16:14:22.7393595+01:00",_x000D_
          "TotalRefreshCount": 2,_x000D_
          "CustomInfo": {}_x000D_
        }_x000D_
      },_x000D_
      "6405": {_x000D_
        "$type": "Inside.Core.Formula.Definition.DefinitionAC, Inside.Core.Formula",_x000D_
        "ID": 6405,_x000D_
        "Results": [_x000D_
          [_x000D_
            "2"_x000D_
          ]_x000D_
        ],_x000D_
        "Statistics": {_x000D_
          "CreationDate": "2022-11-15T10:02:33.4694235+01:00",_x000D_
          "LastRefreshDate": "2020-11-09T16:14:22.7413445+01:00",_x000D_
          "TotalRefreshCount": 2,_x000D_
          "CustomInfo": {}_x000D_
        }_x000D_
      },_x000D_
      "6406": {_x000D_
        "$type": "Inside.Core.Formula.Definition.DefinitionAC, Inside.Core.Formula",_x000D_
        "ID": 6406,_x000D_
        "Results": [_x000D_
          [_x000D_
            "1"_x000D_
          ]_x000D_
        ],_x000D_
        "Statistics": {_x000D_
          "CreationDate": "2022-11-15T10:02:33.4694235+01:00",_x000D_
          "LastRefreshDate": "2020-11-09T16:14:22.7433853+01:00",_x000D_
          "TotalRefreshCount": 2,_x000D_
          "CustomInfo": {}_x000D_
        }_x000D_
      },_x000D_
      "6407": {_x000D_
        "$type": "Inside.Core.Formula.Definition.DefinitionAC, Inside.Core.Formula",_x000D_
        "ID": 6407,_x000D_
        "Results": [_x000D_
          [_x000D_
            "1"_x000D_
          ]_x000D_
        ],_x000D_
        "Statistics": {_x000D_
          "CreationDate": "2022-11-15T10:02:33.4694235+01:00",_x000D_
          "LastRefreshDate": "2020-11-09T16:14:22.7453999+01:00",_x000D_
          "TotalRefreshCount": 2,_x000D_
          "CustomInfo": {}_x000D_
        }_x000D_
      },_x000D_
      "6408": {_x000D_
        "$type": "Inside.Core.Formula.Definition.DefinitionAC, Inside.Core.Formula",_x000D_
        "ID": 6408,_x000D_
        "Results": [_x000D_
          [_x000D_
            "2"_x000D_
          ]_x000D_
        ],_x000D_
        "Statistics": {_x000D_
          "CreationDate": "2022-11-15T10:02:33.4694235+01:00",_x000D_
          "LastRefreshDate": "2020-11-09T16:14:22.747394+01:00",_x000D_
          "TotalRefreshCount": 2,_x000D_
          "CustomInfo": {}_x000D_
        }_x000D_
      },_x000D_
      "6409": {_x000D_
        "$type": "Inside.Core.Formula.Definition.DefinitionAC, Inside.Core.Formula",_x000D_
        "ID": 6409,_x000D_
        "Results": [_x000D_
          [_x000D_
            "3"_x000D_
          ]_x000D_
        ],_x000D_
        "Statistics": {_x000D_
          "CreationDate": "2022-11-15T10:02:33.4694235+01:00",_x000D_
          "LastRefreshDate": "2020-11-09T16:14:22.7483924+01:00",_x000D_
          "TotalRefreshCount": 2,_x000D_
          "CustomInfo": {}_x000D_
        }_x000D_
      },_x000D_
      "6410": {_x000D_
        "$type": "Inside.Core.Formula.Definition.DefinitionAC, Inside.Core.Formula",_x000D_
        "ID": 6410,_x000D_
        "Results": [_x000D_
          [_x000D_
            "3"_x000D_
          ]_x000D_
        ],_x000D_
        "Statistics": {_x000D_
          "CreationDate": "2022-11-15T10:02:33.4694235+01:00",_x000D_
          "LastRefreshDate": "2020-11-09T16:14:22.7503887+01:00",_x000D_
          "TotalRefreshCount": 2,_x000D_
          "CustomInfo": {}_x000D_
        }_x000D_
      },_x000D_
      "6411": {_x000D_
        "$type": "Inside.Core.Formula.Definition.DefinitionAC, Inside.Core.Formula",_x000D_
        "ID": 6411,_x000D_
        "Results": [_x000D_
          [_x000D_
            "1"_x000D_
          ]_x000D_
        ],_x000D_
        "Statistics": {_x000D_
          "CreationDate": "2022-11-15T10:02:33.4694235+01:00",_x000D_
          "LastRefreshDate": "2020-11-09T16:14:22.7523834+01:00",_x000D_
          "TotalRefreshCount": 2,_x000D_
          "CustomInfo": {}_x000D_
        }_x000D_
      },_x000D_
      "6412": {_x000D_
        "$type": "Inside.Core.Formula.Definition.DefinitionAC, Inside.Core.Formula",_x000D_
        "ID": 6412,_x000D_
        "Results": [_x000D_
          [_x000D_
            "2"_x000D_
          ]_x000D_
        ],_x000D_
        "Statistics": {_x000D_
          "CreationDate": "2022-11-15T10:02:33.4694235+01:00",_x000D_
          "LastRefreshDate": "2020-11-09T16:14:22.7533792+01:00",_x000D_
          "TotalRefreshCount": 2,_x000D_
          "CustomInfo": {}_x000D_
        }_x000D_
      },_x000D_
      "6413": {_x000D_
        "$type": "Inside.Core.Formula.Definition.DefinitionAC, Inside.Core.Formula",_x000D_
        "ID": 6413,_x000D_
        "Results": [_x000D_
          [_x000D_
            "2"_x000D_
          ]_x000D_
        ],_x000D_
        "Statistics": {_x000D_
          "CreationDate": "2022-11-15T10:02:33.4694235+01:00",_x000D_
          "LastRefreshDate": "2020-11-09T16:14:22.7553847+01:00",_x000D_
          "TotalRefreshCount": 2,_x000D_
          "CustomInfo": {}_x000D_
        }_x000D_
      },_x000D_
      "6414": {_x000D_
        "$type": "Inside.Core.Formula.Definition.DefinitionAC, Inside.Core.Formula",_x000D_
        "ID": 6414,_x000D_
        "Results": [_x000D_
          [_x000D_
            "2"_x000D_
          ]_x000D_
        ],_x000D_
        "Statistics": {_x000D_
          "CreationDate": "2022-11-15T10:02:33.4694235+01:00",_x000D_
          "LastRefreshDate": "2020-11-09T16:14:22.7563791+01:00",_x000D_
          "TotalRefreshCount": 2,_x000D_
          "CustomInfo": {}_x000D_
        }_x000D_
      },_x000D_
      "6415": {_x000D_
        "$type": "Inside.Core.Formula.Definition.DefinitionAC, Inside.Core.Formula",_x000D_
        "ID": 6415,_x000D_
        "Results": [_x000D_
          [_x000D_
            "1"_x000D_
          ]_x000D_
        ],_x000D_
        "Statistics": {_x000D_
          "CreationDate": "2022-11-15T10:02:33.4694235+01:00",_x000D_
          "LastRefreshDate": "2020-11-09T16:14:22.7583882+01:00",_x000D_
          "TotalRefreshCount": 2,_x000D_
          "CustomInfo": {}_x000D_
        }_x000D_
      },_x000D_
      "6416": {_x000D_
        "$type": "Inside.Core.Formula.Definition.DefinitionAC, Inside.Core.Formula",_x000D_
        "ID": 6416,_x000D_
        "Results": [_x000D_
          [_x000D_
            "1"_x000D_
          ]_x000D_
        ],_x000D_
        "Statistics": {_x000D_
          "CreationDate": "2022-11-15T10:02:33.4694235+01:00",_x000D_
          "LastRefreshDate": "2020-11-09T16:14:22.7613211+01:00",_x000D_
          "TotalRefreshCount": 2,_x000D_
          "CustomInfo": {}_x000D_
        }_x000D_
      },_x000D_
      "6417": {_x000D_
        "$type": "Inside.Core.Formula.Definition.DefinitionAC, Inside.Core.Formula",_x000D_
        "ID": 6417,_x000D_
        "Results": [_x000D_
          [_x000D_
            "2"_x000D_
          ]_x000D_
        ],_x000D_
        "Statistics": {_x000D_
          "CreationDate": "2022-11-15T10:02:33.4694235+01:00",_x000D_
          "LastRefreshDate": "2020-11-09T16:14:22.7633554+01:00",_x000D_
          "TotalRefreshCount": 2,_x000D_
          "CustomInfo": {}_x000D_
        }_x000D_
      },_x000D_
      "6418": {_x000D_
        "$type": "Inside.Core.Formula.Definition.DefinitionAC, Inside.Core.Formula",_x000D_
        "ID": 6418,_x000D_
        "Results": [_x000D_
          [_x000D_
            "1"_x000D_
          ]_x000D_
        ],_x000D_
        "Statistics": {_x000D_
          "CreationDate": "2022-11-15T10:02:33.4694235+01:00",_x000D_
          "LastRefreshDate": "2020-11-09T16:14:22.7643539+01:00",_x000D_
          "TotalRefreshCount": 2,_x000D_
          "CustomInfo": {}_x000D_
        }_x000D_
      },_x000D_
      "6419": {_x000D_
        "$type": "Inside.Core.Formula.Definition.DefinitionAC, Inside.Core.Formula",_x000D_
        "ID": 6419,_x000D_
        "Results": [_x000D_
          [_x000D_
            "3"_x000D_
          ]_x000D_
        ],_x000D_
        "Statistics": {_x000D_
          "CreationDate": "2022-11-15T10:02:33.4694235+01:00",_x000D_
          "LastRefreshDate": "2020-11-09T16:14:22.7663443+01:00",_x000D_
          "TotalRefreshCount": 2,_x000D_
          "CustomInfo": {}_x000D_
        }_x000D_
      },_x000D_
      "6420": {_x000D_
        "$type": "Inside.Core.Formula.Definition.DefinitionAC, Inside.Core.Formula",_x000D_
        "ID": 6420,_x000D_
        "Results": [_x000D_
          [_x000D_
            "1"_x000D_
          ]_x000D_
        ],_x000D_
        "Statistics": {_x000D_
          "CreationDate": "2022-11-15T10:02:33.4694235+01:00",_x000D_
          "LastRefreshDate": "2020-11-09T16:14:22.7673403+01:00",_x000D_
          "TotalRefreshCount": 2,_x000D_
          "CustomInfo": {}_x000D_
        }_x000D_
      },_x000D_
      "6421": {_x000D_
        "$type": "Inside.Core.Formula.Definition.DefinitionAC, Inside.Core.Formula",_x000D_
        "ID": 6421,_x000D_
        "Results": [_x000D_
          [_x000D_
            "2"_x000D_
          ]_x000D_
        ],_x000D_
        "Statistics": {_x000D_
          "CreationDate": "2022-11-15T10:02:33.4694235+01:00",_x000D_
          "LastRefreshDate": "2020-11-09T16:14:22.7693367+01:00",_x000D_
          "TotalRefreshCount": 2,_x000D_
          "CustomInfo": {}_x000D_
        }_x000D_
      },_x000D_
      "6422": {_x000D_
        "$type": "Inside.Core.Formula.Definition.DefinitionAC, Inside.Core.Formula",_x000D_
        "ID": 6422,_x000D_
        "Results": [_x000D_
          [_x000D_
            "3"_x000D_
          ]_x000D_
        ],_x000D_
        "Statistics": {_x000D_
          "CreationDate": "2022-11-15T10:02:33.4694235+01:00",_x000D_
          "LastRefreshDate": "2020-11-09T16:14:22.7713313+01:00",_x000D_
          "TotalRefreshCount": 2,_x000D_
          "CustomInfo": {}_x000D_
        }_x000D_
      },_x000D_
      "6423": {_x000D_
        "$type": "Inside.Core.Formula.Definition.DefinitionAC, Inside.Core.Formula",_x000D_
        "ID": 6423,_x000D_
        "Results": [_x000D_
          [_x000D_
            "2"_x000D_
          ]_x000D_
        ],_x000D_
        "Statistics": {_x000D_
          "CreationDate": "2022-11-15T10:02:33.4850506+01:00",_x000D_
          "LastRefreshDate": "2020-11-09T16:14:22.7723439+01:00",_x000D_
          "TotalRefreshCount": 2,_x000D_
          "CustomInfo": {}_x000D_
        }_x000D_
      },_x000D_
      "6424": {_x000D_
        "$type": "Inside.Core.Formula.Definition.DefinitionAC, Inside.Core.Formula",_x000D_
        "ID": 6424,_x000D_
        "Results": [_x000D_
          [_x000D_
            "1"_x000D_
          ]_x000D_
        ],_x000D_
        "Statistics": {_x000D_
          "CreationDate": "2022-11-15T10:02:33.4850506+01:00",_x000D_
          "LastRefreshDate": "2020-11-09T16:14:22.7743297+01:00",_x000D_
          "TotalRefreshCount": 2,_x000D_
          "CustomInfo": {}_x000D_
        }_x000D_
      },_x000D_
      "6425": {_x000D_
        "$type": "Inside.Core.Formula.Definition.DefinitionAC, Inside.Core.Formula",_x000D_
        "ID": 6425,_x000D_
        "Results": [_x000D_
          [_x000D_
            "2"_x000D_
          ]_x000D_
        ],_x000D_
        "Statistics": {_x000D_
          "CreationDate": "2022-11-15T10:02:33.4850506+01:00",_x000D_
          "LastRefreshDate": "2020-11-09T16:14:22.7763248+01:00",_x000D_
          "TotalRefreshCount": 2,_x000D_
          "CustomInfo": {}_x000D_
        }_x000D_
      },_x000D_
      "6426": {_x000D_
        "$type": "Inside.Core.Formula.Definition.DefinitionAC, Inside.Core.Formula",_x000D_
        "ID": 6426,_x000D_
        "Results": [_x000D_
          [_x000D_
            "2"_x000D_
          ]_x000D_
        ],_x000D_
        "Statistics": {_x000D_
          "CreationDate": "2022-11-15T10:02:33.4850506+01:00",_x000D_
          "LastRefreshDate": "2020-11-09T16:14:22.7772791+01:00",_x000D_
          "TotalRefreshCount": 2,_x000D_
          "CustomInfo": {}_x000D_
        }_x000D_
      },_x000D_
      "6427": {_x000D_
        "$type": "Inside.Core.Formula.Definition.DefinitionAC, Inside.Core.Formula",_x000D_
        "ID": 6427,_x000D_
        "Results": [_x000D_
          [_x000D_
            "4"_x000D_
          ]_x000D_
        ],_x000D_
        "Statistics": {_x000D_
          "CreationDate": "2022-11-15T10:02:33.4850506+01:00",_x000D_
          "LastRefreshDate": "2020-11-09T16:14:22.7792737+01:00",_x000D_
          "TotalRefreshCount": 2,_x000D_
          "CustomInfo": {}_x000D_
        }_x000D_
      },_x000D_
      "6428": {_x000D_
        "$type": "Inside.Core.Formula.Definition.DefinitionAC, Inside.Core.Formula",_x000D_
        "ID": 6428,_x000D_
        "Results": [_x000D_
          [_x000D_
            "2"_x000D_
          ]_x000D_
        ],_x000D_
        "Statistics": {_x000D_
          "CreationDate": "2022-11-15T10:02:33.4850506+01:00",_x000D_
          "LastRefreshDate": "2020-11-09T16:14:22.7813117+01:00",_x000D_
          "TotalRefreshCount": 2,_x000D_
          "CustomInfo": {}_x000D_
        }_x000D_
      },_x000D_
      "6429": {_x000D_
        "$type": "Inside.Core.Formula.Definition.DefinitionAC, Inside.Core.Formula",_x000D_
        "ID": 6429,_x000D_
        "Results": [_x000D_
          [_x000D_
            "1"_x000D_
          ]_x000D_
        ],_x000D_
        "Statistics": {_x000D_
          "CreationDate": "2022-11-15T10:02:33.4850506+01:00",_x000D_
          "LastRefreshDate": "2020-11-09T16:14:22.7823079+01:00",_x000D_
          "TotalRefreshCount": 2,_x000D_
          "CustomInfo": {}_x000D_
        }_x000D_
      },_x000D_
      "6430": {_x000D_
        "$type": "Inside.Core.Formula.Definition.DefinitionAC, Inside.Core.Formula",_x000D_
        "ID": 6430,_x000D_
        "Results": [_x000D_
          [_x000D_
            "2"_x000D_
          ]_x000D_
        ],_x000D_
        "Statistics": {_x000D_
          "CreationDate": "2022-11-15T10:02:33.4850506+01:00",_x000D_
          "LastRefreshDate": "2020-11-09T16:14:22.7843044+01:00",_x000D_
          "TotalRefreshCount": 2,_x000D_
          "CustomInfo": {}_x000D_
        }_x000D_
      },_x000D_
      "6431": {_x000D_
        "$type": "Inside.Core.Formula.Definition.DefinitionAC, Inside.Core.Formula",_x000D_
        "ID": 6431,_x000D_
        "Results": [_x000D_
          [_x000D_
            "1"_x000D_
          ]_x000D_
        ],_x000D_
        "Statistics": {_x000D_
          "CreationDate": "2022-11-15T10:02:33.4850506+01:00",_x000D_
          "LastRefreshDate": "2020-11-09T16:14:22.7853004+01:00",_x000D_
          "TotalRefreshCount": 2,_x000D_
          "CustomInfo": {}_x000D_
        }_x000D_
      },_x000D_
      "6432": {_x000D_
        "$type": "Inside.Core.Formula.Definition.DefinitionAC, Inside.Core.Formula",_x000D_
        "ID": 6432,_x000D_
        "Results": [_x000D_
          [_x000D_
            "3"_x000D_
          ]_x000D_
        ],_x000D_
        "Statistics": {_x000D_
          "CreationDate": "2022-11-15T10:02:33.4850506+01:00",_x000D_
          "LastRefreshDate": "2020-11-09T16:14:22.7872991+01:00",_x000D_
          "TotalRefreshCount": 2,_x000D_
          "CustomInfo": {}_x000D_
        }_x000D_
      },_x000D_
      "6433": {_x000D_
        "$type": "Inside.Core.Formula.Definition.DefinitionAC, Inside.Core.Formula",_x000D_
        "ID": 6433,_x000D_
        "Results": [_x000D_
          [_x000D_
            "1"_x000D_
          ]_x000D_
        ],_x000D_
        "Statistics": {_x000D_
          "CreationDate": "2022-11-15T10:02:33.4850506+01:00",_x000D_
          "LastRefreshDate": "2020-11-09T16:14:22.7892474+01:00",_x000D_
          "TotalRefreshCount": 2,_x000D_
          "CustomInfo": {}_x000D_
        }_x000D_
      },_x000D_
      "6434": {_x000D_
        "$type": "Inside.Core.Formula.Definition.DefinitionAC, Inside.Core.Formula",_x000D_
        "ID": 6434,_x000D_
        "Results": [_x000D_
          [_x000D_
            ""_x000D_
          ]_x000D_
        ],_x000D_
        "Statistics": {_x000D_
          "CreationDate": "2022-11-15T10:02:33.4850506+01:00",_x000D_
          "LastRefreshDate": "2020-11-09T16:14:22.7912872+01:00",_x000D_
          "TotalRefreshCount": 2,_x000D_
          "CustomInfo": {}_x000D_
        }_x000D_
      },_x000D_
      "6435": {_x000D_
        "$type": "Inside.Core.Formula.Definition.DefinitionAC, Inside.Core.Formula",_x000D_
        "ID": 6435,_x000D_
        "Results": [_x000D_
          [_x000D_
            "Catégorie 1"_x000D_
          ]_x000D_
        ],_x000D_
        "Statistics": {_x000D_
          "CreationDate": "2022-11-15T10:02:33.4850506+01:00",_x000D_
          "LastRefreshDate": "2020-11-09T16:14:22.8063567+01:00",_x000D_
          "TotalRefreshCount": 2,_x000D_
          "CustomInfo": {}_x000D_
        }_x000D_
      },_x000D_
      "6436": {_x000D_
        "$type": "Inside.Core.Formula.Definition.DefinitionAC, Inside.Core.Formula",_x000D_
        "ID": 6436,_x000D_
        "Results": [_x000D_
          [_x000D_
            "Catégorie 2"_x000D_
          ]_x000D_
        ],_x000D_
        "Statistics": {_x000D_
          "CreationDate": "2022-11-15T10:02:33.4850506+01:00",_x000D_
          "LastRefreshDate": "2020-11-09T16:14:22.8083122+01:00",_x000D_
          "TotalRefreshCount": 2,_x000D_
          "CustomInfo": {}_x000D_
        }_x000D_
      },_x000D_
      "6437": {_x000D_
        "$type": "Inside.Core.Formula.Definition.DefinitionAC, Inside.Core.Formula",_x000D_
        "ID": 6437,_x000D_
        "Results": [_x000D_
          [_x000D_
            ""_x000D_
          ]_x000D_
        ],_x000D_
        "Statistics": {_x000D_
          "CreationDate": "2022-11-15T10:02:33.4850506+01:00",_x000D_
          "LastRefreshDate": "2020-11-09T16:14:22.8104958+01:00",_x000D_
          "TotalRefreshCount": 2,_x000D_
          "CustomInfo": {}_x000D_
        }_x000D_
      },_x000D_
      "6438": {_x000D_
        "$type": "Inside.Core.Formula.Definition.DefinitionAC, Inside.Core.Formula",_x000D_
        "ID": 6438,_x000D_
        "Results": [_x000D_
          [_x000D_
            ""_x000D_
          ]_x000D_
        ],_x000D_
        "Statistics": {_x000D_
          "CreationDate": "2022-11-15T10:02:33.4850506+01:00",_x000D_
          "LastRefreshDate": "2020-11-09T16:14:22.8145069+01:00",_x000D_
          "TotalRefreshCount": 2,_x000D_
          "CustomInfo": {}_x000D_
        }_x000D_
      },_x000D_
      "6439": {_x000D_
        "$type": "Inside.Core.Formula.Definition.DefinitionAC, Inside.Core.Formula",_x000D_
        "ID": 6439,_x000D_
        "Results": [_x000D_
          [_x000D_
            "Employé"_x000D_
          ]_x000D_
        ],_x000D_
        "Statistics": {_x000D_
          "CreationDate": "2022-11-15T10:02:33.4850506+01:00",_x000D_
          "LastRefreshDate": "2020-11-09T16:14:22.6039147+01:00",_x000D_
          "TotalRefreshCount": 2,_x000D_
          "CustomInfo": {}_x000D_
        }_x000D_
      },_x000D_
      "6440": {_x000D_
        "$type": "Inside.Core.Formula.Definition.DefinitionAC, Inside.Core.Formula",_x000D_
        "ID": 6440,_x000D_
        "Results": [_x000D_
          [_x000D_
            "Ingénieur et cadre"_x000D_
          ]_x000D_
        ],_x000D_
        "Statistics": {_x000D_
          "CreationDate": "2022-11-15T10:02:33.4850506+01:00",_x000D_
          "LastRefreshDate": "2020-11-09T16:14:21.9318765+01:00",_x000D_
          "TotalRefreshCount": 2,_x000D_
          "CustomInfo": {}_x000D_
        }_x000D_
      },_x000D_
      "6441": {_x000D_
        "$type": "Inside.Core.Formula.Definition.DefinitionAC, Inside.Core.Formula",_x000D_
        "ID": 6441,_x000D_
        "Results": [_x000D_
          [_x000D_
            "Employé"_x000D_
          ]_x000D_
        ],_x000D_
        "Statistics": {_x000D_
          "CreationDate": "2022-11-15T10:02:33.4850506+01:00",_x000D_
          "LastRefreshDate": "2020-11-09T16:14:22.8294145+01:00",_x000D_
          "TotalRefreshCount": 2,_x000D_
          "CustomInfo": {}_x000D_
        }_x000D_
      },_x000D_
      "6442": {_x000D_
        "$type": "Inside.Core.Formula.Definition.DefinitionAC, Inside.Core.Formula",_x000D_
        "ID": 6442,_x000D_
        "Results": [_x000D_
          [_x000D_
            "Employé"_x000D_
          ]_x000D_
        ],_x000D_
        "Statistics": {_x000D_
          "CreationDate": "2022-11-15T10:02:33.4850506+01:00",_x000D_
          "LastRefreshDate": "2020-11-09T16:14:22.3694342+01:00",_x000D_
          "TotalRefreshCount": 2,_x000D_
          "CustomInfo": {}_x000D_
        }_x000D_
      },_x000D_
      "6443": {_x000D_
        "$type": "Inside.Core.Formula.Definition.DefinitionAC, Inside.Core.Formula",_x000D_
        "ID": 6443,_x000D_
        "Results": [_x000D_
          [_x000D_
            "Ingénieur et cadre"_x000D_
          ]_x000D_
        ],_x000D_
        "Statistics": {_x000D_
          "CreationDate": "2022-11-15T10:02:33.4850506+01:00",_x000D_
          "LastRefreshDate": "2020-11-09T16:14:21.2966725+01:00",_x000D_
          "TotalRefreshCount": 2,_x000D_
          "CustomInfo": {}_x000D_
        }_x000D_
      },_x000D_
      "6444": {_x000D_
        "$type": "Inside.Core.Formula.Definition.DefinitionAC, Inside.Core.Formula",_x000D_
        "ID": 6444,_x000D_
        "Results": [_x000D_
          [_x000D_
            "Employé"_x000D_
          ]_x000D_
        ],_x000D_
        "Statistics": {_x000D_
          "CreationDate": "2022-11-15T10:02:33.4850506+01:00",_x000D_
          "LastRefreshDate": "2020-11-09T16:14:22.6264208+01:00",_x000D_
          "TotalRefreshCount": 2,_x000D_
          "CustomInfo": {}_x000D_
        }_x000D_
      },_x000D_
      "6445": {_x000D_
        "$type": "Inside.Core.Formula.Definition.DefinitionAC, Inside.Core.Formula",_x000D_
        "ID": 6445,_x000D_
        "Results": [_x000D_
          [_x000D_
            "Ingénieur et cadre"_x000D_
          ]_x000D_
        ],_x000D_
        "Statistics": {_x000D_
          "CreationDate": "2022-11-15T10:02:33.4850506+01:00",_x000D_
          "LastRefreshDate": "2020-11-09T16:14:21.9448428+01:00",_x000D_
          "TotalRefreshCount": 2,_x000D_
          "CustomInfo": {}_x000D_
        }_x000D_
      },_x000D_
      "6446": {_x000D_
        "$type": "Inside.Core.Formula.Definition.DefinitionAC, Inside.Core.Formula",_x000D_
        "ID": 6446,_x000D_
        "Results": [_x000D_
          [_x000D_
            "Ingénieur et cadre"_x000D_
          ]_x000D_
        ],_x000D_
        "Statistics": {_x000D_
          "CreationDate": "2022-11-15T10:02:33.4850506+01:00",_x000D_
          "LastRefreshDate": "2020-11-09T16:14:22.8424216+01:00",_x000D_
          "TotalRefreshCount": 2,_x000D_
          "CustomInfo": {}_x000D_
        }_x000D_
      },_x000D_
      "6447": {_x000D_
        "$type": "Inside.Core.Formula.Definition.DefinitionAC, Inside.Core.Formula",_x000D_
        "ID": 6447,_x000D_
        "Results": [_x000D_
          [_x000D_
            "Employé"_x000D_
          ]_x000D_
        ],_x000D_
        "Statistics": {_x000D_
          "CreationDate": "2022-11-15T10:02:33.4850506+01:00",_x000D_
          "LastRefreshDate": "2020-11-09T16:14:22.3834129+01:00",_x000D_
          "TotalRefreshCount": 2,_x000D_
          "CustomInfo": {}_x000D_
        }_x000D_
      },_x000D_
      "6448": {_x000D_
        "$type": "Inside.Core.Formula.Definition.DefinitionAC, Inside.Core.Formula",_x000D_
        "ID": 6448,_x000D_
        "Results": [_x000D_
          [_x000D_
            "Employé"_x000D_
          ]_x000D_
        ],_x000D_
        "Statistics": {_x000D_
          "CreationDate": "2022-11-15T10:02:33.4850506+01:00",_x000D_
          "LastRefreshDate": "2020-11-09T16:14:21.3103856+01:00",_x000D_
          "TotalRefreshCount": 2,_x000D_
          "CustomInfo": {}_x000D_
        }_x000D_
      },_x000D_
      "6449": {_x000D_
        "$type": "Inside.Core.Formula.Definition.DefinitionAC, Inside.Core.Formula",_x000D_
        "ID": 6449,_x000D_
        "Results": [_x000D_
          [_x000D_
            "Employé"_x000D_
          ]_x000D_
        ],_x000D_
        "Statistics": {_x000D_
          "CreationDate": "2022-11-15T10:02:33.4850506+01:00",_x000D_
          "LastRefreshDate": "2020-11-09T16:14:22.6404235+01:00",_x000D_
          "TotalRefreshCount": 2,_x000D_
          "CustomInfo": {}_x000D_
        }_x000D_
      },_x000D_
      "6450": {_x000D_
        "$type": "Inside.Core.Formula.Definition.DefinitionAC, Inside.Core.Formula",_x000D_
        "ID": 6450,_x000D_
        "Results": [_x000D_
          [_x000D_
            "Employé"_x000D_
          ]_x000D_
        ],_x000D_
        "Statistics": {_x000D_
          "CreationDate": "2022-11-15T10:02:33.4850506+01:00",_x000D_
          "LastRefreshDate": "2020-11-09T16:14:21.9588066+01:00",_x000D_
          "TotalRefreshCount": 2,_x000D_
          "CustomInfo": {}_x000D_
        }_x000D_
      },_x000D_
      "6451": {_x000D_
        "$type": "Inside.Core.Formula.Definition.DefinitionAC, Inside.Core.Formula",_x000D_
        "ID": 6451,_x000D_
        "Results": [_x000D_
          [_x000D_
            "Employé"_x000D_
          ]_x000D_
        ],_x000D_
        "Statistics": {_x000D_
          "CreationDate": "2022-11-15T10:02:33.4850506+01:00",_x000D_
          "LastRefreshDate": "2020-11-09T16:14:22.8563435+01:00",_x000D_
          "TotalRefreshCount": 2,_x000D_
          "CustomInfo": {}_x000D_
        }_x000D_
      },_x000D_
      "6452": {_x000D_
        "$type": "Inside.Core.Formula.Definition.DefinitionAC, Inside.Core.Formula",_x000D_
        "ID": 6452,_x000D_
        "Results": [_x000D_
          [_x000D_
            "Ingénieur et cadre"_x000D_
          ]_x000D_
        ],_x000D_
        "Statistics": {_x000D_
          "CreationDate": "2022-11-15T10:02:33.4850506+01:00",_x000D_
          "LastRefreshDate": "2020-11-09T16:14:22.3964156+01:00",_x000D_
          "TotalRefreshCount": 2,_x000D_
          "CustomInfo": {}_x000D_
        }_x000D_
      },_x000D_
      "6453": {_x000D_
        "$type": "Inside.Core.Formula.Definition.DefinitionAC, Inside.Core.Formula",_x000D_
        "ID": 6453,_x000D_
        "Results": [_x000D_
          [_x000D_
            "Ingénieur et cadre"_x000D_
          ]_x000D_
        ],_x000D_
        "Statistics": {_x000D_
          "CreationDate": "2022-11-15T10:02:33.4850506+01:00",_x000D_
          "LastRefreshDate": "2020-11-09T16:14:21.3233735+01:00",_x000D_
          "TotalRefreshCount": 2,_x000D_
          "CustomInfo": {}_x000D_
        }_x000D_
      },_x000D_
      "6454": {_x000D_
        "$type": "Inside.Core.Formula.Definition.DefinitionAC, Inside.Core.Formula",_x000D_
        "ID": 6454,_x000D_
        "Results": [_x000D_
          [_x000D_
            "Ingénieur et cadre"_x000D_
          ]_x000D_
        ],_x000D_
        "Statistics": {_x000D_
          "CreationDate": "2022-11-15T10:02:33.4850506+01:00",_x000D_
          "LastRefreshDate": "2020-11-09T16:14:22.6534167+01:00",_x000D_
          "TotalRefreshCount": 2,_x000D_
          "CustomInfo": {}_x000D_
        }_x000D_
      },_x000D_
      "6455": {_x000D_
        "$type": "Inside.Core.Formula.Definition.DefinitionAC, Inside.Core.Formula",_x000D_
        "ID": 6455,_x000D_
        "Results": [_x000D_
          [_x000D_
            "Employé"_x000D_
          ]_x000D_
        ],_x000D_
        "Statistics": {_x000D_
          "CreationDate": "2022-11-15T10:02:33.4850506+01:00",_x000D_
          "LastRefreshDate": "2020-11-09T16:14:21.9742765+01:00",_x000D_
          "TotalRefreshCount": 2,_x000D_
          "CustomInfo": {}_x000D_
        }_x000D_
      },_x000D_
      "6456": {_x000D_
        "$type": "Inside.Core.Formula.Definition.DefinitionAC, Inside.Core.Formula",_x000D_
        "ID": 6456,_x000D_
        "Results": [_x000D_
          [_x000D_
            "Ingénieur et cadre"_x000D_
          ]_x000D_
        ],_x000D_
        "Statistics": {_x000D_
          "CreationDate": "2022-11-15T10:02:33.4850506+01:00",_x000D_
          "LastRefreshDate": "2020-11-09T16:14:22.870468+01:00",_x000D_
          "TotalRefreshCount": 2,_x000D_
          "CustomInfo": {}_x000D_
        }_x000D_
      },_x000D_
      "6457": {_x000D_
        "$type": "Inside.Core.Formula.Definition.DefinitionAC, Inside.Core.Formula",_x000D_
        "ID": 6457,_x000D_
        "Results": [_x000D_
          [_x000D_
            "Employé"_x000D_
          ]_x000D_
        ],_x000D_
        "Statistics": {_x000D_
          "CreationDate": "2022-11-15T10:02:33.4850506+01:00",_x000D_
          "LastRefreshDate": "2020-11-09T16:14:22.4094295+01:00",_x000D_
          "TotalRefreshCount": 2,_x000D_
          "CustomInfo": {}_x000D_
        }_x000D_
      },_x000D_
      "6458": {_x000D_
        "$type": "Inside.Core.Formula.Definition.DefinitionAC, Inside.Core.Formula",_x000D_
        "ID": 6458,_x000D_
        "Results": [_x000D_
          [_x000D_
            "Ingénieur et cadre"_x000D_
          ]_x000D_
        ],_x000D_
        "Statistics": {_x000D_
          "CreationDate": "2022-11-15T10:02:33.4850506+01:00",_x000D_
          "LastRefreshDate": "2020-11-09T16:14:21.3363396+01:00",_x000D_
          "TotalRefreshCount": 2,_x000D_
          "CustomInfo": {}_x000D_
        }_x000D_
      },_x000D_
      "6459": {_x000D_
        "$type": "Inside.Core.Formula.Definition.DefinitionAC, Inside.Core.Formula",_x000D_
        "ID": 6459,_x000D_
        "Results": [_x000D_
          [_x000D_
            "Ingénieur et cadre"_x000D_
          ]_x000D_
        ],_x000D_
        "Statistics": {_x000D_
          "CreationDate": "2022-11-15T10:02:33.4850506+01:00",_x000D_
          "LastRefreshDate": "2020-11-09T16:14:22.667474+01:00",_x000D_
          "TotalRefreshCount": 2,_x000D_
          "CustomInfo": {}_x000D_
        }_x000D_
      },_x000D_
      "6460": {_x000D_
        "$type": "Inside.Core.Formula.Definition.DefinitionAC, Inside.Core.Formula",_x000D_
        "ID": 6460,_x000D_
        "Results": [_x000D_
          [_x000D_
            "Employé"_x000D_
          ]_x000D_
        ],_x000D_
        "Statistics": {_x000D_
          "CreationDate": "2022-11-15T10:02:33.4850506+01:00",_x000D_
          "LastRefreshDate": "2020-11-09T16:14:21.9877696+01:00",_x000D_
          "TotalRefreshCount": 2,_x000D_
          "CustomInfo": {}_x000D_
        }_x000D_
      },_x000D_
      "6461": {_x000D_
        "$type": "Inside.Core.Formula.Definition.DefinitionAC, Inside.Core.Formula",_x000D_
        "ID": 6461,_x000D_
        "Results": [_x000D_
          [_x000D_
            "Employé"_x000D_
          ]_x000D_
        ],_x000D_
        "Statistics": {_x000D_
          "CreationDate": "2022-11-15T10:02:33.4850506+01:00",_x000D_
          "LastRefreshDate": "2020-11-09T16:14:22.883447+01:00",_x000D_
          "TotalRefreshCount": 2,_x000D_
          "CustomInfo": {}_x000D_
        }_x000D_
      },_x000D_
      "6462": {_x000D_
        "$type": "Inside.Core.Formula.Definition.DefinitionAC, Inside.Core.Formula",_x000D_
        "ID": 6462,_x000D_
        "Results": [_x000D_
          [_x000D_
            "Employé"_x000D_
          ]_x000D_
        ],_x000D_
        "Statistics": {_x000D_
          "CreationDate": "2022-11-15T10:02:33.4850506+01:00",_x000D_
          "LastRefreshDate": "2020-11-09T16:14:22.4379525+01:00",_x000D_
          "TotalRefreshCount": 2,_x000D_
          "CustomInfo": {}_x000D_
        }_x000D_
      },_x000D_
      "6463": {_x000D_
        "$type": "Inside.Core.Formula.Definition.DefinitionAC, Inside.Core.Formula",_x000D_
        "ID": 6463,_x000D_
        "Results": [_x000D_
          [_x000D_
            "Employé"_x000D_
          ]_x000D_
        ],_x000D_
        "Statistics": {_x000D_
          "CreationDate": "2022-11-15T10:02:33.4850506+01:00",_x000D_
          "LastRefreshDate": "2020-11-09T16:14:21.3492637+01:00",_x000D_
          "TotalRefreshCount": 2,_x000D_
          "CustomInfo": {}_x000D_
        }_x000D_
      },_x000D_
      "6464": {_x000D_
        "$type": "Inside.Core.Formula.Definition.DefinitionAC, Inside.Core.Formula",_x000D_
        "ID": 6464,_x000D_
        "Results": [_x000D_
          [_x000D_
            "Employé"_x000D_
          ]_x000D_
        ],_x000D_
        "Statistics": {_x000D_
          "CreationDate": "2022-11-15T10:02:33.4850506+01:00",_x000D_
          "LastRefreshDate": "2020-11-09T16:14:22.6809086+01:00",_x000D_
          "TotalRefreshCount": 2,_x000D_
          "CustomInfo": {}_x000D_
        }_x000D_
      },_x000D_
      "6465": {_x000D_
        "$type": "Inside.Core.Formula.Definition.DefinitionAC, Inside.Core.Formula",_x000D_
        "ID": 6465,_x000D_
        "Results": [_x000D_
          [_x000D_
            "Ingénieur et cadre"_x000D_
          ]_x000D_
        ],_x000D_
        "Statistics": {_x000D_
          "CreationDate": "2022-11-15T10:02:33.4850506+01:00",_x000D_
          "LastRefreshDate": "2020-11-09T16:14:22.0017326+01:00",_x000D_
          "TotalRefreshCount": 2,_x000D_
          "CustomInfo": {}_x000D_
        }_x000D_
      },_x000D_
      "6466": {_x000D_
        "$type": "Inside.Core.Formula.Definition.DefinitionAC, Inside.Core.Formula",_x000D_
        "ID": 6466,_x000D_
        "Results": [_x000D_
          [_x000D_
            "Employé"_x000D_
          ]_x000D_
        ],_x000D_
        "Statistics": {_x000D_
          "CreationDate": "2022-11-15T10:02:33.4850506+01:00",_x000D_
          "LastRefreshDate": "2020-11-09T16:14:22.8964126+01:00",_x000D_
          "TotalRefreshCount": 2,_x000D_
          "CustomInfo": {}_x000D_
        }_x000D_
      },_x000D_
      "6467": {_x000D_
        "$type": "Inside.Core.Formula.Definition.DefinitionAC, Inside.Core.Formula",_x000D_
        "ID": 6467,_x000D_
        "Results": [_x000D_
          [_x000D_
            "Ingénieur et cadre"_x000D_
          ]_x000D_
        ],_x000D_
        "Statistics": {_x000D_
          "CreationDate": "2022-11-15T10:02:33.4850506+01:00",_x000D_
          "LastRefreshDate": "2020-11-09T16:14:22.4529274+01:00",_x000D_
          "TotalRefreshCount": 2,_x000D_
          "CustomInfo": {}_x000D_
        }_x000D_
      },_x000D_
      "6468": {_x000D_
        "$type": "Inside.Core.Formula.Definition.DefinitionAC, Inside.Core.Formula",_x000D_
        "ID": 6468,_x000D_
        "Results": [_x000D_
          [_x000D_
            "Ingénieur et cadre"_x000D_
          ]_x000D_
        ],_x000D_
        "Statistics": {_x000D_
          "CreationDate": "2022-11-15T10:02:33.4850506+01:00",_x000D_
          "LastRefreshDate": "2020-11-09T16:14:21.3642786+01:00",_x000D_
          "TotalRefreshCount": 2,_x000D_
          "CustomInfo": {}_x000D_
        }_x000D_
      },_x000D_
      "6469": {_x000D_
        "$type": "Inside.Core.Formula.Definition.DefinitionAC, Inside.Core.Formula",_x000D_
        "ID": 6469,_x000D_
        "Results": [_x000D_
          [_x000D_
            "Employé"_x000D_
          ]_x000D_
        ],_x000D_
        "Statistics": {_x000D_
          "CreationDate": "2022-11-15T10:02:33.4850506+01:00",_x000D_
          "LastRefreshDate": "2020-11-09T16:14:22.6948619+01:00",_x000D_
          "TotalRefreshCount": 2,_x000D_
          "CustomInfo": {}_x000D_
        }_x000D_
      },_x000D_
      "6470": {_x000D_
        "$type": "Inside.Core.Formula.Definition.DefinitionAC, Inside.Core.Formula",_x000D_
        "ID": 6470,_x000D_
        "Results": [_x000D_
          [_x000D_
            "Ingénieur et cadre"_x000D_
          ]_x000D_
        ],_x000D_
        "Statistics": {_x000D_
          "CreationDate": "2022-11-15T10:02:33.4850506+01:00",_x000D_
          "LastRefreshDate": "2020-11-09T16:14:22.0163355+01:00",_x000D_
          "TotalRefreshCount": 2,_x000D_
          "CustomInfo": {}_x000D_
        }_x000D_
      },_x000D_
      "6471": {_x000D_
        "$type": "Inside.Core.Formula.Definition.DefinitionAC, Inside.Core.Formula",_x000D_
        "ID": 6471,_x000D_
      </t>
  </si>
  <si>
    <t xml:space="preserve">  "Results": [_x000D_
          [_x000D_
            "Employé"_x000D_
          ]_x000D_
        ],_x000D_
        "Statistics": {_x000D_
          "CreationDate": "2022-11-15T10:02:33.4850506+01:00",_x000D_
          "LastRefreshDate": "2020-11-09T16:14:22.9103169+01:00",_x000D_
          "TotalRefreshCount": 2,_x000D_
          "CustomInfo": {}_x000D_
        }_x000D_
      },_x000D_
      "6472": {_x000D_
        "$type": "Inside.Core.Formula.Definition.DefinitionAC, Inside.Core.Formula",_x000D_
        "ID": 6472,_x000D_
        "Results": [_x000D_
          [_x000D_
            "2"_x000D_
          ]_x000D_
        ],_x000D_
        "Statistics": {_x000D_
          "CreationDate": "2022-11-15T10:02:33.4850506+01:00",_x000D_
          "LastRefreshDate": "2020-11-09T16:14:22.4655179+01:00",_x000D_
          "TotalRefreshCount": 2,_x000D_
          "CustomInfo": {}_x000D_
        }_x000D_
      },_x000D_
      "6473": {_x000D_
        "$type": "Inside.Core.Formula.Definition.DefinitionAC, Inside.Core.Formula",_x000D_
        "ID": 6473,_x000D_
        "Results": [_x000D_
          [_x000D_
            "1"_x000D_
          ]_x000D_
        ],_x000D_
        "Statistics": {_x000D_
          "CreationDate": "2022-11-15T10:02:33.4850506+01:00",_x000D_
          "LastRefreshDate": "2020-11-09T16:14:21.3782302+01:00",_x000D_
          "TotalRefreshCount": 2,_x000D_
          "CustomInfo": {}_x000D_
        }_x000D_
      },_x000D_
      "6474": {_x000D_
        "$type": "Inside.Core.Formula.Definition.DefinitionAC, Inside.Core.Formula",_x000D_
        "ID": 6474,_x000D_
        "Results": [_x000D_
          [_x000D_
            "1"_x000D_
          ]_x000D_
        ],_x000D_
        "Statistics": {_x000D_
          "CreationDate": "2022-11-15T10:02:33.4850506+01:00",_x000D_
          "LastRefreshDate": "2020-11-09T16:14:22.7078421+01:00",_x000D_
          "TotalRefreshCount": 2,_x000D_
          "CustomInfo": {}_x000D_
        }_x000D_
      },_x000D_
      "6475": {_x000D_
        "$type": "Inside.Core.Formula.Definition.DefinitionAC, Inside.Core.Formula",_x000D_
        "ID": 6475,_x000D_
        "Results": [_x000D_
          [_x000D_
            "2"_x000D_
          ]_x000D_
        ],_x000D_
        "Statistics": {_x000D_
          "CreationDate": "2022-11-15T10:02:33.4850506+01:00",_x000D_
          "LastRefreshDate": "2020-11-09T16:14:22.9213226+01:00",_x000D_
          "TotalRefreshCount": 2,_x000D_
          "CustomInfo": {}_x000D_
        }_x000D_
      },_x000D_
      "6476": {_x000D_
        "$type": "Inside.Core.Formula.Definition.DefinitionAC, Inside.Core.Formula",_x000D_
        "ID": 6476,_x000D_
        "Results": [_x000D_
          [_x000D_
            "1"_x000D_
          ]_x000D_
        ],_x000D_
        "Statistics": {_x000D_
          "CreationDate": "2022-11-15T10:02:33.4850506+01:00",_x000D_
          "LastRefreshDate": "2020-11-09T16:14:21.3842297+01:00",_x000D_
          "TotalRefreshCount": 2,_x000D_
          "CustomInfo": {}_x000D_
        }_x000D_
      },_x000D_
      "6477": {_x000D_
        "$type": "Inside.Core.Formula.Definition.DefinitionAC, Inside.Core.Formula",_x000D_
        "ID": 6477,_x000D_
        "Results": [_x000D_
          [_x000D_
            "3"_x000D_
          ]_x000D_
        ],_x000D_
        "Statistics": {_x000D_
          "CreationDate": "2022-11-15T10:02:33.4850506+01:00",_x000D_
          "LastRefreshDate": "2020-11-09T16:14:21.5939542+01:00",_x000D_
          "TotalRefreshCount": 2,_x000D_
          "CustomInfo": {}_x000D_
        }_x000D_
      },_x000D_
      "6478": {_x000D_
        "$type": "Inside.Core.Formula.Definition.DefinitionAC, Inside.Core.Formula",_x000D_
        "ID": 6478,_x000D_
        "Results": [_x000D_
          [_x000D_
            "1"_x000D_
          ]_x000D_
        ],_x000D_
        "Statistics": {_x000D_
          "CreationDate": "2022-11-15T10:02:33.4850506+01:00",_x000D_
          "LastRefreshDate": "2020-11-09T16:14:21.8162085+01:00",_x000D_
          "TotalRefreshCount": 2,_x000D_
          "CustomInfo": {}_x000D_
        }_x000D_
      },_x000D_
      "6479": {_x000D_
        "$type": "Inside.Core.Formula.Definition.DefinitionAC, Inside.Core.Formula",_x000D_
        "ID": 6479,_x000D_
        "Results": [_x000D_
          [_x000D_
            "2"_x000D_
          ]_x000D_
        ],_x000D_
        "Statistics": {_x000D_
          "CreationDate": "2022-11-15T10:02:33.4850506+01:00",_x000D_
          "LastRefreshDate": "2020-11-09T16:14:22.0357964+01:00",_x000D_
          "TotalRefreshCount": 2,_x000D_
          "CustomInfo": {}_x000D_
        }_x000D_
      },_x000D_
      "6480": {_x000D_
        "$type": "Inside.Core.Formula.Definition.DefinitionAC, Inside.Core.Formula",_x000D_
        "ID": 6480,_x000D_
        "Results": [_x000D_
          [_x000D_
            "3"_x000D_
          ]_x000D_
        ],_x000D_
        "Statistics": {_x000D_
          "CreationDate": "2022-11-15T10:02:33.4850506+01:00",_x000D_
          "LastRefreshDate": "2020-11-09T16:14:22.4824386+01:00",_x000D_
          "TotalRefreshCount": 2,_x000D_
          "CustomInfo": {}_x000D_
        }_x000D_
      },_x000D_
      "6481": {_x000D_
        "$type": "Inside.Core.Formula.Definition.DefinitionAC, Inside.Core.Formula",_x000D_
        "ID": 6481,_x000D_
        "Results": [_x000D_
          [_x000D_
            "2"_x000D_
          ]_x000D_
        ],_x000D_
        "Statistics": {_x000D_
          "CreationDate": "2022-11-15T10:02:33.4850506+01:00",_x000D_
          "LastRefreshDate": "2020-11-09T16:14:22.7213912+01:00",_x000D_
          "TotalRefreshCount": 2,_x000D_
          "CustomInfo": {}_x000D_
        }_x000D_
      },_x000D_
      "6482": {_x000D_
        "$type": "Inside.Core.Formula.Definition.DefinitionAC, Inside.Core.Formula",_x000D_
        "ID": 6482,_x000D_
        "Results": [_x000D_
          [_x000D_
            "1"_x000D_
          ]_x000D_
        ],_x000D_
        "Statistics": {_x000D_
          "CreationDate": "2022-11-15T10:02:33.4850506+01:00",_x000D_
          "LastRefreshDate": "2020-11-09T16:14:23.9068152+01:00",_x000D_
          "TotalRefreshCount": 2,_x000D_
          "CustomInfo": {}_x000D_
        }_x000D_
      },_x000D_
      "6483": {_x000D_
        "$type": "Inside.Core.Formula.Definition.DefinitionAC, Inside.Core.Formula",_x000D_
        "ID": 6483,_x000D_
        "Results": [_x000D_
          [_x000D_
            "2"_x000D_
          ]_x000D_
        ],_x000D_
        "Statistics": {_x000D_
          "CreationDate": "2022-11-15T10:02:33.4850506+01:00",_x000D_
          "LastRefreshDate": "2020-11-09T16:14:21.3987516+01:00",_x000D_
          "TotalRefreshCount": 2,_x000D_
          "CustomInfo": {}_x000D_
        }_x000D_
      },_x000D_
      "6484": {_x000D_
        "$type": "Inside.Core.Formula.Definition.DefinitionAC, Inside.Core.Formula",_x000D_
        "ID": 6484,_x000D_
        "Results": [_x000D_
          [_x000D_
            "2"_x000D_
          ]_x000D_
        ],_x000D_
        "Statistics": {_x000D_
          "CreationDate": "2022-11-15T10:02:33.4850506+01:00",_x000D_
          "LastRefreshDate": "2020-11-09T16:14:21.6069629+01:00",_x000D_
          "TotalRefreshCount": 2,_x000D_
          "CustomInfo": {}_x000D_
        }_x000D_
      },_x000D_
      "6485": {_x000D_
        "$type": "Inside.Core.Formula.Definition.DefinitionAC, Inside.Core.Formula",_x000D_
        "ID": 6485,_x000D_
        "Results": [_x000D_
          [_x000D_
            "1"_x000D_
          ]_x000D_
        ],_x000D_
        "Statistics": {_x000D_
          "CreationDate": "2022-11-15T10:02:33.4850506+01:00",_x000D_
          "LastRefreshDate": "2020-11-09T16:14:21.8301863+01:00",_x000D_
          "TotalRefreshCount": 2,_x000D_
          "CustomInfo": {}_x000D_
        }_x000D_
      },_x000D_
      "6486": {_x000D_
        "$type": "Inside.Core.Formula.Definition.DefinitionAC, Inside.Core.Formula",_x000D_
        "ID": 6486,_x000D_
        "Results": [_x000D_
          [_x000D_
            "2"_x000D_
          ]_x000D_
        ],_x000D_
        "Statistics": {_x000D_
          "CreationDate": "2022-11-15T10:02:33.4850506+01:00",_x000D_
          "LastRefreshDate": "2020-11-09T16:14:22.0623142+01:00",_x000D_
          "TotalRefreshCount": 2,_x000D_
          "CustomInfo": {}_x000D_
        }_x000D_
      },_x000D_
      "6487": {_x000D_
        "$type": "Inside.Core.Formula.Definition.DefinitionAC, Inside.Core.Formula",_x000D_
        "ID": 6487,_x000D_
        "Results": [_x000D_
          [_x000D_
            "3"_x000D_
          ]_x000D_
        ],_x000D_
        "Statistics": {_x000D_
          "CreationDate": "2022-11-15T10:02:33.4850506+01:00",_x000D_
          "LastRefreshDate": "2020-11-09T16:14:22.4963999+01:00",_x000D_
          "TotalRefreshCount": 2,_x000D_
          "CustomInfo": {}_x000D_
        }_x000D_
      },_x000D_
      "6488": {_x000D_
        "$type": "Inside.Core.Formula.Definition.DefinitionAC, Inside.Core.Formula",_x000D_
        "ID": 6488,_x000D_
        "Results": [_x000D_
          [_x000D_
            "3"_x000D_
          ]_x000D_
        ],_x000D_
        "Statistics": {_x000D_
          "CreationDate": "2022-11-15T10:02:33.4850506+01:00",_x000D_
          "LastRefreshDate": "2020-11-09T16:14:22.7343672+01:00",_x000D_
          "TotalRefreshCount": 2,_x000D_
          "CustomInfo": {}_x000D_
        }_x000D_
      },_x000D_
      "6489": {_x000D_
        "$type": "Inside.Core.Formula.Definition.DefinitionAC, Inside.Core.Formula",_x000D_
        "ID": 6489,_x000D_
        "Results": [_x000D_
          [_x000D_
            "1"_x000D_
          ]_x000D_
        ],_x000D_
        "Statistics": {_x000D_
          "CreationDate": "2022-11-15T10:02:33.4850506+01:00",_x000D_
          "LastRefreshDate": "2020-11-09T16:14:23.9078104+01:00",_x000D_
          "TotalRefreshCount": 2,_x000D_
          "CustomInfo": {}_x000D_
        }_x000D_
      },_x000D_
      "6490": {_x000D_
        "$type": "Inside.Core.Formula.Definition.DefinitionAC, Inside.Core.Formula",_x000D_
        "ID": 6490,_x000D_
        "Results": [_x000D_
          [_x000D_
            "2"_x000D_
          ]_x000D_
        ],_x000D_
        "Statistics": {_x000D_
          "CreationDate": "2022-11-15T10:02:33.4850506+01:00",_x000D_
          "LastRefreshDate": "2020-11-09T16:14:21.4122276+01:00",_x000D_
          "TotalRefreshCount": 2,_x000D_
          "CustomInfo": {}_x000D_
        }_x000D_
      },_x000D_
      "6491": {_x000D_
        "$type": "Inside.Core.Formula.Definition.DefinitionAC, Inside.Core.Formula",_x000D_
        "ID": 6491,_x000D_
        "Results": [_x000D_
          [_x000D_
            "1"_x000D_
          ]_x000D_
        ],_x000D_
        "Statistics": {_x000D_
          "CreationDate": "2022-11-15T10:02:33.4850506+01:00",_x000D_
          "LastRefreshDate": "2020-11-09T16:14:21.4142801+01:00",_x000D_
          "TotalRefreshCount": 2,_x000D_
          "CustomInfo": {}_x000D_
        }_x000D_
      },_x000D_
      "6492": {_x000D_
        "$type": "Inside.Core.Formula.Definition.DefinitionAC, Inside.Core.Formula",_x000D_
        "ID": 6492,_x000D_
        "Results": [_x000D_
          [_x000D_
            "3"_x000D_
          ]_x000D_
        ],_x000D_
        "Statistics": {_x000D_
          "CreationDate": "2022-11-15T10:02:33.4850506+01:00",_x000D_
          "LastRefreshDate": "2020-11-09T16:14:21.4162664+01:00",_x000D_
          "TotalRefreshCount": 2,_x000D_
          "CustomInfo": {}_x000D_
        }_x000D_
      },_x000D_
      "6493": {_x000D_
        "$type": "Inside.Core.Formula.Definition.DefinitionAC, Inside.Core.Formula",_x000D_
        "ID": 6493,_x000D_
        "Results": [_x000D_
          [_x000D_
            "1"_x000D_
          ]_x000D_
        ],_x000D_
        "Statistics": {_x000D_
          "CreationDate": "2022-11-15T10:02:33.4850506+01:00",_x000D_
          "LastRefreshDate": "2020-11-09T16:14:21.4172368+01:00",_x000D_
          "TotalRefreshCount": 2,_x000D_
          "CustomInfo": {}_x000D_
        }_x000D_
      },_x000D_
      "6494": {_x000D_
        "$type": "Inside.Core.Formula.Definition.DefinitionAC, Inside.Core.Formula",_x000D_
        "ID": 6494,_x000D_
        "Results": [_x000D_
          [_x000D_
            "1"_x000D_
          ]_x000D_
        ],_x000D_
        "Statistics": {_x000D_
          "CreationDate": "2022-11-15T10:02:33.4850506+01:00",_x000D_
          "LastRefreshDate": "2020-11-09T16:14:21.4192392+01:00",_x000D_
          "TotalRefreshCount": 2,_x000D_
          "CustomInfo": {}_x000D_
        }_x000D_
      },_x000D_
      "6495": {_x000D_
        "$type": "Inside.Core.Formula.Definition.DefinitionAC, Inside.Core.Formula",_x000D_
        "ID": 6495,_x000D_
        "Results": [_x000D_
          [_x000D_
            "2"_x000D_
          ]_x000D_
        ],_x000D_
        "Statistics": {_x000D_
          "CreationDate": "2022-11-15T10:02:33.4850506+01:00",_x000D_
          "LastRefreshDate": "2020-11-09T16:14:21.4212336+01:00",_x000D_
          "TotalRefreshCount": 2,_x000D_
          "CustomInfo": {}_x000D_
        }_x000D_
      },_x000D_
      "6496": {_x000D_
        "$type": "Inside.Core.Formula.Definition.DefinitionAC, Inside.Core.Formula",_x000D_
        "ID": 6496,_x000D_
        "Results": [_x000D_
          [_x000D_
            "3"_x000D_
          ]_x000D_
        ],_x000D_
        "Statistics": {_x000D_
          "CreationDate": "2022-11-15T10:02:33.4860572+01:00",_x000D_
          "LastRefreshDate": "2020-11-09T16:14:21.4222411+01:00",_x000D_
          "TotalRefreshCount": 2,_x000D_
          "CustomInfo": {}_x000D_
        }_x000D_
      },_x000D_
      "6497": {_x000D_
        "$type": "Inside.Core.Formula.Definition.DefinitionAC, Inside.Core.Formula",_x000D_
        "ID": 6497,_x000D_
        "Results": [_x000D_
          [_x000D_
            "1"_x000D_
          ]_x000D_
        ],_x000D_
        "Statistics": {_x000D_
          "CreationDate": "2022-11-15T10:02:33.4860572+01:00",_x000D_
          "LastRefreshDate": "2020-11-09T16:14:21.4262452+01:00",_x000D_
          "TotalRefreshCount": 2,_x000D_
          "CustomInfo": {}_x000D_
        }_x000D_
      },_x000D_
      "6498": {_x000D_
        "$type": "Inside.Core.Formula.Definition.DefinitionAC, Inside.Core.Formula",_x000D_
        "ID": 6498,_x000D_
        "Results": [_x000D_
          [_x000D_
            "1"_x000D_
          ]_x000D_
        ],_x000D_
        "Statistics": {_x000D_
          "CreationDate": "2022-11-15T10:02:33.4860572+01:00",_x000D_
          "LastRefreshDate": "2020-11-09T16:14:21.4291835+01:00",_x000D_
          "TotalRefreshCount": 2,_x000D_
          "CustomInfo": {}_x000D_
        }_x000D_
      },_x000D_
      "6499": {_x000D_
        "$type": "Inside.Core.Formula.Definition.DefinitionAC, Inside.Core.Formula",_x000D_
        "ID": 6499,_x000D_
        "Results": [_x000D_
          [_x000D_
            "2"_x000D_
          ]_x000D_
        ],_x000D_
        "Statistics": {_x000D_
          "CreationDate": "2022-11-15T10:02:33.4860572+01:00",_x000D_
          "LastRefreshDate": "2020-11-09T16:14:21.4332205+01:00",_x000D_
          "TotalRefreshCount": 2,_x000D_
          "CustomInfo": {}_x000D_
        }_x000D_
      },_x000D_
      "6500": {_x000D_
        "$type": "Inside.Core.Formula.Definition.DefinitionAC, Inside.Core.Formula",_x000D_
        "ID": 6500,_x000D_
        "Results": [_x000D_
          [_x000D_
            "3"_x000D_
          ]_x000D_
        ],_x000D_
        "Statistics": {_x000D_
          "CreationDate": "2022-11-15T10:02:33.4860572+01:00",_x000D_
          "LastRefreshDate": "2020-11-09T16:14:21.4362183+01:00",_x000D_
          "TotalRefreshCount": 2,_x000D_
          "CustomInfo": {}_x000D_
        }_x000D_
      },_x000D_
      "6501": {_x000D_
        "$type": "Inside.Core.Formula.Definition.DefinitionAC, Inside.Core.Formula",_x000D_
        "ID": 6501,_x000D_
        "Results": [_x000D_
          [_x000D_
            "2"_x000D_
          ]_x000D_
        ],_x000D_
        "Statistics": {_x000D_
          "CreationDate": "2022-11-15T10:02:33.4860572+01:00",_x000D_
          "LastRefreshDate": "2020-11-09T16:14:21.4381602+01:00",_x000D_
          "TotalRefreshCount": 2,_x000D_
          "CustomInfo": {}_x000D_
        }_x000D_
      },_x000D_
      "6502": {_x000D_
        "$type": "Inside.Core.Formula.Definition.DefinitionAC, Inside.Core.Formula",_x000D_
        "ID": 6502,_x000D_
        "Results": [_x000D_
          [_x000D_
            "1"_x000D_
          ]_x000D_
        ],_x000D_
        "Statistics": {_x000D_
          "CreationDate": "2022-11-15T10:02:33.4860572+01:00",_x000D_
          "LastRefreshDate": "2020-11-09T16:14:21.4401965+01:00",_x000D_
          "TotalRefreshCount": 2,_x000D_
          "CustomInfo": {}_x000D_
        }_x000D_
      },_x000D_
      "6503": {_x000D_
        "$type": "Inside.Core.Formula.Definition.DefinitionAC, Inside.Core.Formula",_x000D_
        "ID": 6503,_x000D_
        "Results": [_x000D_
          [_x000D_
            "2"_x000D_
          ]_x000D_
        ],_x000D_
        "Statistics": {_x000D_
          "CreationDate": "2022-11-15T10:02:33.4860572+01:00",_x000D_
          "LastRefreshDate": "2020-11-09T16:14:21.4421995+01:00",_x000D_
          "TotalRefreshCount": 2,_x000D_
          "CustomInfo": {}_x000D_
        }_x000D_
      },_x000D_
      "6504": {_x000D_
        "$type": "Inside.Core.Formula.Definition.DefinitionAC, Inside.Core.Formula",_x000D_
        "ID": 6504,_x000D_
        "Results": [_x000D_
          [_x000D_
            "2"_x000D_
          ]_x000D_
        ],_x000D_
        "Statistics": {_x000D_
          "CreationDate": "2022-11-15T10:02:33.4860572+01:00",_x000D_
          "LastRefreshDate": "2020-11-09T16:14:21.4431942+01:00",_x000D_
          "TotalRefreshCount": 2,_x000D_
          "CustomInfo": {}_x000D_
        }_x000D_
      },_x000D_
      "6505": {_x000D_
        "$type": "Inside.Core.Formula.Definition.DefinitionAC, Inside.Core.Formula",_x000D_
        "ID": 6505,_x000D_
        "Results": [_x000D_
          [_x000D_
            "4"_x000D_
          ]_x000D_
        ],_x000D_
        "Statistics": {_x000D_
          "CreationDate": "2022-11-15T10:02:33.4860572+01:00",_x000D_
          "LastRefreshDate": "2020-11-09T16:14:21.4451412+01:00",_x000D_
          "TotalRefreshCount": 2,_x000D_
          "CustomInfo": {}_x000D_
        }_x000D_
      },_x000D_
      "6506": {_x000D_
        "$type": "Inside.Core.Formula.Definition.DefinitionAC, Inside.Core.Formula",_x000D_
        "ID": 6506,_x000D_
        "Results": [_x000D_
          [_x000D_
            "2"_x000D_
          ]_x000D_
        ],_x000D_
        "Statistics": {_x000D_
          "CreationDate": "2022-11-15T10:02:33.4860572+01:00",_x000D_
          "LastRefreshDate": "2020-11-09T16:14:21.4471791+01:00",_x000D_
          "TotalRefreshCount": 2,_x000D_
          "CustomInfo": {}_x000D_
        }_x000D_
      },_x000D_
      "6507": {_x000D_
        "$type": "Inside.Core.Formula.Definition.DefinitionAC, Inside.Core.Formula",_x000D_
        "ID": 6507,_x000D_
        "Results": [_x000D_
          [_x000D_
            "1"_x000D_
          ]_x000D_
        ],_x000D_
        "Statistics": {_x000D_
          "CreationDate": "2022-11-15T10:02:33.4860572+01:00",_x000D_
          "LastRefreshDate": "2020-11-09T16:14:21.4481852+01:00",_x000D_
          "TotalRefreshCount": 2,_x000D_
          "CustomInfo": {}_x000D_
        }_x000D_
      },_x000D_
      "6508": {_x000D_
        "$type": "Inside.Core.Formula.Definition.DefinitionAC, Inside.Core.Formula",_x000D_
        "ID": 6508,_x000D_
        "Results": [_x000D_
          [_x000D_
            "2"_x000D_
          ]_x000D_
        ],_x000D_
        "Statistics": {_x000D_
          "CreationDate": "2022-11-15T10:02:33.4860572+01:00",_x000D_
          "LastRefreshDate": "2020-11-09T16:14:21.4501686+01:00",_x000D_
          "TotalRefreshCount": 2,_x000D_
          "CustomInfo": {}_x000D_
        }_x000D_
      },_x000D_
      "6509": {_x000D_
        "$type": "Inside.Core.Formula.Definition.DefinitionAC, Inside.Core.Formula",_x000D_
        "ID": 6509,_x000D_
        "Results": [_x000D_
          [_x000D_
            "3"_x000D_
          ]_x000D_
        ],_x000D_
        "Statistics": {_x000D_
          "CreationDate": "2022-11-15T10:02:33.4860572+01:00",_x000D_
          "LastRefreshDate": "2020-11-09T16:14:21.4521659+01:00",_x000D_
          "TotalRefreshCount": 2,_x000D_
          "CustomInfo": {}_x000D_
        }_x000D_
      },_x000D_
      "6510": {_x000D_
        "$type": "Inside.Core.Formula.Definition.DefinitionAC, Inside.Core.Formula",_x000D_
        "ID": 6510,_x000D_
        "Results": [_x000D_
          [_x000D_
            "3"_x000D_
          ]_x000D_
        ],_x000D_
        "Statistics": {_x000D_
          "CreationDate": "2022-11-15T10:02:33.4860572+01:00",_x000D_
          "LastRefreshDate": "2020-11-09T16:14:21.4531634+01:00",_x000D_
          "TotalRefreshCount": 2,_x000D_
          "CustomInfo": {}_x000D_
        }_x000D_
      },_x000D_
      "6511": {_x000D_
        "$type": "Inside.Core.Formula.Definition.DefinitionAC, Inside.Core.Formula",_x000D_
        "ID": 6511,_x000D_
        "Results": [_x000D_
          [_x000D_
            "1"_x000D_
          ]_x000D_
        ],_x000D_
        "Statistics": {_x000D_
          "CreationDate": "2022-11-15T10:02:33.4860572+01:00",_x000D_
          "LastRefreshDate": "2020-11-09T16:14:21.4551586+01:00",_x000D_
          "TotalRefreshCount": 2,_x000D_
          "CustomInfo": {}_x000D_
        }_x000D_
      },_x000D_
      "6512": {_x000D_
        "$type": "Inside.Core.Formula.Definition.DefinitionAC, Inside.Core.Formula",_x000D_
        "ID": 6512,_x000D_
        "Results": [_x000D_
          [_x000D_
            "2"_x000D_
          ]_x000D_
        ],_x000D_
        "Statistics": {_x000D_
          "CreationDate": "2022-11-15T10:02:33.4860572+01:00",_x000D_
          "LastRefreshDate": "2020-11-09T16:14:21.4571518+01:00",_x000D_
          "TotalRefreshCount": 2,_x000D_
          "CustomInfo": {}_x000D_
        }_x000D_
      },_x000D_
      "6513": {_x000D_
        "$type": "Inside.Core.Formula.Definition.DefinitionAC, Inside.Core.Formula",_x000D_
        "ID": 6513,_x000D_
        "Results": [_x000D_
          [_x000D_
            "2"_x000D_
          ]_x000D_
        ],_x000D_
        "Statistics": {_x000D_
          "CreationDate": "2022-11-15T10:02:33.4860572+01:00",_x000D_
          "LastRefreshDate": "2020-11-09T16:14:21.45815+01:00",_x000D_
          "TotalRefreshCount": 2,_x000D_
          "CustomInfo": {}_x000D_
        }_x000D_
      },_x000D_
      "6514": {_x000D_
        "$type": "Inside.Core.Formula.Definition.DefinitionAC, Inside.Core.Formula",_x000D_
        "ID": 6514,_x000D_
        "Results": [_x000D_
          [_x000D_
            "2"_x000D_
          ]_x000D_
        ],_x000D_
        "Statistics": {_x000D_
          "CreationDate": "2022-11-15T10:02:33.4860572+01:00",_x000D_
          "LastRefreshDate": "2020-11-09T16:14:21.4613932+01:00",_x000D_
          "TotalRefreshCount": 2,_x000D_
          "CustomInfo": {}_x000D_
        }_x000D_
      },_x000D_
      "6515": {_x000D_
        "$type": "Inside.Core.Formula.Definition.DefinitionAC, Inside.Core.Formula",_x000D_
        "ID": 6515,_x000D_
        "Results": [_x000D_
          [_x000D_
            "1"_x000D_
          ]_x000D_
        ],_x000D_
        "Statistics": {_x000D_
          "CreationDate": "2022-11-15T10:02:33.4860572+01:00",_x000D_
          "LastRefreshDate": "2020-11-09T16:14:21.4634298+01:00",_x000D_
          "TotalRefreshCount": 2,_x000D_
          "CustomInfo": {}_x000D_
        }_x000D_
      },_x000D_
      "6516": {_x000D_
        "$type": "Inside.Core.Formula.Definition.DefinitionAC, Inside.Core.Formula",_x000D_
        "ID": 6516,_x000D_
        "Results": [_x000D_
          [_x000D_
            "2"_x000D_
          ]_x000D_
        ],_x000D_
        "Statistics": {_x000D_
          "CreationDate": "2022-11-15T10:02:33.4860572+01:00",_x000D_
          "LastRefreshDate": "2020-11-09T16:14:21.4644236+01:00",_x000D_
          "TotalRefreshCount": 2,_x000D_
          "CustomInfo": {}_x000D_
        }_x000D_
      },_x000D_
      "6517": {_x000D_
        "$type": "Inside.Core.Formula.Definition.DefinitionAC, Inside.Core.Formula",_x000D_
        "ID": 6517,_x000D_
        "Results": [_x000D_
          [_x000D_
            "2"_x000D_
          ]_x000D_
        ],_x000D_
        "Statistics": {_x000D_
          "CreationDate": "2022-11-15T10:02:33.4860572+01:00",_x000D_
          "LastRefreshDate": "2020-11-09T16:14:21.4664213+01:00",_x000D_
          "TotalRefreshCount": 2,_x000D_
          "CustomInfo": {}_x000D_
        }_x000D_
      },_x000D_
      "6518": {_x000D_
        "$type": "Inside.Core.Formula.Definition.DefinitionAC, Inside.Core.Formula",_x000D_
        "ID": 6518,_x000D_
        "Results": [_x000D_
          [_x000D_
            "1"_x000D_
          ]_x000D_
        ],_x000D_
        "Statistics": {_x000D_
          "CreationDate": "2022-11-15T10:02:33.4860572+01:00",_x000D_
          "LastRefreshDate": "2020-11-09T16:14:21.4684147+01:00",_x000D_
          "TotalRefreshCount": 2,_x000D_
          "CustomInfo": {}_x000D_
        }_x000D_
      },_x000D_
      "6519": {_x000D_
        "$type": "Inside.Core.Formula.Definition.DefinitionAC, Inside.Core.Formula",_x000D_
        "ID": 6519,_x000D_
        "Results": [_x000D_
          [_x000D_
            "Employé"_x000D_
          ]_x000D_
        ],_x000D_
        "Statistics": {_x000D_
          "CreationDate": "2022-11-15T10:02:33.4860572+01:00",_x000D_
          "LastRefreshDate": "2020-11-09T16:14:22.8234832+01:00",_x000D_
          "TotalRefreshCount": 2,_x000D_
          "CustomInfo": {}_x000D_
        }_x000D_
      },_x000D_
      "6520": {_x000D_
        "$type": "Inside.Core.Formula.Definition.DefinitionAC, Inside.Core.Formula",_x000D_
        "ID": 6520,_x000D_
        "Results": [_x000D_
          [_x000D_
            "Employé"_x000D_
          ]_x000D_
        ],_x000D_
        "Statistics": {_x000D_
          "CreationDate": "2022-11-15T10:02:33.4860572+01:00",_x000D_
          "LastRefreshDate": "2020-11-09T16:14:21.9368632+01:00",_x000D_
          "TotalRefreshCount": 2,_x000D_
          "CustomInfo": {}_x000D_
        }_x000D_
      },_x000D_
      "6521": {_x000D_
        "$type": "Inside.Core.Formula.Definition.DefinitionAC, Inside.Core.Formula",_x000D_
        "ID": 6521,_x000D_
        "Results": [_x000D_
          [_x000D_
            "Employé"_x000D_
          ]_x000D_
        ],_x000D_
        "Statistics": {_x000D_
          "CreationDate": "2022-11-15T10:02:33.4860572+01:00",_x000D_
          "LastRefreshDate": "2020-11-09T16:14:21.3006656+01:00",_x000D_
          "TotalRefreshCount": 2,_x000D_
          "CustomInfo": {}_x000D_
        }_x000D_
      },_x000D_
      "6522": {_x000D_
        "$type": "Inside.Core.Formula.Definition.DefinitionAC, Inside.Core.Formula",_x000D_
        "ID": 6522,_x000D_
        "Results": [_x000D_
          [_x000D_
            "Employé"_x000D_
          ]_x000D_
        ],_x000D_
        "Statistics": {_x000D_
          "CreationDate": "2022-11-15T10:02:33.4860572+01:00",_x000D_
          "LastRefreshDate": "2020-11-09T16:14:22.6354402+01:00",_x000D_
          "TotalRefreshCount": 2,_x000D_
          "CustomInfo": {}_x000D_
        }_x000D_
      },_x000D_
      "6523": {_x000D_
        "$type": "Inside.Core.Formula.Definition.DefinitionAC, Inside.Core.Formula",_x000D_
        "ID": 6523,_x000D_
        "Results": [_x000D_
          [_x000D_
            "Employé"_x000D_
          ]_x000D_
        ],_x000D_
        "Statistics": {_x000D_
          "CreationDate": "2022-11-15T10:02:33.4860572+01:00",_x000D_
          "LastRefreshDate": "2020-11-09T16:14:21.3153781+01:00",_x000D_
          "TotalRefreshCount": 2,_x000D_
          "CustomInfo": {}_x000D_
        }_x000D_
      },_x000D_
      "6524": {_x000D_
        "$type": "Inside.Core.Formula.Definition.DefinitionAC, Inside.Core.Formula",_x000D_
        "ID": 6524,_x000D_
        "Results": [_x000D_
          [_x000D_
            "Ingénieur et cadre"_x000D_
          ]_x000D_
        ],_x000D_
        "Statistics": {_x000D_
          "CreationDate": "2022-11-15T10:02:33.4860572+01:00",_x000D_
          "LastRefreshDate": "2020-11-09T16:14:22.8594573+01:00",_x000D_
          "TotalRefreshCount": 2,_x000D_
          "CustomInfo": {}_x000D_
        }_x000D_
      },_x000D_
      "6525": {_x000D_
        "$type": "Inside.Core.Formula.Definition.DefinitionAC, Inside.Core.Formula",_x000D_
        "ID": 6525,_x000D_
        "Results": [_x000D_
          [_x000D_
            "Employé"_x000D_
          ]_x000D_
        ],_x000D_
        "Statistics": {_x000D_
          "CreationDate": "2022-11-15T10:02:33.4860572+01:00",_x000D_
          "LastRefreshDate": "2020-11-09T16:14:22.4043955+01:00",_x000D_
          "TotalRefreshCount": 2,_x000D_
          "CustomInfo": {}_x000D_
        }_x000D_
      },_x000D_
      "6526": {_x000D_
        "$type": "Inside.Core.Formula.Definition.DefinitionAC, Inside.Core.Formula",_x000D_
        "ID": 6526,_x000D_
        "Results": [_x000D_
          [_x000D_
            "Ingénieur et cadre"_x000D_
          ]_x000D_
        ],_x000D_
        "Statistics": {_x000D_
          "CreationDate": "2022-11-15T10:02:33.4860572+01:00",_x000D_
          "LastRefreshDate": "2020-11-09T16:14:22.8754617+01:00",_x000D_
          "TotalRefreshCount": 2,_x000D_
          "CustomInfo": {}_x000D_
        }_x000D_
      },_x000D_
      "6527": {_x000D_
        "$type": "Inside.Core.Formula.Definition.DefinitionAC, Inside.Core.Formula",_x000D_
        "ID": 6527,_x000D_
        "Results": [_x000D_
          [_x000D_
            "Employé"_x000D_
          ]_x000D_
        ],_x000D_
        "Statistics": {_x000D_
          "CreationDate": "2022-11-15T10:02:33.4860572+01:00",_x000D_
          "LastRefreshDate": "2020-11-09T16:14:22.6714685+01:00",_x000D_
          "TotalRefreshCount": 2,_x000D_
          "CustomInfo": {}_x000D_
        }_x000D_
      },_x000D_
      "6528": {_x000D_
        "$type": "Inside.Core.Formula.Definition.DefinitionAC, Inside.Core.Formula",_x000D_
        "ID": 6528,_x000D_
        "Results": [_x000D_
          [_x000D_
            "Employé"_x000D_
          ]_x000D_
        ],_x000D_
        "Statistics": {_x000D_
          "CreationDate": "2022-11-15T10:02:33.4860572+01:00",_x000D_
          "LastRefreshDate": "2020-11-09T16:14:21.9967457+01:00",_x000D_
          "TotalRefreshCount": 2,_x000D_
          "CustomInfo": {}_x000D_
        }_x000D_
      },_x000D_
      "6529": {_x000D_
        "$type": "Inside.Core.Formula.Definition.DefinitionAC, Inside.Core.Formula",_x000D_
        "ID": 6529,_x000D_
        "Results": [_x000D_
          [_x000D_
            "Employé"_x000D_
          ]_x000D_
        ],_x000D_
        "Statistics": {_x000D_
          "CreationDate": "2022-11-15T10:02:33.4860572+01:00",_x000D_
          "LastRefreshDate": "2020-11-09T16:14:22.6858963+01:00",_x000D_
          "TotalRefreshCount": 2,_x000D_
          "CustomInfo": {}_x000D_
        }_x000D_
      },_x000D_
      "6530": {_x000D_
        "$type": "Inside.Core.Formula.Definition.DefinitionAC, Inside.Core.Formula",_x000D_
        "ID": 6530,_x000D_
        "Results": [_x000D_
          [_x000D_
            "Employé"_x000D_
          ]_x000D_
        ],_x000D_
        "Statistics": {_x000D_
          "CreationDate": "2022-11-15T10:02:33.4860572+01:00",_x000D_
          "LastRefreshDate": "2020-11-09T16:14:22.4559112+01:00",_x000D_
          "TotalRefreshCount": 2,_x000D_
          "CustomInfo": {}_x000D_
        }_x000D_
      },_x000D_
      "6531": {_x000D_
        "$type": "Inside.Core.Formula.Definition.DefinitionAC, Inside.Core.Formula",_x000D_
        "ID": 6531,_x000D_
        "Results": [_x000D_
          [_x000D_
            "Employé"_x000D_
          ]_x000D_
        ],_x000D_
        "Statistics": {_x000D_
          "CreationDate": "2022-11-15T10:02:33.4860572+01:00",_x000D_
          "LastRefreshDate": "2020-11-09T16:14:21.3722517+01:00",_x000D_
          "TotalRefreshCount": 2,_x000D_
          "CustomInfo": {}_x000D_
        }_x000D_
      },_x000D_
      "6532": {_x000D_
        "$type": "Inside.Core.Formula.Definition.DefinitionAC, Inside.Core.Formula",_x000D_
        "ID": 6532,_x000D_
        "Results": [_x000D_
          [_x000D_
            "1"_x000D_
          ]_x000D_
        ],_x000D_
        "Statistics": {_x000D_
          "CreationDate": "2022-11-15T10:02:33.4860572+01:00",_x000D_
          "LastRefreshDate": "2020-11-09T16:14:22.4704751+01:00",_x000D_
          "TotalRefreshCount": 2,_x000D_
          "CustomInfo": {}_x000D_
        }_x000D_
      },_x000D_
      "6533": {_x000D_
        "$type": "Inside.Core.Formula.Definition.DefinitionAC, Inside.Core.Formula",_x000D_
        "ID": 6533,_x000D_
        "Results": [_x000D_
          [_x000D_
            "1"_x000D_
          ]_x000D_
        ],_x000D_
        "Statistics": {_x000D_
          "CreationDate": "2022-11-15T10:02:33.4860572+01:00",_x000D_
          "LastRefreshDate": "2020-11-09T16:14:21.8131887+01:00",_x000D_
          "TotalRefreshCount": 2,_x000D_
          "CustomInfo": {}_x000D_
        }_x000D_
      },_x000D_
      "6534": {_x000D_
        "$type": "Inside.Core.Formula.Definition.DefinitionAC, Inside.Core.Formula",_x000D_
        "ID": 6534,_x000D_
        "Results": [_x000D_
          [_x000D_
            "2"_x000D_
          ]_x000D_
        ],_x000D_
        "Statistics": {_x000D_
          "CreationDate": "2022-11-15T10:02:33.4860572+01:00",_x000D_
          "LastRefreshDate": "2020-11-09T16:14:22.4814403+01:00",_x000D_
          "TotalRefreshCount": 2,_x000D_
          "CustomInfo": {}_x000D_
        }_x000D_
      },_x000D_
      "6535": {_x000D_
        "$type": "Inside.Core.Formula.Definition.DefinitionAC, Inside.Core.Formula",_x000D_
        "ID": 6535,_x000D_
        "Results": [_x000D_
          [_x000D_
            "2"_x000D_
          ]_x000D_
        ],_x000D_
        "Statistics": {_x000D_
          "CreationDate": "2022-11-15T10:02:33.4860572+01:00",_x000D_
          "LastRefreshDate": "2020-11-09T16:14:22.7233899+01:00",_x000D_
          "TotalRefreshCount": 2,_x000D_
          "CustomInfo": {}_x000D_
        }_x000D_
      },_x000D_
      "6536": {_x000D_
        "$type": "Inside.Core.Formula.Definition.DefinitionAC, Inside.Core.Formula",_x000D_
        "ID": 6536,_x000D_
        "Results": [_x000D_
          [_x000D_
            "2"_x000D_
          ]_x000D_
        ],_x000D_
        "Statistics": {_x000D_
          "CreationDate": "2022-11-15T10:02:33.4860572+01:00",_x000D_
          "LastRefreshDate": "2020-11-09T16:14:22.0577801+01:00",_x000D_
          "TotalRefreshCount": 2,_x000D_
          "CustomInfo": {}_x000D_
        }_x000D_
      },_x000D_
      "6537": {_x000D_
        "$type": "Inside.Core.Formula.Definition.DefinitionAC, Inside.Core.Formula",_x000D_
        "ID": 6537,_x000D_
        "Results": [_x000D_
          [_x000D_
            "1"_x000D_
          ]_x000D_
        ],_x000D_
        "Statistics": {_x000D_
          "CreationDate": "2022-11-15T10:02:33.4860572+01:00",_x000D_
          "LastRefreshDate": "2020-11-09T16:14:22.7333697+01:00",_x000D_
          "TotalRefreshCount": 2,_x000D_
          "CustomInfo": {}_x000D_
        }_x000D_
      },_x000D_
      "6538": {_x000D_
        "$type": "Inside.Core.Formula.Definition.DefinitionAC, Inside.Core.Formula",_x000D_
        "ID": 6538,_x000D_
        "Results": [_x000D_
          [_x000D_
            "2"_x000D_
          ]_x000D_
        ],_x000D_
        "Statistics": {_x000D_
          "CreationDate": "2022-11-15T10:02:33.4860572+01:00",_x000D_
          "LastRefreshDate": "2020-11-09T16:14:24.1205083+01:00",_x000D_
          "TotalRefreshCount": 2,_x000D_
          "CustomInfo": {}_x000D_
        }_x000D_
      },_x000D_
      "6539": {_x000D_
        "$type": "Inside.Core.Formula.Definition.DefinitionAC, Inside.Core.Formula",_x000D_
        "ID": 6539,_x000D_
        "Results": [_x000D_
          [_x000D_
            "3"_x000D_
          ]_x000D_
        ],_x000D_
        "Statistics": {_x000D_
          "CreationDate": "2022-11-15T10:02:33.4860572+01:00",_x000D_
          "LastRefreshDate": "2020-11-09T16:14:21.8431209+01:00",_x000D_
          "TotalRefreshCount": 2,_x000D_
          "CustomInfo": {}_x000D_
        }_x000D_
      },_x000D_
      "6540": {_x000D_
        "$type": "Inside.Core.Formula.Definition.DefinitionAC, Inside.Core.Formula",_x000D_
        "ID": 6540,_x000D_
        "Results": [_x000D_
          [_x000D_
            "2"_x000D_
          ]_x000D_
        ],_x000D_
        "Statistics": {_x000D_
          "CreationDate": "2022-11-15T10:02:33.4860572+01:00",_x000D_
          "LastRefreshDate": "2020-11-09T16:14:21.6268918+01:00",_x000D_
          "TotalRefreshCount": 2,_x000D_
          "CustomInfo": {}_x000D_
        }_x000D_
      },_x000D_
      "6541": {_x000D_
        "$type": "Inside.Core.Formula.Definition.DefinitionAC, Inside.Core.Formula",_x000D_
        "ID": 6541,_x000D_
        "Results": [_x000D_
          [_x000D_
            "1"_x000D_
          ]_x000D_
        ],_x000D_
        "Statistics": {_x000D_
          "CreationDate": "2022-11-15T10:02:33.4860572+01:00",_x000D_
          "LastRefreshDate": "2020-11-09T16:14:24.1255447+01:00",_x000D_
          "TotalRefreshCount": 2,_x000D_
          "CustomInfo": {}_x000D_
        }_x000D_
      },_x000D_
      "6542": {_x000D_
        "$type": "Inside.Core.Formula.Definition.DefinitionAC, Inside.Core.Formula",_x000D_
        "ID": 6542,_x000D_
        "Results": [_x000D_
          [_x000D_
            "3"_x000D_
          ]_x000D_
        ],_x000D_
        "Statistics": {_x000D_
          "CreationDate": "2022-11-15T10:02:33.4860572+01:00",_x000D_
          "LastRefreshDate": "2020-11-09T16:14:21.8720323+01:00",_x000D_
          "TotalRefreshCount": 2,_x000D_
          "CustomInfo": {}_x000D_
        }_x000D_
      },_x000D_
      "6543": {_x000D_
        "$type": "Inside.Core.Formula.Definition.DefinitionAC, Inside.Core.Formula",_x000D_
        "ID": 6543,_x000D_
        "Results": [_x000D_
          [_x000D_
            "2"_x000D_
          ]_x000D_
        ],_x000D_
        "Statistics": {_x000D_
          "CreationDate": "2022-11-15T10:02:33.4860572+01:00",_x000D_
          "LastRefreshDate": "2020-11-09T16:14:21.6408999+01:00",_x000D_
          "TotalRefreshCount": 2,_x000D_
          "CustomInfo": {}_x000D_
        }_x000D_
      },_x000D_
      "6544": {_x000D_
        "$type": "Inside.Core.Formula.Definition.DefinitionAC, Inside.Core.Formula",_x000D_
        "ID": 6544,_x000D_
        "Results": [_x000D_
          [_x000D_
            "1"_x000D_
          ]_x000D_
        ],_x000D_
        "Statistics": {_x000D_
          "CreationDate": "2022-11-15T10:02:33.4860572+01:00",_x000D_
          "LastRefreshDate": "2020-11-09T16:14:24.128488+01:00",_x000D_
          "TotalRefreshCount": 2,_x000D_
          "CustomInfo": {}_x000D_
        }_x000D_
      },_x000D_
      "6545": {_x000D_
        "$type": "Inside.Core.Formula.Definition.DefinitionAC, Inside.Core.Formula",_x000D_
        "ID": 6545,_x000D_
        "Results": [_x000D_
          [_x000D_
 </t>
  </si>
  <si>
    <t xml:space="preserve">           "2"_x000D_
          ]_x000D_
        ],_x000D_
        "Statistics": {_x000D_
          "CreationDate": "2022-11-15T10:02:33.4860572+01:00",_x000D_
          "LastRefreshDate": "2020-11-09T16:14:21.8850352+01:00",_x000D_
          "TotalRefreshCount": 2,_x000D_
          "CustomInfo": {}_x000D_
        }_x000D_
      },_x000D_
      "6546": {_x000D_
        "$type": "Inside.Core.Formula.Definition.DefinitionAC, Inside.Core.Formula",_x000D_
        "ID": 6546,_x000D_
        "Results": [_x000D_
          [_x000D_
            "1"_x000D_
          ]_x000D_
        ],_x000D_
        "Statistics": {_x000D_
          "CreationDate": "2022-11-15T10:02:33.4860572+01:00",_x000D_
          "LastRefreshDate": "2020-11-09T16:14:21.6538806+01:00",_x000D_
          "TotalRefreshCount": 2,_x000D_
          "CustomInfo": {}_x000D_
        }_x000D_
      },_x000D_
      "6547": {_x000D_
        "$type": "Inside.Core.Formula.Definition.DefinitionAC, Inside.Core.Formula",_x000D_
        "ID": 6547,_x000D_
        "Results": [_x000D_
          [_x000D_
            "2"_x000D_
          ]_x000D_
        ],_x000D_
        "Statistics": {_x000D_
          "CreationDate": "2022-11-15T10:02:33.4860572+01:00",_x000D_
          "LastRefreshDate": "2020-11-09T16:14:24.1315206+01:00",_x000D_
          "TotalRefreshCount": 2,_x000D_
          "CustomInfo": {}_x000D_
        }_x000D_
      },_x000D_
      "6548": {_x000D_
        "$type": "Inside.Core.Formula.Definition.DefinitionAC, Inside.Core.Formula",_x000D_
        "ID": 6548,_x000D_
        "Results": [_x000D_
          [_x000D_
            "2"_x000D_
          ]_x000D_
        ],_x000D_
        "Statistics": {_x000D_
          "CreationDate": "2022-11-15T10:02:33.4860572+01:00",_x000D_
          "LastRefreshDate": "2020-11-09T16:14:21.8979997+01:00",_x000D_
          "TotalRefreshCount": 2,_x000D_
          "CustomInfo": {}_x000D_
        }_x000D_
      },_x000D_
      "6549": {_x000D_
        "$type": "Inside.Core.Formula.Definition.DefinitionAC, Inside.Core.Formula",_x000D_
        "ID": 6549,_x000D_
        "Results": [_x000D_
          [_x000D_
            "3"_x000D_
          ]_x000D_
        ],_x000D_
        "Statistics": {_x000D_
          "CreationDate": "2022-11-15T10:02:33.4860572+01:00",_x000D_
          "LastRefreshDate": "2020-11-09T16:14:21.469411+01:00",_x000D_
          "TotalRefreshCount": 2,_x000D_
          "CustomInfo": {}_x000D_
        }_x000D_
      },_x000D_
      "6550": {_x000D_
        "$type": "Inside.Core.Formula.Definition.DefinitionAC, Inside.Core.Formula",_x000D_
        "ID": 6550,_x000D_
        "Results": [_x000D_
          [_x000D_
            ""_x000D_
          ]_x000D_
        ],_x000D_
        "Statistics": {_x000D_
          "CreationDate": "2022-11-15T10:02:33.4860572+01:00",_x000D_
          "LastRefreshDate": "2020-11-09T16:14:21.473393+01:00",_x000D_
          "TotalRefreshCount": 2,_x000D_
          "CustomInfo": {}_x000D_
        }_x000D_
      },_x000D_
      "6551": {_x000D_
        "$type": "Inside.Core.Formula.Definition.DefinitionAC, Inside.Core.Formula",_x000D_
        "ID": 6551,_x000D_
        "Results": [_x000D_
          [_x000D_
            ""_x000D_
          ]_x000D_
        ],_x000D_
        "Statistics": {_x000D_
          "CreationDate": "2022-11-15T10:02:33.4860572+01:00",_x000D_
          "LastRefreshDate": "2020-11-09T16:14:21.4779285+01:00",_x000D_
          "TotalRefreshCount": 2,_x000D_
          "CustomInfo": {}_x000D_
        }_x000D_
      },_x000D_
      "6552": {_x000D_
        "$type": "Inside.Core.Formula.Definition.DefinitionAC, Inside.Core.Formula",_x000D_
        "ID": 6552,_x000D_
        "Results": [_x000D_
          [_x000D_
            ""_x000D_
          ]_x000D_
        ],_x000D_
        "Statistics": {_x000D_
          "CreationDate": "2022-11-15T10:02:33.4860572+01:00",_x000D_
          "LastRefreshDate": "2020-11-09T16:14:23.9323173+01:00",_x000D_
          "TotalRefreshCount": 2,_x000D_
          "CustomInfo": {}_x000D_
        }_x000D_
      },_x000D_
      "6553": {_x000D_
        "$type": "Inside.Core.Formula.Definition.DefinitionAC, Inside.Core.Formula",_x000D_
        "ID": 6553,_x000D_
        "Results": [_x000D_
          [_x000D_
            "Catégorie 1"_x000D_
          ]_x000D_
        ],_x000D_
        "Statistics": {_x000D_
          "CreationDate": "2022-11-15T10:02:33.4860572+01:00",_x000D_
          "LastRefreshDate": "2020-11-09T16:14:23.1373228+01:00",_x000D_
          "TotalRefreshCount": 2,_x000D_
          "CustomInfo": {}_x000D_
        }_x000D_
      },_x000D_
      "6554": {_x000D_
        "$type": "Inside.Core.Formula.Definition.DefinitionAC, Inside.Core.Formula",_x000D_
        "ID": 6554,_x000D_
        "Results": [_x000D_
          [_x000D_
            ""_x000D_
          ]_x000D_
        ],_x000D_
        "Statistics": {_x000D_
          "CreationDate": "2022-11-15T10:02:33.4860572+01:00",_x000D_
          "LastRefreshDate": "2020-11-09T16:14:21.6938556+01:00",_x000D_
          "TotalRefreshCount": 2,_x000D_
          "CustomInfo": {}_x000D_
        }_x000D_
      },_x000D_
      "6555": {_x000D_
        "$type": "Inside.Core.Formula.Definition.DefinitionAC, Inside.Core.Formula",_x000D_
        "ID": 6555,_x000D_
        "Results": [_x000D_
          [_x000D_
            "Catégorie 1"_x000D_
          ]_x000D_
        ],_x000D_
        "Statistics": {_x000D_
          "CreationDate": "2022-11-15T10:02:33.4860572+01:00",_x000D_
          "LastRefreshDate": "2020-11-09T16:14:21.92094+01:00",_x000D_
          "TotalRefreshCount": 2,_x000D_
          "CustomInfo": {}_x000D_
        }_x000D_
      },_x000D_
      "6556": {_x000D_
        "$type": "Inside.Core.Formula.Definition.DefinitionAC, Inside.Core.Formula",_x000D_
        "ID": 6556,_x000D_
        "Results": [_x000D_
          [_x000D_
            ""_x000D_
          ]_x000D_
        ],_x000D_
        "Statistics": {_x000D_
          "CreationDate": "2022-11-15T10:02:33.4860572+01:00",_x000D_
          "LastRefreshDate": "2020-11-09T16:14:23.5394141+01:00",_x000D_
          "TotalRefreshCount": 2,_x000D_
          "CustomInfo": {}_x000D_
        }_x000D_
      },_x000D_
      "6557": {_x000D_
        "$type": "Inside.Core.Formula.Definition.DefinitionAC, Inside.Core.Formula",_x000D_
        "ID": 6557,_x000D_
        "Results": [_x000D_
          [_x000D_
            "Catégorie 3"_x000D_
          ]_x000D_
        ],_x000D_
        "Statistics": {_x000D_
          "CreationDate": "2022-11-15T10:02:33.4860572+01:00",_x000D_
          "LastRefreshDate": "2020-11-09T16:14:22.3362683+01:00",_x000D_
          "TotalRefreshCount": 2,_x000D_
          "CustomInfo": {}_x000D_
        }_x000D_
      },_x000D_
      "6558": {_x000D_
        "$type": "Inside.Core.Formula.Definition.DefinitionAC, Inside.Core.Formula",_x000D_
        "ID": 6558,_x000D_
        "Results": [_x000D_
          [_x000D_
            "Catégorie 2"_x000D_
          ]_x000D_
        ],_x000D_
        "Statistics": {_x000D_
          "CreationDate": "2022-11-15T10:02:33.4860572+01:00",_x000D_
          "LastRefreshDate": "2020-11-09T16:14:23.7274931+01:00",_x000D_
          "TotalRefreshCount": 2,_x000D_
          "CustomInfo": {}_x000D_
        }_x000D_
      },_x000D_
      "6559": {_x000D_
        "$type": "Inside.Core.Formula.Definition.DefinitionAC, Inside.Core.Formula",_x000D_
        "ID": 6559,_x000D_
        "Results": [_x000D_
          [_x000D_
            "Catégorie 1"_x000D_
          ]_x000D_
        ],_x000D_
        "Statistics": {_x000D_
          "CreationDate": "2022-11-15T10:02:33.4860572+01:00",_x000D_
          "LastRefreshDate": "2020-11-09T16:14:23.1433082+01:00",_x000D_
          "TotalRefreshCount": 2,_x000D_
          "CustomInfo": {}_x000D_
        }_x000D_
      },_x000D_
      "6560": {_x000D_
        "$type": "Inside.Core.Formula.Definition.DefinitionAC, Inside.Core.Formula",_x000D_
        "ID": 6560,_x000D_
        "Results": [_x000D_
          [_x000D_
            ""_x000D_
          ]_x000D_
        ],_x000D_
        "Statistics": {_x000D_
          "CreationDate": "2022-11-15T10:02:33.4860572+01:00",_x000D_
          "LastRefreshDate": "2020-11-09T16:14:24.3463234+01:00",_x000D_
          "TotalRefreshCount": 2,_x000D_
          "CustomInfo": {}_x000D_
        }_x000D_
      },_x000D_
      "6561": {_x000D_
        "$type": "Inside.Core.Formula.Definition.DefinitionAC, Inside.Core.Formula",_x000D_
        "ID": 6561,_x000D_
        "Results": [_x000D_
          [_x000D_
            "Catégorie 3"_x000D_
          ]_x000D_
        ],_x000D_
        "Statistics": {_x000D_
          "CreationDate": "2022-11-15T10:02:33.4860572+01:00",_x000D_
          "LastRefreshDate": "2020-11-09T16:14:21.7094443+01:00",_x000D_
          "TotalRefreshCount": 2,_x000D_
          "CustomInfo": {}_x000D_
        }_x000D_
      },_x000D_
      "6562": {_x000D_
        "$type": "Inside.Core.Formula.Definition.DefinitionAC, Inside.Core.Formula",_x000D_
        "ID": 6562,_x000D_
        "Results": [_x000D_
          [_x000D_
            "Catégorie 4"_x000D_
          ]_x000D_
        ],_x000D_
        "Statistics": {_x000D_
          "CreationDate": "2022-11-15T10:02:33.4860572+01:00",_x000D_
          "LastRefreshDate": "2020-11-09T16:14:23.3414446+01:00",_x000D_
          "TotalRefreshCount": 2,_x000D_
          "CustomInfo": {}_x000D_
        }_x000D_
      },_x000D_
      "6563": {_x000D_
        "$type": "Inside.Core.Formula.Definition.DefinitionAC, Inside.Core.Formula",_x000D_
        "ID": 6563,_x000D_
        "Results": [_x000D_
          [_x000D_
            ""_x000D_
          ]_x000D_
        ],_x000D_
        "Statistics": {_x000D_
          "CreationDate": "2022-11-15T10:02:33.4860572+01:00",_x000D_
          "LastRefreshDate": "2020-11-09T16:14:23.1512864+01:00",_x000D_
          "TotalRefreshCount": 2,_x000D_
          "CustomInfo": {}_x000D_
        }_x000D_
      },_x000D_
      "6564": {_x000D_
        "$type": "Inside.Core.Formula.Definition.DefinitionAC, Inside.Core.Formula",_x000D_
        "ID": 6564,_x000D_
        "Results": [_x000D_
          [_x000D_
            "Catégorie 1"_x000D_
          ]_x000D_
        ],_x000D_
        "Statistics": {_x000D_
          "CreationDate": "2022-11-15T10:02:33.4860572+01:00",_x000D_
          "LastRefreshDate": "2020-11-09T16:14:22.3524726+01:00",_x000D_
          "TotalRefreshCount": 2,_x000D_
          "CustomInfo": {}_x000D_
        }_x000D_
      },_x000D_
      "6565": {_x000D_
        "$type": "Inside.Core.Formula.Definition.DefinitionAC, Inside.Core.Formula",_x000D_
        "ID": 6565,_x000D_
        "Results": [_x000D_
          [_x000D_
            "Catégorie 3"_x000D_
          ]_x000D_
        ],_x000D_
        "Statistics": {_x000D_
          "CreationDate": "2022-11-15T10:02:33.4860572+01:00",_x000D_
          "LastRefreshDate": "2020-11-09T16:14:22.5929377+01:00",_x000D_
          "TotalRefreshCount": 2,_x000D_
          "CustomInfo": {}_x000D_
        }_x000D_
      },_x000D_
      "6566": {_x000D_
        "$type": "Inside.Core.Formula.Definition.DefinitionAC, Inside.Core.Formula",_x000D_
        "ID": 6566,_x000D_
        "Results": [_x000D_
          [_x000D_
            ""_x000D_
          ]_x000D_
        ],_x000D_
        "Statistics": {_x000D_
          "CreationDate": "2022-11-15T10:02:33.4860572+01:00",_x000D_
          "LastRefreshDate": "2020-11-09T16:14:22.5959021+01:00",_x000D_
          "TotalRefreshCount": 2,_x000D_
          "CustomInfo": {}_x000D_
        }_x000D_
      },_x000D_
      "6567": {_x000D_
        "$type": "Inside.Core.Formula.Definition.DefinitionAC, Inside.Core.Formula",_x000D_
        "ID": 6567,_x000D_
        "Results": [_x000D_
          [_x000D_
            ""_x000D_
          ]_x000D_
        ],_x000D_
        "Statistics": {_x000D_
          "CreationDate": "2022-11-15T10:02:33.4860572+01:00",_x000D_
          "LastRefreshDate": "2020-11-09T16:14:22.5998885+01:00",_x000D_
          "TotalRefreshCount": 2,_x000D_
          "CustomInfo": {}_x000D_
        }_x000D_
      },_x000D_
      "6568": {_x000D_
        "$type": "Inside.Core.Formula.Definition.DefinitionAC, Inside.Core.Formula",_x000D_
        "ID": 6568,_x000D_
        "Results": [_x000D_
          [_x000D_
            "Catégorie 1"_x000D_
          ]_x000D_
        ],_x000D_
        "Statistics": {_x000D_
          "CreationDate": "2022-11-15T10:02:33.4860572+01:00",_x000D_
          "LastRefreshDate": "2020-11-09T16:14:23.1582652+01:00",_x000D_
          "TotalRefreshCount": 2,_x000D_
          "CustomInfo": {}_x000D_
        }_x000D_
      },_x000D_
      "6569": {_x000D_
        "$type": "Inside.Core.Formula.Definition.DefinitionAC, Inside.Core.Formula",_x000D_
        "ID": 6569,_x000D_
        "Results": [_x000D_
          [_x000D_
            "Catégorie 3"_x000D_
          ]_x000D_
        ],_x000D_
        "Statistics": {_x000D_
          "CreationDate": "2022-11-15T10:02:33.4860572+01:00",_x000D_
          "LastRefreshDate": "2020-11-09T16:14:23.1614767+01:00",_x000D_
          "TotalRefreshCount": 2,_x000D_
          "CustomInfo": {}_x000D_
        }_x000D_
      },_x000D_
      "6570": {_x000D_
        "$type": "Inside.Core.Formula.Definition.DefinitionAC, Inside.Core.Formula",_x000D_
        "ID": 6570,_x000D_
        "Results": [_x000D_
          [_x000D_
            "Catégorie 2"_x000D_
          ]_x000D_
        ],_x000D_
        "Statistics": {_x000D_
          "CreationDate": "2022-11-15T10:02:33.4860572+01:00",_x000D_
          "LastRefreshDate": "2020-11-09T16:14:23.1635109+01:00",_x000D_
          "TotalRefreshCount": 2,_x000D_
          "CustomInfo": {}_x000D_
        }_x000D_
      },_x000D_
      "6571": {_x000D_
        "$type": "Inside.Core.Formula.Definition.DefinitionAC, Inside.Core.Formula",_x000D_
        "ID": 6571,_x000D_
        "Results": [_x000D_
          [_x000D_
            "Catégorie 1"_x000D_
          ]_x000D_
        ],_x000D_
        "Statistics": {_x000D_
          "CreationDate": "2022-11-15T10:02:33.4860572+01:00",_x000D_
          "LastRefreshDate": "2020-11-09T16:14:23.1655053+01:00",_x000D_
          "TotalRefreshCount": 2,_x000D_
          "CustomInfo": {}_x000D_
        }_x000D_
      },_x000D_
      "6572": {_x000D_
        "$type": "Inside.Core.Formula.Definition.DefinitionAC, Inside.Core.Formula",_x000D_
        "ID": 6572,_x000D_
        "Results": [_x000D_
          [_x000D_
            ""_x000D_
          ]_x000D_
        ],_x000D_
        "Statistics": {_x000D_
          "CreationDate": "2022-11-15T10:02:33.4860572+01:00",_x000D_
          "LastRefreshDate": "2020-11-09T16:14:23.1674993+01:00",_x000D_
          "TotalRefreshCount": 2,_x000D_
          "CustomInfo": {}_x000D_
        }_x000D_
      },_x000D_
      "6573": {_x000D_
        "$type": "Inside.Core.Formula.Definition.DefinitionAC, Inside.Core.Formula",_x000D_
        "ID": 6573,_x000D_
        "Results": [_x000D_
          [_x000D_
            "Catégorie 1"_x000D_
          ]_x000D_
        ],_x000D_
        "Statistics": {_x000D_
          "CreationDate": "2022-11-15T10:02:33.4860572+01:00",_x000D_
          "LastRefreshDate": "2020-11-09T16:14:23.1694981+01:00",_x000D_
          "TotalRefreshCount": 2,_x000D_
          "CustomInfo": {}_x000D_
        }_x000D_
      },_x000D_
      "6574": {_x000D_
        "$type": "Inside.Core.Formula.Definition.DefinitionAC, Inside.Core.Formula",_x000D_
        "ID": 6574,_x000D_
        "Results": [_x000D_
          [_x000D_
            "Catégorie 2"_x000D_
          ]_x000D_
        ],_x000D_
        "Statistics": {_x000D_
          "CreationDate": "2022-11-15T10:02:33.4860572+01:00",_x000D_
          "LastRefreshDate": "2020-11-09T16:14:23.1814798+01:00",_x000D_
          "TotalRefreshCount": 2,_x000D_
          "CustomInfo": {}_x000D_
        }_x000D_
      },_x000D_
      "6575": {_x000D_
        "$type": "Inside.Core.Formula.Definition.DefinitionAC, Inside.Core.Formula",_x000D_
        "ID": 6575,_x000D_
        "Results": [_x000D_
          [_x000D_
            ""_x000D_
          ]_x000D_
        ],_x000D_
        "Statistics": {_x000D_
          "CreationDate": "2022-11-15T10:02:33.4860572+01:00",_x000D_
          "LastRefreshDate": "2020-11-09T16:14:23.1824758+01:00",_x000D_
          "TotalRefreshCount": 2,_x000D_
          "CustomInfo": {}_x000D_
        }_x000D_
      },_x000D_
      "6576": {_x000D_
        "$type": "Inside.Core.Formula.Definition.DefinitionAC, Inside.Core.Formula",_x000D_
        "ID": 6576,_x000D_
        "Results": [_x000D_
          [_x000D_
            "Catégorie 1"_x000D_
          ]_x000D_
        ],_x000D_
        "Statistics": {_x000D_
          "CreationDate": "2022-11-15T10:02:33.4860572+01:00",_x000D_
          "LastRefreshDate": "2020-11-09T16:14:23.1844703+01:00",_x000D_
          "TotalRefreshCount": 2,_x000D_
          "CustomInfo": {}_x000D_
        }_x000D_
      },_x000D_
      "6577": {_x000D_
        "$type": "Inside.Core.Formula.Definition.DefinitionAC, Inside.Core.Formula",_x000D_
        "ID": 6577,_x000D_
        "Results": [_x000D_
          [_x000D_
            ""_x000D_
          ]_x000D_
        ],_x000D_
        "Statistics": {_x000D_
          "CreationDate": "2022-11-15T10:02:33.4860572+01:00",_x000D_
          "LastRefreshDate": "2020-11-09T16:14:23.1864648+01:00",_x000D_
          "TotalRefreshCount": 2,_x000D_
          "CustomInfo": {}_x000D_
        }_x000D_
      },_x000D_
      "6578": {_x000D_
        "$type": "Inside.Core.Formula.Definition.DefinitionAC, Inside.Core.Formula",_x000D_
        "ID": 6578,_x000D_
        "Results": [_x000D_
          [_x000D_
            "Catégorie 1"_x000D_
          ]_x000D_
        ],_x000D_
        "Statistics": {_x000D_
          "CreationDate": "2022-11-15T10:02:33.4860572+01:00",_x000D_
          "LastRefreshDate": "2020-11-09T16:14:23.1884321+01:00",_x000D_
          "TotalRefreshCount": 2,_x000D_
          "CustomInfo": {}_x000D_
        }_x000D_
      },_x000D_
      "6579": {_x000D_
        "$type": "Inside.Core.Formula.Definition.DefinitionAC, Inside.Core.Formula",_x000D_
        "ID": 6579,_x000D_
        "Results": [_x000D_
          [_x000D_
            "Catégorie 2"_x000D_
          ]_x000D_
        ],_x000D_
        "Statistics": {_x000D_
          "CreationDate": "2022-11-15T10:02:33.4860572+01:00",_x000D_
          "LastRefreshDate": "2020-11-09T16:14:23.1904262+01:00",_x000D_
          "TotalRefreshCount": 2,_x000D_
          "CustomInfo": {}_x000D_
        }_x000D_
      },_x000D_
      "6580": {_x000D_
        "$type": "Inside.Core.Formula.Definition.DefinitionAC, Inside.Core.Formula",_x000D_
        "ID": 6580,_x000D_
        "Results": [_x000D_
          [_x000D_
            ""_x000D_
          ]_x000D_
        ],_x000D_
        "Statistics": {_x000D_
          "CreationDate": "2022-11-15T10:02:33.4860572+01:00",_x000D_
          "LastRefreshDate": "2020-11-09T16:14:23.1923958+01:00",_x000D_
          "TotalRefreshCount": 2,_x000D_
          "CustomInfo": {}_x000D_
        }_x000D_
      },_x000D_
      "6581": {_x000D_
        "$type": "Inside.Core.Formula.Definition.DefinitionAC, Inside.Core.Formula",_x000D_
        "ID": 6581,_x000D_
        "Results": [_x000D_
          [_x000D_
            ""_x000D_
          ]_x000D_
        ],_x000D_
        "Statistics": {_x000D_
          "CreationDate": "2022-11-15T10:02:33.4860572+01:00",_x000D_
          "LastRefreshDate": "2020-11-09T16:14:23.1954317+01:00",_x000D_
          "TotalRefreshCount": 2,_x000D_
          "CustomInfo": {}_x000D_
        }_x000D_
      },_x000D_
      "6582": {_x000D_
        "$type": "Inside.Core.Formula.Definition.DefinitionAC, Inside.Core.Formula",_x000D_
        "ID": 6582,_x000D_
        "Results": [_x000D_
          [_x000D_
            "Catégorie 3"_x000D_
          ]_x000D_
        ],_x000D_
        "Statistics": {_x000D_
          "CreationDate": "2022-11-15T10:02:33.4860572+01:00",_x000D_
          "LastRefreshDate": "2020-11-09T16:14:23.1974169+01:00",_x000D_
          "TotalRefreshCount": 2,_x000D_
          "CustomInfo": {}_x000D_
        }_x000D_
      },_x000D_
      "6583": {_x000D_
        "$type": "Inside.Core.Formula.Definition.DefinitionAC, Inside.Core.Formula",_x000D_
        "ID": 6583,_x000D_
        "Results": [_x000D_
          [_x000D_
            ""_x000D_
          ]_x000D_
        ],_x000D_
        "Statistics": {_x000D_
          "CreationDate": "2022-11-15T10:02:33.4860572+01:00",_x000D_
          "LastRefreshDate": "2020-11-09T16:14:23.1994037+01:00",_x000D_
          "TotalRefreshCount": 2,_x000D_
          "CustomInfo": {}_x000D_
        }_x000D_
      },_x000D_
      "6584": {_x000D_
        "$type": "Inside.Core.Formula.Definition.DefinitionAC, Inside.Core.Formula",_x000D_
        "ID": 6584,_x000D_
        "Results": [_x000D_
          [_x000D_
            "Catégorie 1"_x000D_
          ]_x000D_
        ],_x000D_
        "Statistics": {_x000D_
          "CreationDate": "2022-11-15T10:02:33.4860572+01:00",_x000D_
          "LastRefreshDate": "2020-11-09T16:14:23.2013971+01:00",_x000D_
          "TotalRefreshCount": 2,_x000D_
          "CustomInfo": {}_x000D_
        }_x000D_
      },_x000D_
      "6585": {_x000D_
        "$type": "Inside.Core.Formula.Definition.DefinitionAC, Inside.Core.Formula",_x000D_
        "ID": 6585,_x000D_
        "Results": [_x000D_
          [_x000D_
            ""_x000D_
          ]_x000D_
        ],_x000D_
        "Statistics": {_x000D_
          "CreationDate": "2022-11-15T10:02:33.4860572+01:00",_x000D_
          "LastRefreshDate": "2020-11-09T16:14:23.2034011+01:00",_x000D_
          "TotalRefreshCount": 2,_x000D_
          "CustomInfo": {}_x000D_
        }_x000D_
      },_x000D_
      "6586": {_x000D_
        "$type": "Inside.Core.Formula.Definition.DefinitionAC, Inside.Core.Formula",_x000D_
        "ID": 6586,_x000D_
        "Results": [_x000D_
          [_x000D_
            "Catégorie 1"_x000D_
          ]_x000D_
        ],_x000D_
        "Statistics": {_x000D_
          "CreationDate": "2022-11-15T10:02:33.4860572+01:00",_x000D_
          "LastRefreshDate": "2020-11-09T16:14:23.2053977+01:00",_x000D_
          "TotalRefreshCount": 2,_x000D_
          "CustomInfo": {}_x000D_
        }_x000D_
      },_x000D_
      "6587": {_x000D_
        "$type": "Inside.Core.Formula.Definition.DefinitionAC, Inside.Core.Formula",_x000D_
        "ID": 6587,_x000D_
        "Results": [_x000D_
          [_x000D_
            ""_x000D_
          ]_x000D_
        ],_x000D_
        "Statistics": {_x000D_
          "CreationDate": "2022-11-15T10:02:33.4860572+01:00",_x000D_
          "LastRefreshDate": "2020-11-09T16:14:23.207393+01:00",_x000D_
          "TotalRefreshCount": 2,_x000D_
          "CustomInfo": {}_x000D_
        }_x000D_
      },_x000D_
      "6588": {_x000D_
        "$type": "Inside.Core.Formula.Definition.DefinitionAC, Inside.Core.Formula",_x000D_
        "ID": 6588,_x000D_
        "Results": [_x000D_
          [_x000D_
            "Catégorie 4"_x000D_
          ]_x000D_
        ],_x000D_
        "Statistics": {_x000D_
          "CreationDate": "2022-11-15T10:02:33.4860572+01:00",_x000D_
          "LastRefreshDate": "2020-11-09T16:14:23.2094942+01:00",_x000D_
          "TotalRefreshCount": 2,_x000D_
          "CustomInfo": {}_x000D_
        }_x000D_
      },_x000D_
      "6589": {_x000D_
        "$type": "Inside.Core.Formula.Definition.DefinitionAC, Inside.Core.Formula",_x000D_
        "ID": 6589,_x000D_
        "Results": [_x000D_
          [_x000D_
            ""_x000D_
          ]_x000D_
        ],_x000D_
        "Statistics": {_x000D_
          "CreationDate": "2022-11-15T10:02:33.4860572+01:00",_x000D_
          "LastRefreshDate": "2020-11-09T16:14:23.2114973+01:00",_x000D_
          "TotalRefreshCount": 2,_x000D_
          "CustomInfo": {}_x000D_
        }_x000D_
      },_x000D_
      "6590": {_x000D_
        "$type": "Inside.Core.Formula.Definition.DefinitionAC, Inside.Core.Formula",_x000D_
        "ID": 6590,_x000D_
        "Results": [_x000D_
          [_x000D_
            ""_x000D_
          ]_x000D_
        ],_x000D_
        "Statistics": {_x000D_
          "CreationDate": "2022-11-15T10:02:33.4860572+01:00",_x000D_
          "LastRefreshDate": "2020-11-09T16:14:23.2135155+01:00",_x000D_
          "TotalRefreshCount": 2,_x000D_
          "CustomInfo": {}_x000D_
        }_x000D_
      },_x000D_
      "6591": {_x000D_
        "$type": "Inside.Core.Formula.Definition.DefinitionAC, Inside.Core.Formula",_x000D_
        "ID": 6591,_x000D_
        "Results": [_x000D_
          [_x000D_
            "Catégorie 5"_x000D_
          ]_x000D_
        ],_x000D_
        "Statistics": {_x000D_
          "CreationDate": "2022-11-15T10:02:33.4860572+01:00",_x000D_
          "LastRefreshDate": "2020-11-09T16:14:23.215512+01:00",_x000D_
          "TotalRefreshCount": 2,_x000D_
          "CustomInfo": {}_x000D_
        }_x000D_
      },_x000D_
      "6592": {_x000D_
        "$type": "Inside.Core.Formula.Definition.DefinitionAC, Inside.Core.Formula",_x000D_
        "ID": 6592,_x000D_
        "Results": [_x000D_
          [_x000D_
            ""_x000D_
          ]_x000D_
        ],_x000D_
        "Statistics": {_x000D_
          "CreationDate": "2022-11-15T10:02:33.4860572+01:00",_x000D_
          "LastRefreshDate": "2020-11-09T16:14:23.217509+01:00",_x000D_
          "TotalRefreshCount": 2,_x000D_
          "CustomInfo": {}_x000D_
        }_x000D_
      },_x000D_
      "6593": {_x000D_
        "$type": "Inside.Core.Formula.Definition.DefinitionAC, Inside.Core.Formula",_x000D_
        "ID": 6593,_x000D_
        "Results": [_x000D_
          [_x000D_
            ""_x000D_
          ]_x000D_
        ],_x000D_
        "Statistics": {_x000D_
          "CreationDate": "2022-11-15T10:02:33.4860572+01:00",_x000D_
          "LastRefreshDate": "2020-11-09T16:14:23.2194971+01:00",_x000D_
          "TotalRefreshCount": 2,_x000D_
          "CustomInfo": {}_x000D_
        }_x000D_
      },_x000D_
      "6594": {_x000D_
        "$type": "Inside.Core.Formula.Definition.DefinitionAC, Inside.Core.Formula",_x000D_
        "ID": 6594,_x000D_
        "Results": [_x000D_
          [_x000D_
            ""_x000D_
          ]_x000D_
        ],_x000D_
        "Statistics": {_x000D_
          "CreationDate": "2022-11-15T10:02:33.4860572+01:00",_x000D_
          "LastRefreshDate": "2020-11-09T16:14:23.2214917+01:00",_x000D_
          "TotalRefreshCount": 2,_x000D_
          "CustomInfo": {}_x000D_
        }_x000D_
      },_x000D_
      "6595": {_x000D_
        "$type": "Inside.Core.Formula.Definition.DefinitionAC, Inside.Core.Formula",_x000D_
        "ID": 6595,_x000D_
        "Results": [_x000D_
          [_x000D_
            "Catégorie 1"_x000D_
          ]_x000D_
        ],_x000D_
        "Statistics": {_x000D_
          "CreationDate": "2022-11-15T10:02:33.4860572+01:00",_x000D_
          "LastRefreshDate": "2020-11-09T16:14:23.2234929+01:00",_x000D_
          "TotalRefreshCount": 2,_x000D_
          "CustomInfo": {}_x000D_
        }_x000D_
      },_x000D_
      "6596": {_x000D_
        "$type": "Inside.Core.Formula.Definition.DefinitionAC, Inside.Core.Formula",_x000D_
        "ID": 6596,_x000D_
        "Results": [_x000D_
          [_x000D_
            "Catégorie 3"_x000D_
          ]_x000D_
        ],_x000D_
        "Statistics": {_x000D_
          "CreationDate": "2022-11-15T10:02:33.4860572+01:00",_x000D_
          "LastRefreshDate": "2020-11-09T16:14:23.2254876+01:00",_x000D_
          "TotalRefreshCount": 2,_x000D_
          "CustomInfo": {}_x000D_
        }_x000D_
      },_x000D_
      "6597": {_x000D_
        "$type": "Inside.Core.Formula.Definition.DefinitionAC, Inside.Core.Formula",_x000D_
        "ID": 6597,_x000D_
        "Results": [_x000D_
          [_x000D_
            ""_x000D_
          ]_x000D_
        ],_x000D_
        "Statistics": {_x000D_
          "CreationDate": "2022-11-15T10:02:33.4860572+01:00",_x000D_
          "LastRefreshDate": "2020-11-09T16:14:23.2274439+01:00",_x000D_
          "TotalRefreshCount": 2,_x000D_
          "CustomInfo": {}_x000D_
        }_x000D_
      },_x000D_
      "6598": {_x000D_
        "$type": "Inside.Core.Formula.Definition.DefinitionAC, Inside.Core.Formula",_x000D_
        "ID": 6598,_x000D_
        "Results": [_x000D_
          [_x000D_
            ""_x000D_
          ]_x000D_
        ],_x000D_
        "Statistics": {_x000D_
          "CreationDate": "2022-11-15T10:02:33.4860572+01:00",_x000D_
          "LastRefreshDate": "2020-11-09T16:14:23.2294802+01:00",_x000D_
          "TotalRefreshCount": 2,_x000D_
          "CustomInfo": {}_x000D_
        }_x000D_
      },_x000D_
      "6599": {_x000D_
        "$type": "Inside.Core.Formula.Definition.DefinitionAC, Inside.Core.Formula",_x000D_
        "ID": 6599,_x000D_
        "Results": [_x000D_
          [_x000D_
            "250"_x000D_
          ]_x000D_
        ],_x000D_
        "Statistics": {_x000D_
          "CreationDate": "2022-11-15T10:02:33.4860572+01:00",_x000D_
          "LastRefreshDate": "2020-11-09T16:14:23.2314789+01:00",_x000D_
          "TotalRefreshCount": 2,_x000D_
          "CustomInfo": {}_x000D_
        }_x000D_
      },_x000D_
      "6600": {_x000D_
        "$type": "Inside.Core.Formula.Definition.DefinitionAC, Inside.Core.Formula",_x000D_
        "ID": 6600,_x000D_
        "Results": [_x000D_
          [_x000D_
            "300"_x000D_
          ]_x000D_
        ],_x000D_
        "Statistics": {_x000D_
          "CreationDate": "2022-11-15T10:02:33.4860572+01:00",_x000D_
          "LastRefreshDate": "2020-11-09T16:14:23.2324729+01:00",_x000D_
          "TotalRefreshCount": 2,_x000D_
          "CustomInfo": {}_x000D_
        }_x000D_
      },_x000D_
      "6601": {_x000D_
        "$type": "Inside.Core.Formula.Definition.DefinitionAC, Inside.Core.Formula",_x000D_
        "ID": 6601,_x000D_
        "Results": [_x000D_
          [_x000D_
            "250"_x000D_
          ]_x000D_
        ],_x000D_
        "Statistics": {_x000D_
          "CreationDate": "2022-11-15T10:02:33.4860572+01:00",_x000D_
          "LastRefreshDate": "2020-11-09T16:14:23.2344674+01:00",_x000D_
          "TotalRefreshCount": 2,_x000D_
          "CustomInfo": {}_x000D_
        }_x000D_
      },_x000D_
      "6602": {_x000D_
        "$type": "Inside.Core.Formula.Definition.DefinitionAC, Inside.Core.Formula",_x000D_
        "ID": 6602,_x000D_
        "Results": [_x000D_
          [_x000D_
            "150"_x000D_
          ]_x000D_
        ],_x000D_
        "Statistics": {_x000D_
          "CreationDate": "2022-11-15T10:02:33.4860572+01:00",_x000D_
          "LastRefreshDate": "2020-11-09T16:14:23.2354642+01:00",_x000D_
          "TotalRefreshCount": 2,_x000D_
          "CustomInfo": {}_x000D_
        }_x000D_
      },_x000D_
      "6603": {_x000D_
        "$type": "Inside.Core.Formula.Definition.DefinitionAC, Inside.Core.Formula",_x000D_
        "ID": 6603,_x000D_
        "Results": [_x000D_
          [_x000D_
            "200"_x000D_
          ]_x000D_
        ],_x000D_
        "Statistics": {_x000D_
          "CreationDate": "2022-11-15T10:02:33.4860572+01:00",_x000D_
          "LastRefreshDate": "2020-11-09T16:14:23.2374579+01:00",_x000D_
          "TotalRefreshCount": 2,_x000D_
          "CustomInfo": {}_x000D_
        }_x000D_
      },_x000D_
      "6604": {_x000D_
        "$type": "Inside.Core.Formula.Definition.DefinitionAC, Inside.Core.Formula",_x000D_
        "ID": 6604,_x000D_
        "Results": [_x000D_
          [_x000D_
            "250"_x000D_
          ]_x000D_
        ],_x000D_
        "Statistics": {_x000D_
          "CreationDate": "2022-11-15T10:02:33.4860572+01:00",_x000D_
          "LastRefreshDate": "2020-11-09T16:14:23.2384583+01:00",_x000D_
          "TotalRefreshCount": 2,_x000D_
          "CustomInfo": {}_x000D_
        }_x000D_
      },_x000D_
      "6605": {_x000D_
        "$type": "Inside.Core.Formula.Definition.DefinitionAC, Inside.Core.Formula",_x000D_
        "ID": 6605,_x000D_
        "Results": [_x000D_
          [_x000D_
            "200"_x000D_
          ]_x000D_
        ],_x000D_
        "Statistics": {_x000D_
          "CreationDate": "2022-11-15T10:02:33.4860572+01:00",_x000D_
          "LastRefreshDate": "2020-11-09T16:14:23.2404527+01:00",_x000D_
          "TotalRefreshCount": 2,_x000D_
          "CustomInfo": {}_x000D_
        }_x000D_
      },_x000D_
      "6606": {_x000D_
        "$type": "Inside.Core.Formula.Definition.DefinitionAC, Inside.Core.Formula",_x000D_
        "ID": 6606,_x000D_
        "Results": [_x000D_
          [_x000D_
            "100"_x000D_
          ]_x000D_
        ],_x000D_
        "Statistics": {_x000D_
          "CreationDate": "2022-11-15T10:02:33.4860572+01:00",_x000D_
          "LastRefreshDate": "2020-11-09T16:14:23.2424473+01:00",_x000D_
          "TotalRefreshCount": 2,_x000D_
          "CustomInfo": {}_x000D_
        }_x000D_
      },_x000D_
      "6607": {_x000D_
        "$type": "Inside.Core.Formula.Definition.DefinitionAC, Inside.Core.Formula",_x000D_
        "ID": 6607,_x000D_
        "Results": [_x000D_
          [_x000D_
            "100"_x000D_
          ]_x000D_
        ],_x000D_
        "Statistics": {_x000D_
          "CreationDate": "2022-11-15T10:02:33.4860572+01:00",_x000D_
          "LastRefreshDate": "2020-11-09T16:14:23.2434433+01:00",_x000D_
          "TotalRefreshCount": 2,_x000D_
          "CustomInfo": {}_x000D_
        }_x000D_
      },_x000D_
      "6608": {_x000D_
        "$type": "Inside.Core.Formula.Definition.DefinitionAC, Inside.Core.Formula",_x000D_
        "ID": 6608,_x000D_
        "Results": [_x000D_
          [_x000D_
            "250"_x000D_
          ]_x000D_
        ],_x000D_
        "Statistics": {_x000D_
          "CreationDate": "2022-11-15T10:02:33.4860572+01:00",_x000D_
          "LastRefreshDate": "2020-11-09T16:14:23.2464364+01:00",_x000D_
          "TotalRefreshCount": 2,_x000D_
          "CustomInfo": {}_x000D_
        }_x000D_
      },_x000D_
      "6609": {_x000D_
        "$type": "Inside.Core.Formula.Definition.DefinitionAC, Inside.Core.Formula",_x000D_
        "ID": 6609,_x000D_
        "Results": [_x000D_
          [_x000D_
            "300"_x000D_
          ]_x000D_
        ],_x000D_
        "Statistics": {_x000D_
          "CreationDate": "2022-11-15T10:02:33.4860572+01:00",_x000D_
          "LastRefreshDate": "2020-11-09T16:14:23.2474347+01:00",_x000D_
          "TotalRefreshCount": 2,_x000D_
          "CustomInfo": {}_x000D_
        }_x000D_
      },_x000D_
      "6610": {_x000D_
        "$type": "Inside.Core.Formula.Definition.DefinitionAC, Inside.Core.Formula",_x000D_
        "ID": 6610,_x000D_
        "Results": [_x000D_
          [_x000D_
            "100"_x000D_
          ]_x000D_
        ],_x000D_
        "Statistics": {_x000D_
          "CreationDate": "2022-11-15T10:02:33.4860572+01:00",_x000D_
          "LastRefreshDate": "2020-11-09T16:14:23.2493859+01:00",_x000D_
          "TotalRefreshCount": 2,_x000D_
          "CustomInfo": {}_x000D_
        }_x000D_
      },_x000D_
      "6611": {_x000D_
        "$type": "Inside.Core.Formula.Definition.DefinitionAC, Inside.Core.Formula",_x000D_
        "ID": 6611,_x000D_
        "Results": [_x000D_
          [_x000D_
            "100"_x000D_
          ]_x000D_
        ],_x000D_
        "Statistics": {_x000D_
          "CreationDate": "2022-11-15T10:02:33.4860572+01:00",_x000D_
          "LastRefreshDate": "2020-11-09T16:14:23.2514225+01:00",_x000D_
          "TotalRefreshCount": 2,_x000D_
          "CustomInfo": {}_x000D_
        }_x000D_
      },_x000D_
      "6612": {_x000D_
        "$type": "Inside.Core.Formula.Definition.DefinitionAC, Inside.Core.Formula",_x000D_
        "ID": 6612,_x000D_
        "Results": [_x000D_
          [_x000D_
            "200"_x000D_
          ]_x000D_
        ],_x000D_
        "Statistics": {_x000D_
          "CreationDate": "2022-11-15T10:02:33.4860572+01:00",_x000D_
          "LastRefreshDate": "2020-11-09T16:14:23.2524217+01:00",_x000D_
          "TotalRefreshCount": 2,_x000D_
          "CustomInfo": {}_x000D_
        }_x000D_
      },_x000D_
      "6613": {_x000D_
        "$type": "Inside.Core.Formula.Definition.DefinitionAC, Inside.Core.Formula",_x000D_
        "ID": 6613,_x000D_
        "Results": [_x000D_
          [_x000D_
            "300"_x000D_
          ]_x000D_
        ],_x000D_
        "Statistics": {_x000D_
          "CreationDate": "2022-11-15T10:02:33.4860572+01:00",_x000D_
          "LastRefreshDate": "2020-11-09T16:14:23.2544149+01:00",_x000D_
          "TotalRefreshCount": 2,_x000D_
          "CustomInfo": {}_x000D_
        }_x000D_
      },_x000D_
      "6614": {_x000D_
        "$type": "Inside.Core.Formula.Definition.DefinitionAC, Inside.Core.Formula",_x000D_
        "ID": 6614,_x000D_
        "Results": [_x000D_
          [_x000D_
            "300"_x000D_
          ]_x000D_
        ],_x000D_
        "Statistics": {_x000D_
          "CreationDate": "2022-11-15T10:02:33.4860572+01:00",_x000D_
          "LastRefreshDate": "2020-11-09T16:14:23.2554125+01:00",_x000D_
          "TotalRefreshCount": 2,_x000D_
          "CustomInfo": {}_x000D_
        }_x000D_
      },_x000D_
      "6615": {_x000D_
        "$type": "Inside.Core.Formula.Definition.DefinitionAC, Inside.Core.Formula",_x000D_
        "ID": 6615,_x000D_
        "Results": [_x000D_
          [_x000D_
            "150"_x000D_
          ]_x000D_
        ],_x000D_
        "Statistics": {_x000D_
          "CreationDate": "2022-11-15T10:02:33.4860572+01:00",_x000D_
          "LastRefreshDate": "2020-11-09T16:14:23.257407+01:00",_x000D_
          "TotalRefreshCount": 2,_x000D_
          "CustomInfo": {}_x000D_
        }_x000D_
      },_x000D_
      "6616": {_x000D_
        "$type": "Inside.Core.Formula.Definition.DefinitionAC, Inside.Core.Formula",_x000D_
        "ID": 6616,_x000D_
        "Results": [_x000D_
          [_x000D_
            "250"_x000D_
          ]_x000D_
        ],_x000D_
        "Statistics": {_x000D_
          "CreationDate": "2022-11-15T10:02:33.4860572+01:00",_x000D_
          "LastRefreshDate": "2020-11-09T16:14:23.2584031+01:00",_x000D_
          "TotalRefreshCount": 2,_x000D_
          "CustomInfo": {}_x000D_
        }_x000D_
      },_x000D_
      "6617": {_x000D_
        "$type": "Inside.Core.Formula.Definition.DefinitionAC, Inside.Core.Formula",_x000D_
        "ID": 6617,_x000D_
        "Results": [_x000D_
          [_x000D_
            "300"_x000D_
          ]_x000D_
        ],_x000D_
        "Statistics": {_x000D_
          "CreationDate": "2022-11-15T10:02:33.4860572+01:00",_x000D_
          "LastRefreshDate": "2020-11-09T16:14:23.2615209+01:00",_x000D_
          "TotalRefreshCount": 2,_x000D_
          "CustomInfo": {}_x000D_
        }_x000D_
      },_x000D_
      "6618": {_x000D_
        "$type": "Inside.Core.Formula.Definition.DefinitionAC, Inside.Core.Formula",_x000D_
        "ID": 6618,_x000D_
        "Results": [_x000D_
          [_x000D_
            "250"_x000D_
          ]_x000D_
        ],_x000D_
        "Statistics": {_x000D_
          "CreationDate": "2022-11-15T10:02:33.4860572+01:00",_x000D_
          "LastRefreshDate": "2020-11-09T16:14:23.2625172+01:00",_x000D_
          "TotalRefreshCount": 2,_x000D_
          "CustomInfo": {}_x000D_
        }_x000D_
      },_x000D_
      "6619": {_x000D_
        "$type": "</t>
  </si>
  <si>
    <t>Inside.Core.Formula.Definition.DefinitionAC, Inside.Core.Formula",_x000D_
        "ID": 6619,_x000D_
        "Results": [_x000D_
          [_x000D_
            "150"_x000D_
          ]_x000D_
        ],_x000D_
        "Statistics": {_x000D_
          "CreationDate": "2022-11-15T10:02:33.4860572+01:00",_x000D_
          "LastRefreshDate": "2020-11-09T16:14:23.2645061+01:00",_x000D_
          "TotalRefreshCount": 2,_x000D_
          "CustomInfo": {}_x000D_
        }_x000D_
      },_x000D_
      "6620": {_x000D_
        "$type": "Inside.Core.Formula.Definition.DefinitionAC, Inside.Core.Formula",_x000D_
        "ID": 6620,_x000D_
        "Results": [_x000D_
          [_x000D_
            "200"_x000D_
          ]_x000D_
        ],_x000D_
        "Statistics": {_x000D_
          "CreationDate": "2022-11-15T10:02:33.4860572+01:00",_x000D_
          "LastRefreshDate": "2020-11-09T16:14:23.2664764+01:00",_x000D_
          "TotalRefreshCount": 2,_x000D_
          "CustomInfo": {}_x000D_
        }_x000D_
      },_x000D_
      "6621": {_x000D_
        "$type": "Inside.Core.Formula.Definition.DefinitionAC, Inside.Core.Formula",_x000D_
        "ID": 6621,_x000D_
        "Results": [_x000D_
          [_x000D_
            "250"_x000D_
          ]_x000D_
        ],_x000D_
        "Statistics": {_x000D_
          "CreationDate": "2022-11-15T10:02:33.4860572+01:00",_x000D_
          "LastRefreshDate": "2020-11-09T16:14:23.2684703+01:00",_x000D_
          "TotalRefreshCount": 2,_x000D_
          "CustomInfo": {}_x000D_
        }_x000D_
      },_x000D_
      "6622": {_x000D_
        "$type": "Inside.Core.Formula.Definition.DefinitionAC, Inside.Core.Formula",_x000D_
        "ID": 6622,_x000D_
        "Results": [_x000D_
          [_x000D_
            "200"_x000D_
          ]_x000D_
        ],_x000D_
        "Statistics": {_x000D_
          "CreationDate": "2022-11-15T10:02:33.4860572+01:00",_x000D_
          "LastRefreshDate": "2020-11-09T16:14:23.270492+01:00",_x000D_
          "TotalRefreshCount": 2,_x000D_
          "CustomInfo": {}_x000D_
        }_x000D_
      },_x000D_
      "6623": {_x000D_
        "$type": "Inside.Core.Formula.Definition.DefinitionAC, Inside.Core.Formula",_x000D_
        "ID": 6623,_x000D_
        "Results": [_x000D_
          [_x000D_
            "100"_x000D_
          ]_x000D_
        ],_x000D_
        "Statistics": {_x000D_
          "CreationDate": "2022-11-15T10:02:33.4860572+01:00",_x000D_
          "LastRefreshDate": "2020-11-09T16:14:23.2714895+01:00",_x000D_
          "TotalRefreshCount": 2,_x000D_
          "CustomInfo": {}_x000D_
        }_x000D_
      },_x000D_
      "6624": {_x000D_
        "$type": "Inside.Core.Formula.Definition.DefinitionAC, Inside.Core.Formula",_x000D_
        "ID": 6624,_x000D_
        "Results": [_x000D_
          [_x000D_
            "150"_x000D_
          ]_x000D_
        ],_x000D_
        "Statistics": {_x000D_
          "CreationDate": "2022-11-15T10:02:33.4860572+01:00",_x000D_
          "LastRefreshDate": "2020-11-09T16:14:23.2734962+01:00",_x000D_
          "TotalRefreshCount": 2,_x000D_
          "CustomInfo": {}_x000D_
        }_x000D_
      },_x000D_
      "6625": {_x000D_
        "$type": "Inside.Core.Formula.Definition.DefinitionAC, Inside.Core.Formula",_x000D_
        "ID": 6625,_x000D_
        "Results": [_x000D_
          [_x000D_
            "200"_x000D_
          ]_x000D_
        ],_x000D_
        "Statistics": {_x000D_
          "CreationDate": "2022-11-15T10:02:33.4860572+01:00",_x000D_
          "LastRefreshDate": "2020-11-09T16:14:23.2754923+01:00",_x000D_
          "TotalRefreshCount": 2,_x000D_
          "CustomInfo": {}_x000D_
        }_x000D_
      },_x000D_
      "6626": {_x000D_
        "$type": "Inside.Core.Formula.Definition.DefinitionAC, Inside.Core.Formula",_x000D_
        "ID": 6626,_x000D_
        "Results": [_x000D_
          [_x000D_
            "100"_x000D_
          ]_x000D_
        ],_x000D_
        "Statistics": {_x000D_
          "CreationDate": "2022-11-15T10:02:33.4860572+01:00",_x000D_
          "LastRefreshDate": "2020-11-09T16:14:23.2764889+01:00",_x000D_
          "TotalRefreshCount": 2,_x000D_
          "CustomInfo": {}_x000D_
        }_x000D_
      },_x000D_
      "6627": {_x000D_
        "$type": "Inside.Core.Formula.Definition.DefinitionAC, Inside.Core.Formula",_x000D_
        "ID": 6627,_x000D_
        "Results": [_x000D_
          [_x000D_
            "300"_x000D_
          ]_x000D_
        ],_x000D_
        "Statistics": {_x000D_
          "CreationDate": "2022-11-15T10:02:33.4860572+01:00",_x000D_
          "LastRefreshDate": "2020-11-09T16:14:23.2794424+01:00",_x000D_
          "TotalRefreshCount": 2,_x000D_
          "CustomInfo": {}_x000D_
        }_x000D_
      },_x000D_
      "6628": {_x000D_
        "$type": "Inside.Core.Formula.Definition.DefinitionAC, Inside.Core.Formula",_x000D_
        "ID": 6628,_x000D_
        "Results": [_x000D_
          [_x000D_
            "100"_x000D_
          ]_x000D_
        ],_x000D_
        "Statistics": {_x000D_
          "CreationDate": "2022-11-15T10:02:33.4860572+01:00",_x000D_
          "LastRefreshDate": "2020-11-09T16:14:23.28048+01:00",_x000D_
          "TotalRefreshCount": 2,_x000D_
          "CustomInfo": {}_x000D_
        }_x000D_
      },_x000D_
      "6629": {_x000D_
        "$type": "Inside.Core.Formula.Definition.DefinitionAC, Inside.Core.Formula",_x000D_
        "ID": 6629,_x000D_
        "Results": [_x000D_
          [_x000D_
            "Employé"_x000D_
          ]_x000D_
        ],_x000D_
        "Statistics": {_x000D_
          "CreationDate": "2022-11-15T10:02:33.4860572+01:00",_x000D_
          "LastRefreshDate": "2020-11-09T16:14:21.2866859+01:00",_x000D_
          "TotalRefreshCount": 2,_x000D_
          "CustomInfo": {}_x000D_
        }_x000D_
      },_x000D_
      "6630": {_x000D_
        "$type": "Inside.Core.Formula.Definition.DefinitionAC, Inside.Core.Formula",_x000D_
        "ID": 6630,_x000D_
        "Results": [_x000D_
          [_x000D_
            "Employé"_x000D_
          ]_x000D_
        ],_x000D_
        "Statistics": {_x000D_
          "CreationDate": "2022-11-15T10:02:33.4860572+01:00",_x000D_
          "LastRefreshDate": "2020-11-09T16:14:22.6214338+01:00",_x000D_
          "TotalRefreshCount": 2,_x000D_
          "CustomInfo": {}_x000D_
        }_x000D_
      },_x000D_
      "6631": {_x000D_
        "$type": "Inside.Core.Formula.Definition.DefinitionAC, Inside.Core.Formula",_x000D_
        "ID": 6631,_x000D_
        "Results": [_x000D_
          [_x000D_
            "Employé"_x000D_
          ]_x000D_
        ],_x000D_
        "Statistics": {_x000D_
          "CreationDate": "2022-11-15T10:02:33.4860572+01:00",_x000D_
          "LastRefreshDate": "2020-11-09T16:14:21.3016595+01:00",_x000D_
          "TotalRefreshCount": 2,_x000D_
          "CustomInfo": {}_x000D_
        }_x000D_
      },_x000D_
      "6632": {_x000D_
        "$type": "Inside.Core.Formula.Definition.DefinitionAC, Inside.Core.Formula",_x000D_
        "ID": 6632,_x000D_
        "Results": [_x000D_
          [_x000D_
            "Employé"_x000D_
          ]_x000D_
        ],_x000D_
        "Statistics": {_x000D_
          "CreationDate": "2022-11-15T10:02:33.4860572+01:00",_x000D_
          "LastRefreshDate": "2020-11-09T16:14:22.8453719+01:00",_x000D_
          "TotalRefreshCount": 2,_x000D_
          "CustomInfo": {}_x000D_
        }_x000D_
      },_x000D_
      "6633": {_x000D_
        "$type": "Inside.Core.Formula.Definition.DefinitionAC, Inside.Core.Formula",_x000D_
        "ID": 6633,_x000D_
        "Results": [_x000D_
          [_x000D_
            "Employé"_x000D_
          ]_x000D_
        ],_x000D_
        "Statistics": {_x000D_
          "CreationDate": "2022-11-15T10:02:33.4860572+01:00",_x000D_
          "LastRefreshDate": "2020-11-09T16:14:22.3913834+01:00",_x000D_
          "TotalRefreshCount": 2,_x000D_
          "CustomInfo": {}_x000D_
        }_x000D_
      },_x000D_
      "6634": {_x000D_
        "$type": "Inside.Core.Formula.Definition.DefinitionAC, Inside.Core.Formula",_x000D_
        "ID": 6634,_x000D_
        "Results": [_x000D_
          [_x000D_
            "Employé"_x000D_
          ]_x000D_
        ],_x000D_
        "Statistics": {_x000D_
          "CreationDate": "2022-11-15T10:02:33.4860572+01:00",_x000D_
          "LastRefreshDate": "2020-11-09T16:14:22.8624428+01:00",_x000D_
          "TotalRefreshCount": 2,_x000D_
          "CustomInfo": {}_x000D_
        }_x000D_
      },_x000D_
      "6635": {_x000D_
        "$type": "Inside.Core.Formula.Definition.DefinitionAC, Inside.Core.Formula",_x000D_
        "ID": 6635,_x000D_
        "Results": [_x000D_
          [_x000D_
            "Employé"_x000D_
          ]_x000D_
        ],_x000D_
        "Statistics": {_x000D_
          "CreationDate": "2022-11-15T10:02:33.4860572+01:00",_x000D_
          "LastRefreshDate": "2020-11-09T16:14:22.6563849+01:00",_x000D_
          "TotalRefreshCount": 2,_x000D_
          "CustomInfo": {}_x000D_
        }_x000D_
      },_x000D_
      "6636": {_x000D_
        "$type": "Inside.Core.Formula.Definition.DefinitionAC, Inside.Core.Formula",_x000D_
        "ID": 6636,_x000D_
        "Results": [_x000D_
          [_x000D_
            "Employé"_x000D_
          ]_x000D_
        ],_x000D_
        "Statistics": {_x000D_
          "CreationDate": "2022-11-15T10:02:33.4860572+01:00",_x000D_
          "LastRefreshDate": "2020-11-09T16:14:21.9827827+01:00",_x000D_
          "TotalRefreshCount": 2,_x000D_
          "CustomInfo": {}_x000D_
        }_x000D_
      },_x000D_
      "6637": {_x000D_
        "$type": "Inside.Core.Formula.Definition.DefinitionAC, Inside.Core.Formula",_x000D_
        "ID": 6637,_x000D_
        "Results": [_x000D_
          [_x000D_
            "Employé"_x000D_
          ]_x000D_
        ],_x000D_
        "Statistics": {_x000D_
          "CreationDate": "2022-11-15T10:02:33.4860572+01:00",_x000D_
          "LastRefreshDate": "2020-11-09T16:14:22.6724676+01:00",_x000D_
          "TotalRefreshCount": 2,_x000D_
          "CustomInfo": {}_x000D_
        }_x000D_
      },_x000D_
      "6638": {_x000D_
        "$type": "Inside.Core.Formula.Definition.DefinitionAC, Inside.Core.Formula",_x000D_
        "ID": 6638,_x000D_
        "Results": [_x000D_
          [_x000D_
            "Ingénieur et cadre"_x000D_
          ]_x000D_
        ],_x000D_
        "Statistics": {_x000D_
          "CreationDate": "2022-11-15T10:02:33.4860572+01:00",_x000D_
          "LastRefreshDate": "2020-11-09T16:14:22.4409501+01:00",_x000D_
          "TotalRefreshCount": 2,_x000D_
          "CustomInfo": {}_x000D_
        }_x000D_
      },_x000D_
      "6639": {_x000D_
        "$type": "Inside.Core.Formula.Definition.DefinitionAC, Inside.Core.Formula",_x000D_
        "ID": 6639,_x000D_
        "Results": [_x000D_
          [_x000D_
            "Ingénieur et cadre"_x000D_
          ]_x000D_
        ],_x000D_
        "Statistics": {_x000D_
          "CreationDate": "2022-11-15T10:02:33.4860572+01:00",_x000D_
          "LastRefreshDate": "2020-11-09T16:14:21.3582742+01:00",_x000D_
          "TotalRefreshCount": 2,_x000D_
          "CustomInfo": {}_x000D_
        }_x000D_
      },_x000D_
      "6640": {_x000D_
        "$type": "Inside.Core.Formula.Definition.DefinitionAC, Inside.Core.Formula",_x000D_
        "ID": 6640,_x000D_
        "Results": [_x000D_
          [_x000D_
            "Ingénieur et cadre"_x000D_
          ]_x000D_
        ],_x000D_
        "Statistics": {_x000D_
          "CreationDate": "2022-11-15T10:02:33.4860572+01:00",_x000D_
          "LastRefreshDate": "2020-11-09T16:14:22.4579052+01:00",_x000D_
          "TotalRefreshCount": 2,_x000D_
          "CustomInfo": {}_x000D_
        }_x000D_
      },_x000D_
      "6641": {_x000D_
        "$type": "Inside.Core.Formula.Definition.DefinitionAC, Inside.Core.Formula",_x000D_
        "ID": 6641,_x000D_
        "Results": [_x000D_
          [_x000D_
            "Employé"_x000D_
          ]_x000D_
        ],_x000D_
        "Statistics": {_x000D_
          "CreationDate": "2022-11-15T10:02:33.4860572+01:00",_x000D_
          "LastRefreshDate": "2020-11-09T16:14:22.0193277+01:00",_x000D_
          "TotalRefreshCount": 2,_x000D_
          "CustomInfo": {}_x000D_
        }_x000D_
      },_x000D_
      "6642": {_x000D_
        "$type": "Inside.Core.Formula.Definition.DefinitionAC, Inside.Core.Formula",_x000D_
        "ID": 6642,_x000D_
        "Results": [_x000D_
          [_x000D_
            "1"_x000D_
          ]_x000D_
        ],_x000D_
        "Statistics": {_x000D_
          "CreationDate": "2022-11-15T10:02:33.4860572+01:00",_x000D_
          "LastRefreshDate": "2020-11-09T16:14:22.9193215+01:00",_x000D_
          "TotalRefreshCount": 2,_x000D_
          "CustomInfo": {}_x000D_
        }_x000D_
      },_x000D_
      "6643": {_x000D_
        "$type": "Inside.Core.Formula.Definition.DefinitionAC, Inside.Core.Formula",_x000D_
        "ID": 6643,_x000D_
        "Results": [_x000D_
          [_x000D_
            "3"_x000D_
          ]_x000D_
        ],_x000D_
        "Statistics": {_x000D_
          "CreationDate": "2022-11-15T10:02:33.4860572+01:00",_x000D_
          "LastRefreshDate": "2020-11-09T16:14:21.3862179+01:00",_x000D_
          "TotalRefreshCount": 2,_x000D_
          "CustomInfo": {}_x000D_
        }_x000D_
      },_x000D_
      "6644": {_x000D_
        "$type": "Inside.Core.Formula.Definition.DefinitionAC, Inside.Core.Formula",_x000D_
        "ID": 6644,_x000D_
        "Results": [_x000D_
          [_x000D_
            "2"_x000D_
          ]_x000D_
        ],_x000D_
        "Statistics": {_x000D_
          "CreationDate": "2022-11-15T10:02:33.4860572+01:00",_x000D_
          "LastRefreshDate": "2020-11-09T16:14:22.7183983+01:00",_x000D_
          "TotalRefreshCount": 2,_x000D_
          "CustomInfo": {}_x000D_
        }_x000D_
      },_x000D_
      "6645": {_x000D_
        "$type": "Inside.Core.Formula.Definition.DefinitionAC, Inside.Core.Formula",_x000D_
        "ID": 6645,_x000D_
        "Results": [_x000D_
          [_x000D_
            "2"_x000D_
          ]_x000D_
        ],_x000D_
        "Statistics": {_x000D_
          "CreationDate": "2022-11-15T10:02:33.4860572+01:00",_x000D_
          "LastRefreshDate": "2020-11-09T16:14:21.3967582+01:00",_x000D_
          "TotalRefreshCount": 2,_x000D_
          "CustomInfo": {}_x000D_
        }_x000D_
      },_x000D_
      "6646": {_x000D_
        "$type": "Inside.Core.Formula.Definition.DefinitionAC, Inside.Core.Formula",_x000D_
        "ID": 6646,_x000D_
        "Results": [_x000D_
          [_x000D_
            "1"_x000D_
          ]_x000D_
        ],_x000D_
        "Statistics": {_x000D_
          "CreationDate": "2022-11-15T10:02:33.4860572+01:00",_x000D_
          "LastRefreshDate": "2020-11-09T16:14:21.6079612+01:00",_x000D_
          "TotalRefreshCount": 2,_x000D_
          "CustomInfo": {}_x000D_
        }_x000D_
      },_x000D_
      "6647": {_x000D_
        "$type": "Inside.Core.Formula.Definition.DefinitionAC, Inside.Core.Formula",_x000D_
        "ID": 6647,_x000D_
        "Results": [_x000D_
          [_x000D_
            "3"_x000D_
          ]_x000D_
        ],_x000D_
        "Statistics": {_x000D_
          "CreationDate": "2022-11-15T10:02:33.4860572+01:00",_x000D_
          "LastRefreshDate": "2020-11-09T16:14:23.527411+01:00",_x000D_
          "TotalRefreshCount": 2,_x000D_
          "CustomInfo": {}_x000D_
        }_x000D_
      },_x000D_
      "6648": {_x000D_
        "$type": "Inside.Core.Formula.Definition.DefinitionAC, Inside.Core.Formula",_x000D_
        "ID": 6648,_x000D_
        "Results": [_x000D_
          [_x000D_
            "2"_x000D_
          ]_x000D_
        ],_x000D_
        "Statistics": {_x000D_
          "CreationDate": "2022-11-15T10:02:33.4860572+01:00",_x000D_
          "LastRefreshDate": "2020-11-09T16:14:21.6189126+01:00",_x000D_
          "TotalRefreshCount": 2,_x000D_
          "CustomInfo": {}_x000D_
        }_x000D_
      },_x000D_
      "6649": {_x000D_
        "$type": "Inside.Core.Formula.Definition.DefinitionAC, Inside.Core.Formula",_x000D_
        "ID": 6649,_x000D_
        "Results": [_x000D_
          [_x000D_
            "1"_x000D_
          ]_x000D_
        ],_x000D_
        "Statistics": {_x000D_
          "CreationDate": "2022-11-15T10:02:33.4860572+01:00",_x000D_
          "LastRefreshDate": "2020-11-09T16:14:23.1263565+01:00",_x000D_
          "TotalRefreshCount": 2,_x000D_
          "CustomInfo": {}_x000D_
        }_x000D_
      },_x000D_
      "6650": {_x000D_
        "$type": "Inside.Core.Formula.Definition.DefinitionAC, Inside.Core.Formula",_x000D_
        "ID": 6650,_x000D_
        "Results": [_x000D_
          [_x000D_
            "2"_x000D_
          ]_x000D_
        ],_x000D_
        "Statistics": {_x000D_
          "CreationDate": "2022-11-15T10:02:33.4860572+01:00",_x000D_
          "LastRefreshDate": "2020-11-09T16:14:21.849093+01:00",_x000D_
          "TotalRefreshCount": 2,_x000D_
          "CustomInfo": {}_x000D_
        }_x000D_
      },_x000D_
      "6651": {_x000D_
        "$type": "Inside.Core.Formula.Definition.DefinitionAC, Inside.Core.Formula",_x000D_
        "ID": 6651,_x000D_
        "Results": [_x000D_
          [_x000D_
            "1"_x000D_
          ]_x000D_
        ],_x000D_
        "Statistics": {_x000D_
          "CreationDate": "2022-11-15T10:02:33.4860572+01:00",_x000D_
          "LastRefreshDate": "2020-11-09T16:14:21.6319194+01:00",_x000D_
          "TotalRefreshCount": 2,_x000D_
          "CustomInfo": {}_x000D_
        }_x000D_
      },_x000D_
      "6652": {_x000D_
        "$type": "Inside.Core.Formula.Definition.DefinitionAC, Inside.Core.Formula",_x000D_
        "ID": 6652,_x000D_
        "Results": [_x000D_
          [_x000D_
            "2"_x000D_
          ]_x000D_
        ],_x000D_
        "Statistics": {_x000D_
          "CreationDate": "2022-11-15T10:02:33.4860572+01:00",_x000D_
          "LastRefreshDate": "2020-11-09T16:14:23.1283091+01:00",_x000D_
          "TotalRefreshCount": 2,_x000D_
          "CustomInfo": {}_x000D_
        }_x000D_
      },_x000D_
      "6653": {_x000D_
        "$type": "Inside.Core.Formula.Definition.DefinitionAC, Inside.Core.Formula",_x000D_
        "ID": 6653,_x000D_
        "Results": [_x000D_
          [_x000D_
            "2"_x000D_
          ]_x000D_
        ],_x000D_
        "Statistics": {_x000D_
          "CreationDate": "2022-11-15T10:02:33.4860572+01:00",_x000D_
          "LastRefreshDate": "2020-11-09T16:14:21.8770523+01:00",_x000D_
          "TotalRefreshCount": 2,_x000D_
          "CustomInfo": {}_x000D_
        }_x000D_
      },_x000D_
      "6654": {_x000D_
        "$type": "Inside.Core.Formula.Definition.DefinitionAC, Inside.Core.Formula",_x000D_
        "ID": 6654,_x000D_
        "Results": [_x000D_
          [_x000D_
            "1"_x000D_
          ]_x000D_
        ],_x000D_
        "Statistics": {_x000D_
          "CreationDate": "2022-11-15T10:02:33.4860572+01:00",_x000D_
          "LastRefreshDate": "2020-11-09T16:14:21.6448909+01:00",_x000D_
          "TotalRefreshCount": 2,_x000D_
          "CustomInfo": {}_x000D_
        }_x000D_
      },_x000D_
      "6655": {_x000D_
        "$type": "Inside.Core.Formula.Definition.DefinitionAC, Inside.Core.Formula",_x000D_
        "ID": 6655,_x000D_
        "Results": [_x000D_
          [_x000D_
            "1"_x000D_
          ]_x000D_
        ],_x000D_
        "Statistics": {_x000D_
          "CreationDate": "2022-11-15T10:02:33.4860572+01:00",_x000D_
          "LastRefreshDate": "2020-11-09T16:14:23.1303476+01:00",_x000D_
          "TotalRefreshCount": 2,_x000D_
          "CustomInfo": {}_x000D_
        }_x000D_
      },_x000D_
      "6656": {_x000D_
        "$type": "Inside.Core.Formula.Definition.DefinitionAC, Inside.Core.Formula",_x000D_
        "ID": 6656,_x000D_
        "Results": [_x000D_
          [_x000D_
            "1"_x000D_
          ]_x000D_
        ],_x000D_
        "Statistics": {_x000D_
          "CreationDate": "2022-11-15T10:02:33.4860572+01:00",_x000D_
          "LastRefreshDate": "2020-11-09T16:14:21.8899857+01:00",_x000D_
          "TotalRefreshCount": 2,_x000D_
          "CustomInfo": {}_x000D_
        }_x000D_
      },_x000D_
      "6657": {_x000D_
        "$type": "Inside.Core.Formula.Definition.DefinitionAC, Inside.Core.Formula",_x000D_
        "ID": 6657,_x000D_
        "Results": [_x000D_
          [_x000D_
            "2"_x000D_
          ]_x000D_
        ],_x000D_
        "Statistics": {_x000D_
          "CreationDate": "2022-11-15T10:02:33.4860572+01:00",_x000D_
          "LastRefreshDate": "2020-11-09T16:14:21.6588537+01:00",_x000D_
          "TotalRefreshCount": 2,_x000D_
          "CustomInfo": {}_x000D_
        }_x000D_
      },_x000D_
      "6658": {_x000D_
        "$type": "Inside.Core.Formula.Definition.DefinitionAC, Inside.Core.Formula",_x000D_
        "ID": 6658,_x000D_
        "Results": [_x000D_
          [_x000D_
            "2"_x000D_
          ]_x000D_
        ],_x000D_
        "Statistics": {_x000D_
          "CreationDate": "2022-11-15T10:02:33.4860572+01:00",_x000D_
          "LastRefreshDate": "2020-11-09T16:14:23.1322969+01:00",_x000D_
          "TotalRefreshCount": 2,_x000D_
          "CustomInfo": {}_x000D_
        }_x000D_
      },_x000D_
      "6659": {_x000D_
        "$type": "Inside.Core.Formula.Definition.DefinitionAC, Inside.Core.Formula",_x000D_
        "ID": 6659,_x000D_
        "Results": [_x000D_
          [_x000D_
            "1"_x000D_
          ]_x000D_
        ],_x000D_
        "Statistics": {_x000D_
          "CreationDate": "2022-11-15T10:02:33.4860572+01:00",_x000D_
          "LastRefreshDate": "2020-11-09T16:14:21.6669654+01:00",_x000D_
          "TotalRefreshCount": 2,_x000D_
          "CustomInfo": {}_x000D_
        }_x000D_
      },_x000D_
      "6660": {_x000D_
        "$type": "Inside.Core.Formula.Definition.DefinitionAC, Inside.Core.Formula",_x000D_
        "ID": 6660,_x000D_
        "Results": [_x000D_
          [_x000D_
            ""_x000D_
          ]_x000D_
        ],_x000D_
        "Statistics": {_x000D_
          "CreationDate": "2022-11-15T10:02:33.4860572+01:00",_x000D_
          "LastRefreshDate": "2020-11-09T16:14:21.6819349+01:00",_x000D_
          "TotalRefreshCount": 2,_x000D_
          "CustomInfo": {}_x000D_
        }_x000D_
      },_x000D_
      "6661": {_x000D_
        "$type": "Inside.Core.Formula.Definition.DefinitionAC, Inside.Core.Formula",_x000D_
        "ID": 6661,_x000D_
        "Results": [_x000D_
          [_x000D_
            ""_x000D_
          ]_x000D_
        ],_x000D_
        "Statistics": {_x000D_
          "CreationDate": "2022-11-15T10:02:33.4860572+01:00",_x000D_
          "LastRefreshDate": "2020-11-09T16:14:21.6859301+01:00",_x000D_
          "TotalRefreshCount": 2,_x000D_
          "CustomInfo": {}_x000D_
        }_x000D_
      },_x000D_
      "6662": {_x000D_
        "$type": "Inside.Core.Formula.Definition.DefinitionAC, Inside.Core.Formula",_x000D_
        "ID": 6662,_x000D_
        "Results": [_x000D_
          [_x000D_
            ""_x000D_
          ]_x000D_
        ],_x000D_
        "Statistics": {_x000D_
          "CreationDate": "2022-11-15T10:02:33.4860572+01:00",_x000D_
          "LastRefreshDate": "2020-11-09T16:14:24.1365197+01:00",_x000D_
          "TotalRefreshCount": 2,_x000D_
          "CustomInfo": {}_x000D_
        }_x000D_
      },_x000D_
      "6663": {_x000D_
        "$type": "Inside.Core.Formula.Definition.DefinitionAC, Inside.Core.Formula",_x000D_
        "ID": 6663,_x000D_
        "Results": [_x000D_
          [_x000D_
            "Catégorie 3"_x000D_
          ]_x000D_
        ],_x000D_
        "Statistics": {_x000D_
          "CreationDate": "2022-11-15T10:02:33.4860572+01:00",_x000D_
          "LastRefreshDate": "2020-11-09T16:14:21.6919182+01:00",_x000D_
          "TotalRefreshCount": 2,_x000D_
          "CustomInfo": {}_x000D_
        }_x000D_
      },_x000D_
      "6664": {_x000D_
        "$type": "Inside.Core.Formula.Definition.DefinitionAC, Inside.Core.Formula",_x000D_
        "ID": 6664,_x000D_
        "Results": [_x000D_
          [_x000D_
            ""_x000D_
          ]_x000D_
        ],_x000D_
        "Statistics": {_x000D_
          "CreationDate": "2022-11-15T10:02:33.4860572+01:00",_x000D_
          "LastRefreshDate": "2020-11-09T16:14:21.9189099+01:00",_x000D_
          "TotalRefreshCount": 2,_x000D_
          "CustomInfo": {}_x000D_
        }_x000D_
      },_x000D_
      "6665": {_x000D_
        "$type": "Inside.Core.Formula.Definition.DefinitionAC, Inside.Core.Formula",_x000D_
        "ID": 6665,_x000D_
        "Results": [_x000D_
          [_x000D_
            ""_x000D_
          ]_x000D_
        ],_x000D_
        "Statistics": {_x000D_
          "CreationDate": "2022-11-15T10:02:33.4860572+01:00",_x000D_
          "LastRefreshDate": "2020-11-09T16:14:22.9402818+01:00",_x000D_
          "TotalRefreshCount": 2,_x000D_
          "CustomInfo": {}_x000D_
        }_x000D_
      },_x000D_
      "6666": {_x000D_
        "$type": "Inside.Core.Formula.Definition.DefinitionAC, Inside.Core.Formula",_x000D_
        "ID": 6666,_x000D_
        "Results": [_x000D_
          [_x000D_
            ""_x000D_
          ]_x000D_
        ],_x000D_
        "Statistics": {_x000D_
          "CreationDate": "2022-11-15T10:02:33.4860572+01:00",_x000D_
          "LastRefreshDate": "2020-11-09T16:14:22.3342752+01:00",_x000D_
          "TotalRefreshCount": 2,_x000D_
          "CustomInfo": {}_x000D_
        }_x000D_
      },_x000D_
      "6667": {_x000D_
        "$type": "Inside.Core.Formula.Definition.DefinitionAC, Inside.Core.Formula",_x000D_
        "ID": 6667,_x000D_
        "Results": [_x000D_
          [_x000D_
            "Catégorie 1"_x000D_
          ]_x000D_
        ],_x000D_
        "Statistics": {_x000D_
          "CreationDate": "2022-11-15T10:02:33.4860572+01:00",_x000D_
          "LastRefreshDate": "2020-11-09T16:14:22.9422756+01:00",_x000D_
          "TotalRefreshCount": 2,_x000D_
          "CustomInfo": {}_x000D_
        }_x000D_
      },_x000D_
      "6668": {_x000D_
        "$type": "Inside.Core.Formula.Definition.DefinitionAC, Inside.Core.Formula",_x000D_
        "ID": 6668,_x000D_
        "Results": [_x000D_
          [_x000D_
            "Catégorie 2"_x000D_
          ]_x000D_
        ],_x000D_
        "Statistics": {_x000D_
          "CreationDate": "2022-11-15T10:02:33.4860572+01:00",_x000D_
          "LastRefreshDate": "2020-11-09T16:14:23.9422694+01:00",_x000D_
          "TotalRefreshCount": 2,_x000D_
          "CustomInfo": {}_x000D_
        }_x000D_
      },_x000D_
      "6669": {_x000D_
        "$type": "Inside.Core.Formula.Definition.DefinitionAC, Inside.Core.Formula",_x000D_
        "ID": 6669,_x000D_
        "Results": [_x000D_
          [_x000D_
            ""_x000D_
          ]_x000D_
        ],_x000D_
        "Statistics": {_x000D_
          "CreationDate": "2022-11-15T10:02:33.4860572+01:00",_x000D_
          "LastRefreshDate": "2020-11-09T16:14:23.3374562+01:00",_x000D_
          "TotalRefreshCount": 2,_x000D_
          "CustomInfo": {}_x000D_
        }_x000D_
      },_x000D_
      "6670": {_x000D_
        "$type": "Inside.Core.Formula.Definition.DefinitionAC, Inside.Core.Formula",_x000D_
        "ID": 6670,_x000D_
        "Results": [_x000D_
          [_x000D_
            "Catégorie 1"_x000D_
          ]_x000D_
        ],_x000D_
        "Statistics": {_x000D_
          "CreationDate": "2022-11-15T10:02:33.4860572+01:00",_x000D_
          "LastRefreshDate": "2020-11-09T16:14:21.7068812+01:00",_x000D_
          "TotalRefreshCount": 2,_x000D_
          "CustomInfo": {}_x000D_
        }_x000D_
      },_x000D_
      "6671": {_x000D_
        "$type": "Inside.Core.Formula.Definition.DefinitionAC, Inside.Core.Formula",_x000D_
        "ID": 6671,_x000D_
        "Results": [_x000D_
          [_x000D_
            ""_x000D_
          ]_x000D_
        ],_x000D_
        "Statistics": {_x000D_
          "CreationDate": "2022-11-15T10:02:33.4860572+01:00",_x000D_
          "LastRefreshDate": "2020-11-09T16:14:23.9472491+01:00",_x000D_
          "TotalRefreshCount": 2,_x000D_
          "CustomInfo": {}_x000D_
        }_x000D_
      },_x000D_
      "6672": {_x000D_
        "$type": "Inside.Core.Formula.Definition.DefinitionAC, Inside.Core.Formula",_x000D_
        "ID": 6672,_x000D_
        "Results": [_x000D_
          [_x000D_
            ""_x000D_
          ]_x000D_
        ],_x000D_
        "Statistics": {_x000D_
          "CreationDate": "2022-11-15T10:02:33.4860572+01:00",_x000D_
          "LastRefreshDate": "2020-11-09T16:14:23.5485004+01:00",_x000D_
          "TotalRefreshCount": 2,_x000D_
          "CustomInfo": {}_x000D_
        }_x000D_
      },_x000D_
      "6673": {_x000D_
        "$type": "Inside.Core.Formula.Definition.DefinitionAC, Inside.Core.Formula",_x000D_
        "ID": 6673,_x000D_
        "Results": [_x000D_
          [_x000D_
            ""_x000D_
          ]_x000D_
        ],_x000D_
        "Statistics": {_x000D_
          "CreationDate": "2022-11-15T10:02:33.4860572+01:00",_x000D_
          "LastRefreshDate": "2020-11-09T16:14:22.3504776+01:00",_x000D_
          "TotalRefreshCount": 2,_x000D_
          "CustomInfo": {}_x000D_
        }_x000D_
      },_x000D_
      "6674": {_x000D_
        "$type": "Inside.Core.Formula.Definition.DefinitionAC, Inside.Core.Formula",_x000D_
        "ID": 6674,_x000D_
        "Results": [_x000D_
          [_x000D_
            "Catégorie 1"_x000D_
          ]_x000D_
        ],_x000D_
        "Statistics": {_x000D_
          "CreationDate": "2022-11-15T10:02:33.4860572+01:00",_x000D_
          "LastRefreshDate": "2020-11-09T16:14:22.9522497+01:00",_x000D_
          "TotalRefreshCount": 2,_x000D_
          "CustomInfo": {}_x000D_
        }_x000D_
      },_x000D_
      "6675": {_x000D_
        "$type": "Inside.Core.Formula.Definition.DefinitionAC, Inside.Core.Formula",_x000D_
        "ID": 6675,_x000D_
        "Results": [_x000D_
          [_x000D_
            "Catégorie 2"_x000D_
          ]_x000D_
        ],_x000D_
        "Statistics": {_x000D_
          "CreationDate": "2022-11-15T10:02:33.4860572+01:00",_x000D_
          "LastRefreshDate": "2020-11-09T16:14:24.1520615+01:00",_x000D_
          "TotalRefreshCount": 2,_x000D_
          "CustomInfo": {}_x000D_
        }_x000D_
      },_x000D_
      "6676": {_x000D_
        "$type": "Inside.Core.Formula.Definition.DefinitionAC, Inside.Core.Formula",_x000D_
        "ID": 6676,_x000D_
        "Results": [_x000D_
          [_x000D_
            ""_x000D_
          ]_x000D_
        ],_x000D_
        "Statistics": {_x000D_
          "CreationDate": "2022-11-15T10:02:33.4860572+01:00",_x000D_
          "LastRefreshDate": "2020-11-09T16:14:23.7529178+01:00",_x000D_
          "TotalRefreshCount": 2,_x000D_
          "CustomInfo": {}_x000D_
        }_x000D_
      },_x000D_
      "6677": {_x000D_
        "$type": "Inside.Core.Formula.Definition.DefinitionAC, Inside.Core.Formula",_x000D_
        "ID": 6677,_x000D_
        "Results": [_x000D_
          [_x000D_
            ""_x000D_
          ]_x000D_
        ],_x000D_
        "Statistics": {_x000D_
          "CreationDate": "2022-11-15T10:02:33.4860572+01:00",_x000D_
          "LastRefreshDate": "2020-11-09T16:14:23.3494294+01:00",_x000D_
          "TotalRefreshCount": 2,_x000D_
          "CustomInfo": {}_x000D_
        }_x000D_
      },_x000D_
      "6678": {_x000D_
        "$type": "Inside.Core.Formula.Definition.DefinitionAC, Inside.Core.Formula",_x000D_
        "ID": 6678,_x000D_
        "Results": [_x000D_
          [_x000D_
            "Catégorie 1"_x000D_
          ]_x000D_
        ],_x000D_
        "Statistics": {_x000D_
          "CreationDate": "2022-11-15T10:02:33.4860572+01:00",_x000D_
          "LastRefreshDate": "2020-11-09T16:14:23.3514181+01:00",_x000D_
          "TotalRefreshCount": 2,_x000D_
          "CustomInfo": {}_x000D_
        }_x000D_
      },_x000D_
      "6679": {_x000D_
        "$type": "Inside.Core.Formula.Definition.DefinitionAC, Inside.Core.Formula",_x000D_
        "ID": 6679,_x000D_
        "Results": [_x000D_
          [_x000D_
            ""_x000D_
          ]_x000D_
        ],_x000D_
        "Statistics": {_x000D_
          "CreationDate": "2022-11-15T10:02:33.4860572+01:00",_x000D_
          "LastRefreshDate": "2020-11-09T16:14:23.3534131+01:00",_x000D_
          "TotalRefreshCount": 2,_x000D_
          "CustomInfo": {}_x000D_
        }_x000D_
      },_x000D_
      "6680": {_x000D_
        "$type": "Inside.Core.Formula.Definition.DefinitionAC, Inside.Core.Formula",_x000D_
        "ID": 6680,_x000D_
        "Results": [_x000D_
          [_x000D_
            "Catégorie 4"_x000D_
          ]_x000D_
        ],_x000D_
        "Statistics": {_x000D_
          "CreationDate": "2022-11-15T10:02:33.4860572+01:00",_x000D_
          "LastRefreshDate": "2020-11-09T16:14:23.3703915+01:00",_x000D_
          "TotalRefreshCount": 2,_x000D_
          "CustomInfo": {}_x000D_
        }_x000D_
      },_x000D_
      "6681": {_x000D_
        "$type": "Inside.Core.Formula.Definition.DefinitionAC, Inside.Core.Formula",_x000D_
        "ID": 6681,_x000D_
        "Results": [_x000D_
          [_x000D_
            ""_x000D_
          ]_x000D_
        ],_x000D_
        "Statistics": {_x000D_
          "CreationDate": "2022-11-15T10:02:33.4860572+01:00",_x000D_
          "LastRefreshDate": "2020-11-09T16:14:23.3743679+01:00",_x000D_
          "TotalRefreshCount": 2,_x000D_
          "CustomInfo": {}_x000D_
        }_x000D_
      },_x000D_
      "6682": {_x000D_
        "$type": "Inside.Core.Formula.Definition.DefinitionAC, Inside.Core.Formula",_x000D_
        "ID": 6682,_x000D_
        "Results": [_x000D_
          [_x000D_
            ""_x000D_
          ]_x000D_
        ],_x000D_
        "Statistics": {_x000D_
          "CreationDate": "2022-11-15T10:02:33.4860572+01:00",_x000D_
          "LastRefreshDate": "2020-11-09T16:14:23.3783181+01:00",_x000D_
          "TotalRefreshCount": 2,_x000D_
          "CustomInfo": {}_x000D_
        }_x000D_
      },_x000D_
      "6683": {_x000D_
        "$type": "Inside.Core.Formula.Definition.DefinitionAC, Inside.Core.Formula",_x000D_
        "ID": 6683,_x000D_
        "Results": [_x000D_
          [_x000D_
            "Catégorie 3"_x000D_
          ]_x000D_
        ],_x000D_
        "Statistics": {_x000D_
          "CreationDate": "2022-11-15T10:02:33.4860572+01:00",_x000D_
          "LastRefreshDate": "2020-11-09T16:14:23.3813463+01:00",_x000D_
          "TotalRefreshCount": 2,_x000D_
          "CustomInfo": {}_x000D_
        }_x000D_
      },_x000D_
      "6684": {_x000D_
        "$type": "Inside.Core.Formula.Definition.DefinitionAC, Inside.Core.Formula",_x000D_
        "ID": 6684,_x000D_
        "Results": [_x000D_
          [_x000D_
            ""_x000D_
          ]_x000D_
        ],_x000D_
        "Statistics": {_x000D_
          "CreationDate": "2022-11-15T10:02:33.4860572+01:00",_x000D_
          "LastRefreshDate": "2020-11-09T16:14:23.3863332+01:00",_x000D_
          "TotalRefreshCount": 2,_x000D_
          "CustomInfo": {}_x000D_
        }_x000D_
      },_x000D_
      "6685": {_x000D_
        "$type": "Inside.Core.Formula.Definition.DefinitionAC, Inside.Core.Formula",_x000D_
        "ID": 6685,_x000D_
        "Results": [_x000D_
          [_x000D_
            "Catégorie 1"_x000D_
          ]_x000D_
        ],_x000D_
        "Statistics": {_x000D_
          "CreationDate": "2022-11-15T10:02:33.4860572+01:00",_x000D_
          "LastRefreshDate": "2020-11-09T16:14:23.3873314+01:00",_x000D_
          "TotalRefreshCount": 2,_x000D_
          "CustomInfo": {}_x000D_
        }_x000D_
      },_x000D_
      "6686": {_x000D_
        "$type": "Inside.Core.Formula.Definition.DefinitionAC, Inside.Core.Formula",_x000D_
        "ID": 6686,_x000D_
        "Results": [_x000D_
          [_x000D_
            ""_x000D_
          ]_x000D_
        ],_x000D_
        "Statistics": {_x000D_
          "CreationDate": "2022-11-15T10:02:33.4860572+01:00",_x000D_
          "LastRefreshDate": "2020-11-09T16:14:23.3893283+01:00",_x000D_
          "TotalRefreshCount": 2,_x000D_
          "CustomInfo": {}_x000D_
        }_x000D_
      },_x000D_
      "6687": {_x000D_
        "$type": "Inside.Core.Formula.Definition.DefinitionAC, Inside.Core.Formula",_x000D_
        "ID": 6687,_x000D_
        "Results": [_x000D_
          [_x000D_
            "Catégorie 1"_x000D_
          ]_x000D_
        ],_x000D_
        "Statistics": {_x000D_
          "CreationDate": "2022-11-15T10:02:33.4860572+01:00",_x000D_
          "LastRefreshDate": "2020-11-09T16:14:23.3913203+01:00",_x000D_
          "TotalRefreshCount": 2,_x000D_
          "CustomInfo": {}_x000D_
        }_x000D_
      },_x000D_
      "6688": {_x000D_
        "$type": "Inside.Core.Formula.Definition.DefinitionAC, Inside.Core.Formula",_x000D_
        "ID": 6688,_x000D_
        "Results": [_x000D_
          [_x000D_
            "Catégorie 3"_x000D_
          ]_x000D_
        ],_x000D_
        "Statistics": {_x000D_
          "CreationDate": "2022-11-15T10:02:33.4860572+01:00",_x000D_
          "LastRefreshDate": "2020-11-09T16:14:23.394276+01:00",_x000D_
          "TotalRefreshCount": 2,_x000D_
          "CustomInfo": {}_x000D_
        }_x000D_
      },_x000D_
      "6689": {_x000D_
        "$type": "Inside.Core.Formula.Definition.DefinitionAC, Inside.Core.Formula",_x000D_
        "ID": 6689,_x000D_
        "Results": [_x000D_
          [_x000D_
            "Catégorie 2"_x000D_
          ]_x000D_
        ],_x000D_
        "Statistics": {_x000D_
          "CreationDate": "2022-11-15T10:02:33.4860572+01:00",_x000D_
          "LastRefreshDate": "2020-11-09T16:14:23.3963137+01:00",_x000D_
          "TotalRefreshCount": 2,_x000D_
          "CustomInfo": {}_x000D_
        }_x000D_
      },_x000D_
      "6690": {_x000D_
        "$type": "Inside.Core.Formula.Definition.DefinitionAC, Inside.Core.Formula",_x000D_
        "ID": 6690,_x000D_
        "Results": [_x000D_
          [_x000D_
            "Catégorie 1"_x000D_
          ]_x000D_
        ],_x000D_
        "Statistics": {_x000D_
          "CreationDate": "2022-11-15T10:02:33.4860572+01:00",_x000D_
          "LastRefreshDate": "2020-11-09T16:14:23.3983083+01:00",_x000D_
          "TotalRefreshCount": 2,_x000D_
          "CustomInfo": {}_x000D_
        }_x000D_
      },_x000D_
      "6691": {_x000D_
        "$type": "Inside.Core.Formula.Definition.DefinitionAC, Inside.Core.Formula",_x000D_
        "ID": 6691,_x000D_
        "Results": [_x000D_
          [_x000D_
            ""_x000D_
          ]_x000D_
        ],_x000D_
        "Statistics": {_x000D_
          "CreationDate": "2022-11-15T10:02:33.4860572+01:00",_x000D_
          "LastRefreshDate": "2020-11-09T16:14:23.4003008+01:00",_x000D_
          "TotalRefreshCount": 2,_x000D_
          "CustomInfo": {}_x000D_
        }_x000D_
      },_x000D_
      "6692": {_x000D_
        "$type": "Inside.Core.Formula.Definition.DefinitionAC, Inside.Core.Formula",_x000D_
        "ID": 6692,_x000D_
        "Results": [_x000D_
          [_x000D_
            "Catégorie 3"_x000D_
          ]_x000D_
        ],_x000D_
        "Statistics": {_x000D_
          "CreationDate": "2022-11-15T10:02:33.4860572+01:00",_x000D_
          "LastRefreshDate": "2020-11-09T16:14:23.4022948+01:0</t>
  </si>
  <si>
    <t>0",_x000D_
          "TotalRefreshCount": 2,_x000D_
          "CustomInfo": {}_x000D_
        }_x000D_
      },_x000D_
      "6693": {_x000D_
        "$type": "Inside.Core.Formula.Definition.DefinitionAC, Inside.Core.Formula",_x000D_
        "ID": 6693,_x000D_
        "Results": [_x000D_
          [_x000D_
            ""_x000D_
          ]_x000D_
        ],_x000D_
        "Statistics": {_x000D_
          "CreationDate": "2022-11-15T10:02:33.4860572+01:00",_x000D_
          "LastRefreshDate": "2020-11-09T16:14:23.4032932+01:00",_x000D_
          "TotalRefreshCount": 2,_x000D_
          "CustomInfo": {}_x000D_
        }_x000D_
      },_x000D_
      "6694": {_x000D_
        "$type": "Inside.Core.Formula.Definition.DefinitionAC, Inside.Core.Formula",_x000D_
        "ID": 6694,_x000D_
        "Results": [_x000D_
          [_x000D_
            ""_x000D_
          ]_x000D_
        ],_x000D_
        "Statistics": {_x000D_
          "CreationDate": "2022-11-15T10:02:33.4860572+01:00",_x000D_
          "LastRefreshDate": "2020-11-09T16:14:23.4052909+01:00",_x000D_
          "TotalRefreshCount": 2,_x000D_
          "CustomInfo": {}_x000D_
        }_x000D_
      },_x000D_
      "6695": {_x000D_
        "$type": "Inside.Core.Formula.Definition.DefinitionAC, Inside.Core.Formula",_x000D_
        "ID": 6695,_x000D_
        "Results": [_x000D_
          [_x000D_
            ""_x000D_
          ]_x000D_
        ],_x000D_
        "Statistics": {_x000D_
          "CreationDate": "2022-11-15T10:02:33.4860572+01:00",_x000D_
          "LastRefreshDate": "2020-11-09T16:14:23.4072803+01:00",_x000D_
          "TotalRefreshCount": 2,_x000D_
          "CustomInfo": {}_x000D_
        }_x000D_
      },_x000D_
      "6696": {_x000D_
        "$type": "Inside.Core.Formula.Definition.DefinitionAC, Inside.Core.Formula",_x000D_
        "ID": 6696,_x000D_
        "Results": [_x000D_
          [_x000D_
            "Catégorie 1"_x000D_
          ]_x000D_
        ],_x000D_
        "Statistics": {_x000D_
          "CreationDate": "2022-11-15T10:02:33.4860572+01:00",_x000D_
          "LastRefreshDate": "2020-11-09T16:14:23.4095026+01:00",_x000D_
          "TotalRefreshCount": 2,_x000D_
          "CustomInfo": {}_x000D_
        }_x000D_
      },_x000D_
      "6697": {_x000D_
        "$type": "Inside.Core.Formula.Definition.DefinitionAC, Inside.Core.Formula",_x000D_
        "ID": 6697,_x000D_
        "Results": [_x000D_
          [_x000D_
            "Catégorie 3"_x000D_
          ]_x000D_
        ],_x000D_
        "Statistics": {_x000D_
          "CreationDate": "2022-11-15T10:02:33.4860572+01:00",_x000D_
          "LastRefreshDate": "2020-11-09T16:14:23.4124867+01:00",_x000D_
          "TotalRefreshCount": 2,_x000D_
          "CustomInfo": {}_x000D_
        }_x000D_
      },_x000D_
      "6698": {_x000D_
        "$type": "Inside.Core.Formula.Definition.DefinitionAC, Inside.Core.Formula",_x000D_
        "ID": 6698,_x000D_
        "Results": [_x000D_
          [_x000D_
            ""_x000D_
          ]_x000D_
        ],_x000D_
        "Statistics": {_x000D_
          "CreationDate": "2022-11-15T10:02:33.4860572+01:00",_x000D_
          "LastRefreshDate": "2020-11-09T16:14:23.4145229+01:00",_x000D_
          "TotalRefreshCount": 2,_x000D_
          "CustomInfo": {}_x000D_
        }_x000D_
      },_x000D_
      "6699": {_x000D_
        "$type": "Inside.Core.Formula.Definition.DefinitionAC, Inside.Core.Formula",_x000D_
        "ID": 6699,_x000D_
        "Results": [_x000D_
          [_x000D_
            ""_x000D_
          ]_x000D_
        ],_x000D_
        "Statistics": {_x000D_
          "CreationDate": "2022-11-15T10:02:33.4860572+01:00",_x000D_
          "LastRefreshDate": "2020-11-09T16:14:23.4165173+01:00",_x000D_
          "TotalRefreshCount": 2,_x000D_
          "CustomInfo": {}_x000D_
        }_x000D_
      },_x000D_
      "6700": {_x000D_
        "$type": "Inside.Core.Formula.Definition.DefinitionAC, Inside.Core.Formula",_x000D_
        "ID": 6700,_x000D_
        "Results": [_x000D_
          [_x000D_
            ""_x000D_
          ]_x000D_
        ],_x000D_
        "Statistics": {_x000D_
          "CreationDate": "2022-11-15T10:02:33.4860572+01:00",_x000D_
          "LastRefreshDate": "2020-11-09T16:14:23.4185136+01:00",_x000D_
          "TotalRefreshCount": 2,_x000D_
          "CustomInfo": {}_x000D_
        }_x000D_
      },_x000D_
      "6701": {_x000D_
        "$type": "Inside.Core.Formula.Definition.DefinitionAC, Inside.Core.Formula",_x000D_
        "ID": 6701,_x000D_
        "Results": [_x000D_
          [_x000D_
            "Catégorie 1"_x000D_
          ]_x000D_
        ],_x000D_
        "Statistics": {_x000D_
          "CreationDate": "2022-11-15T10:02:33.4860572+01:00",_x000D_
          "LastRefreshDate": "2020-11-09T16:14:23.4205081+01:00",_x000D_
          "TotalRefreshCount": 2,_x000D_
          "CustomInfo": {}_x000D_
        }_x000D_
      },_x000D_
      "6702": {_x000D_
        "$type": "Inside.Core.Formula.Definition.DefinitionAC, Inside.Core.Formula",_x000D_
        "ID": 6702,_x000D_
        "Results": [_x000D_
          [_x000D_
            "Catégorie 2"_x000D_
          ]_x000D_
        ],_x000D_
        "Statistics": {_x000D_
          "CreationDate": "2022-11-15T10:02:33.4860572+01:00",_x000D_
          "LastRefreshDate": "2020-11-09T16:14:23.4225026+01:00",_x000D_
          "TotalRefreshCount": 2,_x000D_
          "CustomInfo": {}_x000D_
        }_x000D_
      },_x000D_
      "6703": {_x000D_
        "$type": "Inside.Core.Formula.Definition.DefinitionAC, Inside.Core.Formula",_x000D_
        "ID": 6703,_x000D_
        "Results": [_x000D_
          [_x000D_
            ""_x000D_
          ]_x000D_
        ],_x000D_
        "Statistics": {_x000D_
          "CreationDate": "2022-11-15T10:02:33.4860572+01:00",_x000D_
          "LastRefreshDate": "2020-11-09T16:14:23.4244948+01:00",_x000D_
          "TotalRefreshCount": 2,_x000D_
          "CustomInfo": {}_x000D_
        }_x000D_
      },_x000D_
      "6704": {_x000D_
        "$type": "Inside.Core.Formula.Definition.DefinitionAC, Inside.Core.Formula",_x000D_
        "ID": 6704,_x000D_
        "Results": [_x000D_
          [_x000D_
            ""_x000D_
          ]_x000D_
        ],_x000D_
        "Statistics": {_x000D_
          "CreationDate": "2022-11-15T10:02:33.4860572+01:00",_x000D_
          "LastRefreshDate": "2020-11-09T16:14:23.4264974+01:00",_x000D_
          "TotalRefreshCount": 2,_x000D_
          "CustomInfo": {}_x000D_
        }_x000D_
      },_x000D_
      "6705": {_x000D_
        "$type": "Inside.Core.Formula.Definition.DefinitionAC, Inside.Core.Formula",_x000D_
        "ID": 6705,_x000D_
        "Results": [_x000D_
          [_x000D_
            "Catégorie 1"_x000D_
          ]_x000D_
        ],_x000D_
        "Statistics": {_x000D_
          "CreationDate": "2022-11-15T10:02:33.4860572+01:00",_x000D_
          "LastRefreshDate": "2020-11-09T16:14:23.4284761+01:00",_x000D_
          "TotalRefreshCount": 2,_x000D_
          "CustomInfo": {}_x000D_
        }_x000D_
      },_x000D_
      "6706": {_x000D_
        "$type": "Inside.Core.Formula.Definition.DefinitionAC, Inside.Core.Formula",_x000D_
        "ID": 6706,_x000D_
        "Results": [_x000D_
          [_x000D_
            "Catégorie 2"_x000D_
          ]_x000D_
        ],_x000D_
        "Statistics": {_x000D_
          "CreationDate": "2022-11-15T10:02:33.4860572+01:00",_x000D_
          "LastRefreshDate": "2020-11-09T16:14:23.4304842+01:00",_x000D_
          "TotalRefreshCount": 2,_x000D_
          "CustomInfo": {}_x000D_
        }_x000D_
      },_x000D_
      "6707": {_x000D_
        "$type": "Inside.Core.Formula.Definition.DefinitionAC, Inside.Core.Formula",_x000D_
        "ID": 6707,_x000D_
        "Results": [_x000D_
          [_x000D_
            ""_x000D_
          ]_x000D_
        ],_x000D_
        "Statistics": {_x000D_
          "CreationDate": "2022-11-15T10:02:33.4860572+01:00",_x000D_
          "LastRefreshDate": "2020-11-09T16:14:23.4324766+01:00",_x000D_
          "TotalRefreshCount": 2,_x000D_
          "CustomInfo": {}_x000D_
        }_x000D_
      },_x000D_
      "6708": {_x000D_
        "$type": "Inside.Core.Formula.Definition.DefinitionAC, Inside.Core.Formula",_x000D_
        "ID": 6708,_x000D_
        "Results": [_x000D_
          [_x000D_
            "Catégorie 1"_x000D_
          ]_x000D_
        ],_x000D_
        "Statistics": {_x000D_
          "CreationDate": "2022-11-15T10:02:33.4860572+01:00",_x000D_
          "LastRefreshDate": "2020-11-09T16:14:23.4344715+01:00",_x000D_
          "TotalRefreshCount": 2,_x000D_
          "CustomInfo": {}_x000D_
        }_x000D_
      },_x000D_
      "6709": {_x000D_
        "$type": "Inside.Core.Formula.Definition.DefinitionAC, Inside.Core.Formula",_x000D_
        "ID": 6709,_x000D_
        "Results": [_x000D_
          [_x000D_
            "200"_x000D_
          ]_x000D_
        ],_x000D_
        "Statistics": {_x000D_
          "CreationDate": "2022-11-15T10:02:33.4860572+01:00",_x000D_
          "LastRefreshDate": "2020-11-09T16:14:23.4354714+01:00",_x000D_
          "TotalRefreshCount": 2,_x000D_
          "CustomInfo": {}_x000D_
        }_x000D_
      },_x000D_
      "6710": {_x000D_
        "$type": "Inside.Core.Formula.Definition.DefinitionAC, Inside.Core.Formula",_x000D_
        "ID": 6710,_x000D_
        "Results": [_x000D_
          [_x000D_
            "100"_x000D_
          ]_x000D_
        ],_x000D_
        "Statistics": {_x000D_
          "CreationDate": "2022-11-15T10:02:33.4860572+01:00",_x000D_
          "LastRefreshDate": "2020-11-09T16:14:23.4374641+01:00",_x000D_
          "TotalRefreshCount": 2,_x000D_
          "CustomInfo": {}_x000D_
        }_x000D_
      },_x000D_
      "6711": {_x000D_
        "$type": "Inside.Core.Formula.Definition.DefinitionAC, Inside.Core.Formula",_x000D_
        "ID": 6711,_x000D_
        "Results": [_x000D_
          [_x000D_
            "300"_x000D_
          ]_x000D_
        ],_x000D_
        "Statistics": {_x000D_
          "CreationDate": "2022-11-15T10:02:33.4860572+01:00",_x000D_
          "LastRefreshDate": "2020-11-09T16:14:23.4394471+01:00",_x000D_
          "TotalRefreshCount": 2,_x000D_
          "CustomInfo": {}_x000D_
        }_x000D_
      },_x000D_
      "6712": {_x000D_
        "$type": "Inside.Core.Formula.Definition.DefinitionAC, Inside.Core.Formula",_x000D_
        "ID": 6712,_x000D_
        "Results": [_x000D_
          [_x000D_
            "150"_x000D_
          ]_x000D_
        ],_x000D_
        "Statistics": {_x000D_
          "CreationDate": "2022-11-15T10:02:33.4860572+01:00",_x000D_
          "LastRefreshDate": "2020-11-09T16:14:23.4414114+01:00",_x000D_
          "TotalRefreshCount": 2,_x000D_
          "CustomInfo": {}_x000D_
        }_x000D_
      },_x000D_
      "6713": {_x000D_
        "$type": "Inside.Core.Formula.Definition.DefinitionAC, Inside.Core.Formula",_x000D_
        "ID": 6713,_x000D_
        "Results": [_x000D_
          [_x000D_
            "200"_x000D_
          ]_x000D_
        ],_x000D_
        "Statistics": {_x000D_
          "CreationDate": "2022-11-15T10:02:33.4860572+01:00",_x000D_
          "LastRefreshDate": "2020-11-09T16:14:23.4434514+01:00",_x000D_
          "TotalRefreshCount": 2,_x000D_
          "CustomInfo": {}_x000D_
        }_x000D_
      },_x000D_
      "6714": {_x000D_
        "$type": "Inside.Core.Formula.Definition.DefinitionAC, Inside.Core.Formula",_x000D_
        "ID": 6714,_x000D_
        "Results": [_x000D_
          [_x000D_
            "250"_x000D_
          ]_x000D_
        ],_x000D_
        "Statistics": {_x000D_
          "CreationDate": "2022-11-15T10:02:33.4860572+01:00",_x000D_
          "LastRefreshDate": "2020-11-09T16:14:23.4444101+01:00",_x000D_
          "TotalRefreshCount": 2,_x000D_
          "CustomInfo": {}_x000D_
        }_x000D_
      },_x000D_
      "6715": {_x000D_
        "$type": "Inside.Core.Formula.Definition.DefinitionAC, Inside.Core.Formula",_x000D_
        "ID": 6715,_x000D_
        "Results": [_x000D_
          [_x000D_
            "200"_x000D_
          ]_x000D_
        ],_x000D_
        "Statistics": {_x000D_
          "CreationDate": "2022-11-15T10:02:33.4860572+01:00",_x000D_
          "LastRefreshDate": "2020-11-09T16:14:23.4463982+01:00",_x000D_
          "TotalRefreshCount": 2,_x000D_
          "CustomInfo": {}_x000D_
        }_x000D_
      },_x000D_
      "6716": {_x000D_
        "$type": "Inside.Core.Formula.Definition.DefinitionAC, Inside.Core.Formula",_x000D_
        "ID": 6716,_x000D_
        "Results": [_x000D_
          [_x000D_
            "100"_x000D_
          ]_x000D_
        ],_x000D_
        "Statistics": {_x000D_
          "CreationDate": "2022-11-15T10:02:33.4860572+01:00",_x000D_
          "LastRefreshDate": "2020-11-09T16:14:23.4484325+01:00",_x000D_
          "TotalRefreshCount": 2,_x000D_
          "CustomInfo": {}_x000D_
        }_x000D_
      },_x000D_
      "6717": {_x000D_
        "$type": "Inside.Core.Formula.Definition.DefinitionAC, Inside.Core.Formula",_x000D_
        "ID": 6717,_x000D_
        "Results": [_x000D_
          [_x000D_
            "200"_x000D_
          ]_x000D_
        ],_x000D_
        "Statistics": {_x000D_
          "CreationDate": "2022-11-15T10:02:33.4860572+01:00",_x000D_
          "LastRefreshDate": "2020-11-09T16:14:23.4493908+01:00",_x000D_
          "TotalRefreshCount": 2,_x000D_
          "CustomInfo": {}_x000D_
        }_x000D_
      },_x000D_
      "6718": {_x000D_
        "$type": "Inside.Core.Formula.Definition.DefinitionAC, Inside.Core.Formula",_x000D_
        "ID": 6718,_x000D_
        "Results": [_x000D_
          [_x000D_
            "250"_x000D_
          ]_x000D_
        ],_x000D_
        "Statistics": {_x000D_
          "CreationDate": "2022-11-15T10:02:33.4860572+01:00",_x000D_
          "LastRefreshDate": "2020-11-09T16:14:23.4514297+01:00",_x000D_
          "TotalRefreshCount": 2,_x000D_
          "CustomInfo": {}_x000D_
        }_x000D_
      },_x000D_
      "6719": {_x000D_
        "$type": "Inside.Core.Formula.Definition.DefinitionAC, Inside.Core.Formula",_x000D_
        "ID": 6719,_x000D_
        "Results": [_x000D_
          [_x000D_
            "400"_x000D_
          ]_x000D_
        ],_x000D_
        "Statistics": {_x000D_
          "CreationDate": "2022-11-15T10:02:33.4860572+01:00",_x000D_
          "LastRefreshDate": "2020-11-09T16:14:23.453423+01:00",_x000D_
          "TotalRefreshCount": 2,_x000D_
          "CustomInfo": {}_x000D_
        }_x000D_
      },_x000D_
      "6720": {_x000D_
        "$type": "Inside.Core.Formula.Definition.DefinitionAC, Inside.Core.Formula",_x000D_
        "ID": 6720,_x000D_
        "Results": [_x000D_
          [_x000D_
            "250"_x000D_
          ]_x000D_
        ],_x000D_
        "Statistics": {_x000D_
          "CreationDate": "2022-11-15T10:02:33.4860572+01:00",_x000D_
          "LastRefreshDate": "2020-11-09T16:14:23.4544179+01:00",_x000D_
          "TotalRefreshCount": 2,_x000D_
          "CustomInfo": {}_x000D_
        }_x000D_
      },_x000D_
      "6721": {_x000D_
        "$type": "Inside.Core.Formula.Definition.DefinitionAC, Inside.Core.Formula",_x000D_
        "ID": 6721,_x000D_
        "Results": [_x000D_
          [_x000D_
            "200"_x000D_
          ]_x000D_
        ],_x000D_
        "Statistics": {_x000D_
          "CreationDate": "2022-11-15T10:02:33.4860572+01:00",_x000D_
          "LastRefreshDate": "2020-11-09T16:14:23.4564229+01:00",_x000D_
          "TotalRefreshCount": 2,_x000D_
          "CustomInfo": {}_x000D_
        }_x000D_
      },_x000D_
      "6722": {_x000D_
        "$type": "Inside.Core.Formula.Definition.DefinitionAC, Inside.Core.Formula",_x000D_
        "ID": 6722,_x000D_
        "Results": [_x000D_
          [_x000D_
            "200"_x000D_
          ]_x000D_
        ],_x000D_
        "Statistics": {_x000D_
          "CreationDate": "2022-11-15T10:02:33.4860572+01:00",_x000D_
          "LastRefreshDate": "2020-11-09T16:14:23.4574104+01:00",_x000D_
          "TotalRefreshCount": 2,_x000D_
          "CustomInfo": {}_x000D_
        }_x000D_
      },_x000D_
      "6723": {_x000D_
        "$type": "Inside.Core.Formula.Definition.DefinitionAC, Inside.Core.Formula",_x000D_
        "ID": 6723,_x000D_
        "Results": [_x000D_
          [_x000D_
            "100"_x000D_
          ]_x000D_
        ],_x000D_
        "Statistics": {_x000D_
          "CreationDate": "2022-11-15T10:02:33.4860572+01:00",_x000D_
          "LastRefreshDate": "2020-11-09T16:14:23.4595038+01:00",_x000D_
          "TotalRefreshCount": 2,_x000D_
          "CustomInfo": {}_x000D_
        }_x000D_
      },_x000D_
      "6724": {_x000D_
        "$type": "Inside.Core.Formula.Definition.DefinitionAC, Inside.Core.Formula",_x000D_
        "ID": 6724,_x000D_
        "Results": [_x000D_
          [_x000D_
            "300"_x000D_
          ]_x000D_
        ],_x000D_
        "Statistics": {_x000D_
          "CreationDate": "2022-11-15T10:02:33.4860572+01:00",_x000D_
          "LastRefreshDate": "2020-11-09T16:14:23.4624898+01:00",_x000D_
          "TotalRefreshCount": 2,_x000D_
          "CustomInfo": {}_x000D_
        }_x000D_
      },_x000D_
      "6725": {_x000D_
        "$type": "Inside.Core.Formula.Definition.DefinitionAC, Inside.Core.Formula",_x000D_
        "ID": 6725,_x000D_
        "Results": [_x000D_
          [_x000D_
            "150"_x000D_
          ]_x000D_
        ],_x000D_
        "Statistics": {_x000D_
          "CreationDate": "2022-11-15T10:02:33.4860572+01:00",_x000D_
          "LastRefreshDate": "2020-11-09T16:14:23.4645235+01:00",_x000D_
          "TotalRefreshCount": 2,_x000D_
          "CustomInfo": {}_x000D_
        }_x000D_
      },_x000D_
      "6726": {_x000D_
        "$type": "Inside.Core.Formula.Definition.DefinitionAC, Inside.Core.Formula",_x000D_
        "ID": 6726,_x000D_
        "Results": [_x000D_
          [_x000D_
            "200"_x000D_
          ]_x000D_
        ],_x000D_
        "Statistics": {_x000D_
          "CreationDate": "2022-11-15T10:02:33.4860572+01:00",_x000D_
          "LastRefreshDate": "2020-11-09T16:14:23.4665159+01:00",_x000D_
          "TotalRefreshCount": 2,_x000D_
          "CustomInfo": {}_x000D_
        }_x000D_
      },_x000D_
      "6727": {_x000D_
        "$type": "Inside.Core.Formula.Definition.DefinitionAC, Inside.Core.Formula",_x000D_
        "ID": 6727,_x000D_
        "Results": [_x000D_
          [_x000D_
            "100"_x000D_
          ]_x000D_
        ],_x000D_
        "Statistics": {_x000D_
          "CreationDate": "2022-11-15T10:02:33.4860572+01:00",_x000D_
          "LastRefreshDate": "2020-11-09T16:14:23.4675145+01:00",_x000D_
          "TotalRefreshCount": 2,_x000D_
          "CustomInfo": {}_x000D_
        }_x000D_
      },_x000D_
      "6728": {_x000D_
        "$type": "Inside.Core.Formula.Definition.DefinitionAC, Inside.Core.Formula",_x000D_
        "ID": 6728,_x000D_
        "Results": [_x000D_
          [_x000D_
            "300"_x000D_
          ]_x000D_
        ],_x000D_
        "Statistics": {_x000D_
          "CreationDate": "2022-11-15T10:02:33.4860572+01:00",_x000D_
          "LastRefreshDate": "2020-11-09T16:14:23.4695107+01:00",_x000D_
          "TotalRefreshCount": 2,_x000D_
          "CustomInfo": {}_x000D_
        }_x000D_
      },_x000D_
      "6729": {_x000D_
        "$type": "Inside.Core.Formula.Definition.DefinitionAC, Inside.Core.Formula",_x000D_
        "ID": 6729,_x000D_
        "Results": [_x000D_
          [_x000D_
            "150"_x000D_
          ]_x000D_
        ],_x000D_
        "Statistics": {_x000D_
          "CreationDate": "2022-11-15T10:02:33.4860572+01:00",_x000D_
          "LastRefreshDate": "2020-11-09T16:14:23.470505+01:00",_x000D_
          "TotalRefreshCount": 2,_x000D_
          "CustomInfo": {}_x000D_
        }_x000D_
      },_x000D_
      "6730": {_x000D_
        "$type": "Inside.Core.Formula.Definition.DefinitionAC, Inside.Core.Formula",_x000D_
        "ID": 6730,_x000D_
        "Results": [_x000D_
          [_x000D_
            "200"_x000D_
          ]_x000D_
        ],_x000D_
        "Statistics": {_x000D_
          "CreationDate": "2022-11-15T10:02:33.4860572+01:00",_x000D_
          "LastRefreshDate": "2020-11-09T16:14:23.4724995+01:00",_x000D_
          "TotalRefreshCount": 2,_x000D_
          "CustomInfo": {}_x000D_
        }_x000D_
      },_x000D_
      "6731": {_x000D_
        "$type": "Inside.Core.Formula.Definition.DefinitionAC, Inside.Core.Formula",_x000D_
        "ID": 6731,_x000D_
        "Results": [_x000D_
          [_x000D_
            "250"_x000D_
          ]_x000D_
        ],_x000D_
        "Statistics": {_x000D_
          "CreationDate": "2022-11-15T10:02:33.4860572+01:00",_x000D_
          "LastRefreshDate": "2020-11-09T16:14:23.4745114+01:00",_x000D_
          "TotalRefreshCount": 2,_x000D_
          "CustomInfo": {}_x000D_
        }_x000D_
      },_x000D_
      "6732": {_x000D_
        "$type": "Inside.Core.Formula.Definition.DefinitionAC, Inside.Core.Formula",_x000D_
        "ID": 6732,_x000D_
        "Results": [_x000D_
          [_x000D_
            "200"_x000D_
          ]_x000D_
        ],_x000D_
        "Statistics": {_x000D_
          "CreationDate": "2022-11-15T10:02:33.4860572+01:00",_x000D_
          "LastRefreshDate": "2020-11-09T16:14:23.4754968+01:00",_x000D_
          "TotalRefreshCount": 2,_x000D_
          "CustomInfo": {}_x000D_
        }_x000D_
      },_x000D_
      "6733": {_x000D_
        "$type": "Inside.Core.Formula.Definition.DefinitionAC, Inside.Core.Formula",_x000D_
        "ID": 6733,_x000D_
        "Results": [_x000D_
          [_x000D_
            "100"_x000D_
          ]_x000D_
        ],_x000D_
        "Statistics": {_x000D_
          "CreationDate": "2022-11-15T10:02:33.4860572+01:00",_x000D_
          "LastRefreshDate": "2020-11-09T16:14:23.4784819+01:00",_x000D_
          "TotalRefreshCount": 2,_x000D_
          "CustomInfo": {}_x000D_
        }_x000D_
      },_x000D_
      "6734": {_x000D_
        "$type": "Inside.Core.Formula.Definition.DefinitionAC, Inside.Core.Formula",_x000D_
        "ID": 6734,_x000D_
        "Results": [_x000D_
          [_x000D_
            "100"_x000D_
          ]_x000D_
        ],_x000D_
        "Statistics": {_x000D_
          "CreationDate": "2022-11-15T10:02:33.4860572+01:00",_x000D_
          "LastRefreshDate": "2020-11-09T16:14:23.4794919+01:00",_x000D_
          "TotalRefreshCount": 2,_x000D_
          "CustomInfo": {}_x000D_
        }_x000D_
      },_x000D_
      "6735": {_x000D_
        "$type": "Inside.Core.Formula.Definition.DefinitionAC, Inside.Core.Formula",_x000D_
        "ID": 6735,_x000D_
        "Results": [_x000D_
          [_x000D_
            "200"_x000D_
          ]_x000D_
        ],_x000D_
        "Statistics": {_x000D_
          "CreationDate": "2022-11-15T10:02:33.4860572+01:00",_x000D_
          "LastRefreshDate": "2020-11-09T16:14:23.4814818+01:00",_x000D_
          "TotalRefreshCount": 2,_x000D_
          "CustomInfo": {}_x000D_
        }_x000D_
      },_x000D_
      "6736": {_x000D_
        "$type": "Inside.Core.Formula.Definition.DefinitionAC, Inside.Core.Formula",_x000D_
        "ID": 6736,_x000D_
        "Results": [_x000D_
          [_x000D_
            "300"_x000D_
          ]_x000D_
        ],_x000D_
        "Statistics": {_x000D_
          "CreationDate": "2022-11-15T10:02:33.4860572+01:00",_x000D_
          "LastRefreshDate": "2020-11-09T16:14:23.4834827+01:00",_x000D_
          "TotalRefreshCount": 2,_x000D_
          "CustomInfo": {}_x000D_
        }_x000D_
      },_x000D_
      "6737": {_x000D_
        "$type": "Inside.Core.Formula.Definition.DefinitionAC, Inside.Core.Formula",_x000D_
        "ID": 6737,_x000D_
        "Results": [_x000D_
          [_x000D_
            "300"_x000D_
          ]_x000D_
        ],_x000D_
        "Statistics": {_x000D_
          "CreationDate": "2022-11-15T10:02:33.4860572+01:00",_x000D_
          "LastRefreshDate": "2020-11-09T16:14:23.4844745+01:00",_x000D_
          "TotalRefreshCount": 2,_x000D_
          "CustomInfo": {}_x000D_
        }_x000D_
      },_x000D_
      "6738": {_x000D_
        "$type": "Inside.Core.Formula.Definition.DefinitionAC, Inside.Core.Formula",_x000D_
        "ID": 6738,_x000D_
        "Results": [_x000D_
          [_x000D_
            "100"_x000D_
          ]_x000D_
        ],_x000D_
        "Statistics": {_x000D_
          "CreationDate": "2022-11-15T10:02:33.4860572+01:00",_x000D_
          "LastRefreshDate": "2020-11-09T16:14:23.4864672+01:00",_x000D_
          "TotalRefreshCount": 2,_x000D_
          "CustomInfo": {}_x000D_
        }_x000D_
      },_x000D_
      "6739": {_x000D_
        "$type": "Inside.Core.Formula.Definition.DefinitionAC, Inside.Core.Formula",_x000D_
        "ID": 6739,_x000D_
        "Results": [_x000D_
          [_x000D_
            "200"_x000D_
          ]_x000D_
        ],_x000D_
        "Statistics": {_x000D_
          "CreationDate": "2022-11-15T10:02:33.4860572+01:00",_x000D_
          "LastRefreshDate": "2020-11-09T16:14:23.4874665+01:00",_x000D_
          "TotalRefreshCount": 2,_x000D_
          "CustomInfo": {}_x000D_
        }_x000D_
      },_x000D_
      "6740": {_x000D_
        "$type": "Inside.Core.Formula.Definition.DefinitionAC, Inside.Core.Formula",_x000D_
        "ID": 6740,_x000D_
        "Results": [_x000D_
          [_x000D_
            "250"_x000D_
          ]_x000D_
        ],_x000D_
        "Statistics": {_x000D_
          "CreationDate": "2022-11-15T10:02:33.4860572+01:00",_x000D_
          "LastRefreshDate": "2020-11-09T16:14:23.48946+01:00",_x000D_
          "TotalRefreshCount": 2,_x000D_
          "CustomInfo": {}_x000D_
        }_x000D_
      },_x000D_
      "6741": {_x000D_
        "$type": "Inside.Core.Formula.Definition.DefinitionAC, Inside.Core.Formula",_x000D_
        "ID": 6741,_x000D_
        "Results": [_x000D_
          [_x000D_
            "200"_x000D_
          ]_x000D_
        ],_x000D_
        "Statistics": {_x000D_
          "CreationDate": "2022-11-15T10:02:33.4860572+01:00",_x000D_
          "LastRefreshDate": "2020-11-09T16:14:23.4914546+01:00",_x000D_
          "TotalRefreshCount": 2,_x000D_
          "CustomInfo": {}_x000D_
        }_x000D_
      },_x000D_
      "6742": {_x000D_
        "$type": "Inside.Core.Formula.Definition.DefinitionAC, Inside.Core.Formula",_x000D_
        "ID": 6742,_x000D_
        "Results": [_x000D_
          [_x000D_
            "100"_x000D_
          ]_x000D_
        ],_x000D_
        "Statistics": {_x000D_
          "CreationDate": "2022-11-15T10:02:33.4860572+01:00",_x000D_
          "LastRefreshDate": "2020-11-09T16:14:23.4924531+01:00",_x000D_
          "TotalRefreshCount": 2,_x000D_
          "CustomInfo": {}_x000D_
        }_x000D_
      },_x000D_
      "6743": {_x000D_
        "$type": "Inside.Core.Formula.Definition.DefinitionAC, Inside.Core.Formula",_x000D_
        "ID": 6743,_x000D_
        "Results": [_x000D_
          [_x000D_
            "100"_x000D_
          ]_x000D_
        ],_x000D_
        "Statistics": {_x000D_
          "CreationDate": "2022-11-15T10:02:33.4860572+01:00",_x000D_
          "LastRefreshDate": "2020-11-09T16:14:23.4944063+01:00",_x000D_
          "TotalRefreshCount": 2,_x000D_
          "CustomInfo": {}_x000D_
        }_x000D_
      },_x000D_
      "6744": {_x000D_
        "$type": "Inside.Core.Formula.Definition.DefinitionAC, Inside.Core.Formula",_x000D_
        "ID": 6744,_x000D_
        "Results": [_x000D_
          [_x000D_
            "200"_x000D_
          ]_x000D_
        ],_x000D_
        "Statistics": {_x000D_
          "CreationDate": "2022-11-15T10:02:33.4860572+01:00",_x000D_
          "LastRefreshDate": "2020-11-09T16:14:23.496446+01:00",_x000D_
          "TotalRefreshCount": 2,_x000D_
          "CustomInfo": {}_x000D_
        }_x000D_
      },_x000D_
      "6745": {_x000D_
        "$type": "Inside.Core.Formula.Definition.DefinitionAC, Inside.Core.Formula",_x000D_
        "ID": 6745,_x000D_
        "Results": [_x000D_
          [_x000D_
            "100"_x000D_
          ]_x000D_
        ],_x000D_
        "Statistics": {_x000D_
          "CreationDate": "2022-11-15T10:02:33.4860572+01:00",_x000D_
          "LastRefreshDate": "2020-11-09T16:14:23.4984384+01:00",_x000D_
          "TotalRefreshCount": 2,_x000D_
          "CustomInfo": {}_x000D_
        }_x000D_
      },_x000D_
      "6746": {_x000D_
        "$type": "Inside.Core.Formula.Definition.DefinitionAC, Inside.Core.Formula",_x000D_
        "ID": 6746,_x000D_
        "Results": [_x000D_
          [_x000D_
            "Ingénieur et cadre"_x000D_
          ]_x000D_
        ],_x000D_
        "Statistics": {_x000D_
          "CreationDate": "2022-11-15T10:02:33.4860572+01:00",_x000D_
          "LastRefreshDate": "2020-11-09T16:14:21.2886782+01:00",_x000D_
          "TotalRefreshCount": 2,_x000D_
          "CustomInfo": {}_x000D_
        }_x000D_
      },_x000D_
      "6747": {_x000D_
        "$type": "Inside.Core.Formula.Definition.DefinitionAC, Inside.Core.Formula",_x000D_
        "ID": 6747,_x000D_
        "Results": [_x000D_
          [_x000D_
            "Employé"_x000D_
          ]_x000D_
        ],_x000D_
        "Statistics": {_x000D_
          "CreationDate": "2022-11-15T10:02:33.4860572+01:00",_x000D_
          "LastRefreshDate": "2020-11-09T16:14:22.832465+01:00",_x000D_
          "TotalRefreshCount": 2,_x000D_
          "CustomInfo": {}_x000D_
        }_x000D_
      },_x000D_
      "6748": {_x000D_
        "$type": "Inside.Core.Formula.Definition.DefinitionAC, Inside.Core.Formula",_x000D_
        "ID": 6748,_x000D_
        "Results": [_x000D_
          [_x000D_
            "Ingénieur et cadre"_x000D_
          ]_x000D_
        ],_x000D_
        "Statistics": {_x000D_
          "CreationDate": "2022-11-15T10:02:33.4860572+01:00",_x000D_
          "LastRefreshDate": "2020-11-09T16:14:22.378406+01:00",_x000D_
          "TotalRefreshCount": 2,_x000D_
          "CustomInfo": {}_x000D_
        }_x000D_
      },_x000D_
      "6749": {_x000D_
        "$type": "Inside.Core.Formula.Definition.DefinitionAC, Inside.Core.Formula",_x000D_
        "ID": 6749,_x000D_
        "Results": [_x000D_
          [_x000D_
            "Ingénieur et cadre"_x000D_
          ]_x000D_
        ],_x000D_
        "Statistics": {_x000D_
          "CreationDate": "2022-11-15T10:02:33.4860572+01:00",_x000D_
          "LastRefreshDate": "2020-11-09T16:14:22.847407+01:00",_x000D_
          "TotalRefreshCount": 2,_x000D_
          "CustomInfo": {}_x000D_
        }_x000D_
      },_x000D_
      "6750": {_x000D_
        "$type": "Inside.Core.Formula.Definition.DefinitionAC, Inside.Core.Formula",_x000D_
        "ID": 6750,_x000D_
        "Results": [_x000D_
          [_x000D_
            "Ingénieur et cadre"_x000D_
          ]_x000D_
        ],_x000D_
        "Statistics": {_x000D_
          "CreationDate": "2022-11-15T10:02:33.4860572+01:00",_x000D_
          "LastRefreshDate": "2020-11-09T16:14:22.6434162+01:00",_x000D_
          "TotalRefreshCount": 2,_x000D_
          "CustomInfo": {}_x000D_
        }_x000D_
      },_x000D_
      "6751": {_x000D_
        "$type": "Inside.Core.Formula.Definition.DefinitionAC, Inside.Core.Formula",_x000D_
        "ID": 6751,_x000D_
        "Results": [_x000D_
          [_x000D_
            "Ingénieur et cadre"_x000D_
          ]_x000D_
        ],_x000D_
        "Statistics": {_x000D_
          "CreationDate": "2022-11-15T10:02:33.4860572+01:00",_x000D_
          "LastRefreshDate": "2020-11-09T16:14:21.9682915+01:00",_x000D_
          "TotalRefreshCount": 2,_x000D_
          "CustomInfo": {}_x000D_
        }_x000D_
      },_x000D_
      "6752": {_x000D_
        "$type": "Inside.Core.Formula.Definition.DefinitionAC, Inside.Core.Formula",_x000D_
        "ID": 6752,_x000D_
        "Results": [_x000D_
          [_x000D_
            "Ingénieur et cadre"_x000D_
          ]_x000D_
        ],_x000D_
        "Statistics": {_x000D_
          "CreationDate": "2022-11-15T10:02:33.4860572+01:00",_x000D_
          "LastRefreshDate": "2020-11-09T16:14:22.6583794+01:00",_x000D_
          "TotalRefreshCount": 2,_x000D_
          "CustomInfo": {}_x000D_
        }_x000D_
      },_x000D_
      "6753": {_x000D_
        "$type": "Inside.Core.Formula.Definition.DefinitionAC, Inside.Core.Formula",_x000D_
        "ID": 6753,_x000D_
        "Results": [_x000D_
          [_x000D_
            "Employé"_x000D_
          ]_x000D_
        ],_x000D_
        "Statistics": {_x000D_
          "CreationDate": "2022-11-15T10:02:33.4860572+01:00",_x000D_
          "LastRefreshDate": "2020-11-09T16:14:22.4134566+01:00",_x000D_
          "TotalRefreshCount": 2,_x000D_
          "CustomInfo": {}_x000D_
        }_x000D_
      },_x000D_
      "6754": {_x000D_
        "$type": "Inside.Core.Formula.Definition.DefinitionAC, Inside.Core.Formula",_x000D_
        "ID": 6754,_x000D_
        "Results": [_x000D_
          [_x000D_
            "Employé"_x000D_
          ]_x000D_
        ],_x000D_
        "Statistics": {_x000D_
          "CreationDate": "2022-11-15T10:02:33.4860572+01:00",_x000D_
          "LastRefreshDate": "2020-11-09T16:14:21.3453056+01:00",_x000D_
          "TotalRefreshCount": 2,_x000D_
          "CustomInfo": {}_x000D_
        }_x000D_
      },_x000D_
      "6755": {_x000D_
        "$type": "Inside.Core.Formula.Definition.DefinitionAC, Inside.Core.Formula",_x000D_
        "ID": 6755,_x000D_
        "Results": [_x000D_
          [_x000D_
            "Employé"_x000D_
          ]_x000D_
        ],_x000D_
        "Statistics": {_x000D_
          "CreationDate": "2022-11-15T10:02:33.4860572+01:00",_x000D_
          "LastRefreshDate": "2020-11-09T16:14:22.4429444+01:00",_x000D_
          "TotalRefreshCount": 2,_x000D_
          "CustomInfo": {}_x000D_
        }_x000D_
      },_x000D_
      "6756": {_x000D_
        "$type": "Inside.Core.Formula.Definition.DefinitionAC, Inside.Core.Formula",_x000D_
        "ID": 6756,_x000D_
        "Results": [_x000D_
          [_x000D_
            "Employé"_x000D_
          ]_x000D_
        ],_x000D_
        "Statistics": {_x000D_
          "CreationDate": "2022-11-15T10:02:33.4860572+01:00",_x000D_
          "LastRefreshDate": "2020-11-09T16:14:22.0047251+01:00",_x000D_
          "TotalRefreshCount": 2,_x000D_
          "CustomInfo": {}_x000D_
        }_x000D_
      },_x000D_
      "6757": {_x000D_
        "$type": "Inside.Core.Formula.Definition.DefinitionAC, Inside.Core.Formula",_x000D_
        "ID": 6757,_x000D_
        "Results": [_x000D_
          [_x000D_
            "Employé"_x000D_
          ]_x000D_
        ],_x000D_
        "Statistics": {_x000D_
          "CreationDate": "2022-11-15T10:02:33.4860572+01:00",_x000D_
          "LastRefreshDate": "2020-11-09T16:14:22.9043905+01:00",_x000D_
          "TotalRefreshCount": 2,_x000D_
          "CustomInfo": {}_x000D_
        }_x000D_
      },_x000D_
      "6758": {_x000D_
        "$type": "Inside.Core.Formula.Definition.DefinitionAC, Inside.Core.Formula",_x000D_
        "ID": 6758,_x000D_
        "Results": [_x000D_
          [_x000D_
            "2"_x000D_
          ]_x000D_
        ],_x000D_
        "Statistics": {_x000D_
          "CreationDate": "2022-11-15T10:02:33.4860572+01:00",_x000D_
          "LastRefreshDate": "2020-11-09T16:14:22.0213219+01:00",_x000D_
          "TotalRefreshCount": 2,_x000D_
          "CustomInfo": {}_x000D_
        }_x000D_
      },_x000D_
      "6759": {_x000D_
        "$type": "Inside.Core.Formula.Definition.DefinitionAC, Inside.Core.Formula",_x000D_
        "ID": 6759,_x000D_
        "Results": [_x000D_
          [_x000D_
            "1"_x000D_
          ]_x000D_
        ],_x000D_
        "Statistics": {_x000D_
          "CreationDate": "2022-11-15T10:02:33.4860572+01:00",_x000D_
          "LastRefreshDate": "2020-11-09T16:14:21.3811799+01:00",_x000D_
          "TotalRefreshCount": 2,_x000D_
          "CustomInfo": {}_x000D_
        }_x000D_
      },_x000D_
      "6760": {_x000D_
        "$type": "Inside.Core.Formula.Definition.DefinitionAC, Inside.Core.Formula",_x000D_
        "ID": 6760,_x000D_
        "Results": [_x000D_
          [_x000D_
            "3"_x000D_
          ]_x000D_
        ],_x000D_
        "Statistics": {_x000D_
          "CreationDate": "2022-11-15T10:02:33.4860572+01:00",_x000D_
          "LastRefreshDate": "2020-11-09T16:14:21.8152116+01:00",_x000D_
          "TotalRefreshCount": 2,_x000D_
          "CustomInfo": {}_x000D_
        }_x000D_
      },_x000D_
      "6761": {_x000D_
        "$type": "Inside.Core.Formula.Definition.DefinitionAC, Inside.Core.Formula",_x000D_
        "ID": 6761,_x000D_
        "Results": [_x000D_
          [_x000D_
            "3"_x000D_
          ]_x000D_
        ],_x000D_
        "Statistics": {_x000D_
          "CreationDate": "2022-11-15T10:02:33.4860572+01:00",_x000D_
          "LastRefreshDate": "2020-11-09T16:14:22.0377912+01:00",_x000D_
          "TotalRefreshCount": 2,_x000D_
          "CustomInfo": {}_x000D_
        }_x000D_
      },_x000D_
      "6762": {_x000D_
        "$type": "Inside.Core.Formula.Definition.DefinitionAC, Inside.Core.Formula",_x000D_
        "ID": 6762,_x000D_
        "Results": [_x000D_
          [_x000D_
            "2"_x000D_
          ]_x000D_
        ],_x000D_
        "Statistics": {_x000D_
          "CreationDate": "2022-11-15T10:02:33.4860572+01:00",_x000D_
          "LastRefreshDate": "2020-11-09T16:14:21.6039724+01:00",_x000D_
          "TotalRefreshCount": 2,_x000D_
          "CustomInfo": {}_x000D_
        }_x000D_
      },_x000D_
      "6763": {_x000D_
        "$type": "Inside.Core.Formula.Definition.DefinitionAC, Inside.Core.Formula",_x000D_
        "ID": 6763,_x000D_
        "Results": [_x000D_
          [_x000D_
            "1"_x000D_
          ]_x000D_
        ],_x000D_
        "Statistics": {_x000D_
          "CreationDate": "2022-11-15T10:02:33.4860572+01:00",_x000D_
          "LastRefreshDate": "2020-11-09T16:14:22.0592855+01:00",_x000D_
          "TotalRefreshCount": 2,_x000D_
          "CustomInfo": {}_x000D_
        }_x000D_
      },_x000D_
      "6764": {_x000D_
        "$type": "Inside.Core.Formula.Definition.DefinitionAC, Inside.Core.Formula",_x000D_
        "ID": 6764,_x000D_
        "Results": [_x000D_
          [_x000D_
            "2"_x000D_
          ]_x000D_
        ],_x000D_
        "Statistics": {_x000D_
          "CreationDate": "2022-11-15T10:02:33.4860572+01:00",_x000D_
          "LastRefreshDate": "2020-11-09T16:14:22.49836+01:00",_x000D_
          "TotalRefreshCount": 2,_x000D_
          "CustomInfo": {}_x000D_
        }_x000D_
      },_x000D_
      "6765": {_x000D_
        "$type": "Inside.Core.Formula.Definition.DefinitionAC, Inside.Core.Formula",_x000D_
        "ID": 6765,_x000D_
        "Results": [_x000D_
          [_x000D_
            "2"_x000D_
          ]_x000D_
        ],_x000D_
        "Statistics": {_x000D_
          "CreationDate": "2022-11-15T10:02:33.4860572+01:00",_x000D_
          "LastRefreshDate": "2020-11-09T16:14:21.8401155+01:00",_x000D_
          "TotalRefreshCount": 2,_x000D_
          "CustomInfo": {}_x000D_
        }_x000D_
      },_x000D_
      "6766": {_x000D_
        "$type": "Inside.Core.Formula.Definition.DefinitionAC, Inside.Core.Formula",_x000D_
        "ID": 6766,_x000D_
        "Results": [_x000D_
          [_x000D_
            "1"_x000D_
          ]_x000D_
        ],_x000D_
        "Statistics":</t>
  </si>
  <si>
    <t xml:space="preserve"> {_x000D_
          "CreationDate": "2022-11-15T10:02:33.4860572+01:00",_x000D_
          "LastRefreshDate": "2020-11-09T16:14:21.6239442+01:00",_x000D_
          "TotalRefreshCount": 2,_x000D_
          "CustomInfo": {}_x000D_
        }_x000D_
      },_x000D_
      "6767": {_x000D_
        "$type": "Inside.Core.Formula.Definition.DefinitionAC, Inside.Core.Formula",_x000D_
        "ID": 6767,_x000D_
        "Results": [_x000D_
          [_x000D_
            "1"_x000D_
          ]_x000D_
        ],_x000D_
        "Statistics": {_x000D_
          "CreationDate": "2022-11-15T10:02:33.4860572+01:00",_x000D_
          "LastRefreshDate": "2020-11-09T16:14:23.7145188+01:00",_x000D_
          "TotalRefreshCount": 2,_x000D_
          "CustomInfo": {}_x000D_
        }_x000D_
      },_x000D_
      "6768": {_x000D_
        "$type": "Inside.Core.Formula.Definition.DefinitionAC, Inside.Core.Formula",_x000D_
        "ID": 6768,_x000D_
        "Results": [_x000D_
          [_x000D_
            "1"_x000D_
          ]_x000D_
        ],_x000D_
        "Statistics": {_x000D_
          "CreationDate": "2022-11-15T10:02:33.4860572+01:00",_x000D_
          "LastRefreshDate": "2020-11-09T16:14:21.8680435+01:00",_x000D_
          "TotalRefreshCount": 2,_x000D_
          "CustomInfo": {}_x000D_
        }_x000D_
      },_x000D_
      "6769": {_x000D_
        "$type": "Inside.Core.Formula.Definition.DefinitionAC, Inside.Core.Formula",_x000D_
        "ID": 6769,_x000D_
        "Results": [_x000D_
          [_x000D_
            "3"_x000D_
          ]_x000D_
        ],_x000D_
        "Statistics": {_x000D_
          "CreationDate": "2022-11-15T10:02:33.4860572+01:00",_x000D_
          "LastRefreshDate": "2020-11-09T16:14:21.6369089+01:00",_x000D_
          "TotalRefreshCount": 2,_x000D_
          "CustomInfo": {}_x000D_
        }_x000D_
      },_x000D_
      "6770": {_x000D_
        "$type": "Inside.Core.Formula.Definition.DefinitionAC, Inside.Core.Formula",_x000D_
        "ID": 6770,_x000D_
        "Results": [_x000D_
          [_x000D_
            "2"_x000D_
          ]_x000D_
        ],_x000D_
        "Statistics": {_x000D_
          "CreationDate": "2022-11-15T10:02:33.4860572+01:00",_x000D_
          "LastRefreshDate": "2020-11-09T16:14:23.7155143+01:00",_x000D_
          "TotalRefreshCount": 2,_x000D_
          "CustomInfo": {}_x000D_
        }_x000D_
      },_x000D_
      "6771": {_x000D_
        "$type": "Inside.Core.Formula.Definition.DefinitionAC, Inside.Core.Formula",_x000D_
        "ID": 6771,_x000D_
        "Results": [_x000D_
          [_x000D_
            "1"_x000D_
          ]_x000D_
        ],_x000D_
        "Statistics": {_x000D_
          "CreationDate": "2022-11-15T10:02:33.4860572+01:00",_x000D_
          "LastRefreshDate": "2020-11-09T16:14:21.8820321+01:00",_x000D_
          "TotalRefreshCount": 2,_x000D_
          "CustomInfo": {}_x000D_
        }_x000D_
      },_x000D_
      "6772": {_x000D_
        "$type": "Inside.Core.Formula.Definition.DefinitionAC, Inside.Core.Formula",_x000D_
        "ID": 6772,_x000D_
        "Results": [_x000D_
          [_x000D_
            "1"_x000D_
          ]_x000D_
        ],_x000D_
        "Statistics": {_x000D_
          "CreationDate": "2022-11-15T10:02:33.4860572+01:00",_x000D_
          "LastRefreshDate": "2020-11-09T16:14:21.6498758+01:00",_x000D_
          "TotalRefreshCount": 2,_x000D_
          "CustomInfo": {}_x000D_
        }_x000D_
      },_x000D_
      "6773": {_x000D_
        "$type": "Inside.Core.Formula.Definition.DefinitionAC, Inside.Core.Formula",_x000D_
        "ID": 6773,_x000D_
        "Results": [_x000D_
          [_x000D_
            "2"_x000D_
          ]_x000D_
        ],_x000D_
        "Statistics": {_x000D_
          "CreationDate": "2022-11-15T10:02:33.4860572+01:00",_x000D_
          "LastRefreshDate": "2020-11-09T16:14:23.7175116+01:00",_x000D_
          "TotalRefreshCount": 2,_x000D_
          "CustomInfo": {}_x000D_
        }_x000D_
      },_x000D_
      "6774": {_x000D_
        "$type": "Inside.Core.Formula.Definition.DefinitionAC, Inside.Core.Formula",_x000D_
        "ID": 6774,_x000D_
        "Results": [_x000D_
          [_x000D_
            "3"_x000D_
          ]_x000D_
        ],_x000D_
        "Statistics": {_x000D_
          "CreationDate": "2022-11-15T10:02:33.4860572+01:00",_x000D_
          "LastRefreshDate": "2020-11-09T16:14:21.8950003+01:00",_x000D_
          "TotalRefreshCount": 2,_x000D_
          "CustomInfo": {}_x000D_
        }_x000D_
      },_x000D_
      "6775": {_x000D_
        "$type": "Inside.Core.Formula.Definition.DefinitionAC, Inside.Core.Formula",_x000D_
        "ID": 6775,_x000D_
        "Results": [_x000D_
          [_x000D_
            "2"_x000D_
          ]_x000D_
        ],_x000D_
        "Statistics": {_x000D_
          "CreationDate": "2022-11-15T10:02:33.4860572+01:00",_x000D_
          "LastRefreshDate": "2020-11-09T16:14:21.6639731+01:00",_x000D_
          "TotalRefreshCount": 2,_x000D_
          "CustomInfo": {}_x000D_
        }_x000D_
      },_x000D_
      "6776": {_x000D_
        "$type": "Inside.Core.Formula.Definition.DefinitionAC, Inside.Core.Formula",_x000D_
        "ID": 6776,_x000D_
        "Results": [_x000D_
          [_x000D_
            "2"_x000D_
          ]_x000D_
        ],_x000D_
        "Statistics": {_x000D_
          "CreationDate": "2022-11-15T10:02:33.4860572+01:00",_x000D_
          "LastRefreshDate": "2020-11-09T16:14:21.9029865+01:00",_x000D_
          "TotalRefreshCount": 2,_x000D_
          "CustomInfo": {}_x000D_
        }_x000D_
      },_x000D_
      "6777": {_x000D_
        "$type": "Inside.Core.Formula.Definition.DefinitionAC, Inside.Core.Formula",_x000D_
        "ID": 6777,_x000D_
        "Results": [_x000D_
          [_x000D_
            ""_x000D_
          ]_x000D_
        ],_x000D_
        "Statistics": {_x000D_
          "CreationDate": "2022-11-15T10:02:33.4860572+01:00",_x000D_
          "LastRefreshDate": "2020-11-09T16:14:21.9069816+01:00",_x000D_
          "TotalRefreshCount": 2,_x000D_
          "CustomInfo": {}_x000D_
        }_x000D_
      },_x000D_
      "6778": {_x000D_
        "$type": "Inside.Core.Formula.Definition.DefinitionAC, Inside.Core.Formula",_x000D_
        "ID": 6778,_x000D_
        "Results": [_x000D_
          [_x000D_
            "Catégorie 2"_x000D_
          ]_x000D_
        ],_x000D_
        "Statistics": {_x000D_
          "CreationDate": "2022-11-15T10:02:33.4860572+01:00",_x000D_
          "LastRefreshDate": "2020-11-09T16:14:21.910954+01:00",_x000D_
          "TotalRefreshCount": 2,_x000D_
          "CustomInfo": {}_x000D_
        }_x000D_
      },_x000D_
      "6779": {_x000D_
        "$type": "Inside.Core.Formula.Definition.DefinitionAC, Inside.Core.Formula",_x000D_
        "ID": 6779,_x000D_
        "Results": [_x000D_
          [_x000D_
            ""_x000D_
          ]_x000D_
        ],_x000D_
        "Statistics": {_x000D_
          "CreationDate": "2022-11-15T10:02:33.4860572+01:00",_x000D_
          "LastRefreshDate": "2020-11-09T16:14:21.689924+01:00",_x000D_
          "TotalRefreshCount": 2,_x000D_
          "CustomInfo": {}_x000D_
        }_x000D_
      },_x000D_
      "6780": {_x000D_
        "$type": "Inside.Core.Formula.Definition.DefinitionAC, Inside.Core.Formula",_x000D_
        "ID": 6780,_x000D_
        "Results": [_x000D_
          [_x000D_
            "Catégorie 3"_x000D_
          ]_x000D_
        ],_x000D_
        "Statistics": {_x000D_
          "CreationDate": "2022-11-15T10:02:33.4860572+01:00",_x000D_
          "LastRefreshDate": "2020-11-09T16:14:21.9169492+01:00",_x000D_
          "TotalRefreshCount": 2,_x000D_
          "CustomInfo": {}_x000D_
        }_x000D_
      },_x000D_
      "6781": {_x000D_
        "$type": "Inside.Core.Formula.Definition.DefinitionAC, Inside.Core.Formula",_x000D_
        "ID": 6781,_x000D_
        "Results": [_x000D_
          [_x000D_
            ""_x000D_
          ]_x000D_
        ],_x000D_
        "Statistics": {_x000D_
          "CreationDate": "2022-11-15T10:02:33.4860572+01:00",_x000D_
          "LastRefreshDate": "2020-11-09T16:14:23.9352919+01:00",_x000D_
          "TotalRefreshCount": 2,_x000D_
          "CustomInfo": {}_x000D_
        }_x000D_
      },_x000D_
      "6782": {_x000D_
        "$type": "Inside.Core.Formula.Definition.DefinitionAC, Inside.Core.Formula",_x000D_
        "ID": 6782,_x000D_
        "Results": [_x000D_
          [_x000D_
            ""_x000D_
          ]_x000D_
        ],_x000D_
        "Statistics": {_x000D_
          "CreationDate": "2022-11-15T10:02:33.4860572+01:00",_x000D_
          "LastRefreshDate": "2020-11-09T16:14:22.3322787+01:00",_x000D_
          "TotalRefreshCount": 2,_x000D_
          "CustomInfo": {}_x000D_
        }_x000D_
      },_x000D_
      "6783": {_x000D_
        "$type": "Inside.Core.Formula.Definition.DefinitionAC, Inside.Core.Formula",_x000D_
        "ID": 6783,_x000D_
        "Results": [_x000D_
          [_x000D_
            ""_x000D_
          ]_x000D_
        ],_x000D_
        "Statistics": {_x000D_
          "CreationDate": "2022-11-15T10:02:33.4860572+01:00",_x000D_
          "LastRefreshDate": "2020-11-09T16:14:23.7244968+01:00",_x000D_
          "TotalRefreshCount": 2,_x000D_
          "CustomInfo": {}_x000D_
        }_x000D_
      },_x000D_
      "6784": {_x000D_
        "$type": "Inside.Core.Formula.Definition.DefinitionAC, Inside.Core.Formula",_x000D_
        "ID": 6784,_x000D_
        "Results": [_x000D_
          [_x000D_
            "Catégorie 3"_x000D_
          ]_x000D_
        ],_x000D_
        "Statistics": {_x000D_
          "CreationDate": "2022-11-15T10:02:33.4860572+01:00",_x000D_
          "LastRefreshDate": "2020-11-09T16:14:23.1413118+01:00",_x000D_
          "TotalRefreshCount": 2,_x000D_
          "CustomInfo": {}_x000D_
        }_x000D_
      },_x000D_
      "6785": {_x000D_
        "$type": "Inside.Core.Formula.Definition.DefinitionAC, Inside.Core.Formula",_x000D_
        "ID": 6785,_x000D_
        "Results": [_x000D_
          [_x000D_
            "Catégorie 4"_x000D_
          ]_x000D_
        ],_x000D_
        "Statistics": {_x000D_
          "CreationDate": "2022-11-15T10:02:33.4860572+01:00",_x000D_
          "LastRefreshDate": "2020-11-09T16:14:24.142087+01:00",_x000D_
          "TotalRefreshCount": 2,_x000D_
          "CustomInfo": {}_x000D_
        }_x000D_
      },_x000D_
      "6786": {_x000D_
        "$type": "Inside.Core.Formula.Definition.DefinitionAC, Inside.Core.Formula",_x000D_
        "ID": 6786,_x000D_
        "Results": [_x000D_
          [_x000D_
            ""_x000D_
          ]_x000D_
        ],_x000D_
        "Statistics": {_x000D_
          "CreationDate": "2022-11-15T10:02:33.4860572+01:00",_x000D_
          "LastRefreshDate": "2020-11-09T16:14:21.7048848+01:00",_x000D_
          "TotalRefreshCount": 2,_x000D_
          "CustomInfo": {}_x000D_
        }_x000D_
      },_x000D_
      "6787": {_x000D_
        "$type": "Inside.Core.Formula.Definition.DefinitionAC, Inside.Core.Formula",_x000D_
        "ID": 6787,_x000D_
        "Results": [_x000D_
          [_x000D_
            "Catégorie 1"_x000D_
          ]_x000D_
        ],_x000D_
        "Statistics": {_x000D_
          "CreationDate": "2022-11-15T10:02:33.4860572+01:00",_x000D_
          "LastRefreshDate": "2020-11-09T16:14:22.9462786+01:00",_x000D_
          "TotalRefreshCount": 2,_x000D_
          "CustomInfo": {}_x000D_
        }_x000D_
      },_x000D_
      "6788": {_x000D_
        "$type": "Inside.Core.Formula.Definition.DefinitionAC, Inside.Core.Formula",_x000D_
        "ID": 6788,_x000D_
        "Results": [_x000D_
          [_x000D_
            "Catégorie 3"_x000D_
          ]_x000D_
        ],_x000D_
        "Statistics": {_x000D_
          "CreationDate": "2022-11-15T10:02:33.4860572+01:00",_x000D_
          "LastRefreshDate": "2020-11-09T16:14:24.1460758+01:00",_x000D_
          "TotalRefreshCount": 2,_x000D_
          "CustomInfo": {}_x000D_
        }_x000D_
      },_x000D_
      "6789": {_x000D_
        "$type": "Inside.Core.Formula.Definition.DefinitionAC, Inside.Core.Formula",_x000D_
        "ID": 6789,_x000D_
        "Results": [_x000D_
          [_x000D_
            ""_x000D_
          ]_x000D_
        ],_x000D_
        "Statistics": {_x000D_
          "CreationDate": "2022-11-15T10:02:33.4860572+01:00",_x000D_
          "LastRefreshDate": "2020-11-09T16:14:22.3482337+01:00",_x000D_
          "TotalRefreshCount": 2,_x000D_
          "CustomInfo": {}_x000D_
        }_x000D_
      },_x000D_
      "6790": {_x000D_
        "$type": "Inside.Core.Formula.Definition.DefinitionAC, Inside.Core.Formula",_x000D_
        "ID": 6790,_x000D_
        "Results": [_x000D_
          [_x000D_
            ""_x000D_
          ]_x000D_
        ],_x000D_
        "Statistics": {_x000D_
          "CreationDate": "2022-11-15T10:02:33.4860572+01:00",_x000D_
          "LastRefreshDate": "2020-11-09T16:14:23.3434408+01:00",_x000D_
          "TotalRefreshCount": 2,_x000D_
          "CustomInfo": {}_x000D_
        }_x000D_
      },_x000D_
      "6791": {_x000D_
        "$type": "Inside.Core.Formula.Definition.DefinitionAC, Inside.Core.Formula",_x000D_
        "ID": 6791,_x000D_
        "Results": [_x000D_
          [_x000D_
            "Catégorie 3"_x000D_
          ]_x000D_
        ],_x000D_
        "Statistics": {_x000D_
          "CreationDate": "2022-11-15T10:02:33.4860572+01:00",_x000D_
          "LastRefreshDate": "2020-11-09T16:14:23.1532778+01:00",_x000D_
          "TotalRefreshCount": 2,_x000D_
          "CustomInfo": {}_x000D_
        }_x000D_
      },_x000D_
      "6792": {_x000D_
        "$type": "Inside.Core.Formula.Definition.DefinitionAC, Inside.Core.Formula",_x000D_
        "ID": 6792,_x000D_
        "Results": [_x000D_
          [_x000D_
            ""_x000D_
          ]_x000D_
        ],_x000D_
        "Statistics": {_x000D_
          "CreationDate": "2022-11-15T10:02:33.4860572+01:00",_x000D_
          "LastRefreshDate": "2020-11-09T16:14:24.3543035+01:00",_x000D_
          "TotalRefreshCount": 2,_x000D_
          "CustomInfo": {}_x000D_
        }_x000D_
      },_x000D_
      "6793": {_x000D_
        "$type": "Inside.Core.Formula.Definition.DefinitionAC, Inside.Core.Formula",_x000D_
        "ID": 6793,_x000D_
        "Results": [_x000D_
          [_x000D_
            "Catégorie 1"_x000D_
          ]_x000D_
        ],_x000D_
        "Statistics": {_x000D_
          "CreationDate": "2022-11-15T10:02:33.4860572+01:00",_x000D_
          "LastRefreshDate": "2020-11-09T16:14:23.9552401+01:00",_x000D_
          "TotalRefreshCount": 2,_x000D_
          "CustomInfo": {}_x000D_
        }_x000D_
      },_x000D_
      "6794": {_x000D_
        "$type": "Inside.Core.Formula.Definition.DefinitionAC, Inside.Core.Formula",_x000D_
        "ID": 6794,_x000D_
        "Results": [_x000D_
          [_x000D_
            ""_x000D_
          ]_x000D_
        ],_x000D_
        "Statistics": {_x000D_
          "CreationDate": "2022-11-15T10:02:33.4860572+01:00",_x000D_
          "LastRefreshDate": "2020-11-09T16:14:23.5595057+01:00",_x000D_
          "TotalRefreshCount": 2,_x000D_
          "CustomInfo": {}_x000D_
        }_x000D_
      },_x000D_
      "6795": {_x000D_
        "$type": "Inside.Core.Formula.Definition.DefinitionAC, Inside.Core.Formula",_x000D_
        "ID": 6795,_x000D_
        "Results": [_x000D_
          [_x000D_
            "Catégorie 1"_x000D_
          ]_x000D_
        ],_x000D_
        "Statistics": {_x000D_
          "CreationDate": "2022-11-15T10:02:33.4860572+01:00",_x000D_
          "LastRefreshDate": "2020-11-09T16:14:23.5624932+01:00",_x000D_
          "TotalRefreshCount": 2,_x000D_
          "CustomInfo": {}_x000D_
        }_x000D_
      },_x000D_
      "6796": {_x000D_
        "$type": "Inside.Core.Formula.Definition.DefinitionAC, Inside.Core.Formula",_x000D_
        "ID": 6796,_x000D_
        "Results": [_x000D_
          [_x000D_
            "Catégorie 3"_x000D_
          ]_x000D_
        ],_x000D_
        "Statistics": {_x000D_
          "CreationDate": "2022-11-15T10:02:33.4860572+01:00",_x000D_
          "LastRefreshDate": "2020-11-09T16:14:23.5645193+01:00",_x000D_
          "TotalRefreshCount": 2,_x000D_
          "CustomInfo": {}_x000D_
        }_x000D_
      },_x000D_
      "6797": {_x000D_
        "$type": "Inside.Core.Formula.Definition.DefinitionAC, Inside.Core.Formula",_x000D_
        "ID": 6797,_x000D_
        "Results": [_x000D_
          [_x000D_
            ""_x000D_
          ]_x000D_
        ],_x000D_
        "Statistics": {_x000D_
          "CreationDate": "2022-11-15T10:02:33.4860572+01:00",_x000D_
          "LastRefreshDate": "2020-11-09T16:14:23.5665235+01:00",_x000D_
          "TotalRefreshCount": 2,_x000D_
          "CustomInfo": {}_x000D_
        }_x000D_
      },_x000D_
      "6798": {_x000D_
        "$type": "Inside.Core.Formula.Definition.DefinitionAC, Inside.Core.Formula",_x000D_
        "ID": 6798,_x000D_
        "Results": [_x000D_
          [_x000D_
            ""_x000D_
          ]_x000D_
        ],_x000D_
        "Statistics": {_x000D_
          "CreationDate": "2022-11-15T10:02:33.4860572+01:00",_x000D_
          "LastRefreshDate": "2020-11-09T16:14:23.5685137+01:00",_x000D_
          "TotalRefreshCount": 2,_x000D_
          "CustomInfo": {}_x000D_
        }_x000D_
      },_x000D_
      "6799": {_x000D_
        "$type": "Inside.Core.Formula.Definition.DefinitionAC, Inside.Core.Formula",_x000D_
        "ID": 6799,_x000D_
        "Results": [_x000D_
          [_x000D_
            ""_x000D_
          ]_x000D_
        ],_x000D_
        "Statistics": {_x000D_
          "CreationDate": "2022-11-15T10:02:33.4860572+01:00",_x000D_
          "LastRefreshDate": "2020-11-09T16:14:23.56951+01:00",_x000D_
          "TotalRefreshCount": 2,_x000D_
          "CustomInfo": {}_x000D_
        }_x000D_
      },_x000D_
      "6800": {_x000D_
        "$type": "Inside.Core.Formula.Definition.DefinitionAC, Inside.Core.Formula",_x000D_
        "ID": 6800,_x000D_
        "Results": [_x000D_
          [_x000D_
            "Catégorie 3"_x000D_
          ]_x000D_
        ],_x000D_
        "Statistics": {_x000D_
          "CreationDate": "2022-11-15T10:02:33.4860572+01:00",_x000D_
          "LastRefreshDate": "2020-11-09T16:14:23.5715087+01:00",_x000D_
          "TotalRefreshCount": 2,_x000D_
          "CustomInfo": {}_x000D_
        }_x000D_
      },_x000D_
      "6801": {_x000D_
        "$type": "Inside.Core.Formula.Definition.DefinitionAC, Inside.Core.Formula",_x000D_
        "ID": 6801,_x000D_
        "Results": [_x000D_
          [_x000D_
            ""_x000D_
          ]_x000D_
        ],_x000D_
        "Statistics": {_x000D_
          "CreationDate": "2022-11-15T10:02:33.4860572+01:00",_x000D_
          "LastRefreshDate": "2020-11-09T16:14:23.5735078+01:00",_x000D_
          "TotalRefreshCount": 2,_x000D_
          "CustomInfo": {}_x000D_
        }_x000D_
      },_x000D_
      "6802": {_x000D_
        "$type": "Inside.Core.Formula.Definition.DefinitionAC, Inside.Core.Formula",_x000D_
        "ID": 6802,_x000D_
        "Results": [_x000D_
          [_x000D_
            ""_x000D_
          ]_x000D_
        ],_x000D_
        "Statistics": {_x000D_
          "CreationDate": "2022-11-15T10:02:33.4860572+01:00",_x000D_
          "LastRefreshDate": "2020-11-09T16:14:23.5755001+01:00",_x000D_
          "TotalRefreshCount": 2,_x000D_
          "CustomInfo": {}_x000D_
        }_x000D_
      },_x000D_
      "6803": {_x000D_
        "$type": "Inside.Core.Formula.Definition.DefinitionAC, Inside.Core.Formula",_x000D_
        "ID": 6803,_x000D_
        "Results": [_x000D_
          [_x000D_
            ""_x000D_
          ]_x000D_
        ],_x000D_
        "Statistics": {_x000D_
          "CreationDate": "2022-11-15T10:02:33.4860572+01:00",_x000D_
          "LastRefreshDate": "2020-11-09T16:14:23.5778988+01:00",_x000D_
          "TotalRefreshCount": 2,_x000D_
          "CustomInfo": {}_x000D_
        }_x000D_
      },_x000D_
      "6804": {_x000D_
        "$type": "Inside.Core.Formula.Definition.DefinitionAC, Inside.Core.Formula",_x000D_
        "ID": 6804,_x000D_
        "Results": [_x000D_
          [_x000D_
            "Catégorie 1"_x000D_
          ]_x000D_
        ],_x000D_
        "Statistics": {_x000D_
          "CreationDate": "2022-11-15T10:02:33.4860572+01:00",_x000D_
          "LastRefreshDate": "2020-11-09T16:14:23.579911+01:00",_x000D_
          "TotalRefreshCount": 2,_x000D_
          "CustomInfo": {}_x000D_
        }_x000D_
      },_x000D_
      "6805": {_x000D_
        "$type": "Inside.Core.Formula.Definition.DefinitionAC, Inside.Core.Formula",_x000D_
        "ID": 6805,_x000D_
        "Results": [_x000D_
          [_x000D_
            ""_x000D_
          ]_x000D_
        ],_x000D_
        "Statistics": {_x000D_
          "CreationDate": "2022-11-15T10:02:33.4860572+01:00",_x000D_
          "LastRefreshDate": "2020-11-09T16:14:23.5819055+01:00",_x000D_
          "TotalRefreshCount": 2,_x000D_
          "CustomInfo": {}_x000D_
        }_x000D_
      },_x000D_
      "6806": {_x000D_
        "$type": "Inside.Core.Formula.Definition.DefinitionAC, Inside.Core.Formula",_x000D_
        "ID": 6806,_x000D_
        "Results": [_x000D_
          [_x000D_
            "Catégorie 4"_x000D_
          ]_x000D_
        ],_x000D_
        "Statistics": {_x000D_
          "CreationDate": "2022-11-15T10:02:33.4860572+01:00",_x000D_
          "LastRefreshDate": "2020-11-09T16:14:23.5839024+01:00",_x000D_
          "TotalRefreshCount": 2,_x000D_
          "CustomInfo": {}_x000D_
        }_x000D_
      },_x000D_
      "6807": {_x000D_
        "$type": "Inside.Core.Formula.Definition.DefinitionAC, Inside.Core.Formula",_x000D_
        "ID": 6807,_x000D_
        "Results": [_x000D_
          [_x000D_
            ""_x000D_
          ]_x000D_
        ],_x000D_
        "Statistics": {_x000D_
          "CreationDate": "2022-11-15T10:02:33.4860572+01:00",_x000D_
          "LastRefreshDate": "2020-11-09T16:14:23.5858967+01:00",_x000D_
          "TotalRefreshCount": 2,_x000D_
          "CustomInfo": {}_x000D_
        }_x000D_
      },_x000D_
      "6808": {_x000D_
        "$type": "Inside.Core.Formula.Definition.DefinitionAC, Inside.Core.Formula",_x000D_
        "ID": 6808,_x000D_
        "Results": [_x000D_
          [_x000D_
            ""_x000D_
          ]_x000D_
        ],_x000D_
        "Statistics": {_x000D_
          "CreationDate": "2022-11-15T10:02:33.4860572+01:00",_x000D_
          "LastRefreshDate": "2020-11-09T16:14:23.5868927+01:00",_x000D_
          "TotalRefreshCount": 2,_x000D_
          "CustomInfo": {}_x000D_
        }_x000D_
      },_x000D_
      "6809": {_x000D_
        "$type": "Inside.Core.Formula.Definition.DefinitionAC, Inside.Core.Formula",_x000D_
        "ID": 6809,_x000D_
        "Results": [_x000D_
          [_x000D_
            "Catégorie 5"_x000D_
          ]_x000D_
        ],_x000D_
        "Statistics": {_x000D_
          "CreationDate": "2022-11-15T10:02:33.4860572+01:00",_x000D_
          "LastRefreshDate": "2020-11-09T16:14:23.5895201+01:00",_x000D_
          "TotalRefreshCount": 2,_x000D_
          "CustomInfo": {}_x000D_
        }_x000D_
      },_x000D_
      "6810": {_x000D_
        "$type": "Inside.Core.Formula.Definition.DefinitionAC, Inside.Core.Formula",_x000D_
        "ID": 6810,_x000D_
        "Results": [_x000D_
          [_x000D_
            ""_x000D_
          ]_x000D_
        ],_x000D_
        "Statistics": {_x000D_
          "CreationDate": "2022-11-15T10:02:33.4860572+01:00",_x000D_
          "LastRefreshDate": "2020-11-09T16:14:23.5914751+01:00",_x000D_
          "TotalRefreshCount": 2,_x000D_
          "CustomInfo": {}_x000D_
        }_x000D_
      },_x000D_
      "6811": {_x000D_
        "$type": "Inside.Core.Formula.Definition.DefinitionAC, Inside.Core.Formula",_x000D_
        "ID": 6811,_x000D_
        "Results": [_x000D_
          [_x000D_
            ""_x000D_
          ]_x000D_
        ],_x000D_
        "Statistics": {_x000D_
          "CreationDate": "2022-11-15T10:02:33.4860572+01:00",_x000D_
          "LastRefreshDate": "2020-11-09T16:14:23.5935746+01:00",_x000D_
          "TotalRefreshCount": 2,_x000D_
          "CustomInfo": {}_x000D_
        }_x000D_
      },_x000D_
      "6812": {_x000D_
        "$type": "Inside.Core.Formula.Definition.DefinitionAC, Inside.Core.Formula",_x000D_
        "ID": 6812,_x000D_
        "Results": [_x000D_
          [_x000D_
            ""_x000D_
          ]_x000D_
        ],_x000D_
        "Statistics": {_x000D_
          "CreationDate": "2022-11-15T10:02:33.4860572+01:00",_x000D_
          "LastRefreshDate": "2020-11-09T16:14:23.5956598+01:00",_x000D_
          "TotalRefreshCount": 2,_x000D_
          "CustomInfo": {}_x000D_
        }_x000D_
      },_x000D_
      "6813": {_x000D_
        "$type": "Inside.Core.Formula.Definition.DefinitionAC, Inside.Core.Formula",_x000D_
        "ID": 6813,_x000D_
        "Results": [_x000D_
          [_x000D_
            "Catégorie 1"_x000D_
          ]_x000D_
        ],_x000D_
        "Statistics": {_x000D_
          "CreationDate": "2022-11-15T10:02:33.4860572+01:00",_x000D_
          "LastRefreshDate": "2020-11-09T16:14:23.5976562+01:00",_x000D_
          "TotalRefreshCount": 2,_x000D_
          "CustomInfo": {}_x000D_
        }_x000D_
      },_x000D_
      "6814": {_x000D_
        "$type": "Inside.Core.Formula.Definition.DefinitionAC, Inside.Core.Formula",_x000D_
        "ID": 6814,_x000D_
        "Results": [_x000D_
          [_x000D_
            "Catégorie 2"_x000D_
          ]_x000D_
        ],_x000D_
        "Statistics": {_x000D_
          "CreationDate": "2022-11-15T10:02:33.4860572+01:00",_x000D_
          "LastRefreshDate": "2020-11-09T16:14:23.5996498+01:00",_x000D_
          "TotalRefreshCount": 2,_x000D_
          "CustomInfo": {}_x000D_
        }_x000D_
      },_x000D_
      "6815": {_x000D_
        "$type": "Inside.Core.Formula.Definition.DefinitionAC, Inside.Core.Formula",_x000D_
        "ID": 6815,_x000D_
        "Results": [_x000D_
          [_x000D_
            ""_x000D_
          ]_x000D_
        ],_x000D_
        "Statistics": {_x000D_
          "CreationDate": "2022-11-15T10:02:33.4860572+01:00",_x000D_
          "LastRefreshDate": "2020-11-09T16:14:23.601643+01:00",_x000D_
          "TotalRefreshCount": 2,_x000D_
          "CustomInfo": {}_x000D_
        }_x000D_
      },_x000D_
      "6816": {_x000D_
        "$type": "Inside.Core.Formula.Definition.DefinitionAC, Inside.Core.Formula",_x000D_
        "ID": 6816,_x000D_
        "Results": [_x000D_
          [_x000D_
            "Catégorie 1"_x000D_
          ]_x000D_
        ],_x000D_
        "Statistics": {_x000D_
          "CreationDate": "2022-11-15T10:02:33.4860572+01:00",_x000D_
          "LastRefreshDate": "2020-11-09T16:14:23.6035957+01:00",_x000D_
          "TotalRefreshCount": 2,_x000D_
          "CustomInfo": {}_x000D_
        }_x000D_
      },_x000D_
      "6817": {_x000D_
        "$type": "Inside.Core.Formula.Definition.DefinitionAC, Inside.Core.Formula",_x000D_
        "ID": 6817,_x000D_
        "Results": [_x000D_
          [_x000D_
            "Catégorie 1"_x000D_
          ]_x000D_
        ],_x000D_
        "Statistics": {_x000D_
          "CreationDate": "2022-11-15T10:02:33.4860572+01:00",_x000D_
          "LastRefreshDate": "2020-11-09T16:14:23.6055923+01:00",_x000D_
          "TotalRefreshCount": 2,_x000D_
          "CustomInfo": {}_x000D_
        }_x000D_
      },_x000D_
      "6818": {_x000D_
        "$type": "Inside.Core.Formula.Definition.DefinitionAC, Inside.Core.Formula",_x000D_
        "ID": 6818,_x000D_
        "Results": [_x000D_
          [_x000D_
            "Catégorie 3"_x000D_
          ]_x000D_
        ],_x000D_
        "Statistics": {_x000D_
          "CreationDate": "2022-11-15T10:02:33.4860572+01:00",_x000D_
          "LastRefreshDate": "2020-11-09T16:14:23.6076296+01:00",_x000D_
          "TotalRefreshCount": 2,_x000D_
          "CustomInfo": {}_x000D_
        }_x000D_
      },_x000D_
      "6819": {_x000D_
        "$type": "Inside.Core.Formula.Definition.DefinitionAC, Inside.Core.Formula",_x000D_
        "ID": 6819,_x000D_
        "Results": [_x000D_
          [_x000D_
            "Catégorie 2"_x000D_
          ]_x000D_
        ],_x000D_
        "Statistics": {_x000D_
          "CreationDate": "2022-11-15T10:02:33.4860572+01:00",_x000D_
          "LastRefreshDate": "2020-11-09T16:14:23.6095135+01:00",_x000D_
          "TotalRefreshCount": 2,_x000D_
          "CustomInfo": {}_x000D_
        }_x000D_
      },_x000D_
      "6820": {_x000D_
        "$type": "Inside.Core.Formula.Definition.DefinitionAC, Inside.Core.Formula",_x000D_
        "ID": 6820,_x000D_
        "Results": [_x000D_
          [_x000D_
            "Catégorie 1"_x000D_
          ]_x000D_
        ],_x000D_
        "Statistics": {_x000D_
          "CreationDate": "2022-11-15T10:02:33.4860572+01:00",_x000D_
          "LastRefreshDate": "2020-11-09T16:14:23.6125383+01:00",_x000D_
          "TotalRefreshCount": 2,_x000D_
          "CustomInfo": {}_x000D_
        }_x000D_
      },_x000D_
      "6821": {_x000D_
        "$type": "Inside.Core.Formula.Definition.DefinitionAC, Inside.Core.Formula",_x000D_
        "ID": 6821,_x000D_
        "Results": [_x000D_
          [_x000D_
            ""_x000D_
          ]_x000D_
        ],_x000D_
        "Statistics": {_x000D_
          "CreationDate": "2022-11-15T10:02:33.4860572+01:00",_x000D_
          "LastRefreshDate": "2020-11-09T16:14:23.6145304+01:00",_x000D_
          "TotalRefreshCount": 2,_x000D_
          "CustomInfo": {}_x000D_
        }_x000D_
      },_x000D_
      "6822": {_x000D_
        "$type": "Inside.Core.Formula.Definition.DefinitionAC, Inside.Core.Formula",_x000D_
        "ID": 6822,_x000D_
        "Results": [_x000D_
          [_x000D_
            "Catégorie 3"_x000D_
          ]_x000D_
        ],_x000D_
        "Statistics": {_x000D_
          "CreationDate": "2022-11-15T10:02:33.4860572+01:00",_x000D_
          "LastRefreshDate": "2020-11-09T16:14:23.6165249+01:00",_x000D_
          "TotalRefreshCount": 2,_x000D_
          "CustomInfo": {}_x000D_
        }_x000D_
      },_x000D_
      "6823": {_x000D_
        "$type": "Inside.Core.Formula.Definition.DefinitionAC, Inside.Core.Formula",_x000D_
        "ID": 6823,_x000D_
        "Results": [_x000D_
          [_x000D_
            ""_x000D_
          ]_x000D_
        ],_x000D_
        "Statistics": {_x000D_
          "CreationDate": "2022-11-15T10:02:33.4860572+01:00",_x000D_
          "LastRefreshDate": "2020-11-09T16:14:23.6185215+01:00",_x000D_
          "TotalRefreshCount": 2,_x000D_
          "CustomInfo": {}_x000D_
        }_x000D_
      },_x000D_
      "6824": {_x000D_
        "$type": "Inside.Core.Formula.Definition.DefinitionAC, Inside.Core.Formula",_x000D_
        "ID": 6824,_x000D_
        "Results": [_x000D_
          [_x000D_
            "Catégorie 1"_x000D_
          ]_x000D_
        ],_x000D_
        "Statistics": {_x000D_
          "CreationDate": "2022-11-15T10:02:33.4860572+01:00",_x000D_
          "LastRefreshDate": "2020-11-09T16:14:23.6205135+01:00",_x000D_
          "TotalRefreshCount": 2,_x000D_
          "CustomInfo": {}_x000D_
        }_x000D_
      },_x000D_
      "6825": {_x000D_
        "$type": "Inside.Core.Formula.Definition.DefinitionAC, Inside.Core.Formula",_x000D_
        "ID": 6825,_x000D_
        "Results": [_x000D_
          [_x000D_
            ""_x000D_
          ]_x000D_
        ],_x000D_
        "Statistics": {_x000D_
          "CreationDate": "2022-11-15T10:02:33.4860572+01:00",_x000D_
          "LastRefreshDate": "2020-11-09T16:14:23.6225132+01:00",_x000D_
          "TotalRefreshCount": 2,_x000D_
          "CustomInfo": {}_x000D_
        }_x000D_
      },_x000D_
      "6826": {_x000D_
        "$type": "Inside.Core.Formula.Definition.DefinitionAC, Inside.Core.Formula",_x000D_
        "ID": 6826,_x000D_
        "Results": [_x000D_
          [_x000D_
            "200"_x000D_
          ]_x000D_
        ],_x000D_
        "Statistics": {_x000D_
          "CreationDate": "2022-11-15T10:02:33.4860572+01:00",_x000D_
          "LastRefreshDate": "2020-11-09T16:14:23.6235134+01:00",_x000D_
          "TotalRefreshCount": 2,_x000D_
          "CustomInfo": {}_x000D_
        }_x000D_
      },_x000D_
      "6827": {_x000D_
        "$type": "Inside.Core.Formula.Definition.DefinitionAC, Inside.Core.Formula",_x000D_
        "ID": 6827,_x000D_
        "Results": [_x000D_
          [_x000D_
            "300"_x000D_
          ]_x000D_
        ],_x000D_
        "Statistics": {_x000D_
          "CreationDate": "2022-11-15T10:02:33.4860572+01:00",_x000D_
          "LastRefreshDate": "2020-11-09T16:14:23.6255088+01:00",_x000D_
          "TotalRefreshCount": 2,_x000D_
          "CustomInfo": {}_x000D_
        }_x000D_
      },_x000D_
      "6828": {_x000D_
        "$type": "Inside.Core.Formula.Definition.DefinitionAC, Inside.Core.Formula",_x000D_
        "ID": 6828,_x000D_
        "Results": [_x000D_
          [_x000D_
            "300"_x000D_
          ]_x000D_
        ],_x000D_
        "Statistics": {_x000D_
          "CreationDate": "2022-11-15T10:02:33.4860572+01:00",_x000D_
          "LastRefreshDate": "2020-11-09T16:14:23.6270491+01:00",_x000D_
          "TotalRefreshCount": 2,_x000D_
          "CustomInfo": {}_x000D_
        }_x000D_
      },_x000D_
      "6829": {_x000D_
        "$type": "Inside.Core.Formula.Definition.DefinitionAC, Inside.Core.Formula",_x000D_
        "ID": 6829,_x000D_
        "Results": [_x000D_
          [_x000D_
            "150"_x000D_
          ]_x000D_
        ],_x000D_
        "Statistics": {_x000D_
          "CreationDate": "2022-11-15T10:02:33.4860572+01:00",_x000D_
          "LastRefreshDate": "2020-11-09T16:14:23.6300652+01:00",_x000D_
          "TotalRefreshCount": 2,_x000D_
          "CustomInfo": {}_x000D_
        }_x000D_
      },_x000D_
      "6830": {_x000D_
        "$type": "Inside.Core.Formula.Definition.DefinitionAC, Inside.Core.Formula",_x000D_
        "ID": 6830,_x000D_
        "Results": [_x000D_
          [_x000D_
            "250"_x000D_
          ]_x000D_
        ],_x000D_
        "Statistics": {_x000D_
          "CreationDate": "2022-11-15T10:02:33.4860572+01:00",_x000D_
          "LastRefreshDate": "2020-11-09T16:14:23.6310624+01:00",_x000D_
          "TotalRefreshCount": 2,_x000D_
          "CustomInfo": {}_x000D_
        }_x000D_
      },_x000D_
      "6831": {_x000D_
        "$type": "Inside.Core.Formula.Definition.DefinitionAC, Inside.Core.Formula",_x000D_
        "ID": 6831,_x000D_
        "Results": [_x000D_
          [_x000D_
            "300"_x000D_
          ]_x000D_
        ],_x000D_
        "Statistics": {_x000D_
          "CreationDate": "2022-11-15T10:02:33.4860572+01:00",_x000D_
          "LastRefreshDate": "2020-11-09T16:14:23.6330616+01:00",_x000D_
          "TotalRefreshCount": 2,_x000D_
          "CustomInfo": {}_x000D_
        }_x000D_
      },_x000D_
      "6832": {_x000D_
        "$type": "Inside.Core.Formula.Definition.DefinitionAC, Inside.Core.Formula",_x000D_
        "ID": 6832,_x000D_
        "Results": [_x000D_
          [_x000D_
            "250"_x000D_
          ]_x000D_
        ],_x000D_
        "Statistics": {_x000D_
          "CreationDate": "2022-11-15T10:02:33.4860572+01:00",_x000D_
          "LastRefreshDate": "2020-11-09T16:14:23.6340547+01:00",_x000D_
          "TotalRefreshCount": 2,_x000D_
          "CustomInfo": {}_x000D_
        }_x000D_
      },_x000D_
      "6833": {_x000D_
        "$type": "Inside.Core.Formula.Definition.DefinitionAC, Inside.Core.Formula",_x000D_
        "ID": 6833,_x000D_
        "Results": [_x000D_
          [_x000D_
            "150"_x000D_
          ]_x000D_
        ],_x000D_
        "Statistics": {_x000D_
          "CreationDate": "2022-11-15T10:02:33.4860572+01:00",_x000D_
          "LastRefreshDate": "2020-11-09T16:14:23.63605+01:00",_x000D_
          "TotalRefreshCount": 2,_x000D_
          "CustomInfo": {}_x000D_
        }_x000D_
      },_x000D_
      "6834": {_x000D_
        "$type": "Inside.Core.Formula.Definition.DefinitionAC, Inside.Core.Formula",_x000D_
        "ID": 6834,_x000D_
        "Results": [_x000D_
          [_x000D_
            "200"_x000D_
          ]_x000D_
        ],_x000D_
        "Statistics": {_x000D_
          "CreationDate": "2022-11-15T10:02:33.4860572+01:00",_x000D_
          "LastRefreshDate": "2020-11-09T16:14:23.637047+01:00",_x000D_
          "TotalRefreshCount": 2,_x000D_
          "CustomInfo": {}_x000D_
        }_x000D_
      },_x000D_
      "6835": {_x000D_
        "$type": "Inside.Core.Formula.Definition.DefinitionAC, Inside.Core.Formula",_x000D_
        "ID": 6835,_x000D_
        "Results": [_x000D_
          [_x000D_
            "250"_x000D_
          ]_x000D_
        ],_x000D_
        "Statistics": {_x000D_
          "CreationDate": "2022-11-15T10:02:33.4860572+01:00",_x000D_
          "LastRefreshDate": "2020-11-09T16:14:23.6390159+01:00",_x000D_
          "TotalRefreshCount": 2,_x000D_
          "CustomInfo": {}_x000D_
        }_x000D_
      },_x000D_
      "6836": {_x000D_
        "$type": "Inside.Core.Formula.Definition.DefinitionAC, Inside.Core.Formula",_x000D_
        "ID": 6836,_x000D_
        "Results": [_x000D_
          [_x000D_
            "200"_x000D_
          ]_x000D_
        ],_x000D_
        "Statistics": {_x000D_
          "CreationDate": "2022-11-15T10:02:33.4860572+01:00",_x000D_
          "LastRefreshDate": "2020-11-09T16:14:23.6410421+01:00",_x000D_
          "TotalRefreshCount": 2,_x000D_
          "CustomInfo": {}_x000D_
        }_x000D_
      },_x000D_
      "6837": {_x000D_
        "$type": "Inside.Core.Formula.Definition.DefinitionAC, Inside.Core.Formula",_x000D_
        "ID": 6837,_x000D_
        "Results": [_x000D_
          [_x000D_
            "100"_x000D_
          ]_x000D_
        ],_x000D_
        "Statistics": {_x000D_
          "CreationDate": "2022-11-15T10:02:33.4860572+01:00",_x000D_
          "LastRefreshDate": "2020-11-09T16:14:23.6420395+01:00",_x000D_
          "TotalRefreshCount": 2,_x000D_
          "CustomInfo": {}_x000D_
        }_x000D_
      },_x000D_
      "6838": {_x000D_
        "$type": "Inside.Core.Formula.Definition.DefinitionAC, Inside.Core.Formula",_x000D_
        "ID": 6838,_x000D_
        "Results": [_x000D_
          [_x000D_
            "100"_x000D_
          ]_x000D_
        ],_x000D_
        "Statistics": {_x000D_
          "CreationDate": "2022-11-15T10:02:33.4860572+01:00",_x000D_
          "LastRefreshDate": "2020-11-09T16:14:23.6440034+01:00",_x000D_
          "TotalRefreshCount": 2,_x000D_
          "CustomInfo": {}_x000D_
        }_x000D_
      },_x000D_
      "6839": {_x000D_
        "$type": "Inside.Core.Formula.Definition.DefinitionAC, Inside.Core.Formula",_x000D_
        "ID": 6839,_x000D_
        "Results": [_x000D_
          [_x000D_
            "250"_x000D_
          ]_x000D_
        ],_x000D_
        "Statistics": {_x000D_
          "CreationDate": "2022-11-15T10:02:33.4860572+01:00",_x000D_
          "LastRefreshDate": "2020-11-09T16:14:23.646023+01:00",_x000D_
          "TotalRefreshCount": 2,_x000D_
          "CustomInfo": {}_x000D_
        }_x000D_
      },_x000D_
      "6840": {_x000D_
        "$type": "Inside.Core.Formula.Definition.DefinitionAC, Inside.Core.Formula",_x000D_
        "ID": 6840,_x000D_
        "R</t>
  </si>
  <si>
    <t>esults": [_x000D_
          [_x000D_
            "300"_x000D_
          ]_x000D_
        ],_x000D_
        "Statistics": {_x000D_
          "CreationDate": "2022-11-15T10:02:33.4860572+01:00",_x000D_
          "LastRefreshDate": "2020-11-09T16:14:23.6480185+01:00",_x000D_
          "TotalRefreshCount": 2,_x000D_
          "CustomInfo": {}_x000D_
        }_x000D_
      },_x000D_
      "6841": {_x000D_
        "$type": "Inside.Core.Formula.Definition.DefinitionAC, Inside.Core.Formula",_x000D_
        "ID": 6841,_x000D_
        "Results": [_x000D_
          [_x000D_
            "100"_x000D_
          ]_x000D_
        ],_x000D_
        "Statistics": {_x000D_
          "CreationDate": "2022-11-15T10:02:33.4860572+01:00",_x000D_
          "LastRefreshDate": "2020-11-09T16:14:23.6489902+01:00",_x000D_
          "TotalRefreshCount": 2,_x000D_
          "CustomInfo": {}_x000D_
        }_x000D_
      },_x000D_
      "6842": {_x000D_
        "$type": "Inside.Core.Formula.Definition.DefinitionAC, Inside.Core.Formula",_x000D_
        "ID": 6842,_x000D_
        "Results": [_x000D_
          [_x000D_
            "100"_x000D_
          ]_x000D_
        ],_x000D_
        "Statistics": {_x000D_
          "CreationDate": "2022-11-15T10:02:33.4860572+01:00",_x000D_
          "LastRefreshDate": "2020-11-09T16:14:23.6510098+01:00",_x000D_
          "TotalRefreshCount": 2,_x000D_
          "CustomInfo": {}_x000D_
        }_x000D_
      },_x000D_
      "6843": {_x000D_
        "$type": "Inside.Core.Formula.Definition.DefinitionAC, Inside.Core.Formula",_x000D_
        "ID": 6843,_x000D_
        "Results": [_x000D_
          [_x000D_
            "200"_x000D_
          ]_x000D_
        ],_x000D_
        "Statistics": {_x000D_
          "CreationDate": "2022-11-15T10:02:33.4860572+01:00",_x000D_
          "LastRefreshDate": "2020-11-09T16:14:23.6520119+01:00",_x000D_
          "TotalRefreshCount": 2,_x000D_
          "CustomInfo": {}_x000D_
        }_x000D_
      },_x000D_
      "6844": {_x000D_
        "$type": "Inside.Core.Formula.Definition.DefinitionAC, Inside.Core.Formula",_x000D_
        "ID": 6844,_x000D_
        "Results": [_x000D_
          [_x000D_
            "300"_x000D_
          ]_x000D_
        ],_x000D_
        "Statistics": {_x000D_
          "CreationDate": "2022-11-15T10:02:33.4860572+01:00",_x000D_
          "LastRefreshDate": "2020-11-09T16:14:23.6540026+01:00",_x000D_
          "TotalRefreshCount": 2,_x000D_
          "CustomInfo": {}_x000D_
        }_x000D_
      },_x000D_
      "6845": {_x000D_
        "$type": "Inside.Core.Formula.Definition.DefinitionAC, Inside.Core.Formula",_x000D_
        "ID": 6845,_x000D_
        "Results": [_x000D_
          [_x000D_
            "300"_x000D_
          ]_x000D_
        ],_x000D_
        "Statistics": {_x000D_
          "CreationDate": "2022-11-15T10:02:33.4860572+01:00",_x000D_
          "LastRefreshDate": "2020-11-09T16:14:23.6550042+01:00",_x000D_
          "TotalRefreshCount": 2,_x000D_
          "CustomInfo": {}_x000D_
        }_x000D_
      },_x000D_
      "6846": {_x000D_
        "$type": "Inside.Core.Formula.Definition.DefinitionAC, Inside.Core.Formula",_x000D_
        "ID": 6846,_x000D_
        "Results": [_x000D_
          [_x000D_
            "150"_x000D_
          ]_x000D_
        ],_x000D_
        "Statistics": {_x000D_
          "CreationDate": "2022-11-15T10:02:33.4860572+01:00",_x000D_
          "LastRefreshDate": "2020-11-09T16:14:23.6570001+01:00",_x000D_
          "TotalRefreshCount": 2,_x000D_
          "CustomInfo": {}_x000D_
        }_x000D_
      },_x000D_
      "6847": {_x000D_
        "$type": "Inside.Core.Formula.Definition.DefinitionAC, Inside.Core.Formula",_x000D_
        "ID": 6847,_x000D_
        "Results": [_x000D_
          [_x000D_
            "250"_x000D_
          ]_x000D_
        ],_x000D_
        "Statistics": {_x000D_
          "CreationDate": "2022-11-15T10:02:33.4860572+01:00",_x000D_
          "LastRefreshDate": "2020-11-09T16:14:23.658963+01:00",_x000D_
          "TotalRefreshCount": 2,_x000D_
          "CustomInfo": {}_x000D_
        }_x000D_
      },_x000D_
      "6848": {_x000D_
        "$type": "Inside.Core.Formula.Definition.DefinitionAC, Inside.Core.Formula",_x000D_
        "ID": 6848,_x000D_
        "Results": [_x000D_
          [_x000D_
            "300"_x000D_
          ]_x000D_
        ],_x000D_
        "Statistics": {_x000D_
          "CreationDate": "2022-11-15T10:02:33.4860572+01:00",_x000D_
          "LastRefreshDate": "2020-11-09T16:14:23.6609587+01:00",_x000D_
          "TotalRefreshCount": 2,_x000D_
          "CustomInfo": {}_x000D_
        }_x000D_
      },_x000D_
      "6849": {_x000D_
        "$type": "Inside.Core.Formula.Definition.DefinitionAC, Inside.Core.Formula",_x000D_
        "ID": 6849,_x000D_
        "Results": [_x000D_
          [_x000D_
            "250"_x000D_
          ]_x000D_
        ],_x000D_
        "Statistics": {_x000D_
          "CreationDate": "2022-11-15T10:02:33.4860572+01:00",_x000D_
          "LastRefreshDate": "2020-11-09T16:14:23.6629784+01:00",_x000D_
          "TotalRefreshCount": 2,_x000D_
          "CustomInfo": {}_x000D_
        }_x000D_
      },_x000D_
      "6850": {_x000D_
        "$type": "Inside.Core.Formula.Definition.DefinitionAC, Inside.Core.Formula",_x000D_
        "ID": 6850,_x000D_
        "Results": [_x000D_
          [_x000D_
            "100"_x000D_
          ]_x000D_
        ],_x000D_
        "Statistics": {_x000D_
          "CreationDate": "2022-11-15T10:02:33.4860572+01:00",_x000D_
          "LastRefreshDate": "2020-11-09T16:14:23.6649737+01:00",_x000D_
          "TotalRefreshCount": 2,_x000D_
          "CustomInfo": {}_x000D_
        }_x000D_
      },_x000D_
      "6851": {_x000D_
        "$type": "Inside.Core.Formula.Definition.DefinitionAC, Inside.Core.Formula",_x000D_
        "ID": 6851,_x000D_
        "Results": [_x000D_
          [_x000D_
            "200"_x000D_
          ]_x000D_
        ],_x000D_
        "Statistics": {_x000D_
          "CreationDate": "2022-11-15T10:02:33.4860572+01:00",_x000D_
          "LastRefreshDate": "2020-11-09T16:14:23.6659972+01:00",_x000D_
          "TotalRefreshCount": 2,_x000D_
          "CustomInfo": {}_x000D_
        }_x000D_
      },_x000D_
      "6852": {_x000D_
        "$type": "Inside.Core.Formula.Definition.DefinitionAC, Inside.Core.Formula",_x000D_
        "ID": 6852,_x000D_
        "Results": [_x000D_
          [_x000D_
            "200"_x000D_
          ]_x000D_
        ],_x000D_
        "Statistics": {_x000D_
          "CreationDate": "2022-11-15T10:02:33.4860572+01:00",_x000D_
          "LastRefreshDate": "2020-11-09T16:14:23.6679863+01:00",_x000D_
          "TotalRefreshCount": 2,_x000D_
          "CustomInfo": {}_x000D_
        }_x000D_
      },_x000D_
      "6853": {_x000D_
        "$type": "Inside.Core.Formula.Definition.DefinitionAC, Inside.Core.Formula",_x000D_
        "ID": 6853,_x000D_
        "Results": [_x000D_
          [_x000D_
            "100"_x000D_
          ]_x000D_
        ],_x000D_
        "Statistics": {_x000D_
          "CreationDate": "2022-11-15T10:02:33.4860572+01:00",_x000D_
          "LastRefreshDate": "2020-11-09T16:14:23.6699829+01:00",_x000D_
          "TotalRefreshCount": 2,_x000D_
          "CustomInfo": {}_x000D_
        }_x000D_
      },_x000D_
      "6854": {_x000D_
        "$type": "Inside.Core.Formula.Definition.DefinitionAC, Inside.Core.Formula",_x000D_
        "ID": 6854,_x000D_
        "Results": [_x000D_
          [_x000D_
            "Ingénieur et cadre"_x000D_
          ]_x000D_
        ],_x000D_
        "Statistics": {_x000D_
          "CreationDate": "2022-11-15T10:02:33.4860572+01:00",_x000D_
          "LastRefreshDate": "2020-11-09T16:14:22.3644489+01:00",_x000D_
          "TotalRefreshCount": 2,_x000D_
          "CustomInfo": {}_x000D_
        }_x000D_
      },_x000D_
      "6855": {_x000D_
        "$type": "Inside.Core.Formula.Definition.DefinitionAC, Inside.Core.Formula",_x000D_
        "ID": 6855,_x000D_
        "Results": [_x000D_
          [_x000D_
            "Ingénieur et cadre"_x000D_
          ]_x000D_
        ],_x000D_
        "Statistics": {_x000D_
          "CreationDate": "2022-11-15T10:02:33.4860572+01:00",_x000D_
          "LastRefreshDate": "2020-11-09T16:14:22.83447+01:00",_x000D_
          "TotalRefreshCount": 2,_x000D_
          "CustomInfo": {}_x000D_
        }_x000D_
      },_x000D_
      "6856": {_x000D_
        "$type": "Inside.Core.Formula.Definition.DefinitionAC, Inside.Core.Formula",_x000D_
        "ID": 6856,_x000D_
        "Results": [_x000D_
          [_x000D_
            "Employé"_x000D_
          ]_x000D_
        ],_x000D_
        "Statistics": {_x000D_
          "CreationDate": "2022-11-15T10:02:33.4860572+01:00",_x000D_
          "LastRefreshDate": "2020-11-09T16:14:22.6304107+01:00",_x000D_
          "TotalRefreshCount": 2,_x000D_
          "CustomInfo": {}_x000D_
        }_x000D_
      },_x000D_
      "6857": {_x000D_
        "$type": "Inside.Core.Formula.Definition.DefinitionAC, Inside.Core.Formula",_x000D_
        "ID": 6857,_x000D_
        "Results": [_x000D_
          [_x000D_
            "Ingénieur et cadre"_x000D_
          ]_x000D_
        ],_x000D_
        "Statistics": {_x000D_
          "CreationDate": "2022-11-15T10:02:33.4860572+01:00",_x000D_
          "LastRefreshDate": "2020-11-09T16:14:21.953819+01:00",_x000D_
          "TotalRefreshCount": 2,_x000D_
          "CustomInfo": {}_x000D_
        }_x000D_
      },_x000D_
      "6858": {_x000D_
        "$type": "Inside.Core.Formula.Definition.DefinitionAC, Inside.Core.Formula",_x000D_
        "ID": 6858,_x000D_
        "Results": [_x000D_
          [_x000D_
            "Ingénieur et cadre"_x000D_
          ]_x000D_
        ],_x000D_
        "Statistics": {_x000D_
          "CreationDate": "2022-11-15T10:02:33.4860572+01:00",_x000D_
          "LastRefreshDate": "2020-11-09T16:14:22.645417+01:00",_x000D_
          "TotalRefreshCount": 2,_x000D_
          "CustomInfo": {}_x000D_
        }_x000D_
      },_x000D_
      "6859": {_x000D_
        "$type": "Inside.Core.Formula.Definition.DefinitionAC, Inside.Core.Formula",_x000D_
        "ID": 6859,_x000D_
        "Results": [_x000D_
          [_x000D_
            "Ingénieur et cadre"_x000D_
          ]_x000D_
        ],_x000D_
        "Statistics": {_x000D_
          "CreationDate": "2022-11-15T10:02:33.4860572+01:00",_x000D_
          "LastRefreshDate": "2020-11-09T16:14:22.3993652+01:00",_x000D_
          "TotalRefreshCount": 2,_x000D_
          "CustomInfo": {}_x000D_
        }_x000D_
      },_x000D_
      "6860": {_x000D_
        "$type": "Inside.Core.Formula.Definition.DefinitionAC, Inside.Core.Formula",_x000D_
        "ID": 6860,_x000D_
        "Results": [_x000D_
          [_x000D_
            "Ingénieur et cadre"_x000D_
          ]_x000D_
        ],_x000D_
        "Statistics": {_x000D_
          "CreationDate": "2022-11-15T10:02:33.4860572+01:00",_x000D_
          "LastRefreshDate": "2020-11-09T16:14:21.3323616+01:00",_x000D_
          "TotalRefreshCount": 2,_x000D_
          "CustomInfo": {}_x000D_
        }_x000D_
      },_x000D_
      "6861": {_x000D_
        "$type": "Inside.Core.Formula.Definition.DefinitionAC, Inside.Core.Formula",_x000D_
        "ID": 6861,_x000D_
        "Results": [_x000D_
          [_x000D_
            "Employé"_x000D_
          ]_x000D_
        ],_x000D_
        "Statistics": {_x000D_
          "CreationDate": "2022-11-15T10:02:33.4860572+01:00",_x000D_
          "LastRefreshDate": "2020-11-09T16:14:22.429946+01:00",_x000D_
          "TotalRefreshCount": 2,_x000D_
          "CustomInfo": {}_x000D_
        }_x000D_
      },_x000D_
      "6862": {_x000D_
        "$type": "Inside.Core.Formula.Definition.DefinitionAC, Inside.Core.Formula",_x000D_
        "ID": 6862,_x000D_
        "Results": [_x000D_
          [_x000D_
            "Employé"_x000D_
          ]_x000D_
        ],_x000D_
        "Statistics": {_x000D_
          "CreationDate": "2022-11-15T10:02:33.4860572+01:00",_x000D_
          "LastRefreshDate": "2020-11-09T16:14:21.9907618+01:00",_x000D_
          "TotalRefreshCount": 2,_x000D_
          "CustomInfo": {}_x000D_
        }_x000D_
      },_x000D_
      "6863": {_x000D_
        "$type": "Inside.Core.Formula.Definition.DefinitionAC, Inside.Core.Formula",_x000D_
        "ID": 6863,_x000D_
        "Results": [_x000D_
          [_x000D_
            "Ingénieur et cadre"_x000D_
          ]_x000D_
        ],_x000D_
        "Statistics": {_x000D_
          "CreationDate": "2022-11-15T10:02:33.4860572+01:00",_x000D_
          "LastRefreshDate": "2020-11-09T16:14:22.8914256+01:00",_x000D_
          "TotalRefreshCount": 2,_x000D_
          "CustomInfo": {}_x000D_
        }_x000D_
      },_x000D_
      "6864": {_x000D_
        "$type": "Inside.Core.Formula.Definition.DefinitionAC, Inside.Core.Formula",_x000D_
        "ID": 6864,_x000D_
        "Results": [_x000D_
          [_x000D_
            "Ingénieur et cadre"_x000D_
          ]_x000D_
        ],_x000D_
        "Statistics": {_x000D_
          "CreationDate": "2022-11-15T10:02:33.4860572+01:00",_x000D_
          "LastRefreshDate": "2020-11-09T16:14:22.0067196+01:00",_x000D_
          "TotalRefreshCount": 2,_x000D_
          "CustomInfo": {}_x000D_
        }_x000D_
      },_x000D_
      "6865": {_x000D_
        "$type": "Inside.Core.Formula.Definition.DefinitionAC, Inside.Core.Formula",_x000D_
        "ID": 6865,_x000D_
        "Results": [_x000D_
          [_x000D_
            "Employé"_x000D_
          ]_x000D_
        ],_x000D_
        "Statistics": {_x000D_
          "CreationDate": "2022-11-15T10:02:33.4860572+01:00",_x000D_
          "LastRefreshDate": "2020-11-09T16:14:21.367263+01:00",_x000D_
          "TotalRefreshCount": 2,_x000D_
          "CustomInfo": {}_x000D_
        }_x000D_
      },_x000D_
      "6866": {_x000D_
        "$type": "Inside.Core.Formula.Definition.DefinitionAC, Inside.Core.Formula",_x000D_
        "ID": 6866,_x000D_
        "Results": [_x000D_
          [_x000D_
            "2"_x000D_
          ]_x000D_
        ],_x000D_
        "Statistics": {_x000D_
          "CreationDate": "2022-11-15T10:02:33.4860572+01:00",_x000D_
          "LastRefreshDate": "2020-11-09T16:14:22.702851+01:00",_x000D_
          "TotalRefreshCount": 2,_x000D_
          "CustomInfo": {}_x000D_
        }_x000D_
      },_x000D_
      "6867": {_x000D_
        "$type": "Inside.Core.Formula.Definition.DefinitionAC, Inside.Core.Formula",_x000D_
        "ID": 6867,_x000D_
        "Results": [_x000D_
          [_x000D_
            "2"_x000D_
          ]_x000D_
        ],_x000D_
        "Statistics": {_x000D_
          "CreationDate": "2022-11-15T10:02:33.4860572+01:00",_x000D_
          "LastRefreshDate": "2020-11-09T16:14:22.709391+01:00",_x000D_
          "TotalRefreshCount": 2,_x000D_
          "CustomInfo": {}_x000D_
        }_x000D_
      },_x000D_
      "6868": {_x000D_
        "$type": "Inside.Core.Formula.Definition.DefinitionAC, Inside.Core.Formula",_x000D_
        "ID": 6868,_x000D_
        "Results": [_x000D_
          [_x000D_
            "1"_x000D_
          ]_x000D_
        ],_x000D_
        "Statistics": {_x000D_
          "CreationDate": "2022-11-15T10:02:33.4860572+01:00",_x000D_
          "LastRefreshDate": "2020-11-09T16:14:22.0328042+01:00",_x000D_
          "TotalRefreshCount": 2,_x000D_
          "CustomInfo": {}_x000D_
        }_x000D_
      },_x000D_
      "6869": {_x000D_
        "$type": "Inside.Core.Formula.Definition.DefinitionAC, Inside.Core.Formula",_x000D_
        "ID": 6869,_x000D_
        "Results": [_x000D_
          [_x000D_
            "4"_x000D_
          ]_x000D_
        ],_x000D_
        "Statistics": {_x000D_
          "CreationDate": "2022-11-15T10:02:33.4860572+01:00",_x000D_
          "LastRefreshDate": "2020-11-09T16:14:22.7193986+01:00",_x000D_
          "TotalRefreshCount": 2,_x000D_
          "CustomInfo": {}_x000D_
        }_x000D_
      },_x000D_
      "6870": {_x000D_
        "$type": "Inside.Core.Formula.Definition.DefinitionAC, Inside.Core.Formula",_x000D_
        "ID": 6870,_x000D_
        "Results": [_x000D_
          [_x000D_
            "2"_x000D_
          ]_x000D_
        ],_x000D_
        "Statistics": {_x000D_
          "CreationDate": "2022-11-15T10:02:33.4860572+01:00",_x000D_
          "LastRefreshDate": "2020-11-09T16:14:24.1074363+01:00",_x000D_
          "TotalRefreshCount": 2,_x000D_
          "CustomInfo": {}_x000D_
        }_x000D_
      },_x000D_
      "6871": {_x000D_
        "$type": "Inside.Core.Formula.Definition.DefinitionAC, Inside.Core.Formula",_x000D_
        "ID": 6871,_x000D_
        "Results": [_x000D_
          [_x000D_
            "1"_x000D_
          ]_x000D_
        ],_x000D_
        "Statistics": {_x000D_
          "CreationDate": "2022-11-15T10:02:33.4860572+01:00",_x000D_
          "LastRefreshDate": "2020-11-09T16:14:22.492409+01:00",_x000D_
          "TotalRefreshCount": 2,_x000D_
          "CustomInfo": {}_x000D_
        }_x000D_
      },_x000D_
      "6872": {_x000D_
        "$type": "Inside.Core.Formula.Definition.DefinitionAC, Inside.Core.Formula",_x000D_
        "ID": 6872,_x000D_
        "Results": [_x000D_
          [_x000D_
            "3"_x000D_
          ]_x000D_
        ],_x000D_
        "Statistics": {_x000D_
          "CreationDate": "2022-11-15T10:02:33.4860572+01:00",_x000D_
          "LastRefreshDate": "2020-11-09T16:14:23.7124857+01:00",_x000D_
          "TotalRefreshCount": 2,_x000D_
          "CustomInfo": {}_x000D_
        }_x000D_
      },_x000D_
      "6873": {_x000D_
        "$type": "Inside.Core.Formula.Definition.DefinitionAC, Inside.Core.Formula",_x000D_
        "ID": 6873,_x000D_
        "Results": [_x000D_
          [_x000D_
            "3"_x000D_
          ]_x000D_
        ],_x000D_
        "Statistics": {_x000D_
          "CreationDate": "2022-11-15T10:02:33.4860572+01:00",_x000D_
          "LastRefreshDate": "2020-11-09T16:14:24.3273301+01:00",_x000D_
          "TotalRefreshCount": 2,_x000D_
          "CustomInfo": {}_x000D_
        }_x000D_
      },_x000D_
      "6874": {_x000D_
        "$type": "Inside.Core.Formula.Definition.DefinitionAC, Inside.Core.Formula",_x000D_
        "ID": 6874,_x000D_
        "Results": [_x000D_
          [_x000D_
            "1"_x000D_
          ]_x000D_
        ],_x000D_
        "Statistics": {_x000D_
          "CreationDate": "2022-11-15T10:02:33.4860572+01:00",_x000D_
          "LastRefreshDate": "2020-11-09T16:14:21.8461393+01:00",_x000D_
          "TotalRefreshCount": 2,_x000D_
          "CustomInfo": {}_x000D_
        }_x000D_
      },_x000D_
      "6875": {_x000D_
        "$type": "Inside.Core.Formula.Definition.DefinitionAC, Inside.Core.Formula",_x000D_
        "ID": 6875,_x000D_
        "Results": [_x000D_
          [_x000D_
            "4"_x000D_
          ]_x000D_
        ],_x000D_
        "Statistics": {_x000D_
          "CreationDate": "2022-11-15T10:02:33.4860572+01:00",_x000D_
          "LastRefreshDate": "2020-11-09T16:14:21.6288883+01:00",_x000D_
          "TotalRefreshCount": 2,_x000D_
          "CustomInfo": {}_x000D_
        }_x000D_
      },_x000D_
      "6876": {_x000D_
        "$type": "Inside.Core.Formula.Definition.DefinitionAC, Inside.Core.Formula",_x000D_
        "ID": 6876,_x000D_
        "Results": [_x000D_
          [_x000D_
            "2"_x000D_
          ]_x000D_
        ],_x000D_
        "Statistics": {_x000D_
          "CreationDate": "2022-11-15T10:02:33.4860572+01:00",_x000D_
          "LastRefreshDate": "2020-11-09T16:14:24.3293245+01:00",_x000D_
          "TotalRefreshCount": 2,_x000D_
          "CustomInfo": {}_x000D_
        }_x000D_
      },_x000D_
      "6877": {_x000D_
        "$type": "Inside.Core.Formula.Definition.DefinitionAC, Inside.Core.Formula",_x000D_
        "ID": 6877,_x000D_
        "Results": [_x000D_
          [_x000D_
            "3"_x000D_
          ]_x000D_
        ],_x000D_
        "Statistics": {_x000D_
          "CreationDate": "2022-11-15T10:02:33.4860572+01:00",_x000D_
          "LastRefreshDate": "2020-11-09T16:14:21.8730728+01:00",_x000D_
          "TotalRefreshCount": 2,_x000D_
          "CustomInfo": {}_x000D_
        }_x000D_
      },_x000D_
      "6878": {_x000D_
        "$type": "Inside.Core.Formula.Definition.DefinitionAC, Inside.Core.Formula",_x000D_
        "ID": 6878,_x000D_
        "Results": [_x000D_
          [_x000D_
            "2"_x000D_
          ]_x000D_
        ],_x000D_
        "Statistics": {_x000D_
          "CreationDate": "2022-11-15T10:02:33.4860572+01:00",_x000D_
          "LastRefreshDate": "2020-11-09T16:14:21.6418958+01:00",_x000D_
          "TotalRefreshCount": 2,_x000D_
          "CustomInfo": {}_x000D_
        }_x000D_
      },_x000D_
      "6879": {_x000D_
        "$type": "Inside.Core.Formula.Definition.DefinitionAC, Inside.Core.Formula",_x000D_
        "ID": 6879,_x000D_
        "Results": [_x000D_
          [_x000D_
            "1"_x000D_
          ]_x000D_
        ],_x000D_
        "Statistics": {_x000D_
          "CreationDate": "2022-11-15T10:02:33.4860572+01:00",_x000D_
          "LastRefreshDate": "2020-11-09T16:14:24.3323571+01:00",_x000D_
          "TotalRefreshCount": 2,_x000D_
          "CustomInfo": {}_x000D_
        }_x000D_
      },_x000D_
      "6880": {_x000D_
        "$type": "Inside.Core.Formula.Definition.DefinitionAC, Inside.Core.Formula",_x000D_
        "ID": 6880,_x000D_
        "Results": [_x000D_
          [_x000D_
            "3"_x000D_
          ]_x000D_
        ],_x000D_
        "Statistics": {_x000D_
          "CreationDate": "2022-11-15T10:02:33.4860572+01:00",_x000D_
          "LastRefreshDate": "2020-11-09T16:14:21.8869931+01:00",_x000D_
          "TotalRefreshCount": 2,_x000D_
          "CustomInfo": {}_x000D_
        }_x000D_
      },_x000D_
      "6881": {_x000D_
        "$type": "Inside.Core.Formula.Definition.DefinitionAC, Inside.Core.Formula",_x000D_
        "ID": 6881,_x000D_
        "Results": [_x000D_
          [_x000D_
            "2"_x000D_
          ]_x000D_
        ],_x000D_
        "Statistics": {_x000D_
          "CreationDate": "2022-11-15T10:02:33.4860572+01:00",_x000D_
          "LastRefreshDate": "2020-11-09T16:14:21.6558459+01:00",_x000D_
          "TotalRefreshCount": 2,_x000D_
          "CustomInfo": {}_x000D_
        }_x000D_
      },_x000D_
      "6882": {_x000D_
        "$type": "Inside.Core.Formula.Definition.DefinitionAC, Inside.Core.Formula",_x000D_
        "ID": 6882,_x000D_
        "Results": [_x000D_
          [_x000D_
            "1"_x000D_
          ]_x000D_
        ],_x000D_
        "Statistics": {_x000D_
          "CreationDate": "2022-11-15T10:02:33.4860572+01:00",_x000D_
          "LastRefreshDate": "2020-11-09T16:14:24.334349+01:00",_x000D_
          "TotalRefreshCount": 2,_x000D_
          "CustomInfo": {}_x000D_
        }_x000D_
      },_x000D_
      "6883": {_x000D_
        "$type": "Inside.Core.Formula.Definition.DefinitionAC, Inside.Core.Formula",_x000D_
        "ID": 6883,_x000D_
        "Results": [_x000D_
          [_x000D_
            "2"_x000D_
          ]_x000D_
        ],_x000D_
        "Statistics": {_x000D_
          "CreationDate": "2022-11-15T10:02:33.4860572+01:00",_x000D_
          "LastRefreshDate": "2020-11-09T16:14:21.8999942+01:00",_x000D_
          "TotalRefreshCount": 2,_x000D_
          "CustomInfo": {}_x000D_
        }_x000D_
      },_x000D_
      "6884": {_x000D_
        "$type": "Inside.Core.Formula.Definition.DefinitionAC, Inside.Core.Formula",_x000D_
        "ID": 6884,_x000D_
        "Results": [_x000D_
          [_x000D_
            "1"_x000D_
          ]_x000D_
        ],_x000D_
        "Statistics": {_x000D_
          "CreationDate": "2022-11-15T10:02:33.4860572+01:00",_x000D_
          "LastRefreshDate": "2020-11-09T16:14:23.7195052+01:00",_x000D_
          "TotalRefreshCount": 2,_x000D_
          "CustomInfo": {}_x000D_
        }_x000D_
      },_x000D_
      "6885": {_x000D_
        "$type": "Inside.Core.Formula.Definition.DefinitionAC, Inside.Core.Formula",_x000D_
        "ID": 6885,_x000D_
        "Results": [_x000D_
          [_x000D_
            "Catégorie 3"_x000D_
          ]_x000D_
        ],_x000D_
        "Statistics": {_x000D_
          "CreationDate": "2022-11-15T10:02:33.4860572+01:00",_x000D_
          "LastRefreshDate": "2020-11-09T16:14:24.134518+01:00",_x000D_
          "TotalRefreshCount": 2,_x000D_
          "CustomInfo": {}_x000D_
        }_x000D_
      },_x000D_
      "6886": {_x000D_
        "$type": "Inside.Core.Formula.Definition.DefinitionAC, Inside.Core.Formula",_x000D_
        "ID": 6886,_x000D_
        "Results": [_x000D_
          [_x000D_
            "Catégorie 1"_x000D_
          ]_x000D_
        ],_x000D_
        "Statistics": {_x000D_
          "CreationDate": "2022-11-15T10:02:33.4860572+01:00",_x000D_
          "LastRefreshDate": "2020-11-09T16:14:23.3294748+01:00",_x000D_
          "TotalRefreshCount": 2,_x000D_
          "CustomInfo": {}_x000D_
        }_x000D_
      },_x000D_
      "6887": {_x000D_
        "$type": "Inside.Core.Formula.Definition.DefinitionAC, Inside.Core.Formula",_x000D_
        "ID": 6887,_x000D_
        "Results": [_x000D_
          [_x000D_
            ""_x000D_
          ]_x000D_
        ],_x000D_
        "Statistics": {_x000D_
          "CreationDate": "2022-11-15T10:02:33.4860572+01:00",_x000D_
          "LastRefreshDate": "2020-11-09T16:14:21.9149579+01:00",_x000D_
          "TotalRefreshCount": 2,_x000D_
          "CustomInfo": {}_x000D_
        }_x000D_
      },_x000D_
      "6888": {_x000D_
        "$type": "Inside.Core.Formula.Definition.DefinitionAC, Inside.Core.Formula",_x000D_
        "ID": 6888,_x000D_
        "Results": [_x000D_
          [_x000D_
            "Catégorie 5"_x000D_
          ]_x000D_
        ],_x000D_
        "Statistics": {_x000D_
          "CreationDate": "2022-11-15T10:02:33.4860572+01:00",_x000D_
          "LastRefreshDate": "2020-11-09T16:14:23.3314707+01:00",_x000D_
          "TotalRefreshCount": 2,_x000D_
          "CustomInfo": {}_x000D_
        }_x000D_
      },_x000D_
      "6889": {_x000D_
        "$type": "Inside.Core.Formula.Definition.DefinitionAC, Inside.Core.Formula",_x000D_
        "ID": 6889,_x000D_
        "Results": [_x000D_
          [_x000D_
            "Catégorie 2"_x000D_
          ]_x000D_
        ],_x000D_
        "Statistics": {_x000D_
          "CreationDate": "2022-11-15T10:02:33.4860572+01:00",_x000D_
          "LastRefreshDate": "2020-11-09T16:14:22.3312803+01:00",_x000D_
          "TotalRefreshCount": 2,_x000D_
          "CustomInfo": {}_x000D_
        }_x000D_
      },_x000D_
      "6890": {_x000D_
        "$type": "Inside.Core.Formula.Definition.DefinitionAC, Inside.Core.Formula",_x000D_
        "ID": 6890,_x000D_
        "Results": [_x000D_
          [_x000D_
            ""_x000D_
          ]_x000D_
        ],_x000D_
        "Statistics": {_x000D_
          "CreationDate": "2022-11-15T10:02:33.4860572+01:00",_x000D_
          "LastRefreshDate": "2020-11-09T16:14:22.8224695+01:00",_x000D_
          "TotalRefreshCount": 2,_x000D_
          "CustomInfo": {}_x000D_
        }_x000D_
      },_x000D_
      "6891": {_x000D_
        "$type": "Inside.Core.Formula.Definition.DefinitionAC, Inside.Core.Formula",_x000D_
        "ID": 6891,_x000D_
        "Results": [_x000D_
          [_x000D_
            "Catégorie 1"_x000D_
          ]_x000D_
        ],_x000D_
        "Statistics": {_x000D_
          "CreationDate": "2022-11-15T10:02:33.4860572+01:00",_x000D_
          "LastRefreshDate": "2020-11-09T16:14:23.9392404+01:00",_x000D_
          "TotalRefreshCount": 2,_x000D_
          "CustomInfo": {}_x000D_
        }_x000D_
      },_x000D_
      "6892": {_x000D_
        "$type": "Inside.Core.Formula.Definition.DefinitionAC, Inside.Core.Formula",_x000D_
        "ID": 6892,_x000D_
        "Results": [_x000D_
          [_x000D_
            ""_x000D_
          ]_x000D_
        ],_x000D_
        "Statistics": {_x000D_
          "CreationDate": "2022-11-15T10:02:33.4860572+01:00",_x000D_
          "LastRefreshDate": "2020-11-09T16:14:23.3354598+01:00",_x000D_
          "TotalRefreshCount": 2,_x000D_
          "CustomInfo": {}_x000D_
        }_x000D_
      },_x000D_
      "6893": {_x000D_
        "$type": "Inside.Core.Formula.Definition.DefinitionAC, Inside.Core.Formula",_x000D_
        "ID": 6893,_x000D_
        "Results": [_x000D_
          [_x000D_
            ""_x000D_
          ]_x000D_
        ],_x000D_
        "Statistics": {_x000D_
          "CreationDate": "2022-11-15T10:02:33.4860572+01:00",_x000D_
          "LastRefreshDate": "2020-11-09T16:14:21.7028922+01:00",_x000D_
          "TotalRefreshCount": 2,_x000D_
          "CustomInfo": {}_x000D_
        }_x000D_
      },_x000D_
      "6894": {_x000D_
        "$type": "Inside.Core.Formula.Definition.DefinitionAC, Inside.Core.Formula",_x000D_
        "ID": 6894,_x000D_
        "Results": [_x000D_
          [_x000D_
            ""_x000D_
          ]_x000D_
        ],_x000D_
        "Statistics": {_x000D_
          "CreationDate": "2022-11-15T10:02:33.4860572+01:00",_x000D_
          "LastRefreshDate": "2020-11-09T16:14:23.5444694+01:00",_x000D_
          "TotalRefreshCount": 2,_x000D_
          "CustomInfo": {}_x000D_
        }_x000D_
      },_x000D_
      "6895": {_x000D_
        "$type": "Inside.Core.Formula.Definition.DefinitionAC, Inside.Core.Formula",_x000D_
        "ID": 6895,_x000D_
        "Results": [_x000D_
          [_x000D_
            "Catégorie 1"_x000D_
          ]_x000D_
        ],_x000D_
        "Statistics": {_x000D_
          "CreationDate": "2022-11-15T10:02:33.4860572+01:00",_x000D_
          "LastRefreshDate": "2020-11-09T16:14:23.1472988+01:00",_x000D_
          "TotalRefreshCount": 2,_x000D_
          "CustomInfo": {}_x000D_
        }_x000D_
      },_x000D_
      "6896": {_x000D_
        "$type": "Inside.Core.Formula.Definition.DefinitionAC, Inside.Core.Formula",_x000D_
        "ID": 6896,_x000D_
        "Results": [_x000D_
          [_x000D_
            "Catégorie 2"_x000D_
          ]_x000D_
        ],_x000D_
        "Statistics": {_x000D_
          "CreationDate": "2022-11-15T10:02:33.4860572+01:00",_x000D_
          "LastRefreshDate": "2020-11-09T16:14:22.3462475+01:00",_x000D_
          "TotalRefreshCount": 2,_x000D_
          "CustomInfo": {}_x000D_
        }_x000D_
      },_x000D_
      "6897": {_x000D_
        "$type": "Inside.Core.Formula.Definition.DefinitionAC, Inside.Core.Formula",_x000D_
        "ID": 6897,_x000D_
        "Results": [_x000D_
          [_x000D_
            "Catégorie 1"_x000D_
          ]_x000D_
        ],_x000D_
        "Statistics": {_x000D_
          "CreationDate": "2022-11-15T10:02:33.4860572+01:00",_x000D_
          "LastRefreshDate": "2020-11-09T16:14:23.7479288+01:00",_x000D_
          "TotalRefreshCount": 2,_x000D_
          "CustomInfo": {}_x000D_
        }_x000D_
      },_x000D_
      "6898": {_x000D_
        "$type": "Inside.Core.Formula.Definition.DefinitionAC, Inside.Core.Formula",_x000D_
        "ID": 6898,_x000D_
        "Results": [_x000D_
          [_x000D_
            ""_x000D_
          ]_x000D_
        ],_x000D_
        "Statistics": {_x000D_
          "CreationDate": "2022-11-15T10:02:33.4860572+01:00",_x000D_
          "LastRefreshDate": "2020-11-09T16:14:23.5494965+01:00",_x000D_
          "TotalRefreshCount": 2,_x000D_
          "CustomInfo": {}_x000D_
        }_x000D_
      },_x000D_
      "6899": {_x000D_
        "$type": "Inside.Core.Formula.Definition.DefinitionAC, Inside.Core.Formula",_x000D_
        "ID": 6899,_x000D_
        "Results": [_x000D_
          [_x000D_
            "Catégorie 3"_x000D_
          ]_x000D_
        ],_x000D_
        "Statistics": {_x000D_
          "CreationDate": "2022-11-15T10:02:33.4860572+01:00",_x000D_
          "LastRefreshDate": "2020-11-09T16:14:23.3454355+01:00",_x000D_
          "TotalRefreshCount": 2,_x000D_
          "CustomInfo": {}_x000D_
        }_x000D_
      },_x000D_
      "6900": {_x000D_
        "$type": "Inside.Core.Formula.Definition.DefinitionAC, Inside.Core.Formula",_x000D_
        "ID": 6900,_x000D_
        "Results": [_x000D_
          [_x000D_
            ""_x000D_
          ]_x000D_
        ],_x000D_
        "Statistics": {_x000D_
          "CreationDate": "2022-11-15T10:02:33.4860572+01:00",_x000D_
          "LastRefreshDate": "2020-11-09T16:14:22.9532458+01:00",_x000D_
          "TotalRefreshCount": 2,_x000D_
          "CustomInfo": {}_x000D_
        }_x000D_
      },_x000D_
      "6901": {_x000D_
        "$type": "Inside.Core.Formula.Definition.DefinitionAC, Inside.Core.Formula",_x000D_
        "ID": 6901,_x000D_
        "Results": [_x000D_
          [_x000D_
            "Catégorie 1"_x000D_
          ]_x000D_
        ],_x000D_
        "Statistics": {_x000D_
          "CreationDate": "2022-11-15T10:02:33.4860572+01:00",_x000D_
          "LastRefreshDate": "2020-11-09T16:14:24.1540581+01:00",_x000D_
          "TotalRefreshCount": 2,_x000D_
          "CustomInfo": {}_x000D_
        }_x000D_
      },_x000D_
      "6902": {_x000D_
        "$type": "Inside.Core.Formula.Definition.DefinitionAC, Inside.Core.Formula",_x000D_
        "ID": 6902,_x000D_
        "Results": [_x000D_
          [_x000D_
            ""_x000D_
          ]_x000D_
        ],_x000D_
        "Statistics": {_x000D_
          "CreationDate": "2022-11-15T10:02:33.4860572+01:00",_x000D_
          "LastRefreshDate": "2020-11-09T16:14:23.754919+01:00",_x000D_
          "TotalRefreshCount": 2,_x000D_
          "CustomInfo": {}_x000D_
        }_x000D_
      },_x000D_
      "6903": {_x000D_
        "$type": "Inside.Core.Formula.Definition.DefinitionAC, Inside.Core.Formula",_x000D_
        "ID": 6903,_x000D_
        "Results": [_x000D_
          [_x000D_
            "Catégorie 1"_x000D_
          ]_x000D_
        ],_x000D_
        "Statistics": {_x000D_
          "CreationDate": "2022-11-15T10:02:33.4860572+01:00",_x000D_
          "LastRefreshDate": "2020-11-09T16:14:23.7569114+01:00",_x000D_
          "TotalRefreshCount": 2,_x000D_
          "CustomInfo": {}_x000D_
        }_x000D_
      },_x000D_
      "6904": {_x000D_
        "$type": "Inside.Core.Formula.Definition.DefinitionAC, Inside.Core.Formula",_x000D_
        "ID": 6904,_x000D_
        "Results": [_x000D_
          [_x000D_
            "Catégorie 2"_x000D_
          ]_x000D_
        ],_x000D_
        "Statistics": {_x000D_
          "CreationDate": "2022-11-15T10:02:33.4860572+01:00",_x000D_
          "LastRefreshDate": "2020-11-09T16:14:23.7589085+01:00",_x000D_
          "TotalRefreshCount": 2,_x000D_
          "CustomInfo": {}_x000D_
        }_x000D_
      },_x000D_
      "6905": {_x000D_
        "$type": "Inside.Core.Formula.Definition.DefinitionAC, Inside.Core.Formula",_x000D_
        "ID": 6905,_x000D_
        "Results": [_x000D_
          [_x000D_
            ""_x000D_
          ]_x000D_
        ],_x000D_
        "Statistics": {_x000D_
          "CreationDate": "2022-11-15T10:02:33.4860572+01:00",_x000D_
          "LastRefreshDate": "2020-11-09T16:14:23.7614529+01:00",_x000D_
          "TotalRefreshCount": 2,_x000D_
          "CustomInfo": {}_x000D_
        }_x000D_
      },_x000D_
      "6906": {_x000D_
        "$type": "Inside.Core.Formula.Definition.DefinitionAC, Inside.Core.Formula",_x000D_
        "ID": 6906,_x000D_
        "Results": [_x000D_
          [_x000D_
            "Catégorie 1"_x000D_
          ]_x000D_
        ],_x000D_
        "Statistics": {_x000D_
          "CreationDate": "2022-11-15T10:02:33.4860572+01:00",_x000D_
          "LastRefreshDate": "2020-11-09T16:14:23.7634898+01:00",_x000D_
          "TotalRefreshCount": 2,_x000D_
          "CustomInfo": {}_x000D_
        }_x000D_
      },_x000D_
      "6907": {_x000D_
        "$type": "Inside.Core.Formula.Definition.DefinitionAC, Inside.Core.Formula",_x000D_
        "ID": 6907,_x000D_
        "Results": [_x000D_
          [_x000D_
            ""_x000D_
          ]_x000D_
        ],_x000D_
        "Statistics": {_x000D_
          "CreationDate": "2022-11-15T10:02:33.4860572+01:00",_x000D_
          "LastRefreshDate": "2020-11-09T16:14:23.7654798+01:00",_x000D_
          "TotalRefreshCount": 2,_x000D_
          "CustomInfo": {}_x000D_
        }_x000D_
      },_x000D_
      "6908": {_x000D_
        "$type": "Inside.Core.Formula.Definition.DefinitionAC, Inside.Core.Formula",_x000D_
        "ID": 6908,_x000D_
        "Results": [_x000D_
          [_x000D_
            "Catégorie 5"_x000D_
          ]_x000D_
        ],_x000D_
        "Statistics": {_x000D_
          "CreationDate": "2022-11-15T10:02:33.4860572+01:00",_x000D_
          "LastRefreshDate": "2020-11-09T16:14:23.7674747+01:00",_x000D_
          "TotalRefreshCount": 2,_x000D_
          "CustomInfo": {}_x000D_
        }_x000D_
      },_x000D_
      "6909": {_x000D_
        "$type": "Inside.Core.Formula.Definition.DefinitionAC, Inside.Core.Formula",_x000D_
        "ID": 6909,_x000D_
        "Results": [_x000D_
          [_x000D_
            ""_x000D_
          ]_x000D_
        ],_x000D_
        "Statistics": {_x000D_
          "CreationDate": "2022-11-15T10:02:33.4860572+01:00",_x000D_
          "LastRefreshDate": "2020-11-09T16:14:23.7694703+01:00",_x000D_
          "TotalRefreshCount": 2,_x000D_
          "CustomInfo": {}_x000D_
        }_x000D_
      },_x000D_
      "6910": {_x000D_
        "$type": "Inside.Core.Formula.Definition.DefinitionAC, Inside.Core.Formula",_x000D_
        "ID": 6910,_x000D_
        "Results": [_x000D_
          [_x000D_
            ""_x000D_
          ]_x000D_
        ],_x000D_
        "Statistics": {_x000D_
          "CreationDate": "2022-11-15T10:02:33.4860572+01:00",_x000D_
          "LastRefreshDate": "2020-11-09T16:14:23.7714636+01:00",_x000D_
          "TotalRefreshCount": 2,_x000D_
          "CustomInfo": {}_x000D_
        }_x000D_
      },_x000D_
      "6911": {_x000D_
        "$type": "Inside.Core.Formula.Definition.DefinitionAC, Inside.Core.Formula",_x000D_
        "ID": 6911,_x000D_
        "Results": [_x000D_
          [_x000D_
            ""_x000D_
          ]_x000D_
        ],_x000D_
        "Statistics": {_x000D_
          "CreationDate": "2022-11-15T10:02:33.4860572+01:00",_x000D_
          "LastRefreshDate": "2020-11-09T16:14:23.7734219+01:00",_x000D_
          "TotalRefreshCount": 2,_x000D_
          "CustomInfo": {}_x000D_
        }_x000D_
      },_x000D_
      "6912": {_x000D_
        "$type": "Inside.Core.Formula.Definition.DefinitionAC, Inside.Core.Formula",_x000D_
        "ID": 6912,_x000D_
        "Results": [_x000D_
          [_x000D_
            "Catégorie 1"_x000D_
          ]_x000D_
        ],_x000D_
        "Statistics": {_x000D_
          "CreationDate": "2022-11-15T10:02:33.4860572+01:00",_x000D_
          "LastRefreshDate": "2020-11-09T16:14:23.7754572+01:00",_x000D_
          "TotalRefreshCount": 2,_x000D_
          "CustomInfo": {}_x000D_
        }_x000D_
      },_x000D_
      "6913": {_x000D_
        "$type": "Inside.Core.Formula.Definition.DefinitionAC, Inside.Core.Formula",_x000D_
        "ID": 6913,_x000D_
        "Results": [_x000D_
          [_x000D_
            "Catégorie 3"_x000D_
          ]_x000D_
        ],_x000D_
        "Statistics": {_x000D_
          "CreationDate": "2022-11-15T10:02:33.4860572+01:00",_x000D_
          "LastRefreshDate": "2020-11-09T16:14:23.777411+01:00",_x000D_
          "TotalRefreshCount":</t>
  </si>
  <si>
    <t xml:space="preserve"> 2,_x000D_
          "CustomInfo": {}_x000D_
        }_x000D_
      },_x000D_
      "6914": {_x000D_
        "$type": "Inside.Core.Formula.Definition.DefinitionAC, Inside.Core.Formula",_x000D_
        "ID": 6914,_x000D_
        "Results": [_x000D_
          [_x000D_
            ""_x000D_
          ]_x000D_
        ],_x000D_
        "Statistics": {_x000D_
          "CreationDate": "2022-11-15T10:02:33.4860572+01:00",_x000D_
          "LastRefreshDate": "2020-11-09T16:14:23.7794062+01:00",_x000D_
          "TotalRefreshCount": 2,_x000D_
          "CustomInfo": {}_x000D_
        }_x000D_
      },_x000D_
      "6915": {_x000D_
        "$type": "Inside.Core.Formula.Definition.DefinitionAC, Inside.Core.Formula",_x000D_
        "ID": 6915,_x000D_
        "Results": [_x000D_
          [_x000D_
            ""_x000D_
          ]_x000D_
        ],_x000D_
        "Statistics": {_x000D_
          "CreationDate": "2022-11-15T10:02:33.4860572+01:00",_x000D_
          "LastRefreshDate": "2020-11-09T16:14:23.7814423+01:00",_x000D_
          "TotalRefreshCount": 2,_x000D_
          "CustomInfo": {}_x000D_
        }_x000D_
      },_x000D_
      "6916": {_x000D_
        "$type": "Inside.Core.Formula.Definition.DefinitionAC, Inside.Core.Formula",_x000D_
        "ID": 6916,_x000D_
        "Results": [_x000D_
          [_x000D_
            ""_x000D_
          ]_x000D_
        ],_x000D_
        "Statistics": {_x000D_
          "CreationDate": "2022-11-15T10:02:33.4860572+01:00",_x000D_
          "LastRefreshDate": "2020-11-09T16:14:23.7824428+01:00",_x000D_
          "TotalRefreshCount": 2,_x000D_
          "CustomInfo": {}_x000D_
        }_x000D_
      },_x000D_
      "6917": {_x000D_
        "$type": "Inside.Core.Formula.Definition.DefinitionAC, Inside.Core.Formula",_x000D_
        "ID": 6917,_x000D_
        "Results": [_x000D_
          [_x000D_
            "Catégorie 1"_x000D_
          ]_x000D_
        ],_x000D_
        "Statistics": {_x000D_
          "CreationDate": "2022-11-15T10:02:33.4860572+01:00",_x000D_
          "LastRefreshDate": "2020-11-09T16:14:23.7844351+01:00",_x000D_
          "TotalRefreshCount": 2,_x000D_
          "CustomInfo": {}_x000D_
        }_x000D_
      },_x000D_
      "6918": {_x000D_
        "$type": "Inside.Core.Formula.Definition.DefinitionAC, Inside.Core.Formula",_x000D_
        "ID": 6918,_x000D_
        "Results": [_x000D_
          [_x000D_
            "Catégorie 2"_x000D_
          ]_x000D_
        ],_x000D_
        "Statistics": {_x000D_
          "CreationDate": "2022-11-15T10:02:33.4860572+01:00",_x000D_
          "LastRefreshDate": "2020-11-09T16:14:23.7864296+01:00",_x000D_
          "TotalRefreshCount": 2,_x000D_
          "CustomInfo": {}_x000D_
        }_x000D_
      },_x000D_
      "6919": {_x000D_
        "$type": "Inside.Core.Formula.Definition.DefinitionAC, Inside.Core.Formula",_x000D_
        "ID": 6919,_x000D_
        "Results": [_x000D_
          [_x000D_
            ""_x000D_
          ]_x000D_
        ],_x000D_
        "Statistics": {_x000D_
          "CreationDate": "2022-11-15T10:02:33.4860572+01:00",_x000D_
          "LastRefreshDate": "2020-11-09T16:14:23.7884283+01:00",_x000D_
          "TotalRefreshCount": 2,_x000D_
          "CustomInfo": {}_x000D_
        }_x000D_
      },_x000D_
      "6920": {_x000D_
        "$type": "Inside.Core.Formula.Definition.DefinitionAC, Inside.Core.Formula",_x000D_
        "ID": 6920,_x000D_
        "Results": [_x000D_
          [_x000D_
            ""_x000D_
          ]_x000D_
        ],_x000D_
        "Statistics": {_x000D_
          "CreationDate": "2022-11-15T10:02:33.4860572+01:00",_x000D_
          "LastRefreshDate": "2020-11-09T16:14:23.7904212+01:00",_x000D_
          "TotalRefreshCount": 2,_x000D_
          "CustomInfo": {}_x000D_
        }_x000D_
      },_x000D_
      "6921": {_x000D_
        "$type": "Inside.Core.Formula.Definition.DefinitionAC, Inside.Core.Formula",_x000D_
        "ID": 6921,_x000D_
        "Results": [_x000D_
          [_x000D_
            "Catégorie 3"_x000D_
          ]_x000D_
        ],_x000D_
        "Statistics": {_x000D_
          "CreationDate": "2022-11-15T10:02:33.4860572+01:00",_x000D_
          "LastRefreshDate": "2020-11-09T16:14:23.7924371+01:00",_x000D_
          "TotalRefreshCount": 2,_x000D_
          "CustomInfo": {}_x000D_
        }_x000D_
      },_x000D_
      "6922": {_x000D_
        "$type": "Inside.Core.Formula.Definition.DefinitionAC, Inside.Core.Formula",_x000D_
        "ID": 6922,_x000D_
        "Results": [_x000D_
          [_x000D_
            ""_x000D_
          ]_x000D_
        ],_x000D_
        "Statistics": {_x000D_
          "CreationDate": "2022-11-15T10:02:33.4860572+01:00",_x000D_
          "LastRefreshDate": "2020-11-09T16:14:23.7943676+01:00",_x000D_
          "TotalRefreshCount": 2,_x000D_
          "CustomInfo": {}_x000D_
        }_x000D_
      },_x000D_
      "6923": {_x000D_
        "$type": "Inside.Core.Formula.Definition.DefinitionAC, Inside.Core.Formula",_x000D_
        "ID": 6923,_x000D_
        "Results": [_x000D_
          [_x000D_
            "Catégorie 1"_x000D_
          ]_x000D_
        ],_x000D_
        "Statistics": {_x000D_
          "CreationDate": "2022-11-15T10:02:33.4860572+01:00",_x000D_
          "LastRefreshDate": "2020-11-09T16:14:23.7964039+01:00",_x000D_
          "TotalRefreshCount": 2,_x000D_
          "CustomInfo": {}_x000D_
        }_x000D_
      },_x000D_
      "6924": {_x000D_
        "$type": "Inside.Core.Formula.Definition.DefinitionAC, Inside.Core.Formula",_x000D_
        "ID": 6924,_x000D_
        "Results": [_x000D_
          [_x000D_
            ""_x000D_
          ]_x000D_
        ],_x000D_
        "Statistics": {_x000D_
          "CreationDate": "2022-11-15T10:02:33.4860572+01:00",_x000D_
          "LastRefreshDate": "2020-11-09T16:14:23.7983997+01:00",_x000D_
          "TotalRefreshCount": 2,_x000D_
          "CustomInfo": {}_x000D_
        }_x000D_
      },_x000D_
      "6925": {_x000D_
        "$type": "Inside.Core.Formula.Definition.DefinitionAC, Inside.Core.Formula",_x000D_
        "ID": 6925,_x000D_
        "Results": [_x000D_
          [_x000D_
            "Catégorie 1"_x000D_
          ]_x000D_
        ],_x000D_
        "Statistics": {_x000D_
          "CreationDate": "2022-11-15T10:02:33.4860572+01:00",_x000D_
          "LastRefreshDate": "2020-11-09T16:14:23.8003906+01:00",_x000D_
          "TotalRefreshCount": 2,_x000D_
          "CustomInfo": {}_x000D_
        }_x000D_
      },_x000D_
      "6926": {_x000D_
        "$type": "Inside.Core.Formula.Definition.DefinitionAC, Inside.Core.Formula",_x000D_
        "ID": 6926,_x000D_
        "Results": [_x000D_
          [_x000D_
            ""_x000D_
          ]_x000D_
        ],_x000D_
        "Statistics": {_x000D_
          "CreationDate": "2022-11-15T10:02:33.4860572+01:00",_x000D_
          "LastRefreshDate": "2020-11-09T16:14:23.8023872+01:00",_x000D_
          "TotalRefreshCount": 2,_x000D_
          "CustomInfo": {}_x000D_
        }_x000D_
      },_x000D_
      "6927": {_x000D_
        "$type": "Inside.Core.Formula.Definition.DefinitionAC, Inside.Core.Formula",_x000D_
        "ID": 6927,_x000D_
        "Results": [_x000D_
          [_x000D_
            "Catégorie 4"_x000D_
          ]_x000D_
        ],_x000D_
        "Statistics": {_x000D_
          "CreationDate": "2022-11-15T10:02:33.4860572+01:00",_x000D_
          "LastRefreshDate": "2020-11-09T16:14:23.8043838+01:00",_x000D_
          "TotalRefreshCount": 2,_x000D_
          "CustomInfo": {}_x000D_
        }_x000D_
      },_x000D_
      "6928": {_x000D_
        "$type": "Inside.Core.Formula.Definition.DefinitionAC, Inside.Core.Formula",_x000D_
        "ID": 6928,_x000D_
        "Results": [_x000D_
          [_x000D_
            ""_x000D_
          ]_x000D_
        ],_x000D_
        "Statistics": {_x000D_
          "CreationDate": "2022-11-15T10:02:33.4860572+01:00",_x000D_
          "LastRefreshDate": "2020-11-09T16:14:23.8063739+01:00",_x000D_
          "TotalRefreshCount": 2,_x000D_
          "CustomInfo": {}_x000D_
        }_x000D_
      },_x000D_
      "6929": {_x000D_
        "$type": "Inside.Core.Formula.Definition.DefinitionAC, Inside.Core.Formula",_x000D_
        "ID": 6929,_x000D_
        "Results": [_x000D_
          [_x000D_
            ""_x000D_
          ]_x000D_
        ],_x000D_
        "Statistics": {_x000D_
          "CreationDate": "2022-11-15T10:02:33.4860572+01:00",_x000D_
          "LastRefreshDate": "2020-11-09T16:14:23.8083706+01:00",_x000D_
          "TotalRefreshCount": 2,_x000D_
          "CustomInfo": {}_x000D_
        }_x000D_
      },_x000D_
      "6930": {_x000D_
        "$type": "Inside.Core.Formula.Definition.DefinitionAC, Inside.Core.Formula",_x000D_
        "ID": 6930,_x000D_
        "Results": [_x000D_
          [_x000D_
            "Catégorie 3"_x000D_
          ]_x000D_
        ],_x000D_
        "Statistics": {_x000D_
          "CreationDate": "2022-11-15T10:02:33.4860572+01:00",_x000D_
          "LastRefreshDate": "2020-11-09T16:14:23.8105595+01:00",_x000D_
          "TotalRefreshCount": 2,_x000D_
          "CustomInfo": {}_x000D_
        }_x000D_
      },_x000D_
      "6931": {_x000D_
        "$type": "Inside.Core.Formula.Definition.DefinitionAC, Inside.Core.Formula",_x000D_
        "ID": 6931,_x000D_
        "Results": [_x000D_
          [_x000D_
            ""_x000D_
          ]_x000D_
        ],_x000D_
        "Statistics": {_x000D_
          "CreationDate": "2022-11-15T10:02:33.4860572+01:00",_x000D_
          "LastRefreshDate": "2020-11-09T16:14:23.8125103+01:00",_x000D_
          "TotalRefreshCount": 2,_x000D_
          "CustomInfo": {}_x000D_
        }_x000D_
      },_x000D_
      "6932": {_x000D_
        "$type": "Inside.Core.Formula.Definition.DefinitionAC, Inside.Core.Formula",_x000D_
        "ID": 6932,_x000D_
        "Results": [_x000D_
          [_x000D_
            ""_x000D_
          ]_x000D_
        ],_x000D_
        "Statistics": {_x000D_
          "CreationDate": "2022-11-15T10:02:33.4860572+01:00",_x000D_
          "LastRefreshDate": "2020-11-09T16:14:23.8145434+01:00",_x000D_
          "TotalRefreshCount": 2,_x000D_
          "CustomInfo": {}_x000D_
        }_x000D_
      },_x000D_
      "6933": {_x000D_
        "$type": "Inside.Core.Formula.Definition.DefinitionAC, Inside.Core.Formula",_x000D_
        "ID": 6933,_x000D_
        "Results": [_x000D_
          [_x000D_
            "200"_x000D_
          ]_x000D_
        ],_x000D_
        "Statistics": {_x000D_
          "CreationDate": "2022-11-15T10:02:33.4860572+01:00",_x000D_
          "LastRefreshDate": "2020-11-09T16:14:23.816536+01:00",_x000D_
          "TotalRefreshCount": 2,_x000D_
          "CustomInfo": {}_x000D_
        }_x000D_
      },_x000D_
      "6934": {_x000D_
        "$type": "Inside.Core.Formula.Definition.DefinitionAC, Inside.Core.Formula",_x000D_
        "ID": 6934,_x000D_
        "Results": [_x000D_
          [_x000D_
            "200"_x000D_
          ]_x000D_
        ],_x000D_
        "Statistics": {_x000D_
          "CreationDate": "2022-11-15T10:02:33.4860572+01:00",_x000D_
          "LastRefreshDate": "2020-11-09T16:14:23.8185328+01:00",_x000D_
          "TotalRefreshCount": 2,_x000D_
          "CustomInfo": {}_x000D_
        }_x000D_
      },_x000D_
      "6935": {_x000D_
        "$type": "Inside.Core.Formula.Definition.DefinitionAC, Inside.Core.Formula",_x000D_
        "ID": 6935,_x000D_
        "Results": [_x000D_
          [_x000D_
            "100"_x000D_
          ]_x000D_
        ],_x000D_
        "Statistics": {_x000D_
          "CreationDate": "2022-11-15T10:02:33.4860572+01:00",_x000D_
          "LastRefreshDate": "2020-11-09T16:14:23.8195309+01:00",_x000D_
          "TotalRefreshCount": 2,_x000D_
          "CustomInfo": {}_x000D_
        }_x000D_
      },_x000D_
      "6936": {_x000D_
        "$type": "Inside.Core.Formula.Definition.DefinitionAC, Inside.Core.Formula",_x000D_
        "ID": 6936,_x000D_
        "Results": [_x000D_
          [_x000D_
            "300"_x000D_
          ]_x000D_
        ],_x000D_
        "Statistics": {_x000D_
          "CreationDate": "2022-11-15T10:02:33.4860572+01:00",_x000D_
          "LastRefreshDate": "2020-11-09T16:14:23.8215253+01:00",_x000D_
          "TotalRefreshCount": 2,_x000D_
          "CustomInfo": {}_x000D_
        }_x000D_
      },_x000D_
      "6937": {_x000D_
        "$type": "Inside.Core.Formula.Definition.DefinitionAC, Inside.Core.Formula",_x000D_
        "ID": 6937,_x000D_
        "Results": [_x000D_
          [_x000D_
            "150"_x000D_
          ]_x000D_
        ],_x000D_
        "Statistics": {_x000D_
          "CreationDate": "2022-11-15T10:02:33.4860572+01:00",_x000D_
          "LastRefreshDate": "2020-11-09T16:14:23.8225242+01:00",_x000D_
          "TotalRefreshCount": 2,_x000D_
          "CustomInfo": {}_x000D_
        }_x000D_
      },_x000D_
      "6938": {_x000D_
        "$type": "Inside.Core.Formula.Definition.DefinitionAC, Inside.Core.Formula",_x000D_
        "ID": 6938,_x000D_
        "Results": [_x000D_
          [_x000D_
            "200"_x000D_
          ]_x000D_
        ],_x000D_
        "Statistics": {_x000D_
          "CreationDate": "2022-11-15T10:02:33.4860572+01:00",_x000D_
          "LastRefreshDate": "2020-11-09T16:14:23.824525+01:00",_x000D_
          "TotalRefreshCount": 2,_x000D_
          "CustomInfo": {}_x000D_
        }_x000D_
      },_x000D_
      "6939": {_x000D_
        "$type": "Inside.Core.Formula.Definition.DefinitionAC, Inside.Core.Formula",_x000D_
        "ID": 6939,_x000D_
        "Results": [_x000D_
          [_x000D_
            "100"_x000D_
          ]_x000D_
        ],_x000D_
        "Statistics": {_x000D_
          "CreationDate": "2022-11-15T10:02:33.4860572+01:00",_x000D_
          "LastRefreshDate": "2020-11-09T16:14:23.8265172+01:00",_x000D_
          "TotalRefreshCount": 2,_x000D_
          "CustomInfo": {}_x000D_
        }_x000D_
      },_x000D_
      "6940": {_x000D_
        "$type": "Inside.Core.Formula.Definition.DefinitionAC, Inside.Core.Formula",_x000D_
        "ID": 6940,_x000D_
        "Results": [_x000D_
          [_x000D_
            "300"_x000D_
          ]_x000D_
        ],_x000D_
        "Statistics": {_x000D_
          "CreationDate": "2022-11-15T10:02:33.4860572+01:00",_x000D_
          "LastRefreshDate": "2020-11-09T16:14:23.8274713+01:00",_x000D_
          "TotalRefreshCount": 2,_x000D_
          "CustomInfo": {}_x000D_
        }_x000D_
      },_x000D_
      "6941": {_x000D_
        "$type": "Inside.Core.Formula.Definition.DefinitionAC, Inside.Core.Formula",_x000D_
        "ID": 6941,_x000D_
        "Results": [_x000D_
          [_x000D_
            "150"_x000D_
          ]_x000D_
        ],_x000D_
        "Statistics": {_x000D_
          "CreationDate": "2022-11-15T10:02:33.4860572+01:00",_x000D_
          "LastRefreshDate": "2020-11-09T16:14:23.8295081+01:00",_x000D_
          "TotalRefreshCount": 2,_x000D_
          "CustomInfo": {}_x000D_
        }_x000D_
      },_x000D_
      "6942": {_x000D_
        "$type": "Inside.Core.Formula.Definition.DefinitionAC, Inside.Core.Formula",_x000D_
        "ID": 6942,_x000D_
        "Results": [_x000D_
          [_x000D_
            "200"_x000D_
          ]_x000D_
        ],_x000D_
        "Statistics": {_x000D_
          "CreationDate": "2022-11-15T10:02:33.4860572+01:00",_x000D_
          "LastRefreshDate": "2020-11-09T16:14:23.8315046+01:00",_x000D_
          "TotalRefreshCount": 2,_x000D_
          "CustomInfo": {}_x000D_
        }_x000D_
      },_x000D_
      "6943": {_x000D_
        "$type": "Inside.Core.Formula.Definition.DefinitionAC, Inside.Core.Formula",_x000D_
        "ID": 6943,_x000D_
        "Results": [_x000D_
          [_x000D_
            "250"_x000D_
          ]_x000D_
        ],_x000D_
        "Statistics": {_x000D_
          "CreationDate": "2022-11-15T10:02:33.4860572+01:00",_x000D_
          "LastRefreshDate": "2020-11-09T16:14:23.8325008+01:00",_x000D_
          "TotalRefreshCount": 2,_x000D_
          "CustomInfo": {}_x000D_
        }_x000D_
      },_x000D_
      "6944": {_x000D_
        "$type": "Inside.Core.Formula.Definition.DefinitionAC, Inside.Core.Formula",_x000D_
        "ID": 6944,_x000D_
        "Results": [_x000D_
          [_x000D_
            "200"_x000D_
          ]_x000D_
        ],_x000D_
        "Statistics": {_x000D_
          "CreationDate": "2022-11-15T10:02:33.4860572+01:00",_x000D_
          "LastRefreshDate": "2020-11-09T16:14:23.8344962+01:00",_x000D_
          "TotalRefreshCount": 2,_x000D_
          "CustomInfo": {}_x000D_
        }_x000D_
      },_x000D_
      "6945": {_x000D_
        "$type": "Inside.Core.Formula.Definition.DefinitionAC, Inside.Core.Formula",_x000D_
        "ID": 6945,_x000D_
        "Results": [_x000D_
          [_x000D_
            "100"_x000D_
          ]_x000D_
        ],_x000D_
        "Statistics": {_x000D_
          "CreationDate": "2022-11-15T10:02:33.4860572+01:00",_x000D_
          "LastRefreshDate": "2020-11-09T16:14:23.8354934+01:00",_x000D_
          "TotalRefreshCount": 2,_x000D_
          "CustomInfo": {}_x000D_
        }_x000D_
      },_x000D_
      "6946": {_x000D_
        "$type": "Inside.Core.Formula.Definition.DefinitionAC, Inside.Core.Formula",_x000D_
        "ID": 6946,_x000D_
        "Results": [_x000D_
          [_x000D_
            "200"_x000D_
          ]_x000D_
        ],_x000D_
        "Statistics": {_x000D_
          "CreationDate": "2022-11-15T10:02:33.4860572+01:00",_x000D_
          "LastRefreshDate": "2020-11-09T16:14:23.8374459+01:00",_x000D_
          "TotalRefreshCount": 2,_x000D_
          "CustomInfo": {}_x000D_
        }_x000D_
      },_x000D_
      "6947": {_x000D_
        "$type": "Inside.Core.Formula.Definition.DefinitionAC, Inside.Core.Formula",_x000D_
        "ID": 6947,_x000D_
        "Results": [_x000D_
          [_x000D_
            "250"_x000D_
          ]_x000D_
        ],_x000D_
        "Statistics": {_x000D_
          "CreationDate": "2022-11-15T10:02:33.4860572+01:00",_x000D_
          "LastRefreshDate": "2020-11-09T16:14:23.83944+01:00",_x000D_
          "TotalRefreshCount": 2,_x000D_
          "CustomInfo": {}_x000D_
        }_x000D_
      },_x000D_
      "6948": {_x000D_
        "$type": "Inside.Core.Formula.Definition.DefinitionAC, Inside.Core.Formula",_x000D_
        "ID": 6948,_x000D_
        "Results": [_x000D_
          [_x000D_
            "400"_x000D_
          ]_x000D_
        ],_x000D_
        "Statistics": {_x000D_
          "CreationDate": "2022-11-15T10:02:33.4860572+01:00",_x000D_
          "LastRefreshDate": "2020-11-09T16:14:23.8404373+01:00",_x000D_
          "TotalRefreshCount": 2,_x000D_
          "CustomInfo": {}_x000D_
        }_x000D_
      },_x000D_
      "6949": {_x000D_
        "$type": "Inside.Core.Formula.Definition.DefinitionAC, Inside.Core.Formula",_x000D_
        "ID": 6949,_x000D_
        "Results": [_x000D_
          [_x000D_
            "250"_x000D_
          ]_x000D_
        ],_x000D_
        "Statistics": {_x000D_
          "CreationDate": "2022-11-15T10:02:33.4860572+01:00",_x000D_
          "LastRefreshDate": "2020-11-09T16:14:23.8424319+01:00",_x000D_
          "TotalRefreshCount": 2,_x000D_
          "CustomInfo": {}_x000D_
        }_x000D_
      },_x000D_
      "6950": {_x000D_
        "$type": "Inside.Core.Formula.Definition.DefinitionAC, Inside.Core.Formula",_x000D_
        "ID": 6950,_x000D_
        "Results": [_x000D_
          [_x000D_
            "200"_x000D_
          ]_x000D_
        ],_x000D_
        "Statistics": {_x000D_
          "CreationDate": "2022-11-15T10:02:33.4860572+01:00",_x000D_
          "LastRefreshDate": "2020-11-09T16:14:23.8446292+01:00",_x000D_
          "TotalRefreshCount": 2,_x000D_
          "CustomInfo": {}_x000D_
        }_x000D_
      },_x000D_
      "6951": {_x000D_
        "$type": "Inside.Core.Formula.Definition.DefinitionAC, Inside.Core.Formula",_x000D_
        "ID": 6951,_x000D_
        "Results": [_x000D_
          [_x000D_
            "200"_x000D_
          ]_x000D_
        ],_x000D_
        "Statistics": {_x000D_
          "CreationDate": "2022-11-15T10:02:33.4860572+01:00",_x000D_
          "LastRefreshDate": "2020-11-09T16:14:23.8466411+01:00",_x000D_
          "TotalRefreshCount": 2,_x000D_
          "CustomInfo": {}_x000D_
        }_x000D_
      },_x000D_
      "6952": {_x000D_
        "$type": "Inside.Core.Formula.Definition.DefinitionAC, Inside.Core.Formula",_x000D_
        "ID": 6952,_x000D_
        "Results": [_x000D_
          [_x000D_
            "100"_x000D_
          ]_x000D_
        ],_x000D_
        "Statistics": {_x000D_
          "CreationDate": "2022-11-15T10:02:33.4860572+01:00",_x000D_
          "LastRefreshDate": "2020-11-09T16:14:23.8482045+01:00",_x000D_
          "TotalRefreshCount": 2,_x000D_
          "CustomInfo": {}_x000D_
        }_x000D_
      },_x000D_
      "6953": {_x000D_
        "$type": "Inside.Core.Formula.Definition.DefinitionAC, Inside.Core.Formula",_x000D_
        "ID": 6953,_x000D_
        "Results": [_x000D_
          [_x000D_
            "300"_x000D_
          ]_x000D_
        ],_x000D_
        "Statistics": {_x000D_
          "CreationDate": "2022-11-15T10:02:33.4860572+01:00",_x000D_
          "LastRefreshDate": "2020-11-09T16:14:23.8491989+01:00",_x000D_
          "TotalRefreshCount": 2,_x000D_
          "CustomInfo": {}_x000D_
        }_x000D_
      },_x000D_
      "6954": {_x000D_
        "$type": "Inside.Core.Formula.Definition.DefinitionAC, Inside.Core.Formula",_x000D_
        "ID": 6954,_x000D_
        "Results": [_x000D_
          [_x000D_
            "150"_x000D_
          ]_x000D_
        ],_x000D_
        "Statistics": {_x000D_
          "CreationDate": "2022-11-15T10:02:33.4860572+01:00",_x000D_
          "LastRefreshDate": "2020-11-09T16:14:23.8512319+01:00",_x000D_
          "TotalRefreshCount": 2,_x000D_
          "CustomInfo": {}_x000D_
        }_x000D_
      },_x000D_
      "6955": {_x000D_
        "$type": "Inside.Core.Formula.Definition.DefinitionAC, Inside.Core.Formula",_x000D_
        "ID": 6955,_x000D_
        "Results": [_x000D_
          [_x000D_
            "200"_x000D_
          ]_x000D_
        ],_x000D_
        "Statistics": {_x000D_
          "CreationDate": "2022-11-15T10:02:33.4860572+01:00",_x000D_
          "LastRefreshDate": "2020-11-09T16:14:23.8532282+01:00",_x000D_
          "TotalRefreshCount": 2,_x000D_
          "CustomInfo": {}_x000D_
        }_x000D_
      },_x000D_
      "6956": {_x000D_
        "$type": "Inside.Core.Formula.Definition.DefinitionAC, Inside.Core.Formula",_x000D_
        "ID": 6956,_x000D_
        "Results": [_x000D_
          [_x000D_
            "100"_x000D_
          ]_x000D_
        ],_x000D_
        "Statistics": {_x000D_
          "CreationDate": "2022-11-15T10:02:33.4860572+01:00",_x000D_
          "LastRefreshDate": "2020-11-09T16:14:23.8542205+01:00",_x000D_
          "TotalRefreshCount": 2,_x000D_
          "CustomInfo": {}_x000D_
        }_x000D_
      },_x000D_
      "6957": {_x000D_
        "$type": "Inside.Core.Formula.Definition.DefinitionAC, Inside.Core.Formula",_x000D_
        "ID": 6957,_x000D_
        "Results": [_x000D_
          [_x000D_
            "300"_x000D_
          ]_x000D_
        ],_x000D_
        "Statistics": {_x000D_
          "CreationDate": "2022-11-15T10:02:33.4860572+01:00",_x000D_
          "LastRefreshDate": "2020-11-09T16:14:23.8562076+01:00",_x000D_
          "TotalRefreshCount": 2,_x000D_
          "CustomInfo": {}_x000D_
        }_x000D_
      },_x000D_
      "6958": {_x000D_
        "$type": "Inside.Core.Formula.Definition.DefinitionAC, Inside.Core.Formula",_x000D_
        "ID": 6958,_x000D_
        "Results": [_x000D_
          [_x000D_
            "100"_x000D_
          ]_x000D_
        ],_x000D_
        "Statistics": {_x000D_
          "CreationDate": "2022-11-15T10:02:33.4860572+01:00",_x000D_
          "LastRefreshDate": "2020-11-09T16:14:23.8588959+01:00",_x000D_
          "TotalRefreshCount": 2,_x000D_
          "CustomInfo": {}_x000D_
        }_x000D_
      },_x000D_
      "6959": {_x000D_
        "$type": "Inside.Core.Formula.Definition.DefinitionAC, Inside.Core.Formula",_x000D_
        "ID": 6959,_x000D_
        "Results": [_x000D_
          [_x000D_
            "100"_x000D_
          ]_x000D_
        ],_x000D_
        "Statistics": {_x000D_
          "CreationDate": "2022-11-15T10:02:33.4860572+01:00",_x000D_
          "LastRefreshDate": "2020-11-09T16:14:23.8599604+01:00",_x000D_
          "TotalRefreshCount": 2,_x000D_
          "CustomInfo": {}_x000D_
        }_x000D_
      },_x000D_
      "6960": {_x000D_
        "$type": "Inside.Core.Formula.Definition.DefinitionAC, Inside.Core.Formula",_x000D_
        "ID": 6960,_x000D_
        "Results": [_x000D_
          [_x000D_
            "250"_x000D_
          ]_x000D_
        ],_x000D_
        "Statistics": {_x000D_
          "CreationDate": "2022-11-15T10:02:33.4860572+01:00",_x000D_
          "LastRefreshDate": "2020-11-09T16:14:23.8628844+01:00",_x000D_
          "TotalRefreshCount": 2,_x000D_
          "CustomInfo": {}_x000D_
        }_x000D_
      },_x000D_
      "6961": {_x000D_
        "$type": "Inside.Core.Formula.Definition.DefinitionAC, Inside.Core.Formula",_x000D_
        "ID": 6961,_x000D_
        "Results": [_x000D_
          [_x000D_
            "300"_x000D_
          ]_x000D_
        ],_x000D_
        "Statistics": {_x000D_
          "CreationDate": "2022-11-15T10:02:33.4860572+01:00",_x000D_
          "LastRefreshDate": "2020-11-09T16:14:23.8648798+01:00",_x000D_
          "TotalRefreshCount": 2,_x000D_
          "CustomInfo": {}_x000D_
        }_x000D_
      },_x000D_
      "6962": {_x000D_
        "$type": "Inside.Core.Formula.Definition.DefinitionAC, Inside.Core.Formula",_x000D_
        "ID": 6962,_x000D_
        "Results": [_x000D_
          [_x000D_
            "100"_x000D_
          ]_x000D_
        ],_x000D_
        "Statistics": {_x000D_
          "CreationDate": "2022-11-15T10:02:33.4860572+01:00",_x000D_
          "LastRefreshDate": "2020-11-09T16:14:23.866912+01:00",_x000D_
          "TotalRefreshCount": 2,_x000D_
          "CustomInfo": {}_x000D_
        }_x000D_
      },_x000D_
      "6963": {_x000D_
        "$type": "Inside.Core.Formula.Definition.DefinitionAC, Inside.Core.Formula",_x000D_
        "ID": 6963,_x000D_
        "Results": [_x000D_
          [_x000D_
            "150"_x000D_
          ]_x000D_
        ],_x000D_
        "Statistics": {_x000D_
          "CreationDate": "2022-11-15T10:02:33.4860572+01:00",_x000D_
          "LastRefreshDate": "2020-11-09T16:14:23.8679076+01:00",_x000D_
          "TotalRefreshCount": 2,_x000D_
          "CustomInfo": {}_x000D_
        }_x000D_
      },_x000D_
      "6964": {_x000D_
        "$type": "Inside.Core.Formula.Definition.DefinitionAC, Inside.Core.Formula",_x000D_
        "ID": 6964,_x000D_
        "Results": [_x000D_
          [_x000D_
            "250"_x000D_
          ]_x000D_
        ],_x000D_
        "Statistics": {_x000D_
          "CreationDate": "2022-11-15T10:02:33.4860572+01:00",_x000D_
          "LastRefreshDate": "2020-11-09T16:14:23.8699023+01:00",_x000D_
          "TotalRefreshCount": 2,_x000D_
          "CustomInfo": {}_x000D_
        }_x000D_
      },_x000D_
      "6965": {_x000D_
        "$type": "Inside.Core.Formula.Definition.DefinitionAC, Inside.Core.Formula",_x000D_
        "ID": 6965,_x000D_
        "Results": [_x000D_
          [_x000D_
            "300"_x000D_
          ]_x000D_
        ],_x000D_
        "Statistics": {_x000D_
          "CreationDate": "2022-11-15T10:02:33.4860572+01:00",_x000D_
          "LastRefreshDate": "2020-11-09T16:14:23.8718966+01:00",_x000D_
          "TotalRefreshCount": 2,_x000D_
          "CustomInfo": {}_x000D_
        }_x000D_
      },_x000D_
      "6966": {_x000D_
        "$type": "Inside.Core.Formula.Definition.DefinitionAC, Inside.Core.Formula",_x000D_
        "ID": 6966,_x000D_
        "Results": [_x000D_
          [_x000D_
            "250"_x000D_
          ]_x000D_
        ],_x000D_
        "Statistics": {_x000D_
          "CreationDate": "2022-11-15T10:02:33.4860572+01:00",_x000D_
          "LastRefreshDate": "2020-11-09T16:14:23.8728981+01:00",_x000D_
          "TotalRefreshCount": 2,_x000D_
          "CustomInfo": {}_x000D_
        }_x000D_
      },_x000D_
      "6967": {_x000D_
        "$type": "Inside.Core.Formula.Definition.DefinitionAC, Inside.Core.Formula",_x000D_
        "ID": 6967,_x000D_
        "Results": [_x000D_
          [_x000D_
            "100"_x000D_
          ]_x000D_
        ],_x000D_
        "Statistics": {_x000D_
          "CreationDate": "2022-11-15T10:02:33.4860572+01:00",_x000D_
          "LastRefreshDate": "2020-11-09T16:14:23.8748986+01:00",_x000D_
          "TotalRefreshCount": 2,_x000D_
          "CustomInfo": {}_x000D_
        }_x000D_
      },_x000D_
      "6968": {_x000D_
        "$type": "Inside.Core.Formula.Definition.DefinitionAC, Inside.Core.Formula",_x000D_
        "ID": 6968,_x000D_
        "Results": [_x000D_
          [_x000D_
            "Ingénieur et cadre"_x000D_
          ]_x000D_
        ],_x000D_
        "Statistics": {_x000D_
          "CreationDate": "2022-11-15T10:02:33.4860572+01:00",_x000D_
          "LastRefreshDate": "2020-11-09T16:14:22.6069157+01:00",_x000D_
          "TotalRefreshCount": 2,_x000D_
          "CustomInfo": {}_x000D_
        }_x000D_
      },_x000D_
      "6969": {_x000D_
        "$type": "Inside.Core.Formula.Definition.DefinitionAC, Inside.Core.Formula",_x000D_
        "ID": 6969,_x000D_
        "Results": [_x000D_
          [_x000D_
            "Employé"_x000D_
          ]_x000D_
        ],_x000D_
        "Statistics": {_x000D_
          "CreationDate": "2022-11-15T10:02:33.4860572+01:00",_x000D_
          "LastRefreshDate": "2020-11-09T16:14:21.9398557+01:00",_x000D_
          "TotalRefreshCount": 2,_x000D_
          "CustomInfo": {}_x000D_
        }_x000D_
      },_x000D_
      "6970": {_x000D_
        "$type": "Inside.Core.Formula.Definition.DefinitionAC, Inside.Core.Formula",_x000D_
        "ID": 6970,_x000D_
        "Results": [_x000D_
          [_x000D_
            "Ingénieur et cadre"_x000D_
          ]_x000D_
        ],_x000D_
        "Statistics": {_x000D_
          "CreationDate": "2022-11-15T10:02:33.4860572+01:00",_x000D_
          "LastRefreshDate": "2020-11-09T16:14:22.631438+01:00",_x000D_
          "TotalRefreshCount": 2,_x000D_
          "CustomInfo": {}_x000D_
        }_x000D_
      },_x000D_
      "6971": {_x000D_
        "$type": "Inside.Core.Formula.Definition.DefinitionAC, Inside.Core.Formula",_x000D_
        "ID": 6971,_x000D_
        "Results": [_x000D_
          [_x000D_
            "Employé"_x000D_
          ]_x000D_
        ],_x000D_
        "Statistics": {_x000D_
          "CreationDate": "2022-11-15T10:02:33.4860572+01:00",_x000D_
          "LastRefreshDate": "2020-11-09T16:14:22.3863984+01:00",_x000D_
          "TotalRefreshCount": 2,_x000D_
          "CustomInfo": {}_x000D_
        }_x000D_
      },_x000D_
      "6972": {_x000D_
        "$type": "Inside.Core.Formula.Definition.DefinitionAC, Inside.Core.Formula",_x000D_
        "ID": 6972,_x000D_
        "Results": [_x000D_
          [_x000D_
            "Employé"_x000D_
          ]_x000D_
        ],_x000D_
        "Statistics": {_x000D_
          "CreationDate": "2022-11-15T10:02:33.4860572+01:00",_x000D_
          "LastRefreshDate": "2020-11-09T16:14:21.3183794+01:00",_x000D_
          "TotalRefreshCount": 2,_x000D_
          "CustomInfo": {}_x000D_
        }_x000D_
      },_x000D_
      "6973": {_x000D_
        "$type": "Inside.Core.Formula.Definition.DefinitionAC, Inside.Core.Formula",_x000D_
        "ID": 6973,_x000D_
        "Results": [_x000D_
          [_x000D_
            "Ingénieur et cadre"_x000D_
          ]_x000D_
        ],_x000D_
        "Statistics": {_x000D_
          "CreationDate": "2022-11-15T10:02:33.4860572+01:00",_x000D_
          "LastRefreshDate": "2020-11-09T16:14:22.4014181+01:00",_x000D_
          "TotalRefreshCount": 2,_x000D_
          "CustomInfo": {}_x000D_
        }_x000D_
      },_x000D_
      "6974": {_x000D_
        "$type": "Inside.Core.Formula.Definition.DefinitionAC, Inside.Core.Formula",_x000D_
        "ID": 6974,_x000D_
        "Results": [_x000D_
          [_x000D_
            "Ingénieur et cadre"_x000D_
          ]_x000D_
        ],_x000D_
        "Statistics": {_x000D_
          "CreationDate": "2022-11-15T10:02:33.4860572+01:00",_x000D_
          "LastRefreshDate": "2020-11-09T16:14:21.9778592+01:00",_x000D_
          "TotalRefreshCount": 2,_x000D_
          "CustomInfo": {}_x000D_
        }_x000D_
      },_x000D_
      "6975": {_x000D_
        "$type": "Inside.Core.Formula.Definition.DefinitionAC, Inside.Core.Formula",_x000D_
        "ID": 6975,_x000D_
        "Results": [_x000D_
          [_x000D_
            "Ingénieur et cadre"_x000D_
          ]_x000D_
        ],_x000D_
        "Statistics": {_x000D_
          "CreationDate": "2022-11-15T10:02:33.4860572+01:00",_x000D_
          "LastRefreshDate": "2020-11-09T16:14:22.8784534+01:00",_x000D_
          "TotalRefreshCount": 2,_x000D_
          "CustomInfo": {}_x000D_
        }_x000D_
      },_x000D_
      "6976": {_x000D_
        "$type": "Inside.Core.Formula.Definition.DefinitionAC, Inside.Core.Formula",_x000D_
        "ID": 6976,_x000D_
        "Results": [_x000D_
          [_x000D_
            "Ingénieur et cadre"_x000D_
          ]_x000D_
        ],_x000D_
        "Statistics": {_x000D_
          "CreationDate": "2022-11-15T10:02:33.4860572+01:00",_x000D_
          "LastRefreshDate": "2020-11-09T16:14:21.993755+01:00",_x000D_
          "TotalRefreshCount": 2,_x000D_
          "CustomInfo": {}_x000D_
        }_x000D_
      },_x000D_
      "6977": {_x000D_
        "$type": "Inside.Core.Formula.Definition.DefinitionAC, Inside.Core.Formula",_x000D_
        "ID": 6977,_x000D_
        "Results": [_x000D_
          [_x000D_
            "Ingénieur et cadre"_x000D_
          ]_x000D_
        ],_x000D_
        "Statistics": {_x000D_
          "CreationDate": "2022-11-15T10:02:33.4860572+01:00",_x000D_
          "LastRefreshDate": "2020-11-09T16:14:21.3533071+01:00",_x000D_
          "TotalRefreshCount": 2,_x000D_
          "CustomInfo": {}_x000D_
        }_x000D_
      },_x000D_
      "6978": {_x000D_
        "$type": "Inside.Core.Formula.Definition.DefinitionAC, Inside.Core.Formula",_x000D_
        "ID": 6978,_x000D_
        "Results": [_x000D_
          [_x000D_
            "Employé"_x000D_
          ]_x000D_
        ],_x000D_
        "Statistics": {_x000D_
          "CreationDate": "2022-11-15T10:02:33.4860572+01:00",_x000D_
          "LastRefreshDate": "2020-11-09T16:14:22.689887+01:00",_x000D_
          "TotalRefreshCount": 2,_x000D_
          "CustomInfo": {}_x000D_
        }_x000D_
      },_x000D_
      "6979": {_x000D_
        "$type": "Inside.Core.Formula.Definition.DefinitionAC, Inside.Core.Formula",_x000D_
        "ID": 6979,_x000D_
        "Results": [_x000D_
          [_x000D_
            "Ingénieur et cadre"_x000D_
          ]_x000D_
        ],_x000D_
        "Statistics": {_x000D_
          "CreationDate": "2022-11-15T10:02:33.4860572+01:00",_x000D_
          "LastRefreshDate": "2020-11-09T16:14:21.3692598+01:00",_x000D_
          "TotalRefreshCount": 2,_x000D_
          "CustomInfo": {}_x000D_
        }_x000D_
      },_x000D_
      "6980": {_x000D_
        "$type": "Inside.Core.Formula.Definition.DefinitionAC, Inside.Core.Formula",_x000D_
        "ID": 6980,_x000D_
        "Results": [_x000D_
          [_x000D_
            "2"_x000D_
          ]_x000D_
        ],_x000D_
        "Statistics": {_x000D_
          "CreationDate": "2022-11-15T10:02:33.4860572+01:00",_x000D_
          "LastRefreshDate": "2020-11-09T16:14:22.9143075+01:00",_x000D_
          "TotalRefreshCount": 2,_x000D_
          "CustomInfo": {}_x000D_
        }_x000D_
      },_x000D_
      "6981": {_x000D_
        "$type": "Inside.Core.Formula.Definition.DefinitionAC, Inside.Core.Formula",_x000D_
        "ID": 6981,_x000D_
        "Results": [_x000D_
          [_x000D_
            "2"_x000D_
          ]_x000D_
        ],_x000D_
        "Statistics": {_x000D_
          "CreationDate": "2022-11-15T10:02:33.4860572+01:00",_x000D_
          "LastRefreshDate": "2020-11-09T16:14:21.3832313+01:00",_x000D_
          "TotalRefreshCount": 2,_x000D_
          "CustomInfo": {}_x000D_
        }_x000D_
      },_x000D_
      "6982": {_x000D_
        "$type": "Inside.Core.Formula.Definition.DefinitionAC, Inside.Core.Formula",_x000D_
        "ID": 6982,_x000D_
        "Results": [_x000D_
          [_x000D_
            "1"_x000D_
          ]_x000D_
        ],_x000D_
        "Statistics": {_x000D_
          "CreationDate": "2022-11-15T10:02:33.4860572+01:00",_x000D_
          "LastRefreshDate": "2020-11-09T16:14:21.5949971+01:00",_x000D_
          "TotalRefreshCount": 2,_x000D_
          "CustomInfo": {}_x000D_
        }_x000D_
      },_x000D_
      "6983": {_x000D_
        "$type": "Inside.Core.Formula.Definition.DefinitionAC, Inside.Core.Formula",_x000D_
        "ID": 6983,_x000D_
        "Results": [_x000D_
          [_x000D_
            "2"_x000D_
          ]_x000D_
        ],_x000D_
        "Statistics": {_x000D_
          "CreationDate": "2022-11-15T10:02:33.4860572+01:00",_x000D_
          "LastRefreshDate": "2020-11-09T16:14:23.5254464+01:00",_x000D_
          "TotalRefreshCount": 2,_x000D_
          "CustomInfo": {}_x000D_
        }_x000D_
      },_x000D_
      "6984": {_x000D_
        "$type": "Inside.Core.Formula.Definition.DefinitionAC, Inside.Core.Formula",_x000D_
        "ID": 6984,_x000D_
        "Results": [_x000D_
          [_x000D_
            "2"_x000D_
          ]_x000D_
        ],_x000D_
        "Statistics": {_x000D_
          "CreationDate": "2022-11-15T10:02:33.4860572+01:00",_x000D_
          "LastRefreshDate": "2020-11-09T16:14:21.6049699+01:00",_x000D_
          "TotalRefreshCount": 2,_x000D_
          "CustomInfo": {}_x000D_
        }_x000D_
      },_x000D_
      "6985": {_x000D_
        "$type": "Inside.Core.Formula.Definition.DefinitionAC, Inside.Core.Formula",_x000D_
        "ID": 6985,_x000D_
        "Results": [_x000D_
          [_x000D_
            "2"_x000D_
          ]_x000D_
        ],_x000D_
        "Statistics": {_x000D_
          "CreationDate": "2022-11-15T10:02:33.4860572+01:00",_x000D_
          "LastRefreshDate": "2020-11-09T16:14:21.8311868+01:00",_x000D_
          "TotalRefreshCount": 2,_x000D_
          "CustomInfo": {}_x000D_
        }_x000D_
      },_x000D_
      "6986": {_x000D_
        "$type": "Inside.Core.Formula.Definition.DefinitionAC, Inside.Core.Formula",_x000D_
        "ID": 6986,_x000D_
        "Results": [_x000D_
          [_x000D_
            "3"_x000D_
          ]_x000D_
        ],_x000D_
        "Statistics": {_x000D_
          "CreationDate": "2022-11-15T10:02:33.4860572+01:00",_x000D_
          "LastRefreshDate": "2020-11-09T16:14:21.4087293+01:00",_x000D_
          "TotalRefreshCount": 2,_x000D_
          "CustomInfo": {}_x000D_
        }_x000D_
      },_x000D_
      "6987": {_x000D_
        "$type": "Inside.Core.Formula.Definition.DefinitionAC, Inside.Core.Formula",_x000D_
        "ID": 6987,_x000D_
        "Results": [_x000D_
          [_x000D_
            "3"_x000D_
          ]_x000D_
        ],_x000D_
        "Statistics": {_x000D_
          "Cre</t>
  </si>
  <si>
    <t>ationDate": "2022-11-15T10:02:33.4860572+01:00",_x000D_
          "LastRefreshDate": "2020-11-09T16:14:21.6209448+01:00",_x000D_
          "TotalRefreshCount": 2,_x000D_
          "CustomInfo": {}_x000D_
        }_x000D_
      },_x000D_
      "6988": {_x000D_
        "$type": "Inside.Core.Formula.Definition.DefinitionAC, Inside.Core.Formula",_x000D_
        "ID": 6988,_x000D_
        "Results": [_x000D_
          [_x000D_
            "2"_x000D_
          ]_x000D_
        ],_x000D_
        "Statistics": {_x000D_
          "CreationDate": "2022-11-15T10:02:33.4860572+01:00",_x000D_
          "LastRefreshDate": "2020-11-09T16:14:23.3225152+01:00",_x000D_
          "TotalRefreshCount": 2,_x000D_
          "CustomInfo": {}_x000D_
        }_x000D_
      },_x000D_
      "6989": {_x000D_
        "$type": "Inside.Core.Formula.Definition.DefinitionAC, Inside.Core.Formula",_x000D_
        "ID": 6989,_x000D_
        "Results": [_x000D_
          [_x000D_
            "2"_x000D_
          ]_x000D_
        ],_x000D_
        "Statistics": {_x000D_
          "CreationDate": "2022-11-15T10:02:33.4860572+01:00",_x000D_
          "LastRefreshDate": "2020-11-09T16:14:21.8510877+01:00",_x000D_
          "TotalRefreshCount": 2,_x000D_
          "CustomInfo": {}_x000D_
        }_x000D_
      },_x000D_
      "6990": {_x000D_
        "$type": "Inside.Core.Formula.Definition.DefinitionAC, Inside.Core.Formula",_x000D_
        "ID": 6990,_x000D_
        "Results": [_x000D_
          [_x000D_
            "2"_x000D_
          ]_x000D_
        ],_x000D_
        "Statistics": {_x000D_
          "CreationDate": "2022-11-15T10:02:33.4860572+01:00",_x000D_
          "LastRefreshDate": "2020-11-09T16:14:21.633914+01:00",_x000D_
          "TotalRefreshCount": 2,_x000D_
          "CustomInfo": {}_x000D_
        }_x000D_
      },_x000D_
      "6991": {_x000D_
        "$type": "Inside.Core.Formula.Definition.DefinitionAC, Inside.Core.Formula",_x000D_
        "ID": 6991,_x000D_
        "Results": [_x000D_
          [_x000D_
            "1"_x000D_
          ]_x000D_
        ],_x000D_
        "Statistics": {_x000D_
          "CreationDate": "2022-11-15T10:02:33.4860572+01:00",_x000D_
          "LastRefreshDate": "2020-11-09T16:14:23.3245075+01:00",_x000D_
          "TotalRefreshCount": 2,_x000D_
          "CustomInfo": {}_x000D_
        }_x000D_
      },_x000D_
      "6992": {_x000D_
        "$type": "Inside.Core.Formula.Definition.DefinitionAC, Inside.Core.Formula",_x000D_
        "ID": 6992,_x000D_
        "Results": [_x000D_
          [_x000D_
            "2"_x000D_
          ]_x000D_
        ],_x000D_
        "Statistics": {_x000D_
          "CreationDate": "2022-11-15T10:02:33.4860572+01:00",_x000D_
          "LastRefreshDate": "2020-11-09T16:14:21.8780622+01:00",_x000D_
          "TotalRefreshCount": 2,_x000D_
          "CustomInfo": {}_x000D_
        }_x000D_
      },_x000D_
      "6993": {_x000D_
        "$type": "Inside.Core.Formula.Definition.DefinitionAC, Inside.Core.Formula",_x000D_
        "ID": 6993,_x000D_
        "Results": [_x000D_
          [_x000D_
            "1"_x000D_
          ]_x000D_
        ],_x000D_
        "Statistics": {_x000D_
          "CreationDate": "2022-11-15T10:02:33.4860572+01:00",_x000D_
          "LastRefreshDate": "2020-11-09T16:14:21.6468852+01:00",_x000D_
          "TotalRefreshCount": 2,_x000D_
          "CustomInfo": {}_x000D_
        }_x000D_
      },_x000D_
      "6994": {_x000D_
        "$type": "Inside.Core.Formula.Definition.DefinitionAC, Inside.Core.Formula",_x000D_
        "ID": 6994,_x000D_
        "Results": [_x000D_
          [_x000D_
            "3"_x000D_
          ]_x000D_
        ],_x000D_
        "Statistics": {_x000D_
          "CreationDate": "2022-11-15T10:02:33.4860572+01:00",_x000D_
          "LastRefreshDate": "2020-11-09T16:14:23.3255058+01:00",_x000D_
          "TotalRefreshCount": 2,_x000D_
          "CustomInfo": {}_x000D_
        }_x000D_
      },_x000D_
      "6995": {_x000D_
        "$type": "Inside.Core.Formula.Definition.DefinitionAC, Inside.Core.Formula",_x000D_
        "ID": 6995,_x000D_
        "Results": [_x000D_
          [_x000D_
            "2"_x000D_
          ]_x000D_
        ],_x000D_
        "Statistics": {_x000D_
          "CreationDate": "2022-11-15T10:02:33.4860572+01:00",_x000D_
          "LastRefreshDate": "2020-11-09T16:14:21.8920076+01:00",_x000D_
          "TotalRefreshCount": 2,_x000D_
          "CustomInfo": {}_x000D_
        }_x000D_
      },_x000D_
      "6996": {_x000D_
        "$type": "Inside.Core.Formula.Definition.DefinitionAC, Inside.Core.Formula",_x000D_
        "ID": 6996,_x000D_
        "Results": [_x000D_
          [_x000D_
            "1"_x000D_
          ]_x000D_
        ],_x000D_
        "Statistics": {_x000D_
          "CreationDate": "2022-11-15T10:02:33.4860572+01:00",_x000D_
          "LastRefreshDate": "2020-11-09T16:14:21.6609435+01:00",_x000D_
          "TotalRefreshCount": 2,_x000D_
          "CustomInfo": {}_x000D_
        }_x000D_
      },_x000D_
      "6997": {_x000D_
        "$type": "Inside.Core.Formula.Definition.DefinitionAC, Inside.Core.Formula",_x000D_
        "ID": 6997,_x000D_
        "Results": [_x000D_
          [_x000D_
            "3"_x000D_
          ]_x000D_
        ],_x000D_
        "Statistics": {_x000D_
          "CreationDate": "2022-11-15T10:02:33.4860572+01:00",_x000D_
          "LastRefreshDate": "2020-11-09T16:14:23.3274504+01:00",_x000D_
          "TotalRefreshCount": 2,_x000D_
          "CustomInfo": {}_x000D_
        }_x000D_
      },_x000D_
      "6998": {_x000D_
        "$type": "Inside.Core.Formula.Definition.DefinitionAC, Inside.Core.Formula",_x000D_
        "ID": 6998,_x000D_
        "Results": [_x000D_
          [_x000D_
            "1"_x000D_
          ]_x000D_
        ],_x000D_
        "Statistics": {_x000D_
          "CreationDate": "2022-11-15T10:02:33.4860572+01:00",_x000D_
          "LastRefreshDate": "2020-11-09T16:14:21.471405+01:00",_x000D_
          "TotalRefreshCount": 2,_x000D_
          "CustomInfo": {}_x000D_
        }_x000D_
      },_x000D_
      "6999": {_x000D_
        "$type": "Inside.Core.Formula.Definition.DefinitionAC, Inside.Core.Formula",_x000D_
        "ID": 6999,_x000D_
        "Results": [_x000D_
          [_x000D_
            "Catégorie 3"_x000D_
          ]_x000D_
        ],_x000D_
        "Statistics": {_x000D_
          "CreationDate": "2022-11-15T10:02:33.4860572+01:00",_x000D_
          "LastRefreshDate": "2020-11-09T16:14:21.4753888+01:00",_x000D_
          "TotalRefreshCount": 2,_x000D_
          "CustomInfo": {}_x000D_
        }_x000D_
      },_x000D_
      "7000": {_x000D_
        "$type": "Inside.Core.Formula.Definition.DefinitionAC, Inside.Core.Formula",_x000D_
        "ID": 7000,_x000D_
        "Results": [_x000D_
          [_x000D_
            "Catégorie 1"_x000D_
          ]_x000D_
        ],_x000D_
        "Statistics": {_x000D_
          "CreationDate": "2022-11-15T10:02:33.4860572+01:00",_x000D_
          "LastRefreshDate": "2020-11-09T16:14:23.5364173+01:00",_x000D_
          "TotalRefreshCount": 2,_x000D_
          "CustomInfo": {}_x000D_
        }_x000D_
      },_x000D_
      "7001": {_x000D_
        "$type": "Inside.Core.Formula.Definition.DefinitionAC, Inside.Core.Formula",_x000D_
        "ID": 7001,_x000D_
        "Results": [_x000D_
          [_x000D_
            ""_x000D_
          ]_x000D_
        ],_x000D_
        "Statistics": {_x000D_
          "CreationDate": "2022-11-15T10:02:33.4860572+01:00",_x000D_
          "LastRefreshDate": "2020-11-09T16:14:24.3383399+01:00",_x000D_
          "TotalRefreshCount": 2,_x000D_
          "CustomInfo": {}_x000D_
        }_x000D_
      },_x000D_
      "7002": {_x000D_
        "$type": "Inside.Core.Formula.Definition.DefinitionAC, Inside.Core.Formula",_x000D_
        "ID": 7002,_x000D_
        "Results": [_x000D_
          [_x000D_
            "Catégorie 1"_x000D_
          ]_x000D_
        ],_x000D_
        "Statistics": {_x000D_
          "CreationDate": "2022-11-15T10:02:33.4860572+01:00",_x000D_
          "LastRefreshDate": "2020-11-09T16:14:22.3292434+01:00",_x000D_
          "TotalRefreshCount": 2,_x000D_
          "CustomInfo": {}_x000D_
        }_x000D_
      },_x000D_
      "7003": {_x000D_
        "$type": "Inside.Core.Formula.Definition.DefinitionAC, Inside.Core.Formula",_x000D_
        "ID": 7003,_x000D_
        "Results": [_x000D_
          [_x000D_
            "Catégorie 4"_x000D_
          ]_x000D_
        ],_x000D_
        "Statistics": {_x000D_
          "CreationDate": "2022-11-15T10:02:33.4860572+01:00",_x000D_
          "LastRefreshDate": "2020-11-09T16:14:22.8204859+01:00",_x000D_
          "TotalRefreshCount": 2,_x000D_
          "CustomInfo": {}_x000D_
        }_x000D_
      },_x000D_
      "7004": {_x000D_
        "$type": "Inside.Core.Formula.Definition.DefinitionAC, Inside.Core.Formula",_x000D_
        "ID": 7004,_x000D_
        "Results": [_x000D_
          [_x000D_
            ""_x000D_
          ]_x000D_
        ],_x000D_
        "Statistics": {_x000D_
          "CreationDate": "2022-11-15T10:02:33.4860572+01:00",_x000D_
          "LastRefreshDate": "2020-11-09T16:14:23.1393172+01:00",_x000D_
          "TotalRefreshCount": 2,_x000D_
          "CustomInfo": {}_x000D_
        }_x000D_
      },_x000D_
      "7005": {_x000D_
        "$type": "Inside.Core.Formula.Definition.DefinitionAC, Inside.Core.Formula",_x000D_
        "ID": 7005,_x000D_
        "Results": [_x000D_
          [_x000D_
            "Catégorie 1"_x000D_
          ]_x000D_
        ],_x000D_
        "Statistics": {_x000D_
          "CreationDate": "2022-11-15T10:02:33.4860572+01:00",_x000D_
          "LastRefreshDate": "2020-11-09T16:14:24.1410495+01:00",_x000D_
          "TotalRefreshCount": 2,_x000D_
          "CustomInfo": {}_x000D_
        }_x000D_
      },_x000D_
      "7006": {_x000D_
        "$type": "Inside.Core.Formula.Definition.DefinitionAC, Inside.Core.Formula",_x000D_
        "ID": 7006,_x000D_
        "Results": [_x000D_
          [_x000D_
            "Catégorie 3"_x000D_
          ]_x000D_
        ],_x000D_
        "Statistics": {_x000D_
          "CreationDate": "2022-11-15T10:02:33.4860572+01:00",_x000D_
          "LastRefreshDate": "2020-11-09T16:14:21.7018963+01:00",_x000D_
          "TotalRefreshCount": 2,_x000D_
          "CustomInfo": {}_x000D_
        }_x000D_
      },_x000D_
      "7007": {_x000D_
        "$type": "Inside.Core.Formula.Definition.DefinitionAC, Inside.Core.Formula",_x000D_
        "ID": 7007,_x000D_
        "Results": [_x000D_
          [_x000D_
            ""_x000D_
          ]_x000D_
        ],_x000D_
        "Statistics": {_x000D_
          "CreationDate": "2022-11-15T10:02:33.4860572+01:00",_x000D_
          "LastRefreshDate": "2020-11-09T16:14:21.9288841+01:00",_x000D_
          "TotalRefreshCount": 2,_x000D_
          "CustomInfo": {}_x000D_
        }_x000D_
      },_x000D_
      "7008": {_x000D_
        "$type": "Inside.Core.Formula.Definition.DefinitionAC, Inside.Core.Formula",_x000D_
        "ID": 7008,_x000D_
        "Results": [_x000D_
          [_x000D_
            ""_x000D_
          ]_x000D_
        ],_x000D_
        "Statistics": {_x000D_
          "CreationDate": "2022-11-15T10:02:33.4860572+01:00",_x000D_
          "LastRefreshDate": "2020-11-09T16:14:23.7424977+01:00",_x000D_
          "TotalRefreshCount": 2,_x000D_
          "CustomInfo": {}_x000D_
        }_x000D_
      },_x000D_
      "7009": {_x000D_
        "$type": "Inside.Core.Formula.Definition.DefinitionAC, Inside.Core.Formula",_x000D_
        "ID": 7009,_x000D_
        "Results": [_x000D_
          [_x000D_
            "Catégorie 1"_x000D_
          ]_x000D_
        ],_x000D_
        "Statistics": {_x000D_
          "CreationDate": "2022-11-15T10:02:33.4860572+01:00",_x000D_
          "LastRefreshDate": "2020-11-09T16:14:22.3442038+01:00",_x000D_
          "TotalRefreshCount": 2,_x000D_
          "CustomInfo": {}_x000D_
        }_x000D_
      },_x000D_
      "7010": {_x000D_
        "$type": "Inside.Core.Formula.Definition.DefinitionAC, Inside.Core.Formula",_x000D_
        "ID": 7010,_x000D_
        "Results": [_x000D_
          [_x000D_
            ""_x000D_
          ]_x000D_
        ],_x000D_
        "Statistics": {_x000D_
          "CreationDate": "2022-11-15T10:02:33.4860572+01:00",_x000D_
          "LastRefreshDate": "2020-11-09T16:14:24.3483202+01:00",_x000D_
          "TotalRefreshCount": 2,_x000D_
          "CustomInfo": {}_x000D_
        }_x000D_
      },_x000D_
      "7011": {_x000D_
        "$type": "Inside.Core.Formula.Definition.DefinitionAC, Inside.Core.Formula",_x000D_
        "ID": 7011,_x000D_
        "Results": [_x000D_
          [_x000D_
            ""_x000D_
          ]_x000D_
        ],_x000D_
        "Statistics": {_x000D_
          "CreationDate": "2022-11-15T10:02:33.4860572+01:00",_x000D_
          "LastRefreshDate": "2020-11-09T16:14:23.9492144+01:00",_x000D_
          "TotalRefreshCount": 2,_x000D_
          "CustomInfo": {}_x000D_
        }_x000D_
      },_x000D_
      "7012": {_x000D_
        "$type": "Inside.Core.Formula.Definition.DefinitionAC, Inside.Core.Formula",_x000D_
        "ID": 7012,_x000D_
        "Results": [_x000D_
          [_x000D_
            ""_x000D_
          ]_x000D_
        ],_x000D_
        "Statistics": {_x000D_
          "CreationDate": "2022-11-15T10:02:33.4860572+01:00",_x000D_
          "LastRefreshDate": "2020-11-09T16:14:23.7489291+01:00",_x000D_
          "TotalRefreshCount": 2,_x000D_
          "CustomInfo": {}_x000D_
        }_x000D_
      },_x000D_
      "7013": {_x000D_
        "$type": "Inside.Core.Formula.Definition.DefinitionAC, Inside.Core.Formula",_x000D_
        "ID": 7013,_x000D_
        "Results": [_x000D_
          [_x000D_
            "Catégorie 5"_x000D_
          ]_x000D_
        ],_x000D_
        "Statistics": {_x000D_
          "CreationDate": "2022-11-15T10:02:33.4860572+01:00",_x000D_
          "LastRefreshDate": "2020-11-09T16:14:23.551491+01:00",_x000D_
          "TotalRefreshCount": 2,_x000D_
          "CustomInfo": {}_x000D_
        }_x000D_
      },_x000D_
      "7014": {_x000D_
        "$type": "Inside.Core.Formula.Definition.DefinitionAC, Inside.Core.Formula",_x000D_
        "ID": 7014,_x000D_
        "Results": [_x000D_
          [_x000D_
            ""_x000D_
          ]_x000D_
        ],_x000D_
        "Statistics": {_x000D_
          "CreationDate": "2022-11-15T10:02:33.4860572+01:00",_x000D_
          "LastRefreshDate": "2020-11-09T16:14:23.1552385+01:00",_x000D_
          "TotalRefreshCount": 2,_x000D_
          "CustomInfo": {}_x000D_
        }_x000D_
      },_x000D_
      "7015": {_x000D_
        "$type": "Inside.Core.Formula.Definition.DefinitionAC, Inside.Core.Formula",_x000D_
        "ID": 7015,_x000D_
        "Results": [_x000D_
          [_x000D_
            ""_x000D_
          ]_x000D_
        ],_x000D_
        "Statistics": {_x000D_
          "CreationDate": "2022-11-15T10:02:33.4860572+01:00",_x000D_
          "LastRefreshDate": "2020-11-09T16:14:24.3562958+01:00",_x000D_
          "TotalRefreshCount": 2,_x000D_
          "CustomInfo": {}_x000D_
        }_x000D_
      },_x000D_
      "7016": {_x000D_
        "$type": "Inside.Core.Formula.Definition.DefinitionAC, Inside.Core.Formula",_x000D_
        "ID": 7016,_x000D_
        "Results": [_x000D_
          [_x000D_
            ""_x000D_
          ]_x000D_
        ],_x000D_
        "Statistics": {_x000D_
          "CreationDate": "2022-11-15T10:02:33.4860572+01:00",_x000D_
          "LastRefreshDate": "2020-11-09T16:14:23.9562361+01:00",_x000D_
          "TotalRefreshCount": 2,_x000D_
          "CustomInfo": {}_x000D_
        }_x000D_
      },_x000D_
      "7017": {_x000D_
        "$type": "Inside.Core.Formula.Definition.DefinitionAC, Inside.Core.Formula",_x000D_
        "ID": 7017,_x000D_
        "Results": [_x000D_
          [_x000D_
            "Catégorie 3"_x000D_
          ]_x000D_
        ],_x000D_
        "Statistics": {_x000D_
          "CreationDate": "2022-11-15T10:02:33.4860572+01:00",_x000D_
          "LastRefreshDate": "2020-11-09T16:14:23.9582356+01:00",_x000D_
          "TotalRefreshCount": 2,_x000D_
          "CustomInfo": {}_x000D_
        }_x000D_
      },_x000D_
      "7018": {_x000D_
        "$type": "Inside.Core.Formula.Definition.DefinitionAC, Inside.Core.Formula",_x000D_
        "ID": 7018,_x000D_
        "Results": [_x000D_
          [_x000D_
            ""_x000D_
          ]_x000D_
        ],_x000D_
        "Statistics": {_x000D_
          "CreationDate": "2022-11-15T10:02:33.4860572+01:00",_x000D_
          "LastRefreshDate": "2020-11-09T16:14:23.9605253+01:00",_x000D_
          "TotalRefreshCount": 2,_x000D_
          "CustomInfo": {}_x000D_
        }_x000D_
      },_x000D_
      "7019": {_x000D_
        "$type": "Inside.Core.Formula.Definition.DefinitionAC, Inside.Core.Formula",_x000D_
        "ID": 7019,_x000D_
        "Results": [_x000D_
          [_x000D_
            "Catégorie 1"_x000D_
          ]_x000D_
        ],_x000D_
        "Statistics": {_x000D_
          "CreationDate": "2022-11-15T10:02:33.4860572+01:00",_x000D_
          "LastRefreshDate": "2020-11-09T16:14:23.9635285+01:00",_x000D_
          "TotalRefreshCount": 2,_x000D_
          "CustomInfo": {}_x000D_
        }_x000D_
      },_x000D_
      "7020": {_x000D_
        "$type": "Inside.Core.Formula.Definition.DefinitionAC, Inside.Core.Formula",_x000D_
        "ID": 7020,_x000D_
        "Results": [_x000D_
          [_x000D_
            ""_x000D_
          ]_x000D_
        ],_x000D_
        "Statistics": {_x000D_
          "CreationDate": "2022-11-15T10:02:33.4860572+01:00",_x000D_
          "LastRefreshDate": "2020-11-09T16:14:23.965535+01:00",_x000D_
          "TotalRefreshCount": 2,_x000D_
          "CustomInfo": {}_x000D_
        }_x000D_
      },_x000D_
      "7021": {_x000D_
        "$type": "Inside.Core.Formula.Definition.DefinitionAC, Inside.Core.Formula",_x000D_
        "ID": 7021,_x000D_
        "Results": [_x000D_
          [_x000D_
            ""_x000D_
          ]_x000D_
        ],_x000D_
        "Statistics": {_x000D_
          "CreationDate": "2022-11-15T10:02:33.4860572+01:00",_x000D_
          "LastRefreshDate": "2020-11-09T16:14:23.9675391+01:00",_x000D_
          "TotalRefreshCount": 2,_x000D_
          "CustomInfo": {}_x000D_
        }_x000D_
      },_x000D_
      "7022": {_x000D_
        "$type": "Inside.Core.Formula.Definition.DefinitionAC, Inside.Core.Formula",_x000D_
        "ID": 7022,_x000D_
        "Results": [_x000D_
          [_x000D_
            "Catégorie 1"_x000D_
          ]_x000D_
        ],_x000D_
        "Statistics": {_x000D_
          "CreationDate": "2022-11-15T10:02:33.4860572+01:00",_x000D_
          "LastRefreshDate": "2020-11-09T16:14:23.9695379+01:00",_x000D_
          "TotalRefreshCount": 2,_x000D_
          "CustomInfo": {}_x000D_
        }_x000D_
      },_x000D_
      "7023": {_x000D_
        "$type": "Inside.Core.Formula.Definition.DefinitionAC, Inside.Core.Formula",_x000D_
        "ID": 7023,_x000D_
        "Results": [_x000D_
          [_x000D_
            "Catégorie 2"_x000D_
          ]_x000D_
        ],_x000D_
        "Statistics": {_x000D_
          "CreationDate": "2022-11-15T10:02:33.4860572+01:00",_x000D_
          "LastRefreshDate": "2020-11-09T16:14:23.9715299+01:00",_x000D_
          "TotalRefreshCount": 2,_x000D_
          "CustomInfo": {}_x000D_
        }_x000D_
      },_x000D_
      "7024": {_x000D_
        "$type": "Inside.Core.Formula.Definition.DefinitionAC, Inside.Core.Formula",_x000D_
        "ID": 7024,_x000D_
        "Results": [_x000D_
          [_x000D_
            ""_x000D_
          ]_x000D_
        ],_x000D_
        "Statistics": {_x000D_
          "CreationDate": "2022-11-15T10:02:33.4860572+01:00",_x000D_
          "LastRefreshDate": "2020-11-09T16:14:23.9735292+01:00",_x000D_
          "TotalRefreshCount": 2,_x000D_
          "CustomInfo": {}_x000D_
        }_x000D_
      },_x000D_
      "7025": {_x000D_
        "$type": "Inside.Core.Formula.Definition.DefinitionAC, Inside.Core.Formula",_x000D_
        "ID": 7025,_x000D_
        "Results": [_x000D_
          [_x000D_
            ""_x000D_
          ]_x000D_
        ],_x000D_
        "Statistics": {_x000D_
          "CreationDate": "2022-11-15T10:02:33.4860572+01:00",_x000D_
          "LastRefreshDate": "2020-11-09T16:14:23.9755235+01:00",_x000D_
          "TotalRefreshCount": 2,_x000D_
          "CustomInfo": {}_x000D_
        }_x000D_
      },_x000D_
      "7026": {_x000D_
        "$type": "Inside.Core.Formula.Definition.DefinitionAC, Inside.Core.Formula",_x000D_
        "ID": 7026,_x000D_
        "Results": [_x000D_
          [_x000D_
            "Catégorie 1"_x000D_
          ]_x000D_
        ],_x000D_
        "Statistics": {_x000D_
          "CreationDate": "2022-11-15T10:02:33.4860572+01:00",_x000D_
          "LastRefreshDate": "2020-11-09T16:14:23.9774782+01:00",_x000D_
          "TotalRefreshCount": 2,_x000D_
          "CustomInfo": {}_x000D_
        }_x000D_
      },_x000D_
      "7027": {_x000D_
        "$type": "Inside.Core.Formula.Definition.DefinitionAC, Inside.Core.Formula",_x000D_
        "ID": 7027,_x000D_
        "Results": [_x000D_
          [_x000D_
            "Catégorie 2"_x000D_
          ]_x000D_
        ],_x000D_
        "Statistics": {_x000D_
          "CreationDate": "2022-11-15T10:02:33.4860572+01:00",_x000D_
          "LastRefreshDate": "2020-11-09T16:14:23.9805215+01:00",_x000D_
          "TotalRefreshCount": 2,_x000D_
          "CustomInfo": {}_x000D_
        }_x000D_
      },_x000D_
      "7028": {_x000D_
        "$type": "Inside.Core.Formula.Definition.DefinitionAC, Inside.Core.Formula",_x000D_
        "ID": 7028,_x000D_
        "Results": [_x000D_
          [_x000D_
            ""_x000D_
          ]_x000D_
        ],_x000D_
        "Statistics": {_x000D_
          "CreationDate": "2022-11-15T10:02:33.4860572+01:00",_x000D_
          "LastRefreshDate": "2020-11-09T16:14:23.9824949+01:00",_x000D_
          "TotalRefreshCount": 2,_x000D_
          "CustomInfo": {}_x000D_
        }_x000D_
      },_x000D_
      "7029": {_x000D_
        "$type": "Inside.Core.Formula.Definition.DefinitionAC, Inside.Core.Formula",_x000D_
        "ID": 7029,_x000D_
        "Results": [_x000D_
          [_x000D_
            "Catégorie 1"_x000D_
          ]_x000D_
        ],_x000D_
        "Statistics": {_x000D_
          "CreationDate": "2022-11-15T10:02:33.4860572+01:00",_x000D_
          "LastRefreshDate": "2020-11-09T16:14:23.9845035+01:00",_x000D_
          "TotalRefreshCount": 2,_x000D_
          "CustomInfo": {}_x000D_
        }_x000D_
      },_x000D_
      "7030": {_x000D_
        "$type": "Inside.Core.Formula.Definition.DefinitionAC, Inside.Core.Formula",_x000D_
        "ID": 7030,_x000D_
        "Results": [_x000D_
          [_x000D_
            "Catégorie 1"_x000D_
          ]_x000D_
        ],_x000D_
        "Statistics": {_x000D_
          "CreationDate": "2022-11-15T10:02:33.4860572+01:00",_x000D_
          "LastRefreshDate": "2020-11-09T16:14:23.9864938+01:00",_x000D_
          "TotalRefreshCount": 2,_x000D_
          "CustomInfo": {}_x000D_
        }_x000D_
      },_x000D_
      "7031": {_x000D_
        "$type": "Inside.Core.Formula.Definition.DefinitionAC, Inside.Core.Formula",_x000D_
        "ID": 7031,_x000D_
        "Results": [_x000D_
          [_x000D_
            "Catégorie 3"_x000D_
          ]_x000D_
        ],_x000D_
        "Statistics": {_x000D_
          "CreationDate": "2022-11-15T10:02:33.4860572+01:00",_x000D_
          "LastRefreshDate": "2020-11-09T16:14:23.9884915+01:00",_x000D_
          "TotalRefreshCount": 2,_x000D_
          "CustomInfo": {}_x000D_
        }_x000D_
      },_x000D_
      "7032": {_x000D_
        "$type": "Inside.Core.Formula.Definition.DefinitionAC, Inside.Core.Formula",_x000D_
        "ID": 7032,_x000D_
        "Results": [_x000D_
          [_x000D_
            "Catégorie 2"_x000D_
          ]_x000D_
        ],_x000D_
        "Statistics": {_x000D_
          "CreationDate": "2022-11-15T10:02:33.4860572+01:00",_x000D_
          "LastRefreshDate": "2020-11-09T16:14:23.9904851+01:00",_x000D_
          "TotalRefreshCount": 2,_x000D_
          "CustomInfo": {}_x000D_
        }_x000D_
      },_x000D_
      "7033": {_x000D_
        "$type": "Inside.Core.Formula.Definition.DefinitionAC, Inside.Core.Formula",_x000D_
        "ID": 7033,_x000D_
        "Results": [_x000D_
          [_x000D_
            "Catégorie 1"_x000D_
          ]_x000D_
        ],_x000D_
        "Statistics": {_x000D_
          "CreationDate": "2022-11-15T10:02:33.4860572+01:00",_x000D_
          "LastRefreshDate": "2020-11-09T16:14:23.9924819+01:00",_x000D_
          "TotalRefreshCount": 2,_x000D_
          "CustomInfo": {}_x000D_
        }_x000D_
      },_x000D_
      "7034": {_x000D_
        "$type": "Inside.Core.Formula.Definition.DefinitionAC, Inside.Core.Formula",_x000D_
        "ID": 7034,_x000D_
        "Results": [_x000D_
          [_x000D_
            ""_x000D_
          ]_x000D_
        ],_x000D_
        "Statistics": {_x000D_
          "CreationDate": "2022-11-15T10:02:33.4860572+01:00",_x000D_
          "LastRefreshDate": "2020-11-09T16:14:23.9944336+01:00",_x000D_
          "TotalRefreshCount": 2,_x000D_
          "CustomInfo": {}_x000D_
        }_x000D_
      },_x000D_
      "7035": {_x000D_
        "$type": "Inside.Core.Formula.Definition.DefinitionAC, Inside.Core.Formula",_x000D_
        "ID": 7035,_x000D_
        "Results": [_x000D_
          [_x000D_
            "Catégorie 3"_x000D_
          ]_x000D_
        ],_x000D_
        "Statistics": {_x000D_
          "CreationDate": "2022-11-15T10:02:33.4860572+01:00",_x000D_
          "LastRefreshDate": "2020-11-09T16:14:23.9964707+01:00",_x000D_
          "TotalRefreshCount": 2,_x000D_
          "CustomInfo": {}_x000D_
        }_x000D_
      },_x000D_
      "7036": {_x000D_
        "$type": "Inside.Core.Formula.Definition.DefinitionAC, Inside.Core.Formula",_x000D_
        "ID": 7036,_x000D_
        "Results": [_x000D_
          [_x000D_
            ""_x000D_
          ]_x000D_
        ],_x000D_
        "Statistics": {_x000D_
          "CreationDate": "2022-11-15T10:02:33.4860572+01:00",_x000D_
          "LastRefreshDate": "2020-11-09T16:14:23.9984709+01:00",_x000D_
          "TotalRefreshCount": 2,_x000D_
          "CustomInfo": {}_x000D_
        }_x000D_
      },_x000D_
      "7037": {_x000D_
        "$type": "Inside.Core.Formula.Definition.DefinitionAC, Inside.Core.Formula",_x000D_
        "ID": 7037,_x000D_
        "Results": [_x000D_
          [_x000D_
            ""_x000D_
          ]_x000D_
        ],_x000D_
        "Statistics": {_x000D_
          "CreationDate": "2022-11-15T10:02:33.4860572+01:00",_x000D_
          "LastRefreshDate": "2020-11-09T16:14:24.0004598+01:00",_x000D_
          "TotalRefreshCount": 2,_x000D_
          "CustomInfo": {}_x000D_
        }_x000D_
      },_x000D_
      "7038": {_x000D_
        "$type": "Inside.Core.Formula.Definition.DefinitionAC, Inside.Core.Formula",_x000D_
        "ID": 7038,_x000D_
        "Results": [_x000D_
          [_x000D_
            ""_x000D_
          ]_x000D_
        ],_x000D_
        "Statistics": {_x000D_
          "CreationDate": "2022-11-15T10:02:33.4860572+01:00",_x000D_
          "LastRefreshDate": "2020-11-09T16:14:24.0024542+01:00",_x000D_
          "TotalRefreshCount": 2,_x000D_
          "CustomInfo": {}_x000D_
        }_x000D_
      },_x000D_
      "7039": {_x000D_
        "$type": "Inside.Core.Formula.Definition.DefinitionAC, Inside.Core.Formula",_x000D_
        "ID": 7039,_x000D_
        "Results": [_x000D_
          [_x000D_
            "Catégorie 1"_x000D_
          ]_x000D_
        ],_x000D_
        "Statistics": {_x000D_
          "CreationDate": "2022-11-15T10:02:33.4860572+01:00",_x000D_
          "LastRefreshDate": "2020-11-09T16:14:24.0044492+01:00",_x000D_
          "TotalRefreshCount": 2,_x000D_
          "CustomInfo": {}_x000D_
        }_x000D_
      },_x000D_
      "7040": {_x000D_
        "$type": "Inside.Core.Formula.Definition.DefinitionAC, Inside.Core.Formula",_x000D_
        "ID": 7040,_x000D_
        "Results": [_x000D_
          [_x000D_
            "Catégorie 3"_x000D_
          ]_x000D_
        ],_x000D_
        "Statistics": {_x000D_
          "CreationDate": "2022-11-15T10:02:33.4860572+01:00",_x000D_
          "LastRefreshDate": "2020-11-09T16:14:24.0054451+01:00",_x000D_
          "TotalRefreshCount": 2,_x000D_
          "CustomInfo": {}_x000D_
        }_x000D_
      },_x000D_
      "7041": {_x000D_
        "$type": "Inside.Core.Formula.Definition.DefinitionAC, Inside.Core.Formula",_x000D_
        "ID": 7041,_x000D_
        "Results": [_x000D_
          [_x000D_
            ""_x000D_
          ]_x000D_
        ],_x000D_
        "Statistics": {_x000D_
          "CreationDate": "2022-11-15T10:02:33.4860572+01:00",_x000D_
          "LastRefreshDate": "2020-11-09T16:14:24.0084445+01:00",_x000D_
          "TotalRefreshCount": 2,_x000D_
          "CustomInfo": {}_x000D_
        }_x000D_
      },_x000D_
      "7042": {_x000D_
        "$type": "Inside.Core.Formula.Definition.DefinitionAC, Inside.Core.Formula",_x000D_
        "ID": 7042,_x000D_
        "Results": [_x000D_
          [_x000D_
            ""_x000D_
          ]_x000D_
        ],_x000D_
        "Statistics": {_x000D_
          "CreationDate": "2022-11-15T10:02:33.4860572+01:00",_x000D_
          "LastRefreshDate": "2020-11-09T16:14:24.0105261+01:00",_x000D_
          "TotalRefreshCount": 2,_x000D_
          "CustomInfo": {}_x000D_
        }_x000D_
      },_x000D_
      "7043": {_x000D_
        "$type": "Inside.Core.Formula.Definition.DefinitionAC, Inside.Core.Formula",_x000D_
        "ID": 7043,_x000D_
        "Results": [_x000D_
          [_x000D_
            ""_x000D_
          ]_x000D_
        ],_x000D_
        "Statistics": {_x000D_
          "CreationDate": "2022-11-15T10:02:33.4860572+01:00",_x000D_
          "LastRefreshDate": "2020-11-09T16:14:24.0125565+01:00",_x000D_
          "TotalRefreshCount": 2,_x000D_
          "CustomInfo": {}_x000D_
        }_x000D_
      },_x000D_
      "7044": {_x000D_
        "$type": "Inside.Core.Formula.Definition.DefinitionAC, Inside.Core.Formula",_x000D_
        "ID": 7044,_x000D_
        "Results": [_x000D_
          [_x000D_
            "Catégorie 5"_x000D_
          ]_x000D_
        ],_x000D_
        "Statistics": {_x000D_
          "CreationDate": "2022-11-15T10:02:33.4860572+01:00",_x000D_
          "LastRefreshDate": "2020-11-09T16:14:24.0145531+01:00",_x000D_
          "TotalRefreshCount": 2,_x000D_
          "CustomInfo": {}_x000D_
        }_x000D_
      },_x000D_
      "7045": {_x000D_
        "$type": "Inside.Core.Formula.Definition.DefinitionAC, Inside.Core.Formula",_x000D_
        "ID": 7045,_x000D_
        "Results": [_x000D_
          [_x000D_
            ""_x000D_
          ]_x000D_
        ],_x000D_
        "Statistics": {_x000D_
          "CreationDate": "2022-11-15T10:02:33.4860572+01:00",_x000D_
          "LastRefreshDate": "2020-11-09T16:14:24.0165435+01:00",_x000D_
          "TotalRefreshCount": 2,_x000D_
          "CustomInfo": {}_x000D_
        }_x000D_
      },_x000D_
      "7046": {_x000D_
        "$type": "Inside.Core.Formula.Definition.DefinitionAC, Inside.Core.Formula",_x000D_
        "ID": 7046,_x000D_
        "Results": [_x000D_
          [_x000D_
            ""_x000D_
          ]_x000D_
        ],_x000D_
        "Statistics": {_x000D_
          "CreationDate": "2022-11-15T10:02:33.4860572+01:00",_x000D_
          "LastRefreshDate": "2020-11-09T16:14:24.018538+01:00",_x000D_
          "TotalRefreshCount": 2,_x000D_
          "CustomInfo": {}_x000D_
        }_x000D_
      },_x000D_
      "7047": {_x000D_
        "$type": "Inside.Core.Formula.Definition.DefinitionAC, Inside.Core.Formula",_x000D_
        "ID": 7047,_x000D_
        "Results": [_x000D_
          [_x000D_
            "100"_x000D_
          ]_x000D_
        ],_x000D_
        "Statistics": {_x000D_
          "CreationDate": "2022-11-15T10:02:33.4860572+01:00",_x000D_
          "LastRefreshDate": "2020-11-09T16:14:24.0195361+01:00",_x000D_
          "TotalRefreshCount": 2,_x000D_
          "CustomInfo": {}_x000D_
        }_x000D_
      },_x000D_
      "7048": {_x000D_
        "$type": "Inside.Core.Formula.Definition.DefinitionAC, Inside.Core.Formula",_x000D_
        "ID": 7048,_x000D_
        "Results": [_x000D_
          [_x000D_
            "250"_x000D_
          ]_x000D_
        ],_x000D_
        "Statistics": {_x000D_
          "CreationDate": "2022-11-15T10:02:33.4860572+01:00",_x000D_
          "LastRefreshDate": "2020-11-09T16:14:24.0215329+01:00",_x000D_
          "TotalRefreshCount": 2,_x000D_
          "CustomInfo": {}_x000D_
        }_x000D_
      },_x000D_
      "7049": {_x000D_
        "$type": "Inside.Core.Formula.Definition.DefinitionAC, Inside.Core.Formula",_x000D_
        "ID": 7049,_x000D_
        "Results": [_x000D_
          [_x000D_
            "300"_x000D_
          ]_x000D_
        ],_x000D_
        "Statistics": {_x000D_
          "CreationDate": "2022-11-15T10:02:33.4860572+01:00",_x000D_
          "LastRefreshDate": "2020-11-09T16:14:24.023532+01:00",_x000D_
          "TotalRefreshCount": 2,_x000D_
          "CustomInfo": {}_x000D_
        }_x000D_
      },_x000D_
      "7050": {_x000D_
        "$type": "Inside.Core.Formula.Definition.DefinitionAC, Inside.Core.Formula",_x000D_
        "ID": 7050,_x000D_
        "Results": [_x000D_
          [_x000D_
            "Employé"_x000D_
          ]_x000D_
        ],_x000D_
        "Statistics": {_x000D_
          "CreationDate": "2022-11-15T10:02:33.4860572+01:00",_x000D_
          "LastRefreshDate": "2020-11-09T16:14:22.6105039+01:00",_x000D_
          "TotalRefreshCount": 2,_x000D_
          "CustomInfo": {}_x000D_
        }_x000D_
      },_x000D_
      "7051": {_x000D_
        "$type": "Inside.Core.Formula.Definition.DefinitionAC, Inside.Core.Formula",_x000D_
        "ID": 7051,_x000D_
        "Results": [_x000D_
          [_x000D_
            "Ingénieur et cadre"_x000D_
          ]_x000D_
        ],_x000D_
        "Statistics": {_x000D_
          "CreationDate": "2022-11-15T10:02:33.4860572+01:00",_x000D_
          "LastRefreshDate": "2020-11-09T16:14:22.3724294+01:00",_x000D_
          "TotalRefreshCount": 2,_x000D_
          "CustomInfo": {}_x000D_
        }_x000D_
      },_x000D_
      "7052": {_x000D_
        "$type": "Inside.Core.Formula.Definition.DefinitionAC, Inside.Core.Formula",_x000D_
        "ID": 7052,_x000D_
        "Results": [_x000D_
          [_x000D_
            "Ingénieur et cadre"_x000D_
          ]_x000D_
        ],_x000D_
        "Statistics": {_x000D_
          "CreationDate": "2022-11-15T10:02:33.4860572+01:00",_x000D_
          "LastRefreshDate": "2020-11-09T16:14:21.3056414+01:00",_x000D_
          "TotalRefreshCount": 2,_x000D_
          "CustomInfo": {}_x000D_
        }_x000D_
      },_x000D_
      "7053": {_x000D_
        "$type": "Inside.Core.Formula.Definition.DefinitionAC, Inside.Core.Formula",_x000D_
        "ID": 7053,_x000D_
        "Results": [_x000D_
          [_x000D_
            "Employé"_x000D_
          ]_x000D_
        ],_x000D_
        "Statistics": {_x000D_
          "CreationDate": "2022-11-15T10:02:33.4860572+01:00",_x000D_
          "LastRefreshDate": "2020-11-09T16:14:22.3883488+01:00",_x000D_
          "TotalRefreshCount": 2,_x000D_
          "CustomInfo": {}_x000D_
        }_x000D_
      },_x000D_
      "7054": {_x000D_
        "$type": "Inside.Core.Formula.Definition.DefinitionAC, Inside.Core.Formula",_x000D_
        "ID": 7054,_x000D_
        "Results": [_x000D_
          [_x000D_
            "Ingénieur et cadre"_x000D_
          ]_x000D_
        ],_x000D_
        "Statistics": {_x000D_
          "CreationDate": "2022-11-15T10:02:33.4860572+01:00",_x000D_
          "LastRefreshDate": "2020-11-09T16:14:21.9633208+01:00",_x000D_
          "TotalRefreshCount": 2,_x000D_
          "CustomInfo": {}_x000D_
        }_x000D_
      },_x000D_
      "7055": {_x000D_
        "$type": "Inside.Core.Formula.Definition.DefinitionAC, Inside.Core.Formula",_x000D_
        "ID": 7055,_x000D_
        "Results": [_x000D_
          [_x000D_
            "Employé"_x000D_
          ]_x000D_
        ],_x000D_
        "Statistics": {_x000D_
          "CreationDate": "2022-11-15T10:02:33.4860572+01:00",_x000D_
          "LastRefreshDate": "2020-11-09T16:14:22.8654836+01:00",_x000D_
          "TotalRefreshCount": 2,_x000D_
          "CustomInfo": {}_x000D_
        }_x000D_
      },_x000D_
      "7056": {_x000D_
        "$type": "Inside.Core.Formula.Definition.DefinitionAC, Inside.Core.Formula",_x000D_
        "ID": 7056,_x000D_
        "Results": [_x000D_
          [_x000D_
            "Ingénieur et cadre"_x000D_
          ]_x000D_
        ],_x000D_
        "Statistics": {_x000D_
          "CreationDate": "2022-11-15T10:02:33.4860572+01:00",_x000D_
          "LastRefreshDate": "2020-11-09T16:14:21.9797913+01:00",_x000D_
          "TotalRefreshCount": 2,_x000D_
          "CustomInfo": {}_x000D_
        }_x000D_
      },_x000D_
      "7057": {_x000D_
        "$type": "Inside.Core.Formula.Definition.DefinitionAC, Inside.Core.Formula",_x000D_
        "ID": 7057,_x000D_
        "Results": [_x000D_
          [_x000D_
            "Ingénieur et cadre"_x000D_
          ]_x000D_
        ],_x000D_
        "Statistics": {_x000D_
          "CreationDate": "2022-11-15T10:02:33.4860572+01:00",_x000D_
          "LastRefreshDate": "2020-11-09T16:14:21.3403305+01:00",_x000D_
          "TotalRefreshCount": 2,_x000D_
          "CustomInfo": {}_x000D_
        }_x000D_
      },_x000D_
      "7058": {_x000D_
        "$type": "Inside.Core.Formula.Definition.DefinitionAC, Inside.Core.Formula",_x000D_
        "ID": 7058,_x000D_
        "Results": [_x000D_
          [_x000D_
            "Employé"_x000D_
          ]_x000D_
        ],_x000D_
        "Statistics": {_x000D_
          "CreationDate": "2022-11-15T10:02:33.4860572+01:00",_x000D_
          "LastRefreshDate": "2020-11-09T16:14:22.6754604+01:00",_x000D_
          "TotalRefreshCount": 2,_x000D_
          "CustomInfo": {}_x000D_
        }_x000D_
      },_x000D_
      "7059": {_x000D_
        "$type": "Inside.Core.Formula.Definition.DefinitionAC, Inside.Core.Formula",_x000D_
        "ID": 7059,_x000D_
        "Results": [_x000D_
          [_x000D_
            "Employé"_x000D_
          ]_x000D_
        ],_x000D_
        "Statistics": {_x000D_
          "CreationDate": "2022-11-15T10:02:33.4860572+01:00",_x000D_
          "LastRefreshDate": "2020-11-09T16:14:21.3552901+01:00",_x000D_
          "TotalRefreshCount": 2,_x000D_
          "CustomInfo": {}_x000D_
        }_x000D_
      },_x000D_
      "7060": {_x000D_
        "$type": "Inside.Core.Formula.Definition.DefinitionAC, Inside.Core.Formula",_x000D_
        "ID": 7060,_x000D_
        "Results": [_x000D_
          [_x000D_
            "Ingénieur et cadre"_x000D_
          ]_x000D_
        ],_x000D_
        "Statistics": {_x000D_
          "CreationDate": "2022-11-15T10:02:33.4860572+01:00",_x000D_
          "LastRefreshDate": "2020-11-09T16:14:22.9004015+01:00",_x000D_
          "TotalRefreshCount": 2,_x000D_
          "CustomInfo": {}_x000D_
        }_x000D_
      },_x000D_
      "7061": {_x000D_
        "$type": "I</t>
  </si>
  <si>
    <t>nside.Core.Formula.Definition.DefinitionAC, Inside.Core.Formula",_x000D_
        "ID": 7061,_x000D_
        "Results": [_x000D_
          [_x000D_
            "Ingénieur et cadre"_x000D_
          ]_x000D_
        ],_x000D_
        "Statistics": {_x000D_
          "CreationDate": "2022-11-15T10:02:33.4860572+01:00",_x000D_
          "LastRefreshDate": "2020-11-09T16:14:22.4604626+01:00",_x000D_
          "TotalRefreshCount": 2,_x000D_
          "CustomInfo": {}_x000D_
        }_x000D_
      },_x000D_
      "7062": {_x000D_
        "$type": "Inside.Core.Formula.Definition.DefinitionAC, Inside.Core.Formula",_x000D_
        "ID": 7062,_x000D_
        "Results": [_x000D_
          [_x000D_
            "3"_x000D_
          ]_x000D_
        ],_x000D_
        "Statistics": {_x000D_
          "CreationDate": "2022-11-15T10:02:33.4860572+01:00",_x000D_
          "LastRefreshDate": "2020-11-09T16:14:22.9163309+01:00",_x000D_
          "TotalRefreshCount": 2,_x000D_
          "CustomInfo": {}_x000D_
        }_x000D_
      },_x000D_
      "7063": {_x000D_
        "$type": "Inside.Core.Formula.Definition.DefinitionAC, Inside.Core.Formula",_x000D_
        "ID": 7063,_x000D_
        "Results": [_x000D_
          [_x000D_
            "2"_x000D_
          ]_x000D_
        ],_x000D_
        "Statistics": {_x000D_
          "CreationDate": "2022-11-15T10:02:33.4860572+01:00",_x000D_
          "LastRefreshDate": "2020-11-09T16:14:21.5900055+01:00",_x000D_
          "TotalRefreshCount": 2,_x000D_
          "CustomInfo": {}_x000D_
        }_x000D_
      },_x000D_
      "7064": {_x000D_
        "$type": "Inside.Core.Formula.Definition.DefinitionAC, Inside.Core.Formula",_x000D_
        "ID": 7064,_x000D_
        "Results": [_x000D_
          [_x000D_
            "1"_x000D_
          ]_x000D_
        ],_x000D_
        "Statistics": {_x000D_
          "CreationDate": "2022-11-15T10:02:33.4860572+01:00",_x000D_
          "LastRefreshDate": "2020-11-09T16:14:22.034799+01:00",_x000D_
          "TotalRefreshCount": 2,_x000D_
          "CustomInfo": {}_x000D_
        }_x000D_
      },_x000D_
      "7065": {_x000D_
        "$type": "Inside.Core.Formula.Definition.DefinitionAC, Inside.Core.Formula",_x000D_
        "ID": 7065,_x000D_
        "Results": [_x000D_
          [_x000D_
            "1"_x000D_
          ]_x000D_
        ],_x000D_
        "Statistics": {_x000D_
          "CreationDate": "2022-11-15T10:02:33.4860572+01:00",_x000D_
          "LastRefreshDate": "2020-11-09T16:14:22.4844331+01:00",_x000D_
          "TotalRefreshCount": 2,_x000D_
          "CustomInfo": {}_x000D_
        }_x000D_
      },_x000D_
      "7066": {_x000D_
        "$type": "Inside.Core.Formula.Definition.DefinitionAC, Inside.Core.Formula",_x000D_
        "ID": 7066,_x000D_
        "Results": [_x000D_
          [_x000D_
            "2"_x000D_
          ]_x000D_
        ],_x000D_
        "Statistics": {_x000D_
          "CreationDate": "2022-11-15T10:02:33.4860572+01:00",_x000D_
          "LastRefreshDate": "2020-11-09T16:14:21.8262049+01:00",_x000D_
          "TotalRefreshCount": 2,_x000D_
          "CustomInfo": {}_x000D_
        }_x000D_
      },_x000D_
      "7067": {_x000D_
        "$type": "Inside.Core.Formula.Definition.DefinitionAC, Inside.Core.Formula",_x000D_
        "ID": 7067,_x000D_
        "Results": [_x000D_
          [_x000D_
            "2"_x000D_
          ]_x000D_
        ],_x000D_
        "Statistics": {_x000D_
          "CreationDate": "2022-11-15T10:02:33.4860572+01:00",_x000D_
          "LastRefreshDate": "2020-11-09T16:14:22.4943712+01:00",_x000D_
          "TotalRefreshCount": 2,_x000D_
          "CustomInfo": {}_x000D_
        }_x000D_
      },_x000D_
      "7068": {_x000D_
        "$type": "Inside.Core.Formula.Definition.DefinitionAC, Inside.Core.Formula",_x000D_
        "ID": 7068,_x000D_
        "Results": [_x000D_
          [_x000D_
            "1"_x000D_
          ]_x000D_
        ],_x000D_
        "Statistics": {_x000D_
          "CreationDate": "2022-11-15T10:02:33.4860572+01:00",_x000D_
          "LastRefreshDate": "2020-11-09T16:14:22.7363579+01:00",_x000D_
          "TotalRefreshCount": 2,_x000D_
          "CustomInfo": {}_x000D_
        }_x000D_
      },_x000D_
      "7069": {_x000D_
        "$type": "Inside.Core.Formula.Definition.DefinitionAC, Inside.Core.Formula",_x000D_
        "ID": 7069,_x000D_
        "Results": [_x000D_
          [_x000D_
            "1"_x000D_
          ]_x000D_
        ],_x000D_
        "Statistics": {_x000D_
          "CreationDate": "2022-11-15T10:02:33.4860572+01:00",_x000D_
          "LastRefreshDate": "2020-11-09T16:14:21.8411131+01:00",_x000D_
          "TotalRefreshCount": 2,_x000D_
          "CustomInfo": {}_x000D_
        }_x000D_
      },_x000D_
      "7070": {_x000D_
        "$type": "Inside.Core.Formula.Definition.DefinitionAC, Inside.Core.Formula",_x000D_
        "ID": 7070,_x000D_
        "Results": [_x000D_
          [_x000D_
            "2"_x000D_
          ]_x000D_
        ],_x000D_
        "Statistics": {_x000D_
          "CreationDate": "2022-11-15T10:02:33.4860572+01:00",_x000D_
          "LastRefreshDate": "2020-11-09T16:14:21.6259362+01:00",_x000D_
          "TotalRefreshCount": 2,_x000D_
          "CustomInfo": {}_x000D_
        }_x000D_
      },_x000D_
      "7071": {_x000D_
        "$type": "Inside.Core.Formula.Definition.DefinitionAC, Inside.Core.Formula",_x000D_
        "ID": 7071,_x000D_
        "Results": [_x000D_
          [_x000D_
            "3"_x000D_
          ]_x000D_
        ],_x000D_
        "Statistics": {_x000D_
          "CreationDate": "2022-11-15T10:02:33.4860572+01:00",_x000D_
          "LastRefreshDate": "2020-11-09T16:14:23.9093209+01:00",_x000D_
          "TotalRefreshCount": 2,_x000D_
          "CustomInfo": {}_x000D_
        }_x000D_
      },_x000D_
      "7072": {_x000D_
        "$type": "Inside.Core.Formula.Definition.DefinitionAC, Inside.Core.Formula",_x000D_
        "ID": 7072,_x000D_
        "Results": [_x000D_
          [_x000D_
            "2"_x000D_
          ]_x000D_
        ],_x000D_
        "Statistics": {_x000D_
          "CreationDate": "2022-11-15T10:02:33.4860572+01:00",_x000D_
          "LastRefreshDate": "2020-11-09T16:14:21.8700631+01:00",_x000D_
          "TotalRefreshCount": 2,_x000D_
          "CustomInfo": {}_x000D_
        }_x000D_
      },_x000D_
      "7073": {_x000D_
        "$type": "Inside.Core.Formula.Definition.DefinitionAC, Inside.Core.Formula",_x000D_
        "ID": 7073,_x000D_
        "Results": [_x000D_
          [_x000D_
            "1"_x000D_
          ]_x000D_
        ],_x000D_
        "Statistics": {_x000D_
          "CreationDate": "2022-11-15T10:02:33.4860572+01:00",_x000D_
          "LastRefreshDate": "2020-11-09T16:14:21.6388623+01:00",_x000D_
          "TotalRefreshCount": 2,_x000D_
          "CustomInfo": {}_x000D_
        }_x000D_
      },_x000D_
      "7074": {_x000D_
        "$type": "Inside.Core.Formula.Definition.DefinitionAC, Inside.Core.Formula",_x000D_
        "ID": 7074,_x000D_
        "Results": [_x000D_
          [_x000D_
            "3"_x000D_
          ]_x000D_
        ],_x000D_
        "Statistics": {_x000D_
          "CreationDate": "2022-11-15T10:02:33.4860572+01:00",_x000D_
          "LastRefreshDate": "2020-11-09T16:14:23.9123535+01:00",_x000D_
          "TotalRefreshCount": 2,_x000D_
          "CustomInfo": {}_x000D_
        }_x000D_
      },_x000D_
      "7075": {_x000D_
        "$type": "Inside.Core.Formula.Definition.DefinitionAC, Inside.Core.Formula",_x000D_
        "ID": 7075,_x000D_
        "Results": [_x000D_
          [_x000D_
            "1"_x000D_
          ]_x000D_
        ],_x000D_
        "Statistics": {_x000D_
          "CreationDate": "2022-11-15T10:02:33.4860572+01:00",_x000D_
          "LastRefreshDate": "2020-11-09T16:14:21.8830299+01:00",_x000D_
          "TotalRefreshCount": 2,_x000D_
          "CustomInfo": {}_x000D_
        }_x000D_
      },_x000D_
      "7076": {_x000D_
        "$type": "Inside.Core.Formula.Definition.DefinitionAC, Inside.Core.Formula",_x000D_
        "ID": 7076,_x000D_
        "Results": [_x000D_
          [_x000D_
            "3"_x000D_
          ]_x000D_
        ],_x000D_
        "Statistics": {_x000D_
          "CreationDate": "2022-11-15T10:02:33.4860572+01:00",_x000D_
          "LastRefreshDate": "2020-11-09T16:14:21.6518722+01:00",_x000D_
          "TotalRefreshCount": 2,_x000D_
          "CustomInfo": {}_x000D_
        }_x000D_
      },_x000D_
      "7077": {_x000D_
        "$type": "Inside.Core.Formula.Definition.DefinitionAC, Inside.Core.Formula",_x000D_
        "ID": 7077,_x000D_
        "Results": [_x000D_
          [_x000D_
            "2"_x000D_
          ]_x000D_
        ],_x000D_
        "Statistics": {_x000D_
          "CreationDate": "2022-11-15T10:02:33.4860572+01:00",_x000D_
          "LastRefreshDate": "2020-11-09T16:14:23.9133504+01:00",_x000D_
          "TotalRefreshCount": 2,_x000D_
          "CustomInfo": {}_x000D_
        }_x000D_
      },_x000D_
      "7078": {_x000D_
        "$type": "Inside.Core.Formula.Definition.DefinitionAC, Inside.Core.Formula",_x000D_
        "ID": 7078,_x000D_
        "Results": [_x000D_
          [_x000D_
            "1"_x000D_
          ]_x000D_
        ],_x000D_
        "Statistics": {_x000D_
          "CreationDate": "2022-11-15T10:02:33.4860572+01:00",_x000D_
          "LastRefreshDate": "2020-11-09T16:14:21.8969944+01:00",_x000D_
          "TotalRefreshCount": 2,_x000D_
          "CustomInfo": {}_x000D_
        }_x000D_
      },_x000D_
      "7079": {_x000D_
        "$type": "Inside.Core.Formula.Definition.DefinitionAC, Inside.Core.Formula",_x000D_
        "ID": 7079,_x000D_
        "Results": [_x000D_
          [_x000D_
            "3"_x000D_
          ]_x000D_
        ],_x000D_
        "Statistics": {_x000D_
          "CreationDate": "2022-11-15T10:02:33.4860572+01:00",_x000D_
          "LastRefreshDate": "2020-11-09T16:14:21.6659715+01:00",_x000D_
          "TotalRefreshCount": 2,_x000D_
          "CustomInfo": {}_x000D_
        }_x000D_
      },_x000D_
      "7080": {_x000D_
        "$type": "Inside.Core.Formula.Definition.DefinitionAC, Inside.Core.Formula",_x000D_
        "ID": 7080,_x000D_
        "Results": [_x000D_
          [_x000D_
            "1"_x000D_
          ]_x000D_
        ],_x000D_
        "Statistics": {_x000D_
          "CreationDate": "2022-11-15T10:02:33.4860572+01:00",_x000D_
          "LastRefreshDate": "2020-11-09T16:14:21.6809414+01:00",_x000D_
          "TotalRefreshCount": 2,_x000D_
          "CustomInfo": {}_x000D_
        }_x000D_
      },_x000D_
      "7081": {_x000D_
        "$type": "Inside.Core.Formula.Definition.DefinitionAC, Inside.Core.Formula",_x000D_
        "ID": 7081,_x000D_
        "Results": [_x000D_
          [_x000D_
            "Catégorie 5"_x000D_
          ]_x000D_
        ],_x000D_
        "Statistics": {_x000D_
          "CreationDate": "2022-11-15T10:02:33.4860572+01:00",_x000D_
          "LastRefreshDate": "2020-11-09T16:14:21.6839358+01:00",_x000D_
          "TotalRefreshCount": 2,_x000D_
          "CustomInfo": {}_x000D_
        }_x000D_
      },_x000D_
      "7082": {_x000D_
        "$type": "Inside.Core.Formula.Definition.DefinitionAC, Inside.Core.Formula",_x000D_
        "ID": 7082,_x000D_
        "Results": [_x000D_
          [_x000D_
            ""_x000D_
          ]_x000D_
        ],_x000D_
        "Statistics": {_x000D_
          "CreationDate": "2022-11-15T10:02:33.4860572+01:00",_x000D_
          "LastRefreshDate": "2020-11-09T16:14:21.6879271+01:00",_x000D_
          "TotalRefreshCount": 2,_x000D_
          "CustomInfo": {}_x000D_
        }_x000D_
      },_x000D_
      "7083": {_x000D_
        "$type": "Inside.Core.Formula.Definition.DefinitionAC, Inside.Core.Formula",_x000D_
        "ID": 7083,_x000D_
        "Results": [_x000D_
          [_x000D_
            ""_x000D_
          ]_x000D_
        ],_x000D_
        "Statistics": {_x000D_
          "CreationDate": "2022-11-15T10:02:33.4860572+01:00",_x000D_
          "LastRefreshDate": "2020-11-09T16:14:22.3272481+01:00",_x000D_
          "TotalRefreshCount": 2,_x000D_
          "CustomInfo": {}_x000D_
        }_x000D_
      },_x000D_
      "7084": {_x000D_
        "$type": "Inside.Core.Formula.Definition.DefinitionAC, Inside.Core.Formula",_x000D_
        "ID": 7084,_x000D_
        "Results": [_x000D_
          [_x000D_
            ""_x000D_
          ]_x000D_
        ],_x000D_
        "Statistics": {_x000D_
          "CreationDate": "2022-11-15T10:02:33.4860572+01:00",_x000D_
          "LastRefreshDate": "2020-11-09T16:14:22.8184894+01:00",_x000D_
          "TotalRefreshCount": 2,_x000D_
          "CustomInfo": {}_x000D_
        }_x000D_
      },_x000D_
      "7085": {_x000D_
        "$type": "Inside.Core.Formula.Definition.DefinitionAC, Inside.Core.Formula",_x000D_
        "ID": 7085,_x000D_
        "Results": [_x000D_
          [_x000D_
            ""_x000D_
          ]_x000D_
        ],_x000D_
        "Statistics": {_x000D_
          "CreationDate": "2022-11-15T10:02:33.4860572+01:00",_x000D_
          "LastRefreshDate": "2020-11-09T16:14:24.1390548+01:00",_x000D_
          "TotalRefreshCount": 2,_x000D_
          "CustomInfo": {}_x000D_
        }_x000D_
      },_x000D_
      "7086": {_x000D_
        "$type": "Inside.Core.Formula.Definition.DefinitionAC, Inside.Core.Formula",_x000D_
        "ID": 7086,_x000D_
        "Results": [_x000D_
          [_x000D_
            ""_x000D_
          ]_x000D_
        ],_x000D_
        "Statistics": {_x000D_
          "CreationDate": "2022-11-15T10:02:33.4860572+01:00",_x000D_
          "LastRefreshDate": "2020-11-09T16:14:23.3334649+01:00",_x000D_
          "TotalRefreshCount": 2,_x000D_
          "CustomInfo": {}_x000D_
        }_x000D_
      },_x000D_
      "7087": {_x000D_
        "$type": "Inside.Core.Formula.Definition.DefinitionAC, Inside.Core.Formula",_x000D_
        "ID": 7087,_x000D_
        "Results": [_x000D_
          [_x000D_
            "Catégorie 1"_x000D_
          ]_x000D_
        ],_x000D_
        "Statistics": {_x000D_
          "CreationDate": "2022-11-15T10:02:33.4860572+01:00",_x000D_
          "LastRefreshDate": "2020-11-09T16:14:21.6999002+01:00",_x000D_
          "TotalRefreshCount": 2,_x000D_
          "CustomInfo": {}_x000D_
        }_x000D_
      },_x000D_
      "7088": {_x000D_
        "$type": "Inside.Core.Formula.Definition.DefinitionAC, Inside.Core.Formula",_x000D_
        "ID": 7088,_x000D_
        "Results": [_x000D_
          [_x000D_
            "Catégorie 2"_x000D_
          ]_x000D_
        ],_x000D_
        "Statistics": {_x000D_
          "CreationDate": "2022-11-15T10:02:33.4860572+01:00",_x000D_
          "LastRefreshDate": "2020-11-09T16:14:21.926898+01:00",_x000D_
          "TotalRefreshCount": 2,_x000D_
          "CustomInfo": {}_x000D_
        }_x000D_
      },_x000D_
      "7089": {_x000D_
        "$type": "Inside.Core.Formula.Definition.DefinitionAC, Inside.Core.Formula",_x000D_
        "ID": 7089,_x000D_
        "Results": [_x000D_
          [_x000D_
            "Catégorie 1"_x000D_
          ]_x000D_
        ],_x000D_
        "Statistics": {_x000D_
          "CreationDate": "2022-11-15T10:02:33.4860572+01:00",_x000D_
          "LastRefreshDate": "2020-11-09T16:14:24.3443278+01:00",_x000D_
          "TotalRefreshCount": 2,_x000D_
          "CustomInfo": {}_x000D_
        }_x000D_
      },_x000D_
      "7090": {_x000D_
        "$type": "Inside.Core.Formula.Definition.DefinitionAC, Inside.Core.Formula",_x000D_
        "ID": 7090,_x000D_
        "Results": [_x000D_
          [_x000D_
            ""_x000D_
          ]_x000D_
        ],_x000D_
        "Statistics": {_x000D_
          "CreationDate": "2022-11-15T10:02:33.4860572+01:00",_x000D_
          "LastRefreshDate": "2020-11-09T16:14:22.3422547+01:00",_x000D_
          "TotalRefreshCount": 2,_x000D_
          "CustomInfo": {}_x000D_
        }_x000D_
      },_x000D_
      "7091": {_x000D_
        "$type": "Inside.Core.Formula.Definition.DefinitionAC, Inside.Core.Formula",_x000D_
        "ID": 7091,_x000D_
        "Results": [_x000D_
          [_x000D_
            "Catégorie 3"_x000D_
          ]_x000D_
        ],_x000D_
        "Statistics": {_x000D_
          "CreationDate": "2022-11-15T10:02:33.4860572+01:00",_x000D_
          "LastRefreshDate": "2020-11-09T16:14:23.3394502+01:00",_x000D_
          "TotalRefreshCount": 2,_x000D_
          "CustomInfo": {}_x000D_
        }_x000D_
      },_x000D_
      "7092": {_x000D_
        "$type": "Inside.Core.Formula.Definition.DefinitionAC, Inside.Core.Formula",_x000D_
        "ID": 7092,_x000D_
        "Results": [_x000D_
          [_x000D_
            ""_x000D_
          ]_x000D_
        ],_x000D_
        "Statistics": {_x000D_
          "CreationDate": "2022-11-15T10:02:33.4860572+01:00",_x000D_
          "LastRefreshDate": "2020-11-09T16:14:22.9482608+01:00",_x000D_
          "TotalRefreshCount": 2,_x000D_
          "CustomInfo": {}_x000D_
        }_x000D_
      },_x000D_
      "7093": {_x000D_
        "$type": "Inside.Core.Formula.Definition.DefinitionAC, Inside.Core.Formula",_x000D_
        "ID": 7093,_x000D_
        "Results": [_x000D_
          [_x000D_
            ""_x000D_
          ]_x000D_
        ],_x000D_
        "Statistics": {_x000D_
          "CreationDate": "2022-11-15T10:02:33.4860572+01:00",_x000D_
          "LastRefreshDate": "2020-11-09T16:14:24.1480704+01:00",_x000D_
          "TotalRefreshCount": 2,_x000D_
          "CustomInfo": {}_x000D_
        }_x000D_
      },_x000D_
      "7094": {_x000D_
        "$type": "Inside.Core.Formula.Definition.DefinitionAC, Inside.Core.Formula",_x000D_
        "ID": 7094,_x000D_
        "Results": [_x000D_
          [_x000D_
            ""_x000D_
          ]_x000D_
        ],_x000D_
        "Statistics": {_x000D_
          "CreationDate": "2022-11-15T10:02:33.4860572+01:00",_x000D_
          "LastRefreshDate": "2020-11-09T16:14:23.9512513+01:00",_x000D_
          "TotalRefreshCount": 2,_x000D_
          "CustomInfo": {}_x000D_
        }_x000D_
      },_x000D_
      "7095": {_x000D_
        "$type": "Inside.Core.Formula.Definition.DefinitionAC, Inside.Core.Formula",_x000D_
        "ID": 7095,_x000D_
        "Results": [_x000D_
          [_x000D_
            "Catégorie 1"_x000D_
          ]_x000D_
        ],_x000D_
        "Statistics": {_x000D_
          "CreationDate": "2022-11-15T10:02:33.4860572+01:00",_x000D_
          "LastRefreshDate": "2020-11-09T16:14:23.7509232+01:00",_x000D_
          "TotalRefreshCount": 2,_x000D_
          "CustomInfo": {}_x000D_
        }_x000D_
      },_x000D_
      "7096": {_x000D_
        "$type": "Inside.Core.Formula.Definition.DefinitionAC, Inside.Core.Formula",_x000D_
        "ID": 7096,_x000D_
        "Results": [_x000D_
          [_x000D_
            "Catégorie 2"_x000D_
          ]_x000D_
        ],_x000D_
        "Statistics": {_x000D_
          "CreationDate": "2022-11-15T10:02:33.4860572+01:00",_x000D_
          "LastRefreshDate": "2020-11-09T16:14:23.3474393+01:00",_x000D_
          "TotalRefreshCount": 2,_x000D_
          "CustomInfo": {}_x000D_
        }_x000D_
      },_x000D_
      "7097": {_x000D_
        "$type": "Inside.Core.Formula.Definition.DefinitionAC, Inside.Core.Formula",_x000D_
        "ID": 7097,_x000D_
        "Results": [_x000D_
          [_x000D_
            ""_x000D_
          ]_x000D_
        ],_x000D_
        "Statistics": {_x000D_
          "CreationDate": "2022-11-15T10:02:33.4860572+01:00",_x000D_
          "LastRefreshDate": "2020-11-09T16:14:22.9552401+01:00",_x000D_
          "TotalRefreshCount": 2,_x000D_
          "CustomInfo": {}_x000D_
        }_x000D_
      },_x000D_
      "7098": {_x000D_
        "$type": "Inside.Core.Formula.Definition.DefinitionAC, Inside.Core.Formula",_x000D_
        "ID": 7098,_x000D_
        "Results": [_x000D_
          [_x000D_
            ""_x000D_
          ]_x000D_
        ],_x000D_
        "Statistics": {_x000D_
          "CreationDate": "2022-11-15T10:02:33.4860572+01:00",_x000D_
          "LastRefreshDate": "2020-11-09T16:14:24.1560524+01:00",_x000D_
          "TotalRefreshCount": 2,_x000D_
          "CustomInfo": {}_x000D_
        }_x000D_
      },_x000D_
      "7099": {_x000D_
        "$type": "Inside.Core.Formula.Definition.DefinitionAC, Inside.Core.Formula",_x000D_
        "ID": 7099,_x000D_
        "Results": [_x000D_
          [_x000D_
            "Catégorie 3"_x000D_
          ]_x000D_
        ],_x000D_
        "Statistics": {_x000D_
          "CreationDate": "2022-11-15T10:02:33.4860572+01:00",_x000D_
          "LastRefreshDate": "2020-11-09T16:14:24.1580486+01:00",_x000D_
          "TotalRefreshCount": 2,_x000D_
          "CustomInfo": {}_x000D_
        }_x000D_
      },_x000D_
      "7100": {_x000D_
        "$type": "Inside.Core.Formula.Definition.DefinitionAC, Inside.Core.Formula",_x000D_
        "ID": 7100,_x000D_
        "Results": [_x000D_
          [_x000D_
            ""_x000D_
          ]_x000D_
        ],_x000D_
        "Statistics": {_x000D_
          "CreationDate": "2022-11-15T10:02:33.4860572+01:00",_x000D_
          "LastRefreshDate": "2020-11-09T16:14:24.1605342+01:00",_x000D_
          "TotalRefreshCount": 2,_x000D_
          "CustomInfo": {}_x000D_
        }_x000D_
      },_x000D_
      "7101": {_x000D_
        "$type": "Inside.Core.Formula.Definition.DefinitionAC, Inside.Core.Formula",_x000D_
        "ID": 7101,_x000D_
        "Results": [_x000D_
          [_x000D_
            ""_x000D_
          ]_x000D_
        ],_x000D_
        "Statistics": {_x000D_
          "CreationDate": "2022-11-15T10:02:33.4860572+01:00",_x000D_
          "LastRefreshDate": "2020-11-09T16:14:24.1625403+01:00",_x000D_
          "TotalRefreshCount": 2,_x000D_
          "CustomInfo": {}_x000D_
        }_x000D_
      },_x000D_
      "7102": {_x000D_
        "$type": "Inside.Core.Formula.Definition.DefinitionAC, Inside.Core.Formula",_x000D_
        "ID": 7102,_x000D_
        "Results": [_x000D_
          [_x000D_
            ""_x000D_
          ]_x000D_
        ],_x000D_
        "Statistics": {_x000D_
          "CreationDate": "2022-11-15T10:02:33.4860572+01:00",_x000D_
          "LastRefreshDate": "2020-11-09T16:14:24.1645344+01:00",_x000D_
          "TotalRefreshCount": 2,_x000D_
          "CustomInfo": {}_x000D_
        }_x000D_
      },_x000D_
      "7103": {_x000D_
        "$type": "Inside.Core.Formula.Definition.DefinitionAC, Inside.Core.Formula",_x000D_
        "ID": 7103,_x000D_
        "Results": [_x000D_
          [_x000D_
            "Catégorie 1"_x000D_
          ]_x000D_
        ],_x000D_
        "Statistics": {_x000D_
          "CreationDate": "2022-11-15T10:02:33.4860572+01:00",_x000D_
          "LastRefreshDate": "2020-11-09T16:14:24.1665293+01:00",_x000D_
          "TotalRefreshCount": 2,_x000D_
          "CustomInfo": {}_x000D_
        }_x000D_
      },_x000D_
      "7104": {_x000D_
        "$type": "Inside.Core.Formula.Definition.DefinitionAC, Inside.Core.Formula",_x000D_
        "ID": 7104,_x000D_
        "Results": [_x000D_
          [_x000D_
            "Catégorie 3"_x000D_
          ]_x000D_
        ],_x000D_
        "Statistics": {_x000D_
          "CreationDate": "2022-11-15T10:02:33.4860572+01:00",_x000D_
          "LastRefreshDate": "2020-11-09T16:14:24.167528+01:00",_x000D_
          "TotalRefreshCount": 2,_x000D_
          "CustomInfo": {}_x000D_
        }_x000D_
      },_x000D_
      "7105": {_x000D_
        "$type": "Inside.Core.Formula.Definition.DefinitionAC, Inside.Core.Formula",_x000D_
        "ID": 7105,_x000D_
        "Results": [_x000D_
          [_x000D_
            "Catégorie 2"_x000D_
          ]_x000D_
        ],_x000D_
        "Statistics": {_x000D_
          "CreationDate": "2022-11-15T10:02:33.4860572+01:00",_x000D_
          "LastRefreshDate": "2020-11-09T16:14:24.1705226+01:00",_x000D_
          "TotalRefreshCount": 2,_x000D_
          "CustomInfo": {}_x000D_
        }_x000D_
      },_x000D_
      "7106": {_x000D_
        "$type": "Inside.Core.Formula.Definition.DefinitionAC, Inside.Core.Formula",_x000D_
        "ID": 7106,_x000D_
        "Results": [_x000D_
          [_x000D_
            "Catégorie 1"_x000D_
          ]_x000D_
        ],_x000D_
        "Statistics": {_x000D_
          "CreationDate": "2022-11-15T10:02:33.4860572+01:00",_x000D_
          "LastRefreshDate": "2020-11-09T16:14:24.1725184+01:00",_x000D_
          "TotalRefreshCount": 2,_x000D_
          "CustomInfo": {}_x000D_
        }_x000D_
      },_x000D_
      "7107": {_x000D_
        "$type": "Inside.Core.Formula.Definition.DefinitionAC, Inside.Core.Formula",_x000D_
        "ID": 7107,_x000D_
        "Results": [_x000D_
          [_x000D_
            ""_x000D_
          ]_x000D_
        ],_x000D_
        "Statistics": {_x000D_
          "CreationDate": "2022-11-15T10:02:33.4860572+01:00",_x000D_
          "LastRefreshDate": "2020-11-09T16:14:24.1735131+01:00",_x000D_
          "TotalRefreshCount": 2,_x000D_
          "CustomInfo": {}_x000D_
        }_x000D_
      },_x000D_
      "7108": {_x000D_
        "$type": "Inside.Core.Formula.Definition.DefinitionAC, Inside.Core.Formula",_x000D_
        "ID": 7108,_x000D_
        "Results": [_x000D_
          [_x000D_
            "Catégorie 3"_x000D_
          ]_x000D_
        ],_x000D_
        "Statistics": {_x000D_
          "CreationDate": "2022-11-15T10:02:33.4860572+01:00",_x000D_
          "LastRefreshDate": "2020-11-09T16:14:24.1755075+01:00",_x000D_
          "TotalRefreshCount": 2,_x000D_
          "CustomInfo": {}_x000D_
        }_x000D_
      },_x000D_
      "7109": {_x000D_
        "$type": "Inside.Core.Formula.Definition.DefinitionAC, Inside.Core.Formula",_x000D_
        "ID": 7109,_x000D_
        "Results": [_x000D_
          [_x000D_
            ""_x000D_
          ]_x000D_
        ],_x000D_
        "Statistics": {_x000D_
          "CreationDate": "2022-11-15T10:02:33.4860572+01:00",_x000D_
          "LastRefreshDate": "2020-11-09T16:14:24.1784939+01:00",_x000D_
          "TotalRefreshCount": 2,_x000D_
          "CustomInfo": {}_x000D_
        }_x000D_
      },_x000D_
      "7110": {_x000D_
        "$type": "Inside.Core.Formula.Definition.DefinitionAC, Inside.Core.Formula",_x000D_
        "ID": 7110,_x000D_
        "Results": [_x000D_
          [_x000D_
            "Catégorie 1"_x000D_
          ]_x000D_
        ],_x000D_
        "Statistics": {_x000D_
          "CreationDate": "2022-11-15T10:02:33.4860572+01:00",_x000D_
          "LastRefreshDate": "2020-11-09T16:14:24.1804973+01:00",_x000D_
          "TotalRefreshCount": 2,_x000D_
          "CustomInfo": {}_x000D_
        }_x000D_
      },_x000D_
      "7111": {_x000D_
        "$type": "Inside.Core.Formula.Definition.DefinitionAC, Inside.Core.Formula",_x000D_
        "ID": 7111,_x000D_
        "Results": [_x000D_
          [_x000D_
            ""_x000D_
          ]_x000D_
        ],_x000D_
        "Statistics": {_x000D_
          "CreationDate": "2022-11-15T10:02:33.4860572+01:00",_x000D_
          "LastRefreshDate": "2020-11-09T16:14:24.1825224+01:00",_x000D_
          "TotalRefreshCount": 2,_x000D_
          "CustomInfo": {}_x000D_
        }_x000D_
      },_x000D_
      "7112": {_x000D_
        "$type": "Inside.Core.Formula.Definition.DefinitionAC, Inside.Core.Formula",_x000D_
        "ID": 7112,_x000D_
        "Results": [_x000D_
          [_x000D_
            "Catégorie 1"_x000D_
          ]_x000D_
        ],_x000D_
        "Statistics": {_x000D_
          "CreationDate": "2022-11-15T10:02:33.4860572+01:00",_x000D_
          "LastRefreshDate": "2020-11-09T16:14:24.1844858+01:00",_x000D_
          "TotalRefreshCount": 2,_x000D_
          "CustomInfo": {}_x000D_
        }_x000D_
      },_x000D_
      "7113": {_x000D_
        "$type": "Inside.Core.Formula.Definition.DefinitionAC, Inside.Core.Formula",_x000D_
        "ID": 7113,_x000D_
        "Results": [_x000D_
          [_x000D_
            ""_x000D_
          ]_x000D_
        ],_x000D_
        "Statistics": {_x000D_
          "CreationDate": "2022-11-15T10:02:33.4860572+01:00",_x000D_
          "LastRefreshDate": "2020-11-09T16:14:24.1864779+01:00",_x000D_
          "TotalRefreshCount": 2,_x000D_
          "CustomInfo": {}_x000D_
        }_x000D_
      },_x000D_
      "7114": {_x000D_
        "$type": "Inside.Core.Formula.Definition.DefinitionAC, Inside.Core.Formula",_x000D_
        "ID": 7114,_x000D_
        "Results": [_x000D_
          [_x000D_
            "Catégorie 4"_x000D_
          ]_x000D_
        ],_x000D_
        "Statistics": {_x000D_
          "CreationDate": "2022-11-15T10:02:33.4860572+01:00",_x000D_
          "LastRefreshDate": "2020-11-09T16:14:24.1884764+01:00",_x000D_
          "TotalRefreshCount": 2,_x000D_
          "CustomInfo": {}_x000D_
        }_x000D_
      },_x000D_
      "7115": {_x000D_
        "$type": "Inside.Core.Formula.Definition.DefinitionAC, Inside.Core.Formula",_x000D_
        "ID": 7115,_x000D_
        "Results": [_x000D_
          [_x000D_
            ""_x000D_
          ]_x000D_
        ],_x000D_
        "Statistics": {_x000D_
          "CreationDate": "2022-11-15T10:02:33.4860572+01:00",_x000D_
          "LastRefreshDate": "2020-11-09T16:14:24.190467+01:00",_x000D_
          "TotalRefreshCount": 2,_x000D_
          "CustomInfo": {}_x000D_
        }_x000D_
      },_x000D_
      "7116": {_x000D_
        "$type": "Inside.Core.Formula.Definition.DefinitionAC, Inside.Core.Formula",_x000D_
        "ID": 7116,_x000D_
        "Results": [_x000D_
          [_x000D_
            ""_x000D_
          ]_x000D_
        ],_x000D_
        "Statistics": {_x000D_
          "CreationDate": "2022-11-15T10:02:33.4860572+01:00",_x000D_
          "LastRefreshDate": "2020-11-09T16:14:24.1924637+01:00",_x000D_
          "TotalRefreshCount": 2,_x000D_
          "CustomInfo": {}_x000D_
        }_x000D_
      },_x000D_
      "7117": {_x000D_
        "$type": "Inside.Core.Formula.Definition.DefinitionAC, Inside.Core.Formula",_x000D_
        "ID": 7117,_x000D_
        "Results": [_x000D_
          [_x000D_
            "Catégorie 5"_x000D_
          ]_x000D_
        ],_x000D_
        "Statistics": {_x000D_
          "CreationDate": "2022-11-15T10:02:33.4860572+01:00",_x000D_
          "LastRefreshDate": "2020-11-09T16:14:24.1944147+01:00",_x000D_
          "TotalRefreshCount": 2,_x000D_
          "CustomInfo": {}_x000D_
        }_x000D_
      },_x000D_
      "7118": {_x000D_
        "$type": "Inside.Core.Formula.Definition.DefinitionAC, Inside.Core.Formula",_x000D_
        "ID": 7118,_x000D_
        "Results": [_x000D_
          [_x000D_
            ""_x000D_
          ]_x000D_
        ],_x000D_
        "Statistics": {_x000D_
          "CreationDate": "2022-11-15T10:02:33.4860572+01:00",_x000D_
          "LastRefreshDate": "2020-11-09T16:14:24.1954544+01:00",_x000D_
          "TotalRefreshCount": 2,_x000D_
          "CustomInfo": {}_x000D_
        }_x000D_
      },_x000D_
      "7119": {_x000D_
        "$type": "Inside.Core.Formula.Definition.DefinitionAC, Inside.Core.Formula",_x000D_
        "ID": 7119,_x000D_
        "Results": [_x000D_
          [_x000D_
            ""_x000D_
          ]_x000D_
        ],_x000D_
        "Statistics": {_x000D_
          "CreationDate": "2022-11-15T10:02:33.4860572+01:00",_x000D_
          "LastRefreshDate": "2020-11-09T16:14:24.1984535+01:00",_x000D_
          "TotalRefreshCount": 2,_x000D_
          "CustomInfo": {}_x000D_
        }_x000D_
      },_x000D_
      "7120": {_x000D_
        "$type": "Inside.Core.Formula.Definition.DefinitionAC, Inside.Core.Formula",_x000D_
        "ID": 7120,_x000D_
        "Results": [_x000D_
          [_x000D_
            ""_x000D_
          ]_x000D_
        ],_x000D_
        "Statistics": {_x000D_
          "CreationDate": "2022-11-15T10:02:33.4860572+01:00",_x000D_
          "LastRefreshDate": "2020-11-09T16:14:24.2004413+01:00",_x000D_
          "TotalRefreshCount": 2,_x000D_
          "CustomInfo": {}_x000D_
        }_x000D_
      },_x000D_
      "7121": {_x000D_
        "$type": "Inside.Core.Formula.Definition.DefinitionAC, Inside.Core.Formula",_x000D_
        "ID": 7121,_x000D_
        "Results": [_x000D_
          [_x000D_
            "Catégorie 1"_x000D_
          ]_x000D_
        ],_x000D_
        "Statistics": {_x000D_
          "CreationDate": "2022-11-15T10:02:33.4860572+01:00",_x000D_
          "LastRefreshDate": "2020-11-09T16:14:24.2024361+01:00",_x000D_
          "TotalRefreshCount": 2,_x000D_
          "CustomInfo": {}_x000D_
        }_x000D_
      },_x000D_
      "7122": {_x000D_
        "$type": "Inside.Core.Formula.Definition.DefinitionAC, Inside.Core.Formula",_x000D_
        "ID": 7122,_x000D_
        "Results": [_x000D_
          [_x000D_
            "Catégorie 2"_x000D_
          ]_x000D_
        ],_x000D_
        "Statistics": {_x000D_
          "CreationDate": "2022-11-15T10:02:33.4860572+01:00",_x000D_
          "LastRefreshDate": "2020-11-09T16:14:24.2034322+01:00",_x000D_
          "TotalRefreshCount": 2,_x000D_
          "CustomInfo": {}_x000D_
        }_x000D_
      },_x000D_
      "7123": {_x000D_
        "$type": "Inside.Core.Formula.Definition.DefinitionAC, Inside.Core.Formula",_x000D_
        "ID": 7123,_x000D_
        "Results": [_x000D_
          [_x000D_
            ""_x000D_
          ]_x000D_
        ],_x000D_
        "Statistics": {_x000D_
          "CreationDate": "2022-11-15T10:02:33.4860572+01:00",_x000D_
          "LastRefreshDate": "2020-11-09T16:14:24.2054307+01:00",_x000D_
          "TotalRefreshCount": 2,_x000D_
          "CustomInfo": {}_x000D_
        }_x000D_
      },_x000D_
      "7124": {_x000D_
        "$type": "Inside.Core.Formula.Definition.DefinitionAC, Inside.Core.Formula",_x000D_
        "ID": 7124,_x000D_
        "Results": [_x000D_
          [_x000D_
            "Catégorie 1"_x000D_
          ]_x000D_
        ],_x000D_
        "Statistics": {_x000D_
          "CreationDate": "2022-11-15T10:02:33.4860572+01:00",_x000D_
          "LastRefreshDate": "2020-11-09T16:14:24.2074238+01:00",_x000D_
          "TotalRefreshCount": 2,_x000D_
          "CustomInfo": {}_x000D_
        }_x000D_
      },_x000D_
      "7125": {_x000D_
        "$type": "Inside.Core.Formula.Definition.DefinitionAC, Inside.Core.Formula",_x000D_
        "ID": 7125,_x000D_
        "Results": [_x000D_
          [_x000D_
            ""_x000D_
          ]_x000D_
        ],_x000D_
        "Statistics": {_x000D_
          "CreationDate": "2022-11-15T10:02:33.4860572+01:00",_x000D_
          "LastRefreshDate": "2020-11-09T16:14:24.20954+01:00",_x000D_
          "TotalRefreshCount": 2,_x000D_
          "CustomInfo": {}_x000D_
        }_x000D_
      },_x000D_
      "7126": {_x000D_
        "$type": "Inside.Core.Formula.Definition.DefinitionAC, Inside.Core.Formula",_x000D_
        "ID": 7126,_x000D_
        "Results": [_x000D_
          [_x000D_
            "Catégorie 1"_x000D_
          ]_x000D_
        ],_x000D_
        "Statistics": {_x000D_
          "CreationDate": "2022-11-15T10:02:33.4860572+01:00",_x000D_
          "LastRefreshDate": "2020-11-09T16:14:24.2115317+01:00",_x000D_
          "TotalRefreshCount": 2,_x000D_
          "CustomInfo": {}_x000D_
        }_x000D_
      },_x000D_
      "7127": {_x000D_
        "$type": "Inside.Core.Formula.Definition.DefinitionAC, Inside.Core.Formula",_x000D_
        "ID": 7127,_x000D_
        "Results": [_x000D_
          [_x000D_
            "Catégorie 2"_x000D_
          ]_x000D_
        ],_x000D_
        "Statistics": {_x000D_
          "CreationDate": "2022-11-15T10:02:33.4860572+01:00",_x000D_
          "LastRefreshDate": "2020-11-09T16:14:24.2135703+01:00",_x000D_
          "TotalRefreshCount": 2,_x000D_
          "CustomInfo": {}_x000D_
        }_x000D_
      },_x000D_
      "7128": {_x000D_
        "$type": "Inside.Core.Formula.Definition.DefinitionAC, Inside.Core.Formula",_x000D_
        "ID": 7128,_x000D_
        "Results": [_x000D_
          [_x000D_
            "Ingénieur et cadre"_x000D_
          ]_x000D_
        ],_x000D_
        "Statistics": {_x000D_
          "CreationDate": "2022-11-15T10:02:33.4860572+01:00",_x000D_
          "LastRefreshDate": "2020-11-09T16:14:22.8373942+01:00",_x000D_
          "TotalRefreshCount": 2,_x000D_
          "CustomInfo": {}_x000D_
        }_x000D_
      },_x000D_
      "7129": {_x000D_
        "$type": "Inside.Core.Formula.Definition.DefinitionAC, Inside.Core.Formula",_x000D_
        "ID": 7129,_x000D_
        "Results": [_x000D_
          [_x000D_
            "Employé"_x000D_
          ]_x000D_
        ],_x000D_
        "Statistics": {_x000D_
          "CreationDate": "2022-11-15T10:02:33.4860572+01:00",_x000D_
          "LastRefreshDate": "2020-11-09T16:14:21.3283548+01:00",_x000D_
          "TotalRefreshCount": 2,_x000D_
          "CustomInfo": {}_x000D_
        }_x000D_
      },_x000D_
      "7130": {_x000D_
        "$type": "Inside.Core.Formula.Definition.DefinitionAC, Inside.Core.Formula",_x000D_
        "ID": 7130,_x000D_
        "Results": [_x000D_
          [_x000D_
            "Employé"_x000D_
          ]_x000D_
        ],_x000D_
        "Statistics": {_x000D_
          "CreationDate": "2022-11-15T10:02:33.4860572+01:00",_x000D_
          "LastRefreshDate": "2020-11-09T16:14:22.6839034+01:00",_x000D_
          "TotalRefreshCount": 2,_x000D_
          "CustomInfo": {}_x000D_
        }_x000D_
      },_x000D_
      "7131": {_x000D_
        "$type": "Inside.Core.Formula.Definition.DefinitionAC, Inside.Core.Formula",_x000D_
        "ID": 7131,_x000D_
        "Results": [_x000D_
          [_x000D_
            "3"_x000D_
          ]_x000D_
        ],_x000D_
        "Statistics": {_x000D_
          "CreationDate": "2022-11-15T10:02:33.4860572+01:00",_x000D_
          "LastRefreshDate": "2020-11-09T16:14:21.591004+01:00",_x000D_
          "TotalRefreshCount": 2,_x000D_
          "CustomInfo": {}_x000D_
        }_x000D_
      },_x000D_
      "7132": {_x000D_
        "$type": "Inside.Core.Formula.Definition.DefinitionAC, Inside.Core.Formula",_x000D_
        "ID": 7132,_x000D_
        "Results": [_x000D_
          [_x000D_
            "2"_x000D_
          ]_x000D_
        ],_x000D_
        "Statistics": {_x000D_
          "CreationDate": "2022-11-15T10:02:33.4860572+01:00",_x000D_
          "LastRefreshDate": "2020-11-09T16:14:22.06331+01:00",_x000D_
          "TotalRefreshCount": 2,_x000D_
          "CustomInfo": {}_x000D_
        }_x000D_
      },_x000D_
      "7133": {_x000D_
        "$type": "Inside.Core.Formula.Definition.DefinitionAC, Inside.Core.Formula",_x000D_
        "ID": 7133,_x000D_
        "Results": [_x000D_
          [_x000D_
            "1"_x000D_
          ]_x000D_
        ],_x000D_
        "Statistics": {_x000D_
          "CreationDate": "2022-11-15T10:02:33.4860572+01:00",_x000D_
          "LastRefreshDate": "2020-11-09T16:14:21.8521175+01:00",_x000D_
          "TotalRefreshCount": 2,_x000D_
          "CustomInfo": {}_x000D_
        }_x000D_
      },_x000D_
      "7134": {_x000D_
        "$type": "Inside.Core.Formula.Definition.DefinitionAC, Inside.Core.Formula",_x000D_
        "ID": 7134,_x000D_
        "Results": [_x000D_
          [_x000D_
            "2"_x000D_
          ]_x000D_
        ],_x000D_
        "Statistics": {_x000D_
          "CreationDate": "2022-11-15T10:02:33.4860572+01:00",_x000D_
          "LastRefreshDate": "2020-11-09T16:14:21.6488687+01:00",_x000D_
          "TotalRefre</t>
  </si>
  <si>
    <t xml:space="preserve">shCount": 2,_x000D_
          "CustomInfo": {}_x000D_
        }_x000D_
      },_x000D_
      "7135": {_x000D_
        "$type": "Inside.Core.Formula.Definition.DefinitionAC, Inside.Core.Formula",_x000D_
        "ID": 7135,_x000D_
        "Results": [_x000D_
          [_x000D_
            "3"_x000D_
          ]_x000D_
        ],_x000D_
        "Statistics": {_x000D_
          "CreationDate": "2022-11-15T10:02:33.4860572+01:00",_x000D_
          "LastRefreshDate": "2020-11-09T16:14:23.5334255+01:00",_x000D_
          "TotalRefreshCount": 2,_x000D_
          "CustomInfo": {}_x000D_
        }_x000D_
      },_x000D_
      "7136": {_x000D_
        "$type": "Inside.Core.Formula.Definition.DefinitionAC, Inside.Core.Formula",_x000D_
        "ID": 7136,_x000D_
        "Results": [_x000D_
          [_x000D_
            "Catégorie 1"_x000D_
          ]_x000D_
        ],_x000D_
        "Statistics": {_x000D_
          "CreationDate": "2022-11-15T10:02:33.4860572+01:00",_x000D_
          "LastRefreshDate": "2020-11-09T16:14:22.9382998+01:00",_x000D_
          "TotalRefreshCount": 2,_x000D_
          "CustomInfo": {}_x000D_
        }_x000D_
      },_x000D_
      "7137": {_x000D_
        "$type": "Inside.Core.Formula.Definition.DefinitionAC, Inside.Core.Formula",_x000D_
        "ID": 7137,_x000D_
        "Results": [_x000D_
          [_x000D_
            "Catégorie 3"_x000D_
          ]_x000D_
        ],_x000D_
        "Statistics": {_x000D_
          "CreationDate": "2022-11-15T10:02:33.4860572+01:00",_x000D_
          "LastRefreshDate": "2020-11-09T16:14:24.3423304+01:00",_x000D_
          "TotalRefreshCount": 2,_x000D_
          "CustomInfo": {}_x000D_
        }_x000D_
      },_x000D_
      "7138": {_x000D_
        "$type": "Inside.Core.Formula.Definition.DefinitionAC, Inside.Core.Formula",_x000D_
        "ID": 7138,_x000D_
        "Results": [_x000D_
          [_x000D_
            "Catégorie 1"_x000D_
          ]_x000D_
        ],_x000D_
        "Statistics": {_x000D_
          "CreationDate": "2022-11-15T10:02:33.4860572+01:00",_x000D_
          "LastRefreshDate": "2020-11-09T16:14:23.745939+01:00",_x000D_
          "TotalRefreshCount": 2,_x000D_
          "CustomInfo": {}_x000D_
        }_x000D_
      },_x000D_
      "7139": {_x000D_
        "$type": "Inside.Core.Formula.Definition.DefinitionAC, Inside.Core.Formula",_x000D_
        "ID": 7139,_x000D_
        "Results": [_x000D_
          [_x000D_
            ""_x000D_
          ]_x000D_
        ],_x000D_
        "Statistics": {_x000D_
          "CreationDate": "2022-11-15T10:02:33.4860572+01:00",_x000D_
          "LastRefreshDate": "2020-11-09T16:14:22.3544648+01:00",_x000D_
          "TotalRefreshCount": 2,_x000D_
          "CustomInfo": {}_x000D_
        }_x000D_
      },_x000D_
      "7140": {_x000D_
        "$type": "Inside.Core.Formula.Definition.DefinitionAC, Inside.Core.Formula",_x000D_
        "ID": 7140,_x000D_
        "Results": [_x000D_
          [_x000D_
            "Catégorie 1"_x000D_
          ]_x000D_
        ],_x000D_
        "Statistics": {_x000D_
          "CreationDate": "2022-11-15T10:02:33.4860572+01:00",_x000D_
          "LastRefreshDate": "2020-11-09T16:14:22.959469+01:00",_x000D_
          "TotalRefreshCount": 2,_x000D_
          "CustomInfo": {}_x000D_
        }_x000D_
      },_x000D_
      "7141": {_x000D_
        "$type": "Inside.Core.Formula.Definition.DefinitionAC, Inside.Core.Formula",_x000D_
        "ID": 7141,_x000D_
        "Results": [_x000D_
          [_x000D_
            "Catégorie 1"_x000D_
          ]_x000D_
        ],_x000D_
        "Statistics": {_x000D_
          "CreationDate": "2022-11-15T10:02:33.4860572+01:00",_x000D_
          "LastRefreshDate": "2020-11-09T16:14:22.9684766+01:00",_x000D_
          "TotalRefreshCount": 2,_x000D_
          "CustomInfo": {}_x000D_
        }_x000D_
      },_x000D_
      "7142": {_x000D_
        "$type": "Inside.Core.Formula.Definition.DefinitionAC, Inside.Core.Formula",_x000D_
        "ID": 7142,_x000D_
        "Results": [_x000D_
          [_x000D_
            ""_x000D_
          ]_x000D_
        ],_x000D_
        "Statistics": {_x000D_
          "CreationDate": "2022-11-15T10:02:33.4860572+01:00",_x000D_
          "LastRefreshDate": "2020-11-09T16:14:22.9754755+01:00",_x000D_
          "TotalRefreshCount": 2,_x000D_
          "CustomInfo": {}_x000D_
        }_x000D_
      },_x000D_
      "7143": {_x000D_
        "$type": "Inside.Core.Formula.Definition.DefinitionAC, Inside.Core.Formula",_x000D_
        "ID": 7143,_x000D_
        "Results": [_x000D_
          [_x000D_
            ""_x000D_
          ]_x000D_
        ],_x000D_
        "Statistics": {_x000D_
          "CreationDate": "2022-11-15T10:02:33.4860572+01:00",_x000D_
          "LastRefreshDate": "2020-11-09T16:14:22.9968815+01:00",_x000D_
          "TotalRefreshCount": 2,_x000D_
          "CustomInfo": {}_x000D_
        }_x000D_
      },_x000D_
      "7144": {_x000D_
        "$type": "Inside.Core.Formula.Definition.DefinitionAC, Inside.Core.Formula",_x000D_
        "ID": 7144,_x000D_
        "Results": [_x000D_
          [_x000D_
            "Catégorie 1"_x000D_
          ]_x000D_
        ],_x000D_
        "Statistics": {_x000D_
          "CreationDate": "2022-11-15T10:02:33.4860572+01:00",_x000D_
          "LastRefreshDate": "2020-11-09T16:14:23.0038645+01:00",_x000D_
          "TotalRefreshCount": 2,_x000D_
          "CustomInfo": {}_x000D_
        }_x000D_
      },_x000D_
      "7145": {_x000D_
        "$type": "Inside.Core.Formula.Definition.DefinitionAC, Inside.Core.Formula",_x000D_
        "ID": 7145,_x000D_
        "Results": [_x000D_
          [_x000D_
            "Catégorie 1"_x000D_
          ]_x000D_
        ],_x000D_
        "Statistics": {_x000D_
          "CreationDate": "2022-11-15T10:02:33.4860572+01:00",_x000D_
          "LastRefreshDate": "2020-11-09T16:14:23.0124853+01:00",_x000D_
          "TotalRefreshCount": 2,_x000D_
          "CustomInfo": {}_x000D_
        }_x000D_
      },_x000D_
      "7146": {_x000D_
        "$type": "Inside.Core.Formula.Definition.DefinitionAC, Inside.Core.Formula",_x000D_
        "ID": 7146,_x000D_
        "Results": [_x000D_
          [_x000D_
            ""_x000D_
          ]_x000D_
        ],_x000D_
        "Statistics": {_x000D_
          "CreationDate": "2022-11-15T10:02:33.4860572+01:00",_x000D_
          "LastRefreshDate": "2020-11-09T16:14:23.0193724+01:00",_x000D_
          "TotalRefreshCount": 2,_x000D_
          "CustomInfo": {}_x000D_
        }_x000D_
      },_x000D_
      "7147": {_x000D_
        "$type": "Inside.Core.Formula.Definition.DefinitionAC, Inside.Core.Formula",_x000D_
        "ID": 7147,_x000D_
        "Results": [_x000D_
          [_x000D_
            "Catégorie 4"_x000D_
          ]_x000D_
        ],_x000D_
        "Statistics": {_x000D_
          "CreationDate": "2022-11-15T10:02:33.4860572+01:00",_x000D_
          "LastRefreshDate": "2020-11-09T16:14:23.0283451+01:00",_x000D_
          "TotalRefreshCount": 2,_x000D_
          "CustomInfo": {}_x000D_
        }_x000D_
      },_x000D_
      "7148": {_x000D_
        "$type": "Inside.Core.Formula.Definition.DefinitionAC, Inside.Core.Formula",_x000D_
        "ID": 7148,_x000D_
        "Results": [_x000D_
          [_x000D_
            "250"_x000D_
          ]_x000D_
        ],_x000D_
        "Statistics": {_x000D_
          "CreationDate": "2022-11-15T10:02:33.4860572+01:00",_x000D_
          "LastRefreshDate": "2020-11-09T16:14:24.4215485+01:00",_x000D_
          "TotalRefreshCount": 2,_x000D_
          "CustomInfo": {}_x000D_
        }_x000D_
      },_x000D_
      "7149": {_x000D_
        "$type": "Inside.Core.Formula.Definition.DefinitionAC, Inside.Core.Formula",_x000D_
        "ID": 7149,_x000D_
        "Results": [_x000D_
          [_x000D_
            "100"_x000D_
          ]_x000D_
        ],_x000D_
        "Statistics": {_x000D_
          "CreationDate": "2022-11-15T10:02:33.4860572+01:00",_x000D_
          "LastRefreshDate": "2020-11-09T16:14:23.0393152+01:00",_x000D_
          "TotalRefreshCount": 2,_x000D_
          "CustomInfo": {}_x000D_
        }_x000D_
      },_x000D_
      "7150": {_x000D_
        "$type": "Inside.Core.Formula.Definition.DefinitionAC, Inside.Core.Formula",_x000D_
        "ID": 7150,_x000D_
        "Results": [_x000D_
          [_x000D_
            "250"_x000D_
          ]_x000D_
        ],_x000D_
        "Statistics": {_x000D_
          "CreationDate": "2022-11-15T10:02:33.4860572+01:00",_x000D_
          "LastRefreshDate": "2020-11-09T16:14:23.0433369+01:00",_x000D_
          "TotalRefreshCount": 2,_x000D_
          "CustomInfo": {}_x000D_
        }_x000D_
      },_x000D_
      "7151": {_x000D_
        "$type": "Inside.Core.Formula.Definition.DefinitionAC, Inside.Core.Formula",_x000D_
        "ID": 7151,_x000D_
        "Results": [_x000D_
          [_x000D_
            "250"_x000D_
          ]_x000D_
        ],_x000D_
        "Statistics": {_x000D_
          "CreationDate": "2022-11-15T10:02:33.4860572+01:00",_x000D_
          "LastRefreshDate": "2020-11-09T16:14:23.0463094+01:00",_x000D_
          "TotalRefreshCount": 2,_x000D_
          "CustomInfo": {}_x000D_
        }_x000D_
      },_x000D_
      "7152": {_x000D_
        "$type": "Inside.Core.Formula.Definition.DefinitionAC, Inside.Core.Formula",_x000D_
        "ID": 7152,_x000D_
        "Results": [_x000D_
          [_x000D_
            "200"_x000D_
          ]_x000D_
        ],_x000D_
        "Statistics": {_x000D_
          "CreationDate": "2022-11-15T10:02:33.4860572+01:00",_x000D_
          "LastRefreshDate": "2020-11-09T16:14:23.0502939+01:00",_x000D_
          "TotalRefreshCount": 2,_x000D_
          "CustomInfo": {}_x000D_
        }_x000D_
      },_x000D_
      "7153": {_x000D_
        "$type": "Inside.Core.Formula.Definition.DefinitionAC, Inside.Core.Formula",_x000D_
        "ID": 7153,_x000D_
        "Results": [_x000D_
          [_x000D_
            "300"_x000D_
          ]_x000D_
        ],_x000D_
        "Statistics": {_x000D_
          "CreationDate": "2022-11-15T10:02:33.4860572+01:00",_x000D_
          "LastRefreshDate": "2020-11-09T16:14:23.0532862+01:00",_x000D_
          "TotalRefreshCount": 2,_x000D_
          "CustomInfo": {}_x000D_
        }_x000D_
      },_x000D_
      "7154": {_x000D_
        "$type": "Inside.Core.Formula.Definition.DefinitionAC, Inside.Core.Formula",_x000D_
        "ID": 7154,_x000D_
        "Results": [_x000D_
          [_x000D_
            "200"_x000D_
          ]_x000D_
        ],_x000D_
        "Statistics": {_x000D_
          "CreationDate": "2022-11-15T10:02:33.4860572+01:00",_x000D_
          "LastRefreshDate": "2020-11-09T16:14:23.0562834+01:00",_x000D_
          "TotalRefreshCount": 2,_x000D_
          "CustomInfo": {}_x000D_
        }_x000D_
      },_x000D_
      "7155": {_x000D_
        "$type": "Inside.Core.Formula.Definition.DefinitionAC, Inside.Core.Formula",_x000D_
        "ID": 7155,_x000D_
        "Results": [_x000D_
          [_x000D_
            "300"_x000D_
          ]_x000D_
        ],_x000D_
        "Statistics": {_x000D_
          "CreationDate": "2022-11-15T10:02:33.4860572+01:00",_x000D_
          "LastRefreshDate": "2020-11-09T16:14:23.0605035+01:00",_x000D_
          "TotalRefreshCount": 2,_x000D_
          "CustomInfo": {}_x000D_
        }_x000D_
      },_x000D_
      "7156": {_x000D_
        "$type": "Inside.Core.Formula.Definition.DefinitionAC, Inside.Core.Formula",_x000D_
        "ID": 7156,_x000D_
        "Results": [_x000D_
          [_x000D_
            "200"_x000D_
          ]_x000D_
        ],_x000D_
        "Statistics": {_x000D_
          "CreationDate": "2022-11-15T10:02:33.4860572+01:00",_x000D_
          "LastRefreshDate": "2020-11-09T16:14:23.0645101+01:00",_x000D_
          "TotalRefreshCount": 2,_x000D_
          "CustomInfo": {}_x000D_
        }_x000D_
      },_x000D_
      "7157": {_x000D_
        "$type": "Inside.Core.Formula.Definition.DefinitionAC, Inside.Core.Formula",_x000D_
        "ID": 7157,_x000D_
        "Results": [_x000D_
          [_x000D_
            "200"_x000D_
          ]_x000D_
        ],_x000D_
        "Statistics": {_x000D_
          "CreationDate": "2022-11-15T10:02:33.4860572+01:00",_x000D_
          "LastRefreshDate": "2020-11-09T16:14:23.0674985+01:00",_x000D_
          "TotalRefreshCount": 2,_x000D_
          "CustomInfo": {}_x000D_
        }_x000D_
      },_x000D_
      "7158": {_x000D_
        "$type": "Inside.Core.Formula.Definition.DefinitionAC, Inside.Core.Formula",_x000D_
        "ID": 7158,_x000D_
        "Results": [_x000D_
          [_x000D_
            "200"_x000D_
          ]_x000D_
        ],_x000D_
        "Statistics": {_x000D_
          "CreationDate": "2022-11-15T10:02:33.4860572+01:00",_x000D_
          "LastRefreshDate": "2020-11-09T16:14:23.0704866+01:00",_x000D_
          "TotalRefreshCount": 2,_x000D_
          "CustomInfo": {}_x000D_
        }_x000D_
      },_x000D_
      "7159": {_x000D_
        "$type": "Inside.Core.Formula.Definition.DefinitionAC, Inside.Core.Formula",_x000D_
        "ID": 7159,_x000D_
        "Results": [_x000D_
          [_x000D_
            "400"_x000D_
          ]_x000D_
        ],_x000D_
        "Statistics": {_x000D_
          "CreationDate": "2022-11-15T10:02:33.4860572+01:00",_x000D_
          "LastRefreshDate": "2020-11-09T16:14:23.0734953+01:00",_x000D_
          "TotalRefreshCount": 2,_x000D_
          "CustomInfo": {}_x000D_
        }_x000D_
      },_x000D_
      "7160": {_x000D_
        "$type": "Inside.Core.Formula.Definition.DefinitionAC, Inside.Core.Formula",_x000D_
        "ID": 7160,_x000D_
        "Results": [_x000D_
          [_x000D_
            "150"_x000D_
          ]_x000D_
        ],_x000D_
        "Statistics": {_x000D_
          "CreationDate": "2022-11-15T10:02:33.4860572+01:00",_x000D_
          "LastRefreshDate": "2020-11-09T16:14:23.0764805+01:00",_x000D_
          "TotalRefreshCount": 2,_x000D_
          "CustomInfo": {}_x000D_
        }_x000D_
      },_x000D_
      "7161": {_x000D_
        "$type": "Inside.Core.Formula.Definition.DefinitionAC, Inside.Core.Formula",_x000D_
        "ID": 7161,_x000D_
        "Results": [_x000D_
          [_x000D_
            "300"_x000D_
          ]_x000D_
        ],_x000D_
        "Statistics": {_x000D_
          "CreationDate": "2022-11-15T10:02:33.4860572+01:00",_x000D_
          "LastRefreshDate": "2020-11-09T16:14:23.0798844+01:00",_x000D_
          "TotalRefreshCount": 2,_x000D_
          "CustomInfo": {}_x000D_
        }_x000D_
      },_x000D_
      "7162": {_x000D_
        "$type": "Inside.Core.Formula.Definition.DefinitionAC, Inside.Core.Formula",_x000D_
        "ID": 7162,_x000D_
        "Results": [_x000D_
          [_x000D_
            "100"_x000D_
          ]_x000D_
        ],_x000D_
        "Statistics": {_x000D_
          "CreationDate": "2022-11-15T10:02:33.4860572+01:00",_x000D_
          "LastRefreshDate": "2020-11-09T16:14:24.4695553+01:00",_x000D_
          "TotalRefreshCount": 2,_x000D_
          "CustomInfo": {}_x000D_
        }_x000D_
      },_x000D_
      "7163": {_x000D_
        "$type": "Inside.Core.Formula.Definition.DefinitionAC, Inside.Core.Formula",_x000D_
        "ID": 7163,_x000D_
        "Results": [_x000D_
          [_x000D_
            "200"_x000D_
          ]_x000D_
        ],_x000D_
        "Statistics": {_x000D_
          "CreationDate": "2022-11-15T10:02:33.4860572+01:00",_x000D_
          "LastRefreshDate": "2020-11-09T16:14:23.6739765+01:00",_x000D_
          "TotalRefreshCount": 2,_x000D_
          "CustomInfo": {}_x000D_
        }_x000D_
      },_x000D_
      "7164": {_x000D_
        "$type": "Inside.Core.Formula.Definition.DefinitionAC, Inside.Core.Formula",_x000D_
        "ID": 7164,_x000D_
        "Results": [_x000D_
          [_x000D_
            "300"_x000D_
          ]_x000D_
        ],_x000D_
        "Statistics": {_x000D_
          "CreationDate": "2022-11-15T10:02:33.4860572+01:00",_x000D_
          "LastRefreshDate": "2020-11-09T16:14:24.2705595+01:00",_x000D_
          "TotalRefreshCount": 2,_x000D_
          "CustomInfo": {}_x000D_
        }_x000D_
      },_x000D_
      "7165": {_x000D_
        "$type": "Inside.Core.Formula.Definition.DefinitionAC, Inside.Core.Formula",_x000D_
        "ID": 7165,_x000D_
        "Results": [_x000D_
          [_x000D_
            "100"_x000D_
          ]_x000D_
        ],_x000D_
        "Statistics": {_x000D_
          "CreationDate": "2022-11-15T10:02:33.4860572+01:00",_x000D_
          "LastRefreshDate": "2020-11-09T16:14:23.0899006+01:00",_x000D_
          "TotalRefreshCount": 2,_x000D_
          "CustomInfo": {}_x000D_
        }_x000D_
      },_x000D_
      "7166": {_x000D_
        "$type": "Inside.Core.Formula.Definition.DefinitionAC, Inside.Core.Formula",_x000D_
        "ID": 7166,_x000D_
        "Results": [_x000D_
          [_x000D_
            "100"_x000D_
          ]_x000D_
        ],_x000D_
        "Statistics": {_x000D_
          "CreationDate": "2022-11-15T10:02:33.4860572+01:00",_x000D_
          "LastRefreshDate": "2020-11-09T16:14:23.6810054+01:00",_x000D_
          "TotalRefreshCount": 2,_x000D_
          "CustomInfo": {}_x000D_
        }_x000D_
      },_x000D_
      "7167": {_x000D_
        "$type": "Inside.Core.Formula.Definition.DefinitionAC, Inside.Core.Formula",_x000D_
        "ID": 7167,_x000D_
        "Results": [_x000D_
          [_x000D_
            "250"_x000D_
          ]_x000D_
        ],_x000D_
        "Statistics": {_x000D_
          "CreationDate": "2022-11-15T10:02:33.4860572+01:00",_x000D_
          "LastRefreshDate": "2020-11-09T16:14:23.8788872+01:00",_x000D_
          "TotalRefreshCount": 2,_x000D_
          "CustomInfo": {}_x000D_
        }_x000D_
      },_x000D_
      "7168": {_x000D_
        "$type": "Inside.Core.Formula.Definition.DefinitionAC, Inside.Core.Formula",_x000D_
        "ID": 7168,_x000D_
        "Results": [_x000D_
          [_x000D_
            "200"_x000D_
          ]_x000D_
        ],_x000D_
        "Statistics": {_x000D_
          "CreationDate": "2022-11-15T10:02:33.4860572+01:00",_x000D_
          "LastRefreshDate": "2020-11-09T16:14:24.0815059+01:00",_x000D_
          "TotalRefreshCount": 2,_x000D_
          "CustomInfo": {}_x000D_
        }_x000D_
      },_x000D_
      "7169": {_x000D_
        "$type": "Inside.Core.Formula.Definition.DefinitionAC, Inside.Core.Formula",_x000D_
        "ID": 7169,_x000D_
        "Results": [_x000D_
          [_x000D_
            "100"_x000D_
          ]_x000D_
        ],_x000D_
        "Statistics": {_x000D_
          "CreationDate": "2022-11-15T10:02:33.4860572+01:00",_x000D_
          "LastRefreshDate": "2020-11-09T16:14:24.0834984+01:00",_x000D_
          "TotalRefreshCount": 2,_x000D_
          "CustomInfo": {}_x000D_
        }_x000D_
      },_x000D_
      "7170": {_x000D_
        "$type": "Inside.Core.Formula.Definition.DefinitionAC, Inside.Core.Formula",_x000D_
        "ID": 7170,_x000D_
        "Results": [_x000D_
          [_x000D_
            "100"_x000D_
          ]_x000D_
        ],_x000D_
        "Statistics": {_x000D_
          "CreationDate": "2022-11-15T10:02:33.4860572+01:00",_x000D_
          "LastRefreshDate": "2020-11-09T16:14:24.0844947+01:00",_x000D_
          "TotalRefreshCount": 2,_x000D_
          "CustomInfo": {}_x000D_
        }_x000D_
      },_x000D_
      "7171": {_x000D_
        "$type": "Inside.Core.Formula.Definition.DefinitionAC, Inside.Core.Formula",_x000D_
        "ID": 7171,_x000D_
        "Results": [_x000D_
          [_x000D_
            "200"_x000D_
          ]_x000D_
        ],_x000D_
        "Statistics": {_x000D_
          "CreationDate": "2022-11-15T10:02:33.4860572+01:00",_x000D_
          "LastRefreshDate": "2020-11-09T16:14:24.0864954+01:00",_x000D_
          "TotalRefreshCount": 2,_x000D_
          "CustomInfo": {}_x000D_
        }_x000D_
      },_x000D_
      "7172": {_x000D_
        "$type": "Inside.Core.Formula.Definition.DefinitionAC, Inside.Core.Formula",_x000D_
        "ID": 7172,_x000D_
        "Results": [_x000D_
          [_x000D_
            "100"_x000D_
          ]_x000D_
        ],_x000D_
        "Statistics": {_x000D_
          "CreationDate": "2022-11-15T10:02:33.4860572+01:00",_x000D_
          "LastRefreshDate": "2020-11-09T16:14:24.0884836+01:00",_x000D_
          "TotalRefreshCount": 2,_x000D_
          "CustomInfo": {}_x000D_
        }_x000D_
      },_x000D_
      "7173": {_x000D_
        "$type": "Inside.Core.Formula.Definition.DefinitionAC, Inside.Core.Formula",_x000D_
        "ID": 7173,_x000D_
        "Results": [_x000D_
          [_x000D_
            "300"_x000D_
          ]_x000D_
        ],_x000D_
        "Statistics": {_x000D_
          "CreationDate": "2022-11-15T10:02:33.4860572+01:00",_x000D_
          "LastRefreshDate": "2020-11-09T16:14:24.0894848+01:00",_x000D_
          "TotalRefreshCount": 2,_x000D_
          "CustomInfo": {}_x000D_
        }_x000D_
      },_x000D_
      "7174": {_x000D_
        "$type": "Inside.Core.Formula.Definition.DefinitionAC, Inside.Core.Formula",_x000D_
        "ID": 7174,_x000D_
        "Results": [_x000D_
          [_x000D_
            "150"_x000D_
          ]_x000D_
        ],_x000D_
        "Statistics": {_x000D_
          "CreationDate": "2022-11-15T10:02:33.4860572+01:00",_x000D_
          "LastRefreshDate": "2020-11-09T16:14:24.0914807+01:00",_x000D_
          "TotalRefreshCount": 2,_x000D_
          "CustomInfo": {}_x000D_
        }_x000D_
      },_x000D_
      "7175": {_x000D_
        "$type": "Inside.Core.Formula.Definition.DefinitionAC, Inside.Core.Formula",_x000D_
        "ID": 7175,_x000D_
        "Results": [_x000D_
          [_x000D_
            "250"_x000D_
          ]_x000D_
        ],_x000D_
        "Statistics": {_x000D_
          "CreationDate": "2022-11-15T10:02:33.4860572+01:00",_x000D_
          "LastRefreshDate": "2020-11-09T16:14:24.093473+01:00",_x000D_
          "TotalRefreshCount": 2,_x000D_
          "CustomInfo": {}_x000D_
        }_x000D_
      },_x000D_
      "7176": {_x000D_
        "$type": "Inside.Core.Formula.Definition.DefinitionAC, Inside.Core.Formula",_x000D_
        "ID": 7176,_x000D_
        "Results": [_x000D_
          [_x000D_
            "300"_x000D_
          ]_x000D_
        ],_x000D_
        "Statistics": {_x000D_
          "CreationDate": "2022-11-15T10:02:33.4860572+01:00",_x000D_
          "LastRefreshDate": "2020-11-09T16:14:24.0954542+01:00",_x000D_
          "TotalRefreshCount": 2,_x000D_
          "CustomInfo": {}_x000D_
        }_x000D_
      },_x000D_
      "7177": {_x000D_
        "$type": "Inside.Core.Formula.Definition.DefinitionAC, Inside.Core.Formula",_x000D_
        "ID": 7177,_x000D_
        "Results": [_x000D_
          [_x000D_
            "250"_x000D_
          ]_x000D_
        ],_x000D_
        "Statistics": {_x000D_
          "CreationDate": "2022-11-15T10:02:33.4860572+01:00",_x000D_
          "LastRefreshDate": "2020-11-09T16:14:24.0964636+01:00",_x000D_
          "TotalRefreshCount": 2,_x000D_
          "CustomInfo": {}_x000D_
        }_x000D_
      },_x000D_
      "7178": {_x000D_
        "$type": "Inside.Core.Formula.Definition.DefinitionAC, Inside.Core.Formula",_x000D_
        "ID": 7178,_x000D_
        "Results": [_x000D_
          [_x000D_
            "100"_x000D_
          ]_x000D_
        ],_x000D_
        "Statistics": {_x000D_
          "CreationDate": "2022-11-15T10:02:33.4860572+01:00",_x000D_
          "LastRefreshDate": "2020-11-09T16:14:24.0984602+01:00",_x000D_
          "TotalRefreshCount": 2,_x000D_
          "CustomInfo": {}_x000D_
        }_x000D_
      },_x000D_
      "7179": {_x000D_
        "$type": "Inside.Core.Formula.Definition.DefinitionAC, Inside.Core.Formula",_x000D_
        "ID": 7179,_x000D_
        "Results": [_x000D_
          [_x000D_
            "100"_x000D_
          ]_x000D_
        ],_x000D_
        "Statistics": {_x000D_
          "CreationDate": "2022-11-15T10:02:33.4860572+01:00",_x000D_
          "LastRefreshDate": "2020-11-09T16:14:24.1004533+01:00",_x000D_
          "TotalRefreshCount": 2,_x000D_
          "CustomInfo": {}_x000D_
        }_x000D_
      },_x000D_
      "7180": {_x000D_
        "$type": "Inside.Core.Formula.Definition.DefinitionAC, Inside.Core.Formula",_x000D_
        "ID": 7180,_x000D_
        "Results": [_x000D_
          [_x000D_
            "250"_x000D_
          ]_x000D_
        ],_x000D_
        "Statistics": {_x000D_
          "CreationDate": "2022-11-15T10:02:33.4860572+01:00",_x000D_
          "LastRefreshDate": "2020-11-09T16:14:24.1014486+01:00",_x000D_
          "TotalRefreshCount": 2,_x000D_
          "CustomInfo": {}_x000D_
        }_x000D_
      },_x000D_
      "7181": {_x000D_
        "$type": "Inside.Core.Formula.Definition.DefinitionAC, Inside.Core.Formula",_x000D_
        "ID": 7181,_x000D_
        "Results": [_x000D_
          [_x000D_
            "300"_x000D_
          ]_x000D_
        ],_x000D_
        "Statistics": {_x000D_
          "CreationDate": "2022-11-15T10:02:33.4860572+01:00",_x000D_
          "LastRefreshDate": "2020-11-09T16:14:24.103443+01:00",_x000D_
          "TotalRefreshCount": 2,_x000D_
          "CustomInfo": {}_x000D_
        }_x000D_
      },_x000D_
      "7182": {_x000D_
        "$type": "Inside.Core.Formula.Definition.DefinitionAC, Inside.Core.Formula",_x000D_
        "ID": 7182,_x000D_
        "Results": [_x000D_
          [_x000D_
            "100"_x000D_
          ]_x000D_
        ],_x000D_
        "Statistics": {_x000D_
          "CreationDate": "2022-11-15T10:02:33.4860572+01:00",_x000D_
          "LastRefreshDate": "2020-11-09T16:14:24.1044523+01:00",_x000D_
          "TotalRefreshCount": 2,_x000D_
          "CustomInfo": {}_x000D_
        }_x000D_
      },_x000D_
      "7183": {_x000D_
        "$type": "Inside.Core.Formula.Definition.DefinitionAC, Inside.Core.Formula",_x000D_
        "ID": 7183,_x000D_
        "Results": [_x000D_
          [_x000D_
            "150"_x000D_
          ]_x000D_
        ],_x000D_
        "Statistics": {_x000D_
          "CreationDate": "2022-11-15T10:02:33.4860572+01:00",_x000D_
          "LastRefreshDate": "2020-11-09T16:14:24.1064379+01:00",_x000D_
          "TotalRefreshCount": 2,_x000D_
          "CustomInfo": {}_x000D_
        }_x000D_
      },_x000D_
      "7184": {_x000D_
        "$type": "Inside.Core.Formula.Definition.DefinitionAC, Inside.Core.Formula",_x000D_
        "ID": 7184,_x000D_
        "Results": [_x000D_
          [_x000D_
            "Employé"_x000D_
          ]_x000D_
        ],_x000D_
        "Statistics": {_x000D_
          "CreationDate": "2022-11-15T10:02:33.4860572+01:00",_x000D_
          "LastRefreshDate": "2020-11-09T16:14:22.8864387+01:00",_x000D_
          "TotalRefreshCount": 2,_x000D_
          "CustomInfo": {}_x000D_
        }_x000D_
      },_x000D_
      "7185": {_x000D_
        "$type": "Inside.Core.Formula.Definition.DefinitionAC, Inside.Core.Formula",_x000D_
        "ID": 7185,_x000D_
        "Results": [_x000D_
          [_x000D_
            "1"_x000D_
          ]_x000D_
        ],_x000D_
        "Statistics": {_x000D_
          "CreationDate": "2022-11-15T10:02:33.4860572+01:00",_x000D_
          "LastRefreshDate": "2020-11-09T16:14:22.9342959+01:00",_x000D_
          "TotalRefreshCount": 2,_x000D_
          "CustomInfo": {}_x000D_
        }_x000D_
      },_x000D_
      "7186": {_x000D_
        "$type": "Inside.Core.Formula.Definition.DefinitionAC, Inside.Core.Formula",_x000D_
        "ID": 7186,_x000D_
        "Results": [_x000D_
          [_x000D_
            ""_x000D_
          ]_x000D_
        ],_x000D_
        "Statistics": {_x000D_
          "CreationDate": "2022-11-15T10:02:33.4860572+01:00",_x000D_
          "LastRefreshDate": "2020-11-09T16:14:24.1500696+01:00",_x000D_
          "TotalRefreshCount": 2,_x000D_
          "CustomInfo": {}_x000D_
        }_x000D_
      },_x000D_
      "7187": {_x000D_
        "$type": "Inside.Core.Formula.Definition.DefinitionAC, Inside.Core.Formula",_x000D_
        "ID": 7187,_x000D_
        "Results": [_x000D_
          [_x000D_
            ""_x000D_
          ]_x000D_
        ],_x000D_
        "Statistics": {_x000D_
          "CreationDate": "2022-11-15T10:02:33.4860572+01:00",_x000D_
          "LastRefreshDate": "2020-11-09T16:14:24.374555+01:00",_x000D_
          "TotalRefreshCount": 2,_x000D_
          "CustomInfo": {}_x000D_
        }_x000D_
      },_x000D_
      "7188": {_x000D_
        "$type": "Inside.Core.Formula.Definition.DefinitionAC, Inside.Core.Formula",_x000D_
        "ID": 7188,_x000D_
        "Results": [_x000D_
          [_x000D_
            "Catégorie 3"_x000D_
          ]_x000D_
        ],_x000D_
        "Statistics": {_x000D_
          "CreationDate": "2022-11-15T10:02:33.4860572+01:00",_x000D_
          "LastRefreshDate": "2020-11-09T16:14:24.4145645+01:00",_x000D_
          "TotalRefreshCount": 2,_x000D_
          "CustomInfo": {}_x000D_
        }_x000D_
      },_x000D_
      "7189": {_x000D_
        "$type": "Inside.Core.Formula.Definition.DefinitionAC, Inside.Core.Formula",_x000D_
        "ID": 7189,_x000D_
        "Results": [_x000D_
          [_x000D_
            "300"_x000D_
          ]_x000D_
        ],_x000D_
        "Statistics": {_x000D_
          "CreationDate": "2022-11-15T10:02:33.4860572+01:00",_x000D_
          "LastRefreshDate": "2020-11-09T16:14:24.0315117+01:00",_x000D_
          "TotalRefreshCount": 2,_x000D_
          "CustomInfo": {}_x000D_
        }_x000D_
      },_x000D_
      "7190": {_x000D_
        "$type": "Inside.Core.Formula.Definition.DefinitionAC, Inside.Core.Formula",_x000D_
        "ID": 7190,_x000D_
        "Results": [_x000D_
          [_x000D_
            "100"_x000D_
          ]_x000D_
        ],_x000D_
        "Statistics": {_x000D_
          "CreationDate": "2022-11-15T10:02:33.4860572+01:00",_x000D_
          "LastRefreshDate": "2020-11-09T16:14:24.0480675+01:00",_x000D_
          "TotalRefreshCount": 2,_x000D_
          "CustomInfo": {}_x000D_
        }_x000D_
      },_x000D_
      "7191": {_x000D_
        "$type": "Inside.Core.Formula.Definition.DefinitionAC, Inside.Core.Formula",_x000D_
        "ID": 7191,_x000D_
        "Results": [_x000D_
          [_x000D_
            "250"_x000D_
          ]_x000D_
        ],_x000D_
        "Statistics": {_x000D_
          "CreationDate": "2022-11-15T10:02:33.4860572+01:00",_x000D_
          "LastRefreshDate": "2020-11-09T16:14:24.0655424+01:00",_x000D_
          "TotalRefreshCount": 2,_x000D_
          "CustomInfo": {}_x000D_
        }_x000D_
      },_x000D_
      "7192": {_x000D_
        "$type": "Inside.Core.Formula.Definition.DefinitionAC, Inside.Core.Formula",_x000D_
        "ID": 7192,_x000D_
        "Results": [_x000D_
          [_x000D_
            "200"_x000D_
          ]_x000D_
        ],_x000D_
        "Statistics": {_x000D_
          "CreationDate": "2022-11-15T10:02:33.4860572+01:00",_x000D_
          "LastRefreshDate": "2020-11-09T16:14:23.0938471+01:00",_x000D_
          "TotalRefreshCount": 2,_x000D_
          "CustomInfo": {}_x000D_
        }_x000D_
      },_x000D_
      "7193": {_x000D_
        "$type": "Inside.Core.Formula.Definition.DefinitionAC, Inside.Core.Formula",_x000D_
        "ID": 7193,_x000D_
        "Results": [_x000D_
          [_x000D_
            "300"_x000D_
          ]_x000D_
        ],_x000D_
        "Statistics": {_x000D_
          "CreationDate": "2022-11-15T10:02:33.4860572+01:00",_x000D_
          "LastRefreshDate": "2020-11-09T16:14:23.5054101+01:00",_x000D_
          "TotalRefreshCount": 2,_x000D_
          "CustomInfo": {}_x000D_
        }_x000D_
      },_x000D_
      "7194": {_x000D_
        "$type": "Inside.Core.Formula.Definition.DefinitionAC, Inside.Core.Formula",_x000D_
        "ID": 7194,_x000D_
        "Results": [_x000D_
          [_x000D_
            "400"_x000D_
          ]_x000D_
        ],_x000D_
        "Statistics": {_x000D_
          "CreationDate": "2022-11-15T10:02:33.4860572+01:00",_x000D_
          "LastRefreshDate": "2020-11-09T16:14:23.5144338+01:00",_x000D_
          "TotalRefreshCount": 2,_x000D_
          "CustomInfo": {}_x000D_
        }_x000D_
      },_x000D_
      "7195": {_x000D_
        "$type": "Inside.Core.Formula.Definition.DefinitionAC, Inside.Core.Formula",_x000D_
        "ID": 7195,_x000D_
        "Results": [_x000D_
          [_x000D_
            "300"_x000D_
          ]_x000D_
        ],_x000D_
        "Statistics": {_x000D_
          "CreationDate": "2022-11-15T10:02:33.4860572+01:00",_x000D_
          "LastRefreshDate": "2020-11-09T16:14:23.5224492+01:00",_x000D_
          "TotalRefreshCount": 2,_x000D_
          "CustomInfo": {}_x000D_
        }_x000D_
      },_x000D_
      "7196": {_x000D_
        "$type": "Inside.Core.Formula.Definition.DefinitionAC, Inside.Core.Formula",_x000D_
        "ID": 7196,_x000D_
        "Results": [_x000D_
          [_x000D_
            "Employé"_x000D_
          ]_x000D_
        ],_x000D_
        "Statistics": {_x000D_
          "CreationDate": "2022-11-15T10:02:33.4860572+01:00",_x000D_
          "LastRefreshDate": "2020-11-09T16:14:21.3273211+01:00",_x000D_
          "TotalRefreshCount": 2,_x000D_
          "CustomInfo": {}_x000D_
        }_x000D_
      },_x000D_
      "7197": {_x000D_
        "$type": "Inside.Core.Formula.Definition.DefinitionAC, Inside.Core.Formula",_x000D_
        "ID": 7197,_x000D_
        "Results": [_x000D_
          [_x000D_
            "3"_x000D_
          ]_x000D_
        ],_x000D_
        "Statistics": {_x000D_
          "CreationDate": "2022-11-15T10:02:33.4860572+01:00",_x000D_
          "LastRefreshDate": "2020-11-09T16:14:22.9223234+01:00",_x000D_
          "TotalRefreshCount": 2,_x000D_
          "CustomInfo": {}_x000D_
        }_x000D_
      },_x000D_
      "7198": {_x000D_
        "$type": "Inside.Core.Formula.Definition.DefinitionAC, Inside.Core.Formula",_x000D_
        "ID": 7198,_x000D_
        "Results": [_x000D_
          [_x000D_
            "2"_x000D_
          ]_x000D_
        ],_x000D_
        "Statistics": {_x000D_
          "CreationDate": "2022-11-15T10:02:33.4860572+01:00",_x000D_
          "LastRefreshDate": "2020-11-09T16:14:21.6309237+01:00",_x000D_
          "TotalRefreshCount": 2,_x000D_
          "CustomInfo": {}_x000D_
        }_x000D_
      },_x000D_
      "7199": {_x000D_
        "$type": "Inside.Core.Formula.Definition.DefinitionAC, Inside.Core.Formula",_x000D_
        "ID": 7199,_x000D_
        "Results": [_x000D_
          [_x000D_
            "4"_x000D_
          ]_x000D_
        ],_x000D_
        "Statistics": {_x000D_
          "CreationDate": "2022-11-15T10:02:33.4860572+01:00",_x000D_
          "LastRefreshDate": "2020-11-09T16:14:21.9019871+01:00",_x000D_
          "TotalRefreshCount": 2,_x000D_
          "CustomInfo": {}_x000D_
        }_x000D_
      },_x000D_
      "7200": {_x000D_
        "$type": "Inside.Core.Formula.Definition.DefinitionAC, Inside.Core.Formula",_x000D_
        "ID": 7200,_x000D_
        "Results": [_x000D_
          [_x000D_
            "Catégorie 1"_x000D_
          ]_x000D_
        ],_x000D_
        "Statistics": {_x000D_
          "CreationDate": "2022-11-15T10:02:33.4860572+01:00",_x000D_
          "LastRefreshDate": "2020-11-09T16:14:22.8164997+01:00",_x000D_
          "TotalRefreshCount": 2,_x000D_
          "CustomInfo": {}_x000D_
        }_x000D_
      },_x000D_
      "7201": {_x000D_
        "$type": "Inside.Core.Formula.Definition.DefinitionAC, Inside.Core.Formula",_x000D_
        "ID": 7201,_x000D_
        "Results": [_x000D_
          [_x000D_
            "Catégorie 5"_x000D_
          ]_x000D_
        ],_x000D_
        "Statistics": {_x000D_
          "CreationDate": "2022-11-15T10:02:33.4860572+01:00",_x000D_
          "LastRefreshDate": "2020-11-09T16:14:23.5465039+01:00",_x000D_
          "TotalRefreshCount": 2,_x000D_
          "CustomInfo": {}_x000D_
        }_x000D_
      },_x000D_
      "7202": {_x000D_
        "$type": "Inside.Core.Formula.Definition.DefinitionAC, Inside.Core.Formula",_x000D_
        "ID": 7202,_x000D_
        "Results": [_x000D_
          [_x000D_
            "Catégorie 5"_x000D_
          ]_x000D_
        ],_x000D_
        "Statistics": {_x000D_
          "CreationDate": "2022-11-15T10:02:33.4860572+01:00",_x000D_
          "LastRefreshDate": "2020-11-09T16:14:24.3595517+01:00",_x000D_
          "TotalRefreshCount": 2,_x000D_
          "CustomInfo": {}_x000D_
        }_x000D_
      },_x000D_
      "7203": {_x000D_
        "$type": "Inside.Core.Formula.Definition.DefinitionAC, Inside.Core.Formula",_x000D_
        "ID": 7203,_x000D_
        "Results": [_x000D_
          [_x000D_
            ""_x000D_
          ]_x000D_
        ],_x000D_
        "Statistics": {_x000D_
          "CreationDate": "2022-11-15T10:02:33.4860572+01:00",_x000D_
          "LastRefreshDate": "2020-11-09T16:14:24.3765506+01:00",_x000D_
          "TotalRefreshCount": 2,_x000D_
          "CustomInfo": {}_x000D_
        }_x000D_
      },_x000D_
      "7204": {_x000D_
        "$type": "Inside.Core.Formula.Definition.DefinitionAC, Inside.Core.Formula",_x000D_
        "ID": 7204,_x000D_
        "Results": [_x000D_
          [_x000D_
            ""_x000D_
          ]_x000D_
        ],_x000D_
        "Statistics": {_x000D_
          "CreationDate": "2022-11-15T10:02:33.4860572+01:00",_x000D_
          "LastRefreshDate": "2020-11-09T16:14:24.3915086+01:00",_x000D_
          "TotalRefreshCount": 2,_x000D_
          "CustomInfo": {}_x000D_
        }_x000D_
      },_x000D_
      "7205": {_x000D_
        "$type": "Inside.Core.Formula.Definition.DefinitionAC, Inside.Core.Formula",_x000D_
        "ID": 7205,_x000D_
        "Results": [_x000D_
          [_x000D_
            "Catégorie 1"_x000D_
          ]_x000D_
        ],_x000D_
        "Statistics": {_x000D_
          "CreationDate": "2022-11-15T10:02:33.4860572+01:00",_x000D_
          "LastRefreshDate": "2020-11-09T16:14:24.4084585+01:00",_x000D_
          "TotalRefreshCount": 2,_x000D_
          "CustomInfo": {}_x000D_
        }_x000D_
      },_x000D_
      "7206": {_x000D_
        "$type": "Inside.Core.Formula.Definition.DefinitionAC, Inside.Core.Formula",_x000D_
        "ID": 7206,_x000D_
        "Results": [_x000D_
          [_x000D_
            "250"_x000D_
          ]_x000D_
        ],_x000D_
        "Statistics": {_x000D_
          "CreationDate": "2022-11-15T10:02:33.4860572+01:00",_x000D_
          "LastRefreshDate": "2020-11-09T16:14:24.219552+01:00",_x000D_
          "TotalRefreshCount": 2,_x000D_
          "CustomInfo": {}_x000D_
        }_x000D_
      },_x000D_
      "7207": {_x000D_
        "$type": "Inside.Core.Formula.Definition.DefinitionAC, Inside.Core.Formula",_x000D_
        "ID": 7207,_x000D_
        "Results": [_x000D_
          [_x000D_
            "250"_x000D_
          ]_x000D_
        ],_x000D_
        "Statistics": {_x000D_
          "CreationDate": "2022-11-15T10:02:33.4860572+01:00",_x000D_
          "LastRefreshDate": "2020-11-09T16:14:24.428535+01:00",_x000D_
          "TotalRefreshCount": 2,_x000D_
          "CustomInfo": {}_x000D_
        }_x000D_
      },_x000D_
      "7208": {_x000D_
        "$type": "Inside.Core.Formula.Definition.DefinitionAC, Inside.Core.Formula",_x000D_
        "ID": 7208,_x000D_
        "Results": [_x000D_
          [_x000D_
            "200"_x000D_
          ]_x000D_
        ],_x000D_
        "Statistics": {_x000D_
          "CreationDate": "2022-11-15T10:02:33.4860572+01:00",_x000D_
  </t>
  </si>
  <si>
    <t xml:space="preserve">        "LastRefreshDate": "2020-11-09T16:14:24.4345184+01:00",_x000D_
          "TotalRefreshCount": 2,_x000D_
          "CustomInfo": {}_x000D_
        }_x000D_
      },_x000D_
      "7209": {_x000D_
        "$type": "Inside.Core.Formula.Definition.DefinitionAC, Inside.Core.Formula",_x000D_
        "ID": 7209,_x000D_
        "Results": [_x000D_
          [_x000D_
            "250"_x000D_
          ]_x000D_
        ],_x000D_
        "Statistics": {_x000D_
          "CreationDate": "2022-11-15T10:02:33.4860572+01:00",_x000D_
          "LastRefreshDate": "2020-11-09T16:14:24.4414579+01:00",_x000D_
          "TotalRefreshCount": 2,_x000D_
          "CustomInfo": {}_x000D_
        }_x000D_
      },_x000D_
      "7210": {_x000D_
        "$type": "Inside.Core.Formula.Definition.DefinitionAC, Inside.Core.Formula",_x000D_
        "ID": 7210,_x000D_
        "Results": [_x000D_
          [_x000D_
            "200"_x000D_
          ]_x000D_
        ],_x000D_
        "Statistics": {_x000D_
          "CreationDate": "2022-11-15T10:02:33.4860572+01:00",_x000D_
          "LastRefreshDate": "2020-11-09T16:14:24.4484913+01:00",_x000D_
          "TotalRefreshCount": 2,_x000D_
          "CustomInfo": {}_x000D_
        }_x000D_
      },_x000D_
      "7211": {_x000D_
        "$type": "Inside.Core.Formula.Definition.DefinitionAC, Inside.Core.Formula",_x000D_
        "ID": 7211,_x000D_
        "Results": [_x000D_
          [_x000D_
            "100"_x000D_
          ]_x000D_
        ],_x000D_
        "Statistics": {_x000D_
          "CreationDate": "2022-11-15T10:02:33.4860572+01:00",_x000D_
          "LastRefreshDate": "2020-11-09T16:14:24.4554622+01:00",_x000D_
          "TotalRefreshCount": 2,_x000D_
          "CustomInfo": {}_x000D_
        }_x000D_
      },_x000D_
      "7212": {_x000D_
        "$type": "Inside.Core.Formula.Definition.DefinitionAC, Inside.Core.Formula",_x000D_
        "ID": 7212,_x000D_
        "Results": [_x000D_
          [_x000D_
            "150"_x000D_
          ]_x000D_
        ],_x000D_
        "Statistics": {_x000D_
          "CreationDate": "2022-11-15T10:02:33.4860572+01:00",_x000D_
          "LastRefreshDate": "2020-11-09T16:14:24.4635738+01:00",_x000D_
          "TotalRefreshCount": 2,_x000D_
          "CustomInfo": {}_x000D_
        }_x000D_
      },_x000D_
      "7213": {_x000D_
        "$type": "Inside.Core.Formula.Definition.DefinitionAC, Inside.Core.Formula",_x000D_
        "ID": 7213,_x000D_
        "Results": [_x000D_
          [_x000D_
            "100"_x000D_
          ]_x000D_
        ],_x000D_
        "Statistics": {_x000D_
          "CreationDate": "2022-11-15T10:02:33.4860572+01:00",_x000D_
          "LastRefreshDate": "2020-11-09T16:14:24.2655142+01:00",_x000D_
          "TotalRefreshCount": 2,_x000D_
          "CustomInfo": {}_x000D_
        }_x000D_
      },_x000D_
      "7214": {_x000D_
        "$type": "Inside.Core.Formula.Definition.DefinitionAC, Inside.Core.Formula",_x000D_
        "ID": 7214,_x000D_
        "Results": [_x000D_
          [_x000D_
            "100"_x000D_
          ]_x000D_
        ],_x000D_
        "Statistics": {_x000D_
          "CreationDate": "2022-11-15T10:02:33.4860572+01:00",_x000D_
          "LastRefreshDate": "2020-11-09T16:14:24.0735268+01:00",_x000D_
          "TotalRefreshCount": 2,_x000D_
          "CustomInfo": {}_x000D_
        }_x000D_
      },_x000D_
      "7215": {_x000D_
        "$type": "Inside.Core.Formula.Definition.DefinitionAC, Inside.Core.Formula",_x000D_
        "ID": 7215,_x000D_
        "Results": [_x000D_
          [_x000D_
            "150"_x000D_
          ]_x000D_
        ],_x000D_
        "Statistics": {_x000D_
          "CreationDate": "2022-11-15T10:02:33.4860572+01:00",_x000D_
          "LastRefreshDate": "2020-11-09T16:14:23.2884585+01:00",_x000D_
          "TotalRefreshCount": 2,_x000D_
          "CustomInfo": {}_x000D_
        }_x000D_
      },_x000D_
      "7216": {_x000D_
        "$type": "Inside.Core.Formula.Definition.DefinitionAC, Inside.Core.Formula",_x000D_
        "ID": 7216,_x000D_
        "Results": [_x000D_
          [_x000D_
            "400"_x000D_
          ]_x000D_
        ],_x000D_
        "Statistics": {_x000D_
          "CreationDate": "2022-11-15T10:02:33.4860572+01:00",_x000D_
          "LastRefreshDate": "2020-11-09T16:14:23.8798831+01:00",_x000D_
          "TotalRefreshCount": 2,_x000D_
          "CustomInfo": {}_x000D_
        }_x000D_
      },_x000D_
      "7217": {_x000D_
        "$type": "Inside.Core.Formula.Definition.DefinitionAC, Inside.Core.Formula",_x000D_
        "ID": 7217,_x000D_
        "Results": [_x000D_
          [_x000D_
            "150"_x000D_
          ]_x000D_
        ],_x000D_
        "Statistics": {_x000D_
          "CreationDate": "2022-11-15T10:02:33.4860572+01:00",_x000D_
          "LastRefreshDate": "2020-11-09T16:14:23.8839006+01:00",_x000D_
          "TotalRefreshCount": 2,_x000D_
          "CustomInfo": {}_x000D_
        }_x000D_
      },_x000D_
      "7218": {_x000D_
        "$type": "Inside.Core.Formula.Definition.DefinitionAC, Inside.Core.Formula",_x000D_
        "ID": 7218,_x000D_
        "Results": [_x000D_
          [_x000D_
            "300"_x000D_
          ]_x000D_
        ],_x000D_
        "Statistics": {_x000D_
          "CreationDate": "2022-11-15T10:02:33.4860572+01:00",_x000D_
          "LastRefreshDate": "2020-11-09T16:14:23.8868633+01:00",_x000D_
          "TotalRefreshCount": 2,_x000D_
          "CustomInfo": {}_x000D_
        }_x000D_
      },_x000D_
      "7219": {_x000D_
        "$type": "Inside.Core.Formula.Definition.DefinitionAC, Inside.Core.Formula",_x000D_
        "ID": 7219,_x000D_
        "Results": [_x000D_
          [_x000D_
            "100"_x000D_
          ]_x000D_
        ],_x000D_
        "Statistics": {_x000D_
          "CreationDate": "2022-11-15T10:02:33.4860572+01:00",_x000D_
          "LastRefreshDate": "2020-11-09T16:14:23.8898582+01:00",_x000D_
          "TotalRefreshCount": 2,_x000D_
          "CustomInfo": {}_x000D_
        }_x000D_
      },_x000D_
      "7220": {_x000D_
        "$type": "Inside.Core.Formula.Definition.DefinitionAC, Inside.Core.Formula",_x000D_
        "ID": 7220,_x000D_
        "Results": [_x000D_
          [_x000D_
            "250"_x000D_
          ]_x000D_
        ],_x000D_
        "Statistics": {_x000D_
          "CreationDate": "2022-11-15T10:02:33.4860572+01:00",_x000D_
          "LastRefreshDate": "2020-11-09T16:14:23.8938489+01:00",_x000D_
          "TotalRefreshCount": 2,_x000D_
          "CustomInfo": {}_x000D_
        }_x000D_
      },_x000D_
      "7221": {_x000D_
        "$type": "Inside.Core.Formula.Definition.DefinitionAC, Inside.Core.Formula",_x000D_
        "ID": 7221,_x000D_
        "Results": [_x000D_
          [_x000D_
            "100"_x000D_
          ]_x000D_
        ],_x000D_
        "Statistics": {_x000D_
          "CreationDate": "2022-11-15T10:02:33.4860572+01:00",_x000D_
          "LastRefreshDate": "2020-11-09T16:14:23.8968397+01:00",_x000D_
          "TotalRefreshCount": 2,_x000D_
          "CustomInfo": {}_x000D_
        }_x000D_
      },_x000D_
      "7222": {_x000D_
        "$type": "Inside.Core.Formula.Definition.DefinitionAC, Inside.Core.Formula",_x000D_
        "ID": 7222,_x000D_
        "Results": [_x000D_
          [_x000D_
            "200"_x000D_
          ]_x000D_
        ],_x000D_
        "Statistics": {_x000D_
          "CreationDate": "2022-11-15T10:02:33.4860572+01:00",_x000D_
          "LastRefreshDate": "2020-11-09T16:14:23.8998323+01:00",_x000D_
          "TotalRefreshCount": 2,_x000D_
          "CustomInfo": {}_x000D_
        }_x000D_
      },_x000D_
      "7223": {_x000D_
        "$type": "Inside.Core.Formula.Definition.DefinitionAC, Inside.Core.Formula",_x000D_
        "ID": 7223,_x000D_
        "Results": [_x000D_
          [_x000D_
            "300"_x000D_
          ]_x000D_
        ],_x000D_
        "Statistics": {_x000D_
          "CreationDate": "2022-11-15T10:02:33.4860572+01:00",_x000D_
          "LastRefreshDate": "2020-11-09T16:14:23.9028229+01:00",_x000D_
          "TotalRefreshCount": 2,_x000D_
          "CustomInfo": {}_x000D_
        }_x000D_
      },_x000D_
      "7224": {_x000D_
        "$type": "Inside.Core.Formula.Definition.DefinitionAC, Inside.Core.Formula",_x000D_
        "ID": 7224,_x000D_
        "Results": [_x000D_
          [_x000D_
            "Employé"_x000D_
          ]_x000D_
        ],_x000D_
        "Statistics": {_x000D_
          "CreationDate": "2022-11-15T10:02:33.4860572+01:00",_x000D_
          "LastRefreshDate": "2020-11-09T16:14:21.9488327+01:00",_x000D_
          "TotalRefreshCount": 2,_x000D_
          "CustomInfo": {}_x000D_
        }_x000D_
      },_x000D_
      "7225": {_x000D_
        "$type": "Inside.Core.Formula.Definition.DefinitionAC, Inside.Core.Formula",_x000D_
        "ID": 7225,_x000D_
        "Results": [_x000D_
          [_x000D_
            "Employé"_x000D_
          ]_x000D_
        ],_x000D_
        "Statistics": {_x000D_
          "CreationDate": "2022-11-15T10:02:33.4860572+01:00",_x000D_
          "LastRefreshDate": "2020-11-09T16:14:22.6624501+01:00",_x000D_
          "TotalRefreshCount": 2,_x000D_
          "CustomInfo": {}_x000D_
        }_x000D_
      },_x000D_
      "7226": {_x000D_
        "$type": "Inside.Core.Formula.Definition.DefinitionAC, Inside.Core.Formula",_x000D_
        "ID": 7226,_x000D_
        "Results": [_x000D_
          [_x000D_
            "Ingénieur et cadre"_x000D_
          ]_x000D_
        ],_x000D_
        "Statistics": {_x000D_
          "CreationDate": "2022-11-15T10:02:33.4860572+01:00",_x000D_
          "LastRefreshDate": "2020-11-09T16:14:22.901402+01:00",_x000D_
          "TotalRefreshCount": 2,_x000D_
          "CustomInfo": {}_x000D_
        }_x000D_
      },_x000D_
      "7227": {_x000D_
        "$type": "Inside.Core.Formula.Definition.DefinitionAC, Inside.Core.Formula",_x000D_
        "ID": 7227,_x000D_
        "Results": [_x000D_
          [_x000D_
            "1"_x000D_
          ]_x000D_
        ],_x000D_
        "Statistics": {_x000D_
          "CreationDate": "2022-11-15T10:02:33.4860572+01:00",_x000D_
          "LastRefreshDate": "2020-11-09T16:14:22.4794114+01:00",_x000D_
          "TotalRefreshCount": 2,_x000D_
          "CustomInfo": {}_x000D_
        }_x000D_
      },_x000D_
      "7228": {_x000D_
        "$type": "Inside.Core.Formula.Definition.DefinitionAC, Inside.Core.Formula",_x000D_
        "ID": 7228,_x000D_
        "Results": [_x000D_
          [_x000D_
            "1"_x000D_
          ]_x000D_
        ],_x000D_
        "Statistics": {_x000D_
          "CreationDate": "2022-11-15T10:02:33.4860572+01:00",_x000D_
          "LastRefreshDate": "2020-11-09T16:14:21.4102857+01:00",_x000D_
          "TotalRefreshCount": 2,_x000D_
          "CustomInfo": {}_x000D_
        }_x000D_
      },_x000D_
      "7229": {_x000D_
        "$type": "Inside.Core.Formula.Definition.DefinitionAC, Inside.Core.Formula",_x000D_
        "ID": 7229,_x000D_
        "Results": [_x000D_
          [_x000D_
            "2"_x000D_
          ]_x000D_
        ],_x000D_
        "Statistics": {_x000D_
          "CreationDate": "2022-11-15T10:02:33.4860572+01:00",_x000D_
          "LastRefreshDate": "2020-11-09T16:14:22.9313032+01:00",_x000D_
          "TotalRefreshCount": 2,_x000D_
          "CustomInfo": {}_x000D_
        }_x000D_
      },_x000D_
      "7230": {_x000D_
        "$type": "Inside.Core.Formula.Definition.DefinitionAC, Inside.Core.Formula",_x000D_
        "ID": 7230,_x000D_
        "Results": [_x000D_
          [_x000D_
            "1"_x000D_
          ]_x000D_
        ],_x000D_
        "Statistics": {_x000D_
          "CreationDate": "2022-11-15T10:02:33.4860572+01:00",_x000D_
          "LastRefreshDate": "2020-11-09T16:14:21.8889892+01:00",_x000D_
          "TotalRefreshCount": 2,_x000D_
          "CustomInfo": {}_x000D_
        }_x000D_
      },_x000D_
      "7231": {_x000D_
        "$type": "Inside.Core.Formula.Definition.DefinitionAC, Inside.Core.Formula",_x000D_
        "ID": 7231,_x000D_
        "Results": [_x000D_
          [_x000D_
            "1"_x000D_
          ]_x000D_
        ],_x000D_
        "Statistics": {_x000D_
          "CreationDate": "2022-11-15T10:02:33.4860572+01:00",_x000D_
          "LastRefreshDate": "2020-11-09T16:14:21.9049855+01:00",_x000D_
          "TotalRefreshCount": 2,_x000D_
          "CustomInfo": {}_x000D_
        }_x000D_
      },_x000D_
      "7232": {_x000D_
        "$type": "Inside.Core.Formula.Definition.DefinitionAC, Inside.Core.Formula",_x000D_
        "ID": 7232,_x000D_
        "Results": [_x000D_
          [_x000D_
            "Catégorie 3"_x000D_
          ]_x000D_
        ],_x000D_
        "Statistics": {_x000D_
          "CreationDate": "2022-11-15T10:02:33.4860572+01:00",_x000D_
          "LastRefreshDate": "2020-11-09T16:14:23.5373727+01:00",_x000D_
          "TotalRefreshCount": 2,_x000D_
          "CustomInfo": {}_x000D_
        }_x000D_
      },_x000D_
      "7233": {_x000D_
        "$type": "Inside.Core.Formula.Definition.DefinitionAC, Inside.Core.Formula",_x000D_
        "ID": 7233,_x000D_
        "Results": [_x000D_
          [_x000D_
            ""_x000D_
          ]_x000D_
        ],_x000D_
        "Statistics": {_x000D_
          "CreationDate": "2022-11-15T10:02:33.4860572+01:00",_x000D_
          "LastRefreshDate": "2020-11-09T16:14:23.5414074+01:00",_x000D_
          "TotalRefreshCount": 2,_x000D_
          "CustomInfo": {}_x000D_
        }_x000D_
      },_x000D_
      "7234": {_x000D_
        "$type": "Inside.Core.Formula.Definition.DefinitionAC, Inside.Core.Formula",_x000D_
        "ID": 7234,_x000D_
        "Results": [_x000D_
          [_x000D_
            "Catégorie 2"_x000D_
          ]_x000D_
        ],_x000D_
        "Statistics": {_x000D_
          "CreationDate": "2022-11-15T10:02:33.4860572+01:00",_x000D_
          "LastRefreshDate": "2020-11-09T16:14:23.1492533+01:00",_x000D_
          "TotalRefreshCount": 2,_x000D_
          "CustomInfo": {}_x000D_
        }_x000D_
      },_x000D_
      "7235": {_x000D_
        "$type": "Inside.Core.Formula.Definition.DefinitionAC, Inside.Core.Formula",_x000D_
        "ID": 7235,_x000D_
        "Results": [_x000D_
          [_x000D_
            "Catégorie 2"_x000D_
          ]_x000D_
        ],_x000D_
        "Statistics": {_x000D_
          "CreationDate": "2022-11-15T10:02:33.4860572+01:00",_x000D_
          "LastRefreshDate": "2020-11-09T16:14:23.5574695+01:00",_x000D_
          "TotalRefreshCount": 2,_x000D_
          "CustomInfo": {}_x000D_
        }_x000D_
      },_x000D_
      "7236": {_x000D_
        "$type": "Inside.Core.Formula.Definition.DefinitionAC, Inside.Core.Formula",_x000D_
        "ID": 7236,_x000D_
        "Results": [_x000D_
          [_x000D_
            ""_x000D_
          ]_x000D_
        ],_x000D_
        "Statistics": {_x000D_
          "CreationDate": "2022-11-15T10:02:33.4860572+01:00",_x000D_
          "LastRefreshDate": "2020-11-09T16:14:24.362538+01:00",_x000D_
          "TotalRefreshCount": 2,_x000D_
          "CustomInfo": {}_x000D_
        }_x000D_
      },_x000D_
      "7237": {_x000D_
        "$type": "Inside.Core.Formula.Definition.DefinitionAC, Inside.Core.Formula",_x000D_
        "ID": 7237,_x000D_
        "Results": [_x000D_
          [_x000D_
            ""_x000D_
          ]_x000D_
        ],_x000D_
        "Statistics": {_x000D_
          "CreationDate": "2022-11-15T10:02:33.4860572+01:00",_x000D_
          "LastRefreshDate": "2020-11-09T16:14:24.3705591+01:00",_x000D_
          "TotalRefreshCount": 2,_x000D_
          "CustomInfo": {}_x000D_
        }_x000D_
      },_x000D_
      "7238": {_x000D_
        "$type": "Inside.Core.Formula.Definition.DefinitionAC, Inside.Core.Formula",_x000D_
        "ID": 7238,_x000D_
        "Results": [_x000D_
          [_x000D_
            "Catégorie 3"_x000D_
          ]_x000D_
        ],_x000D_
        "Statistics": {_x000D_
          "CreationDate": "2022-11-15T10:02:33.4860572+01:00",_x000D_
          "LastRefreshDate": "2020-11-09T16:14:24.378537+01:00",_x000D_
          "TotalRefreshCount": 2,_x000D_
          "CustomInfo": {}_x000D_
        }_x000D_
      },_x000D_
      "7239": {_x000D_
        "$type": "Inside.Core.Formula.Definition.DefinitionAC, Inside.Core.Formula",_x000D_
        "ID": 7239,_x000D_
        "Results": [_x000D_
          [_x000D_
            "Catégorie 1"_x000D_
          ]_x000D_
        ],_x000D_
        "Statistics": {_x000D_
          "CreationDate": "2022-11-15T10:02:33.4860572+01:00",_x000D_
          "LastRefreshDate": "2020-11-09T16:14:24.3855208+01:00",_x000D_
          "TotalRefreshCount": 2,_x000D_
          "CustomInfo": {}_x000D_
        }_x000D_
      },_x000D_
      "7240": {_x000D_
        "$type": "Inside.Core.Formula.Definition.DefinitionAC, Inside.Core.Formula",_x000D_
        "ID": 7240,_x000D_
        "Results": [_x000D_
          [_x000D_
            ""_x000D_
          ]_x000D_
        ],_x000D_
        "Statistics": {_x000D_
          "CreationDate": "2022-11-15T10:02:33.4860572+01:00",_x000D_
          "LastRefreshDate": "2020-11-09T16:14:24.3935049+01:00",_x000D_
          "TotalRefreshCount": 2,_x000D_
          "CustomInfo": {}_x000D_
        }_x000D_
      },_x000D_
      "7241": {_x000D_
        "$type": "Inside.Core.Formula.Definition.DefinitionAC, Inside.Core.Formula",_x000D_
        "ID": 7241,_x000D_
        "Results": [_x000D_
          [_x000D_
            ""_x000D_
          ]_x000D_
        ],_x000D_
        "Statistics": {_x000D_
          "CreationDate": "2022-11-15T10:02:33.4860572+01:00",_x000D_
          "LastRefreshDate": "2020-11-09T16:14:24.402464+01:00",_x000D_
          "TotalRefreshCount": 2,_x000D_
          "CustomInfo": {}_x000D_
        }_x000D_
      },_x000D_
      "7242": {_x000D_
        "$type": "Inside.Core.Formula.Definition.DefinitionAC, Inside.Core.Formula",_x000D_
        "ID": 7242,_x000D_
        "Results": [_x000D_
          [_x000D_
            ""_x000D_
          ]_x000D_
        ],_x000D_
        "Statistics": {_x000D_
          "CreationDate": "2022-11-15T10:02:33.4860572+01:00",_x000D_
          "LastRefreshDate": "2020-11-09T16:14:24.4105805+01:00",_x000D_
          "TotalRefreshCount": 2,_x000D_
          "CustomInfo": {}_x000D_
        }_x000D_
      },_x000D_
      "7243": {_x000D_
        "$type": "Inside.Core.Formula.Definition.DefinitionAC, Inside.Core.Formula",_x000D_
        "ID": 7243,_x000D_
        "Results": [_x000D_
          [_x000D_
            ""_x000D_
          ]_x000D_
        ],_x000D_
        "Statistics": {_x000D_
          "CreationDate": "2022-11-15T10:02:33.4860572+01:00",_x000D_
          "LastRefreshDate": "2020-11-09T16:14:24.215566+01:00",_x000D_
          "TotalRefreshCount": 2,_x000D_
          "CustomInfo": {}_x000D_
        }_x000D_
      },_x000D_
      "7244": {_x000D_
        "$type": "Inside.Core.Formula.Definition.DefinitionAC, Inside.Core.Formula",_x000D_
        "ID": 7244,_x000D_
        "Results": [_x000D_
          [_x000D_
            "250"_x000D_
          ]_x000D_
        ],_x000D_
        "Statistics": {_x000D_
          "CreationDate": "2022-11-15T10:02:33.4860572+01:00",_x000D_
          "LastRefreshDate": "2020-11-09T16:14:23.0353375+01:00",_x000D_
          "TotalRefreshCount": 2,_x000D_
          "CustomInfo": {}_x000D_
        }_x000D_
      },_x000D_
      "7245": {_x000D_
        "$type": "Inside.Core.Formula.Definition.DefinitionAC, Inside.Core.Formula",_x000D_
        "ID": 7245,_x000D_
        "Results": [_x000D_
          [_x000D_
            "100"_x000D_
          ]_x000D_
        ],_x000D_
        "Statistics": {_x000D_
          "CreationDate": "2022-11-15T10:02:33.4860572+01:00",_x000D_
          "LastRefreshDate": "2020-11-09T16:14:24.0265245+01:00",_x000D_
          "TotalRefreshCount": 2,_x000D_
          "CustomInfo": {}_x000D_
        }_x000D_
      },_x000D_
      "7246": {_x000D_
        "$type": "Inside.Core.Formula.Definition.DefinitionAC, Inside.Core.Formula",_x000D_
        "ID": 7246,_x000D_
        "Results": [_x000D_
          [_x000D_
            "300"_x000D_
          ]_x000D_
        ],_x000D_
        "Statistics": {_x000D_
          "CreationDate": "2022-11-15T10:02:33.4860572+01:00",_x000D_
          "LastRefreshDate": "2020-11-09T16:14:24.0305165+01:00",_x000D_
          "TotalRefreshCount": 2,_x000D_
          "CustomInfo": {}_x000D_
        }_x000D_
      },_x000D_
      "7247": {_x000D_
        "$type": "Inside.Core.Formula.Definition.DefinitionAC, Inside.Core.Formula",_x000D_
        "ID": 7247,_x000D_
        "Results": [_x000D_
          [_x000D_
            "150"_x000D_
          ]_x000D_
        ],_x000D_
        "Statistics": {_x000D_
          "CreationDate": "2022-11-15T10:02:33.4860572+01:00",_x000D_
          "LastRefreshDate": "2020-11-09T16:14:24.0335057+01:00",_x000D_
          "TotalRefreshCount": 2,_x000D_
          "CustomInfo": {}_x000D_
        }_x000D_
      },_x000D_
      "7248": {_x000D_
        "$type": "Inside.Core.Formula.Definition.DefinitionAC, Inside.Core.Formula",_x000D_
        "ID": 7248,_x000D_
        "Results": [_x000D_
          [_x000D_
            "300"_x000D_
          ]_x000D_
        ],_x000D_
        "Statistics": {_x000D_
          "CreationDate": "2022-11-15T10:02:33.4860572+01:00",_x000D_
          "LastRefreshDate": "2020-11-09T16:14:24.0364971+01:00",_x000D_
          "TotalRefreshCount": 2,_x000D_
          "CustomInfo": {}_x000D_
        }_x000D_
      },_x000D_
      "7249": {_x000D_
        "$type": "Inside.Core.Formula.Definition.DefinitionAC, Inside.Core.Formula",_x000D_
        "ID": 7249,_x000D_
        "Results": [_x000D_
          [_x000D_
            "150"_x000D_
          ]_x000D_
        ],_x000D_
        "Statistics": {_x000D_
          "CreationDate": "2022-11-15T10:02:33.4860572+01:00",_x000D_
          "LastRefreshDate": "2020-11-09T16:14:24.0400427+01:00",_x000D_
          "TotalRefreshCount": 2,_x000D_
          "CustomInfo": {}_x000D_
        }_x000D_
      },_x000D_
      "7250": {_x000D_
        "$type": "Inside.Core.Formula.Definition.DefinitionAC, Inside.Core.Formula",_x000D_
        "ID": 7250,_x000D_
        "Results": [_x000D_
          [_x000D_
            "250"_x000D_
          ]_x000D_
        ],_x000D_
        "Statistics": {_x000D_
          "CreationDate": "2022-11-15T10:02:33.4860572+01:00",_x000D_
          "LastRefreshDate": "2020-11-09T16:14:24.0430781+01:00",_x000D_
          "TotalRefreshCount": 2,_x000D_
          "CustomInfo": {}_x000D_
        }_x000D_
      },_x000D_
      "7251": {_x000D_
        "$type": "Inside.Core.Formula.Definition.DefinitionAC, Inside.Core.Formula",_x000D_
        "ID": 7251,_x000D_
        "Results": [_x000D_
          [_x000D_
            "100"_x000D_
          ]_x000D_
        ],_x000D_
        "Statistics": {_x000D_
          "CreationDate": "2022-11-15T10:02:33.4860572+01:00",_x000D_
          "LastRefreshDate": "2020-11-09T16:14:24.0470722+01:00",_x000D_
          "TotalRefreshCount": 2,_x000D_
          "CustomInfo": {}_x000D_
        }_x000D_
      },_x000D_
      "7252": {_x000D_
        "$type": "Inside.Core.Formula.Definition.DefinitionAC, Inside.Core.Formula",_x000D_
        "ID": 7252,_x000D_
        "Results": [_x000D_
          [_x000D_
            "250"_x000D_
          ]_x000D_
        ],_x000D_
        "Statistics": {_x000D_
          "CreationDate": "2022-11-15T10:02:33.4860572+01:00",_x000D_
          "LastRefreshDate": "2020-11-09T16:14:24.0500608+01:00",_x000D_
          "TotalRefreshCount": 2,_x000D_
          "CustomInfo": {}_x000D_
        }_x000D_
      },_x000D_
      "7253": {_x000D_
        "$type": "Inside.Core.Formula.Definition.DefinitionAC, Inside.Core.Formula",_x000D_
        "ID": 7253,_x000D_
        "Results": [_x000D_
          [_x000D_
            "100"_x000D_
          ]_x000D_
        ],_x000D_
        "Statistics": {_x000D_
          "CreationDate": "2022-11-15T10:02:33.4860572+01:00",_x000D_
          "LastRefreshDate": "2020-11-09T16:14:24.0530506+01:00",_x000D_
          "TotalRefreshCount": 2,_x000D_
          "CustomInfo": {}_x000D_
        }_x000D_
      },_x000D_
      "7254": {_x000D_
        "$type": "Inside.Core.Formula.Definition.DefinitionAC, Inside.Core.Formula",_x000D_
        "ID": 7254,_x000D_
        "Results": [_x000D_
          [_x000D_
            "200"_x000D_
          ]_x000D_
        ],_x000D_
        "Statistics": {_x000D_
          "CreationDate": "2022-11-15T10:02:33.4860572+01:00",_x000D_
          "LastRefreshDate": "2020-11-09T16:14:24.0570315+01:00",_x000D_
          "TotalRefreshCount": 2,_x000D_
          "CustomInfo": {}_x000D_
        }_x000D_
      },_x000D_
      "7255": {_x000D_
        "$type": "Inside.Core.Formula.Definition.DefinitionAC, Inside.Core.Formula",_x000D_
        "ID": 7255,_x000D_
        "Results": [_x000D_
          [_x000D_
            "300"_x000D_
          ]_x000D_
        ],_x000D_
        "Statistics": {_x000D_
          "CreationDate": "2022-11-15T10:02:33.4860572+01:00",_x000D_
          "LastRefreshDate": "2020-11-09T16:14:24.0605171+01:00",_x000D_
          "TotalRefreshCount": 2,_x000D_
          "CustomInfo": {}_x000D_
        }_x000D_
      },_x000D_
      "7256": {_x000D_
        "$type": "Inside.Core.Formula.Definition.DefinitionAC, Inside.Core.Formula",_x000D_
        "ID": 7256,_x000D_
        "Results": [_x000D_
          [_x000D_
            "200"_x000D_
          ]_x000D_
        ],_x000D_
        "Statistics": {_x000D_
          "CreationDate": "2022-11-15T10:02:33.4860572+01:00",_x000D_
          "LastRefreshDate": "2020-11-09T16:14:24.0635466+01:00",_x000D_
          "TotalRefreshCount": 2,_x000D_
          "CustomInfo": {}_x000D_
        }_x000D_
      },_x000D_
      "7257": {_x000D_
        "$type": "Inside.Core.Formula.Definition.DefinitionAC, Inside.Core.Formula",_x000D_
        "ID": 7257,_x000D_
        "Results": [_x000D_
          [_x000D_
            "400"_x000D_
          ]_x000D_
        ],_x000D_
        "Statistics": {_x000D_
          "CreationDate": "2022-11-15T10:02:33.4860572+01:00",_x000D_
          "LastRefreshDate": "2020-11-09T16:14:24.0665355+01:00",_x000D_
          "TotalRefreshCount": 2,_x000D_
          "CustomInfo": {}_x000D_
        }_x000D_
      },_x000D_
      "7258": {_x000D_
        "$type": "Inside.Core.Formula.Definition.DefinitionAC, Inside.Core.Formula",_x000D_
        "ID": 7258,_x000D_
        "Results": [_x000D_
          [_x000D_
            "100"_x000D_
          ]_x000D_
        ],_x000D_
        "Statistics": {_x000D_
          "CreationDate": "2022-11-15T10:02:33.4860572+01:00",_x000D_
          "LastRefreshDate": "2020-11-09T16:14:23.0839197+01:00",_x000D_
          "TotalRefreshCount": 2,_x000D_
          "CustomInfo": {}_x000D_
        }_x000D_
      },_x000D_
      "7259": {_x000D_
        "$type": "Inside.Core.Formula.Definition.DefinitionAC, Inside.Core.Formula",_x000D_
        "ID": 7259,_x000D_
        "Results": [_x000D_
          [_x000D_
            "200"_x000D_
          ]_x000D_
        ],_x000D_
        "Statistics": {_x000D_
          "CreationDate": "2022-11-15T10:02:33.4860572+01:00",_x000D_
          "LastRefreshDate": "2020-11-09T16:14:24.0715248+01:00",_x000D_
          "TotalRefreshCount": 2,_x000D_
          "CustomInfo": {}_x000D_
        }_x000D_
      },_x000D_
      "7260": {_x000D_
        "$type": "Inside.Core.Formula.Definition.DefinitionAC, Inside.Core.Formula",_x000D_
        "ID": 7260,_x000D_
        "Results": [_x000D_
          [_x000D_
            "100"_x000D_
          ]_x000D_
        ],_x000D_
        "Statistics": {_x000D_
          "CreationDate": "2022-11-15T10:02:33.4860572+01:00",_x000D_
          "LastRefreshDate": "2020-11-09T16:14:24.4745452+01:00",_x000D_
          "TotalRefreshCount": 2,_x000D_
          "CustomInfo": {}_x000D_
        }_x000D_
      },_x000D_
      "7261": {_x000D_
        "$type": "Inside.Core.Formula.Definition.DefinitionAC, Inside.Core.Formula",_x000D_
        "ID": 7261,_x000D_
        "Results": [_x000D_
          [_x000D_
            "250"_x000D_
          ]_x000D_
        ],_x000D_
        "Statistics": {_x000D_
          "CreationDate": "2022-11-15T10:02:33.4860572+01:00",_x000D_
          "LastRefreshDate": "2020-11-09T16:14:23.2874617+01:00",_x000D_
          "TotalRefreshCount": 2,_x000D_
          "CustomInfo": {}_x000D_
        }_x000D_
      },_x000D_
      "7262": {_x000D_
        "$type": "Inside.Core.Formula.Definition.DefinitionAC, Inside.Core.Formula",_x000D_
        "ID": 7262,_x000D_
        "Results": [_x000D_
          [_x000D_
            "200"_x000D_
          ]_x000D_
        ],_x000D_
        "Statistics": {_x000D_
          "CreationDate": "2022-11-15T10:02:33.4860572+01:00",_x000D_
          "LastRefreshDate": "2020-11-09T16:14:23.8768561+01:00",_x000D_
          "TotalRefreshCount": 2,_x000D_
          "CustomInfo": {}_x000D_
        }_x000D_
      },_x000D_
      "7263": {_x000D_
        "$type": "Inside.Core.Formula.Definition.DefinitionAC, Inside.Core.Formula",_x000D_
        "ID": 7263,_x000D_
        "Results": [_x000D_
          [_x000D_
            "250"_x000D_
          ]_x000D_
        ],_x000D_
        "Statistics": {_x000D_
          "CreationDate": "2022-11-15T10:02:33.4860572+01:00",_x000D_
          "LastRefreshDate": "2020-11-09T16:14:24.0805035+01:00",_x000D_
          "TotalRefreshCount": 2,_x000D_
          "CustomInfo": {}_x000D_
        }_x000D_
      },_x000D_
      "7264": {_x000D_
        "$type": "Inside.Core.Formula.Definition.DefinitionAC, Inside.Core.Formula",_x000D_
        "ID": 7264,_x000D_
        "Results": [_x000D_
          [_x000D_
            "200"_x000D_
          ]_x000D_
        ],_x000D_
        "Statistics": {_x000D_
          "CreationDate": "2022-11-15T10:02:33.4860572+01:00",_x000D_
          "LastRefreshDate": "2020-11-09T16:14:24.2795609+01:00",_x000D_
          "TotalRefreshCount": 2,_x000D_
          "CustomInfo": {}_x000D_
        }_x000D_
      },_x000D_
      "7265": {_x000D_
        "$type": "Inside.Core.Formula.Definition.DefinitionAC, Inside.Core.Formula",_x000D_
        "ID": 7265,_x000D_
        "Results": [_x000D_
          [_x000D_
            "100"_x000D_
          ]_x000D_
        ],_x000D_
        "Statistics": {_x000D_
          "CreationDate": "2022-11-15T10:02:33.4860572+01:00",_x000D_
          "LastRefreshDate": "2020-11-09T16:14:24.2805708+01:00",_x000D_
          "TotalRefreshCount": 2,_x000D_
          "CustomInfo": {}_x000D_
        }_x000D_
      },_x000D_
      "7266": {_x000D_
        "$type": "Inside.Core.Formula.Definition.DefinitionAC, Inside.Core.Formula",_x000D_
        "ID": 7266,_x000D_
        "Results": [_x000D_
          [_x000D_
            "100"_x000D_
          ]_x000D_
        ],_x000D_
        "Statistics": {_x000D_
          "CreationDate": "2022-11-15T10:02:33.4860572+01:00",_x000D_
          "LastRefreshDate": "2020-11-09T16:14:24.282565+01:00",_x000D_
          "TotalRefreshCount": 2,_x000D_
          "CustomInfo": {}_x000D_
        }_x000D_
      },_x000D_
      "7267": {_x000D_
        "$type": "Inside.Core.Formula.Definition.DefinitionAC, Inside.Core.Formula",_x000D_
        "ID": 7267,_x000D_
        "Results": [_x000D_
          [_x000D_
            "250"_x000D_
          ]_x000D_
        ],_x000D_
        "Statistics": {_x000D_
          "CreationDate": "2022-11-15T10:02:33.4860572+01:00",_x000D_
          "LastRefreshDate": "2020-11-09T16:14:24.2845613+01:00",_x000D_
          "TotalRefreshCount": 2,_x000D_
          "CustomInfo": {}_x000D_
        }_x000D_
      },_x000D_
      "7268": {_x000D_
        "$type": "Inside.Core.Formula.Definition.DefinitionAC, Inside.Core.Formula",_x000D_
        "ID": 7268,_x000D_
        "Results": [_x000D_
          [_x000D_
            "300"_x000D_
          ]_x000D_
        ],_x000D_
        "Statistics": {_x000D_
          "CreationDate": "2022-11-15T10:02:33.4860572+01:00",_x000D_
          "LastRefreshDate": "2020-11-09T16:14:24.2855621+01:00",_x000D_
          "TotalRefreshCount": 2,_x000D_
          "CustomInfo": {}_x000D_
        }_x000D_
      },_x000D_
      "7269": {_x000D_
        "$type": "Inside.Core.Formula.Definition.DefinitionAC, Inside.Core.Formula",_x000D_
        "ID": 7269,_x000D_
        "Results": [_x000D_
          [_x000D_
            "100"_x000D_
          ]_x000D_
        ],_x000D_
        "Statistics": {_x000D_
          "CreationDate": "2022-11-15T10:02:33.4860572+01:00",_x000D_
          "LastRefreshDate": "2020-11-09T16:14:24.2875531+01:00",_x000D_
          "TotalRefreshCount": 2,_x000D_
          "CustomInfo": {}_x000D_
        }_x000D_
      },_x000D_
      "7270": {_x000D_
        "$type": "Inside.Core.Formula.Definition.DefinitionAC, Inside.Core.Formula",_x000D_
        "ID": 7270,_x000D_
        "Results": [_x000D_
          [_x000D_
            "150"_x000D_
          ]_x000D_
        ],_x000D_
        "Statistics": {_x000D_
          "CreationDate": "2022-11-15T10:02:33.4860572+01:00",_x000D_
          "LastRefreshDate": "2020-11-09T16:14:24.2895532+01:00",_x000D_
          "TotalRefreshCount": 2,_x000D_
          "CustomInfo": {}_x000D_
        }_x000D_
      },_x000D_
      "7271": {_x000D_
        "$type": "Inside.Core.Formula.Definition.DefinitionAC, Inside.Core.Formula",_x000D_
        "ID": 7271,_x000D_
        "Results": [_x000D_
          [_x000D_
            "200"_x000D_
          ]_x000D_
        ],_x000D_
        "Statistics": {_x000D_
          "CreationDate": "2022-11-15T10:02:33.4860572+01:00",_x000D_
          "LastRefreshDate": "2020-11-09T16:14:24.2905509+01:00",_x000D_
          "TotalRefreshCount": 2,_x000D_
          "CustomInfo": {}_x000D_
        }_x000D_
      },_x000D_
      "7272": {_x000D_
        "$type": "Inside.Core.Formula.Definition.DefinitionAC, Inside.Core.Formula",_x000D_
        "ID": 7272,_x000D_
        "Results": [_x000D_
          [_x000D_
            "100"_x000D_
          ]_x000D_
        ],_x000D_
        "Statistics": {_x000D_
          "CreationDate": "2022-11-15T10:02:33.4860572+01:00",_x000D_
          "LastRefreshDate": "2020-11-09T16:14:24.2925882+01:00",_x000D_
          "TotalRefreshCount": 2,_x000D_
          "CustomInfo": {}_x000D_
        }_x000D_
      },_x000D_
      "7273": {_x000D_
        "$type": "Inside.Core.Formula.Definition.DefinitionAC, Inside.Core.Formula",_x000D_
        "ID": 7273,_x000D_
        "Results": [_x000D_
          [_x000D_
            "300"_x000D_
          ]_x000D_
        ],_x000D_
        "Statistics": {_x000D_
          "CreationDate": "2022-11-15T10:02:33.4860572+01:00",_x000D_
          "LastRefreshDate": "2020-11-09T16:14:24.2935425+01:00",_x000D_
          "TotalRefreshCount": 2,_x000D_
          "CustomInfo": {}_x000D_
        }_x000D_
      },_x000D_
      "7274": {_x000D_
        "$type": "Inside.Core.Formula.Definition.DefinitionAC, Inside.Core.Formula",_x000D_
        "ID": 7274,_x000D_
        "Results": [_x000D_
          [_x000D_
            "100"_x000D_
          ]_x000D_
        ],_x000D_
        "Statistics": {_x000D_
          "CreationDate": "2022-11-15T10:02:33.4860572+01:00",_x000D_
          "LastRefreshDate": "2020-11-09T16:14:24.2955798+01:00",_x000D_
          "TotalRefreshCount": 2,_x000D_
          "CustomInfo": {}_x000D_
        }_x000D_
      },_x000D_
      "7275": {_x000D_
        "$type": "Inside.Core.Formula.Definition.DefinitionAC, Inside.Core.Formula",_x000D_
        "ID": 7275,_x000D_
        "Results": [_x000D_
          [_x000D_
            "200"_x000D_
          ]_x000D_
        ],_x000D_
        "Statistics": {_x000D_
          "CreationDate": "2022-11-15T10:02:33.4860572+01:00",_x000D_
          "LastRefreshDate": "2020-11-09T16:14:24.2975804+01:00",_x000D_
          "TotalRefreshCount": 2,_x000D_
          "CustomInfo": {}_x000D_
        }_x000D_
      },_x000D_
      "7276": {_x000D_
        "$type": "Inside.Core.Formula.Definition.DefinitionAC, Inside.Core.Formula",_x000D_
        "ID": 7276,_x000D_
        "Results": [_x000D_
          [_x000D_
            "250"_x000D_
          ]_x000D_
        ],_x000D_
        "Statistics": {_x000D_
          "CreationDate": "2022-11-15T10:02:33.4860572+01:00",_x000D_
          "LastRefreshDate": "2020-11-09T16:14:24.3093774+01:00",_x000D_
          "TotalRefreshCount": 2,_x000D_
          "CustomInfo": {}_x000D_
        }_x000D_
      },_x000D_
      "7277": {_x000D_
        "$type": "Inside.Core.Formula.Definition.DefinitionAC, Inside.Core.Formula",_x000D_
        "ID": 7277,_x000D_
        "Results": [_x000D_
          [_x000D_
            "400"_x000D_
          ]_x000D_
        ],_x000D_
        "Statistics": {_x000D_
          "CreationDate": "2022-11-15T10:02:33.4860572+01:00",_x000D_
          "LastRefreshDate": "2020-11-09T16:14:24.3154095+01:00",_x000D_
          "TotalRefreshCount": 2,_x000D_
          "CustomInfo": {}_x000D_
        }_x000D_
      },_x000D_
      "7278": {_x000D_
        "$type": "Inside.Core.Formula.Definition.DefinitionAC, Inside.Core.Formula",_x000D_
        "ID": 7278,_x000D_
        "Results": [_x000D_
          [_x000D_
            "250"_x000D_
          ]_x000D_
        ],_x000D_
        "Statistics": {_x000D_
          "CreationDate": "2022-11-15T10:02:33.4860572+01:00",_x000D_
          "LastRefreshDate": "2020-11-09T16:14:24.3184022+01:00",_x000D_
          "TotalRefreshCount": 2,_x000D_
          "CustomInfo": {}_x000D_
        }_x000D_
      },_x000D_
      "7279": {_x000D_
        "$type": "Inside.Core.Formula.Definition.DefinitionAC, Inside.Core.Formula",_x000D_
        "ID": 7279,_x000D_
        "Results": [_x000D_
          [_x000D_
            "150"_x000D_
          ]_x000D_
        ],_x000D_
        "Statistics": {_x000D_
          "CreationDate": "2022-11-15T10:02:33.4860572+01:00",_x000D_
          "LastRefreshDate": "2020-11-09T16:14:24.3213811+01:00",_x000D_
          "TotalRefreshCount": 2,_x000D_
          "CustomInfo": {}_x000D_
        }_x000D_
      },_x000D_
      "7280": {_x000D_
        "$type": "Inside.Core.Formula.Definition.DefinitionAC, Inside.Core.Formula",_x000D_
        "ID": 7280,_x000D_
        "Results": [_x000D_
          [_x000D_
            "Employé"_x000D_
          ]_x000D_
        ],_x000D_
        "Statistics": {_x000D_
          "CreationDate": "2022-11-15T10:02:33.4860572+01:00",_x000D_
          "LastRefreshDate": "2020-11-09T16:14:21.2916755+01:00",_x000D_
          "TotalRefreshCount": 2,_x000D_
          "CustomInfo": {}_x000D_
        }_x000D_
      },_x000D_
      "7281": {_x000D_
        "$type": "Inside.Core.Formula.Definition.DefinitionAC, Inside.Core.Formula",_x000D_
        "ID": 7281,_x000D_
        "Results": [_x000D_
          [_x000D_
            "Employé"_x000D_
          ]_x000D_
        ],_x000D_
        "Statistics": {_x000D_
          "CreationDate": "2022-11-15T10:02:33.4860572+01:00",_x000D_
          "LastRefreshDate": "2020-11-09T16:14:21.9652997+01:00",_x000D_
          "TotalRefreshCount": 2,_x000D_
          "CustomInfo": {}_x000D_
        }_x000D_
      },_x000D_
      "7282": {_x000D_
        "$type": "Inside.Core.Formula.Definition.DefinitionAC, Inside.Core.Formula",_x000D_
        "ID": 7282,_x000D_
        "Results": [_x000D_
          [_x000D_
            "2"_x000D_
          ]_x000D_
        ],_x000D_
        "Statistics": {_x000D_
          "Creation</t>
  </si>
  <si>
    <t xml:space="preserve">Date": "2022-11-15T10:02:33.4860572+01:00",_x000D_
          "LastRefreshDate": "2020-11-09T16:14:21.6438476+01:00",_x000D_
          "TotalRefreshCount": 2,_x000D_
          "CustomInfo": {}_x000D_
        }_x000D_
      },_x000D_
      "7283": {_x000D_
        "$type": "Inside.Core.Formula.Definition.DefinitionAC, Inside.Core.Formula",_x000D_
        "ID": 7283,_x000D_
        "Results": [_x000D_
          [_x000D_
            ""_x000D_
          ]_x000D_
        ],_x000D_
        "Statistics": {_x000D_
          "CreationDate": "2022-11-15T10:02:33.4860572+01:00",_x000D_
          "LastRefreshDate": "2020-11-09T16:14:23.9452234+01:00",_x000D_
          "TotalRefreshCount": 2,_x000D_
          "CustomInfo": {}_x000D_
        }_x000D_
      },_x000D_
      "7284": {_x000D_
        "$type": "Inside.Core.Formula.Definition.DefinitionAC, Inside.Core.Formula",_x000D_
        "ID": 7284,_x000D_
        "Results": [_x000D_
          [_x000D_
            ""_x000D_
          ]_x000D_
        ],_x000D_
        "Statistics": {_x000D_
          "CreationDate": "2022-11-15T10:02:33.4860572+01:00",_x000D_
          "LastRefreshDate": "2020-11-09T16:14:24.3905082+01:00",_x000D_
          "TotalRefreshCount": 2,_x000D_
          "CustomInfo": {}_x000D_
        }_x000D_
      },_x000D_
      "7285": {_x000D_
        "$type": "Inside.Core.Formula.Definition.DefinitionAC, Inside.Core.Formula",_x000D_
        "ID": 7285,_x000D_
        "Results": [_x000D_
          [_x000D_
            "100"_x000D_
          ]_x000D_
        ],_x000D_
        "Statistics": {_x000D_
          "CreationDate": "2022-11-15T10:02:33.4860572+01:00",_x000D_
          "LastRefreshDate": "2020-11-09T16:14:24.0245281+01:00",_x000D_
          "TotalRefreshCount": 2,_x000D_
          "CustomInfo": {}_x000D_
        }_x000D_
      },_x000D_
      "7286": {_x000D_
        "$type": "Inside.Core.Formula.Definition.DefinitionAC, Inside.Core.Formula",_x000D_
        "ID": 7286,_x000D_
        "Results": [_x000D_
          [_x000D_
            "200"_x000D_
          ]_x000D_
        ],_x000D_
        "Statistics": {_x000D_
          "CreationDate": "2022-11-15T10:02:33.4860572+01:00",_x000D_
          "LastRefreshDate": "2020-11-09T16:14:24.0410832+01:00",_x000D_
          "TotalRefreshCount": 2,_x000D_
          "CustomInfo": {}_x000D_
        }_x000D_
      },_x000D_
      "7287": {_x000D_
        "$type": "Inside.Core.Formula.Definition.DefinitionAC, Inside.Core.Formula",_x000D_
        "ID": 7287,_x000D_
        "Results": [_x000D_
          [_x000D_
            "300"_x000D_
          ]_x000D_
        ],_x000D_
        "Statistics": {_x000D_
          "CreationDate": "2022-11-15T10:02:33.4860572+01:00",_x000D_
          "LastRefreshDate": "2020-11-09T16:14:24.058026+01:00",_x000D_
          "TotalRefreshCount": 2,_x000D_
          "CustomInfo": {}_x000D_
        }_x000D_
      },_x000D_
      "7288": {_x000D_
        "$type": "Inside.Core.Formula.Definition.DefinitionAC, Inside.Core.Formula",_x000D_
        "ID": 7288,_x000D_
        "Results": [_x000D_
          [_x000D_
            "100"_x000D_
          ]_x000D_
        ],_x000D_
        "Statistics": {_x000D_
          "CreationDate": "2022-11-15T10:02:33.4860572+01:00",_x000D_
          "LastRefreshDate": "2020-11-09T16:14:24.4715522+01:00",_x000D_
          "TotalRefreshCount": 2,_x000D_
          "CustomInfo": {}_x000D_
        }_x000D_
      },_x000D_
      "7289": {_x000D_
        "$type": "Inside.Core.Formula.Definition.DefinitionAC, Inside.Core.Formula",_x000D_
        "ID": 7289,_x000D_
        "Results": [_x000D_
          [_x000D_
            "300"_x000D_
          ]_x000D_
        ],_x000D_
        "Statistics": {_x000D_
          "CreationDate": "2022-11-15T10:02:33.4860572+01:00",_x000D_
          "LastRefreshDate": "2020-11-09T16:14:23.2924392+01:00",_x000D_
          "TotalRefreshCount": 2,_x000D_
          "CustomInfo": {}_x000D_
        }_x000D_
      },_x000D_
      "7290": {_x000D_
        "$type": "Inside.Core.Formula.Definition.DefinitionAC, Inside.Core.Formula",_x000D_
        "ID": 7290,_x000D_
        "Results": [_x000D_
          [_x000D_
            "250"_x000D_
          ]_x000D_
        ],_x000D_
        "Statistics": {_x000D_
          "CreationDate": "2022-11-15T10:02:33.4860572+01:00",_x000D_
          "LastRefreshDate": "2020-11-09T16:14:23.506406+01:00",_x000D_
          "TotalRefreshCount": 2,_x000D_
          "CustomInfo": {}_x000D_
        }_x000D_
      },_x000D_
      "7291": {_x000D_
        "$type": "Inside.Core.Formula.Definition.DefinitionAC, Inside.Core.Formula",_x000D_
        "ID": 7291,_x000D_
        "Results": [_x000D_
          [_x000D_
            "250"_x000D_
          ]_x000D_
        ],_x000D_
        "Statistics": {_x000D_
          "CreationDate": "2022-11-15T10:02:33.4860572+01:00",_x000D_
          "LastRefreshDate": "2020-11-09T16:14:23.5164701+01:00",_x000D_
          "TotalRefreshCount": 2,_x000D_
          "CustomInfo": {}_x000D_
        }_x000D_
      },_x000D_
      "7292": {_x000D_
        "$type": "Inside.Core.Formula.Definition.DefinitionAC, Inside.Core.Formula",_x000D_
        "ID": 7292,_x000D_
        "Results": [_x000D_
          [_x000D_
            "100"_x000D_
          ]_x000D_
        ],_x000D_
        "Statistics": {_x000D_
          "CreationDate": "2022-11-15T10:02:33.4860572+01:00",_x000D_
          "LastRefreshDate": "2020-11-09T16:14:23.5234542+01:00",_x000D_
          "TotalRefreshCount": 2,_x000D_
          "CustomInfo": {}_x000D_
        }_x000D_
      },_x000D_
      "7293": {_x000D_
        "$type": "Inside.Core.Formula.Definition.DefinitionAC, Inside.Core.Formula",_x000D_
        "ID": 7293,_x000D_
        "Results": [_x000D_
          [_x000D_
            "Ingénieur et cadre"_x000D_
          ]_x000D_
        ],_x000D_
        "Statistics": {_x000D_
          "CreationDate": "2022-11-15T10:02:33.4860572+01:00",_x000D_
          "LastRefreshDate": "2020-11-09T16:14:21.9498299+01:00",_x000D_
          "TotalRefreshCount": 2,_x000D_
          "CustomInfo": {}_x000D_
        }_x000D_
      },_x000D_
      "7294": {_x000D_
        "$type": "Inside.Core.Formula.Definition.DefinitionAC, Inside.Core.Formula",_x000D_
        "ID": 7294,_x000D_
        "Results": [_x000D_
          [_x000D_
            "Employé"_x000D_
          ]_x000D_
        ],_x000D_
        "Statistics": {_x000D_
          "CreationDate": "2022-11-15T10:02:33.4860572+01:00",_x000D_
          "LastRefreshDate": "2020-11-09T16:14:22.8734701+01:00",_x000D_
          "TotalRefreshCount": 2,_x000D_
          "CustomInfo": {}_x000D_
        }_x000D_
      },_x000D_
      "7295": {_x000D_
        "$type": "Inside.Core.Formula.Definition.DefinitionAC, Inside.Core.Formula",_x000D_
        "ID": 7295,_x000D_
        "Results": [_x000D_
          [_x000D_
            "Employé"_x000D_
          ]_x000D_
        ],_x000D_
        "Statistics": {_x000D_
          "CreationDate": "2022-11-15T10:02:33.4860572+01:00",_x000D_
          "LastRefreshDate": "2020-11-09T16:14:22.010358+01:00",_x000D_
          "TotalRefreshCount": 2,_x000D_
          "CustomInfo": {}_x000D_
        }_x000D_
      },_x000D_
      "7296": {_x000D_
        "$type": "Inside.Core.Formula.Definition.DefinitionAC, Inside.Core.Formula",_x000D_
        "ID": 7296,_x000D_
        "Results": [_x000D_
          [_x000D_
            "2"_x000D_
          ]_x000D_
        ],_x000D_
        "Statistics": {_x000D_
          "CreationDate": "2022-11-15T10:02:33.4860572+01:00",_x000D_
          "LastRefreshDate": "2020-11-09T16:14:21.8182043+01:00",_x000D_
          "TotalRefreshCount": 2,_x000D_
          "CustomInfo": {}_x000D_
        }_x000D_
      },_x000D_
      "7297": {_x000D_
        "$type": "Inside.Core.Formula.Definition.DefinitionAC, Inside.Core.Formula",_x000D_
        "ID": 7297,_x000D_
        "Results": [_x000D_
          [_x000D_
            "1"_x000D_
          ]_x000D_
        ],_x000D_
        "Statistics": {_x000D_
          "CreationDate": "2022-11-15T10:02:33.4860572+01:00",_x000D_
          "LastRefreshDate": "2020-11-09T16:14:21.616957+01:00",_x000D_
          "TotalRefreshCount": 2,_x000D_
          "CustomInfo": {}_x000D_
        }_x000D_
      },_x000D_
      "7298": {_x000D_
        "$type": "Inside.Core.Formula.Definition.DefinitionAC, Inside.Core.Formula",_x000D_
        "ID": 7298,_x000D_
        "Results": [_x000D_
          [_x000D_
            "1"_x000D_
          ]_x000D_
        ],_x000D_
        "Statistics": {_x000D_
          "CreationDate": "2022-11-15T10:02:33.4860572+01:00",_x000D_
          "LastRefreshDate": "2020-11-09T16:14:21.6359107+01:00",_x000D_
          "TotalRefreshCount": 2,_x000D_
          "CustomInfo": {}_x000D_
        }_x000D_
      },_x000D_
      "7299": {_x000D_
        "$type": "Inside.Core.Formula.Definition.DefinitionAC, Inside.Core.Formula",_x000D_
        "ID": 7299,_x000D_
        "Results": [_x000D_
          [_x000D_
            "1"_x000D_
          ]_x000D_
        ],_x000D_
        "Statistics": {_x000D_
          "CreationDate": "2022-11-15T10:02:33.4860572+01:00",_x000D_
          "LastRefreshDate": "2020-11-09T16:14:23.5324327+01:00",_x000D_
          "TotalRefreshCount": 2,_x000D_
          "CustomInfo": {}_x000D_
        }_x000D_
      },_x000D_
      "7300": {_x000D_
        "$type": "Inside.Core.Formula.Definition.DefinitionAC, Inside.Core.Formula",_x000D_
        "ID": 7300,_x000D_
        "Results": [_x000D_
          [_x000D_
            ""_x000D_
          ]_x000D_
        ],_x000D_
        "Statistics": {_x000D_
          "CreationDate": "2022-11-15T10:02:33.4860572+01:00",_x000D_
          "LastRefreshDate": "2020-11-09T16:14:23.915344+01:00",_x000D_
          "TotalRefreshCount": 2,_x000D_
          "CustomInfo": {}_x000D_
        }_x000D_
      },_x000D_
      "7301": {_x000D_
        "$type": "Inside.Core.Formula.Definition.DefinitionAC, Inside.Core.Formula",_x000D_
        "ID": 7301,_x000D_
        "Results": [_x000D_
          [_x000D_
            "Catégorie 2"_x000D_
          ]_x000D_
        ],_x000D_
        "Statistics": {_x000D_
          "CreationDate": "2022-11-15T10:02:33.4860572+01:00",_x000D_
          "LastRefreshDate": "2020-11-09T16:14:23.7234954+01:00",_x000D_
          "TotalRefreshCount": 2,_x000D_
          "CustomInfo": {}_x000D_
        }_x000D_
      },_x000D_
      "7302": {_x000D_
        "$type": "Inside.Core.Formula.Definition.DefinitionAC, Inside.Core.Formula",_x000D_
        "ID": 7302,_x000D_
        "Results": [_x000D_
          [_x000D_
            ""_x000D_
          ]_x000D_
        ],_x000D_
        "Statistics": {_x000D_
          "CreationDate": "2022-11-15T10:02:33.4860572+01:00",_x000D_
          "LastRefreshDate": "2020-11-09T16:14:22.3382729+01:00",_x000D_
          "TotalRefreshCount": 2,_x000D_
          "CustomInfo": {}_x000D_
        }_x000D_
      },_x000D_
      "7303": {_x000D_
        "$type": "Inside.Core.Formula.Definition.DefinitionAC, Inside.Core.Formula",_x000D_
        "ID": 7303,_x000D_
        "Results": [_x000D_
          [_x000D_
            "Catégorie 2"_x000D_
          ]_x000D_
        ],_x000D_
        "Statistics": {_x000D_
          "CreationDate": "2022-11-15T10:02:33.4860572+01:00",_x000D_
          "LastRefreshDate": "2020-11-09T16:14:21.712465+01:00",_x000D_
          "TotalRefreshCount": 2,_x000D_
          "CustomInfo": {}_x000D_
        }_x000D_
      },_x000D_
      "7304": {_x000D_
        "$type": "Inside.Core.Formula.Definition.DefinitionAC, Inside.Core.Formula",_x000D_
        "ID": 7304,_x000D_
        "Results": [_x000D_
          [_x000D_
            "Catégorie 4"_x000D_
          ]_x000D_
        ],_x000D_
        "Statistics": {_x000D_
          "CreationDate": "2022-11-15T10:02:33.4860572+01:00",_x000D_
          "LastRefreshDate": "2020-11-09T16:14:22.3564632+01:00",_x000D_
          "TotalRefreshCount": 2,_x000D_
          "CustomInfo": {}_x000D_
        }_x000D_
      },_x000D_
      "7305": {_x000D_
        "$type": "Inside.Core.Formula.Definition.DefinitionAC, Inside.Core.Formula",_x000D_
        "ID": 7305,_x000D_
        "Results": [_x000D_
          [_x000D_
            "Catégorie 2"_x000D_
          ]_x000D_
        ],_x000D_
        "Statistics": {_x000D_
          "CreationDate": "2022-11-15T10:02:33.4860572+01:00",_x000D_
          "LastRefreshDate": "2020-11-09T16:14:22.9624565+01:00",_x000D_
          "TotalRefreshCount": 2,_x000D_
          "CustomInfo": {}_x000D_
        }_x000D_
      },_x000D_
      "7306": {_x000D_
        "$type": "Inside.Core.Formula.Definition.DefinitionAC, Inside.Core.Formula",_x000D_
        "ID": 7306,_x000D_
        "Results": [_x000D_
          [_x000D_
            "Catégorie 3"_x000D_
          ]_x000D_
        ],_x000D_
        "Statistics": {_x000D_
          "CreationDate": "2022-11-15T10:02:33.4860572+01:00",_x000D_
          "LastRefreshDate": "2020-11-09T16:14:22.9704713+01:00",_x000D_
          "TotalRefreshCount": 2,_x000D_
          "CustomInfo": {}_x000D_
        }_x000D_
      },_x000D_
      "7307": {_x000D_
        "$type": "Inside.Core.Formula.Definition.DefinitionAC, Inside.Core.Formula",_x000D_
        "ID": 7307,_x000D_
        "Results": [_x000D_
          [_x000D_
            "Catégorie 5"_x000D_
          ]_x000D_
        ],_x000D_
        "Statistics": {_x000D_
          "CreationDate": "2022-11-15T10:02:33.4860572+01:00",_x000D_
          "LastRefreshDate": "2020-11-09T16:14:22.9779093+01:00",_x000D_
          "TotalRefreshCount": 2,_x000D_
          "CustomInfo": {}_x000D_
        }_x000D_
      },_x000D_
      "7308": {_x000D_
        "$type": "Inside.Core.Formula.Definition.DefinitionAC, Inside.Core.Formula",_x000D_
        "ID": 7308,_x000D_
        "Results": [_x000D_
          [_x000D_
            "Catégorie 1"_x000D_
          ]_x000D_
        ],_x000D_
        "Statistics": {_x000D_
          "CreationDate": "2022-11-15T10:02:33.4860572+01:00",_x000D_
          "LastRefreshDate": "2020-11-09T16:14:22.9978799+01:00",_x000D_
          "TotalRefreshCount": 2,_x000D_
          "CustomInfo": {}_x000D_
        }_x000D_
      },_x000D_
      "7309": {_x000D_
        "$type": "Inside.Core.Formula.Definition.DefinitionAC, Inside.Core.Formula",_x000D_
        "ID": 7309,_x000D_
        "Results": [_x000D_
          [_x000D_
            "Catégorie 1"_x000D_
          ]_x000D_
        ],_x000D_
        "Statistics": {_x000D_
          "CreationDate": "2022-11-15T10:02:33.4860572+01:00",_x000D_
          "LastRefreshDate": "2020-11-09T16:14:23.0058637+01:00",_x000D_
          "TotalRefreshCount": 2,_x000D_
          "CustomInfo": {}_x000D_
        }_x000D_
      },_x000D_
      "7310": {_x000D_
        "$type": "Inside.Core.Formula.Definition.DefinitionAC, Inside.Core.Formula",_x000D_
        "ID": 7310,_x000D_
        "Results": [_x000D_
          [_x000D_
            ""_x000D_
          ]_x000D_
        ],_x000D_
        "Statistics": {_x000D_
          "CreationDate": "2022-11-15T10:02:33.4860572+01:00",_x000D_
          "LastRefreshDate": "2020-11-09T16:14:23.0143872+01:00",_x000D_
          "TotalRefreshCount": 2,_x000D_
          "CustomInfo": {}_x000D_
        }_x000D_
      },_x000D_
      "7311": {_x000D_
        "$type": "Inside.Core.Formula.Definition.DefinitionAC, Inside.Core.Formula",_x000D_
        "ID": 7311,_x000D_
        "Results": [_x000D_
          [_x000D_
            ""_x000D_
          ]_x000D_
        ],_x000D_
        "Statistics": {_x000D_
          "CreationDate": "2022-11-15T10:02:33.4860572+01:00",_x000D_
          "LastRefreshDate": "2020-11-09T16:14:23.021369+01:00",_x000D_
          "TotalRefreshCount": 2,_x000D_
          "CustomInfo": {}_x000D_
        }_x000D_
      },_x000D_
      "7312": {_x000D_
        "$type": "Inside.Core.Formula.Definition.DefinitionAC, Inside.Core.Formula",_x000D_
        "ID": 7312,_x000D_
        "Results": [_x000D_
          [_x000D_
            "Catégorie 1"_x000D_
          ]_x000D_
        ],_x000D_
        "Statistics": {_x000D_
          "CreationDate": "2022-11-15T10:02:33.4860572+01:00",_x000D_
          "LastRefreshDate": "2020-11-09T16:14:24.4185555+01:00",_x000D_
          "TotalRefreshCount": 2,_x000D_
          "CustomInfo": {}_x000D_
        }_x000D_
      },_x000D_
      "7313": {_x000D_
        "$type": "Inside.Core.Formula.Definition.DefinitionAC, Inside.Core.Formula",_x000D_
        "ID": 7313,_x000D_
        "Results": [_x000D_
          [_x000D_
            "400"_x000D_
          ]_x000D_
        ],_x000D_
        "Statistics": {_x000D_
          "CreationDate": "2022-11-15T10:02:33.4860572+01:00",_x000D_
          "LastRefreshDate": "2020-11-09T16:14:24.2205522+01:00",_x000D_
          "TotalRefreshCount": 2,_x000D_
          "CustomInfo": {}_x000D_
        }_x000D_
      },_x000D_
      "7314": {_x000D_
        "$type": "Inside.Core.Formula.Definition.DefinitionAC, Inside.Core.Formula",_x000D_
        "ID": 7314,_x000D_
        "Results": [_x000D_
          [_x000D_
            "200"_x000D_
          ]_x000D_
        ],_x000D_
        "Statistics": {_x000D_
          "CreationDate": "2022-11-15T10:02:33.4860572+01:00",_x000D_
          "LastRefreshDate": "2020-11-09T16:14:24.2235448+01:00",_x000D_
          "TotalRefreshCount": 2,_x000D_
          "CustomInfo": {}_x000D_
        }_x000D_
      },_x000D_
      "7315": {_x000D_
        "$type": "Inside.Core.Formula.Definition.DefinitionAC, Inside.Core.Formula",_x000D_
        "ID": 7315,_x000D_
        "Results": [_x000D_
          [_x000D_
            "100"_x000D_
          ]_x000D_
        ],_x000D_
        "Statistics": {_x000D_
          "CreationDate": "2022-11-15T10:02:33.4860572+01:00",_x000D_
          "LastRefreshDate": "2020-11-09T16:14:24.226537+01:00",_x000D_
          "TotalRefreshCount": 2,_x000D_
          "CustomInfo": {}_x000D_
        }_x000D_
      },_x000D_
      "7316": {_x000D_
        "$type": "Inside.Core.Formula.Definition.DefinitionAC, Inside.Core.Formula",_x000D_
        "ID": 7316,_x000D_
        "Results": [_x000D_
          [_x000D_
            "150"_x000D_
          ]_x000D_
        ],_x000D_
        "Statistics": {_x000D_
          "CreationDate": "2022-11-15T10:02:33.4860572+01:00",_x000D_
          "LastRefreshDate": "2020-11-09T16:14:24.2309717+01:00",_x000D_
          "TotalRefreshCount": 2,_x000D_
          "CustomInfo": {}_x000D_
        }_x000D_
      },_x000D_
      "7317": {_x000D_
        "$type": "Inside.Core.Formula.Definition.DefinitionAC, Inside.Core.Formula",_x000D_
        "ID": 7317,_x000D_
        "Results": [_x000D_
          [_x000D_
            "100"_x000D_
          ]_x000D_
        ],_x000D_
        "Statistics": {_x000D_
          "CreationDate": "2022-11-15T10:02:33.4860572+01:00",_x000D_
          "LastRefreshDate": "2020-11-09T16:14:24.2339565+01:00",_x000D_
          "TotalRefreshCount": 2,_x000D_
          "CustomInfo": {}_x000D_
        }_x000D_
      },_x000D_
      "7318": {_x000D_
        "$type": "Inside.Core.Formula.Definition.DefinitionAC, Inside.Core.Formula",_x000D_
        "ID": 7318,_x000D_
        "Results": [_x000D_
          [_x000D_
            "150"_x000D_
          ]_x000D_
        ],_x000D_
        "Statistics": {_x000D_
          "CreationDate": "2022-11-15T10:02:33.4860572+01:00",_x000D_
          "LastRefreshDate": "2020-11-09T16:14:24.2369496+01:00",_x000D_
          "TotalRefreshCount": 2,_x000D_
          "CustomInfo": {}_x000D_
        }_x000D_
      },_x000D_
      "7319": {_x000D_
        "$type": "Inside.Core.Formula.Definition.DefinitionAC, Inside.Core.Formula",_x000D_
        "ID": 7319,_x000D_
        "Results": [_x000D_
          [_x000D_
            "250"_x000D_
          ]_x000D_
        ],_x000D_
        "Statistics": {_x000D_
          "CreationDate": "2022-11-15T10:02:33.4860572+01:00",_x000D_
          "LastRefreshDate": "2020-11-09T16:14:24.2399941+01:00",_x000D_
          "TotalRefreshCount": 2,_x000D_
          "CustomInfo": {}_x000D_
        }_x000D_
      },_x000D_
      "7320": {_x000D_
        "$type": "Inside.Core.Formula.Definition.DefinitionAC, Inside.Core.Formula",_x000D_
        "ID": 7320,_x000D_
        "Results": [_x000D_
          [_x000D_
            "100"_x000D_
          ]_x000D_
        ],_x000D_
        "Statistics": {_x000D_
          "CreationDate": "2022-11-15T10:02:33.4860572+01:00",_x000D_
          "LastRefreshDate": "2020-11-09T16:14:24.2439335+01:00",_x000D_
          "TotalRefreshCount": 2,_x000D_
          "CustomInfo": {}_x000D_
        }_x000D_
      },_x000D_
      "7321": {_x000D_
        "$type": "Inside.Core.Formula.Definition.DefinitionAC, Inside.Core.Formula",_x000D_
        "ID": 7321,_x000D_
        "Results": [_x000D_
          [_x000D_
            "250"_x000D_
          ]_x000D_
        ],_x000D_
        "Statistics": {_x000D_
          "CreationDate": "2022-11-15T10:02:33.4860572+01:00",_x000D_
          "LastRefreshDate": "2020-11-09T16:14:24.2469623+01:00",_x000D_
          "TotalRefreshCount": 2,_x000D_
          "CustomInfo": {}_x000D_
        }_x000D_
      },_x000D_
      "7322": {_x000D_
        "$type": "Inside.Core.Formula.Definition.DefinitionAC, Inside.Core.Formula",_x000D_
        "ID": 7322,_x000D_
        "Results": [_x000D_
          [_x000D_
            "250"_x000D_
          ]_x000D_
        ],_x000D_
        "Statistics": {_x000D_
          "CreationDate": "2022-11-15T10:02:33.4860572+01:00",_x000D_
          "LastRefreshDate": "2020-11-09T16:14:24.2499962+01:00",_x000D_
          "TotalRefreshCount": 2,_x000D_
          "CustomInfo": {}_x000D_
        }_x000D_
      },_x000D_
      "7323": {_x000D_
        "$type": "Inside.Core.Formula.Definition.DefinitionAC, Inside.Core.Formula",_x000D_
        "ID": 7323,_x000D_
        "Results": [_x000D_
          [_x000D_
            "200"_x000D_
          ]_x000D_
        ],_x000D_
        "Statistics": {_x000D_
          "CreationDate": "2022-11-15T10:02:33.4860572+01:00",_x000D_
          "LastRefreshDate": "2020-11-09T16:14:24.2529912+01:00",_x000D_
          "TotalRefreshCount": 2,_x000D_
          "CustomInfo": {}_x000D_
        }_x000D_
      },_x000D_
      "7324": {_x000D_
        "$type": "Inside.Core.Formula.Definition.DefinitionAC, Inside.Core.Formula",_x000D_
        "ID": 7324,_x000D_
        "Results": [_x000D_
          [_x000D_
            "300"_x000D_
          ]_x000D_
        ],_x000D_
        "Statistics": {_x000D_
          "CreationDate": "2022-11-15T10:02:33.4860572+01:00",_x000D_
          "LastRefreshDate": "2020-11-09T16:14:24.2569823+01:00",_x000D_
          "TotalRefreshCount": 2,_x000D_
          "CustomInfo": {}_x000D_
        }_x000D_
      },_x000D_
      "7325": {_x000D_
        "$type": "Inside.Core.Formula.Definition.DefinitionAC, Inside.Core.Formula",_x000D_
        "ID": 7325,_x000D_
        "Results": [_x000D_
          [_x000D_
            "200"_x000D_
          ]_x000D_
        ],_x000D_
        "Statistics": {_x000D_
          "CreationDate": "2022-11-15T10:02:33.4860572+01:00",_x000D_
          "LastRefreshDate": "2020-11-09T16:14:24.2605026+01:00",_x000D_
          "TotalRefreshCount": 2,_x000D_
          "CustomInfo": {}_x000D_
        }_x000D_
      },_x000D_
      "7326": {_x000D_
        "$type": "Inside.Core.Formula.Definition.DefinitionAC, Inside.Core.Formula",_x000D_
        "ID": 7326,_x000D_
        "Results": [_x000D_
          [_x000D_
            "200"_x000D_
          ]_x000D_
        ],_x000D_
        "Statistics": {_x000D_
          "CreationDate": "2022-11-15T10:02:33.4860572+01:00",_x000D_
          "LastRefreshDate": "2020-11-09T16:14:24.2645172+01:00",_x000D_
          "TotalRefreshCount": 2,_x000D_
          "CustomInfo": {}_x000D_
        }_x000D_
      },_x000D_
      "7327": {_x000D_
        "$type": "Inside.Core.Formula.Definition.DefinitionAC, Inside.Core.Formula",_x000D_
        "ID": 7327,_x000D_
        "Results": [_x000D_
          [_x000D_
            "150"_x000D_
          ]_x000D_
        ],_x000D_
        "Statistics": {_x000D_
          "CreationDate": "2022-11-15T10:02:33.4860572+01:00",_x000D_
          "LastRefreshDate": "2020-11-09T16:14:23.6729781+01:00",_x000D_
          "TotalRefreshCount": 2,_x000D_
          "CustomInfo": {}_x000D_
        }_x000D_
      },_x000D_
      "7328": {_x000D_
        "$type": "Inside.Core.Formula.Definition.DefinitionAC, Inside.Core.Formula",_x000D_
        "ID": 7328,_x000D_
        "Results": [_x000D_
          [_x000D_
            "200"_x000D_
          ]_x000D_
        ],_x000D_
        "Statistics": {_x000D_
          "CreationDate": "2022-11-15T10:02:33.4860572+01:00",_x000D_
          "LastRefreshDate": "2020-11-09T16:14:24.2695596+01:00",_x000D_
          "TotalRefreshCount": 2,_x000D_
          "CustomInfo": {}_x000D_
        }_x000D_
      },_x000D_
      "7329": {_x000D_
        "$type": "Inside.Core.Formula.Definition.DefinitionAC, Inside.Core.Formula",_x000D_
        "ID": 7329,_x000D_
        "Results": [_x000D_
          [_x000D_
            "300"_x000D_
          ]_x000D_
        ],_x000D_
        "Statistics": {_x000D_
          "CreationDate": "2022-11-15T10:02:33.4860572+01:00",_x000D_
          "LastRefreshDate": "2020-11-09T16:14:23.0879061+01:00",_x000D_
          "TotalRefreshCount": 2,_x000D_
          "CustomInfo": {}_x000D_
        }_x000D_
      },_x000D_
      "7330": {_x000D_
        "$type": "Inside.Core.Formula.Definition.DefinitionAC, Inside.Core.Formula",_x000D_
        "ID": 7330,_x000D_
        "Results": [_x000D_
          [_x000D_
            "100"_x000D_
          ]_x000D_
        ],_x000D_
        "Statistics": {_x000D_
          "CreationDate": "2022-11-15T10:02:33.4860572+01:00",_x000D_
          "LastRefreshDate": "2020-11-09T16:14:23.6799565+01:00",_x000D_
          "TotalRefreshCount": 2,_x000D_
          "CustomInfo": {}_x000D_
        }_x000D_
      },_x000D_
      "7331": {_x000D_
        "$type": "Inside.Core.Formula.Definition.DefinitionAC, Inside.Core.Formula",_x000D_
        "ID": 7331,_x000D_
        "Results": [_x000D_
          [_x000D_
            "200"_x000D_
          ]_x000D_
        ],_x000D_
        "Statistics": {_x000D_
          "CreationDate": "2022-11-15T10:02:33.4860572+01:00",_x000D_
          "LastRefreshDate": "2020-11-09T16:14:24.0784678+01:00",_x000D_
          "TotalRefreshCount": 2,_x000D_
          "CustomInfo": {}_x000D_
        }_x000D_
      },_x000D_
      "7332": {_x000D_
        "$type": "Inside.Core.Formula.Definition.DefinitionAC, Inside.Core.Formula",_x000D_
        "ID": 7332,_x000D_
        "Results": [_x000D_
          [_x000D_
            "250"_x000D_
          ]_x000D_
        ],_x000D_
        "Statistics": {_x000D_
          "CreationDate": "2022-11-15T10:02:33.4860572+01:00",_x000D_
          "LastRefreshDate": "2020-11-09T16:14:24.277499+01:00",_x000D_
          "TotalRefreshCount": 2,_x000D_
          "CustomInfo": {}_x000D_
        }_x000D_
      },_x000D_
      "7333": {_x000D_
        "$type": "Inside.Core.Formula.Definition.DefinitionAC, Inside.Core.Formula",_x000D_
        "ID": 7333,_x000D_
        "Results": [_x000D_
          [_x000D_
            "250"_x000D_
          ]_x000D_
        ],_x000D_
        "Statistics": {_x000D_
          "CreationDate": "2022-11-15T10:02:33.4860572+01:00",_x000D_
          "LastRefreshDate": "2020-11-09T16:14:24.4835124+01:00",_x000D_
          "TotalRefreshCount": 2,_x000D_
          "CustomInfo": {}_x000D_
        }_x000D_
      },_x000D_
      "7334": {_x000D_
        "$type": "Inside.Core.Formula.Definition.DefinitionAC, Inside.Core.Formula",_x000D_
        "ID": 7334,_x000D_
        "Results": [_x000D_
          [_x000D_
            "100"_x000D_
          ]_x000D_
        ],_x000D_
        "Statistics": {_x000D_
          "CreationDate": "2022-11-15T10:02:33.4860572+01:00",_x000D_
          "LastRefreshDate": "2020-11-09T16:14:24.4855071+01:00",_x000D_
          "TotalRefreshCount": 2,_x000D_
          "CustomInfo": {}_x000D_
        }_x000D_
      },_x000D_
      "7335": {_x000D_
        "$type": "Inside.Core.Formula.Definition.DefinitionAC, Inside.Core.Formula",_x000D_
        "ID": 7335,_x000D_
        "Results": [_x000D_
          [_x000D_
            "200"_x000D_
          ]_x000D_
        ],_x000D_
        "Statistics": {_x000D_
          "CreationDate": "2022-11-15T10:02:33.4860572+01:00",_x000D_
          "LastRefreshDate": "2020-11-09T16:14:24.4865181+01:00",_x000D_
          "TotalRefreshCount": 2,_x000D_
          "CustomInfo": {}_x000D_
        }_x000D_
      },_x000D_
      "7336": {_x000D_
        "$type": "Inside.Core.Formula.Definition.DefinitionAC, Inside.Core.Formula",_x000D_
        "ID": 7336,_x000D_
        "Results": [_x000D_
          [_x000D_
            "250"_x000D_
          ]_x000D_
        ],_x000D_
        "Statistics": {_x000D_
          "CreationDate": "2022-11-15T10:02:33.4860572+01:00",_x000D_
          "LastRefreshDate": "2020-11-09T16:14:24.4885092+01:00",_x000D_
          "TotalRefreshCount": 2,_x000D_
          "CustomInfo": {}_x000D_
        }_x000D_
      },_x000D_
      "7337": {_x000D_
        "$type": "Inside.Core.Formula.Definition.DefinitionAC, Inside.Core.Formula",_x000D_
        "ID": 7337,_x000D_
        "Results": [_x000D_
          [_x000D_
            "400"_x000D_
          ]_x000D_
        ],_x000D_
        "Statistics": {_x000D_
          "CreationDate": "2022-11-15T10:02:33.4860572+01:00",_x000D_
          "LastRefreshDate": "2020-11-09T16:14:24.4905037+01:00",_x000D_
          "TotalRefreshCount": 2,_x000D_
          "CustomInfo": {}_x000D_
        }_x000D_
      },_x000D_
      "7338": {_x000D_
        "$type": "Inside.Core.Formula.Definition.DefinitionAC, Inside.Core.Formula",_x000D_
        "ID": 7338,_x000D_
        "Results": [_x000D_
          [_x000D_
            "250"_x000D_
          ]_x000D_
        ],_x000D_
        "Statistics": {_x000D_
          "CreationDate": "2022-11-15T10:02:33.4860572+01:00",_x000D_
          "LastRefreshDate": "2020-11-09T16:14:24.4934966+01:00",_x000D_
          "TotalRefreshCount": 2,_x000D_
          "CustomInfo": {}_x000D_
        }_x000D_
      },_x000D_
      "7339": {_x000D_
        "$type": "Inside.Core.Formula.Definition.DefinitionAC, Inside.Core.Formula",_x000D_
        "ID": 7339,_x000D_
        "Results": [_x000D_
          [_x000D_
            "150"_x000D_
          ]_x000D_
        ],_x000D_
        "Statistics": {_x000D_
          "CreationDate": "2022-11-15T10:02:33.4860572+01:00",_x000D_
          "LastRefreshDate": "2020-11-09T16:14:24.5115432+01:00",_x000D_
          "TotalRefreshCount": 2,_x000D_
          "CustomInfo": {}_x000D_
        }_x000D_
      },_x000D_
      "7340": {_x000D_
        "$type": "Inside.Core.Formula.Definition.DefinitionAC, Inside.Core.Formula",_x000D_
        "ID": 7340,_x000D_
        "Results": [_x000D_
          [_x000D_
            "200"_x000D_
          ]_x000D_
        ],_x000D_
        "Statistics": {_x000D_
          "CreationDate": "2022-11-15T10:02:33.4860572+01:00",_x000D_
          "LastRefreshDate": "2020-11-09T16:14:24.5125259+01:00",_x000D_
          "TotalRefreshCount": 2,_x000D_
          "CustomInfo": {}_x000D_
        }_x000D_
      },_x000D_
      "7341": {_x000D_
        "$type": "Inside.Core.Formula.Definition.DefinitionAC, Inside.Core.Formula",_x000D_
        "ID": 7341,_x000D_
        "Results": [_x000D_
          [_x000D_
            "300"_x000D_
          ]_x000D_
        ],_x000D_
        "Statistics": {_x000D_
          "CreationDate": "2022-11-15T10:02:33.4860572+01:00",_x000D_
          "LastRefreshDate": "2020-11-09T16:14:24.5145323+01:00",_x000D_
          "TotalRefreshCount": 2,_x000D_
          "CustomInfo": {}_x000D_
        }_x000D_
      },_x000D_
      "7342": {_x000D_
        "$type": "Inside.Core.Formula.Definition.DefinitionAC, Inside.Core.Formula",_x000D_
        "ID": 7342,_x000D_
        "Results": [_x000D_
          [_x000D_
            "300"_x000D_
          ]_x000D_
        ],_x000D_
        "Statistics": {_x000D_
          "CreationDate": "2022-11-15T10:02:33.4860572+01:00",_x000D_
          "LastRefreshDate": "2020-11-09T16:14:24.5165157+01:00",_x000D_
          "TotalRefreshCount": 2,_x000D_
          "CustomInfo": {}_x000D_
        }_x000D_
      },_x000D_
      "7343": {_x000D_
        "$type": "Inside.Core.Formula.Definition.DefinitionAC, Inside.Core.Formula",_x000D_
        "ID": 7343,_x000D_
        "Results": [_x000D_
          [_x000D_
            "100"_x000D_
          ]_x000D_
        ],_x000D_
        "Statistics": {_x000D_
          "CreationDate": "2022-11-15T10:02:33.4860572+01:00",_x000D_
          "LastRefreshDate": "2020-11-09T16:14:24.5175123+01:00",_x000D_
          "TotalRefreshCount": 2,_x000D_
          "CustomInfo": {}_x000D_
        }_x000D_
      },_x000D_
      "7344": {_x000D_
        "$type": "Inside.Core.Formula.Definition.DefinitionAC, Inside.Core.Formula",_x000D_
        "ID": 7344,_x000D_
        "Results": [_x000D_
          [_x000D_
            "200"_x000D_
          ]_x000D_
        ],_x000D_
        "Statistics": {_x000D_
          "CreationDate": "2022-11-15T10:02:33.4860572+01:00",_x000D_
          "LastRefreshDate": "2020-11-09T16:14:24.519522+01:00",_x000D_
          "TotalRefreshCount": 2,_x000D_
          "CustomInfo": {}_x000D_
        }_x000D_
      },_x000D_
      "7345": {_x000D_
        "$type": "Inside.Core.Formula.Definition.DefinitionAC, Inside.Core.Formula",_x000D_
        "ID": 7345,_x000D_
        "Results": [_x000D_
          [_x000D_
            "250"_x000D_
          ]_x000D_
        ],_x000D_
        "Statistics": {_x000D_
          "CreationDate": "2022-11-15T10:02:33.4860572+01:00",_x000D_
          "LastRefreshDate": "2020-11-09T16:14:24.521507+01:00",_x000D_
          "TotalRefreshCount": 2,_x000D_
          "CustomInfo": {}_x000D_
        }_x000D_
      },_x000D_
      "7346": {_x000D_
        "$type": "Inside.Core.Formula.Definition.DefinitionAC, Inside.Core.Formula",_x000D_
        "ID": 7346,_x000D_
        "Results": [_x000D_
          [_x000D_
            "200"_x000D_
          ]_x000D_
        ],_x000D_
        "Statistics": {_x000D_
          "CreationDate": "2022-11-15T10:02:33.4860572+01:00",_x000D_
          "LastRefreshDate": "2020-11-09T16:14:24.5225051+01:00",_x000D_
          "TotalRefreshCount": 2,_x000D_
          "CustomInfo": {}_x000D_
        }_x000D_
      },_x000D_
      "7347": {_x000D_
        "$type": "Inside.Core.Formula.Definition.DefinitionAC, Inside.Core.Formula",_x000D_
        "ID": 7347,_x000D_
        "Results": [_x000D_
          [_x000D_
            "100"_x000D_
          ]_x000D_
        ],_x000D_
        "Statistics": {_x000D_
          "CreationDate": "2022-11-15T10:02:33.4860572+01:00",_x000D_
          "LastRefreshDate": "2020-11-09T16:14:24.5244679+01:00",_x000D_
          "TotalRefreshCount": 2,_x000D_
          "CustomInfo": {}_x000D_
        }_x000D_
      },_x000D_
      "7348": {_x000D_
        "$type": "Inside.Core.Formula.Definition.DefinitionAC, Inside.Core.Formula",_x000D_
        "ID": 7348,_x000D_
        "Results": [_x000D_
          [_x000D_
            "150"_x000D_
          ]_x000D_
        ],_x000D_
        "Statistics": {_x000D_
          "CreationDate": "2022-11-15T10:02:33.4860572+01:00",_x000D_
          "LastRefreshDate": "2020-11-09T16:14:24.5254658+01:00",_x000D_
          "TotalRefreshCount": 2,_x000D_
          "CustomInfo": {}_x000D_
        }_x000D_
      },_x000D_
      "7349": {_x000D_
        "$type": "Inside.Core.Formula.Definition.DefinitionAC, Inside.Core.Formula",_x000D_
        "ID": 7349,_x000D_
        "Results": [_x000D_
          [_x000D_
            "2"_x000D_
          ]_x000D_
        ],_x000D_
        "Statistics": {_x000D_
          "CreationDate": "2022-11-15T10:02:33.4860572+01:00",_x000D_
          "LastRefreshDate": "2020-11-09T16:14:21.8471503+01:00",_x000D_
          "TotalRefreshCount": 2,_x000D_
          "CustomInfo": {}_x000D_
        }_x000D_
      },_x000D_
      "7350": {_x000D_
        "$type": "Inside.Core.Formula.Definition.DefinitionAC, Inside.Core.Formula",_x000D_
        "ID": 7350,_x000D_
        "Results": [_x000D_
          [_x000D_
            ""_x000D_
          ]_x000D_
        ],_x000D_
        "Statistics": {_x000D_
          "CreationDate": "2022-11-15T10:02:33.4860572+01:00",_x000D_
          "LastRefreshDate": "2020-11-09T16:14:24.3825292+01:00",_x000D_
          "TotalRefreshCount": 2,_x000D_
          "CustomInfo": {}_x000D_
        }_x000D_
      },_x000D_
      "7351": {_x000D_
        "$type": "Inside.Core.Formula.Definition.DefinitionAC, Inside.Core.Formula",_x000D_
        "ID": 7351,_x000D_
        "Results": [_x000D_
          [_x000D_
            "250"_x000D_
          ]_x000D_
        ],_x000D_
        "Statistics": {_x000D_
          "CreationDate": "2022-11-15T10:02:33.4860572+01:00",_x000D_
          "LastRefreshDate": "2020-11-09T16:14:24.0345024+01:00",_x000D_
          "TotalRefreshCount": 2,_x000D_
          "CustomInfo": {}_x000D_
        }_x000D_
      },_x000D_
      "7352": {_x000D_
        "$type": "Inside.Core.Formula.Definition.DefinitionAC, Inside.Core.Formula",_x000D_
        "ID": 7352,_x000D_
        "Results": [_x000D_
          [_x000D_
            "100"_x000D_
          ]_x000D_
        ],_x000D_
        "Statistics": {_x000D_
          "CreationDate": "2022-11-15T10:02:33.4860572+01:00",_x000D_
          "LastRefreshDate": "2020-11-09T16:14:24.0550511+01:00",_x000D_
          "TotalRefreshCount": 2,_x000D_
          "CustomInfo": {}_x000D_
        }_x000D_
      },_x000D_
      "7353": {_x000D_
        "$type": "Inside.Core.Formula.Definition.DefinitionAC, Inside.Core.Formula",_x000D_
        "ID": 7353,_x000D_
        "Results": [_x000D_
          [_x000D_
            "250"_x000D_
          ]_x000D_
        ],_x000D_
        "Statistics": {_x000D_
          "CreationDate": "2022-11-15T10:02:33.4860572+01:00",_x000D_
          "LastRefreshDate": "2020-11-09T16:14:23.284469+01:00",_x000D_
          "TotalRefreshCount": 2,_x000D_
          "CustomInfo": {}_x000D_
        }_x000D_
      },_x000D_
      "7354": {_x000D_
        "$type": "Inside.Core.Formula.Definition.DefinitionAC, Inside.Core.Formula",_x000D_
        "ID": 7354,_x000D_
        "Results": [_x000D_
          [_x000D_
            "300"_x000D_
          ]_x000D_
        ],_x000D_
        "Statistics": {_x000D_
          "CreationDate": "2022-11-15T10:02:33.4860572+01:00",_x000D_
          "LastRefreshDate": "2020-11-09T16:14:23.499437+01:00",_x000D_
          "TotalRefreshCount": 2,_x000D_
          "CustomInfo": {}_x000D_
        }_x000D_
      },_x000D_
      "7355": {_x000D_
        "$type": "Inside.Core.Formula.Definition.DefinitionAC, Inside.Core.Formula",_x000D_
        "ID": 7355,_x000D_
        "Results": [_x000D_
          [_x000D_
            "100"_x000D_
          ]_x000D_
        ],_x000D_
        "Statistics": {_x000D_
          "CreationDate": "2022-11-15T10:02:33.4860572+01:00",_x000D_
          "LastRefreshDate": "2020-11-09T16:14:23.5084017+01:00",_x000D_
          "TotalRefreshCount": 2,_x000D_
          "CustomInfo": {}_x000D_
        }_x000D_
      },_x000D_
      "7356": {_x000D_
        "$type": "Inside.Core.Formula.Definition.DefinitionAC, Inside.Core.Formula",_x000D_
        "ID": 7356,_x000D_
        "Results": [_x000D_
          [_x000D_
            "150"_x000D_
   </t>
  </si>
  <si>
    <t xml:space="preserve">       ]_x000D_
        ],_x000D_
        "Statistics": {_x000D_
          "CreationDate": "2022-11-15T10:02:33.4860572+01:00",_x000D_
          "LastRefreshDate": "2020-11-09T16:14:23.5174621+01:00",_x000D_
          "TotalRefreshCount": 2,_x000D_
          "CustomInfo": {}_x000D_
        }_x000D_
      },_x000D_
      "7357": {_x000D_
        "$type": "Inside.Core.Formula.Definition.DefinitionAC, Inside.Core.Formula",_x000D_
        "ID": 7357,_x000D_
        "Results": [_x000D_
          [_x000D_
            "Employé"_x000D_
          ]_x000D_
        ],_x000D_
        "Statistics": {_x000D_
          "CreationDate": "2022-11-15T10:02:33.4860572+01:00",_x000D_
          "LastRefreshDate": "2020-11-09T16:14:22.8503972+01:00",_x000D_
          "TotalRefreshCount": 2,_x000D_
          "CustomInfo": {}_x000D_
        }_x000D_
      },_x000D_
      "7358": {_x000D_
        "$type": "Inside.Core.Formula.Definition.DefinitionAC, Inside.Core.Formula",_x000D_
        "ID": 7358,_x000D_
        "Results": [_x000D_
          [_x000D_
            "Employé"_x000D_
          ]_x000D_
        ],_x000D_
        "Statistics": {_x000D_
          "CreationDate": "2022-11-15T10:02:33.4860572+01:00",_x000D_
          "LastRefreshDate": "2020-11-09T16:14:21.3413333+01:00",_x000D_
          "TotalRefreshCount": 2,_x000D_
          "CustomInfo": {}_x000D_
        }_x000D_
      },_x000D_
      "7359": {_x000D_
        "$type": "Inside.Core.Formula.Definition.DefinitionAC, Inside.Core.Formula",_x000D_
        "ID": 7359,_x000D_
        "Results": [_x000D_
          [_x000D_
            "Ingénieur et cadre"_x000D_
          ]_x000D_
        ],_x000D_
        "Statistics": {_x000D_
          "CreationDate": "2022-11-15T10:02:33.4860572+01:00",_x000D_
          "LastRefreshDate": "2020-11-09T16:14:22.6978643+01:00",_x000D_
          "TotalRefreshCount": 2,_x000D_
          "CustomInfo": {}_x000D_
        }_x000D_
      },_x000D_
      "7360": {_x000D_
        "$type": "Inside.Core.Formula.Definition.DefinitionAC, Inside.Core.Formula",_x000D_
        "ID": 7360,_x000D_
        "Results": [_x000D_
          [_x000D_
            "1"_x000D_
          ]_x000D_
        ],_x000D_
        "Statistics": {_x000D_
          "CreationDate": "2022-11-15T10:02:33.4860572+01:00",_x000D_
          "LastRefreshDate": "2020-11-09T16:14:23.7105219+01:00",_x000D_
          "TotalRefreshCount": 2,_x000D_
          "CustomInfo": {}_x000D_
        }_x000D_
      },_x000D_
      "7361": {_x000D_
        "$type": "Inside.Core.Formula.Definition.DefinitionAC, Inside.Core.Formula",_x000D_
        "ID": 7361,_x000D_
        "Results": [_x000D_
          [_x000D_
            "2"_x000D_
          ]_x000D_
        ],_x000D_
        "Statistics": {_x000D_
          "CreationDate": "2022-11-15T10:02:33.4860572+01:00",_x000D_
          "LastRefreshDate": "2020-11-09T16:14:22.9292682+01:00",_x000D_
          "TotalRefreshCount": 2,_x000D_
          "CustomInfo": {}_x000D_
        }_x000D_
      },_x000D_
      "7362": {_x000D_
        "$type": "Inside.Core.Formula.Definition.DefinitionAC, Inside.Core.Formula",_x000D_
        "ID": 7362,_x000D_
        "Results": [_x000D_
          [_x000D_
            "1"_x000D_
          ]_x000D_
        ],_x000D_
        "Statistics": {_x000D_
          "CreationDate": "2022-11-15T10:02:33.4860572+01:00",_x000D_
          "LastRefreshDate": "2020-11-09T16:14:21.8750672+01:00",_x000D_
          "TotalRefreshCount": 2,_x000D_
          "CustomInfo": {}_x000D_
        }_x000D_
      },_x000D_
      "7363": {_x000D_
        "$type": "Inside.Core.Formula.Definition.DefinitionAC, Inside.Core.Formula",_x000D_
        "ID": 7363,_x000D_
        "Results": [_x000D_
          [_x000D_
            "3"_x000D_
          ]_x000D_
        ],_x000D_
        "Statistics": {_x000D_
          "CreationDate": "2022-11-15T10:02:33.4860572+01:00",_x000D_
          "LastRefreshDate": "2020-11-09T16:14:21.6568439+01:00",_x000D_
          "TotalRefreshCount": 2,_x000D_
          "CustomInfo": {}_x000D_
        }_x000D_
      },_x000D_
      "7364": {_x000D_
        "$type": "Inside.Core.Formula.Definition.DefinitionAC, Inside.Core.Formula",_x000D_
        "ID": 7364,_x000D_
        "Results": [_x000D_
          [_x000D_
            "Catégorie 1"_x000D_
          ]_x000D_
        ],_x000D_
        "Statistics": {_x000D_
          "CreationDate": "2022-11-15T10:02:33.4860572+01:00",_x000D_
          "LastRefreshDate": "2020-11-09T16:14:21.9089362+01:00",_x000D_
          "TotalRefreshCount": 2,_x000D_
          "CustomInfo": {}_x000D_
        }_x000D_
      },_x000D_
      "7365": {_x000D_
        "$type": "Inside.Core.Formula.Definition.DefinitionAC, Inside.Core.Formula",_x000D_
        "ID": 7365,_x000D_
        "Results": [_x000D_
          [_x000D_
            ""_x000D_
          ]_x000D_
        ],_x000D_
        "Statistics": {_x000D_
          "CreationDate": "2022-11-15T10:02:33.4860572+01:00",_x000D_
          "LastRefreshDate": "2020-11-09T16:14:24.3403388+01:00",_x000D_
          "TotalRefreshCount": 2,_x000D_
          "CustomInfo": {}_x000D_
        }_x000D_
      },_x000D_
      "7366": {_x000D_
        "$type": "Inside.Core.Formula.Definition.DefinitionAC, Inside.Core.Formula",_x000D_
        "ID": 7366,_x000D_
        "Results": [_x000D_
          [_x000D_
            "Catégorie 1"_x000D_
          ]_x000D_
        ],_x000D_
        "Statistics": {_x000D_
          "CreationDate": "2022-11-15T10:02:33.4860572+01:00",_x000D_
          "LastRefreshDate": "2020-11-09T16:14:22.340256+01:00",_x000D_
          "TotalRefreshCount": 2,_x000D_
          "CustomInfo": {}_x000D_
        }_x000D_
      },_x000D_
      "7367": {_x000D_
        "$type": "Inside.Core.Formula.Definition.DefinitionAC, Inside.Core.Formula",_x000D_
        "ID": 7367,_x000D_
        "Results": [_x000D_
          [_x000D_
            "Catégorie 1"_x000D_
          ]_x000D_
        ],_x000D_
        "Statistics": {_x000D_
          "CreationDate": "2022-11-15T10:02:33.4860572+01:00",_x000D_
          "LastRefreshDate": "2020-11-09T16:14:24.3503102+01:00",_x000D_
          "TotalRefreshCount": 2,_x000D_
          "CustomInfo": {}_x000D_
        }_x000D_
      },_x000D_
      "7368": {_x000D_
        "$type": "Inside.Core.Formula.Definition.DefinitionAC, Inside.Core.Formula",_x000D_
        "ID": 7368,_x000D_
        "Results": [_x000D_
          [_x000D_
            "Catégorie 1"_x000D_
          ]_x000D_
        ],_x000D_
        "Statistics": {_x000D_
          "CreationDate": "2022-11-15T10:02:33.4860572+01:00",_x000D_
          "LastRefreshDate": "2020-11-09T16:14:23.1572717+01:00",_x000D_
          "TotalRefreshCount": 2,_x000D_
          "CustomInfo": {}_x000D_
        }_x000D_
      },_x000D_
      "7369": {_x000D_
        "$type": "Inside.Core.Formula.Definition.DefinitionAC, Inside.Core.Formula",_x000D_
        "ID": 7369,_x000D_
        "Results": [_x000D_
          [_x000D_
            ""_x000D_
          ]_x000D_
        ],_x000D_
        "Statistics": {_x000D_
          "CreationDate": "2022-11-15T10:02:33.4860572+01:00",_x000D_
          "LastRefreshDate": "2020-11-09T16:14:24.3645734+01:00",_x000D_
          "TotalRefreshCount": 2,_x000D_
          "CustomInfo": {}_x000D_
        }_x000D_
      },_x000D_
      "7370": {_x000D_
        "$type": "Inside.Core.Formula.Definition.DefinitionAC, Inside.Core.Formula",_x000D_
        "ID": 7370,_x000D_
        "Results": [_x000D_
          [_x000D_
            "Catégorie 4"_x000D_
          ]_x000D_
        ],_x000D_
        "Statistics": {_x000D_
          "CreationDate": "2022-11-15T10:02:33.4860572+01:00",_x000D_
          "LastRefreshDate": "2020-11-09T16:14:24.3725459+01:00",_x000D_
          "TotalRefreshCount": 2,_x000D_
          "CustomInfo": {}_x000D_
        }_x000D_
      },_x000D_
      "7371": {_x000D_
        "$type": "Inside.Core.Formula.Definition.DefinitionAC, Inside.Core.Formula",_x000D_
        "ID": 7371,_x000D_
        "Results": [_x000D_
          [_x000D_
            ""_x000D_
          ]_x000D_
        ],_x000D_
        "Statistics": {_x000D_
          "CreationDate": "2022-11-15T10:02:33.4860572+01:00",_x000D_
          "LastRefreshDate": "2020-11-09T16:14:24.3805314+01:00",_x000D_
          "TotalRefreshCount": 2,_x000D_
          "CustomInfo": {}_x000D_
        }_x000D_
      },_x000D_
      "7372": {_x000D_
        "$type": "Inside.Core.Formula.Definition.DefinitionAC, Inside.Core.Formula",_x000D_
        "ID": 7372,_x000D_
        "Results": [_x000D_
          [_x000D_
            "Catégorie 3"_x000D_
          ]_x000D_
        ],_x000D_
        "Statistics": {_x000D_
          "CreationDate": "2022-11-15T10:02:33.4860572+01:00",_x000D_
          "LastRefreshDate": "2020-11-09T16:14:24.3884699+01:00",_x000D_
          "TotalRefreshCount": 2,_x000D_
          "CustomInfo": {}_x000D_
        }_x000D_
      },_x000D_
      "7373": {_x000D_
        "$type": "Inside.Core.Formula.Definition.DefinitionAC, Inside.Core.Formula",_x000D_
        "ID": 7373,_x000D_
        "Results": [_x000D_
          [_x000D_
            "Catégorie 1"_x000D_
          ]_x000D_
        ],_x000D_
        "Statistics": {_x000D_
          "CreationDate": "2022-11-15T10:02:33.4860572+01:00",_x000D_
          "LastRefreshDate": "2020-11-09T16:14:24.3964911+01:00",_x000D_
          "TotalRefreshCount": 2,_x000D_
          "CustomInfo": {}_x000D_
        }_x000D_
      },_x000D_
      "7374": {_x000D_
        "$type": "Inside.Core.Formula.Definition.DefinitionAC, Inside.Core.Formula",_x000D_
        "ID": 7374,_x000D_
        "Results": [_x000D_
          [_x000D_
            "Catégorie 3"_x000D_
          ]_x000D_
        ],_x000D_
        "Statistics": {_x000D_
          "CreationDate": "2022-11-15T10:02:33.4860572+01:00",_x000D_
          "LastRefreshDate": "2020-11-09T16:14:24.4044699+01:00",_x000D_
          "TotalRefreshCount": 2,_x000D_
          "CustomInfo": {}_x000D_
        }_x000D_
      },_x000D_
      "7375": {_x000D_
        "$type": "Inside.Core.Formula.Definition.DefinitionAC, Inside.Core.Formula",_x000D_
        "ID": 7375,_x000D_
        "Results": [_x000D_
          [_x000D_
            "Catégorie 1"_x000D_
          ]_x000D_
        ],_x000D_
        "Statistics": {_x000D_
          "CreationDate": "2022-11-15T10:02:33.4860572+01:00",_x000D_
          "LastRefreshDate": "2020-11-09T16:14:24.4125338+01:00",_x000D_
          "TotalRefreshCount": 2,_x000D_
          "CustomInfo": {}_x000D_
        }_x000D_
      },_x000D_
      "7376": {_x000D_
        "$type": "Inside.Core.Formula.Definition.DefinitionAC, Inside.Core.Formula",_x000D_
        "ID": 7376,_x000D_
        "Results": [_x000D_
          [_x000D_
            ""_x000D_
          ]_x000D_
        ],_x000D_
        "Statistics": {_x000D_
          "CreationDate": "2022-11-15T10:02:33.4860572+01:00",_x000D_
          "LastRefreshDate": "2020-11-09T16:14:23.0323029+01:00",_x000D_
          "TotalRefreshCount": 2,_x000D_
          "CustomInfo": {}_x000D_
        }_x000D_
      },_x000D_
      "7377": {_x000D_
        "$type": "Inside.Core.Formula.Definition.DefinitionAC, Inside.Core.Formula",_x000D_
        "ID": 7377,_x000D_
        "Results": [_x000D_
          [_x000D_
            "200"_x000D_
          ]_x000D_
        ],_x000D_
        "Statistics": {_x000D_
          "CreationDate": "2022-11-15T10:02:33.4860572+01:00",_x000D_
          "LastRefreshDate": "2020-11-09T16:14:24.4235473+01:00",_x000D_
          "TotalRefreshCount": 2,_x000D_
          "CustomInfo": {}_x000D_
        }_x000D_
      },_x000D_
      "7378": {_x000D_
        "$type": "Inside.Core.Formula.Definition.DefinitionAC, Inside.Core.Formula",_x000D_
        "ID": 7378,_x000D_
        "Results": [_x000D_
          [_x000D_
            "100"_x000D_
          ]_x000D_
        ],_x000D_
        "Statistics": {_x000D_
          "CreationDate": "2022-11-15T10:02:33.4860572+01:00",_x000D_
          "LastRefreshDate": "2020-11-09T16:14:24.4265401+01:00",_x000D_
          "TotalRefreshCount": 2,_x000D_
          "CustomInfo": {}_x000D_
        }_x000D_
      },_x000D_
      "7379": {_x000D_
        "$type": "Inside.Core.Formula.Definition.DefinitionAC, Inside.Core.Formula",_x000D_
        "ID": 7379,_x000D_
        "Results": [_x000D_
          [_x000D_
            "300"_x000D_
          ]_x000D_
        ],_x000D_
        "Statistics": {_x000D_
          "CreationDate": "2022-11-15T10:02:33.4860572+01:00",_x000D_
          "LastRefreshDate": "2020-11-09T16:14:24.4294893+01:00",_x000D_
          "TotalRefreshCount": 2,_x000D_
          "CustomInfo": {}_x000D_
        }_x000D_
      },_x000D_
      "7380": {_x000D_
        "$type": "Inside.Core.Formula.Definition.DefinitionAC, Inside.Core.Formula",_x000D_
        "ID": 7380,_x000D_
        "Results": [_x000D_
          [_x000D_
            "100"_x000D_
          ]_x000D_
        ],_x000D_
        "Statistics": {_x000D_
          "CreationDate": "2022-11-15T10:02:33.4860572+01:00",_x000D_
          "LastRefreshDate": "2020-11-09T16:14:24.4335232+01:00",_x000D_
          "TotalRefreshCount": 2,_x000D_
          "CustomInfo": {}_x000D_
        }_x000D_
      },_x000D_
      "7381": {_x000D_
        "$type": "Inside.Core.Formula.Definition.DefinitionAC, Inside.Core.Formula",_x000D_
        "ID": 7381,_x000D_
        "Results": [_x000D_
          [_x000D_
            "300"_x000D_
          ]_x000D_
        ],_x000D_
        "Statistics": {_x000D_
          "CreationDate": "2022-11-15T10:02:33.4860572+01:00",_x000D_
          "LastRefreshDate": "2020-11-09T16:14:24.4365095+01:00",_x000D_
          "TotalRefreshCount": 2,_x000D_
          "CustomInfo": {}_x000D_
        }_x000D_
      },_x000D_
      "7382": {_x000D_
        "$type": "Inside.Core.Formula.Definition.DefinitionAC, Inside.Core.Formula",_x000D_
        "ID": 7382,_x000D_
        "Results": [_x000D_
          [_x000D_
            "150"_x000D_
          ]_x000D_
        ],_x000D_
        "Statistics": {_x000D_
          "CreationDate": "2022-11-15T10:02:33.4860572+01:00",_x000D_
          "LastRefreshDate": "2020-11-09T16:14:24.439463+01:00",_x000D_
          "TotalRefreshCount": 2,_x000D_
          "CustomInfo": {}_x000D_
        }_x000D_
      },_x000D_
      "7383": {_x000D_
        "$type": "Inside.Core.Formula.Definition.DefinitionAC, Inside.Core.Formula",_x000D_
        "ID": 7383,_x000D_
        "Results": [_x000D_
          [_x000D_
            "300"_x000D_
          ]_x000D_
        ],_x000D_
        "Statistics": {_x000D_
          "CreationDate": "2022-11-15T10:02:33.4860572+01:00",_x000D_
          "LastRefreshDate": "2020-11-09T16:14:24.4434968+01:00",_x000D_
          "TotalRefreshCount": 2,_x000D_
          "CustomInfo": {}_x000D_
        }_x000D_
      },_x000D_
      "7384": {_x000D_
        "$type": "Inside.Core.Formula.Definition.DefinitionAC, Inside.Core.Formula",_x000D_
        "ID": 7384,_x000D_
        "Results": [_x000D_
          [_x000D_
            "150"_x000D_
          ]_x000D_
        ],_x000D_
        "Statistics": {_x000D_
          "CreationDate": "2022-11-15T10:02:33.4860572+01:00",_x000D_
          "LastRefreshDate": "2020-11-09T16:14:24.4464838+01:00",_x000D_
          "TotalRefreshCount": 2,_x000D_
          "CustomInfo": {}_x000D_
        }_x000D_
      },_x000D_
      "7385": {_x000D_
        "$type": "Inside.Core.Formula.Definition.DefinitionAC, Inside.Core.Formula",_x000D_
        "ID": 7385,_x000D_
        "Results": [_x000D_
          [_x000D_
            "250"_x000D_
          ]_x000D_
        ],_x000D_
        "Statistics": {_x000D_
          "CreationDate": "2022-11-15T10:02:33.4860572+01:00",_x000D_
          "LastRefreshDate": "2020-11-09T16:14:24.450475+01:00",_x000D_
          "TotalRefreshCount": 2,_x000D_
          "CustomInfo": {}_x000D_
        }_x000D_
      },_x000D_
      "7386": {_x000D_
        "$type": "Inside.Core.Formula.Definition.DefinitionAC, Inside.Core.Formula",_x000D_
        "ID": 7386,_x000D_
        "Results": [_x000D_
          [_x000D_
            "100"_x000D_
          ]_x000D_
        ],_x000D_
        "Statistics": {_x000D_
          "CreationDate": "2022-11-15T10:02:33.4860572+01:00",_x000D_
          "LastRefreshDate": "2020-11-09T16:14:24.4544637+01:00",_x000D_
          "TotalRefreshCount": 2,_x000D_
          "CustomInfo": {}_x000D_
        }_x000D_
      },_x000D_
      "7387": {_x000D_
        "$type": "Inside.Core.Formula.Definition.DefinitionAC, Inside.Core.Formula",_x000D_
        "ID": 7387,_x000D_
        "Results": [_x000D_
          [_x000D_
            "250"_x000D_
          ]_x000D_
        ],_x000D_
        "Statistics": {_x000D_
          "CreationDate": "2022-11-15T10:02:33.4860572+01:00",_x000D_
          "LastRefreshDate": "2020-11-09T16:14:24.4574606+01:00",_x000D_
          "TotalRefreshCount": 2,_x000D_
          "CustomInfo": {}_x000D_
        }_x000D_
      },_x000D_
      "7388": {_x000D_
        "$type": "Inside.Core.Formula.Definition.DefinitionAC, Inside.Core.Formula",_x000D_
        "ID": 7388,_x000D_
        "Results": [_x000D_
          [_x000D_
            "100"_x000D_
          ]_x000D_
        ],_x000D_
        "Statistics": {_x000D_
          "CreationDate": "2022-11-15T10:02:33.4860572+01:00",_x000D_
          "LastRefreshDate": "2020-11-09T16:14:24.4615905+01:00",_x000D_
          "TotalRefreshCount": 2,_x000D_
          "CustomInfo": {}_x000D_
        }_x000D_
      },_x000D_
      "7389": {_x000D_
        "$type": "Inside.Core.Formula.Definition.DefinitionAC, Inside.Core.Formula",_x000D_
        "ID": 7389,_x000D_
        "Results": [_x000D_
          [_x000D_
            "200"_x000D_
          ]_x000D_
        ],_x000D_
        "Statistics": {_x000D_
          "CreationDate": "2022-11-15T10:02:33.4860572+01:00",_x000D_
          "LastRefreshDate": "2020-11-09T16:14:24.464568+01:00",_x000D_
          "TotalRefreshCount": 2,_x000D_
          "CustomInfo": {}_x000D_
        }_x000D_
      },_x000D_
      "7390": {_x000D_
        "$type": "Inside.Core.Formula.Definition.DefinitionAC, Inside.Core.Formula",_x000D_
        "ID": 7390,_x000D_
        "Results": [_x000D_
          [_x000D_
            "200"_x000D_
          ]_x000D_
        ],_x000D_
        "Statistics": {_x000D_
          "CreationDate": "2022-11-15T10:02:33.4860572+01:00",_x000D_
          "LastRefreshDate": "2020-11-09T16:14:24.4685568+01:00",_x000D_
          "TotalRefreshCount": 2,_x000D_
          "CustomInfo": {}_x000D_
        }_x000D_
      },_x000D_
      "7391": {_x000D_
        "$type": "Inside.Core.Formula.Definition.DefinitionAC, Inside.Core.Formula",_x000D_
        "ID": 7391,_x000D_
        "Results": [_x000D_
          [_x000D_
            "150"_x000D_
          ]_x000D_
        ],_x000D_
        "Statistics": {_x000D_
          "CreationDate": "2022-11-15T10:02:33.4860572+01:00",_x000D_
          "LastRefreshDate": "2020-11-09T16:14:24.0705245+01:00",_x000D_
          "TotalRefreshCount": 2,_x000D_
          "CustomInfo": {}_x000D_
        }_x000D_
      },_x000D_
      "7392": {_x000D_
        "$type": "Inside.Core.Formula.Definition.DefinitionAC, Inside.Core.Formula",_x000D_
        "ID": 7392,_x000D_
        "Results": [_x000D_
          [_x000D_
            "200"_x000D_
          ]_x000D_
        ],_x000D_
        "Statistics": {_x000D_
          "CreationDate": "2022-11-15T10:02:33.4860572+01:00",_x000D_
          "LastRefreshDate": "2020-11-09T16:14:24.4735489+01:00",_x000D_
          "TotalRefreshCount": 2,_x000D_
          "CustomInfo": {}_x000D_
        }_x000D_
      },_x000D_
      "7393": {_x000D_
        "$type": "Inside.Core.Formula.Definition.DefinitionAC, Inside.Core.Formula",_x000D_
        "ID": 7393,_x000D_
        "Results": [_x000D_
          [_x000D_
            "400"_x000D_
          ]_x000D_
        ],_x000D_
        "Statistics": {_x000D_
          "CreationDate": "2022-11-15T10:02:33.4860572+01:00",_x000D_
          "LastRefreshDate": "2020-11-09T16:14:23.2854652+01:00",_x000D_
          "TotalRefreshCount": 2,_x000D_
          "CustomInfo": {}_x000D_
        }_x000D_
      },_x000D_
      "7394": {_x000D_
        "$type": "Inside.Core.Formula.Definition.DefinitionAC, Inside.Core.Formula",_x000D_
        "ID": 7394,_x000D_
        "Results": [_x000D_
          [_x000D_
            "100"_x000D_
          ]_x000D_
        ],_x000D_
        "Statistics": {_x000D_
          "CreationDate": "2022-11-15T10:02:33.4860572+01:00",_x000D_
          "LastRefreshDate": "2020-11-09T16:14:24.0765166+01:00",_x000D_
          "TotalRefreshCount": 2,_x000D_
          "CustomInfo": {}_x000D_
        }_x000D_
      },_x000D_
      "7395": {_x000D_
        "$type": "Inside.Core.Formula.Definition.DefinitionAC, Inside.Core.Formula",_x000D_
        "ID": 7395,_x000D_
        "Results": [_x000D_
          [_x000D_
            "200"_x000D_
          ]_x000D_
        ],_x000D_
        "Statistics": {_x000D_
          "CreationDate": "2022-11-15T10:02:33.4860572+01:00",_x000D_
          "LastRefreshDate": "2020-11-09T16:14:24.2755037+01:00",_x000D_
          "TotalRefreshCount": 2,_x000D_
          "CustomInfo": {}_x000D_
        }_x000D_
      },_x000D_
      "7396": {_x000D_
        "$type": "Inside.Core.Formula.Definition.DefinitionAC, Inside.Core.Formula",_x000D_
        "ID": 7396,_x000D_
        "Results": [_x000D_
          [_x000D_
            "300"_x000D_
          ]_x000D_
        ],_x000D_
        "Statistics": {_x000D_
          "CreationDate": "2022-11-15T10:02:33.4860572+01:00",_x000D_
          "LastRefreshDate": "2020-11-09T16:14:24.4815194+01:00",_x000D_
          "TotalRefreshCount": 2,_x000D_
          "CustomInfo": {}_x000D_
        }_x000D_
      },_x000D_
      "7397": {_x000D_
        "$type": "Inside.Core.Formula.Definition.DefinitionAC, Inside.Core.Formula",_x000D_
        "ID": 7397,_x000D_
        "Results": [_x000D_
          [_x000D_
            "300"_x000D_
          ]_x000D_
        ],_x000D_
        "Statistics": {_x000D_
          "CreationDate": "2022-11-15T10:02:33.4860572+01:00",_x000D_
          "LastRefreshDate": "2020-11-09T16:14:23.0968806+01:00",_x000D_
          "TotalRefreshCount": 2,_x000D_
          "CustomInfo": {}_x000D_
        }_x000D_
      },_x000D_
      "7398": {_x000D_
        "$type": "Inside.Core.Formula.Definition.DefinitionAC, Inside.Core.Formula",_x000D_
        "ID": 7398,_x000D_
        "Results": [_x000D_
          [_x000D_
            "100"_x000D_
          ]_x000D_
        ],_x000D_
        "Statistics": {_x000D_
          "CreationDate": "2022-11-15T10:02:33.4860572+01:00",_x000D_
          "LastRefreshDate": "2020-11-09T16:14:23.0988724+01:00",_x000D_
          "TotalRefreshCount": 2,_x000D_
          "CustomInfo": {}_x000D_
        }_x000D_
      },_x000D_
      "7399": {_x000D_
        "$type": "Inside.Core.Formula.Definition.DefinitionAC, Inside.Core.Formula",_x000D_
        "ID": 7399,_x000D_
        "Results": [_x000D_
          [_x000D_
            "200"_x000D_
          ]_x000D_
        ],_x000D_
        "Statistics": {_x000D_
          "CreationDate": "2022-11-15T10:02:33.4860572+01:00",_x000D_
          "LastRefreshDate": "2020-11-09T16:14:23.1008662+01:00",_x000D_
          "TotalRefreshCount": 2,_x000D_
          "CustomInfo": {}_x000D_
        }_x000D_
      },_x000D_
      "7400": {_x000D_
        "$type": "Inside.Core.Formula.Definition.DefinitionAC, Inside.Core.Formula",_x000D_
        "ID": 7400,_x000D_
        "Results": [_x000D_
          [_x000D_
            "250"_x000D_
          ]_x000D_
        ],_x000D_
        "Statistics": {_x000D_
          "CreationDate": "2022-11-15T10:02:33.4860572+01:00",_x000D_
          "LastRefreshDate": "2020-11-09T16:14:23.1018645+01:00",_x000D_
          "TotalRefreshCount": 2,_x000D_
          "CustomInfo": {}_x000D_
        }_x000D_
      },_x000D_
      "7401": {_x000D_
        "$type": "Inside.Core.Formula.Definition.DefinitionAC, Inside.Core.Formula",_x000D_
        "ID": 7401,_x000D_
        "Results": [_x000D_
          [_x000D_
            "200"_x000D_
          ]_x000D_
        ],_x000D_
        "Statistics": {_x000D_
          "CreationDate": "2022-11-15T10:02:33.4860572+01:00",_x000D_
          "LastRefreshDate": "2020-11-09T16:14:23.1038589+01:00",_x000D_
          "TotalRefreshCount": 2,_x000D_
          "CustomInfo": {}_x000D_
        }_x000D_
      },_x000D_
      "7402": {_x000D_
        "$type": "Inside.Core.Formula.Definition.DefinitionAC, Inside.Core.Formula",_x000D_
        "ID": 7402,_x000D_
        "Results": [_x000D_
          [_x000D_
            "100"_x000D_
          ]_x000D_
        ],_x000D_
        "Statistics": {_x000D_
          "CreationDate": "2022-11-15T10:02:33.4860572+01:00",_x000D_
          "LastRefreshDate": "2020-11-09T16:14:23.1049092+01:00",_x000D_
          "TotalRefreshCount": 2,_x000D_
          "CustomInfo": {}_x000D_
        }_x000D_
      },_x000D_
      "7403": {_x000D_
        "$type": "Inside.Core.Formula.Definition.DefinitionAC, Inside.Core.Formula",_x000D_
        "ID": 7403,_x000D_
        "Results": [_x000D_
          [_x000D_
            "100"_x000D_
          ]_x000D_
        ],_x000D_
        "Statistics": {_x000D_
          "CreationDate": "2022-11-15T10:02:33.4860572+01:00",_x000D_
          "LastRefreshDate": "2020-11-09T16:14:23.1068563+01:00",_x000D_
          "TotalRefreshCount": 2,_x000D_
          "CustomInfo": {}_x000D_
        }_x000D_
      },_x000D_
      "7404": {_x000D_
        "$type": "Inside.Core.Formula.Definition.DefinitionAC, Inside.Core.Formula",_x000D_
        "ID": 7404,_x000D_
        "Results": [_x000D_
          [_x000D_
            "200"_x000D_
          ]_x000D_
        ],_x000D_
        "Statistics": {_x000D_
          "CreationDate": "2022-11-15T10:02:33.4860572+01:00",_x000D_
          "LastRefreshDate": "2020-11-09T16:14:23.1088514+01:00",_x000D_
          "TotalRefreshCount": 2,_x000D_
          "CustomInfo": {}_x000D_
        }_x000D_
      },_x000D_
      "7405": {_x000D_
        "$type": "Inside.Core.Formula.Definition.DefinitionAC, Inside.Core.Formula",_x000D_
        "ID": 7405,_x000D_
        "Results": [_x000D_
          [_x000D_
            "100"_x000D_
          ]_x000D_
        ],_x000D_
        "Statistics": {_x000D_
          "CreationDate": "2022-11-15T10:02:33.4860572+01:00",_x000D_
          "LastRefreshDate": "2020-11-09T16:14:23.1103552+01:00",_x000D_
          "TotalRefreshCount": 2,_x000D_
          "CustomInfo": {}_x000D_
        }_x000D_
      },_x000D_
      "7406": {_x000D_
        "$type": "Inside.Core.Formula.Definition.DefinitionAC, Inside.Core.Formula",_x000D_
        "ID": 7406,_x000D_
        "Results": [_x000D_
          [_x000D_
            "300"_x000D_
          ]_x000D_
        ],_x000D_
        "Statistics": {_x000D_
          "CreationDate": "2022-11-15T10:02:33.4860572+01:00",_x000D_
          "LastRefreshDate": "2020-11-09T16:14:23.1133848+01:00",_x000D_
          "TotalRefreshCount": 2,_x000D_
          "CustomInfo": {}_x000D_
        }_x000D_
      },_x000D_
      "7407": {_x000D_
        "$type": "Inside.Core.Formula.Definition.DefinitionAC, Inside.Core.Formula",_x000D_
        "ID": 7407,_x000D_
        "Results": [_x000D_
          [_x000D_
            "150"_x000D_
          ]_x000D_
        ],_x000D_
        "Statistics": {_x000D_
          "CreationDate": "2022-11-15T10:02:33.4860572+01:00",_x000D_
          "LastRefreshDate": "2020-11-09T16:14:23.114383+01:00",_x000D_
          "TotalRefreshCount": 2,_x000D_
          "CustomInfo": {}_x000D_
        }_x000D_
      },_x000D_
      "7408": {_x000D_
        "$type": "Inside.Core.Formula.Definition.DefinitionAC, Inside.Core.Formula",_x000D_
        "ID": 7408,_x000D_
        "Results": [_x000D_
          [_x000D_
            "200"_x000D_
          ]_x000D_
        ],_x000D_
        "Statistics": {_x000D_
          "CreationDate": "2022-11-15T10:02:33.4860572+01:00",_x000D_
          "LastRefreshDate": "2020-11-09T16:14:23.1163835+01:00",_x000D_
          "TotalRefreshCount": 2,_x000D_
          "CustomInfo": {}_x000D_
        }_x000D_
      },_x000D_
      "7409": {_x000D_
        "$type": "Inside.Core.Formula.Definition.DefinitionAC, Inside.Core.Formula",_x000D_
        "ID": 7409,_x000D_
        "Results": [_x000D_
          [_x000D_
            "250"_x000D_
          ]_x000D_
        ],_x000D_
        "Statistics": {_x000D_
          "CreationDate": "2022-11-15T10:02:33.4860572+01:00",_x000D_
          "LastRefreshDate": "2020-11-09T16:14:23.1183703+01:00",_x000D_
          "TotalRefreshCount": 2,_x000D_
          "CustomInfo": {}_x000D_
        }_x000D_
      },_x000D_
      "7410": {_x000D_
        "$type": "Inside.Core.Formula.Definition.DefinitionAC, Inside.Core.Formula",_x000D_
        "ID": 7410,_x000D_
        "Results": [_x000D_
          [_x000D_
            "200"_x000D_
          ]_x000D_
        ],_x000D_
        "Statistics": {_x000D_
          "CreationDate": "2022-11-15T10:02:33.4860572+01:00",_x000D_
          "LastRefreshDate": "2020-11-09T16:14:23.1193707+01:00",_x000D_
          "TotalRefreshCount": 2,_x000D_
          "CustomInfo": {}_x000D_
        }_x000D_
      },_x000D_
      "7411": {_x000D_
        "$type": "Inside.Core.Formula.Definition.DefinitionAC, Inside.Core.Formula",_x000D_
        "ID": 7411,_x000D_
        "Results": [_x000D_
          [_x000D_
            "100"_x000D_
          ]_x000D_
        ],_x000D_
        "Statistics": {_x000D_
          "CreationDate": "2022-11-15T10:02:33.4860572+01:00",_x000D_
          "LastRefreshDate": "2020-11-09T16:14:23.121363+01:00",_x000D_
          "TotalRefreshCount": 2,_x000D_
          "CustomInfo": {}_x000D_
        }_x000D_
      },_x000D_
      "7412": {_x000D_
        "$type": "Inside.Core.Formula.Definition.DefinitionAC, Inside.Core.Formula",_x000D_
        "ID": 7412,_x000D_
        "Results": [_x000D_
          [_x000D_
            "2"_x000D_
          ]_x000D_
        ],_x000D_
        "Statistics": {_x000D_
          "CreationDate": "2022-11-15T10:02:33.4860572+01:00",_x000D_
          "LastRefreshDate": "2020-11-09T16:14:22.0243142+01:00",_x000D_
          "TotalRefreshCount": 2,_x000D_
          "CustomInfo": {}_x000D_
        }_x000D_
      },_x000D_
      "7413": {_x000D_
        "$type": "Inside.Core.Formula.Definition.DefinitionAC, Inside.Core.Formula",_x000D_
        "ID": 7413,_x000D_
        "Results": [_x000D_
          [_x000D_
            ""_x000D_
          ]_x000D_
        ],_x000D_
        "Statistics": {_x000D_
          "CreationDate": "2022-11-15T10:02:33.4860572+01:00",_x000D_
          "LastRefreshDate": "2020-11-09T16:14:21.6979033+01:00",_x000D_
          "TotalRefreshCount": 2,_x000D_
          "CustomInfo": {}_x000D_
        }_x000D_
      },_x000D_
      "7414": {_x000D_
        "$type": "Inside.Core.Formula.Definition.DefinitionAC, Inside.Core.Formula",_x000D_
        "ID": 7414,_x000D_
        "Results": [_x000D_
          [_x000D_
            ""_x000D_
          ]_x000D_
        ],_x000D_
        "Statistics": {_x000D_
          "CreationDate": "2022-11-15T10:02:33.4860572+01:00",_x000D_
          "LastRefreshDate": "2020-11-09T16:14:24.366571+01:00",_x000D_
          "TotalRefreshCount": 2,_x000D_
          "CustomInfo": {}_x000D_
        }_x000D_
      },_x000D_
      "7415": {_x000D_
        "$type": "Inside.Core.Formula.Definition.DefinitionAC, Inside.Core.Formula",_x000D_
        "ID": 7415,_x000D_
        "Results": [_x000D_
          [_x000D_
            "Catégorie 2"_x000D_
          ]_x000D_
        ],_x000D_
        "Statistics": {_x000D_
          "CreationDate": "2022-11-15T10:02:33.4860572+01:00",_x000D_
          "LastRefreshDate": "2020-11-09T16:14:24.3984964+01:00",_x000D_
          "TotalRefreshCount": 2,_x000D_
          "CustomInfo": {}_x000D_
        }_x000D_
      },_x000D_
      "7416": {_x000D_
        "$type": "Inside.Core.Formula.Definition.DefinitionAC, Inside.Core.Formula",_x000D_
        "ID": 7416,_x000D_
        "Results": [_x000D_
          [_x000D_
            "200"_x000D_
          ]_x000D_
        ],_x000D_
        "Statistics": {_x000D_
          "CreationDate": "2022-11-15T10:02:33.4860572+01:00",_x000D_
          "LastRefreshDate": "2020-11-09T16:14:24.4205516+01:00",_x000D_
          "TotalRefreshCount": 2,_x000D_
          "CustomInfo": {}_x000D_
        }_x000D_
      },_x000D_
      "7417": {_x000D_
        "$type": "Inside.Core.Formula.Definition.DefinitionAC, Inside.Core.Formula",_x000D_
        "ID": 7417,_x000D_
        "Results": [_x000D_
          [_x000D_
            "250"_x000D_
          ]_x000D_
        ],_x000D_
        "Statistics": {_x000D_
          "CreationDate": "2022-11-15T10:02:33.4860572+01:00",_x000D_
          "LastRefreshDate": "2020-11-09T16:14:24.0380545+01:00",_x000D_
          "TotalRefreshCount": 2,_x000D_
          "CustomInfo": {}_x000D_
        }_x000D_
      },_x000D_
      "7418": {_x000D_
        "$type": "Inside.Core.Formula.Definition.DefinitionAC, Inside.Core.Formula",_x000D_
        "ID": 7418,_x000D_
        "Results": [_x000D_
          [_x000D_
            "300"_x000D_
          ]_x000D_
        ],_x000D_
        "Statistics": {_x000D_
          "CreationDate": "2022-11-15T10:02:33.4860572+01:00",_x000D_
          "LastRefreshDate": "2020-11-09T16:14:24.0510564+01:00",_x000D_
          "TotalRefreshCount": 2,_x000D_
          "CustomInfo": {}_x000D_
        }_x000D_
      },_x000D_
      "7419": {_x000D_
        "$type": "Inside.Core.Formula.Definition.DefinitionAC, Inside.Core.Formula",_x000D_
        "ID": 7419,_x000D_
        "Results": [_x000D_
          [_x000D_
            "300"_x000D_
          ]_x000D_
        ],_x000D_
        "Statistics": {_x000D_
          "CreationDate": "2022-11-15T10:02:33.4860572+01:00",_x000D_
          "LastRefreshDate": "2020-11-09T16:14:23.670979+01:00",_x000D_
          "TotalRefreshCount": 2,_x000D_
          "CustomInfo": {}_x000D_
        }_x000D_
      },_x000D_
      "7420": {_x000D_
        "$type": "Inside.Core.Formula.Definition.DefinitionAC, Inside.Core.Formula",_x000D_
        "ID": 7420,_x000D_
        "Results": [_x000D_
          [_x000D_
            "150"_x000D_
          ]_x000D_
        ],_x000D_
        "Statistics": {_x000D_
          "CreationDate": "2022-11-15T10:02:33.4860572+01:00",_x000D_
          "LastRefreshDate": "2020-11-09T16:14:24.478526+01:00",_x000D_
          "TotalRefreshCount": 2,_x000D_
          "CustomInfo": {}_x000D_
        }_x000D_
      },_x000D_
      "7421": {_x000D_
        "$type": "Inside.Core.Formula.Definition.DefinitionAC, Inside.Core.Formula",_x000D_
        "ID": 7421,_x000D_
        "Results": [_x000D_
          [_x000D_
            "250"_x000D_
          ]_x000D_
        ],_x000D_
        "Statistics": {_x000D_
          "CreationDate": "2022-11-15T10:02:33.4860572+01:00",_x000D_
          "LastRefreshDate": "2020-11-09T16:14:23.5033829+01:00",_x000D_
          "TotalRefreshCount": 2,_x000D_
          "CustomInfo": {}_x000D_
        }_x000D_
      },_x000D_
      "7422": {_x000D_
        "$type": "Inside.Core.Formula.Definition.DefinitionAC, Inside.Core.Formula",_x000D_
        "ID": 7422,_x000D_
        "Results": [_x000D_
          [_x000D_
            "200"_x000D_
          ]_x000D_
        ],_x000D_
        "Statistics": {_x000D_
          "CreationDate": "2022-11-15T10:02:33.4860572+01:00",_x000D_
          "LastRefreshDate": "2020-11-09T16:14:23.5104449+01:00",_x000D_
          "TotalRefreshCount": 2,_x000D_
          "CustomInfo": {}_x000D_
        }_x000D_
      },_x000D_
      "7423": {_x000D_
        "$type": "Inside.Core.Formula.Definition.DefinitionAC, Inside.Core.Formula",_x000D_
        "ID": 7423,_x000D_
        "Results": [_x000D_
          [_x000D_
            "200"_x000D_
          ]_x000D_
        ],_x000D_
        "Statistics": {_x000D_
          "CreationDate": "2022-11-15T10:02:33.4860572+01:00",_x000D_
          "LastRefreshDate": "2020-11-09T16:14:23.5194563+01:00",_x000D_
          "TotalRefreshCount": 2,_x000D_
          "CustomInfo": {}_x000D_
        }_x000D_
      },_x000D_
      "7424": {_x000D_
        "$type": "Inside.Core.Formula.Definition.DefinitionAC, Inside.Core.Formula",_x000D_
        "ID": 7424,_x000D_
        "Results": [_x000D_
          [_x000D_
            "Employé"_x000D_
          ]_x000D_
        ],_x000D_
        "Statistics": {_x000D_
          "CreationDate": "2022-11-15T10:02:33.4860572+01:00",_x000D_
          "LastRefreshDate": "2020-11-09T16:14:22.374433+01:00",_x000D_
          "TotalRefreshCount": 2,_x000D_
          "CustomInfo": {}_x000D_
        }_x000D_
      },_x000D_
      "7425": {_x000D_
        "$type": "Inside.Core.Formula.Definition.DefinitionAC, Inside.Core.Formula",_x000D_
        "ID": 7425,_x000D_
        "Results": [_x000D_
          [_x000D_
            "Ingénieur et cadre"_x000D_
          ]_x000D_
        ],_x000D_
        "Statistics": {_x000D_
          "CreationDate": "2022-11-15T10:02:33.4860572+01:00",_x000D_
          "LastRefreshDate": "2020-11-09T16:14:22.4459331+01:00",_x000D_
          "TotalRefreshCount": 2,_x000D_
          "CustomInfo": {}_x000D_
        }_x000D_
      },_x000D_
      "7426": {_x000D_
        "$type": "Inside.Core.Formula.Definition.DefinitionAC, Inside.Core.Formula",_x000D_
        "ID": 7426,_x000D_
        "Results": [_x000D_
          [_x000D_
            "2"_x000D_
          ]_x000D_
        ],_x000D_
        "Statistics": {_x000D_
          "CreationDate": "2022-11-15T10:02:33.4860572+01:00",_x000D_
          "LastRefreshDate": "2020-11-09T16:14:22.7313711+01:00",_x000D_
          "TotalRefreshCount": 2,_x000D_
          "CustomInfo": {}_x000D_
        }_x000D_
      },_x000D_
      "7427": {_x000D_
        "$type": "Inside.Core.Formula.Definition.DefinitionAC, Inside.Core.Formula",_x000D_
        "ID": 7427,_x000D_
        "Results": [_x000D_
          [_x000D_
            "2"_x000D_
          ]_x000D_
        ],_x000D_
        "Statistics": {_x000D_
          "CreationDate": "2022-11-15T10:02:33.4860572+01:00",_x000D_
          "LastRefreshDate": "2020-11-09T16:14:22.933304+01:00",_x000D_
          "TotalRefreshCount": 2,_x000D_
          "CustomInfo": {}_x000D_
        }_x000D_
      },_x000D_
      "7428": {_x000D_
        "$type": "Inside.Core.Formula.Definition.DefinitionAC, Inside.Core.Formula",_x000D_
        "ID": 7428,_x000D_
        "Results": [_x000D_
          [_x000D_
            "Catégorie 1"_x000D_
          ]_x000D_
        ],_x000D_
        "Statistics": {_x000D_
          "CreationDate": "2022-11-15T10:02:33.4860572+01:00",_x000D_
          "LastRefreshDate": "2020-11-09T16:14:21.9249311+01:00",_x000D_
          "TotalRefreshCount": 2,_x000D_
          "CustomInfo": {}_x000D_
        }_x000D_
      },_x000D_
      "7429": {_x000D_
        "$type": "Inside.Core.Formula.Definition.DefinitionAC, Inside.Core.Formula",_x000D_
        "ID": 7429,_x000D_
        "Results": [_x000D_
          [_x000D_
            "Catégorie 3"_x000D_
          ]_x000D_
        ],_x000D_
        "Statistics": {_x000D_
          "CreationDate": "2022-11-15T10:02:33.4860572+01:00",_x000D_
          "LastRefreshDate": "2020-11-09T16:14:23.9532458+01:00",_x000D_
          "TotalRefreshCount": 2,_x000D_
          "CustomInfo": {}_x000D_
        }_x000D_
      },_x000D_
      "7430": {_x000D_
        "$type": "Inside.Core.Formula.Definition.Defin</t>
  </si>
  <si>
    <t xml:space="preserve">itionAC, Inside.Core.Formula",_x000D_
        "ID": 7430,_x000D_
        "Results": [_x000D_
          [_x000D_
            "Catégorie 1"_x000D_
          ]_x000D_
        ],_x000D_
        "Statistics": {_x000D_
          "CreationDate": "2022-11-15T10:02:33.4860572+01:00",_x000D_
          "LastRefreshDate": "2020-11-09T16:14:24.3685539+01:00",_x000D_
          "TotalRefreshCount": 2,_x000D_
          "CustomInfo": {}_x000D_
        }_x000D_
      },_x000D_
      "7431": {_x000D_
        "$type": "Inside.Core.Formula.Definition.DefinitionAC, Inside.Core.Formula",_x000D_
        "ID": 7431,_x000D_
        "Results": [_x000D_
          [_x000D_
            ""_x000D_
          ]_x000D_
        ],_x000D_
        "Statistics": {_x000D_
          "CreationDate": "2022-11-15T10:02:33.4860572+01:00",_x000D_
          "LastRefreshDate": "2020-11-09T16:14:24.3835241+01:00",_x000D_
          "TotalRefreshCount": 2,_x000D_
          "CustomInfo": {}_x000D_
        }_x000D_
      },_x000D_
      "7432": {_x000D_
        "$type": "Inside.Core.Formula.Definition.DefinitionAC, Inside.Core.Formula",_x000D_
        "ID": 7432,_x000D_
        "Results": [_x000D_
          [_x000D_
            ""_x000D_
          ]_x000D_
        ],_x000D_
        "Statistics": {_x000D_
          "CreationDate": "2022-11-15T10:02:33.4860572+01:00",_x000D_
          "LastRefreshDate": "2020-11-09T16:14:24.4004801+01:00",_x000D_
          "TotalRefreshCount": 2,_x000D_
          "CustomInfo": {}_x000D_
        }_x000D_
      },_x000D_
      "7433": {_x000D_
        "$type": "Inside.Core.Formula.Definition.DefinitionAC, Inside.Core.Formula",_x000D_
        "ID": 7433,_x000D_
        "Results": [_x000D_
          [_x000D_
            "Catégorie 2"_x000D_
          ]_x000D_
        ],_x000D_
        "Statistics": {_x000D_
          "CreationDate": "2022-11-15T10:02:33.4860572+01:00",_x000D_
          "LastRefreshDate": "2020-11-09T16:14:24.4165479+01:00",_x000D_
          "TotalRefreshCount": 2,_x000D_
          "CustomInfo": {}_x000D_
        }_x000D_
      },_x000D_
      "7434": {_x000D_
        "$type": "Inside.Core.Formula.Definition.DefinitionAC, Inside.Core.Formula",_x000D_
        "ID": 7434,_x000D_
        "Results": [_x000D_
          [_x000D_
            "100"_x000D_
          ]_x000D_
        ],_x000D_
        "Statistics": {_x000D_
          "CreationDate": "2022-11-15T10:02:33.4860572+01:00",_x000D_
          "LastRefreshDate": "2020-11-09T16:14:24.4255442+01:00",_x000D_
          "TotalRefreshCount": 2,_x000D_
          "CustomInfo": {}_x000D_
        }_x000D_
      },_x000D_
      "7435": {_x000D_
        "$type": "Inside.Core.Formula.Definition.DefinitionAC, Inside.Core.Formula",_x000D_
        "ID": 7435,_x000D_
        "Results": [_x000D_
          [_x000D_
            "100"_x000D_
          ]_x000D_
        ],_x000D_
        "Statistics": {_x000D_
          "CreationDate": "2022-11-15T10:02:33.4860572+01:00",_x000D_
          "LastRefreshDate": "2020-11-09T16:14:24.431528+01:00",_x000D_
          "TotalRefreshCount": 2,_x000D_
          "CustomInfo": {}_x000D_
        }_x000D_
      },_x000D_
      "7436": {_x000D_
        "$type": "Inside.Core.Formula.Definition.DefinitionAC, Inside.Core.Formula",_x000D_
        "ID": 7436,_x000D_
        "Results": [_x000D_
          [_x000D_
            "300"_x000D_
          ]_x000D_
        ],_x000D_
        "Statistics": {_x000D_
          "CreationDate": "2022-11-15T10:02:33.4860572+01:00",_x000D_
          "LastRefreshDate": "2020-11-09T16:14:24.4385148+01:00",_x000D_
          "TotalRefreshCount": 2,_x000D_
          "CustomInfo": {}_x000D_
        }_x000D_
      },_x000D_
      "7437": {_x000D_
        "$type": "Inside.Core.Formula.Definition.DefinitionAC, Inside.Core.Formula",_x000D_
        "ID": 7437,_x000D_
        "Results": [_x000D_
          [_x000D_
            "250"_x000D_
          ]_x000D_
        ],_x000D_
        "Statistics": {_x000D_
          "CreationDate": "2022-11-15T10:02:33.4860572+01:00",_x000D_
          "LastRefreshDate": "2020-11-09T16:14:24.4444498+01:00",_x000D_
          "TotalRefreshCount": 2,_x000D_
          "CustomInfo": {}_x000D_
        }_x000D_
      },_x000D_
      "7438": {_x000D_
        "$type": "Inside.Core.Formula.Definition.DefinitionAC, Inside.Core.Formula",_x000D_
        "ID": 7438,_x000D_
        "Results": [_x000D_
          [_x000D_
            "200"_x000D_
          ]_x000D_
        ],_x000D_
        "Statistics": {_x000D_
          "CreationDate": "2022-11-15T10:02:33.4860572+01:00",_x000D_
          "LastRefreshDate": "2020-11-09T16:14:24.4514735+01:00",_x000D_
          "TotalRefreshCount": 2,_x000D_
          "CustomInfo": {}_x000D_
        }_x000D_
      },_x000D_
      "7439": {_x000D_
        "$type": "Inside.Core.Formula.Definition.DefinitionAC, Inside.Core.Formula",_x000D_
        "ID": 7439,_x000D_
        "Results": [_x000D_
          [_x000D_
            "300"_x000D_
          ]_x000D_
        ],_x000D_
        "Statistics": {_x000D_
          "CreationDate": "2022-11-15T10:02:33.4860572+01:00",_x000D_
          "LastRefreshDate": "2020-11-09T16:14:24.4595512+01:00",_x000D_
          "TotalRefreshCount": 2,_x000D_
          "CustomInfo": {}_x000D_
        }_x000D_
      },_x000D_
      "7440": {_x000D_
        "$type": "Inside.Core.Formula.Definition.DefinitionAC, Inside.Core.Formula",_x000D_
        "ID": 7440,_x000D_
        "Results": [_x000D_
          [_x000D_
            "250"_x000D_
          ]_x000D_
        ],_x000D_
        "Statistics": {_x000D_
          "CreationDate": "2022-11-15T10:02:33.4860572+01:00",_x000D_
          "LastRefreshDate": "2020-11-09T16:14:24.4665623+01:00",_x000D_
          "TotalRefreshCount": 2,_x000D_
          "CustomInfo": {}_x000D_
        }_x000D_
      },_x000D_
      "7441": {_x000D_
        "$type": "Inside.Core.Formula.Definition.DefinitionAC, Inside.Core.Formula",_x000D_
        "ID": 7441,_x000D_
        "Results": [_x000D_
          [_x000D_
            "200"_x000D_
          ]_x000D_
        ],_x000D_
        "Statistics": {_x000D_
          "CreationDate": "2022-11-15T10:02:33.4860572+01:00",_x000D_
          "LastRefreshDate": "2020-11-09T16:14:23.2824789+01:00",_x000D_
          "TotalRefreshCount": 2,_x000D_
          "CustomInfo": {}_x000D_
        }_x000D_
      },_x000D_
      "7442": {_x000D_
        "$type": "Inside.Core.Formula.Definition.DefinitionAC, Inside.Core.Formula",_x000D_
        "ID": 7442,_x000D_
        "Results": [_x000D_
          [_x000D_
            "300"_x000D_
          ]_x000D_
        ],_x000D_
        "Statistics": {_x000D_
          "CreationDate": "2022-11-15T10:02:33.4860572+01:00",_x000D_
          "LastRefreshDate": "2020-11-09T16:14:24.4765315+01:00",_x000D_
          "TotalRefreshCount": 2,_x000D_
          "CustomInfo": {}_x000D_
        }_x000D_
      },_x000D_
      "7443": {_x000D_
        "$type": "Inside.Core.Formula.Definition.DefinitionAC, Inside.Core.Formula",_x000D_
        "ID": 7443,_x000D_
        "Results": [_x000D_
          [_x000D_
            "250"_x000D_
          ]_x000D_
        ],_x000D_
        "Statistics": {_x000D_
          "CreationDate": "2022-11-15T10:02:33.4860572+01:00",_x000D_
          "LastRefreshDate": "2020-11-09T16:14:23.6829976+01:00",_x000D_
          "TotalRefreshCount": 2,_x000D_
          "CustomInfo": {}_x000D_
        }_x000D_
      },_x000D_
      "7444": {_x000D_
        "$type": "Inside.Core.Formula.Definition.DefinitionAC, Inside.Core.Formula",_x000D_
        "ID": 7444,_x000D_
        "Results": [_x000D_
          [_x000D_
            "250"_x000D_
          ]_x000D_
        ],_x000D_
        "Statistics": {_x000D_
          "CreationDate": "2022-11-15T10:02:33.4860572+01:00",_x000D_
          "LastRefreshDate": "2020-11-09T16:14:23.8818797+01:00",_x000D_
          "TotalRefreshCount": 2,_x000D_
          "CustomInfo": {}_x000D_
        }_x000D_
      },_x000D_
      "7445": {_x000D_
        "$type": "Inside.Core.Formula.Definition.DefinitionAC, Inside.Core.Formula",_x000D_
        "ID": 7445,_x000D_
        "Results": [_x000D_
          [_x000D_
            "200"_x000D_
          ]_x000D_
        ],_x000D_
        "Statistics": {_x000D_
          "CreationDate": "2022-11-15T10:02:33.4860572+01:00",_x000D_
          "LastRefreshDate": "2020-11-09T16:14:23.8848703+01:00",_x000D_
          "TotalRefreshCount": 2,_x000D_
          "CustomInfo": {}_x000D_
        }_x000D_
      },_x000D_
      "7446": {_x000D_
        "$type": "Inside.Core.Formula.Definition.DefinitionAC, Inside.Core.Formula",_x000D_
        "ID": 7446,_x000D_
        "Results": [_x000D_
          [_x000D_
            "300"_x000D_
          ]_x000D_
        ],_x000D_
        "Statistics": {_x000D_
          "CreationDate": "2022-11-15T10:02:33.4860572+01:00",_x000D_
          "LastRefreshDate": "2020-11-09T16:14:23.8888599+01:00",_x000D_
          "TotalRefreshCount": 2,_x000D_
          "CustomInfo": {}_x000D_
        }_x000D_
      },_x000D_
      "7447": {_x000D_
        "$type": "Inside.Core.Formula.Definition.DefinitionAC, Inside.Core.Formula",_x000D_
        "ID": 7447,_x000D_
        "Results": [_x000D_
          [_x000D_
            "200"_x000D_
          ]_x000D_
        ],_x000D_
        "Statistics": {_x000D_
          "CreationDate": "2022-11-15T10:02:33.4860572+01:00",_x000D_
          "LastRefreshDate": "2020-11-09T16:14:23.8918503+01:00",_x000D_
          "TotalRefreshCount": 2,_x000D_
          "CustomInfo": {}_x000D_
        }_x000D_
      },_x000D_
      "7448": {_x000D_
        "$type": "Inside.Core.Formula.Definition.DefinitionAC, Inside.Core.Formula",_x000D_
        "ID": 7448,_x000D_
        "Results": [_x000D_
          [_x000D_
            "200"_x000D_
          ]_x000D_
        ],_x000D_
        "Statistics": {_x000D_
          "CreationDate": "2022-11-15T10:02:33.4860572+01:00",_x000D_
          "LastRefreshDate": "2020-11-09T16:14:23.8948433+01:00",_x000D_
          "TotalRefreshCount": 2,_x000D_
          "CustomInfo": {}_x000D_
        }_x000D_
      },_x000D_
      "7449": {_x000D_
        "$type": "Inside.Core.Formula.Definition.DefinitionAC, Inside.Core.Formula",_x000D_
        "ID": 7449,_x000D_
        "Results": [_x000D_
          [_x000D_
            "200"_x000D_
          ]_x000D_
        ],_x000D_
        "Statistics": {_x000D_
          "CreationDate": "2022-11-15T10:02:33.4860572+01:00",_x000D_
          "LastRefreshDate": "2020-11-09T16:14:23.898832+01:00",_x000D_
          "TotalRefreshCount": 2,_x000D_
          "CustomInfo": {}_x000D_
        }_x000D_
      },_x000D_
      "7450": {_x000D_
        "$type": "Inside.Core.Formula.Definition.DefinitionAC, Inside.Core.Formula",_x000D_
        "ID": 7450,_x000D_
        "Results": [_x000D_
          [_x000D_
            "100"_x000D_
          ]_x000D_
        ],_x000D_
        "Statistics": {_x000D_
          "CreationDate": "2022-11-15T10:02:33.4860572+01:00",_x000D_
          "LastRefreshDate": "2020-11-09T16:14:23.9018275+01:00",_x000D_
          "TotalRefreshCount": 2,_x000D_
          "CustomInfo": {}_x000D_
        }_x000D_
      },_x000D_
      "7451": {_x000D_
        "$type": "Inside.Core.Formula.Definition.DefinitionAC, Inside.Core.Formula",_x000D_
        "ID": 7451,_x000D_
        "Results": [_x000D_
          [_x000D_
            "150"_x000D_
          ]_x000D_
        ],_x000D_
        "Statistics": {_x000D_
          "CreationDate": "2022-11-15T10:02:33.4860572+01:00",_x000D_
          "LastRefreshDate": "2020-11-09T16:14:23.904818+01:00",_x000D_
          "TotalRefreshCount": 2,_x000D_
          "CustomInfo": {}_x000D_
        }_x000D_
      },_x000D_
      "7452": {_x000D_
        "$type": "Inside.Core.Formula.Definition.DefinitionAC, Inside.Core.Formula",_x000D_
        "ID": 7452,_x000D_
        "Results": [_x000D_
          [_x000D_
            "Ingénieur et cadre"_x000D_
          ]_x000D_
        ],_x000D_
        "Statistics": {_x000D_
          "CreationDate": "2022-11-15T10:02:33.4860572+01:00",_x000D_
          "LastRefreshDate": "2020-11-09T16:14:22.3614191+01:00",_x000D_
          "TotalRefreshCount": 2,_x000D_
          "CustomInfo": {}_x000D_
        }_x000D_
      },_x000D_
      "7453": {_x000D_
        "$type": "Inside.Core.Formula.Definition.DefinitionAC, Inside.Core.Formula",_x000D_
        "ID": 7453,_x000D_
        "Results": [_x000D_
          [_x000D_
            "Employé"_x000D_
          ]_x000D_
        ],_x000D_
        "Statistics": {_x000D_
          "CreationDate": "2022-11-15T10:02:33.4860572+01:00",_x000D_
          "LastRefreshDate": "2020-11-09T16:14:21.3133842+01:00",_x000D_
          "TotalRefreshCount": 2,_x000D_
          "CustomInfo": {}_x000D_
        }_x000D_
      },_x000D_
      "7454": {_x000D_
        "$type": "Inside.Core.Formula.Definition.DefinitionAC, Inside.Core.Formula",_x000D_
        "ID": 7454,_x000D_
        "Results": [_x000D_
          [_x000D_
            "Employé"_x000D_
          ]_x000D_
        ],_x000D_
        "Statistics": {_x000D_
          "CreationDate": "2022-11-15T10:02:33.4860572+01:00",_x000D_
          "LastRefreshDate": "2020-11-09T16:14:22.4329677+01:00",_x000D_
          "TotalRefreshCount": 2,_x000D_
          "CustomInfo": {}_x000D_
        }_x000D_
      },_x000D_
      "7455": {_x000D_
        "$type": "Inside.Core.Formula.Definition.DefinitionAC, Inside.Core.Formula",_x000D_
        "ID": 7455,_x000D_
        "Results": [_x000D_
          [_x000D_
            "Employé"_x000D_
          ]_x000D_
        ],_x000D_
        "Statistics": {_x000D_
          "CreationDate": "2022-11-15T10:02:33.4860572+01:00",_x000D_
          "LastRefreshDate": "2020-11-09T16:14:22.6998632+01:00",_x000D_
          "TotalRefreshCount": 2,_x000D_
          "CustomInfo": {}_x000D_
        }_x000D_
      },_x000D_
      "7456": {_x000D_
        "$type": "Inside.Core.Formula.Definition.DefinitionAC, Inside.Core.Formula",_x000D_
        "ID": 7456,_x000D_
        "Results": [_x000D_
          [_x000D_
            "1"_x000D_
          ]_x000D_
        ],_x000D_
        "Statistics": {_x000D_
          "CreationDate": "2022-11-15T10:02:33.4860572+01:00",_x000D_
          "LastRefreshDate": "2020-11-09T16:14:21.3947688+01:00",_x000D_
          "TotalRefreshCount": 2,_x000D_
          "CustomInfo": {}_x000D_
        }_x000D_
      },_x000D_
      "7457": {_x000D_
        "$type": "Inside.Core.Formula.Definition.DefinitionAC, Inside.Core.Formula",_x000D_
        "ID": 7457,_x000D_
        "Results": [_x000D_
          [_x000D_
            "3"_x000D_
          ]_x000D_
        ],_x000D_
        "Statistics": {_x000D_
          "CreationDate": "2022-11-15T10:02:33.4860572+01:00",_x000D_
          "LastRefreshDate": "2020-11-09T16:14:21.6219494+01:00",_x000D_
          "TotalRefreshCount": 2,_x000D_
          "CustomInfo": {}_x000D_
        }_x000D_
      },_x000D_
      "7458": {_x000D_
        "$type": "Inside.Core.Formula.Definition.DefinitionAC, Inside.Core.Formula",_x000D_
        "ID": 7458,_x000D_
        "Results": [_x000D_
          [_x000D_
            "1"_x000D_
          ]_x000D_
        ],_x000D_
        "Statistics": {_x000D_
          "CreationDate": "2022-11-15T10:02:33.4860572+01:00",_x000D_
          "LastRefreshDate": "2020-11-09T16:14:23.5304336+01:00",_x000D_
          "TotalRefreshCount": 2,_x000D_
          "CustomInfo": {}_x000D_
        }_x000D_
      },_x000D_
      "7459": {_x000D_
        "$type": "Inside.Core.Formula.Definition.DefinitionAC, Inside.Core.Formula",_x000D_
        "ID": 7459,_x000D_
        "Results": [_x000D_
          [_x000D_
            "1"_x000D_
          ]_x000D_
        ],_x000D_
        "Statistics": {_x000D_
          "CreationDate": "2022-11-15T10:02:33.4860572+01:00",_x000D_
          "LastRefreshDate": "2020-11-09T16:14:21.8939745+01:00",_x000D_
          "TotalRefreshCount": 2,_x000D_
          "CustomInfo": {}_x000D_
        }_x000D_
      },_x000D_
      "7460": {_x000D_
        "$type": "Inside.Core.Formula.Definition.DefinitionAC, Inside.Core.Formula",_x000D_
        "ID": 7460,_x000D_
        "Results": [_x000D_
          [_x000D_
            ""_x000D_
          ]_x000D_
        ],_x000D_
        "Statistics": {_x000D_
          "CreationDate": "2022-11-15T10:02:33.4860572+01:00",_x000D_
          "LastRefreshDate": "2020-11-09T16:14:22.9362925+01:00",_x000D_
          "TotalRefreshCount": 2,_x000D_
          "CustomInfo": {}_x000D_
        }_x000D_
      },_x000D_
      "7461": {_x000D_
        "$type": "Inside.Core.Formula.Definition.DefinitionAC, Inside.Core.Formula",_x000D_
        "ID": 7461,_x000D_
        "Results": [_x000D_
          [_x000D_
            "Catégorie 1"_x000D_
          ]_x000D_
        ],_x000D_
        "Statistics": {_x000D_
          "CreationDate": "2022-11-15T10:02:33.4860572+01:00",_x000D_
          "LastRefreshDate": "2020-11-09T16:14:21.695907+01:00",_x000D_
          "TotalRefreshCount": 2,_x000D_
          "CustomInfo": {}_x000D_
        }_x000D_
      },_x000D_
      "7462": {_x000D_
        "$type": "Inside.Core.Formula.Definition.DefinitionAC, Inside.Core.Formula",_x000D_
        "ID": 7462,_x000D_
        "Results": [_x000D_
          [_x000D_
            ""_x000D_
          ]_x000D_
        ],_x000D_
        "Statistics": {_x000D_
          "CreationDate": "2022-11-15T10:02:33.4860572+01:00",_x000D_
          "LastRefreshDate": "2020-11-09T16:14:22.9442286+01:00",_x000D_
          "TotalRefreshCount": 2,_x000D_
          "CustomInfo": {}_x000D_
        }_x000D_
      },_x000D_
      "7463": {_x000D_
        "$type": "Inside.Core.Formula.Definition.DefinitionAC, Inside.Core.Formula",_x000D_
        "ID": 7463,_x000D_
        "Results": [_x000D_
          [_x000D_
            ""_x000D_
          ]_x000D_
        ],_x000D_
        "Statistics": {_x000D_
          "CreationDate": "2022-11-15T10:02:33.4860572+01:00",_x000D_
          "LastRefreshDate": "2020-11-09T16:14:22.9502532+01:00",_x000D_
          "TotalRefreshCount": 2,_x000D_
          "CustomInfo": {}_x000D_
        }_x000D_
      },_x000D_
      "7464": {_x000D_
        "$type": "Inside.Core.Formula.Definition.DefinitionAC, Inside.Core.Formula",_x000D_
        "ID": 7464,_x000D_
        "Results": [_x000D_
          [_x000D_
            ""_x000D_
          ]_x000D_
        ],_x000D_
        "Statistics": {_x000D_
          "CreationDate": "2022-11-15T10:02:33.4860572+01:00",_x000D_
          "LastRefreshDate": "2020-11-09T16:14:22.3584134+01:00",_x000D_
          "TotalRefreshCount": 2,_x000D_
          "CustomInfo": {}_x000D_
        }_x000D_
      },_x000D_
      "7465": {_x000D_
        "$type": "Inside.Core.Formula.Definition.DefinitionAC, Inside.Core.Formula",_x000D_
        "ID": 7465,_x000D_
        "Results": [_x000D_
          [_x000D_
            ""_x000D_
          ]_x000D_
        ],_x000D_
        "Statistics": {_x000D_
          "CreationDate": "2022-11-15T10:02:33.4860572+01:00",_x000D_
          "LastRefreshDate": "2020-11-09T16:14:22.9644922+01:00",_x000D_
          "TotalRefreshCount": 2,_x000D_
          "CustomInfo": {}_x000D_
        }_x000D_
      },_x000D_
      "7466": {_x000D_
        "$type": "Inside.Core.Formula.Definition.DefinitionAC, Inside.Core.Formula",_x000D_
        "ID": 7466,_x000D_
        "Results": [_x000D_
          [_x000D_
            ""_x000D_
          ]_x000D_
        ],_x000D_
        "Statistics": {_x000D_
          "CreationDate": "2022-11-15T10:02:33.4860572+01:00",_x000D_
          "LastRefreshDate": "2020-11-09T16:14:22.9724704+01:00",_x000D_
          "TotalRefreshCount": 2,_x000D_
          "CustomInfo": {}_x000D_
        }_x000D_
      },_x000D_
      "7467": {_x000D_
        "$type": "Inside.Core.Formula.Definition.DefinitionAC, Inside.Core.Formula",_x000D_
        "ID": 7467,_x000D_
        "Results": [_x000D_
          [_x000D_
            ""_x000D_
          ]_x000D_
        ],_x000D_
        "Statistics": {_x000D_
          "CreationDate": "2022-11-15T10:02:33.4860572+01:00",_x000D_
          "LastRefreshDate": "2020-11-09T16:14:22.9809282+01:00",_x000D_
          "TotalRefreshCount": 2,_x000D_
          "CustomInfo": {}_x000D_
        }_x000D_
      },_x000D_
      "7468": {_x000D_
        "$type": "Inside.Core.Formula.Definition.DefinitionAC, Inside.Core.Formula",_x000D_
        "ID": 7468,_x000D_
        "Results": [_x000D_
          [_x000D_
            "Catégorie 2"_x000D_
          ]_x000D_
        ],_x000D_
        "Statistics": {_x000D_
          "CreationDate": "2022-11-15T10:02:33.4860572+01:00",_x000D_
          "LastRefreshDate": "2020-11-09T16:14:22.9998743+01:00",_x000D_
          "TotalRefreshCount": 2,_x000D_
          "CustomInfo": {}_x000D_
        }_x000D_
      },_x000D_
      "7469": {_x000D_
        "$type": "Inside.Core.Formula.Definition.DefinitionAC, Inside.Core.Formula",_x000D_
        "ID": 7469,_x000D_
        "Results": [_x000D_
          [_x000D_
            "Catégorie 3"_x000D_
          ]_x000D_
        ],_x000D_
        "Statistics": {_x000D_
          "CreationDate": "2022-11-15T10:02:33.4860572+01:00",_x000D_
          "LastRefreshDate": "2020-11-09T16:14:23.0078587+01:00",_x000D_
          "TotalRefreshCount": 2,_x000D_
          "CustomInfo": {}_x000D_
        }_x000D_
      },_x000D_
      "7470": {_x000D_
        "$type": "Inside.Core.Formula.Definition.DefinitionAC, Inside.Core.Formula",_x000D_
        "ID": 7470,_x000D_
        "Results": [_x000D_
          [_x000D_
            "Catégorie 3"_x000D_
          ]_x000D_
        ],_x000D_
        "Statistics": {_x000D_
          "CreationDate": "2022-11-15T10:02:33.4860572+01:00",_x000D_
          "LastRefreshDate": "2020-11-09T16:14:23.0163818+01:00",_x000D_
          "TotalRefreshCount": 2,_x000D_
          "CustomInfo": {}_x000D_
        }_x000D_
      },_x000D_
      "7471": {_x000D_
        "$type": "Inside.Core.Formula.Definition.DefinitionAC, Inside.Core.Formula",_x000D_
        "ID": 7471,_x000D_
        "Results": [_x000D_
          [_x000D_
            "Catégorie 1"_x000D_
          ]_x000D_
        ],_x000D_
        "Statistics": {_x000D_
          "CreationDate": "2022-11-15T10:02:33.4860572+01:00",_x000D_
          "LastRefreshDate": "2020-11-09T16:14:23.0233678+01:00",_x000D_
          "TotalRefreshCount": 2,_x000D_
          "CustomInfo": {}_x000D_
        }_x000D_
      },_x000D_
      "7472": {_x000D_
        "$type": "Inside.Core.Formula.Definition.DefinitionAC, Inside.Core.Formula",_x000D_
        "ID": 7472,_x000D_
        "Results": [_x000D_
          [_x000D_
            "200"_x000D_
          ]_x000D_
        ],_x000D_
        "Statistics": {_x000D_
          "CreationDate": "2022-11-15T10:02:33.4860572+01:00",_x000D_
          "LastRefreshDate": "2020-11-09T16:14:24.2175592+01:00",_x000D_
          "TotalRefreshCount": 2,_x000D_
          "CustomInfo": {}_x000D_
        }_x000D_
      },_x000D_
      "7473": {_x000D_
        "$type": "Inside.Core.Formula.Definition.DefinitionAC, Inside.Core.Formula",_x000D_
        "ID": 7473,_x000D_
        "Results": [_x000D_
          [_x000D_
            "200"_x000D_
          ]_x000D_
        ],_x000D_
        "Statistics": {_x000D_
          "CreationDate": "2022-11-15T10:02:33.4860572+01:00",_x000D_
          "LastRefreshDate": "2020-11-09T16:14:23.0373204+01:00",_x000D_
          "TotalRefreshCount": 2,_x000D_
          "CustomInfo": {}_x000D_
        }_x000D_
      },_x000D_
      "7474": {_x000D_
        "$type": "Inside.Core.Formula.Definition.DefinitionAC, Inside.Core.Formula",_x000D_
        "ID": 7474,_x000D_
        "Results": [_x000D_
          [_x000D_
            "200"_x000D_
          ]_x000D_
        ],_x000D_
        "Statistics": {_x000D_
          "CreationDate": "2022-11-15T10:02:33.4860572+01:00",_x000D_
          "LastRefreshDate": "2020-11-09T16:14:23.041318+01:00",_x000D_
          "TotalRefreshCount": 2,_x000D_
          "CustomInfo": {}_x000D_
        }_x000D_
      },_x000D_
      "7475": {_x000D_
        "$type": "Inside.Core.Formula.Definition.DefinitionAC, Inside.Core.Formula",_x000D_
        "ID": 7475,_x000D_
        "Results": [_x000D_
          [_x000D_
            "400"_x000D_
          ]_x000D_
        ],_x000D_
        "Statistics": {_x000D_
          "CreationDate": "2022-11-15T10:02:33.4860572+01:00",_x000D_
          "LastRefreshDate": "2020-11-09T16:14:23.0452687+01:00",_x000D_
          "TotalRefreshCount": 2,_x000D_
          "CustomInfo": {}_x000D_
        }_x000D_
      },_x000D_
      "7476": {_x000D_
        "$type": "Inside.Core.Formula.Definition.DefinitionAC, Inside.Core.Formula",_x000D_
        "ID": 7476,_x000D_
        "Results": [_x000D_
          [_x000D_
            "200"_x000D_
          ]_x000D_
        ],_x000D_
        "Statistics": {_x000D_
          "CreationDate": "2022-11-15T10:02:33.4860572+01:00",_x000D_
          "LastRefreshDate": "2020-11-09T16:14:23.0482994+01:00",_x000D_
          "TotalRefreshCount": 2,_x000D_
          "CustomInfo": {}_x000D_
        }_x000D_
      },_x000D_
      "7477": {_x000D_
        "$type": "Inside.Core.Formula.Definition.DefinitionAC, Inside.Core.Formula",_x000D_
        "ID": 7477,_x000D_
        "Results": [_x000D_
          [_x000D_
            "100"_x000D_
          ]_x000D_
        ],_x000D_
        "Statistics": {_x000D_
          "CreationDate": "2022-11-15T10:02:33.4860572+01:00",_x000D_
          "LastRefreshDate": "2020-11-09T16:14:23.0512898+01:00",_x000D_
          "TotalRefreshCount": 2,_x000D_
          "CustomInfo": {}_x000D_
        }_x000D_
      },_x000D_
      "7478": {_x000D_
        "$type": "Inside.Core.Formula.Definition.DefinitionAC, Inside.Core.Formula",_x000D_
        "ID": 7478,_x000D_
        "Results": [_x000D_
          [_x000D_
            "150"_x000D_
          ]_x000D_
        ],_x000D_
        "Statistics": {_x000D_
          "CreationDate": "2022-11-15T10:02:33.4860572+01:00",_x000D_
          "LastRefreshDate": "2020-11-09T16:14:23.0552831+01:00",_x000D_
          "TotalRefreshCount": 2,_x000D_
          "CustomInfo": {}_x000D_
        }_x000D_
      },_x000D_
      "7479": {_x000D_
        "$type": "Inside.Core.Formula.Definition.DefinitionAC, Inside.Core.Formula",_x000D_
        "ID": 7479,_x000D_
        "Results": [_x000D_
          [_x000D_
            "100"_x000D_
          ]_x000D_
        ],_x000D_
        "Statistics": {_x000D_
          "CreationDate": "2022-11-15T10:02:33.4860572+01:00",_x000D_
          "LastRefreshDate": "2020-11-09T16:14:23.0582795+01:00",_x000D_
          "TotalRefreshCount": 2,_x000D_
          "CustomInfo": {}_x000D_
        }_x000D_
      },_x000D_
      "7480": {_x000D_
        "$type": "Inside.Core.Formula.Definition.DefinitionAC, Inside.Core.Formula",_x000D_
        "ID": 7480,_x000D_
        "Results": [_x000D_
          [_x000D_
            "150"_x000D_
          ]_x000D_
        ],_x000D_
        "Statistics": {_x000D_
          "CreationDate": "2022-11-15T10:02:33.4860572+01:00",_x000D_
          "LastRefreshDate": "2020-11-09T16:14:23.062473+01:00",_x000D_
          "TotalRefreshCount": 2,_x000D_
          "CustomInfo": {}_x000D_
        }_x000D_
      },_x000D_
      "7481": {_x000D_
        "$type": "Inside.Core.Formula.Definition.DefinitionAC, Inside.Core.Formula",_x000D_
        "ID": 7481,_x000D_
        "Results": [_x000D_
          [_x000D_
            "250"_x000D_
          ]_x000D_
        ],_x000D_
        "Statistics": {_x000D_
          "CreationDate": "2022-11-15T10:02:33.4860572+01:00",_x000D_
          "LastRefreshDate": "2020-11-09T16:14:23.0654996+01:00",_x000D_
          "TotalRefreshCount": 2,_x000D_
          "CustomInfo": {}_x000D_
        }_x000D_
      },_x000D_
      "7482": {_x000D_
        "$type": "Inside.Core.Formula.Definition.DefinitionAC, Inside.Core.Formula",_x000D_
        "ID": 7482,_x000D_
        "Results": [_x000D_
          [_x000D_
            "100"_x000D_
          ]_x000D_
        ],_x000D_
        "Statistics": {_x000D_
          "CreationDate": "2022-11-15T10:02:33.4860572+01:00",_x000D_
          "LastRefreshDate": "2020-11-09T16:14:23.0685012+01:00",_x000D_
          "TotalRefreshCount": 2,_x000D_
          "CustomInfo": {}_x000D_
        }_x000D_
      },_x000D_
      "7483": {_x000D_
        "$type": "Inside.Core.Formula.Definition.DefinitionAC, Inside.Core.Formula",_x000D_
        "ID": 7483,_x000D_
        "Results": [_x000D_
          [_x000D_
            "250"_x000D_
          ]_x000D_
        ],_x000D_
        "Statistics": {_x000D_
          "CreationDate": "2022-11-15T10:02:33.4860572+01:00",_x000D_
          "LastRefreshDate": "2020-11-09T16:14:23.0724878+01:00",_x000D_
          "TotalRefreshCount": 2,_x000D_
          "CustomInfo": {}_x000D_
        }_x000D_
      },_x000D_
      "7484": {_x000D_
        "$type": "Inside.Core.Formula.Definition.DefinitionAC, Inside.Core.Formula",_x000D_
        "ID": 7484,_x000D_
        "Results": [_x000D_
          [_x000D_
            "250"_x000D_
          ]_x000D_
        ],_x000D_
        "Statistics": {_x000D_
          "CreationDate": "2022-11-15T10:02:33.4860572+01:00",_x000D_
          "LastRefreshDate": "2020-11-09T16:14:23.0754781+01:00",_x000D_
          "TotalRefreshCount": 2,_x000D_
          "CustomInfo": {}_x000D_
        }_x000D_
      },_x000D_
      "7485": {_x000D_
        "$type": "Inside.Core.Formula.Definition.DefinitionAC, Inside.Core.Formula",_x000D_
        "ID": 7485,_x000D_
        "Results": [_x000D_
          [_x000D_
            "250"_x000D_
          ]_x000D_
        ],_x000D_
        "Statistics": {_x000D_
          "CreationDate": "2022-11-15T10:02:33.4860572+01:00",_x000D_
          "LastRefreshDate": "2020-11-09T16:14:23.0788868+01:00",_x000D_
          "TotalRefreshCount": 2,_x000D_
          "CustomInfo": {}_x000D_
        }_x000D_
      },_x000D_
      "7486": {_x000D_
        "$type": "Inside.Core.Formula.Definition.DefinitionAC, Inside.Core.Formula",_x000D_
        "ID": 7486,_x000D_
        "Results": [_x000D_
          [_x000D_
            "250"_x000D_
          ]_x000D_
        ],_x000D_
        "Statistics": {_x000D_
          "CreationDate": "2022-11-15T10:02:33.4860572+01:00",_x000D_
          "LastRefreshDate": "2020-11-09T16:14:23.0819209+01:00",_x000D_
          "TotalRefreshCount": 2,_x000D_
          "CustomInfo": {}_x000D_
        }_x000D_
      },_x000D_
      "7487": {_x000D_
        "$type": "Inside.Core.Formula.Definition.DefinitionAC, Inside.Core.Formula",_x000D_
        "ID": 7487,_x000D_
        "Results": [_x000D_
          [_x000D_
            "150"_x000D_
          ]_x000D_
        ],_x000D_
        "Statistics": {_x000D_
          "CreationDate": "2022-11-15T10:02:33.4860572+01:00",_x000D_
          "LastRefreshDate": "2020-11-09T16:14:24.2675183+01:00",_x000D_
          "TotalRefreshCount": 2,_x000D_
          "CustomInfo": {}_x000D_
        }_x000D_
      },_x000D_
      "7488": {_x000D_
        "$type": "Inside.Core.Formula.Definition.DefinitionAC, Inside.Core.Formula",_x000D_
        "ID": 7488,_x000D_
        "Results": [_x000D_
          [_x000D_
            "250"_x000D_
          ]_x000D_
        ],_x000D_
        "Statistics": {_x000D_
          "CreationDate": "2022-11-15T10:02:33.4860572+01:00",_x000D_
          "LastRefreshDate": "2020-11-09T16:14:23.08691+01:00",_x000D_
          "TotalRefreshCount": 2,_x000D_
          "CustomInfo": {}_x000D_
        }_x000D_
      },_x000D_
      "7489": {_x000D_
        "$type": "Inside.Core.Formula.Definition.DefinitionAC, Inside.Core.Formula",_x000D_
        "ID": 7489,_x000D_
        "Results": [_x000D_
          [_x000D_
            "200"_x000D_
          ]_x000D_
        ],_x000D_
        "Statistics": {_x000D_
          "CreationDate": "2022-11-15T10:02:33.4860572+01:00",_x000D_
          "LastRefreshDate": "2020-11-09T16:14:23.6779855+01:00",_x000D_
          "TotalRefreshCount": 2,_x000D_
          "CustomInfo": {}_x000D_
        }_x000D_
      },_x000D_
      "7490": {_x000D_
        "$type": "Inside.Core.Formula.Definition.DefinitionAC, Inside.Core.Formula",_x000D_
        "ID": 7490,_x000D_
        "Results": [_x000D_
          [_x000D_
            "100"_x000D_
          ]_x000D_
        ],_x000D_
        "Statistics": {_x000D_
          "CreationDate": "2022-11-15T10:02:33.4860572+01:00",_x000D_
          "LastRefreshDate": "2020-11-09T16:14:24.2745441+01:00",_x000D_
          "TotalRefreshCount": 2,_x000D_
          "CustomInfo": {}_x000D_
        }_x000D_
      },_x000D_
      "7491": {_x000D_
        "$type": "Inside.Core.Formula.Definition.DefinitionAC, Inside.Core.Formula",_x000D_
        "ID": 7491,_x000D_
        "Results": [_x000D_
          [_x000D_
            "250"_x000D_
          ]_x000D_
        ],_x000D_
        "Statistics": {_x000D_
          "CreationDate": "2022-11-15T10:02:33.4860572+01:00",_x000D_
          "LastRefreshDate": "2020-11-09T16:14:24.4805291+01:00",_x000D_
          "TotalRefreshCount": 2,_x000D_
          "CustomInfo": {}_x000D_
        }_x000D_
      },_x000D_
      "7492": {_x000D_
        "$type": "Inside.Core.Formula.Definition.DefinitionAC, Inside.Core.Formula",_x000D_
        "ID": 7492,_x000D_
        "Results": [_x000D_
          [_x000D_
            "100"_x000D_
          ]_x000D_
        ],_x000D_
        "Statistics": {_x000D_
          "CreationDate": "2022-11-15T10:02:33.4860572+01:00",_x000D_
          "LastRefreshDate": "2020-11-09T16:14:23.095879+01:00",_x000D_
          "TotalRefreshCount": 2,_x000D_
          "CustomInfo": {}_x000D_
        }_x000D_
      },_x000D_
      "7493": {_x000D_
        "$type": "Inside.Core.Formula.Definition.DefinitionAC, Inside.Core.Formula",_x000D_
        "ID": 7493,_x000D_
        "Results": [_x000D_
          [_x000D_
            "300"_x000D_
          ]_x000D_
        ],_x000D_
        "Statistics": {_x000D_
          "CreationDate": "2022-11-15T10:02:33.4860572+01:00",_x000D_
          "LastRefreshDate": "2020-11-09T16:14:23.2944031+01:00",_x000D_
          "TotalRefreshCount": 2,_x000D_
          "CustomInfo": {}_x000D_
        }_x000D_
      },_x000D_
      "7494": {_x000D_
        "$type": "Inside.Core.Formula.Definition.DefinitionAC, Inside.Core.Formula",_x000D_
        "ID": 7494,_x000D_
        "Results": [_x000D_
          [_x000D_
            "100"_x000D_
          ]_x000D_
        ],_x000D_
        "Statistics": {_x000D_
          "CreationDate": "2022-11-15T10:02:33.4860572+01:00",_x000D_
          "LastRefreshDate": "2020-11-09T16:14:23.2954317+01:00",_x000D_
          "TotalRefreshCount": 2,_x000D_
          "CustomInfo": {}_x000D_
        }_x000D_
      },_x000D_
      "7495": {_x000D_
        "$type": "Inside.Core.Formula.Definition.DefinitionAC, Inside.Core.Formula",_x000D_
        "ID": 7495,_x000D_
        "Results": [_x000D_
          [_x000D_
            "200"_x000D_
          ]_x000D_
        ],_x000D_
        "Statistics": {_x000D_
          "CreationDate": "2022-11-15T10:02:33.4860572+01:00",_x000D_
          "LastRefreshDate": "2020-11-09T16:14:23.297439+01:00",_x000D_
          "TotalRefreshCount": 2,_x000D_
          "CustomInfo": {}_x000D_
        }_x000D_
      },_x000D_
      "7496": {_x000D_
        "$type": "Inside.Core.Formula.Definition.DefinitionAC, Inside.Core.Formula",_x000D_
        "ID": 7496,_x000D_
        "Results": [_x000D_
          [_x000D_
            "250"_x000D_
          ]_x000D_
        ],_x000D_
        "Statistics": {_x000D_
          "CreationDate": "2022-11-15T10:02:33.4860572+01:00",_x000D_
          "LastRefreshDate": "2020-11-09T16:14:23.2993901+01:00",_x000D_
          "TotalRefreshCount": 2,_x000D_
          "CustomInfo": {}_x000D_
        }_x000D_
      },_x000D_
      "7497": {_x000D_
        "$type": "Inside.Core.Formula.Definition.DefinitionAC, Inside.Core.Formula",_x000D_
        "ID": 7497,_x000D_
        "Results": [_x000D_
          [_x000D_
            "200"_x000D_
          ]_x000D_
        ],_x000D_
        "Statistics": {_x000D_
          "CreationDate": "2022-11-15T10:02:33.4860572+01:00",_x000D_
          "LastRefreshDate": "2020-11-09T16:14:23.3004294+01:00",_x000D_
          "TotalRefreshCount": 2,_x000D_
          "CustomInfo": {}_x000D_
        }_x000D_
      },_x000D_
      "7498": {_x000D_
        "$type": "Inside.Core.Formula.Definition.DefinitionAC, Inside.Core.Formula",_x000D_
        "ID": 7498,_x000D_
        "Results": [_x000D_
          [_x000D_
            "100"_x000D_
          ]_x000D_
        ],_x000D_
        "Statistics": {_x000D_
          "CreationDate": "2022-11-15T10:02:33.4860572+01:00",_x000D_
          "LastRefreshDate": "2020-11-09T16:14:23.3024281+01:00",_x000D_
          "TotalRefreshCount": 2,_x000D_
          "CustomInfo": {}_x000D_
        }_x000D_
      },_x000D_
      "7499": {_x000D_
        "$type": "Inside.Core.Formula.Definition.DefinitionAC, Inside.Core.Formula",_x000D_
        "ID": 7499,_x000D_
        "Results": [_x000D_
          [_x000D_
            "100"_x000D_
          ]_x000D_
        ],_x000D_
        "Statistics": {_x000D_
          "CreationDate": "2022-11-15T10:02:33.4860572+01:00",_x000D_
          "LastRefreshDate": "2020-11-09T16:14:23.3034221+01:00",_x000D_
          "TotalRefreshCount": 2,_x000D_
          "CustomInfo": {}_x000D_
        }_x000D_
      },_x000D_
      "7500": {_x000D_
        "$type": "Inside.Core.Formula.Definition.DefinitionAC, Inside.Core.Formula",_x000D_
        "ID": 7500,_x000D_
        "Results": [_x000D_
          [_x000D_
            "250"_x000D_
          ]_x000D_
        ],_x000D_
        "Statistics": {_x000D_
          "CreationDate": "2022-11-15T10:02:33.4860572+01:00",_x000D_
          "LastRefreshDate": "2020-11-09T16:14:23.3054187+01:00",_x000D_
          "TotalRefreshCount": 2,_x000D_
          "CustomInfo": {}_x000D_
        }_x000D_
      },_x000D_
      "7501": {_x000D_
        "$type": "Inside.Core.Formula.Definition.DefinitionAC, Inside.Core.Formula",_x000D_
        "ID": 7501,_x000D_
        "Results": [_x000D_
          [_x000D_
            "300"_x000D_
          ]_x000D_
        ],_x000D_
        "Statistics": {_x000D_
          "CreationDate": "2022-11-15T10:02:33.4860572+01:00",_x000D_
          "LastRefreshDate": "2020-11-09T16:14:23.3074132+01:00",_x000D_
          "TotalRefreshCount": 2,_x000D_
          "CustomInfo": {}_x000D_
        }_x000D_
      },_x000D_
      "7502": {_x000D_
        "$type": "Inside.Core.Formula.Definition.DefinitionAC, Inside.Core.Formula",_x000D_
        "ID": 7502,_x000D_
        "Results": [_x000D_
          [_x000D_
            "100"_x000D_
          ]_x000D_
        ],_x000D_
        "Statistics": {_x000D_
          "CreationDate": "2022-11-15T10:02:33.4860572+01:00",_x000D_
          "LastRefreshDate": "2020-11-09T16:14:23.3084116+01:00",_x000D_
          "TotalRefreshCount": 2,_x000D_
          "CustomInfo": {}_x000D_
        }_x000D_
      },_x000D_
      "7503": {_x000D_
        "$type": "Inside.Core.Formula.Definition.DefinitionAC, Inside.Core.Formula",_x000D_
        "ID": 7503,_x000D_
        "Results": [_x000D_
          [_x000D_
            "150"_x000D_
          ]_x000D_
        ],_x000D_
        "Statistics": {_x000D_
          "CreationDate": "2022-11-15T10:02:33.4860572+01:00",_x000D_
          "LastRefreshDate": "2020-11-09T16:14:23.3105392+01:00",_x000D_
          "TotalRefreshCount": 2,_x000D_
          "CustomInfo": {}_x000D_
        }_x000D_
      },_x000D_
      "7504": {_x000D_
 </t>
  </si>
  <si>
    <t xml:space="preserve">       "$type": "Inside.Core.Formula.Definition.DefinitionAC, Inside.Core.Formula",_x000D_
        "ID": 7504,_x000D_
        "Results": [_x000D_
          [_x000D_
            "250"_x000D_
          ]_x000D_
        ],_x000D_
        "Statistics": {_x000D_
          "CreationDate": "2022-11-15T10:02:33.4860572+01:00",_x000D_
          "LastRefreshDate": "2020-11-09T16:14:23.3124898+01:00",_x000D_
          "TotalRefreshCount": 2,_x000D_
          "CustomInfo": {}_x000D_
        }_x000D_
      },_x000D_
      "7505": {_x000D_
        "$type": "Inside.Core.Formula.Definition.DefinitionAC, Inside.Core.Formula",_x000D_
        "ID": 7505,_x000D_
        "Results": [_x000D_
          [_x000D_
            "300"_x000D_
          ]_x000D_
        ],_x000D_
        "Statistics": {_x000D_
          "CreationDate": "2022-11-15T10:02:33.4860572+01:00",_x000D_
          "LastRefreshDate": "2020-11-09T16:14:23.3145088+01:00",_x000D_
          "TotalRefreshCount": 2,_x000D_
          "CustomInfo": {}_x000D_
        }_x000D_
      },_x000D_
      "7506": {_x000D_
        "$type": "Inside.Core.Formula.Definition.DefinitionAC, Inside.Core.Formula",_x000D_
        "ID": 7506,_x000D_
        "Results": [_x000D_
          [_x000D_
            "250"_x000D_
          ]_x000D_
        ],_x000D_
        "Statistics": {_x000D_
          "CreationDate": "2022-11-15T10:02:33.4860572+01:00",_x000D_
          "LastRefreshDate": "2020-11-09T16:14:23.3155205+01:00",_x000D_
          "TotalRefreshCount": 2,_x000D_
          "CustomInfo": {}_x000D_
        }_x000D_
      },_x000D_
      "7507": {_x000D_
        "$type": "Inside.Core.Formula.Definition.DefinitionAC, Inside.Core.Formula",_x000D_
        "ID": 7507,_x000D_
        "Results": [_x000D_
          [_x000D_
            "100"_x000D_
          ]_x000D_
        ],_x000D_
        "Statistics": {_x000D_
          "CreationDate": "2022-11-15T10:02:33.4860572+01:00",_x000D_
          "LastRefreshDate": "2020-11-09T16:14:23.3175236+01:00",_x000D_
          "TotalRefreshCount": 2,_x000D_
          "CustomInfo": {}_x000D_
        }_x000D_
      },_x000D_
      "7508": {_x000D_
        "$type": "Inside.Core.Formula.Definition.DefinitionAC, Inside.Core.Formula",_x000D_
        "ID": 7508,_x000D_
        "Results": [_x000D_
          [_x000D_
            "4"_x000D_
          ]_x000D_
        ],_x000D_
        "Statistics": {_x000D_
          "CreationDate": "2022-11-15T10:02:33.4860572+01:00",_x000D_
          "LastRefreshDate": "2020-11-09T16:14:21.3997273+01:00",_x000D_
          "TotalRefreshCount": 2,_x000D_
          "CustomInfo": {}_x000D_
        }_x000D_
      },_x000D_
      "7509": {_x000D_
        "$type": "Inside.Core.Formula.Definition.DefinitionAC, Inside.Core.Formula",_x000D_
        "ID": 7509,_x000D_
        "Results": [_x000D_
          [_x000D_
            ""_x000D_
          ]_x000D_
        ],_x000D_
        "Statistics": {_x000D_
          "CreationDate": "2022-11-15T10:02:33.4860572+01:00",_x000D_
          "LastRefreshDate": "2020-11-09T16:14:21.9129257+01:00",_x000D_
          "TotalRefreshCount": 2,_x000D_
          "CustomInfo": {}_x000D_
        }_x000D_
      },_x000D_
      "7510": {_x000D_
        "$type": "Inside.Core.Formula.Definition.DefinitionAC, Inside.Core.Formula",_x000D_
        "ID": 7510,_x000D_
        "Results": [_x000D_
          [_x000D_
            ""_x000D_
          ]_x000D_
        ],_x000D_
        "Statistics": {_x000D_
          "CreationDate": "2022-11-15T10:02:33.4860572+01:00",_x000D_
          "LastRefreshDate": "2020-11-09T16:14:24.3582928+01:00",_x000D_
          "TotalRefreshCount": 2,_x000D_
          "CustomInfo": {}_x000D_
        }_x000D_
      },_x000D_
      "7511": {_x000D_
        "$type": "Inside.Core.Formula.Definition.DefinitionAC, Inside.Core.Formula",_x000D_
        "ID": 7511,_x000D_
        "Results": [_x000D_
          [_x000D_
            ""_x000D_
          ]_x000D_
        ],_x000D_
        "Statistics": {_x000D_
          "CreationDate": "2022-11-15T10:02:33.4860572+01:00",_x000D_
          "LastRefreshDate": "2020-11-09T16:14:24.4064664+01:00",_x000D_
          "TotalRefreshCount": 2,_x000D_
          "CustomInfo": {}_x000D_
        }_x000D_
      },_x000D_
      "7512": {_x000D_
        "$type": "Inside.Core.Formula.Definition.DefinitionAC, Inside.Core.Formula",_x000D_
        "ID": 7512,_x000D_
        "Results": [_x000D_
          [_x000D_
            "200"_x000D_
          ]_x000D_
        ],_x000D_
        "Statistics": {_x000D_
          "CreationDate": "2022-11-15T10:02:33.4860572+01:00",_x000D_
          "LastRefreshDate": "2020-11-09T16:14:24.0284761+01:00",_x000D_
          "TotalRefreshCount": 2,_x000D_
          "CustomInfo": {}_x000D_
        }_x000D_
      },_x000D_
      "7513": {_x000D_
        "$type": "Inside.Core.Formula.Definition.DefinitionAC, Inside.Core.Formula",_x000D_
        "ID": 7513,_x000D_
        "Results": [_x000D_
          [_x000D_
            "200"_x000D_
          ]_x000D_
        ],_x000D_
        "Statistics": {_x000D_
          "CreationDate": "2022-11-15T10:02:33.4860572+01:00",_x000D_
          "LastRefreshDate": "2020-11-09T16:14:24.0450707+01:00",_x000D_
          "TotalRefreshCount": 2,_x000D_
          "CustomInfo": {}_x000D_
        }_x000D_
      },_x000D_
      "7514": {_x000D_
        "$type": "Inside.Core.Formula.Definition.DefinitionAC, Inside.Core.Formula",_x000D_
        "ID": 7514,_x000D_
        "Results": [_x000D_
          [_x000D_
            "100"_x000D_
          ]_x000D_
        ],_x000D_
        "Statistics": {_x000D_
          "CreationDate": "2022-11-15T10:02:33.4860572+01:00",_x000D_
          "LastRefreshDate": "2020-11-09T16:14:24.0625506+01:00",_x000D_
          "TotalRefreshCount": 2,_x000D_
          "CustomInfo": {}_x000D_
        }_x000D_
      },_x000D_
      "7515": {_x000D_
        "$type": "Inside.Core.Formula.Definition.DefinitionAC, Inside.Core.Formula",_x000D_
        "ID": 7515,_x000D_
        "Results": [_x000D_
          [_x000D_
            "300"_x000D_
          ]_x000D_
        ],_x000D_
        "Statistics": {_x000D_
          "CreationDate": "2022-11-15T10:02:33.4860572+01:00",_x000D_
          "LastRefreshDate": "2020-11-09T16:14:24.0755187+01:00",_x000D_
          "TotalRefreshCount": 2,_x000D_
          "CustomInfo": {}_x000D_
        }_x000D_
      },_x000D_
      "7516": {_x000D_
        "$type": "Inside.Core.Formula.Definition.DefinitionAC, Inside.Core.Formula",_x000D_
        "ID": 7516,_x000D_
        "Results": [_x000D_
          [_x000D_
            "150"_x000D_
          ]_x000D_
        ],_x000D_
        "Statistics": {_x000D_
          "CreationDate": "2022-11-15T10:02:33.4860572+01:00",_x000D_
          "LastRefreshDate": "2020-11-09T16:14:23.5014289+01:00",_x000D_
          "TotalRefreshCount": 2,_x000D_
          "CustomInfo": {}_x000D_
        }_x000D_
      },_x000D_
      "7517": {_x000D_
        "$type": "Inside.Core.Formula.Definition.DefinitionAC, Inside.Core.Formula",_x000D_
        "ID": 7517,_x000D_
        "Results": [_x000D_
          [_x000D_
            "250"_x000D_
          ]_x000D_
        ],_x000D_
        "Statistics": {_x000D_
          "CreationDate": "2022-11-15T10:02:33.4860572+01:00",_x000D_
          "LastRefreshDate": "2020-11-09T16:14:23.5124378+01:00",_x000D_
          "TotalRefreshCount": 2,_x000D_
          "CustomInfo": {}_x000D_
        }_x000D_
      },_x000D_
      "7518": {_x000D_
        "$type": "Inside.Core.Formula.Definition.DefinitionAC, Inside.Core.Formula",_x000D_
        "ID": 7518,_x000D_
        "Results": [_x000D_
          [_x000D_
            "100"_x000D_
          ]_x000D_
        ],_x000D_
        "Statistics": {_x000D_
          "CreationDate": "2022-11-15T10:02:33.4860572+01:00",_x000D_
          "LastRefreshDate": "2020-11-09T16:14:23.5204547+01:00",_x000D_
          "TotalRefreshCount": 2,_x000D_
          "CustomInfo": {}_x000D_
        }_x000D_
      },_x000D_
      "7519": {_x000D_
        "$type": "Inside.Core.Formula.Definition.DefinitionAC, Inside.Core.Formula",_x000D_
        "ID": 7519,_x000D_
        "Results": [_x000D_
          [_x000D_
            "Employé"_x000D_
          ]_x000D_
        ],_x000D_
        "Statistics": {_x000D_
          "CreationDate": "2022-11-15T10:02:33.4860572+01:00",_x000D_
          "LastRefreshDate": "2020-11-09T16:14:21.9348687+01:00",_x000D_
          "TotalRefreshCount": 2,_x000D_
          "CustomInfo": {}_x000D_
        }_x000D_
      },_x000D_
      "7520": {_x000D_
        "$type": "Inside.Core.Formula.Definition.DefinitionAC, Inside.Core.Formula",_x000D_
        "ID": 7520,_x000D_
        "Results": [_x000D_
          [_x000D_
            "Employé"_x000D_
          ]_x000D_
        ],_x000D_
        "Statistics": {_x000D_
          "CreationDate": "2022-11-15T10:02:33.4860572+01:00",_x000D_
          "LastRefreshDate": "2020-11-09T16:14:22.648405+01:00",_x000D_
          "TotalRefreshCount": 2,_x000D_
          "CustomInfo": {}_x000D_
        }_x000D_
      },_x000D_
      "7521": {_x000D_
        "$type": "Inside.Core.Formula.Definition.DefinitionAC, Inside.Core.Formula",_x000D_
        "ID": 7521,_x000D_
        "Results": [_x000D_
          [_x000D_
            "Employé"_x000D_
          ]_x000D_
        ],_x000D_
        "Statistics": {_x000D_
          "CreationDate": "2022-11-15T10:02:33.4860572+01:00",_x000D_
          "LastRefreshDate": "2020-11-09T16:14:22.8884326+01:00",_x000D_
          "TotalRefreshCount": 2,_x000D_
          "CustomInfo": {}_x000D_
        }_x000D_
      },_x000D_
      "7522": {_x000D_
        "$type": "Inside.Core.Formula.Definition.DefinitionAC, Inside.Core.Formula",_x000D_
        "ID": 7522,_x000D_
        "Results": [_x000D_
          [_x000D_
            "2"_x000D_
          ]_x000D_
        ],_x000D_
        "Statistics": {_x000D_
          "CreationDate": "2022-11-15T10:02:33.4860572+01:00",_x000D_
          "LastRefreshDate": "2020-11-09T16:14:22.4694671+01:00",_x000D_
          "TotalRefreshCount": 2,_x000D_
          "CustomInfo": {}_x000D_
        }_x000D_
      },_x000D_
      "7523": {_x000D_
        "$type": "Inside.Core.Formula.Definition.DefinitionAC, Inside.Core.Formula",_x000D_
        "ID": 7523,_x000D_
        "Results": [_x000D_
          [_x000D_
            "2"_x000D_
          ]_x000D_
        ],_x000D_
        "Statistics": {_x000D_
          "CreationDate": "2022-11-15T10:02:33.4860572+01:00",_x000D_
          "LastRefreshDate": "2020-11-09T16:14:21.8281899+01:00",_x000D_
          "TotalRefreshCount": 2,_x000D_
          "CustomInfo": {}_x000D_
        }_x000D_
      },_x000D_
      "7524": {_x000D_
        "$type": "Inside.Core.Formula.Definition.DefinitionAC, Inside.Core.Formula",_x000D_
        "ID": 7524,_x000D_
        "Results": [_x000D_
          [_x000D_
            "2"_x000D_
          ]_x000D_
        ],_x000D_
        "Statistics": {_x000D_
          "CreationDate": "2022-11-15T10:02:33.4860572+01:00",_x000D_
          "LastRefreshDate": "2020-11-09T16:14:23.5293934+01:00",_x000D_
          "TotalRefreshCount": 2,_x000D_
          "CustomInfo": {}_x000D_
        }_x000D_
      },_x000D_
      "7525": {_x000D_
        "$type": "Inside.Core.Formula.Definition.DefinitionAC, Inside.Core.Formula",_x000D_
        "ID": 7525,_x000D_
        "Results": [_x000D_
          [_x000D_
            "2"_x000D_
          ]_x000D_
        ],_x000D_
        "Statistics": {_x000D_
          "CreationDate": "2022-11-15T10:02:33.4860572+01:00",_x000D_
          "LastRefreshDate": "2020-11-09T16:14:21.8800531+01:00",_x000D_
          "TotalRefreshCount": 2,_x000D_
          "CustomInfo": {}_x000D_
        }_x000D_
      },_x000D_
      "7526": {_x000D_
        "$type": "Inside.Core.Formula.Definition.DefinitionAC, Inside.Core.Formula",_x000D_
        "ID": 7526,_x000D_
        "Results": [_x000D_
          [_x000D_
            "1"_x000D_
          ]_x000D_
        ],_x000D_
        "Statistics": {_x000D_
          "CreationDate": "2022-11-15T10:02:33.4860572+01:00",_x000D_
          "LastRefreshDate": "2020-11-09T16:14:21.6629741+01:00",_x000D_
          "TotalRefreshCount": 2,_x000D_
          "CustomInfo": {}_x000D_
        }_x000D_
      },_x000D_
      "7527": {_x000D_
        "$type": "Inside.Core.Formula.Definition.DefinitionAC, Inside.Core.Formula",_x000D_
        "ID": 7527,_x000D_
        "Results": [_x000D_
          [_x000D_
            "Catégorie 1"_x000D_
          ]_x000D_
        ],_x000D_
        "Statistics": {_x000D_
          "CreationDate": "2022-11-15T10:02:33.4860572+01:00",_x000D_
          "LastRefreshDate": "2020-11-09T16:14:23.7214984+01:00",_x000D_
          "TotalRefreshCount": 2,_x000D_
          "CustomInfo": {}_x000D_
        }_x000D_
      },_x000D_
      "7528": {_x000D_
        "$type": "Inside.Core.Formula.Definition.DefinitionAC, Inside.Core.Formula",_x000D_
        "ID": 7528,_x000D_
        "Results": [_x000D_
          [_x000D_
            ""_x000D_
          ]_x000D_
        ],_x000D_
        "Statistics": {_x000D_
          "CreationDate": "2022-11-15T10:02:33.4860572+01:00",_x000D_
          "LastRefreshDate": "2020-11-09T16:14:21.9229369+01:00",_x000D_
          "TotalRefreshCount": 2,_x000D_
          "CustomInfo": {}_x000D_
        }_x000D_
      },_x000D_
      "7529": {_x000D_
        "$type": "Inside.Core.Formula.Definition.DefinitionAC, Inside.Core.Formula",_x000D_
        "ID": 7529,_x000D_
        "Results": [_x000D_
          [_x000D_
            ""_x000D_
          ]_x000D_
        ],_x000D_
        "Statistics": {_x000D_
          "CreationDate": "2022-11-15T10:02:33.4860572+01:00",_x000D_
          "LastRefreshDate": "2020-11-09T16:14:24.1440418+01:00",_x000D_
          "TotalRefreshCount": 2,_x000D_
          "CustomInfo": {}_x000D_
        }_x000D_
      },_x000D_
      "7530": {_x000D_
        "$type": "Inside.Core.Formula.Definition.DefinitionAC, Inside.Core.Formula",_x000D_
        "ID": 7530,_x000D_
        "Results": [_x000D_
          [_x000D_
            "Catégorie 1"_x000D_
          ]_x000D_
        ],_x000D_
        "Statistics": {_x000D_
          "CreationDate": "2022-11-15T10:02:33.4860572+01:00",_x000D_
          "LastRefreshDate": "2020-11-09T16:14:24.3523074+01:00",_x000D_
          "TotalRefreshCount": 2,_x000D_
          "CustomInfo": {}_x000D_
        }_x000D_
      },_x000D_
      "7531": {_x000D_
        "$type": "Inside.Core.Formula.Definition.DefinitionAC, Inside.Core.Formula",_x000D_
        "ID": 7531,_x000D_
        "Results": [_x000D_
          [_x000D_
            ""_x000D_
          ]_x000D_
        ],_x000D_
        "Statistics": {_x000D_
          "CreationDate": "2022-11-15T10:02:33.4860572+01:00",_x000D_
          "LastRefreshDate": "2020-11-09T16:14:22.9572388+01:00",_x000D_
          "TotalRefreshCount": 2,_x000D_
          "CustomInfo": {}_x000D_
        }_x000D_
      },_x000D_
      "7532": {_x000D_
        "$type": "Inside.Core.Formula.Definition.DefinitionAC, Inside.Core.Formula",_x000D_
        "ID": 7532,_x000D_
        "Results": [_x000D_
          [_x000D_
            ""_x000D_
          ]_x000D_
        ],_x000D_
        "Statistics": {_x000D_
          "CreationDate": "2022-11-15T10:02:33.4860572+01:00",_x000D_
          "LastRefreshDate": "2020-11-09T16:14:22.9664866+01:00",_x000D_
          "TotalRefreshCount": 2,_x000D_
          "CustomInfo": {}_x000D_
        }_x000D_
      },_x000D_
      "7533": {_x000D_
        "$type": "Inside.Core.Formula.Definition.DefinitionAC, Inside.Core.Formula",_x000D_
        "ID": 7533,_x000D_
        "Results": [_x000D_
          [_x000D_
            ""_x000D_
          ]_x000D_
        ],_x000D_
        "Statistics": {_x000D_
          "CreationDate": "2022-11-15T10:02:33.4860572+01:00",_x000D_
          "LastRefreshDate": "2020-11-09T16:14:22.9744685+01:00",_x000D_
          "TotalRefreshCount": 2,_x000D_
          "CustomInfo": {}_x000D_
        }_x000D_
      },_x000D_
      "7534": {_x000D_
        "$type": "Inside.Core.Formula.Definition.DefinitionAC, Inside.Core.Formula",_x000D_
        "ID": 7534,_x000D_
        "Results": [_x000D_
          [_x000D_
            ""_x000D_
          ]_x000D_
        ],_x000D_
        "Statistics": {_x000D_
          "CreationDate": "2022-11-15T10:02:33.4860572+01:00",_x000D_
          "LastRefreshDate": "2020-11-09T16:14:22.993855+01:00",_x000D_
          "TotalRefreshCount": 2,_x000D_
          "CustomInfo": {}_x000D_
        }_x000D_
      },_x000D_
      "7535": {_x000D_
        "$type": "Inside.Core.Formula.Definition.DefinitionAC, Inside.Core.Formula",_x000D_
        "ID": 7535,_x000D_
        "Results": [_x000D_
          [_x000D_
            ""_x000D_
          ]_x000D_
        ],_x000D_
        "Statistics": {_x000D_
          "CreationDate": "2022-11-15T10:02:33.4860572+01:00",_x000D_
          "LastRefreshDate": "2020-11-09T16:14:23.0018708+01:00",_x000D_
          "TotalRefreshCount": 2,_x000D_
          "CustomInfo": {}_x000D_
        }_x000D_
      },_x000D_
      "7536": {_x000D_
        "$type": "Inside.Core.Formula.Definition.DefinitionAC, Inside.Core.Formula",_x000D_
        "ID": 7536,_x000D_
        "Results": [_x000D_
          [_x000D_
            "Catégorie 2"_x000D_
          ]_x000D_
        ],_x000D_
        "Statistics": {_x000D_
          "CreationDate": "2022-11-15T10:02:33.4860572+01:00",_x000D_
          "LastRefreshDate": "2020-11-09T16:14:23.0093676+01:00",_x000D_
          "TotalRefreshCount": 2,_x000D_
          "CustomInfo": {}_x000D_
        }_x000D_
      },_x000D_
      "7537": {_x000D_
        "$type": "Inside.Core.Formula.Definition.DefinitionAC, Inside.Core.Formula",_x000D_
        "ID": 7537,_x000D_
        "Results": [_x000D_
          [_x000D_
            ""_x000D_
          ]_x000D_
        ],_x000D_
        "Statistics": {_x000D_
          "CreationDate": "2022-11-15T10:02:33.4860572+01:00",_x000D_
          "LastRefreshDate": "2020-11-09T16:14:23.0183785+01:00",_x000D_
          "TotalRefreshCount": 2,_x000D_
          "CustomInfo": {}_x000D_
        }_x000D_
      },_x000D_
      "7538": {_x000D_
        "$type": "Inside.Core.Formula.Definition.DefinitionAC, Inside.Core.Formula",_x000D_
        "ID": 7538,_x000D_
        "Results": [_x000D_
          [_x000D_
            ""_x000D_
          ]_x000D_
        ],_x000D_
        "Statistics": {_x000D_
          "CreationDate": "2022-11-15T10:02:33.4860572+01:00",_x000D_
          "LastRefreshDate": "2020-11-09T16:14:23.0253637+01:00",_x000D_
          "TotalRefreshCount": 2,_x000D_
          "CustomInfo": {}_x000D_
        }_x000D_
      },_x000D_
      "7539": {_x000D_
        "$type": "Inside.Core.Formula.Definition.DefinitionAC, Inside.Core.Formula",_x000D_
        "ID": 7539,_x000D_
        "Results": [_x000D_
          [_x000D_
            "200"_x000D_
          ]_x000D_
        ],_x000D_
        "Statistics": {_x000D_
          "CreationDate": "2022-11-15T10:02:33.4860572+01:00",_x000D_
          "LastRefreshDate": "2020-11-09T16:14:23.0333003+01:00",_x000D_
          "TotalRefreshCount": 2,_x000D_
          "CustomInfo": {}_x000D_
        }_x000D_
      },_x000D_
      "7540": {_x000D_
        "$type": "Inside.Core.Formula.Definition.DefinitionAC, Inside.Core.Formula",_x000D_
        "ID": 7540,_x000D_
        "Results": [_x000D_
          [_x000D_
            "250"_x000D_
          ]_x000D_
        ],_x000D_
        "Statistics": {_x000D_
          "CreationDate": "2022-11-15T10:02:33.4860572+01:00",_x000D_
          "LastRefreshDate": "2020-11-09T16:14:24.2225442+01:00",_x000D_
          "TotalRefreshCount": 2,_x000D_
          "CustomInfo": {}_x000D_
        }_x000D_
      },_x000D_
      "7541": {_x000D_
        "$type": "Inside.Core.Formula.Definition.DefinitionAC, Inside.Core.Formula",_x000D_
        "ID": 7541,_x000D_
        "Results": [_x000D_
          [_x000D_
            "200"_x000D_
          ]_x000D_
        ],_x000D_
        "Statistics": {_x000D_
          "CreationDate": "2022-11-15T10:02:33.4860572+01:00",_x000D_
          "LastRefreshDate": "2020-11-09T16:14:24.2255368+01:00",_x000D_
          "TotalRefreshCount": 2,_x000D_
          "CustomInfo": {}_x000D_
        }_x000D_
      },_x000D_
      "7542": {_x000D_
        "$type": "Inside.Core.Formula.Definition.DefinitionAC, Inside.Core.Formula",_x000D_
        "ID": 7542,_x000D_
        "Results": [_x000D_
          [_x000D_
            "300"_x000D_
          ]_x000D_
        ],_x000D_
        "Statistics": {_x000D_
          "CreationDate": "2022-11-15T10:02:33.4860572+01:00",_x000D_
          "LastRefreshDate": "2020-11-09T16:14:24.2289718+01:00",_x000D_
          "TotalRefreshCount": 2,_x000D_
          "CustomInfo": {}_x000D_
        }_x000D_
      },_x000D_
      "7543": {_x000D_
        "$type": "Inside.Core.Formula.Definition.DefinitionAC, Inside.Core.Formula",_x000D_
        "ID": 7543,_x000D_
        "Results": [_x000D_
          [_x000D_
            "200"_x000D_
          ]_x000D_
        ],_x000D_
        "Statistics": {_x000D_
          "CreationDate": "2022-11-15T10:02:33.4860572+01:00",_x000D_
          "LastRefreshDate": "2020-11-09T16:14:24.2319646+01:00",_x000D_
          "TotalRefreshCount": 2,_x000D_
          "CustomInfo": {}_x000D_
        }_x000D_
      },_x000D_
      "7544": {_x000D_
        "$type": "Inside.Core.Formula.Definition.DefinitionAC, Inside.Core.Formula",_x000D_
        "ID": 7544,_x000D_
        "Results": [_x000D_
          [_x000D_
            "300"_x000D_
          ]_x000D_
        ],_x000D_
        "Statistics": {_x000D_
          "CreationDate": "2022-11-15T10:02:33.4860572+01:00",_x000D_
          "LastRefreshDate": "2020-11-09T16:14:24.2349508+01:00",_x000D_
          "TotalRefreshCount": 2,_x000D_
          "CustomInfo": {}_x000D_
        }_x000D_
      },_x000D_
      "7545": {_x000D_
        "$type": "Inside.Core.Formula.Definition.DefinitionAC, Inside.Core.Formula",_x000D_
        "ID": 7545,_x000D_
        "Results": [_x000D_
          [_x000D_
            "200"_x000D_
          ]_x000D_
        ],_x000D_
        "Statistics": {_x000D_
          "CreationDate": "2022-11-15T10:02:33.4860572+01:00",_x000D_
          "LastRefreshDate": "2020-11-09T16:14:24.2379534+01:00",_x000D_
          "TotalRefreshCount": 2,_x000D_
          "CustomInfo": {}_x000D_
        }_x000D_
      },_x000D_
      "7546": {_x000D_
        "$type": "Inside.Core.Formula.Definition.DefinitionAC, Inside.Core.Formula",_x000D_
        "ID": 7546,_x000D_
        "Results": [_x000D_
          [_x000D_
            "200"_x000D_
          ]_x000D_
        ],_x000D_
        "Statistics": {_x000D_
          "CreationDate": "2022-11-15T10:02:33.4860572+01:00",_x000D_
          "LastRefreshDate": "2020-11-09T16:14:24.2419829+01:00",_x000D_
          "TotalRefreshCount": 2,_x000D_
          "CustomInfo": {}_x000D_
        }_x000D_
      },_x000D_
      "7547": {_x000D_
        "$type": "Inside.Core.Formula.Definition.DefinitionAC, Inside.Core.Formula",_x000D_
        "ID": 7547,_x000D_
        "Results": [_x000D_
          [_x000D_
            "200"_x000D_
          ]_x000D_
        ],_x000D_
        "Statistics": {_x000D_
          "CreationDate": "2022-11-15T10:02:33.4860572+01:00",_x000D_
          "LastRefreshDate": "2020-11-09T16:14:24.2459588+01:00",_x000D_
          "TotalRefreshCount": 2,_x000D_
          "CustomInfo": {}_x000D_
        }_x000D_
      },_x000D_
      "7548": {_x000D_
        "$type": "Inside.Core.Formula.Definition.DefinitionAC, Inside.Core.Formula",_x000D_
        "ID": 7548,_x000D_
        "Results": [_x000D_
          [_x000D_
            "400"_x000D_
          ]_x000D_
        ],_x000D_
        "Statistics": {_x000D_
          "CreationDate": "2022-11-15T10:02:33.4860572+01:00",_x000D_
          "LastRefreshDate": "2020-11-09T16:14:24.2489845+01:00",_x000D_
          "TotalRefreshCount": 2,_x000D_
          "CustomInfo": {}_x000D_
        }_x000D_
      },_x000D_
      "7549": {_x000D_
        "$type": "Inside.Core.Formula.Definition.DefinitionAC, Inside.Core.Formula",_x000D_
        "ID": 7549,_x000D_
        "Results": [_x000D_
          [_x000D_
            "200"_x000D_
          ]_x000D_
        ],_x000D_
        "Statistics": {_x000D_
          "CreationDate": "2022-11-15T10:02:33.4860572+01:00",_x000D_
          "LastRefreshDate": "2020-11-09T16:14:24.2519903+01:00",_x000D_
          "TotalRefreshCount": 2,_x000D_
          "CustomInfo": {}_x000D_
        }_x000D_
      },_x000D_
      "7550": {_x000D_
        "$type": "Inside.Core.Formula.Definition.DefinitionAC, Inside.Core.Formula",_x000D_
        "ID": 7550,_x000D_
        "Results": [_x000D_
          [_x000D_
            "100"_x000D_
          ]_x000D_
        ],_x000D_
        "Statistics": {_x000D_
          "CreationDate": "2022-11-15T10:02:33.4860572+01:00",_x000D_
          "LastRefreshDate": "2020-11-09T16:14:24.2549877+01:00",_x000D_
          "TotalRefreshCount": 2,_x000D_
          "CustomInfo": {}_x000D_
        }_x000D_
      },_x000D_
      "7551": {_x000D_
        "$type": "Inside.Core.Formula.Definition.DefinitionAC, Inside.Core.Formula",_x000D_
        "ID": 7551,_x000D_
        "Results": [_x000D_
          [_x000D_
            "150"_x000D_
          ]_x000D_
        ],_x000D_
        "Statistics": {_x000D_
          "CreationDate": "2022-11-15T10:02:33.4860572+01:00",_x000D_
          "LastRefreshDate": "2020-11-09T16:14:24.2579905+01:00",_x000D_
          "TotalRefreshCount": 2,_x000D_
          "CustomInfo": {}_x000D_
        }_x000D_
      },_x000D_
      "7552": {_x000D_
        "$type": "Inside.Core.Formula.Definition.DefinitionAC, Inside.Core.Formula",_x000D_
        "ID": 7552,_x000D_
        "Results": [_x000D_
          [_x000D_
            "250"_x000D_
          ]_x000D_
        ],_x000D_
        "Statistics": {_x000D_
          "CreationDate": "2022-11-15T10:02:33.4860572+01:00",_x000D_
          "LastRefreshDate": "2020-11-09T16:14:24.2624958+01:00",_x000D_
          "TotalRefreshCount": 2,_x000D_
          "CustomInfo": {}_x000D_
        }_x000D_
      },_x000D_
      "7553": {_x000D_
        "$type": "Inside.Core.Formula.Definition.DefinitionAC, Inside.Core.Formula",_x000D_
        "ID": 7553,_x000D_
        "Results": [_x000D_
          [_x000D_
            "250"_x000D_
          ]_x000D_
        ],_x000D_
        "Statistics": {_x000D_
          "CreationDate": "2022-11-15T10:02:33.4860572+01:00",_x000D_
          "LastRefreshDate": "2020-11-09T16:14:24.0685295+01:00",_x000D_
          "TotalRefreshCount": 2,_x000D_
          "CustomInfo": {}_x000D_
        }_x000D_
      },_x000D_
      "7554": {_x000D_
        "$type": "Inside.Core.Formula.Definition.DefinitionAC, Inside.Core.Formula",_x000D_
        "ID": 7554,_x000D_
        "Results": [_x000D_
          [_x000D_
            "100"_x000D_
          ]_x000D_
        ],_x000D_
        "Statistics": {_x000D_
          "CreationDate": "2022-11-15T10:02:33.4860572+01:00",_x000D_
          "LastRefreshDate": "2020-11-09T16:14:23.0849156+01:00",_x000D_
          "TotalRefreshCount": 2,_x000D_
          "CustomInfo": {}_x000D_
        }_x000D_
      },_x000D_
      "7555": {_x000D_
        "$type": "Inside.Core.Formula.Definition.DefinitionAC, Inside.Core.Formula",_x000D_
        "ID": 7555,_x000D_
        "Results": [_x000D_
          [_x000D_
            "250"_x000D_
          ]_x000D_
        ],_x000D_
        "Statistics": {_x000D_
          "CreationDate": "2022-11-15T10:02:33.4860572+01:00",_x000D_
          "LastRefreshDate": "2020-11-09T16:14:23.6759644+01:00",_x000D_
          "TotalRefreshCount": 2,_x000D_
          "CustomInfo": {}_x000D_
        }_x000D_
      },_x000D_
      "7556": {_x000D_
        "$type": "Inside.Core.Formula.Definition.DefinitionAC, Inside.Core.Formula",_x000D_
        "ID": 7556,_x000D_
        "Results": [_x000D_
          [_x000D_
            "300"_x000D_
          ]_x000D_
        ],_x000D_
        "Statistics": {_x000D_
          "CreationDate": "2022-11-15T10:02:33.4860572+01:00",_x000D_
          "LastRefreshDate": "2020-11-09T16:14:24.2725462+01:00",_x000D_
          "TotalRefreshCount": 2,_x000D_
          "CustomInfo": {}_x000D_
        }_x000D_
      },_x000D_
      "7557": {_x000D_
        "$type": "Inside.Core.Formula.Definition.DefinitionAC, Inside.Core.Formula",_x000D_
        "ID": 7557,_x000D_
        "Results": [_x000D_
          [_x000D_
            "150"_x000D_
          ]_x000D_
        ],_x000D_
        "Statistics": {_x000D_
          "CreationDate": "2022-11-15T10:02:33.4860572+01:00",_x000D_
          "LastRefreshDate": "2020-11-09T16:14:23.0918952+01:00",_x000D_
          "TotalRefreshCount": 2,_x000D_
          "CustomInfo": {}_x000D_
        }_x000D_
      },_x000D_
      "7558": {_x000D_
        "$type": "Inside.Core.Formula.Definition.DefinitionAC, Inside.Core.Formula",_x000D_
        "ID": 7558,_x000D_
        "Results": [_x000D_
          [_x000D_
            "200"_x000D_
          ]_x000D_
        ],_x000D_
        "Statistics": {_x000D_
          "CreationDate": "2022-11-15T10:02:33.4860572+01:00",_x000D_
          "LastRefreshDate": "2020-11-09T16:14:23.2904464+01:00",_x000D_
          "TotalRefreshCount": 2,_x000D_
          "CustomInfo": {}_x000D_
        }_x000D_
      },_x000D_
      "7559": {_x000D_
        "$type": "Inside.Core.Formula.Definition.DefinitionAC, Inside.Core.Formula",_x000D_
        "ID": 7559,_x000D_
        "Results": [_x000D_
          [_x000D_
            "300"_x000D_
          ]_x000D_
        ],_x000D_
        "Statistics": {_x000D_
          "CreationDate": "2022-11-15T10:02:33.4860572+01:00",_x000D_
          "LastRefreshDate": "2020-11-09T16:14:23.6839984+01:00",_x000D_
          "TotalRefreshCount": 2,_x000D_
          "CustomInfo": {}_x000D_
        }_x000D_
      },_x000D_
      "7560": {_x000D_
        "$type": "Inside.Core.Formula.Definition.DefinitionAC, Inside.Core.Formula",_x000D_
        "ID": 7560,_x000D_
        "Results": [_x000D_
          [_x000D_
            "100"_x000D_
          ]_x000D_
        ],_x000D_
        "Statistics": {_x000D_
          "CreationDate": "2022-11-15T10:02:33.4860572+01:00",_x000D_
          "LastRefreshDate": "2020-11-09T16:14:23.6859926+01:00",_x000D_
          "TotalRefreshCount": 2,_x000D_
          "CustomInfo": {}_x000D_
        }_x000D_
      },_x000D_
      "7561": {_x000D_
        "$type": "Inside.Core.Formula.Definition.DefinitionAC, Inside.Core.Formula",_x000D_
        "ID": 7561,_x000D_
        "Results": [_x000D_
          [_x000D_
            "150"_x000D_
          ]_x000D_
        ],_x000D_
        "Statistics": {_x000D_
          "CreationDate": "2022-11-15T10:02:33.4860572+01:00",_x000D_
          "LastRefreshDate": "2020-11-09T16:14:23.6869903+01:00",_x000D_
          "TotalRefreshCount": 2,_x000D_
          "CustomInfo": {}_x000D_
        }_x000D_
      },_x000D_
      "7562": {_x000D_
        "$type": "Inside.Core.Formula.Definition.DefinitionAC, Inside.Core.Formula",_x000D_
        "ID": 7562,_x000D_
        "Results": [_x000D_
          [_x000D_
            "200"_x000D_
          ]_x000D_
        ],_x000D_
        "Statistics": {_x000D_
          "CreationDate": "2022-11-15T10:02:33.4860572+01:00",_x000D_
          "LastRefreshDate": "2020-11-09T16:14:23.6889855+01:00",_x000D_
          "TotalRefreshCount": 2,_x000D_
          "CustomInfo": {}_x000D_
        }_x000D_
      },_x000D_
      "7563": {_x000D_
        "$type": "Inside.Core.Formula.Definition.DefinitionAC, Inside.Core.Formula",_x000D_
        "ID": 7563,_x000D_
        "Results": [_x000D_
          [_x000D_
            "100"_x000D_
          ]_x000D_
        ],_x000D_
        "Statistics": {_x000D_
          "CreationDate": "2022-11-15T10:02:33.4860572+01:00",_x000D_
          "LastRefreshDate": "2020-11-09T16:14:23.6909775+01:00",_x000D_
          "TotalRefreshCount": 2,_x000D_
          "CustomInfo": {}_x000D_
        }_x000D_
      },_x000D_
      "7564": {_x000D_
        "$type": "Inside.Core.Formula.Definition.DefinitionAC, Inside.Core.Formula",_x000D_
        "ID": 7564,_x000D_
        "Results": [_x000D_
          [_x000D_
            "300"_x000D_
          ]_x000D_
        ],_x000D_
        "Statistics": {_x000D_
          "CreationDate": "2022-11-15T10:02:33.4860572+01:00",_x000D_
          "LastRefreshDate": "2020-11-09T16:14:23.6919737+01:00",_x000D_
          "TotalRefreshCount": 2,_x000D_
          "CustomInfo": {}_x000D_
        }_x000D_
      },_x000D_
      "7565": {_x000D_
        "$type": "Inside.Core.Formula.Definition.DefinitionAC, Inside.Core.Formula",_x000D_
        "ID": 7565,_x000D_
        "Results": [_x000D_
          [_x000D_
            "100"_x000D_
          ]_x000D_
        ],_x000D_
        "Statistics": {_x000D_
          "CreationDate": "2022-11-15T10:02:33.4860572+01:00",_x000D_
          "LastRefreshDate": "2020-11-09T16:14:23.6939518+01:00",_x000D_
          "TotalRefreshCount": 2,_x000D_
          "CustomInfo": {}_x000D_
        }_x000D_
      },_x000D_
      "7566": {_x000D_
        "$type": "Inside.Core.Formula.Definition.DefinitionAC, Inside.Core.Formula",_x000D_
        "ID": 7566,_x000D_
        "Results": [_x000D_
          [_x000D_
            "200"_x000D_
          ]_x000D_
        ],_x000D_
        "Statistics": {_x000D_
          "CreationDate": "2022-11-15T10:02:33.4860572+01:00",_x000D_
          "LastRefreshDate": "2020-11-09T16:14:23.6959329+01:00",_x000D_
          "TotalRefreshCount": 2,_x000D_
          "CustomInfo": {}_x000D_
        }_x000D_
      },_x000D_
      "7567": {_x000D_
        "$type": "Inside.Core.Formula.Definition.DefinitionAC, Inside.Core.Formula",_x000D_
        "ID": 7567,_x000D_
        "Results": [_x000D_
          [_x000D_
            "250"_x000D_
          ]_x000D_
        ],_x000D_
        "Statistics": {_x000D_
          "CreationDate": "2022-11-15T10:02:33.4860572+01:00",_x000D_
          "LastRefreshDate": "2020-11-09T16:14:23.6979557+01:00",_x000D_
          "TotalRefreshCount": 2,_x000D_
          "CustomInfo": {}_x000D_
        }_x000D_
      },_x000D_
      "7568": {_x000D_
        "$type": "Inside.Core.Formula.Definition.DefinitionAC, Inside.Core.Formula",_x000D_
        "ID": 7568,_x000D_
        "Results": [_x000D_
          [_x000D_
            "200"_x000D_
          ]_x000D_
        ],_x000D_
        "Statistics": {_x000D_
          "CreationDate": "2022-11-15T10:02:33.4860572+01:00",_x000D_
          "LastRefreshDate": "2020-11-09T16:14:23.6989509+01:00",_x000D_
          "TotalRefreshCount": 2,_x000D_
          "CustomInfo": {}_x000D_
        }_x000D_
      },_x000D_
      "7569": {_x000D_
        "$type": "Inside.Core.Formula.Definition.DefinitionAC, Inside.Core.Formula",_x000D_
        "ID": 7569,_x000D_
        "Results": [_x000D_
          [_x000D_
            "100"_x000D_
          ]_x000D_
        ],_x000D_
        "Statistics": {_x000D_
          "CreationDate": "2022-11-15T10:02:33.4860572+01:00",_x000D_
          "LastRefreshDate": "2020-11-09T16:14:23.700945+01:00",_x000D_
          "TotalRefreshCount": 2,_x000D_
          "CustomInfo": {}_x000D_
        }_x000D_
      },_x000D_
      "7570": {_x000D_
        "$type": "Inside.Core.Formula.Definition.DefinitionAC, Inside.Core.Formula",_x000D_
        "ID": 7570,_x000D_
        "Results": [_x000D_
          [_x000D_
            "100"_x000D_
          ]_x000D_
        ],_x000D_
        "Statistics": {_x000D_
          "CreationDate": "2022-11-15T10:02:33.4860572+01:00",_x000D_
          "LastRefreshDate": "2020-11-09T16:14:23.7019434+01:00",_x000D_
          "TotalRefreshCount": 2,_x000D_
          "CustomInfo": {}_x000D_
        }_x000D_
      },_x000D_
      "7571": {_x000D_
        "$type": "Inside.Core.Formula.Definition.DefinitionAC, Inside.Core.Formula",_x000D_
        "ID": 7571,_x000D_
        "Results": [_x000D_
          [_x000D_
            "200"_x000D_
          ]_x000D_
        ],_x000D_
        "Statistics": {_x000D_
          "CreationDate": "2022-11-15T10:02:33.4860572+01:00",_x000D_
          "LastRefreshDate": "2020-11-09T16:14:23.703936+01:00",_x000D_
          "TotalRefreshCount": 2,_x000D_
          "CustomInfo": {}_x000D_
        }_x000D_
      },_x000D_
      "7572": {_x000D_
        "$type": "Inside.Core.Formula.Definition.DefinitionAC, Inside.Core.Formula",_x000D_
        "ID": 7572,_x000D_
        "Results": [_x000D_
          [_x000D_
            "300"_x000D_
          ]_x000D_
        ],_x000D_
        "Statistics": {_x000D_
          "CreationDate": "2022-11-15T10:02:33.4860572+01:00",_x000D_
          "LastRefreshDate": "2020-11-09T16:14:23.7059353+01:00",_x000D_
          "TotalRefreshCount": 2,_x000D_
          "CustomInfo": {}_x000D_
        }_x000D_
      },_x000D_
      "7573": {_x000D_
        "$type": "Inside.Core.Formula.Definition.DefinitionAC, Inside.Core.Formula",_x000D_
        "ID": 7573,_x000D_
        "Results": [_x000D_
          [_x000D_
            "300"_x000D_
          ]_x000D_
        ],_x000D_
        "Statistics": {_x000D_
          "CreationDate": "2022-11-15T10:02:33.4860572+01:00",_x000D_
          "LastRefreshDate": "2020-11-09T16:14:23.7069332+01:00",_x000D_
          "TotalRefreshCount": 2,_x000D_
          "CustomInfo": {}_x000D_
        }_x000D_
      },_x000D_
      "7574": {_x000D_
        "$type": "Inside.Core.Formula.Definition.DefinitionAC, Inside.Core.Formula",_x000D_
        "ID": 7574,_x000D_
        "Results": [_x000D_
          [_x000D_
            "100"_x000D_
          ]_x000D_
        ],_x000D_
        "Statistics": {_x000D_
          "CreationDate": "2022-11-15T10:02:33.4860572+01:00",_x000D_
          "LastRefreshDate": "2020-11-09T16:14:23.7089283+01:00",_x000D_
          "TotalRefreshCount": 2,_x000D_
          "CustomInfo": {}_x000D_
        }_x000D_
      },_x000D_
      "7575": {_x000D_
        "$type": "Inside.Core.Formula.Definition.DefinitionAC, Inside.Core.Formula",_x000D_
        "ID": 7575,_x000D_
        "Results": [_x000D_
          [_x000D_
            "100"_x000D_
          ]_x000D_
        ],_x000D_
        "Statistics": {_x000D_
          "CreationDate": "2022-11-15T10:02:33.4860572+01:00",_x000D_
          "LastRefreshDate": "2020-11-09T16:14:24.5340079+01:00",_x000D_
          "TotalRefreshCount": 2,_x000D_
          "CustomInfo": {}_x000D_
        }_x000D_
      },_x000D_
      "7576": {_x000D_
        "$type": "Inside.Core.Formula.Definition.DefinitionAC, Inside.Core.Formula",_x000D_
        "ID": 7576,_x000D_
        "Results": [_x000D_
          [_x000D_
            "Ingénieur et cadre"_x000D_
          ]_x000D_
        ],_x000D_
        "Statistics": {_x000D_
          "CreationDate": "2022-11-15T10:02:33.4860572+01:00",_x000D_
          "LastRefreshDate": "2020-11-09T16:14:24.5279768+01:00",_x000D_
          "TotalRefreshCount": 2,_x000D_
          "CustomInfo": {}_x000D_
        }_x000D_
      },_x000D_
      "7577": {_x000D_
        "$type": "Inside.Core.Formula.Definition.DefinitionAC, Inside.Core.Formula",_x000D_
        "ID": 7577,_x000D_
        "Results": [_x000D_
          [_x000D_
            "1"_x000D_
          ]_x000D_
        ],_x000D_
        "Statistics": {_x000D_
          "CreationDate": "2022-11-15T10:02:33.4860572+01:00",_x000D_
          "LastRefreshDate": "2020-11-09T16:14:24.5310162+01:00",_x000D_
          "TotalRefreshCount": 2,_x000D_
          "CustomInfo": {}_x000D_
        }_x000D_
      },_x000D_
      </t>
  </si>
  <si>
    <t>"7578": {_x000D_
        "$type": "Inside.Core.Formula.Definition.DefinitionAC, Inside.Core.Formula",_x000D_
        "ID": 7578,_x000D_
        "Results": [_x000D_
          [_x000D_
            ""_x000D_
          ]_x000D_
        ],_x000D_
        "Statistics": {_x000D_
          "CreationDate": "2022-11-15T10:02:33.4860572+01:00",_x000D_
          "LastRefreshDate": "2020-11-09T16:14:24.5330092+01:00",_x000D_
          "TotalRefreshCount": 2,_x000D_
          "CustomInfo": {}_x000D_
        }_x000D_
      },_x000D_
      "7579": {_x000D_
        "$type": "Inside.Core.Formula.Definition.DefinitionAC, Inside.Core.Formula",_x000D_
        "ID": 7579,_x000D_
        "Results": [_x000D_
          [_x000D_
            "Employé"_x000D_
          ]_x000D_
        ],_x000D_
        "Statistics": {_x000D_
          "CreationDate": "2022-11-15T10:02:33.4860572+01:00",_x000D_
          "LastRefreshDate": "2020-11-09T16:15:48.1777288+01:00",_x000D_
          "TotalRefreshCount": 5,_x000D_
          "CustomInfo": {}_x000D_
        }_x000D_
      },_x000D_
      "7580": {_x000D_
        "$type": "Inside.Core.Formula.Definition.DefinitionAC, Inside.Core.Formula",_x000D_
        "ID": 7580,_x000D_
        "Results": [_x000D_
          [_x000D_
            "Ingénieur et cadre"_x000D_
          ]_x000D_
        ],_x000D_
        "Statistics": {_x000D_
          "CreationDate": "2022-11-15T10:02:33.4860572+01:00",_x000D_
          "LastRefreshDate": "2020-11-09T16:15:48.1797235+01:00",_x000D_
          "TotalRefreshCount": 5,_x000D_
          "CustomInfo": {}_x000D_
        }_x000D_
      },_x000D_
      "7581": {_x000D_
        "$type": "Inside.Core.Formula.Definition.DefinitionAC, Inside.Core.Formula",_x000D_
        "ID": 7581,_x000D_
        "Results": [_x000D_
          [_x000D_
            "Employé"_x000D_
          ]_x000D_
        ],_x000D_
        "Statistics": {_x000D_
          "CreationDate": "2022-11-15T10:02:33.4860572+01:00",_x000D_
          "LastRefreshDate": "2020-11-09T16:15:48.1822706+01:00",_x000D_
          "TotalRefreshCount": 5,_x000D_
          "CustomInfo": {}_x000D_
        }_x000D_
      },_x000D_
      "7582": {_x000D_
        "$type": "Inside.Core.Formula.Definition.DefinitionAC, Inside.Core.Formula",_x000D_
        "ID": 7582,_x000D_
        "Results": [_x000D_
          [_x000D_
            "Employé"_x000D_
          ]_x000D_
        ],_x000D_
        "Statistics": {_x000D_
          "CreationDate": "2022-11-15T10:02:33.4860572+01:00",_x000D_
          "LastRefreshDate": "2020-11-09T16:15:48.1832233+01:00",_x000D_
          "TotalRefreshCount": 5,_x000D_
          "CustomInfo": {}_x000D_
        }_x000D_
      },_x000D_
      "7583": {_x000D_
        "$type": "Inside.Core.Formula.Definition.DefinitionAC, Inside.Core.Formula",_x000D_
        "ID": 7583,_x000D_
        "Results": [_x000D_
          [_x000D_
            "Employé"_x000D_
          ]_x000D_
        ],_x000D_
        "Statistics": {_x000D_
          "CreationDate": "2022-11-15T10:02:33.4860572+01:00",_x000D_
          "LastRefreshDate": "2020-11-09T16:15:48.1852179+01:00",_x000D_
          "TotalRefreshCount": 5,_x000D_
          "CustomInfo": {}_x000D_
        }_x000D_
      },_x000D_
      "7584": {_x000D_
        "$type": "Inside.Core.Formula.Definition.DefinitionAC, Inside.Core.Formula",_x000D_
        "ID": 7584,_x000D_
        "Results": [_x000D_
          [_x000D_
            "Ingénieur et cadre"_x000D_
          ]_x000D_
        ],_x000D_
        "Statistics": {_x000D_
          "CreationDate": "2022-11-15T10:02:33.4860572+01:00",_x000D_
          "LastRefreshDate": "2020-11-09T16:15:48.1872127+01:00",_x000D_
          "TotalRefreshCount": 5,_x000D_
          "CustomInfo": {}_x000D_
        }_x000D_
      },_x000D_
      "7585": {_x000D_
        "$type": "Inside.Core.Formula.Definition.DefinitionAC, Inside.Core.Formula",_x000D_
        "ID": 7585,_x000D_
        "Results": [_x000D_
          [_x000D_
            "Ingénieur et cadre"_x000D_
          ]_x000D_
        ],_x000D_
        "Statistics": {_x000D_
          "CreationDate": "2022-11-15T10:02:33.4860572+01:00",_x000D_
          "LastRefreshDate": "2020-11-09T16:15:48.1892075+01:00",_x000D_
          "TotalRefreshCount": 5,_x000D_
          "CustomInfo": {}_x000D_
        }_x000D_
      },_x000D_
      "7586": {_x000D_
        "$type": "Inside.Core.Formula.Definition.DefinitionAC, Inside.Core.Formula",_x000D_
        "ID": 7586,_x000D_
        "Results": [_x000D_
          [_x000D_
            "Employé"_x000D_
          ]_x000D_
        ],_x000D_
        "Statistics": {_x000D_
          "CreationDate": "2022-11-15T10:02:33.4860572+01:00",_x000D_
          "LastRefreshDate": "2020-11-09T16:15:48.1902054+01:00",_x000D_
          "TotalRefreshCount": 5,_x000D_
          "CustomInfo": {}_x000D_
        }_x000D_
      },_x000D_
      "7587": {_x000D_
        "$type": "Inside.Core.Formula.Definition.DefinitionAC, Inside.Core.Formula",_x000D_
        "ID": 7587,_x000D_
        "Results": [_x000D_
          [_x000D_
            "Employé"_x000D_
          ]_x000D_
        ],_x000D_
        "Statistics": {_x000D_
          "CreationDate": "2022-11-15T10:02:33.4860572+01:00",_x000D_
          "LastRefreshDate": "2020-11-09T16:15:48.1921995+01:00",_x000D_
          "TotalRefreshCount": 5,_x000D_
          "CustomInfo": {}_x000D_
        }_x000D_
      },_x000D_
      "7588": {_x000D_
        "$type": "Inside.Core.Formula.Definition.DefinitionAC, Inside.Core.Formula",_x000D_
        "ID": 7588,_x000D_
        "Results": [_x000D_
          [_x000D_
            "Employé"_x000D_
          ]_x000D_
        ],_x000D_
        "Statistics": {_x000D_
          "CreationDate": "2022-11-15T10:02:33.4860572+01:00",_x000D_
          "LastRefreshDate": "2020-11-09T16:15:48.1941945+01:00",_x000D_
          "TotalRefreshCount": 5,_x000D_
          "CustomInfo": {}_x000D_
        }_x000D_
      },_x000D_
      "7589": {_x000D_
        "$type": "Inside.Core.Formula.Definition.DefinitionAC, Inside.Core.Formula",_x000D_
        "ID": 7589,_x000D_
        "Results": [_x000D_
          [_x000D_
            "Ingénieur et cadre"_x000D_
          ]_x000D_
        ],_x000D_
        "Statistics": {_x000D_
          "CreationDate": "2022-11-15T10:02:33.4860572+01:00",_x000D_
          "LastRefreshDate": "2020-11-09T16:15:48.1961892+01:00",_x000D_
          "TotalRefreshCount": 5,_x000D_
          "CustomInfo": {}_x000D_
        }_x000D_
      },_x000D_
      "7590": {_x000D_
        "$type": "Inside.Core.Formula.Definition.DefinitionAC, Inside.Core.Formula",_x000D_
        "ID": 7590,_x000D_
        "Results": [_x000D_
          [_x000D_
            "Ingénieur et cadre"_x000D_
          ]_x000D_
        ],_x000D_
        "Statistics": {_x000D_
          "CreationDate": "2022-11-15T10:02:33.4860572+01:00",_x000D_
          "LastRefreshDate": "2020-11-09T16:15:48.1987109+01:00",_x000D_
          "TotalRefreshCount": 5,_x000D_
          "CustomInfo": {}_x000D_
        }_x000D_
      },_x000D_
      "7591": {_x000D_
        "$type": "Inside.Core.Formula.Definition.DefinitionAC, Inside.Core.Formula",_x000D_
        "ID": 7591,_x000D_
        "Results": [_x000D_
          [_x000D_
            "Employé"_x000D_
          ]_x000D_
        ],_x000D_
        "Statistics": {_x000D_
          "CreationDate": "2022-11-15T10:02:33.4860572+01:00",_x000D_
          "LastRefreshDate": "2020-11-09T16:15:48.2006889+01:00",_x000D_
          "TotalRefreshCount": 5,_x000D_
          "CustomInfo": {}_x000D_
        }_x000D_
      },_x000D_
      "7592": {_x000D_
        "$type": "Inside.Core.Formula.Definition.DefinitionAC, Inside.Core.Formula",_x000D_
        "ID": 7592,_x000D_
        "Results": [_x000D_
          [_x000D_
            "Employé"_x000D_
          ]_x000D_
        ],_x000D_
        "Statistics": {_x000D_
          "CreationDate": "2022-11-15T10:02:33.4860572+01:00",_x000D_
          "LastRefreshDate": "2020-11-09T16:15:48.2026835+01:00",_x000D_
          "TotalRefreshCount": 5,_x000D_
          "CustomInfo": {}_x000D_
        }_x000D_
      },_x000D_
      "7593": {_x000D_
        "$type": "Inside.Core.Formula.Definition.DefinitionAC, Inside.Core.Formula",_x000D_
        "ID": 7593,_x000D_
        "Results": [_x000D_
          [_x000D_
            "Employé"_x000D_
          ]_x000D_
        ],_x000D_
        "Statistics": {_x000D_
          "CreationDate": "2022-11-15T10:02:33.4860572+01:00",_x000D_
          "LastRefreshDate": "2020-11-09T16:15:48.2046784+01:00",_x000D_
          "TotalRefreshCount": 5,_x000D_
          "CustomInfo": {}_x000D_
        }_x000D_
      },_x000D_
      "7594": {_x000D_
        "$type": "Inside.Core.Formula.Definition.DefinitionAC, Inside.Core.Formula",_x000D_
        "ID": 7594,_x000D_
        "Results": [_x000D_
          [_x000D_
            "Ingénieur et cadre"_x000D_
          ]_x000D_
        ],_x000D_
        "Statistics": {_x000D_
          "CreationDate": "2022-11-15T10:02:33.4860572+01:00",_x000D_
          "LastRefreshDate": "2020-11-09T16:15:48.2066732+01:00",_x000D_
          "TotalRefreshCount": 5,_x000D_
          "CustomInfo": {}_x000D_
        }_x000D_
      },_x000D_
      "7595": {_x000D_
        "$type": "Inside.Core.Formula.Definition.DefinitionAC, Inside.Core.Formula",_x000D_
        "ID": 7595,_x000D_
        "Results": [_x000D_
          [_x000D_
            "Employé"_x000D_
          ]_x000D_
        ],_x000D_
        "Statistics": {_x000D_
          "CreationDate": "2022-11-15T10:02:33.4860572+01:00",_x000D_
          "LastRefreshDate": "2020-11-09T16:15:48.2076706+01:00",_x000D_
          "TotalRefreshCount": 5,_x000D_
          "CustomInfo": {}_x000D_
        }_x000D_
      },_x000D_
      "7596": {_x000D_
        "$type": "Inside.Core.Formula.Definition.DefinitionAC, Inside.Core.Formula",_x000D_
        "ID": 7596,_x000D_
        "Results": [_x000D_
          [_x000D_
            "Employé"_x000D_
          ]_x000D_
        ],_x000D_
        "Statistics": {_x000D_
          "CreationDate": "2022-11-15T10:02:33.4860572+01:00",_x000D_
          "LastRefreshDate": "2020-11-09T16:15:48.2096651+01:00",_x000D_
          "TotalRefreshCount": 5,_x000D_
          "CustomInfo": {}_x000D_
        }_x000D_
      },_x000D_
      "7597": {_x000D_
        "$type": "Inside.Core.Formula.Definition.DefinitionAC, Inside.Core.Formula",_x000D_
        "ID": 7597,_x000D_
        "Results": [_x000D_
          [_x000D_
            "Ingénieur et cadre"_x000D_
          ]_x000D_
        ],_x000D_
        "Statistics": {_x000D_
          "CreationDate": "2022-11-15T10:02:33.4860572+01:00",_x000D_
          "LastRefreshDate": "2020-11-09T16:15:48.2116598+01:00",_x000D_
          "TotalRefreshCount": 5,_x000D_
          "CustomInfo": {}_x000D_
        }_x000D_
      },_x000D_
      "7598": {_x000D_
        "$type": "Inside.Core.Formula.Definition.DefinitionAC, Inside.Core.Formula",_x000D_
        "ID": 7598,_x000D_
        "Results": [_x000D_
          [_x000D_
            "Employé"_x000D_
          ]_x000D_
        ],_x000D_
        "Statistics": {_x000D_
          "CreationDate": "2022-11-15T10:02:33.4860572+01:00",_x000D_
          "LastRefreshDate": "2020-11-09T16:15:48.2136546+01:00",_x000D_
          "TotalRefreshCount": 5,_x000D_
          "CustomInfo": {}_x000D_
        }_x000D_
      },_x000D_
      "7599": {_x000D_
        "$type": "Inside.Core.Formula.Definition.DefinitionAC, Inside.Core.Formula",_x000D_
        "ID": 7599,_x000D_
        "Results": [_x000D_
          [_x000D_
            "Employé"_x000D_
          ]_x000D_
        ],_x000D_
        "Statistics": {_x000D_
          "CreationDate": "2022-11-15T10:02:33.4860572+01:00",_x000D_
          "LastRefreshDate": "2020-11-09T16:15:48.2156496+01:00",_x000D_
          "TotalRefreshCount": 5,_x000D_
          "CustomInfo": {}_x000D_
        }_x000D_
      },_x000D_
      "7600": {_x000D_
        "$type": "Inside.Core.Formula.Definition.DefinitionAC, Inside.Core.Formula",_x000D_
        "ID": 7600,_x000D_
        "Results": [_x000D_
          [_x000D_
            "Employé"_x000D_
          ]_x000D_
        ],_x000D_
        "Statistics": {_x000D_
          "CreationDate": "2022-11-15T10:02:33.4860572+01:00",_x000D_
          "LastRefreshDate": "2020-11-09T16:15:48.217644+01:00",_x000D_
          "TotalRefreshCount": 5,_x000D_
          "CustomInfo": {}_x000D_
        }_x000D_
      },_x000D_
      "7601": {_x000D_
        "$type": "Inside.Core.Formula.Definition.DefinitionAC, Inside.Core.Formula",_x000D_
        "ID": 7601,_x000D_
        "Results": [_x000D_
          [_x000D_
            "Ingénieur et cadre"_x000D_
          ]_x000D_
        ],_x000D_
        "Statistics": {_x000D_
          "CreationDate": "2022-11-15T10:02:33.4860572+01:00",_x000D_
          "LastRefreshDate": "2020-11-09T16:15:48.2186417+01:00",_x000D_
          "TotalRefreshCount": 5,_x000D_
          "CustomInfo": {}_x000D_
        }_x000D_
      },_x000D_
      "7602": {_x000D_
        "$type": "Inside.Core.Formula.Definition.DefinitionAC, Inside.Core.Formula",_x000D_
        "ID": 7602,_x000D_
        "Results": [_x000D_
          [_x000D_
            "Ingénieur et cadre"_x000D_
          ]_x000D_
        ],_x000D_
        "Statistics": {_x000D_
          "CreationDate": "2022-11-15T10:02:33.4860572+01:00",_x000D_
          "LastRefreshDate": "2020-11-09T16:15:48.2206363+01:00",_x000D_
          "TotalRefreshCount": 5,_x000D_
          "CustomInfo": {}_x000D_
        }_x000D_
      },_x000D_
      "7603": {_x000D_
        "$type": "Inside.Core.Formula.Definition.DefinitionAC, Inside.Core.Formula",_x000D_
        "ID": 7603,_x000D_
        "Results": [_x000D_
          [_x000D_
            "Employé"_x000D_
          ]_x000D_
        ],_x000D_
        "Statistics": {_x000D_
          "CreationDate": "2022-11-15T10:02:33.4860572+01:00",_x000D_
          "LastRefreshDate": "2020-11-09T16:15:48.2226311+01:00",_x000D_
          "TotalRefreshCount": 5,_x000D_
          "CustomInfo": {}_x000D_
        }_x000D_
      },_x000D_
      "7604": {_x000D_
        "$type": "Inside.Core.Formula.Definition.DefinitionAC, Inside.Core.Formula",_x000D_
        "ID": 7604,_x000D_
        "Results": [_x000D_
          [_x000D_
            "Employé"_x000D_
          ]_x000D_
        ],_x000D_
        "Statistics": {_x000D_
          "CreationDate": "2022-11-15T10:02:33.4860572+01:00",_x000D_
          "LastRefreshDate": "2020-11-09T16:15:48.2246261+01:00",_x000D_
          "TotalRefreshCount": 5,_x000D_
          "CustomInfo": {}_x000D_
        }_x000D_
      },_x000D_
      "7605": {_x000D_
        "$type": "Inside.Core.Formula.Definition.DefinitionAC, Inside.Core.Formula",_x000D_
        "ID": 7605,_x000D_
        "Results": [_x000D_
          [_x000D_
            "Employé"_x000D_
          ]_x000D_
        ],_x000D_
        "Statistics": {_x000D_
          "CreationDate": "2022-11-15T10:02:33.4860572+01:00",_x000D_
          "LastRefreshDate": "2020-11-09T16:15:48.2266266+01:00",_x000D_
          "TotalRefreshCount": 5,_x000D_
          "CustomInfo": {}_x000D_
        }_x000D_
      },_x000D_
      "7606": {_x000D_
        "$type": "Inside.Core.Formula.Definition.DefinitionAC, Inside.Core.Formula",_x000D_
        "ID": 7606,_x000D_
        "Results": [_x000D_
          [_x000D_
            "Ingénieur et cadre"_x000D_
          ]_x000D_
        ],_x000D_
        "Statistics": {_x000D_
          "CreationDate": "2022-11-15T10:02:33.4860572+01:00",_x000D_
          "LastRefreshDate": "2020-11-09T16:15:48.2276179+01:00",_x000D_
          "TotalRefreshCount": 5,_x000D_
          "CustomInfo": {}_x000D_
        }_x000D_
      },_x000D_
      "7607": {_x000D_
        "$type": "Inside.Core.Formula.Definition.DefinitionAC, Inside.Core.Formula",_x000D_
        "ID": 7607,_x000D_
        "Results": [_x000D_
          [_x000D_
            "Employé"_x000D_
          ]_x000D_
        ],_x000D_
        "Statistics": {_x000D_
          "CreationDate": "2022-11-15T10:02:33.4860572+01:00",_x000D_
          "LastRefreshDate": "2020-11-09T16:15:48.2296124+01:00",_x000D_
          "TotalRefreshCount": 5,_x000D_
          "CustomInfo": {}_x000D_
        }_x000D_
      },_x000D_
      "7608": {_x000D_
        "$type": "Inside.Core.Formula.Definition.DefinitionAC, Inside.Core.Formula",_x000D_
        "ID": 7608,_x000D_
        "Results": [_x000D_
          [_x000D_
            "Employé"_x000D_
          ]_x000D_
        ],_x000D_
        "Statistics": {_x000D_
          "CreationDate": "2022-11-15T10:02:33.4860572+01:00",_x000D_
          "LastRefreshDate": "2020-11-09T16:15:48.2316079+01:00",_x000D_
          "TotalRefreshCount": 5,_x000D_
          "CustomInfo": {}_x000D_
        }_x000D_
      },_x000D_
      "7609": {_x000D_
        "$type": "Inside.Core.Formula.Definition.DefinitionAC, Inside.Core.Formula",_x000D_
        "ID": 7609,_x000D_
        "Results": [_x000D_
          [_x000D_
            "Ingénieur et cadre"_x000D_
          ]_x000D_
        ],_x000D_
        "Statistics": {_x000D_
          "CreationDate": "2022-11-15T10:02:33.4860572+01:00",_x000D_
          "LastRefreshDate": "2020-11-09T16:15:48.233112+01:00",_x000D_
          "TotalRefreshCount": 5,_x000D_
          "CustomInfo": {}_x000D_
        }_x000D_
      },_x000D_
      "7610": {_x000D_
        "$type": "Inside.Core.Formula.Definition.DefinitionAC, Inside.Core.Formula",_x000D_
        "ID": 7610,_x000D_
        "Results": [_x000D_
          [_x000D_
            "Employé"_x000D_
          ]_x000D_
        ],_x000D_
        "Statistics": {_x000D_
          "CreationDate": "2022-11-15T10:02:33.4860572+01:00",_x000D_
          "LastRefreshDate": "2020-11-09T16:15:48.2351088+01:00",_x000D_
          "TotalRefreshCount": 5,_x000D_
          "CustomInfo": {}_x000D_
        }_x000D_
      },_x000D_
      "7611": {_x000D_
        "$type": "Inside.Core.Formula.Definition.DefinitionAC, Inside.Core.Formula",_x000D_
        "ID": 7611,_x000D_
        "Results": [_x000D_
          [_x000D_
            "Ingénieur et cadre"_x000D_
          ]_x000D_
        ],_x000D_
        "Statistics": {_x000D_
          "CreationDate": "2022-11-15T10:02:33.4860572+01:00",_x000D_
          "LastRefreshDate": "2020-11-09T16:15:48.2371031+01:00",_x000D_
          "TotalRefreshCount": 5,_x000D_
          "CustomInfo": {}_x000D_
        }_x000D_
      },_x000D_
      "7612": {_x000D_
        "$type": "Inside.Core.Formula.Definition.DefinitionAC, Inside.Core.Formula",_x000D_
        "ID": 7612,_x000D_
        "Results": [_x000D_
          [_x000D_
            "Employé"_x000D_
          ]_x000D_
        ],_x000D_
        "Statistics": {_x000D_
          "CreationDate": "2022-11-15T10:02:33.4860572+01:00",_x000D_
          "LastRefreshDate": "2020-11-09T16:15:48.2390979+01:00",_x000D_
          "TotalRefreshCount": 5,_x000D_
          "CustomInfo": {}_x000D_
        }_x000D_
      },_x000D_
      "7613": {_x000D_
        "$type": "Inside.Core.Formula.Definition.DefinitionAC, Inside.Core.Formula",_x000D_
        "ID": 7613,_x000D_
        "Results": [_x000D_
          [_x000D_
            "Employé"_x000D_
          ]_x000D_
        ],_x000D_
        "Statistics": {_x000D_
          "CreationDate": "2022-11-15T10:02:33.4860572+01:00",_x000D_
          "LastRefreshDate": "2020-11-09T16:15:48.2400953+01:00",_x000D_
          "TotalRefreshCount": 5,_x000D_
          "CustomInfo": {}_x000D_
        }_x000D_
      },_x000D_
      "7614": {_x000D_
        "$type": "Inside.Core.Formula.Definition.DefinitionAC, Inside.Core.Formula",_x000D_
        "ID": 7614,_x000D_
        "Results": [_x000D_
          [_x000D_
            "Employé"_x000D_
          ]_x000D_
        ],_x000D_
        "Statistics": {_x000D_
          "CreationDate": "2022-11-15T10:02:33.4860572+01:00",_x000D_
          "LastRefreshDate": "2020-11-09T16:15:48.2420901+01:00",_x000D_
          "TotalRefreshCount": 5,_x000D_
          "CustomInfo": {}_x000D_
        }_x000D_
      },_x000D_
      "7615": {_x000D_
        "$type": "Inside.Core.Formula.Definition.DefinitionAC, Inside.Core.Formula",_x000D_
        "ID": 7615,_x000D_
        "Results": [_x000D_
          [_x000D_
            "Employé"_x000D_
          ]_x000D_
        ],_x000D_
        "Statistics": {_x000D_
          "CreationDate": "2022-11-15T10:02:33.4860572+01:00",_x000D_
          "LastRefreshDate": "2020-11-09T16:15:48.2440835+01:00",_x000D_
          "TotalRefreshCount": 5,_x000D_
          "CustomInfo": {}_x000D_
        }_x000D_
      },_x000D_
      "7616": {_x000D_
        "$type": "Inside.Core.Formula.Definition.DefinitionAC, Inside.Core.Formula",_x000D_
        "ID": 7616,_x000D_
        "Results": [_x000D_
          [_x000D_
            "Ingénieur et cadre"_x000D_
          ]_x000D_
        ],_x000D_
        "Statistics": {_x000D_
          "CreationDate": "2022-11-15T10:02:33.4860572+01:00",_x000D_
          "LastRefreshDate": "2020-11-09T16:15:48.2460796+01:00",_x000D_
          "TotalRefreshCount": 5,_x000D_
          "CustomInfo": {}_x000D_
        }_x000D_
      },_x000D_
      "7617": {_x000D_
        "$type": "Inside.Core.Formula.Definition.DefinitionAC, Inside.Core.Formula",_x000D_
        "ID": 7617,_x000D_
        "Results": [_x000D_
          [_x000D_
            "Employé"_x000D_
          ]_x000D_
        ],_x000D_
        "Statistics": {_x000D_
          "CreationDate": "2022-11-15T10:02:33.4860572+01:00",_x000D_
          "LastRefreshDate": "2020-11-09T16:15:48.2470771+01:00",_x000D_
          "TotalRefreshCount": 5,_x000D_
          "CustomInfo": {}_x000D_
        }_x000D_
      },_x000D_
      "7618": {_x000D_
        "$type": "Inside.Core.Formula.Definition.DefinitionAC, Inside.Core.Formula",_x000D_
        "ID": 7618,_x000D_
        "Results": [_x000D_
          [_x000D_
            "Employé"_x000D_
          ]_x000D_
        ],_x000D_
        "Statistics": {_x000D_
          "CreationDate": "2022-11-15T10:02:33.4860572+01:00",_x000D_
          "LastRefreshDate": "2020-11-09T16:15:48.2490718+01:00",_x000D_
          "TotalRefreshCount": 5,_x000D_
          "CustomInfo": {}_x000D_
        }_x000D_
      },_x000D_
      "7619": {_x000D_
        "$type": "Inside.Core.Formula.Definition.DefinitionAC, Inside.Core.Formula",_x000D_
        "ID": 7619,_x000D_
        "Results": [_x000D_
          [_x000D_
            "Ingénieur et cadre"_x000D_
          ]_x000D_
        ],_x000D_
        "Statistics": {_x000D_
          "CreationDate": "2022-11-15T10:02:33.4860572+01:00",_x000D_
          "LastRefreshDate": "2020-11-09T16:15:48.2510666+01:00",_x000D_
          "TotalRefreshCount": 5,_x000D_
          "CustomInfo": {}_x000D_
        }_x000D_
      },_x000D_
      "7620": {_x000D_
        "$type": "Inside.Core.Formula.Definition.DefinitionAC, Inside.Core.Formula",_x000D_
        "ID": 7620,_x000D_
        "Results": [_x000D_
          [_x000D_
            "Employé"_x000D_
          ]_x000D_
        ],_x000D_
        "Statistics": {_x000D_
          "CreationDate": "2022-11-15T10:02:33.4860572+01:00",_x000D_
          "LastRefreshDate": "2020-11-09T16:15:48.2530618+01:00",_x000D_
          "TotalRefreshCount": 5,_x000D_
          "CustomInfo": {}_x000D_
        }_x000D_
      },_x000D_
      "7621": {_x000D_
        "$type": "Inside.Core.Formula.Definition.DefinitionAC, Inside.Core.Formula",_x000D_
        "ID": 7621,_x000D_
        "Results": [_x000D_
          [_x000D_
            "Employé"_x000D_
          ]_x000D_
        ],_x000D_
        "Statistics": {_x000D_
          "CreationDate": "2022-11-15T10:02:33.4860572+01:00",_x000D_
          "LastRefreshDate": "2020-11-09T16:15:48.2540593+01:00",_x000D_
          "TotalRefreshCount": 5,_x000D_
          "CustomInfo": {}_x000D_
        }_x000D_
      },_x000D_
      "7622": {_x000D_
        "$type": "Inside.Core.Formula.Definition.DefinitionAC, Inside.Core.Formula",_x000D_
        "ID": 7622,_x000D_
        "Results": [_x000D_
          [_x000D_
            "Ingénieur et cadre"_x000D_
          ]_x000D_
        ],_x000D_
        "Statistics": {_x000D_
          "CreationDate": "2022-11-15T10:02:33.4860572+01:00",_x000D_
          "LastRefreshDate": "2020-11-09T16:15:48.2560536+01:00",_x000D_
          "TotalRefreshCount": 5,_x000D_
          "CustomInfo": {}_x000D_
        }_x000D_
      },_x000D_
      "7623": {_x000D_
        "$type": "Inside.Core.Formula.Definition.DefinitionAC, Inside.Core.Formula",_x000D_
        "ID": 7623,_x000D_
        "Results": [_x000D_
          [_x000D_
            "Employé"_x000D_
          ]_x000D_
        ],_x000D_
        "Statistics": {_x000D_
          "CreationDate": "2022-11-15T10:02:33.4860572+01:00",_x000D_
          "LastRefreshDate": "2020-11-09T16:15:48.2580483+01:00",_x000D_
          "TotalRefreshCount": 5,_x000D_
          "CustomInfo": {}_x000D_
        }_x000D_
      },_x000D_
      "7624": {_x000D_
        "$type": "Inside.Core.Formula.Definition.DefinitionAC, Inside.Core.Formula",_x000D_
        "ID": 7624,_x000D_
        "Results": [_x000D_
          [_x000D_
            "Ingénieur et cadre"_x000D_
          ]_x000D_
        ],_x000D_
        "Statistics": {_x000D_
          "CreationDate": "2022-11-15T10:02:33.4860572+01:00",_x000D_
          "LastRefreshDate": "2020-11-09T16:15:48.2590456+01:00",_x000D_
          "TotalRefreshCount": 5,_x000D_
          "CustomInfo": {}_x000D_
        }_x000D_
      },_x000D_
      "7625": {_x000D_
        "$type": "Inside.Core.Formula.Definition.DefinitionAC, Inside.Core.Formula",_x000D_
        "ID": 7625,_x000D_
        "Results": [_x000D_
          [_x000D_
            "Ingénieur et cadre"_x000D_
          ]_x000D_
        ],_x000D_
        "Statistics": {_x000D_
          "CreationDate": "2022-11-15T10:02:33.4860572+01:00",_x000D_
          "LastRefreshDate": "2020-11-09T16:15:48.2610405+01:00",_x000D_
          "TotalRefreshCount": 5,_x000D_
          "CustomInfo": {}_x000D_
        }_x000D_
      },_x000D_
      "7626": {_x000D_
        "$type": "Inside.Core.Formula.Definition.DefinitionAC, Inside.Core.Formula",_x000D_
        "ID": 7626,_x000D_
        "Results": [_x000D_
          [_x000D_
            "Employé"_x000D_
          ]_x000D_
        ],_x000D_
        "Statistics": {_x000D_
          "CreationDate": "2022-11-15T10:02:33.4860572+01:00",_x000D_
          "LastRefreshDate": "2020-11-09T16:15:48.2630352+01:00",_x000D_
          "TotalRefreshCount": 5,_x000D_
          "CustomInfo": {}_x000D_
        }_x000D_
      },_x000D_
      "7627": {_x000D_
        "$type": "Inside.Core.Formula.Definition.DefinitionAC, Inside.Core.Formula",_x000D_
        "ID": 7627,_x000D_
        "Results": [_x000D_
          [_x000D_
            "Employé"_x000D_
          ]_x000D_
        ],_x000D_
        "Statistics": {_x000D_
          "CreationDate": "2022-11-15T10:02:33.4860572+01:00",_x000D_
          "LastRefreshDate": "2020-11-09T16:15:48.2650295+01:00",_x000D_
          "TotalRefreshCount": 5,_x000D_
          "CustomInfo": {}_x000D_
        }_x000D_
      },_x000D_
      "7628": {_x000D_
        "$type": "Inside.Core.Formula.Definition.DefinitionAC, Inside.Core.Formula",_x000D_
        "ID": 7628,_x000D_
        "Results": [_x000D_
          [_x000D_
            "Ingénieur et cadre"_x000D_
          ]_x000D_
        ],_x000D_
        "Statistics": {_x000D_
          "CreationDate": "2022-11-15T10:02:33.4860572+01:00",_x000D_
          "LastRefreshDate": "2020-11-09T16:15:48.2670249+01:00",_x000D_
          "TotalRefreshCount": 5,_x000D_
          "CustomInfo": {}_x000D_
        }_x000D_
      },_x000D_
      "7629": {_x000D_
        "$type": "Inside.Core.Formula.Definition.DefinitionAC, Inside.Core.Formula",_x000D_
        "ID": 7629,_x000D_
        "Results": [_x000D_
          [_x000D_
            "Employé"_x000D_
          ]_x000D_
        ],_x000D_
        "Statistics": {_x000D_
          "CreationDate": "2022-11-15T10:02:33.4860572+01:00",_x000D_
          "LastRefreshDate": "2020-11-09T16:15:48.2690199+01:00",_x000D_
          "TotalRefreshCount": 5,_x000D_
          "CustomInfo": {}_x000D_
        }_x000D_
      },_x000D_
      "7630": {_x000D_
        "$type": "Inside.Core.Formula.Definition.DefinitionAC, Inside.Core.Formula",_x000D_
        "ID": 7630,_x000D_
        "Results": [_x000D_
          [_x000D_
            "Employé"_x000D_
          ]_x000D_
        ],_x000D_
        "Statistics": {_x000D_
          "CreationDate": "2022-11-15T10:02:33.4860572+01:00",_x000D_
          "LastRefreshDate": "2020-11-09T16:15:48.2710148+01:00",_x000D_
          "TotalRefreshCount": 5,_x000D_
          "CustomInfo": {}_x000D_
        }_x000D_
      },_x000D_
      "7631": {_x000D_
        "$type": "Inside.Core.Formula.Definition.DefinitionAC, Inside.Core.Formula",_x000D_
        "ID": 7631,_x000D_
        "Results": [_x000D_
          [_x000D_
            "2"_x000D_
          ]_x000D_
        ],_x000D_
        "Statistics": {_x000D_
          "CreationDate": "2022-11-15T10:02:33.4860572+01:00",_x000D_
          "LastRefreshDate": "2020-11-09T16:15:48.2720127+01:00",_x000D_
          "TotalRefreshCount": 5,_x000D_
          "CustomInfo": {}_x000D_
        }_x000D_
      },_x000D_
      "7632": {_x000D_
        "$type": "Inside.Core.Formula.Definition.DefinitionAC, Inside.Core.Formula",_x000D_
        "ID": 7632,_x000D_
        "Results": [_x000D_
          [_x000D_
            "2"_x000D_
          ]_x000D_
        ],_x000D_
        "Statistics": {_x000D_
          "CreationDate": "2022-11-15T10:02:33.4860572+01:00",_x000D_
          "LastRefreshDate": "2020-11-09T16:15:48.2740073+01:00",_x000D_
          "TotalRefreshCount": 5,_x000D_
          "CustomInfo": {}_x000D_
        }_x000D_
      },_x000D_
      "7633": {_x000D_
        "$type": "Inside.Core.Formula.Definition.DefinitionAC, Inside.Core.Formula",_x000D_
        "ID": 7633,_x000D_
        "Results": [_x000D_
          [_x000D_
            "1"_x000D_
          ]_x000D_
        ],_x000D_
        "Statistics": {_x000D_
          "CreationDate": "2022-11-15T10:02:33.4860572+01:00",_x000D_
          "LastRefreshDate": "2020-11-09T16:15:48.2760016+01:00",_x000D_
          "TotalRefreshCount": 5,_x000D_
          "CustomInfo": {}_x000D_
        }_x000D_
      },_x000D_
      "7634": {_x000D_
        "$type": "Inside.Core.Formula.Definition.DefinitionAC, Inside.Core.Formula",_x000D_
        "ID": 7634,_x000D_
        "Results": [_x000D_
          [_x000D_
            "3"_x000D_
          ]_x000D_
        ],_x000D_
        "Statistics": {_x000D_
          "CreationDate": "2022-11-15T10:02:33.4860572+01:00",_x000D_
          "LastRefreshDate": "2020-11-09T16:15:48.277996+01:00",_x000D_
          "TotalRefreshCount": 5,_x000D_
          "CustomInfo": {}_x000D_
        }_x000D_
      },_x000D_
      "7635": {_x000D_
        "$type": "Inside.Core.Formula.Definition.DefinitionAC, Inside.Core.Formula",_x000D_
        "ID": 7635,_x000D_
        "Results": [_x000D_
          [_x000D_
            "1"_x000D_
          ]_x000D_
        ],_x000D_
        "Statistics": {_x000D_
          "CreationDate": "2022-11-15T10:02:33.4860572+01:00",_x000D_
          "LastRefreshDate": "2020-11-09T16:15:48.2789936+01:00",_x000D_
          "TotalRefreshCount": 5,_x000D_
          "CustomInfo": {}_x000D_
        }_x000D_
      },_x000D_
      "7636": {_x000D_
        "$type": "Inside.Core.Formula.Definition.DefinitionAC, Inside.Core.Formula",_x000D_
        "ID": 7636,_x000D_
        "Results": [_x000D_
          [_x000D_
            "2"_x000D_
          ]_x000D_
        ],_x000D_
        "Statistics": {_x000D_
          "CreationDate": "2022-11-15T10:02:33.4860572+01:00",_x000D_
          "LastRefreshDate": "2020-11-09T16:15:48.280988+01:00",_x000D_
          "TotalRefreshCount": 5,_x000D_
          "CustomInfo": {}_x000D_
        }_x000D_
      },_x000D_
      "7637": {_x000D_
        "$type": "Inside.Core.Formula.Definition.DefinitionAC, Inside.Core.Formula",_x000D_
        "ID": 7637,_x000D_
        "Results": [_x000D_
          [_x000D_
            "1"_x000D_
          ]_x000D_
        ],_x000D_
        "Statistics": {_x000D_
          "CreationDate": "2022-11-15T10:02:33.4860572+01:00",_x000D_
          "LastRefreshDate": "2020-11-09T16:15:48.2829827+01:00",_x000D_
          "TotalRefreshCount": 5,_x000D_
          "CustomInfo": {}_x000D_
        }_x000D_
      },_x000D_
      "7638": {_x000D_
        "$type": "Inside.Core.Formula.Definition.DefinitionAC, Inside.Core.Formula",_x000D_
        "ID": 7638,_x000D_
        "Results": [_x000D_
          [_x000D_
            "3"_x000D_
          ]_x000D_
        ],_x000D_
        "Statistics": {_x000D_
          "CreationDate": "2022-11-15T10:02:33.4860572+01:00",_x000D_
          "LastRefreshDate": "2020-11-09T16:15:48.2849774+01:00",_x000D_
          "TotalRefreshCount": 5,_x000D_
          "CustomInfo": {}_x000D_
        }_x000D_
      },_x000D_
      "7639": {_x000D_
        "$type": "Inside.Core.Formula.Definition.DefinitionAC, Inside.Core.Formula",_x000D_
        "ID": 7639,_x000D_
        "Results": [_x000D_
          [_x000D_
            "1"_x000D_
          ]_x000D_
        ],_x000D_
        "Statistics": {_x000D_
          "CreationDate": "2022-11-15T10:02:33.4860572+01:00",_x000D_
          "LastRefreshDate": "2020-11-09T16:15:48.2869727+01:00",_x000D_
          "TotalRefreshCount": 5,_x000D_
          "CustomInfo": {}_x000D_
        }_x000D_
      },_x000D_
      "7640": {_x000D_
        "$type": "Inside.Core.Formula.Definition.DefinitionAC, Inside.Core.Formula",_x000D_
        "ID": 7640,_x000D_
        "Results": [_x000D_
          [_x000D_
            "2"_x000D_
          ]_x000D_
        ],_x000D_
        "Statistics": {_x000D_
          "CreationDate": "2022-11-15T10:02:33.4860572+01:00",_x000D_
          "LastRefreshDate": "2020-11-09T16:15:48.288967+01:00",_x000D_
          "TotalRefreshCount": 5,_x000D_
          "CustomInfo": {}_x000D_
        }_x000D_
      },_x000D_
      "7641": {_x000D_
        "$type": "Inside.Core.Formula.Definition.DefinitionAC, Inside.Core.Formula",_x000D_
        "ID": 7641,_x000D_
        "Results": [_x000D_
          [_x000D_
            "2"_x000D_
          ]_x000D_
        ],_x000D_
        "Statistics": {_x000D_
          "CreationDate": "2022-11-15T10:02:33.4860572+01:00",_x000D_
          "LastRefreshDate": "2020-11-09T16:15:48.2949954+01:00",_x000D_
          "TotalRefreshCount": 5,_x000D_
          "CustomInfo": {}_x000D_
        }_x000D_
      },_x000D_
      "7642": {_x000D_
        "$type": "Inside.Core.Formula.Definition.DefinitionAC, Inside.Core.Formula",_x000D_
        "ID": 7642,_x000D_
        "Results": [_x000D_
          [_x000D_
            "2"_x000D_
          ]_x000D_
        ],_x000D_
        "Statistics": {_x000D_
          "CreationDate": "2022-11-15T10:02:33.4860572+01:00",_x000D_
          "LastRefreshDate": "2020-11-09T16:15:48.2969872+01:00",_x000D_
          "TotalRefreshCount": 5,_x000D_
          "CustomInfo": {}_x000D_
        }_x000D_
      },_x000D_
      "7643": {_x000D_
        "$type": "Inside.Core.Formula.Definition.DefinitionAC, Inside.Core.Formula",_x000D_
        "ID": 7643,_x000D_
        "Results": [_x000D_
          [_x000D_
            "1"_x000D_
          ]_x000D_
        ],_x000D_
        "Statistics": {_x000D_
          "CreationDate": "2022-11-15T10:02:33.4860572+01:00",_x000D_
          "LastRefreshDate": "2020-11-09T16:15:48.2989415+01:00",_x000D_
          "TotalRefreshCount": 5,_x000D_
          "CustomInfo": {}_x000D_
        }_x000D_
      },_x000D_
      "7644": {_x000D_
        "$type": "Inside.Core.Formula.Definition.DefinitionAC, Inside.Core.Formula",_x000D_
        "ID": 7644,_x000D_
        "Results": [_x000D_
          [_x000D_
            "2"_x000D_
          ]_x000D_
        ],_x000D_
        "Statistics": {_x000D_
          "CreationDate": "2022-11-15T10:02:33.4860572+01:00",_x000D_
          "LastRefreshDate": "2020-11-09T16:15:48.3009693+01:00",_x000D_
          "TotalRefreshCount": 5,_x000D_
          "CustomInfo": {}_x000D_
        }_x000D_
      },_x000D_
      "7645": {_x000D_
        "$type": "Inside.Core.Formula.Definition.DefinitionAC, Inside.Core.Formula",_x000D_
        "ID": 7645,_x000D_
        "Results": [_x000D_
          [_x000D_
            "2"_x000D_
          ]_x000D_
        ],_x000D_
        "Statistics": {_x000D_
          "CreationDate": "2022-11-15T10:02:33.4860572+01:00",_x000D_
          "LastRefreshDate": "2020-11-09T16:15:48.3019666+01:00",_x000D_
          "TotalRefreshCount": 5,_x000D_
          "CustomInfo": {}_x000D_
        }_x000D_
      },_x000D_
      "7646": {_x000D_
        "$type": "Inside.Core.Formula.Definition.DefinitionAC, Inside.Core.Formula",_x000D_
        "ID": 7646,_x000D_
        "Results": [_x000D_
          [_x000D_
            "4"_x000D_
          ]_x000D_
        ],_x000D_
        "Statistics": {_x000D_
          "CreationDate": "2022-11-15T10:02:33.4860572+01:00",_x000D_
          "LastRefreshDate": "2020-11-09T16:15:48.3039656+01:00",_x000D_
          "TotalRefreshCount": 5,_x000D_
          "CustomInfo": {}_x000D_
        }_x000D_
      },_x000D_
      "7647": {_x000D_
        "$type": "Inside.Core.Formula.Definition.DefinitionAC, Inside.Core.Formula",_x000D_
        "ID": 7647,_x000D_
        "Results": [_x000D_
          [_x000D_
            "2"_x000D_
          ]_x000D_
        ],_x000D_
        "Statistics": {_x000D_
          "CreationDate": "2022-11-15T10:02:33.4860572+01:00",_x000D_
          "LastRefreshDate": "2020-11-09T16:15:48.3059616+01:00",_x000D_
          "TotalRefreshCount": 5,_x000D_
          "CustomInfo": {}_x000D_
        }_x000D_
      },_x000D_
      "7648": {_x000D_
        "$type": "Inside.Core.Formula.Definition.DefinitionAC, Inside.Core.Formula",_x000D_
        "ID": 7648,_x000D_
        "Results": [_x000D_
          [_x000D_
            "2"_x000D_
          ]_x000D_
        ],_x000D_
        "Statistics": {_x000D_
          "CreationDate": "2022-11-15T10:02:33.4860572+01:00",_x000D_
          "LastRefreshDate": "2020-11-09T16:15:48.3069524+01:00",_x000D_
          "TotalRefreshCount": 5,_x000D_
          "CustomInfo": {}_x000D_
        }_x000D_
      },_x000D_
      "7649": {_x000D_
        "$type": "Inside.Core.Formula.Definition.DefinitionAC, Inside.Core.Formula",_x000D_
        "ID": 7649,_x000D_
        "Results": [_x000D_
          [_x000D_
            "2"_x000D_
          ]_x000D_
        ],_x000D_
        "Statistics": {_x000D_
          "CreationDate": "2022-11-15T10:02:33.4860572+01:00",_x000D_
          "LastRefreshDate": "2020-11-09T16:15:48.3089476+01:00",_x000D_
          "TotalRefreshCount": 5,_x000D_
          "CustomInfo": {}_x000D_
        }_x000D_
      },_x000D_
      "7650": {_x000D_
        "$type": "Inside.Core.Formula.Definition.DefinitionAC, Inside.Core.Formula",_x000D_
        "ID": 7650,_x000D_
        "Results": [_x000D_
          [_x000D_
            "1"_x000D_
          ]_x000D_
        ],_x000D_
        "Statistics": {_x000D_
          "CreationDate": "2022-11-15T10:02:33.4860572+01:00",_x000D_
          "LastRefreshDate": "2020-11-09T16:15:48.3099478+01:00",_x000D_
          "TotalRefreshCount": 5,_x000D_
          "CustomInfo": {}_x000D_
        }_x000D_
      },_x000D_
      "7651": {_x000D_
        "$type": "Inside.Core.Formula.Definition.Definition</t>
  </si>
  <si>
    <t>AC, Inside.Core.Formula",_x000D_
        "ID": 7651,_x000D_
        "Results": [_x000D_
          [_x000D_
            "3"_x000D_
          ]_x000D_
        ],_x000D_
        "Statistics": {_x000D_
          "CreationDate": "2022-11-15T10:02:33.4860572+01:00",_x000D_
          "LastRefreshDate": "2020-11-09T16:15:48.3119468+01:00",_x000D_
          "TotalRefreshCount": 5,_x000D_
          "CustomInfo": {}_x000D_
        }_x000D_
      },_x000D_
      "7652": {_x000D_
        "$type": "Inside.Core.Formula.Definition.DefinitionAC, Inside.Core.Formula",_x000D_
        "ID": 7652,_x000D_
        "Results": [_x000D_
          [_x000D_
            "1"_x000D_
          ]_x000D_
        ],_x000D_
        "Statistics": {_x000D_
          "CreationDate": "2022-11-15T10:02:33.4860572+01:00",_x000D_
          "LastRefreshDate": "2020-11-09T16:15:48.3139485+01:00",_x000D_
          "TotalRefreshCount": 5,_x000D_
          "CustomInfo": {}_x000D_
        }_x000D_
      },_x000D_
      "7653": {_x000D_
        "$type": "Inside.Core.Formula.Definition.DefinitionAC, Inside.Core.Formula",_x000D_
        "ID": 7653,_x000D_
        "Results": [_x000D_
          [_x000D_
            "2"_x000D_
          ]_x000D_
        ],_x000D_
        "Statistics": {_x000D_
          "CreationDate": "2022-11-15T10:02:33.4860572+01:00",_x000D_
          "LastRefreshDate": "2020-11-09T16:15:48.3149434+01:00",_x000D_
          "TotalRefreshCount": 5,_x000D_
          "CustomInfo": {}_x000D_
        }_x000D_
      },_x000D_
      "7654": {_x000D_
        "$type": "Inside.Core.Formula.Definition.DefinitionAC, Inside.Core.Formula",_x000D_
        "ID": 7654,_x000D_
        "Results": [_x000D_
          [_x000D_
            "1"_x000D_
          ]_x000D_
        ],_x000D_
        "Statistics": {_x000D_
          "CreationDate": "2022-11-15T10:02:33.4860572+01:00",_x000D_
          "LastRefreshDate": "2020-11-09T16:15:48.3169777+01:00",_x000D_
          "TotalRefreshCount": 5,_x000D_
          "CustomInfo": {}_x000D_
        }_x000D_
      },_x000D_
      "7655": {_x000D_
        "$type": "Inside.Core.Formula.Definition.DefinitionAC, Inside.Core.Formula",_x000D_
        "ID": 7655,_x000D_
        "Results": [_x000D_
          [_x000D_
            "3"_x000D_
          ]_x000D_
        ],_x000D_
        "Statistics": {_x000D_
          "CreationDate": "2022-11-15T10:02:33.4860572+01:00",_x000D_
          "LastRefreshDate": "2020-11-09T16:15:48.318932+01:00",_x000D_
          "TotalRefreshCount": 5,_x000D_
          "CustomInfo": {}_x000D_
        }_x000D_
      },_x000D_
      "7656": {_x000D_
        "$type": "Inside.Core.Formula.Definition.DefinitionAC, Inside.Core.Formula",_x000D_
        "ID": 7656,_x000D_
        "Results": [_x000D_
          [_x000D_
            "1"_x000D_
          ]_x000D_
        ],_x000D_
        "Statistics": {_x000D_
          "CreationDate": "2022-11-15T10:02:33.4860572+01:00",_x000D_
          "LastRefreshDate": "2020-11-09T16:15:48.3199693+01:00",_x000D_
          "TotalRefreshCount": 5,_x000D_
          "CustomInfo": {}_x000D_
        }_x000D_
      },_x000D_
      "7657": {_x000D_
        "$type": "Inside.Core.Formula.Definition.DefinitionAC, Inside.Core.Formula",_x000D_
        "ID": 7657,_x000D_
        "Results": [_x000D_
          [_x000D_
            "1"_x000D_
          ]_x000D_
        ],_x000D_
        "Statistics": {_x000D_
          "CreationDate": "2022-11-15T10:02:33.4860572+01:00",_x000D_
          "LastRefreshDate": "2020-11-09T16:15:48.3219634+01:00",_x000D_
          "TotalRefreshCount": 5,_x000D_
          "CustomInfo": {}_x000D_
        }_x000D_
      },_x000D_
      "7658": {_x000D_
        "$type": "Inside.Core.Formula.Definition.DefinitionAC, Inside.Core.Formula",_x000D_
        "ID": 7658,_x000D_
        "Results": [_x000D_
          [_x000D_
            "2"_x000D_
          ]_x000D_
        ],_x000D_
        "Statistics": {_x000D_
          "CreationDate": "2022-11-15T10:02:33.4860572+01:00",_x000D_
          "LastRefreshDate": "2020-11-09T16:15:48.323971+01:00",_x000D_
          "TotalRefreshCount": 5,_x000D_
          "CustomInfo": {}_x000D_
        }_x000D_
      },_x000D_
      "7659": {_x000D_
        "$type": "Inside.Core.Formula.Definition.DefinitionAC, Inside.Core.Formula",_x000D_
        "ID": 7659,_x000D_
        "Results": [_x000D_
          [_x000D_
            "3"_x000D_
          ]_x000D_
        ],_x000D_
        "Statistics": {_x000D_
          "CreationDate": "2022-11-15T10:02:33.4860572+01:00",_x000D_
          "LastRefreshDate": "2020-11-09T16:15:48.3249613+01:00",_x000D_
          "TotalRefreshCount": 5,_x000D_
          "CustomInfo": {}_x000D_
        }_x000D_
      },_x000D_
      "7660": {_x000D_
        "$type": "Inside.Core.Formula.Definition.DefinitionAC, Inside.Core.Formula",_x000D_
        "ID": 7660,_x000D_
        "Results": [_x000D_
          [_x000D_
            "1"_x000D_
          ]_x000D_
        ],_x000D_
        "Statistics": {_x000D_
          "CreationDate": "2022-11-15T10:02:33.4860572+01:00",_x000D_
          "LastRefreshDate": "2020-11-09T16:15:48.3269534+01:00",_x000D_
          "TotalRefreshCount": 5,_x000D_
          "CustomInfo": {}_x000D_
        }_x000D_
      },_x000D_
      "7661": {_x000D_
        "$type": "Inside.Core.Formula.Definition.DefinitionAC, Inside.Core.Formula",_x000D_
        "ID": 7661,_x000D_
        "Results": [_x000D_
          [_x000D_
            "1"_x000D_
          ]_x000D_
        ],_x000D_
        "Statistics": {_x000D_
          "CreationDate": "2022-11-15T10:02:33.4860572+01:00",_x000D_
          "LastRefreshDate": "2020-11-09T16:15:48.3279503+01:00",_x000D_
          "TotalRefreshCount": 5,_x000D_
          "CustomInfo": {}_x000D_
        }_x000D_
      },_x000D_
      "7662": {_x000D_
        "$type": "Inside.Core.Formula.Definition.DefinitionAC, Inside.Core.Formula",_x000D_
        "ID": 7662,_x000D_
        "Results": [_x000D_
          [_x000D_
            "2"_x000D_
          ]_x000D_
        ],_x000D_
        "Statistics": {_x000D_
          "CreationDate": "2022-11-15T10:02:33.4860572+01:00",_x000D_
          "LastRefreshDate": "2020-11-09T16:15:48.329947+01:00",_x000D_
          "TotalRefreshCount": 5,_x000D_
          "CustomInfo": {}_x000D_
        }_x000D_
      },_x000D_
      "7663": {_x000D_
        "$type": "Inside.Core.Formula.Definition.DefinitionAC, Inside.Core.Formula",_x000D_
        "ID": 7663,_x000D_
        "Results": [_x000D_
          [_x000D_
            "3"_x000D_
          ]_x000D_
        ],_x000D_
        "Statistics": {_x000D_
          "CreationDate": "2022-11-15T10:02:33.4860572+01:00",_x000D_
          "LastRefreshDate": "2020-11-09T16:15:48.3322607+01:00",_x000D_
          "TotalRefreshCount": 5,_x000D_
          "CustomInfo": {}_x000D_
        }_x000D_
      },_x000D_
      "7664": {_x000D_
        "$type": "Inside.Core.Formula.Definition.DefinitionAC, Inside.Core.Formula",_x000D_
        "ID": 7664,_x000D_
        "Results": [_x000D_
          [_x000D_
            "2"_x000D_
          ]_x000D_
        ],_x000D_
        "Statistics": {_x000D_
          "CreationDate": "2022-11-15T10:02:33.4860572+01:00",_x000D_
          "LastRefreshDate": "2020-11-09T16:15:48.3332546+01:00",_x000D_
          "TotalRefreshCount": 5,_x000D_
          "CustomInfo": {}_x000D_
        }_x000D_
      },_x000D_
      "7665": {_x000D_
        "$type": "Inside.Core.Formula.Definition.DefinitionAC, Inside.Core.Formula",_x000D_
        "ID": 7665,_x000D_
        "Results": [_x000D_
          [_x000D_
            "1"_x000D_
          ]_x000D_
        ],_x000D_
        "Statistics": {_x000D_
          "CreationDate": "2022-11-15T10:02:33.4860572+01:00",_x000D_
          "LastRefreshDate": "2020-11-09T16:15:48.3352587+01:00",_x000D_
          "TotalRefreshCount": 5,_x000D_
          "CustomInfo": {}_x000D_
        }_x000D_
      },_x000D_
      "7666": {_x000D_
        "$type": "Inside.Core.Formula.Definition.DefinitionAC, Inside.Core.Formula",_x000D_
        "ID": 7666,_x000D_
        "Results": [_x000D_
          [_x000D_
            "2"_x000D_
          ]_x000D_
        ],_x000D_
        "Statistics": {_x000D_
          "CreationDate": "2022-11-15T10:02:33.4860572+01:00",_x000D_
          "LastRefreshDate": "2020-11-09T16:15:48.3362502+01:00",_x000D_
          "TotalRefreshCount": 5,_x000D_
          "CustomInfo": {}_x000D_
        }_x000D_
      },_x000D_
      "7667": {_x000D_
        "$type": "Inside.Core.Formula.Definition.DefinitionAC, Inside.Core.Formula",_x000D_
        "ID": 7667,_x000D_
        "Results": [_x000D_
          [_x000D_
            "2"_x000D_
          ]_x000D_
        ],_x000D_
        "Statistics": {_x000D_
          "CreationDate": "2022-11-15T10:02:33.4860572+01:00",_x000D_
          "LastRefreshDate": "2020-11-09T16:15:48.3383597+01:00",_x000D_
          "TotalRefreshCount": 5,_x000D_
          "CustomInfo": {}_x000D_
        }_x000D_
      },_x000D_
      "7668": {_x000D_
        "$type": "Inside.Core.Formula.Definition.DefinitionAC, Inside.Core.Formula",_x000D_
        "ID": 7668,_x000D_
        "Results": [_x000D_
          [_x000D_
            "4"_x000D_
          ]_x000D_
        ],_x000D_
        "Statistics": {_x000D_
          "CreationDate": "2022-11-15T10:02:33.4860572+01:00",_x000D_
          "LastRefreshDate": "2020-11-09T16:15:48.3402402+01:00",_x000D_
          "TotalRefreshCount": 5,_x000D_
          "CustomInfo": {}_x000D_
        }_x000D_
      },_x000D_
      "7669": {_x000D_
        "$type": "Inside.Core.Formula.Definition.DefinitionAC, Inside.Core.Formula",_x000D_
        "ID": 7669,_x000D_
        "Results": [_x000D_
          [_x000D_
            "2"_x000D_
          ]_x000D_
        ],_x000D_
        "Statistics": {_x000D_
          "CreationDate": "2022-11-15T10:02:33.4860572+01:00",_x000D_
          "LastRefreshDate": "2020-11-09T16:15:48.3411958+01:00",_x000D_
          "TotalRefreshCount": 5,_x000D_
          "CustomInfo": {}_x000D_
        }_x000D_
      },_x000D_
      "7670": {_x000D_
        "$type": "Inside.Core.Formula.Definition.DefinitionAC, Inside.Core.Formula",_x000D_
        "ID": 7670,_x000D_
        "Results": [_x000D_
          [_x000D_
            "1"_x000D_
          ]_x000D_
        ],_x000D_
        "Statistics": {_x000D_
          "CreationDate": "2022-11-15T10:02:33.4860572+01:00",_x000D_
          "LastRefreshDate": "2020-11-09T16:15:48.3432208+01:00",_x000D_
          "TotalRefreshCount": 5,_x000D_
          "CustomInfo": {}_x000D_
        }_x000D_
      },_x000D_
      "7671": {_x000D_
        "$type": "Inside.Core.Formula.Definition.DefinitionAC, Inside.Core.Formula",_x000D_
        "ID": 7671,_x000D_
        "Results": [_x000D_
          [_x000D_
            "2"_x000D_
          ]_x000D_
        ],_x000D_
        "Statistics": {_x000D_
          "CreationDate": "2022-11-15T10:02:33.4860572+01:00",_x000D_
          "LastRefreshDate": "2020-11-09T16:15:48.3452299+01:00",_x000D_
          "TotalRefreshCount": 5,_x000D_
          "CustomInfo": {}_x000D_
        }_x000D_
      },_x000D_
      "7672": {_x000D_
        "$type": "Inside.Core.Formula.Definition.DefinitionAC, Inside.Core.Formula",_x000D_
        "ID": 7672,_x000D_
        "Results": [_x000D_
          [_x000D_
            "3"_x000D_
          ]_x000D_
        ],_x000D_
        "Statistics": {_x000D_
          "CreationDate": "2022-11-15T10:02:33.4860572+01:00",_x000D_
          "LastRefreshDate": "2020-11-09T16:15:48.3462228+01:00",_x000D_
          "TotalRefreshCount": 5,_x000D_
          "CustomInfo": {}_x000D_
        }_x000D_
      },_x000D_
      "7673": {_x000D_
        "$type": "Inside.Core.Formula.Definition.DefinitionAC, Inside.Core.Formula",_x000D_
        "ID": 7673,_x000D_
        "Results": [_x000D_
          [_x000D_
            "3"_x000D_
          ]_x000D_
        ],_x000D_
        "Statistics": {_x000D_
          "CreationDate": "2022-11-15T10:02:33.4860572+01:00",_x000D_
          "LastRefreshDate": "2020-11-09T16:15:48.3481769+01:00",_x000D_
          "TotalRefreshCount": 5,_x000D_
          "CustomInfo": {}_x000D_
        }_x000D_
      },_x000D_
      "7674": {_x000D_
        "$type": "Inside.Core.Formula.Definition.DefinitionAC, Inside.Core.Formula",_x000D_
        "ID": 7674,_x000D_
        "Results": [_x000D_
          [_x000D_
            "1"_x000D_
          ]_x000D_
        ],_x000D_
        "Statistics": {_x000D_
          "CreationDate": "2022-11-15T10:02:33.4860572+01:00",_x000D_
          "LastRefreshDate": "2020-11-09T16:15:48.3502136+01:00",_x000D_
          "TotalRefreshCount": 5,_x000D_
          "CustomInfo": {}_x000D_
        }_x000D_
      },_x000D_
      "7675": {_x000D_
        "$type": "Inside.Core.Formula.Definition.DefinitionAC, Inside.Core.Formula",_x000D_
        "ID": 7675,_x000D_
        "Results": [_x000D_
          [_x000D_
            "2"_x000D_
          ]_x000D_
        ],_x000D_
        "Statistics": {_x000D_
          "CreationDate": "2022-11-15T10:02:33.4860572+01:00",_x000D_
          "LastRefreshDate": "2020-11-09T16:15:48.3512106+01:00",_x000D_
          "TotalRefreshCount": 5,_x000D_
          "CustomInfo": {}_x000D_
        }_x000D_
      },_x000D_
      "7676": {_x000D_
        "$type": "Inside.Core.Formula.Definition.DefinitionAC, Inside.Core.Formula",_x000D_
        "ID": 7676,_x000D_
        "Results": [_x000D_
          [_x000D_
            "2"_x000D_
          ]_x000D_
        ],_x000D_
        "Statistics": {_x000D_
          "CreationDate": "2022-11-15T10:02:33.4860572+01:00",_x000D_
          "LastRefreshDate": "2020-11-09T16:15:48.3531957+01:00",_x000D_
          "TotalRefreshCount": 5,_x000D_
          "CustomInfo": {}_x000D_
        }_x000D_
      },_x000D_
      "7677": {_x000D_
        "$type": "Inside.Core.Formula.Definition.DefinitionAC, Inside.Core.Formula",_x000D_
        "ID": 7677,_x000D_
        "Results": [_x000D_
          [_x000D_
            "2"_x000D_
          ]_x000D_
        ],_x000D_
        "Statistics": {_x000D_
          "CreationDate": "2022-11-15T10:02:33.4860572+01:00",_x000D_
          "LastRefreshDate": "2020-11-09T16:15:48.3552015+01:00",_x000D_
          "TotalRefreshCount": 5,_x000D_
          "CustomInfo": {}_x000D_
        }_x000D_
      },_x000D_
      "7678": {_x000D_
        "$type": "Inside.Core.Formula.Definition.DefinitionAC, Inside.Core.Formula",_x000D_
        "ID": 7678,_x000D_
        "Results": [_x000D_
          [_x000D_
            "1"_x000D_
          ]_x000D_
        ],_x000D_
        "Statistics": {_x000D_
          "CreationDate": "2022-11-15T10:02:33.4860572+01:00",_x000D_
          "LastRefreshDate": "2020-11-09T16:15:48.3562009+01:00",_x000D_
          "TotalRefreshCount": 5,_x000D_
          "CustomInfo": {}_x000D_
        }_x000D_
      },_x000D_
      "7679": {_x000D_
        "$type": "Inside.Core.Formula.Definition.DefinitionAC, Inside.Core.Formula",_x000D_
        "ID": 7679,_x000D_
        "Results": [_x000D_
          [_x000D_
            "2"_x000D_
          ]_x000D_
        ],_x000D_
        "Statistics": {_x000D_
          "CreationDate": "2022-11-15T10:02:33.4860572+01:00",_x000D_
          "LastRefreshDate": "2020-11-09T16:15:48.3581929+01:00",_x000D_
          "TotalRefreshCount": 5,_x000D_
          "CustomInfo": {}_x000D_
        }_x000D_
      },_x000D_
      "7680": {_x000D_
        "$type": "Inside.Core.Formula.Definition.DefinitionAC, Inside.Core.Formula",_x000D_
        "ID": 7680,_x000D_
        "Results": [_x000D_
          [_x000D_
            "2"_x000D_
          ]_x000D_
        ],_x000D_
        "Statistics": {_x000D_
          "CreationDate": "2022-11-15T10:02:33.4860572+01:00",_x000D_
          "LastRefreshDate": "2020-11-09T16:15:48.3601458+01:00",_x000D_
          "TotalRefreshCount": 5,_x000D_
          "CustomInfo": {}_x000D_
        }_x000D_
      },_x000D_
      "7681": {_x000D_
        "$type": "Inside.Core.Formula.Definition.DefinitionAC, Inside.Core.Formula",_x000D_
        "ID": 7681,_x000D_
        "Results": [_x000D_
          [_x000D_
            "1"_x000D_
          ]_x000D_
        ],_x000D_
        "Statistics": {_x000D_
          "CreationDate": "2022-11-15T10:02:33.4860572+01:00",_x000D_
          "LastRefreshDate": "2020-11-09T16:15:48.362177+01:00",_x000D_
          "TotalRefreshCount": 5,_x000D_
          "CustomInfo": {}_x000D_
        }_x000D_
      },_x000D_
      "7682": {_x000D_
        "$type": "Inside.Core.Formula.Definition.DefinitionAC, Inside.Core.Formula",_x000D_
        "ID": 7682,_x000D_
        "Results": [_x000D_
          [_x000D_
            "3"_x000D_
          ]_x000D_
        ],_x000D_
        "Statistics": {_x000D_
          "CreationDate": "2022-11-15T10:02:33.4860572+01:00",_x000D_
          "LastRefreshDate": "2020-11-09T16:15:48.3637214+01:00",_x000D_
          "TotalRefreshCount": 5,_x000D_
          "CustomInfo": {}_x000D_
        }_x000D_
      },_x000D_
      "7683": {_x000D_
        "$type": "Inside.Core.Formula.Definition.DefinitionAC, Inside.Core.Formula",_x000D_
        "ID": 7683,_x000D_
        "Results": [_x000D_
          [_x000D_
            "1"_x000D_
          ]_x000D_
        ],_x000D_
        "Statistics": {_x000D_
          "CreationDate": "2022-11-15T10:02:33.4860572+01:00",_x000D_
          "LastRefreshDate": "2020-11-09T16:15:48.3657582+01:00",_x000D_
          "TotalRefreshCount": 5,_x000D_
          "CustomInfo": {}_x000D_
        }_x000D_
      },_x000D_
      "7684": {_x000D_
        "$type": "Inside.Core.Formula.Definition.DefinitionAC, Inside.Core.Formula",_x000D_
        "ID": 7684,_x000D_
        "Results": [_x000D_
          [_x000D_
            ""_x000D_
          ]_x000D_
        ],_x000D_
        "Statistics": {_x000D_
          "CreationDate": "2022-11-15T10:02:33.4860572+01:00",_x000D_
          "LastRefreshDate": "2020-11-09T16:15:48.3677585+01:00",_x000D_
          "TotalRefreshCount": 5,_x000D_
          "CustomInfo": {}_x000D_
        }_x000D_
      },_x000D_
      "7685": {_x000D_
        "$type": "Inside.Core.Formula.Definition.DefinitionAC, Inside.Core.Formula",_x000D_
        "ID": 7685,_x000D_
        "Results": [_x000D_
          [_x000D_
            "Catégorie 3"_x000D_
          ]_x000D_
        ],_x000D_
        "Statistics": {_x000D_
          "CreationDate": "2022-11-15T10:02:33.4860572+01:00",_x000D_
          "LastRefreshDate": "2020-11-09T16:15:48.3697324+01:00",_x000D_
          "TotalRefreshCount": 5,_x000D_
          "CustomInfo": {}_x000D_
        }_x000D_
      },_x000D_
      "7686": {_x000D_
        "$type": "Inside.Core.Formula.Definition.DefinitionAC, Inside.Core.Formula",_x000D_
        "ID": 7686,_x000D_
        "Results": [_x000D_
          [_x000D_
            ""_x000D_
          ]_x000D_
        ],_x000D_
        "Statistics": {_x000D_
          "CreationDate": "2022-11-15T10:02:33.4860572+01:00",_x000D_
          "LastRefreshDate": "2020-11-09T16:15:48.3707464+01:00",_x000D_
          "TotalRefreshCount": 5,_x000D_
          "CustomInfo": {}_x000D_
        }_x000D_
      },_x000D_
      "7687": {_x000D_
        "$type": "Inside.Core.Formula.Definition.DefinitionAC, Inside.Core.Formula",_x000D_
        "ID": 7687,_x000D_
        "Results": [_x000D_
          [_x000D_
            "Employé"_x000D_
          ]_x000D_
        ],_x000D_
        "Statistics": {_x000D_
          "CreationDate": "2022-11-15T10:02:33.4860572+01:00",_x000D_
          "LastRefreshDate": "2020-11-09T16:15:48.3842181+01:00",_x000D_
          "TotalRefreshCount": 5,_x000D_
          "CustomInfo": {}_x000D_
        }_x000D_
      },_x000D_
      "7688": {_x000D_
        "$type": "Inside.Core.Formula.Definition.DefinitionAC, Inside.Core.Formula",_x000D_
        "ID": 7688,_x000D_
        "Results": [_x000D_
          [_x000D_
            "Ingénieur et cadre"_x000D_
          ]_x000D_
        ],_x000D_
        "Statistics": {_x000D_
          "CreationDate": "2022-11-15T10:02:33.4860572+01:00",_x000D_
          "LastRefreshDate": "2020-11-09T16:15:48.386212+01:00",_x000D_
          "TotalRefreshCount": 5,_x000D_
          "CustomInfo": {}_x000D_
        }_x000D_
      },_x000D_
      "7689": {_x000D_
        "$type": "Inside.Core.Formula.Definition.DefinitionAC, Inside.Core.Formula",_x000D_
        "ID": 7689,_x000D_
        "Results": [_x000D_
          [_x000D_
            "Employé"_x000D_
          ]_x000D_
        ],_x000D_
        "Statistics": {_x000D_
          "CreationDate": "2022-11-15T10:02:33.4860572+01:00",_x000D_
          "LastRefreshDate": "2020-11-09T16:15:48.3872115+01:00",_x000D_
          "TotalRefreshCount": 5,_x000D_
          "CustomInfo": {}_x000D_
        }_x000D_
      },_x000D_
      "7690": {_x000D_
        "$type": "Inside.Core.Formula.Definition.DefinitionAC, Inside.Core.Formula",_x000D_
        "ID": 7690,_x000D_
        "Results": [_x000D_
          [_x000D_
            "Employé"_x000D_
          ]_x000D_
        ],_x000D_
        "Statistics": {_x000D_
          "CreationDate": "2022-11-15T10:02:33.4860572+01:00",_x000D_
          "LastRefreshDate": "2020-11-09T16:15:48.3892072+01:00",_x000D_
          "TotalRefreshCount": 5,_x000D_
          "CustomInfo": {}_x000D_
        }_x000D_
      },_x000D_
      "7691": {_x000D_
        "$type": "Inside.Core.Formula.Definition.DefinitionAC, Inside.Core.Formula",_x000D_
        "ID": 7691,_x000D_
        "Results": [_x000D_
          [_x000D_
            "Employé"_x000D_
          ]_x000D_
        ],_x000D_
        "Statistics": {_x000D_
          "CreationDate": "2022-11-15T10:02:33.4860572+01:00",_x000D_
          "LastRefreshDate": "2020-11-09T16:15:48.3911588+01:00",_x000D_
          "TotalRefreshCount": 5,_x000D_
          "CustomInfo": {}_x000D_
        }_x000D_
      },_x000D_
      "7692": {_x000D_
        "$type": "Inside.Core.Formula.Definition.DefinitionAC, Inside.Core.Formula",_x000D_
        "ID": 7692,_x000D_
        "Results": [_x000D_
          [_x000D_
            "Ingénieur et cadre"_x000D_
          ]_x000D_
        ],_x000D_
        "Statistics": {_x000D_
          "CreationDate": "2022-11-15T10:02:33.4860572+01:00",_x000D_
          "LastRefreshDate": "2020-11-09T16:15:48.3921977+01:00",_x000D_
          "TotalRefreshCount": 5,_x000D_
          "CustomInfo": {}_x000D_
        }_x000D_
      },_x000D_
      "7693": {_x000D_
        "$type": "Inside.Core.Formula.Definition.DefinitionAC, Inside.Core.Formula",_x000D_
        "ID": 7693,_x000D_
        "Results": [_x000D_
          [_x000D_
            "Employé"_x000D_
          ]_x000D_
        ],_x000D_
        "Statistics": {_x000D_
          "CreationDate": "2022-11-15T10:02:33.4860572+01:00",_x000D_
          "LastRefreshDate": "2020-11-09T16:15:48.3941903+01:00",_x000D_
          "TotalRefreshCount": 5,_x000D_
          "CustomInfo": {}_x000D_
        }_x000D_
      },_x000D_
      "7694": {_x000D_
        "$type": "Inside.Core.Formula.Definition.DefinitionAC, Inside.Core.Formula",_x000D_
        "ID": 7694,_x000D_
        "Results": [_x000D_
          [_x000D_
            "Employé"_x000D_
          ]_x000D_
        ],_x000D_
        "Statistics": {_x000D_
          "CreationDate": "2022-11-15T10:02:33.4860572+01:00",_x000D_
          "LastRefreshDate": "2020-11-09T16:15:48.3961957+01:00",_x000D_
          "TotalRefreshCount": 5,_x000D_
          "CustomInfo": {}_x000D_
        }_x000D_
      },_x000D_
      "7695": {_x000D_
        "$type": "Inside.Core.Formula.Definition.DefinitionAC, Inside.Core.Formula",_x000D_
        "ID": 7695,_x000D_
        "Results": [_x000D_
          [_x000D_
            "Ingénieur et cadre"_x000D_
          ]_x000D_
        ],_x000D_
        "Statistics": {_x000D_
          "CreationDate": "2022-11-15T10:02:33.4860572+01:00",_x000D_
          "LastRefreshDate": "2020-11-09T16:15:48.3971816+01:00",_x000D_
          "TotalRefreshCount": 5,_x000D_
          "CustomInfo": {}_x000D_
        }_x000D_
      },_x000D_
      "7696": {_x000D_
        "$type": "Inside.Core.Formula.Definition.DefinitionAC, Inside.Core.Formula",_x000D_
        "ID": 7696,_x000D_
        "Results": [_x000D_
          [_x000D_
            "Employé"_x000D_
          ]_x000D_
        ],_x000D_
        "Statistics": {_x000D_
          "CreationDate": "2022-11-15T10:02:33.4860572+01:00",_x000D_
          "LastRefreshDate": "2020-11-09T16:15:48.3991786+01:00",_x000D_
          "TotalRefreshCount": 5,_x000D_
          "CustomInfo": {}_x000D_
        }_x000D_
      },_x000D_
      "7697": {_x000D_
        "$type": "Inside.Core.Formula.Definition.DefinitionAC, Inside.Core.Formula",_x000D_
        "ID": 7697,_x000D_
        "Results": [_x000D_
          [_x000D_
            "Ingénieur et cadre"_x000D_
          ]_x000D_
        ],_x000D_
        "Statistics": {_x000D_
          "CreationDate": "2022-11-15T10:02:33.4860572+01:00",_x000D_
          "LastRefreshDate": "2020-11-09T16:15:48.4011727+01:00",_x000D_
          "TotalRefreshCount": 5,_x000D_
          "CustomInfo": {}_x000D_
        }_x000D_
      },_x000D_
      "7698": {_x000D_
        "$type": "Inside.Core.Formula.Definition.DefinitionAC, Inside.Core.Formula",_x000D_
        "ID": 7698,_x000D_
        "Results": [_x000D_
          [_x000D_
            "Employé"_x000D_
          ]_x000D_
        ],_x000D_
        "Statistics": {_x000D_
          "CreationDate": "2022-11-15T10:02:33.4860572+01:00",_x000D_
          "LastRefreshDate": "2020-11-09T16:15:48.4022487+01:00",_x000D_
          "TotalRefreshCount": 5,_x000D_
          "CustomInfo": {}_x000D_
        }_x000D_
      },_x000D_
      "7699": {_x000D_
        "$type": "Inside.Core.Formula.Definition.DefinitionAC, Inside.Core.Formula",_x000D_
        "ID": 7699,_x000D_
        "Results": [_x000D_
          [_x000D_
            "Ingénieur et cadre"_x000D_
          ]_x000D_
        ],_x000D_
        "Statistics": {_x000D_
          "CreationDate": "2022-11-15T10:02:33.4860572+01:00",_x000D_
          "LastRefreshDate": "2020-11-09T16:15:48.4042098+01:00",_x000D_
          "TotalRefreshCount": 5,_x000D_
          "CustomInfo": {}_x000D_
        }_x000D_
      },_x000D_
      "7700": {_x000D_
        "$type": "Inside.Core.Formula.Definition.DefinitionAC, Inside.Core.Formula",_x000D_
        "ID": 7700,_x000D_
        "Results": [_x000D_
          [_x000D_
            "Employé"_x000D_
          ]_x000D_
        ],_x000D_
        "Statistics": {_x000D_
          "CreationDate": "2022-11-15T10:02:33.4860572+01:00",_x000D_
          "LastRefreshDate": "2020-11-09T16:15:48.4061637+01:00",_x000D_
          "TotalRefreshCount": 5,_x000D_
          "CustomInfo": {}_x000D_
        }_x000D_
      },_x000D_
      "7701": {_x000D_
        "$type": "Inside.Core.Formula.Definition.DefinitionAC, Inside.Core.Formula",_x000D_
        "ID": 7701,_x000D_
        "Results": [_x000D_
          [_x000D_
            "Ingénieur et cadre"_x000D_
          ]_x000D_
        ],_x000D_
        "Statistics": {_x000D_
          "CreationDate": "2022-11-15T10:02:33.4860572+01:00",_x000D_
          "LastRefreshDate": "2020-11-09T16:15:48.4071908+01:00",_x000D_
          "TotalRefreshCount": 5,_x000D_
          "CustomInfo": {}_x000D_
        }_x000D_
      },_x000D_
      "7702": {_x000D_
        "$type": "Inside.Core.Formula.Definition.DefinitionAC, Inside.Core.Formula",_x000D_
        "ID": 7702,_x000D_
        "Results": [_x000D_
          [_x000D_
            "Ingénieur et cadre"_x000D_
          ]_x000D_
        ],_x000D_
        "Statistics": {_x000D_
          "CreationDate": "2022-11-15T10:02:33.4860572+01:00",_x000D_
          "LastRefreshDate": "2020-11-09T16:15:48.4091961+01:00",_x000D_
          "TotalRefreshCount": 5,_x000D_
          "CustomInfo": {}_x000D_
        }_x000D_
      },_x000D_
      "7703": {_x000D_
        "$type": "Inside.Core.Formula.Definition.DefinitionAC, Inside.Core.Formula",_x000D_
        "ID": 7703,_x000D_
        "Results": [_x000D_
          [_x000D_
            "Employé"_x000D_
          ]_x000D_
        ],_x000D_
        "Statistics": {_x000D_
          "CreationDate": "2022-11-15T10:02:33.4860572+01:00",_x000D_
          "LastRefreshDate": "2020-11-09T16:15:48.4101968+01:00",_x000D_
          "TotalRefreshCount": 5,_x000D_
          "CustomInfo": {}_x000D_
        }_x000D_
      },_x000D_
      "7704": {_x000D_
        "$type": "Inside.Core.Formula.Definition.DefinitionAC, Inside.Core.Formula",_x000D_
        "ID": 7704,_x000D_
        "Results": [_x000D_
          [_x000D_
            "Employé"_x000D_
          ]_x000D_
        ],_x000D_
        "Statistics": {_x000D_
          "CreationDate": "2022-11-15T10:02:33.4860572+01:00",_x000D_
          "LastRefreshDate": "2020-11-09T16:15:48.4121973+01:00",_x000D_
          "TotalRefreshCount": 5,_x000D_
          "CustomInfo": {}_x000D_
        }_x000D_
      },_x000D_
      "7705": {_x000D_
        "$type": "Inside.Core.Formula.Definition.DefinitionAC, Inside.Core.Formula",_x000D_
        "ID": 7705,_x000D_
        "Results": [_x000D_
          [_x000D_
            "Ingénieur et cadre"_x000D_
          ]_x000D_
        ],_x000D_
        "Statistics": {_x000D_
          "CreationDate": "2022-11-15T10:02:33.4860572+01:00",_x000D_
          "LastRefreshDate": "2020-11-09T16:15:48.414234+01:00",_x000D_
          "TotalRefreshCount": 5,_x000D_
          "CustomInfo": {}_x000D_
        }_x000D_
      },_x000D_
      "7706": {_x000D_
        "$type": "Inside.Core.Formula.Definition.DefinitionAC, Inside.Core.Formula",_x000D_
        "ID": 7706,_x000D_
        "Results": [_x000D_
          [_x000D_
            "Employé"_x000D_
          ]_x000D_
        ],_x000D_
        "Statistics": {_x000D_
          "CreationDate": "2022-11-15T10:02:33.4860572+01:00",_x000D_
          "LastRefreshDate": "2020-11-09T16:15:48.415188+01:00",_x000D_
          "TotalRefreshCount": 5,_x000D_
          "CustomInfo": {}_x000D_
        }_x000D_
      },_x000D_
      "7707": {_x000D_
        "$type": "Inside.Core.Formula.Definition.DefinitionAC, Inside.Core.Formula",_x000D_
        "ID": 7707,_x000D_
        "Results": [_x000D_
          [_x000D_
            "Employé"_x000D_
          ]_x000D_
        ],_x000D_
        "Statistics": {_x000D_
          "CreationDate": "2022-11-15T10:02:33.4860572+01:00",_x000D_
          "LastRefreshDate": "2020-11-09T16:15:48.4172259+01:00",_x000D_
          "TotalRefreshCount": 5,_x000D_
          "CustomInfo": {}_x000D_
        }_x000D_
      },_x000D_
      "7708": {_x000D_
        "$type": "Inside.Core.Formula.Definition.DefinitionAC, Inside.Core.Formula",_x000D_
        "ID": 7708,_x000D_
        "Results": [_x000D_
          [_x000D_
            "Employé"_x000D_
          ]_x000D_
        ],_x000D_
        "Statistics": {_x000D_
          "CreationDate": "2022-11-15T10:02:33.4860572+01:00",_x000D_
          "LastRefreshDate": "2020-11-09T16:15:48.4192204+01:00",_x000D_
          "TotalRefreshCount": 5,_x000D_
          "CustomInfo": {}_x000D_
        }_x000D_
      },_x000D_
      "7709": {_x000D_
        "$type": "Inside.Core.Formula.Definition.DefinitionAC, Inside.Core.Formula",_x000D_
        "ID": 7709,_x000D_
        "Results": [_x000D_
          [_x000D_
            "Ingénieur et cadre"_x000D_
          ]_x000D_
        ],_x000D_
        "Statistics": {_x000D_
          "CreationDate": "2022-11-15T10:02:33.4860572+01:00",_x000D_
          "LastRefreshDate": "2020-11-09T16:15:48.4211704+01:00",_x000D_
          "TotalRefreshCount": 5,_x000D_
          "CustomInfo": {}_x000D_
        }_x000D_
      },_x000D_
      "7710": {_x000D_
        "$type": "Inside.Core.Formula.Definition.DefinitionAC, Inside.Core.Formula",_x000D_
        "ID": 7710,_x000D_
        "Results": [_x000D_
          [_x000D_
            "Employé"_x000D_
          ]_x000D_
        ],_x000D_
        "Statistics": {_x000D_
          "CreationDate": "2022-11-15T10:02:33.4860572+01:00",_x000D_
          "LastRefreshDate": "2020-11-09T16:15:48.4232359+01:00",_x000D_
          "TotalRefreshCount": 5,_x000D_
          "CustomInfo": {}_x000D_
        }_x000D_
      },_x000D_
      "7711": {_x000D_
        "$type": "Inside.Core.Formula.Definition.DefinitionAC, Inside.Core.Formula",_x000D_
        "ID": 7711,_x000D_
        "Results": [_x000D_
          [_x000D_
            "Employé"_x000D_
          ]_x000D_
        ],_x000D_
        "Statistics": {_x000D_
          "CreationDate": "2022-11-15T10:02:33.4860572+01:00",_x000D_
          "LastRefreshDate": "2020-11-09T16:15:48.42424+01:00",_x000D_
          "TotalRefreshCount": 5,_x000D_
          "CustomInfo": {}_x000D_
        }_x000D_
      },_x000D_
      "7712": {_x000D_
        "$type": "Inside.Core.Formula.Definition.DefinitionAC, Inside.Core.Formula",_x000D_
        "ID": 7712,_x000D_
        "Results": [_x000D_
          [_x000D_
            "Employé"_x000D_
          ]_x000D_
        ],_x000D_
        "Statistics": {_x000D_
          "CreationDate": "2022-11-15T10:02:33.4860572+01:00",_x000D_
          "LastRefreshDate": "2020-11-09T16:15:48.4262355+01:00",_x000D_
          "TotalRefreshCount": 5,_x000D_
          "CustomInfo": {}_x000D_
        }_x000D_
      },_x000D_
      "7713": {_x000D_
        "$type": "Inside.Core.Formula.Definition.DefinitionAC, Inside.Core.Formula",_x000D_
        "ID": 7713,_x000D_
        "Results": [_x000D_
          [_x000D_
            "Employé"_x000D_
          ]_x000D_
        ],_x000D_
        "Statistics": {_x000D_
          "CreationDate": "2022-11-15T10:02:33.4860572+01:00",_x000D_
          "LastRefreshDate": "2020-11-09T16:15:48.4272326+01:00",_x000D_
          "TotalRefreshCount": 5,_x000D_
          "CustomInfo": {}_x000D_
        }_x000D_
      },_x000D_
      "7714": {_x000D_
        "$type": "Inside.Core.Formula.Definition.DefinitionAC, Inside.Core.Formula",_x000D_
        "ID": 7714,_x000D_
        "Results": [_x000D_
          [_x000D_
            "Employé"_x000D_
          ]_x000D_
        ],_x000D_
        "Statistics": {_x000D_
          "CreationDate": "2022-11-15T10:02:33.4860572+01:00",_x000D_
          "LastRefreshDate": "2020-11-09T16:15:48.4292303+01:00",_x000D_
          "TotalRefreshCount": 5,_x000D_
          "CustomInfo": {}_x000D_
        }_x000D_
      },_x000D_
      "7715": {_x000D_
        "$type": "Inside.Core.Formula.Definition.DefinitionAC, Inside.Core.Formula",_x000D_
        "ID": 7715,_x000D_
        "Results": [_x000D_
          [_x000D_
            "Ingénieur et cadre"_x000D_
          ]_x000D_
        ],_x000D_
        "Statistics": {_x000D_
          "CreationDate": "2022-11-15T10:02:33.4860572+01:00",_x000D_
          "LastRefreshDate": "2020-11-09T16:15:48.4312301+01:00",_x000D_
          "TotalRefreshCount": 5,_x000D_
          "CustomInfo": {}_x000D_
        }_x000D_
      },_x000D_
      "7716": {_x000D_
        "$type": "Inside.Core.Formula.Definition.DefinitionAC, Inside.Core.Formula",_x000D_
        "ID": 7716,_x000D_
        "Results": [_x000D_
          [_x000D_
            "Employé"_x000D_
          ]_x000D_
        ],_x000D_
        "Statistics": {_x000D_
          "CreationDate": "2022-11-15T10:02:33.4860572+01:00",_x000D_
          "LastRefreshDate": "2020-11-09T16:15:48.43231+01:00",_x000D_
          "TotalRefreshCount": 5,_x000D_
          "CustomInfo": {}_x000D_
        }_x000D_
      },_x000D_
      "7717": {_x000D_
        "$type": "Inside.Core.Formula.Definition.DefinitionAC, Inside.Core.Formula",_x000D_
        "ID": 7717,_x000D_
        "Results": [_x000D_
          [_x000D_
            "Employé"_x000D_
          ]_x000D_
        ],_x000D_
        "Statistics": {_x000D_
          "CreationDate": "2022-11-15T10:02:33.4860572+01:00",_x000D_
          "LastRefreshDate": "2020-11-09T16:15:48.4343125+01:00",_x000D_
          "TotalRefreshCount": 5,_x000D_
          "CustomInfo": {}_x000D_
        }_x000D_
      },_x000D_
      "7718": {_x000D_
        "$type": "Inside.Core.Formula.Definition.DefinitionAC, Inside.Core.Formula",_x000D_
        "ID": 7718,_x000D_
        "Results": [_x000D_
          [_x000D_
            "Ingénieur et cadre"_x000D_
          ]_x000D_
        ],_x000D_
        "Statistics": {_x000D_
          "CreationDate": "2022-11-15T10:02:33.4860572+01:00",_x000D_
          "LastRefreshDate": "2020-11-09T16:15:48.4353118+01:00",_x000D_
          "TotalRefreshCount": 5,_x000D_
          "CustomInfo": {}_x000D_
        }_x000D_
      },_x000D_
      "7719": {_x000D_
        "$type": "Inside.Core.Formula.Definition.DefinitionAC, Inside.Core.Formula",_x000D_
        "ID": 7719,_x000D_
        "Results": [_x000D_
          [_x000D_
            "Ingénieur et cadre"_x000D_
          ]_x000D_
        ],_x000D_
        "Statistics": {_x000D_
          "CreationDate": "2022-11-15T10:02:33.4860572+01:00",_x000D_
          "LastRefreshDate": "2020-11-09T16:15:48.4373064+01:00",_x000D_
          "TotalRefreshCount": 5,_x000D_
          "CustomInfo": {}_x000D_
        }_x000D_
      },_x000D_
      "7720": {_x000D_
        "$type": "Inside.Core.Formula.Definition.DefinitionAC, Inside.Core.Formula",_x000D_
        "ID": 7720,_x000D_
        "Results": [_x000D_
          [_x000D_
            "Employé"_x000D_
          ]_x000D_
        ],_x000D_
        "Statistics": {_x000D_
          "CreationDate": "2022-11-15T10:02:33.4860572+01:00",_x000D_
          "LastRefreshDate": "2020-11-09T16:15:48.439305+01:00",_x000D_
          "TotalRefreshCount": 5,_x000D_
          "CustomInfo": {}_x000D_
        }_x000D_
      },_x000D_
      "7721": {_x000D_
        "$type": "Inside.Core.Formula.Definition.DefinitionAC, Inside.Core.Formula",_x000D_
        "ID": 7721,_x000D_
        "Results": [_x000D_
          [_x000D_
            "Employé"_x000D_
          ]_x000D_
        ],_x000D_
        "Statistics": {_x000D_
          "CreationDate": "2022-11-15T10:02:33.4860572+01:00",_x000D_
          "LastRefreshDate": "2020-11-09T16:15:48.4412513+01:00",_x000D_
          "TotalRefreshCount": 5,_x000D_
          "CustomInfo": {}_x000D_
        }_x000D_
      },_x000D_
      "7722": {_x000D_
        "$type": "Inside.Core.Formula.Definition.DefinitionAC, Inside.Core.Formula",_x000D_
        "ID": 7722,_x000D_
        "Results": [_x000D_
          [_x000D_
            "Employé"_x000D_
          ]_x000D_
        ],_x000D_
        "Statistics": {_x000D_
          "CreationDate": "2022-11-15T10:02:33.4860572+01:00",_x000D_
          "LastRefreshDate": "2020-11-09T16:15:48.4422817+01:00",_x000D_
          "TotalRefreshCount": 5,_x000D_
          "CustomInfo": {}_x000D_
        }_x000D_
      },_x000D_
      "7723": {_x000D_
        "$type": "Inside.Core.Formula.Definition.DefinitionAC, Inside.Core.Formula",_x000D_
        "ID": 7723,_x000D_
        "Results": [_x000D_
          [_x000D_
            "Ingénieur et cadre"_x000D_
          ]_x000D_
        ],_x000D_
        "Statistics": {_x000D_
          "CreationDate": "2022-11-15T10:02:33.4860572+01:00",_x000D_
          "LastRefreshDate": "2020-11-09T16:15:48.4442743+01:00",_x000D_
          "TotalRefreshCount": 5,_x000D_
          "CustomInfo": {}_x000D_
        }_x000D_
      },_x000D_
      "7724": {_x000D_
        "$type": "Inside.Core.Formula.Definition.DefinitionAC, Inside.Core.Formula",_x000D_
        "ID": 7724,_x000D_
        "Results": [_x000D_
          [_x000D_
            "Ingénieur et cadre"_x000D_
          ]_x000D_
        ],_x000D_
        "Statistics": {_x000D_
          "CreationDate": "2022-11-15T10:02:33</t>
  </si>
  <si>
    <t>.4860572+01:00",_x000D_
          "LastRefreshDate": "2020-11-09T16:15:48.4462721+01:00",_x000D_
          "TotalRefreshCount": 5,_x000D_
          "CustomInfo": {}_x000D_
        }_x000D_
      },_x000D_
      "7725": {_x000D_
        "$type": "Inside.Core.Formula.Definition.DefinitionAC, Inside.Core.Formula",_x000D_
        "ID": 7725,_x000D_
        "Results": [_x000D_
          [_x000D_
            "Employé"_x000D_
          ]_x000D_
        ],_x000D_
        "Statistics": {_x000D_
          "CreationDate": "2022-11-15T10:02:33.4860572+01:00",_x000D_
          "LastRefreshDate": "2020-11-09T16:15:48.4482329+01:00",_x000D_
          "TotalRefreshCount": 5,_x000D_
          "CustomInfo": {}_x000D_
        }_x000D_
      },_x000D_
      "7726": {_x000D_
        "$type": "Inside.Core.Formula.Definition.DefinitionAC, Inside.Core.Formula",_x000D_
        "ID": 7726,_x000D_
        "Results": [_x000D_
          [_x000D_
            "Employé"_x000D_
          ]_x000D_
        ],_x000D_
        "Statistics": {_x000D_
          "CreationDate": "2022-11-15T10:02:33.4860572+01:00",_x000D_
          "LastRefreshDate": "2020-11-09T16:15:48.4492607+01:00",_x000D_
          "TotalRefreshCount": 5,_x000D_
          "CustomInfo": {}_x000D_
        }_x000D_
      },_x000D_
      "7727": {_x000D_
        "$type": "Inside.Core.Formula.Definition.DefinitionAC, Inside.Core.Formula",_x000D_
        "ID": 7727,_x000D_
        "Results": [_x000D_
          [_x000D_
            "Ingénieur et cadre"_x000D_
          ]_x000D_
        ],_x000D_
        "Statistics": {_x000D_
          "CreationDate": "2022-11-15T10:02:33.4860572+01:00",_x000D_
          "LastRefreshDate": "2020-11-09T16:15:48.4512251+01:00",_x000D_
          "TotalRefreshCount": 5,_x000D_
          "CustomInfo": {}_x000D_
        }_x000D_
      },_x000D_
      "7728": {_x000D_
        "$type": "Inside.Core.Formula.Definition.DefinitionAC, Inside.Core.Formula",_x000D_
        "ID": 7728,_x000D_
        "Results": [_x000D_
          [_x000D_
            "Employé"_x000D_
          ]_x000D_
        ],_x000D_
        "Statistics": {_x000D_
          "CreationDate": "2022-11-15T10:02:33.4860572+01:00",_x000D_
          "LastRefreshDate": "2020-11-09T16:15:48.4532689+01:00",_x000D_
          "TotalRefreshCount": 5,_x000D_
          "CustomInfo": {}_x000D_
        }_x000D_
      },_x000D_
      "7729": {_x000D_
        "$type": "Inside.Core.Formula.Definition.DefinitionAC, Inside.Core.Formula",_x000D_
        "ID": 7729,_x000D_
        "Results": [_x000D_
          [_x000D_
            "Employé"_x000D_
          ]_x000D_
        ],_x000D_
        "Statistics": {_x000D_
          "CreationDate": "2022-11-15T10:02:33.4860572+01:00",_x000D_
          "LastRefreshDate": "2020-11-09T16:15:48.4553086+01:00",_x000D_
          "TotalRefreshCount": 5,_x000D_
          "CustomInfo": {}_x000D_
        }_x000D_
      },_x000D_
      "7730": {_x000D_
        "$type": "Inside.Core.Formula.Definition.DefinitionAC, Inside.Core.Formula",_x000D_
        "ID": 7730,_x000D_
        "Results": [_x000D_
          [_x000D_
            "Ingénieur et cadre"_x000D_
          ]_x000D_
        ],_x000D_
        "Statistics": {_x000D_
          "CreationDate": "2022-11-15T10:02:33.4860572+01:00",_x000D_
          "LastRefreshDate": "2020-11-09T16:15:48.4572575+01:00",_x000D_
          "TotalRefreshCount": 5,_x000D_
          "CustomInfo": {}_x000D_
        }_x000D_
      },_x000D_
      "7731": {_x000D_
        "$type": "Inside.Core.Formula.Definition.DefinitionAC, Inside.Core.Formula",_x000D_
        "ID": 7731,_x000D_
        "Results": [_x000D_
          [_x000D_
            "Employé"_x000D_
          ]_x000D_
        ],_x000D_
        "Statistics": {_x000D_
          "CreationDate": "2022-11-15T10:02:33.4860572+01:00",_x000D_
          "LastRefreshDate": "2020-11-09T16:15:48.4592523+01:00",_x000D_
          "TotalRefreshCount": 5,_x000D_
          "CustomInfo": {}_x000D_
        }_x000D_
      },_x000D_
      "7732": {_x000D_
        "$type": "Inside.Core.Formula.Definition.DefinitionAC, Inside.Core.Formula",_x000D_
        "ID": 7732,_x000D_
        "Results": [_x000D_
          [_x000D_
            "Ingénieur et cadre"_x000D_
          ]_x000D_
        ],_x000D_
        "Statistics": {_x000D_
          "CreationDate": "2022-11-15T10:02:33.4860572+01:00",_x000D_
          "LastRefreshDate": "2020-11-09T16:15:48.4612479+01:00",_x000D_
          "TotalRefreshCount": 5,_x000D_
          "CustomInfo": {}_x000D_
        }_x000D_
      },_x000D_
      "7733": {_x000D_
        "$type": "Inside.Core.Formula.Definition.DefinitionAC, Inside.Core.Formula",_x000D_
        "ID": 7733,_x000D_
        "Results": [_x000D_
          [_x000D_
            "Employé"_x000D_
          ]_x000D_
        ],_x000D_
        "Statistics": {_x000D_
          "CreationDate": "2022-11-15T10:02:33.4860572+01:00",_x000D_
          "LastRefreshDate": "2020-11-09T16:15:48.4632437+01:00",_x000D_
          "TotalRefreshCount": 5,_x000D_
          "CustomInfo": {}_x000D_
        }_x000D_
      },_x000D_
      "7734": {_x000D_
        "$type": "Inside.Core.Formula.Definition.DefinitionAC, Inside.Core.Formula",_x000D_
        "ID": 7734,_x000D_
        "Results": [_x000D_
          [_x000D_
            "Employé"_x000D_
          ]_x000D_
        ],_x000D_
        "Statistics": {_x000D_
          "CreationDate": "2022-11-15T10:02:33.4860572+01:00",_x000D_
          "LastRefreshDate": "2020-11-09T16:15:48.4667751+01:00",_x000D_
          "TotalRefreshCount": 5,_x000D_
          "CustomInfo": {}_x000D_
        }_x000D_
      },_x000D_
      "7735": {_x000D_
        "$type": "Inside.Core.Formula.Definition.DefinitionAC, Inside.Core.Formula",_x000D_
        "ID": 7735,_x000D_
        "Results": [_x000D_
          [_x000D_
            "Employé"_x000D_
          ]_x000D_
        ],_x000D_
        "Statistics": {_x000D_
          "CreationDate": "2022-11-15T10:02:33.4860572+01:00",_x000D_
          "LastRefreshDate": "2020-11-09T16:15:48.4823009+01:00",_x000D_
          "TotalRefreshCount": 5,_x000D_
          "CustomInfo": {}_x000D_
        }_x000D_
      },_x000D_
      "7736": {_x000D_
        "$type": "Inside.Core.Formula.Definition.DefinitionAC, Inside.Core.Formula",_x000D_
        "ID": 7736,_x000D_
        "Results": [_x000D_
          [_x000D_
            "Ingénieur et cadre"_x000D_
          ]_x000D_
        ],_x000D_
        "Statistics": {_x000D_
          "CreationDate": "2022-11-15T10:02:33.4860572+01:00",_x000D_
          "LastRefreshDate": "2020-11-09T16:15:48.4842949+01:00",_x000D_
          "TotalRefreshCount": 5,_x000D_
          "CustomInfo": {}_x000D_
        }_x000D_
      },_x000D_
      "7737": {_x000D_
        "$type": "Inside.Core.Formula.Definition.DefinitionAC, Inside.Core.Formula",_x000D_
        "ID": 7737,_x000D_
        "Results": [_x000D_
          [_x000D_
            "Employé"_x000D_
          ]_x000D_
        ],_x000D_
        "Statistics": {_x000D_
          "CreationDate": "2022-11-15T10:02:33.4860572+01:00",_x000D_
          "LastRefreshDate": "2020-11-09T16:15:48.48629+01:00",_x000D_
          "TotalRefreshCount": 5,_x000D_
          "CustomInfo": {}_x000D_
        }_x000D_
      },_x000D_
      "7738": {_x000D_
        "$type": "Inside.Core.Formula.Definition.DefinitionAC, Inside.Core.Formula",_x000D_
        "ID": 7738,_x000D_
        "Results": [_x000D_
          [_x000D_
            "Employé"_x000D_
          ]_x000D_
        ],_x000D_
        "Statistics": {_x000D_
          "CreationDate": "2022-11-15T10:02:33.4860572+01:00",_x000D_
          "LastRefreshDate": "2020-11-09T16:15:48.4873233+01:00",_x000D_
          "TotalRefreshCount": 5,_x000D_
          "CustomInfo": {}_x000D_
        }_x000D_
      },_x000D_
      "7739": {_x000D_
        "$type": "Inside.Core.Formula.Definition.DefinitionAC, Inside.Core.Formula",_x000D_
        "ID": 7739,_x000D_
        "Results": [_x000D_
          [_x000D_
            "1"_x000D_
          ]_x000D_
        ],_x000D_
        "Statistics": {_x000D_
          "CreationDate": "2022-11-15T10:02:33.4860572+01:00",_x000D_
          "LastRefreshDate": "2020-11-09T16:15:48.4892817+01:00",_x000D_
          "TotalRefreshCount": 5,_x000D_
          "CustomInfo": {}_x000D_
        }_x000D_
      },_x000D_
      "7740": {_x000D_
        "$type": "Inside.Core.Formula.Definition.DefinitionAC, Inside.Core.Formula",_x000D_
        "ID": 7740,_x000D_
        "Results": [_x000D_
          [_x000D_
            "2"_x000D_
          ]_x000D_
        ],_x000D_
        "Statistics": {_x000D_
          "CreationDate": "2022-11-15T10:02:33.4860572+01:00",_x000D_
          "LastRefreshDate": "2020-11-09T16:15:48.4912783+01:00",_x000D_
          "TotalRefreshCount": 5,_x000D_
          "CustomInfo": {}_x000D_
        }_x000D_
      },_x000D_
      "7741": {_x000D_
        "$type": "Inside.Core.Formula.Definition.DefinitionAC, Inside.Core.Formula",_x000D_
        "ID": 7741,_x000D_
        "Results": [_x000D_
          [_x000D_
            "3"_x000D_
          ]_x000D_
        ],_x000D_
        "Statistics": {_x000D_
          "CreationDate": "2022-11-15T10:02:33.4860572+01:00",_x000D_
          "LastRefreshDate": "2020-11-09T16:15:48.4922739+01:00",_x000D_
          "TotalRefreshCount": 5,_x000D_
          "CustomInfo": {}_x000D_
        }_x000D_
      },_x000D_
      "7742": {_x000D_
        "$type": "Inside.Core.Formula.Definition.DefinitionAC, Inside.Core.Formula",_x000D_
        "ID": 7742,_x000D_
        "Results": [_x000D_
          [_x000D_
            "1"_x000D_
          ]_x000D_
        ],_x000D_
        "Statistics": {_x000D_
          "CreationDate": "2022-11-15T10:02:33.4860572+01:00",_x000D_
          "LastRefreshDate": "2020-11-09T16:15:48.4942691+01:00",_x000D_
          "TotalRefreshCount": 5,_x000D_
          "CustomInfo": {}_x000D_
        }_x000D_
      },_x000D_
      "7743": {_x000D_
        "$type": "Inside.Core.Formula.Definition.DefinitionAC, Inside.Core.Formula",_x000D_
        "ID": 7743,_x000D_
        "Results": [_x000D_
          [_x000D_
            "1"_x000D_
          ]_x000D_
        ],_x000D_
        "Statistics": {_x000D_
          "CreationDate": "2022-11-15T10:02:33.4860572+01:00",_x000D_
          "LastRefreshDate": "2020-11-09T16:15:48.496306+01:00",_x000D_
          "TotalRefreshCount": 5,_x000D_
          "CustomInfo": {}_x000D_
        }_x000D_
      },_x000D_
      "7744": {_x000D_
        "$type": "Inside.Core.Formula.Definition.DefinitionAC, Inside.Core.Formula",_x000D_
        "ID": 7744,_x000D_
        "Results": [_x000D_
          [_x000D_
            "2"_x000D_
          ]_x000D_
        ],_x000D_
        "Statistics": {_x000D_
          "CreationDate": "2022-11-15T10:02:33.4860572+01:00",_x000D_
          "LastRefreshDate": "2020-11-09T16:15:48.4982596+01:00",_x000D_
          "TotalRefreshCount": 5,_x000D_
          "CustomInfo": {}_x000D_
        }_x000D_
      },_x000D_
      "7745": {_x000D_
        "$type": "Inside.Core.Formula.Definition.DefinitionAC, Inside.Core.Formula",_x000D_
        "ID": 7745,_x000D_
        "Results": [_x000D_
          [_x000D_
            "3"_x000D_
          ]_x000D_
        ],_x000D_
        "Statistics": {_x000D_
          "CreationDate": "2022-11-15T10:02:33.4860572+01:00",_x000D_
          "LastRefreshDate": "2020-11-09T16:15:48.5002536+01:00",_x000D_
          "TotalRefreshCount": 5,_x000D_
          "CustomInfo": {}_x000D_
        }_x000D_
      },_x000D_
      "7746": {_x000D_
        "$type": "Inside.Core.Formula.Definition.DefinitionAC, Inside.Core.Formula",_x000D_
        "ID": 7746,_x000D_
        "Results": [_x000D_
          [_x000D_
            "3"_x000D_
          ]_x000D_
        ],_x000D_
        "Statistics": {_x000D_
          "CreationDate": "2022-11-15T10:02:33.4860572+01:00",_x000D_
          "LastRefreshDate": "2020-11-09T16:15:48.5022857+01:00",_x000D_
          "TotalRefreshCount": 5,_x000D_
          "CustomInfo": {}_x000D_
        }_x000D_
      },_x000D_
      "7747": {_x000D_
        "$type": "Inside.Core.Formula.Definition.DefinitionAC, Inside.Core.Formula",_x000D_
        "ID": 7747,_x000D_
        "Results": [_x000D_
          [_x000D_
            "1"_x000D_
          ]_x000D_
        ],_x000D_
        "Statistics": {_x000D_
          "CreationDate": "2022-11-15T10:02:33.4860572+01:00",_x000D_
          "LastRefreshDate": "2020-11-09T16:15:48.5042798+01:00",_x000D_
          "TotalRefreshCount": 5,_x000D_
          "CustomInfo": {}_x000D_
        }_x000D_
      },_x000D_
      "7748": {_x000D_
        "$type": "Inside.Core.Formula.Definition.DefinitionAC, Inside.Core.Formula",_x000D_
        "ID": 7748,_x000D_
        "Results": [_x000D_
          [_x000D_
            "2"_x000D_
          ]_x000D_
        ],_x000D_
        "Statistics": {_x000D_
          "CreationDate": "2022-11-15T10:02:33.4860572+01:00",_x000D_
          "LastRefreshDate": "2020-11-09T16:15:48.5052405+01:00",_x000D_
          "TotalRefreshCount": 5,_x000D_
          "CustomInfo": {}_x000D_
        }_x000D_
      },_x000D_
      "7749": {_x000D_
        "$type": "Inside.Core.Formula.Definition.DefinitionAC, Inside.Core.Formula",_x000D_
        "ID": 7749,_x000D_
        "Results": [_x000D_
          [_x000D_
            "3"_x000D_
          ]_x000D_
        ],_x000D_
        "Statistics": {_x000D_
          "CreationDate": "2022-11-15T10:02:33.4860572+01:00",_x000D_
          "LastRefreshDate": "2020-11-09T16:15:48.5072756+01:00",_x000D_
          "TotalRefreshCount": 5,_x000D_
          "CustomInfo": {}_x000D_
        }_x000D_
      },_x000D_
      "7750": {_x000D_
        "$type": "Inside.Core.Formula.Definition.DefinitionAC, Inside.Core.Formula",_x000D_
        "ID": 7750,_x000D_
        "Results": [_x000D_
          [_x000D_
            "2"_x000D_
          ]_x000D_
        ],_x000D_
        "Statistics": {_x000D_
          "CreationDate": "2022-11-15T10:02:33.4860572+01:00",_x000D_
          "LastRefreshDate": "2020-11-09T16:15:48.5092293+01:00",_x000D_
          "TotalRefreshCount": 5,_x000D_
          "CustomInfo": {}_x000D_
        }_x000D_
      },_x000D_
      "7751": {_x000D_
        "$type": "Inside.Core.Formula.Definition.DefinitionAC, Inside.Core.Formula",_x000D_
        "ID": 7751,_x000D_
        "Results": [_x000D_
          [_x000D_
            "1"_x000D_
          ]_x000D_
        ],_x000D_
        "Statistics": {_x000D_
          "CreationDate": "2022-11-15T10:02:33.4860572+01:00",_x000D_
          "LastRefreshDate": "2020-11-09T16:15:48.5102718+01:00",_x000D_
          "TotalRefreshCount": 5,_x000D_
          "CustomInfo": {}_x000D_
        }_x000D_
      },_x000D_
      "7752": {_x000D_
        "$type": "Inside.Core.Formula.Definition.DefinitionAC, Inside.Core.Formula",_x000D_
        "ID": 7752,_x000D_
        "Results": [_x000D_
          [_x000D_
            "2"_x000D_
          ]_x000D_
        ],_x000D_
        "Statistics": {_x000D_
          "CreationDate": "2022-11-15T10:02:33.4860572+01:00",_x000D_
          "LastRefreshDate": "2020-11-09T16:15:48.5122216+01:00",_x000D_
          "TotalRefreshCount": 5,_x000D_
          "CustomInfo": {}_x000D_
        }_x000D_
      },_x000D_
      "7753": {_x000D_
        "$type": "Inside.Core.Formula.Definition.DefinitionAC, Inside.Core.Formula",_x000D_
        "ID": 7753,_x000D_
        "Results": [_x000D_
          [_x000D_
            "2"_x000D_
          ]_x000D_
        ],_x000D_
        "Statistics": {_x000D_
          "CreationDate": "2022-11-15T10:02:33.4860572+01:00",_x000D_
          "LastRefreshDate": "2020-11-09T16:15:48.5137333+01:00",_x000D_
          "TotalRefreshCount": 5,_x000D_
          "CustomInfo": {}_x000D_
        }_x000D_
      },_x000D_
      "7754": {_x000D_
        "$type": "Inside.Core.Formula.Definition.DefinitionAC, Inside.Core.Formula",_x000D_
        "ID": 7754,_x000D_
        "Results": [_x000D_
          [_x000D_
            "2"_x000D_
          ]_x000D_
        ],_x000D_
        "Statistics": {_x000D_
          "CreationDate": "2022-11-15T10:02:33.4860572+01:00",_x000D_
          "LastRefreshDate": "2020-11-09T16:15:48.515723+01:00",_x000D_
          "TotalRefreshCount": 5,_x000D_
          "CustomInfo": {}_x000D_
        }_x000D_
      },_x000D_
      "7755": {_x000D_
        "$type": "Inside.Core.Formula.Definition.DefinitionAC, Inside.Core.Formula",_x000D_
        "ID": 7755,_x000D_
        "Results": [_x000D_
          [_x000D_
            "1"_x000D_
          ]_x000D_
        ],_x000D_
        "Statistics": {_x000D_
          "CreationDate": "2022-11-15T10:02:33.4860572+01:00",_x000D_
          "LastRefreshDate": "2020-11-09T16:15:48.5177182+01:00",_x000D_
          "TotalRefreshCount": 5,_x000D_
          "CustomInfo": {}_x000D_
        }_x000D_
      },_x000D_
      "7756": {_x000D_
        "$type": "Inside.Core.Formula.Definition.DefinitionAC, Inside.Core.Formula",_x000D_
        "ID": 7756,_x000D_
        "Results": [_x000D_
          [_x000D_
            "1"_x000D_
          ]_x000D_
        ],_x000D_
        "Statistics": {_x000D_
          "CreationDate": "2022-11-15T10:02:33.4860572+01:00",_x000D_
          "LastRefreshDate": "2020-11-09T16:15:48.5197129+01:00",_x000D_
          "TotalRefreshCount": 5,_x000D_
          "CustomInfo": {}_x000D_
        }_x000D_
      },_x000D_
      "7757": {_x000D_
        "$type": "Inside.Core.Formula.Definition.DefinitionAC, Inside.Core.Formula",_x000D_
        "ID": 7757,_x000D_
        "Results": [_x000D_
          [_x000D_
            "2"_x000D_
          ]_x000D_
        ],_x000D_
        "Statistics": {_x000D_
          "CreationDate": "2022-11-15T10:02:33.4860572+01:00",_x000D_
          "LastRefreshDate": "2020-11-09T16:15:48.5207096+01:00",_x000D_
          "TotalRefreshCount": 5,_x000D_
          "CustomInfo": {}_x000D_
        }_x000D_
      },_x000D_
      "7758": {_x000D_
        "$type": "Inside.Core.Formula.Definition.DefinitionAC, Inside.Core.Formula",_x000D_
        "ID": 7758,_x000D_
        "Results": [_x000D_
          [_x000D_
            "3"_x000D_
          ]_x000D_
        ],_x000D_
        "Statistics": {_x000D_
          "CreationDate": "2022-11-15T10:02:33.4860572+01:00",_x000D_
          "LastRefreshDate": "2020-11-09T16:15:48.522781+01:00",_x000D_
          "TotalRefreshCount": 5,_x000D_
          "CustomInfo": {}_x000D_
        }_x000D_
      },_x000D_
      "7759": {_x000D_
        "$type": "Inside.Core.Formula.Definition.DefinitionAC, Inside.Core.Formula",_x000D_
        "ID": 7759,_x000D_
        "Results": [_x000D_
          [_x000D_
            "1"_x000D_
          ]_x000D_
        ],_x000D_
        "Statistics": {_x000D_
          "CreationDate": "2022-11-15T10:02:33.4860572+01:00",_x000D_
          "LastRefreshDate": "2020-11-09T16:15:48.5247873+01:00",_x000D_
          "TotalRefreshCount": 5,_x000D_
          "CustomInfo": {}_x000D_
        }_x000D_
      },_x000D_
      "7760": {_x000D_
        "$type": "Inside.Core.Formula.Definition.DefinitionAC, Inside.Core.Formula",_x000D_
        "ID": 7760,_x000D_
        "Results": [_x000D_
          [_x000D_
            "1"_x000D_
          ]_x000D_
        ],_x000D_
        "Statistics": {_x000D_
          "CreationDate": "2022-11-15T10:02:33.4860572+01:00",_x000D_
          "LastRefreshDate": "2020-11-09T16:15:48.5257605+01:00",_x000D_
          "TotalRefreshCount": 5,_x000D_
          "CustomInfo": {}_x000D_
        }_x000D_
      },_x000D_
      "7761": {_x000D_
        "$type": "Inside.Core.Formula.Definition.DefinitionAC, Inside.Core.Formula",_x000D_
        "ID": 7761,_x000D_
        "Results": [_x000D_
          [_x000D_
            "2"_x000D_
          ]_x000D_
        ],_x000D_
        "Statistics": {_x000D_
          "CreationDate": "2022-11-15T10:02:33.4860572+01:00",_x000D_
          "LastRefreshDate": "2020-11-09T16:15:48.5277558+01:00",_x000D_
          "TotalRefreshCount": 5,_x000D_
          "CustomInfo": {}_x000D_
        }_x000D_
      },_x000D_
      "7762": {_x000D_
        "$type": "Inside.Core.Formula.Definition.DefinitionAC, Inside.Core.Formula",_x000D_
        "ID": 7762,_x000D_
        "Results": [_x000D_
          [_x000D_
            "3"_x000D_
          ]_x000D_
        ],_x000D_
        "Statistics": {_x000D_
          "CreationDate": "2022-11-15T10:02:33.4860572+01:00",_x000D_
          "LastRefreshDate": "2020-11-09T16:15:48.5287527+01:00",_x000D_
          "TotalRefreshCount": 5,_x000D_
          "CustomInfo": {}_x000D_
        }_x000D_
      },_x000D_
      "7763": {_x000D_
        "$type": "Inside.Core.Formula.Definition.DefinitionAC, Inside.Core.Formula",_x000D_
        "ID": 7763,_x000D_
        "Results": [_x000D_
          [_x000D_
            "3"_x000D_
          ]_x000D_
        ],_x000D_
        "Statistics": {_x000D_
          "CreationDate": "2022-11-15T10:02:33.4860572+01:00",_x000D_
          "LastRefreshDate": "2020-11-09T16:15:48.5322986+01:00",_x000D_
          "TotalRefreshCount": 5,_x000D_
          "CustomInfo": {}_x000D_
        }_x000D_
      },_x000D_
      "7764": {_x000D_
        "$type": "Inside.Core.Formula.Definition.DefinitionAC, Inside.Core.Formula",_x000D_
        "ID": 7764,_x000D_
        "Results": [_x000D_
          [_x000D_
            "1"_x000D_
          ]_x000D_
        ],_x000D_
        "Statistics": {_x000D_
          "CreationDate": "2022-11-15T10:02:33.4860572+01:00",_x000D_
          "LastRefreshDate": "2020-11-09T16:15:48.5338073+01:00",_x000D_
          "TotalRefreshCount": 5,_x000D_
          "CustomInfo": {}_x000D_
        }_x000D_
      },_x000D_
      "7765": {_x000D_
        "$type": "Inside.Core.Formula.Definition.DefinitionAC, Inside.Core.Formula",_x000D_
        "ID": 7765,_x000D_
        "Results": [_x000D_
          [_x000D_
            "2"_x000D_
          ]_x000D_
        ],_x000D_
        "Statistics": {_x000D_
          "CreationDate": "2022-11-15T10:02:33.4860572+01:00",_x000D_
          "LastRefreshDate": "2020-11-09T16:15:48.5358016+01:00",_x000D_
          "TotalRefreshCount": 5,_x000D_
          "CustomInfo": {}_x000D_
        }_x000D_
      },_x000D_
      "7766": {_x000D_
        "$type": "Inside.Core.Formula.Definition.DefinitionAC, Inside.Core.Formula",_x000D_
        "ID": 7766,_x000D_
        "Results": [_x000D_
          [_x000D_
            "2"_x000D_
          ]_x000D_
        ],_x000D_
        "Statistics": {_x000D_
          "CreationDate": "2022-11-15T10:02:33.4860572+01:00",_x000D_
          "LastRefreshDate": "2020-11-09T16:15:48.5367991+01:00",_x000D_
          "TotalRefreshCount": 5,_x000D_
          "CustomInfo": {}_x000D_
        }_x000D_
      },_x000D_
      "7767": {_x000D_
        "$type": "Inside.Core.Formula.Definition.DefinitionAC, Inside.Core.Formula",_x000D_
        "ID": 7767,_x000D_
        "Results": [_x000D_
          [_x000D_
            "4"_x000D_
          ]_x000D_
        ],_x000D_
        "Statistics": {_x000D_
          "CreationDate": "2022-11-15T10:02:33.4860572+01:00",_x000D_
          "LastRefreshDate": "2020-11-09T16:15:48.5387938+01:00",_x000D_
          "TotalRefreshCount": 5,_x000D_
          "CustomInfo": {}_x000D_
        }_x000D_
      },_x000D_
      "7768": {_x000D_
        "$type": "Inside.Core.Formula.Definition.DefinitionAC, Inside.Core.Formula",_x000D_
        "ID": 7768,_x000D_
        "Results": [_x000D_
          [_x000D_
            "2"_x000D_
          ]_x000D_
        ],_x000D_
        "Statistics": {_x000D_
          "CreationDate": "2022-11-15T10:02:33.4860572+01:00",_x000D_
          "LastRefreshDate": "2020-11-09T16:15:48.5407885+01:00",_x000D_
          "TotalRefreshCount": 5,_x000D_
          "CustomInfo": {}_x000D_
        }_x000D_
      },_x000D_
      "7769": {_x000D_
        "$type": "Inside.Core.Formula.Definition.DefinitionAC, Inside.Core.Formula",_x000D_
        "ID": 7769,_x000D_
        "Results": [_x000D_
          [_x000D_
            "1"_x000D_
          ]_x000D_
        ],_x000D_
        "Statistics": {_x000D_
          "CreationDate": "2022-11-15T10:02:33.4860572+01:00",_x000D_
          "LastRefreshDate": "2020-11-09T16:15:48.5423008+01:00",_x000D_
          "TotalRefreshCount": 5,_x000D_
          "CustomInfo": {}_x000D_
        }_x000D_
      },_x000D_
      "7770": {_x000D_
        "$type": "Inside.Core.Formula.Definition.DefinitionAC, Inside.Core.Formula",_x000D_
        "ID": 7770,_x000D_
        "Results": [_x000D_
          [_x000D_
            "2"_x000D_
          ]_x000D_
        ],_x000D_
        "Statistics": {_x000D_
          "CreationDate": "2022-11-15T10:02:33.4860572+01:00",_x000D_
          "LastRefreshDate": "2020-11-09T16:15:48.5442924+01:00",_x000D_
          "TotalRefreshCount": 5,_x000D_
          "CustomInfo": {}_x000D_
        }_x000D_
      },_x000D_
      "7771": {_x000D_
        "$type": "Inside.Core.Formula.Definition.DefinitionAC, Inside.Core.Formula",_x000D_
        "ID": 7771,_x000D_
        "Results": [_x000D_
          [_x000D_
            "1"_x000D_
          ]_x000D_
        ],_x000D_
        "Statistics": {_x000D_
          "CreationDate": "2022-11-15T10:02:33.4860572+01:00",_x000D_
          "LastRefreshDate": "2020-11-09T16:15:48.5462871+01:00",_x000D_
          "TotalRefreshCount": 5,_x000D_
          "CustomInfo": {}_x000D_
        }_x000D_
      },_x000D_
      "7772": {_x000D_
        "$type": "Inside.Core.Formula.Definition.DefinitionAC, Inside.Core.Formula",_x000D_
        "ID": 7772,_x000D_
        "Results": [_x000D_
          [_x000D_
            "3"_x000D_
          ]_x000D_
        ],_x000D_
        "Statistics": {_x000D_
          "CreationDate": "2022-11-15T10:02:33.4860572+01:00",_x000D_
          "LastRefreshDate": "2020-11-09T16:15:48.5472844+01:00",_x000D_
          "TotalRefreshCount": 5,_x000D_
          "CustomInfo": {}_x000D_
        }_x000D_
      },_x000D_
      "7773": {_x000D_
        "$type": "Inside.Core.Formula.Definition.DefinitionAC, Inside.Core.Formula",_x000D_
        "ID": 7773,_x000D_
        "Results": [_x000D_
          [_x000D_
            "1"_x000D_
          ]_x000D_
        ],_x000D_
        "Statistics": {_x000D_
          "CreationDate": "2022-11-15T10:02:33.4860572+01:00",_x000D_
          "LastRefreshDate": "2020-11-09T16:15:48.5502777+01:00",_x000D_
          "TotalRefreshCount": 5,_x000D_
          "CustomInfo": {}_x000D_
        }_x000D_
      },_x000D_
      "7774": {_x000D_
        "$type": "Inside.Core.Formula.Definition.DefinitionAC, Inside.Core.Formula",_x000D_
        "ID": 7774,_x000D_
        "Results": [_x000D_
          [_x000D_
            "2"_x000D_
          ]_x000D_
        ],_x000D_
        "Statistics": {_x000D_
          "CreationDate": "2022-11-15T10:02:33.4860572+01:00",_x000D_
          "LastRefreshDate": "2020-11-09T16:15:48.55229+01:00",_x000D_
          "TotalRefreshCount": 5,_x000D_
          "CustomInfo": {}_x000D_
        }_x000D_
      },_x000D_
      "7775": {_x000D_
        "$type": "Inside.Core.Formula.Definition.DefinitionAC, Inside.Core.Formula",_x000D_
        "ID": 7775,_x000D_
        "Results": [_x000D_
          [_x000D_
            "2"_x000D_
          ]_x000D_
        ],_x000D_
        "Statistics": {_x000D_
          "CreationDate": "2022-11-15T10:02:33.4860572+01:00",_x000D_
          "LastRefreshDate": "2020-11-09T16:15:48.5532757+01:00",_x000D_
          "TotalRefreshCount": 5,_x000D_
          "CustomInfo": {}_x000D_
        }_x000D_
      },_x000D_
      "7776": {_x000D_
        "$type": "Inside.Core.Formula.Definition.DefinitionAC, Inside.Core.Formula",_x000D_
        "ID": 7776,_x000D_
        "Results": [_x000D_
          [_x000D_
            "2"_x000D_
          ]_x000D_
        ],_x000D_
        "Statistics": {_x000D_
          "CreationDate": "2022-11-15T10:02:33.4860572+01:00",_x000D_
          "LastRefreshDate": "2020-11-09T16:15:48.5552701+01:00",_x000D_
          "TotalRefreshCount": 5,_x000D_
          "CustomInfo": {}_x000D_
        }_x000D_
      },_x000D_
      "7777": {_x000D_
        "$type": "Inside.Core.Formula.Definition.DefinitionAC, Inside.Core.Formula",_x000D_
        "ID": 7777,_x000D_
        "Results": [_x000D_
          [_x000D_
            "1"_x000D_
          ]_x000D_
        ],_x000D_
        "Statistics": {_x000D_
          "CreationDate": "2022-11-15T10:02:33.4860572+01:00",_x000D_
          "LastRefreshDate": "2020-11-09T16:15:48.5572645+01:00",_x000D_
          "TotalRefreshCount": 5,_x000D_
          "CustomInfo": {}_x000D_
        }_x000D_
      },_x000D_
      "7778": {_x000D_
        "$type": "Inside.Core.Formula.Definition.DefinitionAC, Inside.Core.Formula",_x000D_
        "ID": 7778,_x000D_
        "Results": [_x000D_
          [_x000D_
            "1"_x000D_
          ]_x000D_
        ],_x000D_
        "Statistics": {_x000D_
          "CreationDate": "2022-11-15T10:02:33.4860572+01:00",_x000D_
          "LastRefreshDate": "2020-11-09T16:15:48.558262+01:00",_x000D_
          "TotalRefreshCount": 5,_x000D_
          "CustomInfo": {}_x000D_
        }_x000D_
      },_x000D_
      "7779": {_x000D_
        "$type": "Inside.Core.Formula.Definition.DefinitionAC, Inside.Core.Formula",_x000D_
        "ID": 7779,_x000D_
        "Results": [_x000D_
          [_x000D_
            "2"_x000D_
          ]_x000D_
        ],_x000D_
        "Statistics": {_x000D_
          "CreationDate": "2022-11-15T10:02:33.4860572+01:00",_x000D_
          "LastRefreshDate": "2020-11-09T16:15:48.560256+01:00",_x000D_
          "TotalRefreshCount": 5,_x000D_
          "CustomInfo": {}_x000D_
        }_x000D_
      },_x000D_
      "7780": {_x000D_
        "$type": "Inside.Core.Formula.Definition.DefinitionAC, Inside.Core.Formula",_x000D_
        "ID": 7780,_x000D_
        "Results": [_x000D_
          [_x000D_
            "1"_x000D_
          ]_x000D_
        ],_x000D_
        "Statistics": {_x000D_
          "CreationDate": "2022-11-15T10:02:33.4860572+01:00",_x000D_
          "LastRefreshDate": "2020-11-09T16:15:48.5622601+01:00",_x000D_
          "TotalRefreshCount": 5,_x000D_
          "CustomInfo": {}_x000D_
        }_x000D_
      },_x000D_
      "7781": {_x000D_
        "$type": "Inside.Core.Formula.Definition.DefinitionAC, Inside.Core.Formula",_x000D_
        "ID": 7781,_x000D_
        "Results": [_x000D_
          [_x000D_
            "3"_x000D_
          ]_x000D_
        ],_x000D_
        "Statistics": {_x000D_
          "CreationDate": "2022-11-15T10:02:33.4860572+01:00",_x000D_
          "LastRefreshDate": "2020-11-09T16:15:48.5647154+01:00",_x000D_
          "TotalRefreshCount": 5,_x000D_
          "CustomInfo": {}_x000D_
        }_x000D_
      },_x000D_
      "7782": {_x000D_
        "$type": "Inside.Core.Formula.Definition.DefinitionAC, Inside.Core.Formula",_x000D_
        "ID": 7782,_x000D_
        "Results": [_x000D_
          [_x000D_
            "1"_x000D_
          ]_x000D_
        ],_x000D_
        "Statistics": {_x000D_
          "CreationDate": "2022-11-15T10:02:33.4860572+01:00",_x000D_
          "LastRefreshDate": "2020-11-09T16:15:48.5677125+01:00",_x000D_
          "TotalRefreshCount": 5,_x000D_
          "CustomInfo": {}_x000D_
        }_x000D_
      },_x000D_
      "7783": {_x000D_
        "$type": "Inside.Core.Formula.Definition.DefinitionAC, Inside.Core.Formula",_x000D_
        "ID": 7783,_x000D_
        "Results": [_x000D_
          [_x000D_
            "2"_x000D_
          ]_x000D_
        ],_x000D_
        "Statistics": {_x000D_
          "CreationDate": "2022-11-15T10:02:33.4860572+01:00",_x000D_
          "LastRefreshDate": "2020-11-09T16:15:48.5706995+01:00",_x000D_
          "TotalRefreshCount": 5,_x000D_
          "CustomInfo": {}_x000D_
        }_x000D_
      },_x000D_
      "7784": {_x000D_
        "$type": "Inside.Core.Formula.Definition.DefinitionAC, Inside.Core.Formula",_x000D_
        "ID": 7784,_x000D_
        "Results": [_x000D_
          [_x000D_
            "3"_x000D_
          ]_x000D_
        ],_x000D_
        "Statistics": {_x000D_
          "CreationDate": "2022-11-15T10:02:33.4860572+01:00",_x000D_
          "LastRefreshDate": "2020-11-09T16:15:48.5717364+01:00",_x000D_
          "TotalRefreshCount": 5,_x000D_
          "CustomInfo": {}_x000D_
        }_x000D_
      },_x000D_
      "7785": {_x000D_
        "$type": "Inside.Core.Formula.Definition.DefinitionAC, Inside.Core.Formula",_x000D_
        "ID": 7785,_x000D_
        "Results": [_x000D_
          [_x000D_
            "2"_x000D_
          ]_x000D_
        ],_x000D_
        "Statistics": {_x000D_
          "CreationDate": "2022-11-15T10:02:33.4860572+01:00",_x000D_
          "LastRefreshDate": "2020-11-09T16:15:48.5737394+01:00",_x000D_
          "TotalRefreshCount": 5,_x000D_
          "CustomInfo": {}_x000D_
        }_x000D_
      },_x000D_
      "7786": {_x000D_
        "$type": "Inside.Core.Formula.Definition.DefinitionAC, Inside.Core.Formula",_x000D_
        "ID": 7786,_x000D_
        "Results": [_x000D_
          [_x000D_
            "1"_x000D_
          ]_x000D_
        ],_x000D_
        "Statistics": {_x000D_
          "CreationDate": "2022-11-15T10:02:33.4860572+01:00",_x000D_
          "LastRefreshDate": "2020-11-09T16:15:48.5757765+01:00",_x000D_
          "TotalRefreshCount": 5,_x000D_
          "CustomInfo": {}_x000D_
        }_x000D_
      },_x000D_
      "7787": {_x000D_
        "$type": "Inside.Core.Formula.Definition.DefinitionAC, Inside.Core.Formula",_x000D_
        "ID": 7787,_x000D_
        "Results": [_x000D_
          [_x000D_
            "1"_x000D_
          ]_x000D_
        ],_x000D_
        "Statistics": {_x000D_
          "CreationDate": "2022-11-15T10:02:33.4860572+01:00",_x000D_
          "LastRefreshDate": "2020-11-09T16:15:48.5777727+01:00",_x000D_
          "TotalRefreshCount": 5,_x000D_
          "CustomInfo": {}_x000D_
        }_x000D_
      },_x000D_
      "7788": {_x000D_
        "$type": "Inside.Core.Formula.Definition.DefinitionAC, Inside.Core.Formula",_x000D_
        "ID": 7788,_x000D_
        "Results": [_x000D_
          [_x000D_
            "2"_x000D_
          ]_x000D_
        ],_x000D_
        "Statistics": {_x000D_
          "CreationDate": "2022-11-15T10:02:33.4860572+01:00",_x000D_
          "LastRefreshDate": "2020-11-09T16:15:48.5787261+01:00",_x000D_
          "TotalRefreshCount": 5,_x000D_
          "CustomInfo": {}_x000D_
        }_x000D_
      },_x000D_
      "7789": {_x000D_
        "$type": "Inside.Core.Formula.Definition.DefinitionAC, Inside.Core.Formula",_x000D_
        "ID": 7789,_x000D_
        "Results": [_x000D_
          [_x000D_
            "3"_x000D_
          ]_x000D_
        ],_x000D_
        "Statistics": {_x000D_
          "CreationDate": "2022-11-15T10:02:33.4860572+01:00",_x000D_
          "LastRefreshDate": "2020-11-09T16:15:48.5807297+01:00",_x000D_
          "TotalRefreshCount": 5,_x000D_
          "CustomInfo": {}_x000D_
        }_x000D_
      },_x000D_
      "7790": {_x000D_
        "$type": "Inside.Core.Formula.Definition.DefinitionAC, Inside.Core.Formula",_x000D_
        "ID": 7790,_x000D_
        "Results": [_x000D_
          [_x000D_
            "1"_x000D_
          ]_x000D_
        ],_x000D_
        "Statistics": {_x000D_
          "CreationDate": "2022-11-15T10:02:33.4860572+01:00",_x000D_
          "LastRefreshDate": "2020-11-09T16:15:48.5830299+01:00",_x000D_
          "TotalRefreshCount": 5,_x000D_
          "CustomInfo": {}_x000D_
        }_x000D_
      },_x000D_
      "7791": {_x000D_
        "$type": "Inside.Core.Formula.Definition.DefinitionAC, Inside.Core.Formula",_x000D_
        "ID": 7791,_x000D_
        "Results": [_x000D_
          [_x000D_
            "1"_x000D_
          ]_x000D_
        ],_x000D_
        "Statistics": {_x000D_
          "CreationDate": "2022-11-15T10:02:33.4860572+01:00",_x000D_
          "LastRefreshDate": "2020-11-09T16:15:48.5840541+01:00",_x000D_
          "TotalRefreshCount": 5,_x000D_
          "CustomInfo": {}_x000D_
        }_x000D_
      },_x000D_
      "7792": {_x000D_
        "$type": "Inside.Core.Formula.Definition.DefinitionAC, Inside.Core.Formula",_x000D_
        "ID": 7792,_x000D_
        "Results": [_x000D_
          [_x000D_
            ""_x000D_
          ]_x000D_
        ],_x000D_
        "Statistics": {_x000D_
          "CreationDate": "2022-11-15T10:02:33.4860572+01:00",_x000D_
          "LastRefreshDate": "2020-11-09T16:15:49.2787804+01:00",_x000D_
          "TotalRefreshCount": 5,_x000D_
          "CustomInfo": {}_x000D_
        }_x000D_
      },_x000D_
      "7793": {_x000D_
        "$type": "Inside.Core.Formula.Definition.DefinitionAC, Inside.Core.Formula",_x000D_
        "ID": 7793,_x000D_
        "Results": [_x000D_
          [_x000D_
            "Catégorie 5"_x000D_
          ]_x000D_
        ],_x000D_
        "Statistics": {_x000D_
          "CreationDate": "2022-11-15T10:02:33.4860572+01:00",_x000D_
          "LastRefreshDate": "2020-11-09T16:15:49.9310322+01:00",_x000D_
          "TotalRefreshCount": 5,_x000D_
          "CustomInfo": {}_x000D_
        }_x000D_
      },_x000D_
      "7794": {_x000D_
        "$type": "Inside.Core.Formula.Definition.DefinitionAC, Inside.Core.Formula",_x000D_
        "ID": 7794,_x000D_
        "Results": [_x000D_
          [_x000D_
            ""_x000D_
          ]_x000D_
        ],_x000D_
        "Statistics": {_x000D_
          "CreationDate": "2022-11-15T10:02:33.4860572+01:00",_x000D_
          "LastRefreshDate": "2020-11-09T16:15:48.8377495+01:00",_x000D_
          "TotalRefreshCount": 5,_x000D_
          "CustomInfo": {}_x000D_
        }_x000D_
      },_x000D_
      "7795": {_x000D_
        "$type": "Inside.Core.Formula.Definition.DefinitionAC, Inside.Core.Formula",_x000D_
        "ID": 7795,_x000D_
        "Results": [_x000D_
          [_x000D_
            ""_x000D_
          ]_x000D_
        ],_x000D_
        "Statistics": {_x000D_
          "CreationDate": "2022-11-15T10:02:33.4860572+01:00",_x000D_
          "LastRefreshDate": "2020-11-09T16:15:49.492824+01:00",_x000D_
          "TotalRefreshCount": 5,_x000D_
          "CustomInfo": {}_x000D_
        }_x000D_
      },_x000D_
      "7796": {_x000D_
        "$type": "Inside.Core.Formula.Definition.DefinitionAC, Inside.Core.Formula",_x000D_
        "ID": 7796,_x000D_
        "Results": [_x000D_
          [_x000D_
            ""_x000D_
          ]_x000D_
        ],_x000D_
        "Statistics": {_x000D_
          "CreationDate": "2022-11-15T10:02:33.4860572+01:00",_x000D_
          "LastRefreshDate": "2020-11-09T16:15:50.149777+01:00",_x000D_
          "TotalRefreshCount": 5,_x000D_
          "CustomInfo": {}_x000D_
        }_x000D_
      },_x000D_
      "7797": {_x000D_
        "$type": "Inside.Core.Formula.Definition.DefinitionAC, Inside.Core.Formula",_x000D_
        "ID": 7797,_x000D_
        "Results": [_x000D_
          [_x000D_
            "Catégorie 3"_x000D_
          ]_x000D_
        ],_x000D_
        "Statistics": {_x000D_
          "CreationDate": "2022-11-15T10:02:33.4860572+01:00",_x000D_
          "LastRefreshDate": "2020-11-09T16:15:49.067793+01:00",_x000D_
          "TotalRefreshCount": 5,_x000D_
          "CustomInfo": {}_x000D_
        }_x000D_
      },_x000D_
      "7798": {_x000D_
        "$type": "Inside.Core.Formula.Definition.DefinitionAC, Inside.Core.Formula",_x000D_
        "ID": 7798,_x000D_
        "Results": [_x000D_
          [_x000D_
            ""_x000D_
          ]_x000D_
        ],_x000D_
        "Statistics": {_x000D_
          "CreationDate": "2022-11-15T10:02:33.4</t>
  </si>
  <si>
    <t>860572+01:00",_x000D_
          "LastRefreshDate": "2020-11-09T16:15:49.7197868+01:00",_x000D_
          "TotalRefreshCount": 5,_x000D_
          "CustomInfo": {}_x000D_
        }_x000D_
      },_x000D_
      "7799": {_x000D_
        "$type": "Inside.Core.Formula.Definition.DefinitionAC, Inside.Core.Formula",_x000D_
        "ID": 7799,_x000D_
        "Results": [_x000D_
          [_x000D_
            "Catégorie 1"_x000D_
          ]_x000D_
        ],_x000D_
        "Statistics": {_x000D_
          "CreationDate": "2022-11-15T10:02:33.4860572+01:00",_x000D_
          "LastRefreshDate": "2020-11-09T16:15:50.3778703+01:00",_x000D_
          "TotalRefreshCount": 5,_x000D_
          "CustomInfo": {}_x000D_
        }_x000D_
      },_x000D_
      "7800": {_x000D_
        "$type": "Inside.Core.Formula.Definition.DefinitionAC, Inside.Core.Formula",_x000D_
        "ID": 7800,_x000D_
        "Results": [_x000D_
          [_x000D_
            ""_x000D_
          ]_x000D_
        ],_x000D_
        "Statistics": {_x000D_
          "CreationDate": "2022-11-15T10:02:33.4860572+01:00",_x000D_
          "LastRefreshDate": "2020-11-09T16:15:49.2852739+01:00",_x000D_
          "TotalRefreshCount": 5,_x000D_
          "CustomInfo": {}_x000D_
        }_x000D_
      },_x000D_
      "7801": {_x000D_
        "$type": "Inside.Core.Formula.Definition.DefinitionAC, Inside.Core.Formula",_x000D_
        "ID": 7801,_x000D_
        "Results": [_x000D_
          [_x000D_
            "Catégorie 1"_x000D_
          ]_x000D_
        ],_x000D_
        "Statistics": {_x000D_
          "CreationDate": "2022-11-15T10:02:33.4860572+01:00",_x000D_
          "LastRefreshDate": "2020-11-09T16:15:50.1537785+01:00",_x000D_
          "TotalRefreshCount": 5,_x000D_
          "CustomInfo": {}_x000D_
        }_x000D_
      },_x000D_
      "7802": {_x000D_
        "$type": "Inside.Core.Formula.Definition.DefinitionAC, Inside.Core.Formula",_x000D_
        "ID": 7802,_x000D_
        "Results": [_x000D_
          [_x000D_
            "Catégorie 3"_x000D_
          ]_x000D_
        ],_x000D_
        "Statistics": {_x000D_
          "CreationDate": "2022-11-15T10:02:33.4860572+01:00",_x000D_
          "LastRefreshDate": "2020-11-09T16:15:49.2872687+01:00",_x000D_
          "TotalRefreshCount": 5,_x000D_
          "CustomInfo": {}_x000D_
        }_x000D_
      },_x000D_
      "7803": {_x000D_
        "$type": "Inside.Core.Formula.Definition.DefinitionAC, Inside.Core.Formula",_x000D_
        "ID": 7803,_x000D_
        "Results": [_x000D_
          [_x000D_
            ""_x000D_
          ]_x000D_
        ],_x000D_
        "Statistics": {_x000D_
          "CreationDate": "2022-11-15T10:02:33.4860572+01:00",_x000D_
          "LastRefreshDate": "2020-11-09T16:15:50.1557714+01:00",_x000D_
          "TotalRefreshCount": 5,_x000D_
          "CustomInfo": {}_x000D_
        }_x000D_
      },_x000D_
      "7804": {_x000D_
        "$type": "Inside.Core.Formula.Definition.DefinitionAC, Inside.Core.Formula",_x000D_
        "ID": 7804,_x000D_
        "Results": [_x000D_
          [_x000D_
            ""_x000D_
          ]_x000D_
        ],_x000D_
        "Statistics": {_x000D_
          "CreationDate": "2022-11-15T10:02:33.4860572+01:00",_x000D_
          "LastRefreshDate": "2020-11-09T16:15:49.2892637+01:00",_x000D_
          "TotalRefreshCount": 5,_x000D_
          "CustomInfo": {}_x000D_
        }_x000D_
      },_x000D_
      "7805": {_x000D_
        "$type": "Inside.Core.Formula.Definition.DefinitionAC, Inside.Core.Formula",_x000D_
        "ID": 7805,_x000D_
        "Results": [_x000D_
          [_x000D_
            "Catégorie 1"_x000D_
          ]_x000D_
        ],_x000D_
        "Statistics": {_x000D_
          "CreationDate": "2022-11-15T10:02:33.4860572+01:00",_x000D_
          "LastRefreshDate": "2020-11-09T16:15:50.157768+01:00",_x000D_
          "TotalRefreshCount": 5,_x000D_
          "CustomInfo": {}_x000D_
        }_x000D_
      },_x000D_
      "7806": {_x000D_
        "$type": "Inside.Core.Formula.Definition.DefinitionAC, Inside.Core.Formula",_x000D_
        "ID": 7806,_x000D_
        "Results": [_x000D_
          [_x000D_
            "Catégorie 3"_x000D_
          ]_x000D_
        ],_x000D_
        "Statistics": {_x000D_
          "CreationDate": "2022-11-15T10:02:33.4860572+01:00",_x000D_
          "LastRefreshDate": "2020-11-09T16:15:49.2912579+01:00",_x000D_
          "TotalRefreshCount": 5,_x000D_
          "CustomInfo": {}_x000D_
        }_x000D_
      },_x000D_
      "7807": {_x000D_
        "$type": "Inside.Core.Formula.Definition.DefinitionAC, Inside.Core.Formula",_x000D_
        "ID": 7807,_x000D_
        "Results": [_x000D_
          [_x000D_
            "Catégorie 2"_x000D_
          ]_x000D_
        ],_x000D_
        "Statistics": {_x000D_
          "CreationDate": "2022-11-15T10:02:33.4860572+01:00",_x000D_
          "LastRefreshDate": "2020-11-09T16:15:50.1587667+01:00",_x000D_
          "TotalRefreshCount": 5,_x000D_
          "CustomInfo": {}_x000D_
        }_x000D_
      },_x000D_
      "7808": {_x000D_
        "$type": "Inside.Core.Formula.Definition.DefinitionAC, Inside.Core.Formula",_x000D_
        "ID": 7808,_x000D_
        "Results": [_x000D_
          [_x000D_
            "Employé"_x000D_
          ]_x000D_
        ],_x000D_
        "Statistics": {_x000D_
          "CreationDate": "2022-11-15T10:02:33.4860572+01:00",_x000D_
          "LastRefreshDate": "2020-11-09T16:15:48.8109752+01:00",_x000D_
          "TotalRefreshCount": 5,_x000D_
          "CustomInfo": {}_x000D_
        }_x000D_
      },_x000D_
      "7809": {_x000D_
        "$type": "Inside.Core.Formula.Definition.DefinitionAC, Inside.Core.Formula",_x000D_
        "ID": 7809,_x000D_
        "Results": [_x000D_
          [_x000D_
            "Employé"_x000D_
          ]_x000D_
        ],_x000D_
        "Statistics": {_x000D_
          "CreationDate": "2022-11-15T10:02:33.4860572+01:00",_x000D_
          "LastRefreshDate": "2020-11-09T16:15:49.035199+01:00",_x000D_
          "TotalRefreshCount": 5,_x000D_
          "CustomInfo": {}_x000D_
        }_x000D_
      },_x000D_
      "7810": {_x000D_
        "$type": "Inside.Core.Formula.Definition.DefinitionAC, Inside.Core.Formula",_x000D_
        "ID": 7810,_x000D_
        "Results": [_x000D_
          [_x000D_
            "Ingénieur et cadre"_x000D_
          ]_x000D_
        ],_x000D_
        "Statistics": {_x000D_
          "CreationDate": "2022-11-15T10:02:33.4860572+01:00",_x000D_
          "LastRefreshDate": "2020-11-09T16:15:49.2513725+01:00",_x000D_
          "TotalRefreshCount": 5,_x000D_
          "CustomInfo": {}_x000D_
        }_x000D_
      },_x000D_
      "7811": {_x000D_
        "$type": "Inside.Core.Formula.Definition.DefinitionAC, Inside.Core.Formula",_x000D_
        "ID": 7811,_x000D_
        "Results": [_x000D_
          [_x000D_
            "Employé"_x000D_
          ]_x000D_
        ],_x000D_
        "Statistics": {_x000D_
          "CreationDate": "2022-11-15T10:02:33.4860572+01:00",_x000D_
          "LastRefreshDate": "2020-11-09T16:15:49.4638648+01:00",_x000D_
          "TotalRefreshCount": 5,_x000D_
          "CustomInfo": {}_x000D_
        }_x000D_
      },_x000D_
      "7812": {_x000D_
        "$type": "Inside.Core.Formula.Definition.DefinitionAC, Inside.Core.Formula",_x000D_
        "ID": 7812,_x000D_
        "Results": [_x000D_
          [_x000D_
            "Employé"_x000D_
          ]_x000D_
        ],_x000D_
        "Statistics": {_x000D_
          "CreationDate": "2022-11-15T10:02:33.4860572+01:00",_x000D_
          "LastRefreshDate": "2020-11-09T16:15:49.6891318+01:00",_x000D_
          "TotalRefreshCount": 5,_x000D_
          "CustomInfo": {}_x000D_
        }_x000D_
      },_x000D_
      "7813": {_x000D_
        "$type": "Inside.Core.Formula.Definition.DefinitionAC, Inside.Core.Formula",_x000D_
        "ID": 7813,_x000D_
        "Results": [_x000D_
          [_x000D_
            "Ingénieur et cadre"_x000D_
          ]_x000D_
        ],_x000D_
        "Statistics": {_x000D_
          "CreationDate": "2022-11-15T10:02:33.4860572+01:00",_x000D_
          "LastRefreshDate": "2020-11-09T16:15:49.9056047+01:00",_x000D_
          "TotalRefreshCount": 5,_x000D_
          "CustomInfo": {}_x000D_
        }_x000D_
      },_x000D_
      "7814": {_x000D_
        "$type": "Inside.Core.Formula.Definition.DefinitionAC, Inside.Core.Formula",_x000D_
        "ID": 7814,_x000D_
        "Results": [_x000D_
          [_x000D_
            "Employé"_x000D_
          ]_x000D_
        ],_x000D_
        "Statistics": {_x000D_
          "CreationDate": "2022-11-15T10:02:33.4860572+01:00",_x000D_
          "LastRefreshDate": "2020-11-09T16:15:50.1218577+01:00",_x000D_
          "TotalRefreshCount": 5,_x000D_
          "CustomInfo": {}_x000D_
        }_x000D_
      },_x000D_
      "7815": {_x000D_
        "$type": "Inside.Core.Formula.Definition.DefinitionAC, Inside.Core.Formula",_x000D_
        "ID": 7815,_x000D_
        "Results": [_x000D_
          [_x000D_
            "Employé"_x000D_
          ]_x000D_
        ],_x000D_
        "Statistics": {_x000D_
          "CreationDate": "2022-11-15T10:02:33.4860572+01:00",_x000D_
          "LastRefreshDate": "2020-11-09T16:15:50.3299754+01:00",_x000D_
          "TotalRefreshCount": 5,_x000D_
          "CustomInfo": {}_x000D_
        }_x000D_
      },_x000D_
      "7816": {_x000D_
        "$type": "Inside.Core.Formula.Definition.DefinitionAC, Inside.Core.Formula",_x000D_
        "ID": 7816,_x000D_
        "Results": [_x000D_
          [_x000D_
            "Employé"_x000D_
          ]_x000D_
        ],_x000D_
        "Statistics": {_x000D_
          "CreationDate": "2022-11-15T10:02:33.4860572+01:00",_x000D_
          "LastRefreshDate": "2020-11-09T16:15:48.8119723+01:00",_x000D_
          "TotalRefreshCount": 5,_x000D_
          "CustomInfo": {}_x000D_
        }_x000D_
      },_x000D_
      "7817": {_x000D_
        "$type": "Inside.Core.Formula.Definition.DefinitionAC, Inside.Core.Formula",_x000D_
        "ID": 7817,_x000D_
        "Results": [_x000D_
          [_x000D_
            "Ingénieur et cadre"_x000D_
          ]_x000D_
        ],_x000D_
        "Statistics": {_x000D_
          "CreationDate": "2022-11-15T10:02:33.4860572+01:00",_x000D_
          "LastRefreshDate": "2020-11-09T16:15:49.0372311+01:00",_x000D_
          "TotalRefreshCount": 5,_x000D_
          "CustomInfo": {}_x000D_
        }_x000D_
      },_x000D_
      "7818": {_x000D_
        "$type": "Inside.Core.Formula.Definition.DefinitionAC, Inside.Core.Formula",_x000D_
        "ID": 7818,_x000D_
        "Results": [_x000D_
          [_x000D_
            "Ingénieur et cadre"_x000D_
          ]_x000D_
        ],_x000D_
        "Statistics": {_x000D_
          "CreationDate": "2022-11-15T10:02:33.4860572+01:00",_x000D_
          "LastRefreshDate": "2020-11-09T16:15:49.2533255+01:00",_x000D_
          "TotalRefreshCount": 5,_x000D_
          "CustomInfo": {}_x000D_
        }_x000D_
      },_x000D_
      "7819": {_x000D_
        "$type": "Inside.Core.Formula.Definition.DefinitionAC, Inside.Core.Formula",_x000D_
        "ID": 7819,_x000D_
        "Results": [_x000D_
          [_x000D_
            "Employé"_x000D_
          ]_x000D_
        ],_x000D_
        "Statistics": {_x000D_
          "CreationDate": "2022-11-15T10:02:33.4860572+01:00",_x000D_
          "LastRefreshDate": "2020-11-09T16:15:49.4658568+01:00",_x000D_
          "TotalRefreshCount": 5,_x000D_
          "CustomInfo": {}_x000D_
        }_x000D_
      },_x000D_
      "7820": {_x000D_
        "$type": "Inside.Core.Formula.Definition.DefinitionAC, Inside.Core.Formula",_x000D_
        "ID": 7820,_x000D_
        "Results": [_x000D_
          [_x000D_
            "Employé"_x000D_
          ]_x000D_
        ],_x000D_
        "Statistics": {_x000D_
          "CreationDate": "2022-11-15T10:02:33.4860572+01:00",_x000D_
          "LastRefreshDate": "2020-11-09T16:15:49.6910907+01:00",_x000D_
          "TotalRefreshCount": 5,_x000D_
          "CustomInfo": {}_x000D_
        }_x000D_
      },_x000D_
      "7821": {_x000D_
        "$type": "Inside.Core.Formula.Definition.DefinitionAC, Inside.Core.Formula",_x000D_
        "ID": 7821,_x000D_
        "Results": [_x000D_
          [_x000D_
            "Employé"_x000D_
          ]_x000D_
        ],_x000D_
        "Statistics": {_x000D_
          "CreationDate": "2022-11-15T10:02:33.4860572+01:00",_x000D_
          "LastRefreshDate": "2020-11-09T16:15:49.9076013+01:00",_x000D_
          "TotalRefreshCount": 5,_x000D_
          "CustomInfo": {}_x000D_
        }_x000D_
      },_x000D_
      "7822": {_x000D_
        "$type": "Inside.Core.Formula.Definition.DefinitionAC, Inside.Core.Formula",_x000D_
        "ID": 7822,_x000D_
        "Results": [_x000D_
          [_x000D_
            "Ingénieur et cadre"_x000D_
          ]_x000D_
        ],_x000D_
        "Statistics": {_x000D_
          "CreationDate": "2022-11-15T10:02:33.4860572+01:00",_x000D_
          "LastRefreshDate": "2020-11-09T16:15:50.123849+01:00",_x000D_
          "TotalRefreshCount": 5,_x000D_
          "CustomInfo": {}_x000D_
        }_x000D_
      },_x000D_
      "7823": {_x000D_
        "$type": "Inside.Core.Formula.Definition.DefinitionAC, Inside.Core.Formula",_x000D_
        "ID": 7823,_x000D_
        "Results": [_x000D_
          [_x000D_
            "Ingénieur et cadre"_x000D_
          ]_x000D_
        ],_x000D_
        "Statistics": {_x000D_
          "CreationDate": "2022-11-15T10:02:33.4860572+01:00",_x000D_
          "LastRefreshDate": "2020-11-09T16:15:50.330984+01:00",_x000D_
          "TotalRefreshCount": 5,_x000D_
          "CustomInfo": {}_x000D_
        }_x000D_
      },_x000D_
      "7824": {_x000D_
        "$type": "Inside.Core.Formula.Definition.DefinitionAC, Inside.Core.Formula",_x000D_
        "ID": 7824,_x000D_
        "Results": [_x000D_
          [_x000D_
            "Employé"_x000D_
          ]_x000D_
        ],_x000D_
        "Statistics": {_x000D_
          "CreationDate": "2022-11-15T10:02:33.4860572+01:00",_x000D_
          "LastRefreshDate": "2020-11-09T16:15:48.8137722+01:00",_x000D_
          "TotalRefreshCount": 5,_x000D_
          "CustomInfo": {}_x000D_
        }_x000D_
      },_x000D_
      "7825": {_x000D_
        "$type": "Inside.Core.Formula.Definition.DefinitionAC, Inside.Core.Formula",_x000D_
        "ID": 7825,_x000D_
        "Results": [_x000D_
          [_x000D_
            "Employé"_x000D_
          ]_x000D_
        ],_x000D_
        "Statistics": {_x000D_
          "CreationDate": "2022-11-15T10:02:33.4860572+01:00",_x000D_
          "LastRefreshDate": "2020-11-09T16:15:49.0382409+01:00",_x000D_
          "TotalRefreshCount": 5,_x000D_
          "CustomInfo": {}_x000D_
        }_x000D_
      },_x000D_
      "7826": {_x000D_
        "$type": "Inside.Core.Formula.Definition.DefinitionAC, Inside.Core.Formula",_x000D_
        "ID": 7826,_x000D_
        "Results": [_x000D_
          [_x000D_
            "Employé"_x000D_
          ]_x000D_
        ],_x000D_
        "Statistics": {_x000D_
          "CreationDate": "2022-11-15T10:02:33.4860572+01:00",_x000D_
          "LastRefreshDate": "2020-11-09T16:15:49.254364+01:00",_x000D_
          "TotalRefreshCount": 5,_x000D_
          "CustomInfo": {}_x000D_
        }_x000D_
      },_x000D_
      "7827": {_x000D_
        "$type": "Inside.Core.Formula.Definition.DefinitionAC, Inside.Core.Formula",_x000D_
        "ID": 7827,_x000D_
        "Results": [_x000D_
          [_x000D_
            "Ingénieur et cadre"_x000D_
          ]_x000D_
        ],_x000D_
        "Statistics": {_x000D_
          "CreationDate": "2022-11-15T10:02:33.4860572+01:00",_x000D_
          "LastRefreshDate": "2020-11-09T16:15:49.4678876+01:00",_x000D_
          "TotalRefreshCount": 5,_x000D_
          "CustomInfo": {}_x000D_
        }_x000D_
      },_x000D_
      "7828": {_x000D_
        "$type": "Inside.Core.Formula.Definition.DefinitionAC, Inside.Core.Formula",_x000D_
        "ID": 7828,_x000D_
        "Results": [_x000D_
          [_x000D_
            "Employé"_x000D_
          ]_x000D_
        ],_x000D_
        "Statistics": {_x000D_
          "CreationDate": "2022-11-15T10:02:33.4860572+01:00",_x000D_
          "LastRefreshDate": "2020-11-09T16:15:49.6921235+01:00",_x000D_
          "TotalRefreshCount": 5,_x000D_
          "CustomInfo": {}_x000D_
        }_x000D_
      },_x000D_
      "7829": {_x000D_
        "$type": "Inside.Core.Formula.Definition.DefinitionAC, Inside.Core.Formula",_x000D_
        "ID": 7829,_x000D_
        "Results": [_x000D_
          [_x000D_
            "Employé"_x000D_
          ]_x000D_
        ],_x000D_
        "Statistics": {_x000D_
          "CreationDate": "2022-11-15T10:02:33.4860572+01:00",_x000D_
          "LastRefreshDate": "2020-11-09T16:15:49.9085997+01:00",_x000D_
          "TotalRefreshCount": 5,_x000D_
          "CustomInfo": {}_x000D_
        }_x000D_
      },_x000D_
      "7830": {_x000D_
        "$type": "Inside.Core.Formula.Definition.DefinitionAC, Inside.Core.Formula",_x000D_
        "ID": 7830,_x000D_
        "Results": [_x000D_
          [_x000D_
            "Ingénieur et cadre"_x000D_
          ]_x000D_
        ],_x000D_
        "Statistics": {_x000D_
          "CreationDate": "2022-11-15T10:02:33.4860572+01:00",_x000D_
          "LastRefreshDate": "2020-11-09T16:15:50.1248479+01:00",_x000D_
          "TotalRefreshCount": 5,_x000D_
          "CustomInfo": {}_x000D_
        }_x000D_
      },_x000D_
      "7831": {_x000D_
        "$type": "Inside.Core.Formula.Definition.DefinitionAC, Inside.Core.Formula",_x000D_
        "ID": 7831,_x000D_
        "Results": [_x000D_
          [_x000D_
            "Employé"_x000D_
          ]_x000D_
        ],_x000D_
        "Statistics": {_x000D_
          "CreationDate": "2022-11-15T10:02:33.4860572+01:00",_x000D_
          "LastRefreshDate": "2020-11-09T16:15:50.3330128+01:00",_x000D_
          "TotalRefreshCount": 5,_x000D_
          "CustomInfo": {}_x000D_
        }_x000D_
      },_x000D_
      "7832": {_x000D_
        "$type": "Inside.Core.Formula.Definition.DefinitionAC, Inside.Core.Formula",_x000D_
        "ID": 7832,_x000D_
        "Results": [_x000D_
          [_x000D_
            "Employé"_x000D_
          ]_x000D_
        ],_x000D_
        "Statistics": {_x000D_
          "CreationDate": "2022-11-15T10:02:33.4860572+01:00",_x000D_
          "LastRefreshDate": "2020-11-09T16:15:48.8157638+01:00",_x000D_
          "TotalRefreshCount": 5,_x000D_
          "CustomInfo": {}_x000D_
        }_x000D_
      },_x000D_
      "7833": {_x000D_
        "$type": "Inside.Core.Formula.Definition.DefinitionAC, Inside.Core.Formula",_x000D_
        "ID": 7833,_x000D_
        "Results": [_x000D_
          [_x000D_
            "Ingénieur et cadre"_x000D_
          ]_x000D_
        ],_x000D_
        "Statistics": {_x000D_
          "CreationDate": "2022-11-15T10:02:33.4860572+01:00",_x000D_
          "LastRefreshDate": "2020-11-09T16:15:49.0402176+01:00",_x000D_
          "TotalRefreshCount": 5,_x000D_
          "CustomInfo": {}_x000D_
        }_x000D_
      },_x000D_
      "7834": {_x000D_
        "$type": "Inside.Core.Formula.Definition.DefinitionAC, Inside.Core.Formula",_x000D_
        "ID": 7834,_x000D_
        "Results": [_x000D_
          [_x000D_
            "Employé"_x000D_
          ]_x000D_
        ],_x000D_
        "Statistics": {_x000D_
          "CreationDate": "2022-11-15T10:02:33.4860572+01:00",_x000D_
          "LastRefreshDate": "2020-11-09T16:15:49.2563596+01:00",_x000D_
          "TotalRefreshCount": 5,_x000D_
          "CustomInfo": {}_x000D_
        }_x000D_
      },_x000D_
      "7835": {_x000D_
        "$type": "Inside.Core.Formula.Definition.DefinitionAC, Inside.Core.Formula",_x000D_
        "ID": 7835,_x000D_
        "Results": [_x000D_
          [_x000D_
            "Ingénieur et cadre"_x000D_
          ]_x000D_
        ],_x000D_
        "Statistics": {_x000D_
          "CreationDate": "2022-11-15T10:02:33.4860572+01:00",_x000D_
          "LastRefreshDate": "2020-11-09T16:15:49.4698801+01:00",_x000D_
          "TotalRefreshCount": 5,_x000D_
          "CustomInfo": {}_x000D_
        }_x000D_
      },_x000D_
      "7836": {_x000D_
        "$type": "Inside.Core.Formula.Definition.DefinitionAC, Inside.Core.Formula",_x000D_
        "ID": 7836,_x000D_
        "Results": [_x000D_
          [_x000D_
            "Ingénieur et cadre"_x000D_
          ]_x000D_
        ],_x000D_
        "Statistics": {_x000D_
          "CreationDate": "2022-11-15T10:02:33.4860572+01:00",_x000D_
          "LastRefreshDate": "2020-11-09T16:15:49.6940832+01:00",_x000D_
          "TotalRefreshCount": 5,_x000D_
          "CustomInfo": {}_x000D_
        }_x000D_
      },_x000D_
      "7837": {_x000D_
        "$type": "Inside.Core.Formula.Definition.DefinitionAC, Inside.Core.Formula",_x000D_
        "ID": 7837,_x000D_
        "Results": [_x000D_
          [_x000D_
            "Employé"_x000D_
          ]_x000D_
        ],_x000D_
        "Statistics": {_x000D_
          "CreationDate": "2022-11-15T10:02:33.4860572+01:00",_x000D_
          "LastRefreshDate": "2020-11-09T16:15:49.9105947+01:00",_x000D_
          "TotalRefreshCount": 5,_x000D_
          "CustomInfo": {}_x000D_
        }_x000D_
      },_x000D_
      "7838": {_x000D_
        "$type": "Inside.Core.Formula.Definition.DefinitionAC, Inside.Core.Formula",_x000D_
        "ID": 7838,_x000D_
        "Results": [_x000D_
          [_x000D_
            "Employé"_x000D_
          ]_x000D_
        ],_x000D_
        "Statistics": {_x000D_
          "CreationDate": "2022-11-15T10:02:33.4860572+01:00",_x000D_
          "LastRefreshDate": "2020-11-09T16:15:50.1268454+01:00",_x000D_
          "TotalRefreshCount": 5,_x000D_
          "CustomInfo": {}_x000D_
        }_x000D_
      },_x000D_
      "7839": {_x000D_
        "$type": "Inside.Core.Formula.Definition.DefinitionAC, Inside.Core.Formula",_x000D_
        "ID": 7839,_x000D_
        "Results": [_x000D_
          [_x000D_
            "Ingénieur et cadre"_x000D_
          ]_x000D_
        ],_x000D_
        "Statistics": {_x000D_
          "CreationDate": "2022-11-15T10:02:33.4860572+01:00",_x000D_
          "LastRefreshDate": "2020-11-09T16:15:50.3340121+01:00",_x000D_
          "TotalRefreshCount": 5,_x000D_
          "CustomInfo": {}_x000D_
        }_x000D_
      },_x000D_
      "7840": {_x000D_
        "$type": "Inside.Core.Formula.Definition.DefinitionAC, Inside.Core.Formula",_x000D_
        "ID": 7840,_x000D_
        "Results": [_x000D_
          [_x000D_
            "Employé"_x000D_
          ]_x000D_
        ],_x000D_
        "Statistics": {_x000D_
          "CreationDate": "2022-11-15T10:02:33.4860572+01:00",_x000D_
          "LastRefreshDate": "2020-11-09T16:15:48.8177584+01:00",_x000D_
          "TotalRefreshCount": 5,_x000D_
          "CustomInfo": {}_x000D_
        }_x000D_
      },_x000D_
      "7841": {_x000D_
        "$type": "Inside.Core.Formula.Definition.DefinitionAC, Inside.Core.Formula",_x000D_
        "ID": 7841,_x000D_
        "Results": [_x000D_
          [_x000D_
            "Employé"_x000D_
          ]_x000D_
        ],_x000D_
        "Statistics": {_x000D_
          "CreationDate": "2022-11-15T10:02:33.4860572+01:00",_x000D_
          "LastRefreshDate": "2020-11-09T16:15:49.0452134+01:00",_x000D_
          "TotalRefreshCount": 5,_x000D_
          "CustomInfo": {}_x000D_
        }_x000D_
      },_x000D_
      "7842": {_x000D_
        "$type": "Inside.Core.Formula.Definition.DefinitionAC, Inside.Core.Formula",_x000D_
        "ID": 7842,_x000D_
        "Results": [_x000D_
          [_x000D_
            "Ingénieur et cadre"_x000D_
          ]_x000D_
        ],_x000D_
        "Statistics": {_x000D_
          "CreationDate": "2022-11-15T10:02:33.4860572+01:00",_x000D_
          "LastRefreshDate": "2020-11-09T16:15:49.2573598+01:00",_x000D_
          "TotalRefreshCount": 5,_x000D_
          "CustomInfo": {}_x000D_
        }_x000D_
      },_x000D_
      "7843": {_x000D_
        "$type": "Inside.Core.Formula.Definition.DefinitionAC, Inside.Core.Formula",_x000D_
        "ID": 7843,_x000D_
        "Results": [_x000D_
          [_x000D_
            "Employé"_x000D_
          ]_x000D_
        ],_x000D_
        "Statistics": {_x000D_
          "CreationDate": "2022-11-15T10:02:33.4860572+01:00",_x000D_
          "LastRefreshDate": "2020-11-09T16:15:49.4708774+01:00",_x000D_
          "TotalRefreshCount": 5,_x000D_
          "CustomInfo": {}_x000D_
        }_x000D_
      },_x000D_
      "7844": {_x000D_
        "$type": "Inside.Core.Formula.Definition.DefinitionAC, Inside.Core.Formula",_x000D_
        "ID": 7844,_x000D_
        "Results": [_x000D_
          [_x000D_
            "Ingénieur et cadre"_x000D_
          ]_x000D_
        ],_x000D_
        "Statistics": {_x000D_
          "CreationDate": "2022-11-15T10:02:33.4860572+01:00",_x000D_
          "LastRefreshDate": "2020-11-09T16:15:49.6961212+01:00",_x000D_
          "TotalRefreshCount": 5,_x000D_
          "CustomInfo": {}_x000D_
        }_x000D_
      },_x000D_
      "7845": {_x000D_
        "$type": "Inside.Core.Formula.Definition.DefinitionAC, Inside.Core.Formula",_x000D_
        "ID": 7845,_x000D_
        "Results": [_x000D_
          [_x000D_
            "Ingénieur et cadre"_x000D_
          ]_x000D_
        ],_x000D_
        "Statistics": {_x000D_
          "CreationDate": "2022-11-15T10:02:33.4860572+01:00",_x000D_
          "LastRefreshDate": "2020-11-09T16:15:49.9115902+01:00",_x000D_
          "TotalRefreshCount": 5,_x000D_
          "CustomInfo": {}_x000D_
        }_x000D_
      },_x000D_
      "7846": {_x000D_
        "$type": "Inside.Core.Formula.Definition.DefinitionAC, Inside.Core.Formula",_x000D_
        "ID": 7846,_x000D_
        "Results": [_x000D_
          [_x000D_
            "Employé"_x000D_
          ]_x000D_
        ],_x000D_
        "Statistics": {_x000D_
          "CreationDate": "2022-11-15T10:02:33.4860572+01:00",_x000D_
          "LastRefreshDate": "2020-11-09T16:15:50.1288434+01:00",_x000D_
          "TotalRefreshCount": 5,_x000D_
          "CustomInfo": {}_x000D_
        }_x000D_
      },_x000D_
      "7847": {_x000D_
        "$type": "Inside.Core.Formula.Definition.DefinitionAC, Inside.Core.Formula",_x000D_
        "ID": 7847,_x000D_
        "Results": [_x000D_
          [_x000D_
            "Employé"_x000D_
          ]_x000D_
        ],_x000D_
        "Statistics": {_x000D_
          "CreationDate": "2022-11-15T10:02:33.4860572+01:00",_x000D_
          "LastRefreshDate": "2020-11-09T16:15:50.336008+01:00",_x000D_
          "TotalRefreshCount": 5,_x000D_
          "CustomInfo": {}_x000D_
        }_x000D_
      },_x000D_
      "7848": {_x000D_
        "$type": "Inside.Core.Formula.Definition.DefinitionAC, Inside.Core.Formula",_x000D_
        "ID": 7848,_x000D_
        "Results": [_x000D_
          [_x000D_
            "Ingénieur et cadre"_x000D_
          ]_x000D_
        ],_x000D_
        "Statistics": {_x000D_
          "CreationDate": "2022-11-15T10:02:33.4860572+01:00",_x000D_
          "LastRefreshDate": "2020-11-09T16:15:48.8187555+01:00",_x000D_
          "TotalRefreshCount": 5,_x000D_
          "CustomInfo": {}_x000D_
        }_x000D_
      },_x000D_
      "7849": {_x000D_
        "$type": "Inside.Core.Formula.Definition.DefinitionAC, Inside.Core.Formula",_x000D_
        "ID": 7849,_x000D_
        "Results": [_x000D_
          [_x000D_
            "Employé"_x000D_
          ]_x000D_
        ],_x000D_
        "Statistics": {_x000D_
          "CreationDate": "2022-11-15T10:02:33.4860572+01:00",_x000D_
          "LastRefreshDate": "2020-11-09T16:15:49.0462103+01:00",_x000D_
          "TotalRefreshCount": 5,_x000D_
          "CustomInfo": {}_x000D_
        }_x000D_
      },_x000D_
      "7850": {_x000D_
        "$type": "Inside.Core.Formula.Definition.DefinitionAC, Inside.Core.Formula",_x000D_
        "ID": 7850,_x000D_
        "Results": [_x000D_
          [_x000D_
            "Employé"_x000D_
          ]_x000D_
        ],_x000D_
        "Statistics": {_x000D_
          "CreationDate": "2022-11-15T10:02:33.4860572+01:00",_x000D_
          "LastRefreshDate": "2020-11-09T16:15:49.2593392+01:00",_x000D_
          "TotalRefreshCount": 5,_x000D_
          "CustomInfo": {}_x000D_
        }_x000D_
      },_x000D_
      "7851": {_x000D_
        "$type": "Inside.Core.Formula.Definition.DefinitionAC, Inside.Core.Formula",_x000D_
        "ID": 7851,_x000D_
        "Results": [_x000D_
          [_x000D_
            "Employé"_x000D_
          ]_x000D_
        ],_x000D_
        "Statistics": {_x000D_
          "CreationDate": "2022-11-15T10:02:33.4860572+01:00",_x000D_
          "LastRefreshDate": "2020-11-09T16:15:49.4728739+01:00",_x000D_
          "TotalRefreshCount": 5,_x000D_
          "CustomInfo": {}_x000D_
        }_x000D_
      },_x000D_
      "7852": {_x000D_
        "$type": "Inside.Core.Formula.Definition.DefinitionAC, Inside.Core.Formula",_x000D_
        "ID": 7852,_x000D_
        "Results": [_x000D_
          [_x000D_
            "Ingénieur et cadre"_x000D_
          ]_x000D_
        ],_x000D_
        "Statistics": {_x000D_
          "CreationDate": "2022-11-15T10:02:33.4860572+01:00",_x000D_
          "LastRefreshDate": "2020-11-09T16:15:49.6980729+01:00",_x000D_
          "TotalRefreshCount": 5,_x000D_
          "CustomInfo": {}_x000D_
        }_x000D_
      },_x000D_
      "7853": {_x000D_
        "$type": "Inside.Core.Formula.Definition.DefinitionAC, Inside.Core.Formula",_x000D_
        "ID": 7853,_x000D_
        "Results": [_x000D_
          [_x000D_
            "Ingénieur et cadre"_x000D_
          ]_x000D_
        ],_x000D_
        "Statistics": {_x000D_
          "CreationDate": "2022-11-15T10:02:33.4860572+01:00",_x000D_
          "LastRefreshDate": "2020-11-09T16:15:49.9140347+01:00",_x000D_
          "TotalRefreshCount": 5,_x000D_
          "CustomInfo": {}_x000D_
        }_x000D_
      },_x000D_
      "7854": {_x000D_
        "$type": "Inside.Core.Formula.Definition.DefinitionAC, Inside.Core.Formula",_x000D_
        "ID": 7854,_x000D_
        "Results": [_x000D_
          [_x000D_
            "Employé"_x000D_
          ]_x000D_
        ],_x000D_
        "Statistics": {_x000D_
          "CreationDate": "2022-11-15T10:02:33.4860572+01:00",_x000D_
          "LastRefreshDate": "2020-11-09T16:15:50.1307964+01:00",_x000D_
          "TotalRefreshCount": 5,_x000D_
          "CustomInfo": {}_x000D_
        }_x000D_
      },_x000D_
      "7855": {_x000D_
        "$type": "Inside.Core.Formula.Definition.DefinitionAC, Inside.Core.Formula",_x000D_
        "ID": 7855,_x000D_
        "Results": [_x000D_
          [_x000D_
            "Employé"_x000D_
          ]_x000D_
        ],_x000D_
        "Statistics": {_x000D_
          "CreationDate": "2022-11-15T10:02:33.4860572+01:00",_x000D_
          "LastRefreshDate": "2020-11-09T16:15:50.3380027+01:00",_x000D_
          "TotalRefreshCount": 5,_x000D_
          "CustomInfo": {}_x000D_
        }_x000D_
      },_x000D_
      "7856": {_x000D_
        "$type": "Inside.Core.Formula.Definition.DefinitionAC, Inside.Core.Formula",_x000D_
        "ID": 7856,_x000D_
        "Results": [_x000D_
          [_x000D_
            "Employé"_x000D_
          ]_x000D_
        ],_x000D_
        "Statistics": {_x000D_
          "CreationDate": "2022-11-15T10:02:33.4860572+01:00",_x000D_
          "LastRefreshDate": "2020-11-09T16:15:48.8207502+01:00",_x000D_
          "TotalRefreshCount": 5,_x000D_
          "CustomInfo": {}_x000D_
        }_x000D_
      },_x000D_
      "7857": {_x000D_
        "$type": "Inside.Core.Formula.Definition.DefinitionAC, Inside.Core.Formula",_x000D_
        "ID": 7857,_x000D_
        "Results": [_x000D_
          [_x000D_
            "Employé"_x000D_
          ]_x000D_
        ],_x000D_
        "Statistics": {_x000D_
          "CreationDate": "2022-11-15T10:02:33.4860572+01:00",_x000D_
          "LastRefreshDate": "2020-11-09T16:15:49.0481663+01:00",_x000D_
          "TotalRefreshCount": 5,_x000D_
          "CustomInfo": {}_x000D_
        }_x000D_
      },_x000D_
      "7858": {_x000D_
        "$type": "Inside.Core.Formula.Definition.DefinitionAC, Inside.Core.Formula",_x000D_
        "ID": 7858,_x000D_
        "Results": [_x000D_
          [_x000D_
            "Ingénieur et cadre"_x000D_
          ]_x000D_
        ],_x000D_
        "Statistics": {_x000D_
          "CreationDate": "2022-11-15T10:02:33.4860572+01:00",_x000D_
          "LastRefreshDate": "2020-11-09T16:15:49.2613044+01:00",_x000D_
          "TotalRefreshCount": 5,_x000D_
          "CustomInfo": {}_x000D_
        }_x000D_
      },_x000D_
      "7859": {_x000D_
        "$type": "Inside.Core.Formula.Definition.DefinitionAC, Inside.Core.Formula",_x000D_
        "ID": 7859,_x000D_
        "Results": [_x000D_
          [_x000D_
            "Employé"_x000D_
          ]_x000D_
        ],_x000D_
        "Statistics": {_x000D_
          "CreationDate": "2022-11-15T10:02:33.4860572+01:00",_x000D_
          "LastRefreshDate": "2020-11-09T16:15:49.4738693+01:00",_x000D_
          "TotalRefreshCount": 5,_x000D_
          "CustomInfo": {}_x000D_
        }_x000D_
      },_x000D_
      "7860": {_x000D_
        "$type": "Inside.Core.Formula.Definition.DefinitionAC, Inside.Core.Formula",_x000D_
        "ID": 7860,_x000D_
        "Results": [_x000D_
          [_x000D_
            "2"_x000D_
          ]_x000D_
        ],_x000D_
        "Statistics": {_x000D_
          "CreationDate": "2022-11-15T10:02:33.4860572+01:00",_x000D_
          "LastRefreshDate": "2020-11-09T16:15:49.6990703+01:00",_x000D_
          "TotalRefreshCount": 5,_x000D_
          "CustomInfo": {}_x000D_
        }_x000D_
      },_x000D_
      "7861": {_x000D_
        "$type": "Inside.Core.Formula.Definition.DefinitionAC, Inside.Core.Formula",_x000D_
        "ID": 7861,_x000D_
        "Results": [_x000D_
          [_x000D_
            "2"_x000D_
          ]_x000D_
        ],_x000D_
        "Statistics": {_x000D_
          "CreationDate": "2022-11-15T10:02:33.4860572+01:00",_x000D_
          "LastRefreshDate": "2020-11-09T16:15:49.916028+01:00",_x000D_
          "TotalRefreshCount": 5,_x000D_
          "CustomInfo": {}_x000D_
        }_x000D_
      },_x000D_
      "7862": {_x000D_
        "$type": "Inside.Core.Formula.Definition.DefinitionAC, Inside.Core.Formula",_x000D_
        "ID": 7862,_x000D_
        "Results": [_x000D_
          [_x000D_
            "4"_x000D_
          ]_x000D_
        ],_x000D_
        "Statistics": {_x000D_
          "CreationDate": "2022-11-15T10:02:33.4860572+01:00",_x000D_
          "LastRefreshDate": "2020-11-09T16:15:50.1327914+01:00",_x000D_
          "TotalRefreshCount": 5,_x000D_
          "CustomInfo": {}_x000D_
        }_x000D_
      },_x000D_
      "7863": {_x000D_
        "$type": "Inside.Core.Formula.Definition.DefinitionAC, Inside.Core.Formula",_x000D_
        "ID": 7863,_x000D_
        "Results": [_x000D_
          [_x000D_
            "2"_x000D_
          ]_x000D_
        ],_x000D_
        "Statistics": {_x000D_
          "CreationDate": "2022-11-15T10:02:33.4860572+01:00",_x000D_
          "LastRefreshDate": "2020-11-09T16:15:50.3389997+01:00",_x000D_
          "TotalRefreshCount": 5,_x000D_
          "CustomInfo": {}_x000D_
        }_x000D_
      },_x000D_
      "7864": {_x000D_
        "$type": "Inside.Core.Formula.Definition.DefinitionAC, Inside.Core.Formula",_x000D_
        "ID": 7864,_x000D_
        "Results": [_x000D_
          [_x000D_
            "2"_x000D_
          ]_x000D_
        ],_x000D_
        "Statistics": {_x000D_
          "CreationDate": "2022-11-15T10:02:33.4860572+01:00",_x000D_
          "LastRefreshDate": "2020-11-09T16:15:48.8217478+01:00",_x000D_
          "TotalRefreshCount": 5,_x000D_
          "CustomInfo": {}_x000D_
        }_x000D_
      },_x000D_
      "7865": {_x000D_
        "$type": "Inside.Core.Formula.Definition.DefinitionAC, Inside.Core.Formula",_x000D_
        "ID": 7865,_x000D_
        "Results": [_x000D_
          [_x000D_
            "2"_x000D_
          ]_x000D_
        ],_x000D_
        "Statistics": {_x000D_
          "CreationDate": "2022-11-15T10:02:33.4860572+01:00",_x000D_
          "LastRefreshDate": "2020-11-09T16:15:49.0502055+01:00",_x000D_
          "TotalRefreshCount": 5,_x000D_
          "CustomInfo": {}_x000D_
        }_x000D_
      },_x000D_
      "7866": {_x000D_
        "$type": "Inside.Core.Formula.Definition.DefinitionAC, Inside.Core.Formula",_x000D_
        "ID": 7866,_x000D_
        "Results": [_x000D_
          [_x000D_
            "1"_x000D_
          ]_x000D_
        ],_x000D_
        "Statistics": {_x000D_
          "CreationDate": "2022-11-15T10:02:33.4860572+01:00",_x000D_
          "LastRefreshDate": "2020-11-09T16:15:49.2632981+01:00",_x000D_
          "TotalRefreshCount": 5,_x000D_
          "CustomInfo": {}_x000D_
        }_x000D_
      },_x000D_
      "7867": {_x000D_
        "$type": "Inside.Core.Formula.Definition.DefinitionAC, Inside.Core.Formula",_x000D_
        "ID": 7867,_x000D_
        "Results": [_x000D_
          [_x000D_
            "3"_x000D_
          ]_x000D_
        ],_x000D_
        "Statistics": {_x000D_
          "CreationDate": "2022-11-15T10:02:33.4860572+01:00",_x000D_
          "LastRefreshDate": "2020-11-09T16:15:49.4758655+01:00",_x000D_
          "TotalRefreshCount": 5,_x000D_
          "CustomInfo": {}_x000D_
        }_x000D_
      },_x000D_
      "7868": {_x000D_
        "$type": "Inside.Core.Formula.Definition.DefinitionAC, Inside.Core.Formula",_x000D_
        "ID": 7868,_x000D_
        "Results": [_x000D_
          [_x000D_
            "1"_x000D_
          ]_x000D_
        ],_x000D_
        "Statistics": {_x000D_
          "CreationDate": "2022-11-15T10:02:33.4860572+01:00",_x000D_
          "LastRefreshDate": "2020-11-09T16:15:49.7011028+01:00",_x000D_
          "TotalRefreshCount": 5,_x000D_
          "CustomInfo": {}_x000D_
        }_x000D_
      },_x000D_
      "7869": {_x000D_
        "$type": "Inside.Core.Formula.Definition.DefinitionAC, Inside.Core.Formula",_x000D_
        "ID": 7869,_x000D_
        "Results": [_x000D_
          [_x000D_
            "2"_x000D_
          ]_x000D_
        ],_x000D_
        "Statistics": {_x000D_
          "CreationDate": "2022-11-15T10:02:33.4860572+01:00",_x000D_
          "LastRefreshDate": "2020-11-09T16:15:49.917063+01:00",_x000D_
          "TotalRefreshCount": 5,_x000D_
          "CustomInfo": {}_x000D_
        }_x000D_
      },_x000D_
      "7870": {_x000D_
        "$type": "Inside.Core.Formula.Definition.DefinitionAC, Inside.Core.Formula",_x000D_
        "ID": 7870,_x000D_
        "Results": [_x000D_
          [_x000D_
            "1"_x000D_
          ]_x000D_
        ],_x000D_
        "Statistics": {_x000D_
          "CreationDate": "2022-11-15T10:02:33.4860572+01:00",_x000D_
          "LastRefreshDate": "2020-11-09T16:15:50.1338271+01:00",_x000D_
          "TotalRefreshCount": 5,_x000D_
          "CustomInfo": {}_x000D_
        }_x000D_
      },_x000D_
      "7871": {_x000D_
        "$type": "Inside.Core.Formula.Definition.DefinitionAC, Inside.Core.Formula",_x000D_
        "ID": 7871,_x000D_
        "Results": [_x000D_
          [_x000D_
            "3"_x000D_
          ]_x000D_
        ],_x000D_
        "Statistics": {_x000D_
          "CreationDate": "2022-11-15T10:02:33.48605</t>
  </si>
  <si>
    <t>72+01:00",_x000D_
          "LastRefreshDate": "2020-11-09T16:15:50.3409921+01:00",_x000D_
          "TotalRefreshCount": 5,_x000D_
          "CustomInfo": {}_x000D_
        }_x000D_
      },_x000D_
      "7872": {_x000D_
        "$type": "Inside.Core.Formula.Definition.DefinitionAC, Inside.Core.Formula",_x000D_
        "ID": 7872,_x000D_
        "Results": [_x000D_
          [_x000D_
            "1"_x000D_
          ]_x000D_
        ],_x000D_
        "Statistics": {_x000D_
          "CreationDate": "2022-11-15T10:02:33.4860572+01:00",_x000D_
          "LastRefreshDate": "2020-11-09T16:15:48.823743+01:00",_x000D_
          "TotalRefreshCount": 5,_x000D_
          "CustomInfo": {}_x000D_
        }_x000D_
      },_x000D_
      "7873": {_x000D_
        "$type": "Inside.Core.Formula.Definition.DefinitionAC, Inside.Core.Formula",_x000D_
        "ID": 7873,_x000D_
        "Results": [_x000D_
          [_x000D_
            "2"_x000D_
          ]_x000D_
        ],_x000D_
        "Statistics": {_x000D_
          "CreationDate": "2022-11-15T10:02:33.4860572+01:00",_x000D_
          "LastRefreshDate": "2020-11-09T16:15:49.0521998+01:00",_x000D_
          "TotalRefreshCount": 5,_x000D_
          "CustomInfo": {}_x000D_
        }_x000D_
      },_x000D_
      "7874": {_x000D_
        "$type": "Inside.Core.Formula.Definition.DefinitionAC, Inside.Core.Formula",_x000D_
        "ID": 7874,_x000D_
        "Results": [_x000D_
          [_x000D_
            "2"_x000D_
          ]_x000D_
        ],_x000D_
        "Statistics": {_x000D_
          "CreationDate": "2022-11-15T10:02:33.4860572+01:00",_x000D_
          "LastRefreshDate": "2020-11-09T16:15:49.2653055+01:00",_x000D_
          "TotalRefreshCount": 5,_x000D_
          "CustomInfo": {}_x000D_
        }_x000D_
      },_x000D_
      "7875": {_x000D_
        "$type": "Inside.Core.Formula.Definition.DefinitionAC, Inside.Core.Formula",_x000D_
        "ID": 7875,_x000D_
        "Results": [_x000D_
          [_x000D_
            "2"_x000D_
          ]_x000D_
        ],_x000D_
        "Statistics": {_x000D_
          "CreationDate": "2022-11-15T10:02:33.4860572+01:00",_x000D_
          "LastRefreshDate": "2020-11-09T16:15:49.4778667+01:00",_x000D_
          "TotalRefreshCount": 5,_x000D_
          "CustomInfo": {}_x000D_
        }_x000D_
      },_x000D_
      "7876": {_x000D_
        "$type": "Inside.Core.Formula.Definition.DefinitionAC, Inside.Core.Formula",_x000D_
        "ID": 7876,_x000D_
        "Results": [_x000D_
          [_x000D_
            "1"_x000D_
          ]_x000D_
        ],_x000D_
        "Statistics": {_x000D_
          "CreationDate": "2022-11-15T10:02:33.4860572+01:00",_x000D_
          "LastRefreshDate": "2020-11-09T16:15:49.7031016+01:00",_x000D_
          "TotalRefreshCount": 5,_x000D_
          "CustomInfo": {}_x000D_
        }_x000D_
      },_x000D_
      "7877": {_x000D_
        "$type": "Inside.Core.Formula.Definition.DefinitionAC, Inside.Core.Formula",_x000D_
        "ID": 7877,_x000D_
        "Results": [_x000D_
          [_x000D_
            "2"_x000D_
          ]_x000D_
        ],_x000D_
        "Statistics": {_x000D_
          "CreationDate": "2022-11-15T10:02:33.4860572+01:00",_x000D_
          "LastRefreshDate": "2020-11-09T16:15:49.9190573+01:00",_x000D_
          "TotalRefreshCount": 5,_x000D_
          "CustomInfo": {}_x000D_
        }_x000D_
      },_x000D_
      "7878": {_x000D_
        "$type": "Inside.Core.Formula.Definition.DefinitionAC, Inside.Core.Formula",_x000D_
        "ID": 7878,_x000D_
        "Results": [_x000D_
          [_x000D_
            "2"_x000D_
          ]_x000D_
        ],_x000D_
        "Statistics": {_x000D_
          "CreationDate": "2022-11-15T10:02:33.4860572+01:00",_x000D_
          "LastRefreshDate": "2020-11-09T16:15:50.1358257+01:00",_x000D_
          "TotalRefreshCount": 5,_x000D_
          "CustomInfo": {}_x000D_
        }_x000D_
      },_x000D_
      "7879": {_x000D_
        "$type": "Inside.Core.Formula.Definition.DefinitionAC, Inside.Core.Formula",_x000D_
        "ID": 7879,_x000D_
        "Results": [_x000D_
          [_x000D_
            "4"_x000D_
          ]_x000D_
        ],_x000D_
        "Statistics": {_x000D_
          "CreationDate": "2022-11-15T10:02:33.4860572+01:00",_x000D_
          "LastRefreshDate": "2020-11-09T16:15:50.3419902+01:00",_x000D_
          "TotalRefreshCount": 5,_x000D_
          "CustomInfo": {}_x000D_
        }_x000D_
      },_x000D_
      "7880": {_x000D_
        "$type": "Inside.Core.Formula.Definition.DefinitionAC, Inside.Core.Formula",_x000D_
        "ID": 7880,_x000D_
        "Results": [_x000D_
          [_x000D_
            "2"_x000D_
          ]_x000D_
        ],_x000D_
        "Statistics": {_x000D_
          "CreationDate": "2022-11-15T10:02:33.4860572+01:00",_x000D_
          "LastRefreshDate": "2020-11-09T16:15:48.8257377+01:00",_x000D_
          "TotalRefreshCount": 5,_x000D_
          "CustomInfo": {}_x000D_
        }_x000D_
      },_x000D_
      "7881": {_x000D_
        "$type": "Inside.Core.Formula.Definition.DefinitionAC, Inside.Core.Formula",_x000D_
        "ID": 7881,_x000D_
        "Results": [_x000D_
          [_x000D_
            "2"_x000D_
          ]_x000D_
        ],_x000D_
        "Statistics": {_x000D_
          "CreationDate": "2022-11-15T10:02:33.4860572+01:00",_x000D_
          "LastRefreshDate": "2020-11-09T16:15:49.0541953+01:00",_x000D_
          "TotalRefreshCount": 5,_x000D_
          "CustomInfo": {}_x000D_
        }_x000D_
      },_x000D_
      "7882": {_x000D_
        "$type": "Inside.Core.Formula.Definition.DefinitionAC, Inside.Core.Formula",_x000D_
        "ID": 7882,_x000D_
        "Results": [_x000D_
          [_x000D_
            "2"_x000D_
          ]_x000D_
        ],_x000D_
        "Statistics": {_x000D_
          "CreationDate": "2022-11-15T10:02:33.4860572+01:00",_x000D_
          "LastRefreshDate": "2020-11-09T16:15:49.2677051+01:00",_x000D_
          "TotalRefreshCount": 5,_x000D_
          "CustomInfo": {}_x000D_
        }_x000D_
      },_x000D_
      "7883": {_x000D_
        "$type": "Inside.Core.Formula.Definition.DefinitionAC, Inside.Core.Formula",_x000D_
        "ID": 7883,_x000D_
        "Results": [_x000D_
          [_x000D_
            "1"_x000D_
          ]_x000D_
        ],_x000D_
        "Statistics": {_x000D_
          "CreationDate": "2022-11-15T10:02:33.4860572+01:00",_x000D_
          "LastRefreshDate": "2020-11-09T16:15:49.4788616+01:00",_x000D_
          "TotalRefreshCount": 5,_x000D_
          "CustomInfo": {}_x000D_
        }_x000D_
      },_x000D_
      "7884": {_x000D_
        "$type": "Inside.Core.Formula.Definition.DefinitionAC, Inside.Core.Formula",_x000D_
        "ID": 7884,_x000D_
        "Results": [_x000D_
          [_x000D_
            "3"_x000D_
          ]_x000D_
        ],_x000D_
        "Statistics": {_x000D_
          "CreationDate": "2022-11-15T10:02:33.4860572+01:00",_x000D_
          "LastRefreshDate": "2020-11-09T16:15:49.7040833+01:00",_x000D_
          "TotalRefreshCount": 5,_x000D_
          "CustomInfo": {}_x000D_
        }_x000D_
      },_x000D_
      "7885": {_x000D_
        "$type": "Inside.Core.Formula.Definition.DefinitionAC, Inside.Core.Formula",_x000D_
        "ID": 7885,_x000D_
        "Results": [_x000D_
          [_x000D_
            "1"_x000D_
          ]_x000D_
        ],_x000D_
        "Statistics": {_x000D_
          "CreationDate": "2022-11-15T10:02:33.4860572+01:00",_x000D_
          "LastRefreshDate": "2020-11-09T16:15:49.9210538+01:00",_x000D_
          "TotalRefreshCount": 5,_x000D_
          "CustomInfo": {}_x000D_
        }_x000D_
      },_x000D_
      "7886": {_x000D_
        "$type": "Inside.Core.Formula.Definition.DefinitionAC, Inside.Core.Formula",_x000D_
        "ID": 7886,_x000D_
        "Results": [_x000D_
          [_x000D_
            "2"_x000D_
          ]_x000D_
        ],_x000D_
        "Statistics": {_x000D_
          "CreationDate": "2022-11-15T10:02:33.4860572+01:00",_x000D_
          "LastRefreshDate": "2020-11-09T16:15:50.1368183+01:00",_x000D_
          "TotalRefreshCount": 5,_x000D_
          "CustomInfo": {}_x000D_
        }_x000D_
      },_x000D_
      "7887": {_x000D_
        "$type": "Inside.Core.Formula.Definition.DefinitionAC, Inside.Core.Formula",_x000D_
        "ID": 7887,_x000D_
        "Results": [_x000D_
          [_x000D_
            "2"_x000D_
          ]_x000D_
        ],_x000D_
        "Statistics": {_x000D_
          "CreationDate": "2022-11-15T10:02:33.4860572+01:00",_x000D_
          "LastRefreshDate": "2020-11-09T16:15:50.3439835+01:00",_x000D_
          "TotalRefreshCount": 5,_x000D_
          "CustomInfo": {}_x000D_
        }_x000D_
      },_x000D_
      "7888": {_x000D_
        "$type": "Inside.Core.Formula.Definition.DefinitionAC, Inside.Core.Formula",_x000D_
        "ID": 7888,_x000D_
        "Results": [_x000D_
          [_x000D_
            "2"_x000D_
          ]_x000D_
        ],_x000D_
        "Statistics": {_x000D_
          "CreationDate": "2022-11-15T10:02:33.4860572+01:00",_x000D_
          "LastRefreshDate": "2020-11-09T16:15:48.8267348+01:00",_x000D_
          "TotalRefreshCount": 5,_x000D_
          "CustomInfo": {}_x000D_
        }_x000D_
      },_x000D_
      "7889": {_x000D_
        "$type": "Inside.Core.Formula.Definition.DefinitionAC, Inside.Core.Formula",_x000D_
        "ID": 7889,_x000D_
        "Results": [_x000D_
          [_x000D_
            "1"_x000D_
          ]_x000D_
        ],_x000D_
        "Statistics": {_x000D_
          "CreationDate": "2022-11-15T10:02:33.4860572+01:00",_x000D_
          "LastRefreshDate": "2020-11-09T16:15:49.0551938+01:00",_x000D_
          "TotalRefreshCount": 5,_x000D_
          "CustomInfo": {}_x000D_
        }_x000D_
      },_x000D_
      "7890": {_x000D_
        "$type": "Inside.Core.Formula.Definition.DefinitionAC, Inside.Core.Formula",_x000D_
        "ID": 7890,_x000D_
        "Results": [_x000D_
          [_x000D_
            "1"_x000D_
          ]_x000D_
        ],_x000D_
        "Statistics": {_x000D_
          "CreationDate": "2022-11-15T10:02:33.4860572+01:00",_x000D_
          "LastRefreshDate": "2020-11-09T16:15:49.2692818+01:00",_x000D_
          "TotalRefreshCount": 5,_x000D_
          "CustomInfo": {}_x000D_
        }_x000D_
      },_x000D_
      "7891": {_x000D_
        "$type": "Inside.Core.Formula.Definition.DefinitionAC, Inside.Core.Formula",_x000D_
        "ID": 7891,_x000D_
        "Results": [_x000D_
          [_x000D_
            "2"_x000D_
          ]_x000D_
        ],_x000D_
        "Statistics": {_x000D_
          "CreationDate": "2022-11-15T10:02:33.4860572+01:00",_x000D_
          "LastRefreshDate": "2020-11-09T16:15:49.4808599+01:00",_x000D_
          "TotalRefreshCount": 5,_x000D_
          "CustomInfo": {}_x000D_
        }_x000D_
      },_x000D_
      "7892": {_x000D_
        "$type": "Inside.Core.Formula.Definition.DefinitionAC, Inside.Core.Formula",_x000D_
        "ID": 7892,_x000D_
        "Results": [_x000D_
          [_x000D_
            "3"_x000D_
          ]_x000D_
        ],_x000D_
        "Statistics": {_x000D_
          "CreationDate": "2022-11-15T10:02:33.4860572+01:00",_x000D_
          "LastRefreshDate": "2020-11-09T16:15:49.7060513+01:00",_x000D_
          "TotalRefreshCount": 5,_x000D_
          "CustomInfo": {}_x000D_
        }_x000D_
      },_x000D_
      "7893": {_x000D_
        "$type": "Inside.Core.Formula.Definition.DefinitionAC, Inside.Core.Formula",_x000D_
        "ID": 7893,_x000D_
        "Results": [_x000D_
          [_x000D_
            "3"_x000D_
          ]_x000D_
        ],_x000D_
        "Statistics": {_x000D_
          "CreationDate": "2022-11-15T10:02:33.4860572+01:00",_x000D_
          "LastRefreshDate": "2020-11-09T16:15:49.9230102+01:00",_x000D_
          "TotalRefreshCount": 5,_x000D_
          "CustomInfo": {}_x000D_
        }_x000D_
      },_x000D_
      "7894": {_x000D_
        "$type": "Inside.Core.Formula.Definition.DefinitionAC, Inside.Core.Formula",_x000D_
        "ID": 7894,_x000D_
        "Results": [_x000D_
          [_x000D_
            "1"_x000D_
          ]_x000D_
        ],_x000D_
        "Statistics": {_x000D_
          "CreationDate": "2022-11-15T10:02:33.4860572+01:00",_x000D_
          "LastRefreshDate": "2020-11-09T16:15:50.1387747+01:00",_x000D_
          "TotalRefreshCount": 5,_x000D_
          "CustomInfo": {}_x000D_
        }_x000D_
      },_x000D_
      "7895": {_x000D_
        "$type": "Inside.Core.Formula.Definition.DefinitionAC, Inside.Core.Formula",_x000D_
        "ID": 7895,_x000D_
        "Results": [_x000D_
          [_x000D_
            "2"_x000D_
          ]_x000D_
        ],_x000D_
        "Statistics": {_x000D_
          "CreationDate": "2022-11-15T10:02:33.4860572+01:00",_x000D_
          "LastRefreshDate": "2020-11-09T16:15:50.3459381+01:00",_x000D_
          "TotalRefreshCount": 5,_x000D_
          "CustomInfo": {}_x000D_
        }_x000D_
      },_x000D_
      "7896": {_x000D_
        "$type": "Inside.Core.Formula.Definition.DefinitionAC, Inside.Core.Formula",_x000D_
        "ID": 7896,_x000D_
        "Results": [_x000D_
          [_x000D_
            "2"_x000D_
          ]_x000D_
        ],_x000D_
        "Statistics": {_x000D_
          "CreationDate": "2022-11-15T10:02:33.4860572+01:00",_x000D_
          "LastRefreshDate": "2020-11-09T16:15:48.8287345+01:00",_x000D_
          "TotalRefreshCount": 5,_x000D_
          "CustomInfo": {}_x000D_
        }_x000D_
      },_x000D_
      "7897": {_x000D_
        "$type": "Inside.Core.Formula.Definition.DefinitionAC, Inside.Core.Formula",_x000D_
        "ID": 7897,_x000D_
        "Results": [_x000D_
          [_x000D_
            "2"_x000D_
          ]_x000D_
        ],_x000D_
        "Statistics": {_x000D_
          "CreationDate": "2022-11-15T10:02:33.4860572+01:00",_x000D_
          "LastRefreshDate": "2020-11-09T16:15:49.2707909+01:00",_x000D_
          "TotalRefreshCount": 5,_x000D_
          "CustomInfo": {}_x000D_
        }_x000D_
      },_x000D_
      "7898": {_x000D_
        "$type": "Inside.Core.Formula.Definition.DefinitionAC, Inside.Core.Formula",_x000D_
        "ID": 7898,_x000D_
        "Results": [_x000D_
          [_x000D_
            "1"_x000D_
          ]_x000D_
        ],_x000D_
        "Statistics": {_x000D_
          "CreationDate": "2022-11-15T10:02:33.4860572+01:00",_x000D_
          "LastRefreshDate": "2020-11-09T16:15:49.7080735+01:00",_x000D_
          "TotalRefreshCount": 5,_x000D_
          "CustomInfo": {}_x000D_
        }_x000D_
      },_x000D_
      "7899": {_x000D_
        "$type": "Inside.Core.Formula.Definition.DefinitionAC, Inside.Core.Formula",_x000D_
        "ID": 7899,_x000D_
        "Results": [_x000D_
          [_x000D_
            "1"_x000D_
          ]_x000D_
        ],_x000D_
        "Statistics": {_x000D_
          "CreationDate": "2022-11-15T10:02:33.4860572+01:00",_x000D_
          "LastRefreshDate": "2020-11-09T16:15:50.1408093+01:00",_x000D_
          "TotalRefreshCount": 5,_x000D_
          "CustomInfo": {}_x000D_
        }_x000D_
      },_x000D_
      "7900": {_x000D_
        "$type": "Inside.Core.Formula.Definition.DefinitionAC, Inside.Core.Formula",_x000D_
        "ID": 7900,_x000D_
        "Results": [_x000D_
          [_x000D_
            "2"_x000D_
          ]_x000D_
        ],_x000D_
        "Statistics": {_x000D_
          "CreationDate": "2022-11-15T10:02:33.4860572+01:00",_x000D_
          "LastRefreshDate": "2020-11-09T16:15:48.8307242+01:00",_x000D_
          "TotalRefreshCount": 5,_x000D_
          "CustomInfo": {}_x000D_
        }_x000D_
      },_x000D_
      "7901": {_x000D_
        "$type": "Inside.Core.Formula.Definition.DefinitionAC, Inside.Core.Formula",_x000D_
        "ID": 7901,_x000D_
        "Results": [_x000D_
          [_x000D_
            "3"_x000D_
          ]_x000D_
        ],_x000D_
        "Statistics": {_x000D_
          "CreationDate": "2022-11-15T10:02:33.4860572+01:00",_x000D_
          "LastRefreshDate": "2020-11-09T16:15:49.2723034+01:00",_x000D_
          "TotalRefreshCount": 5,_x000D_
          "CustomInfo": {}_x000D_
        }_x000D_
      },_x000D_
      "7902": {_x000D_
        "$type": "Inside.Core.Formula.Definition.DefinitionAC, Inside.Core.Formula",_x000D_
        "ID": 7902,_x000D_
        "Results": [_x000D_
          [_x000D_
            "1"_x000D_
          ]_x000D_
        ],_x000D_
        "Statistics": {_x000D_
          "CreationDate": "2022-11-15T10:02:33.4860572+01:00",_x000D_
          "LastRefreshDate": "2020-11-09T16:15:49.7100794+01:00",_x000D_
          "TotalRefreshCount": 5,_x000D_
          "CustomInfo": {}_x000D_
        }_x000D_
      },_x000D_
      "7903": {_x000D_
        "$type": "Inside.Core.Formula.Definition.DefinitionAC, Inside.Core.Formula",_x000D_
        "ID": 7903,_x000D_
        "Results": [_x000D_
          [_x000D_
            "1"_x000D_
          ]_x000D_
        ],_x000D_
        "Statistics": {_x000D_
          "CreationDate": "2022-11-15T10:02:33.4860572+01:00",_x000D_
          "LastRefreshDate": "2020-11-09T16:15:50.1418066+01:00",_x000D_
          "TotalRefreshCount": 5,_x000D_
          "CustomInfo": {}_x000D_
        }_x000D_
      },_x000D_
      "7904": {_x000D_
        "$type": "Inside.Core.Formula.Definition.DefinitionAC, Inside.Core.Formula",_x000D_
        "ID": 7904,_x000D_
        "Results": [_x000D_
          [_x000D_
            "2"_x000D_
          ]_x000D_
        ],_x000D_
        "Statistics": {_x000D_
          "CreationDate": "2022-11-15T10:02:33.4860572+01:00",_x000D_
          "LastRefreshDate": "2020-11-09T16:15:48.8327636+01:00",_x000D_
          "TotalRefreshCount": 5,_x000D_
          "CustomInfo": {}_x000D_
        }_x000D_
      },_x000D_
      "7905": {_x000D_
        "$type": "Inside.Core.Formula.Definition.DefinitionAC, Inside.Core.Formula",_x000D_
        "ID": 7905,_x000D_
        "Results": [_x000D_
          [_x000D_
            "1"_x000D_
          ]_x000D_
        ],_x000D_
        "Statistics": {_x000D_
          "CreationDate": "2022-11-15T10:02:33.4860572+01:00",_x000D_
          "LastRefreshDate": "2020-11-09T16:15:49.2752819+01:00",_x000D_
          "TotalRefreshCount": 5,_x000D_
          "CustomInfo": {}_x000D_
        }_x000D_
      },_x000D_
      "7906": {_x000D_
        "$type": "Inside.Core.Formula.Definition.DefinitionAC, Inside.Core.Formula",_x000D_
        "ID": 7906,_x000D_
        "Results": [_x000D_
          [_x000D_
            "3"_x000D_
          ]_x000D_
        ],_x000D_
        "Statistics": {_x000D_
          "CreationDate": "2022-11-15T10:02:33.4860572+01:00",_x000D_
          "LastRefreshDate": "2020-11-09T16:15:49.7110389+01:00",_x000D_
          "TotalRefreshCount": 5,_x000D_
          "CustomInfo": {}_x000D_
        }_x000D_
      },_x000D_
      "7907": {_x000D_
        "$type": "Inside.Core.Formula.Definition.DefinitionAC, Inside.Core.Formula",_x000D_
        "ID": 7907,_x000D_
        "Results": [_x000D_
          [_x000D_
            "1"_x000D_
          ]_x000D_
        ],_x000D_
        "Statistics": {_x000D_
          "CreationDate": "2022-11-15T10:02:33.4860572+01:00",_x000D_
          "LastRefreshDate": "2020-11-09T16:15:50.1438013+01:00",_x000D_
          "TotalRefreshCount": 5,_x000D_
          "CustomInfo": {}_x000D_
        }_x000D_
      },_x000D_
      "7908": {_x000D_
        "$type": "Inside.Core.Formula.Definition.DefinitionAC, Inside.Core.Formula",_x000D_
        "ID": 7908,_x000D_
        "Results": [_x000D_
          [_x000D_
            "2"_x000D_
          ]_x000D_
        ],_x000D_
        "Statistics": {_x000D_
          "CreationDate": "2022-11-15T10:02:33.4860572+01:00",_x000D_
          "LastRefreshDate": "2020-11-09T16:15:48.8337586+01:00",_x000D_
          "TotalRefreshCount": 5,_x000D_
          "CustomInfo": {}_x000D_
        }_x000D_
      },_x000D_
      "7909": {_x000D_
        "$type": "Inside.Core.Formula.Definition.DefinitionAC, Inside.Core.Formula",_x000D_
        "ID": 7909,_x000D_
        "Results": [_x000D_
          [_x000D_
            "2"_x000D_
          ]_x000D_
        ],_x000D_
        "Statistics": {_x000D_
          "CreationDate": "2022-11-15T10:02:33.4860572+01:00",_x000D_
          "LastRefreshDate": "2020-11-09T16:15:49.2767872+01:00",_x000D_
          "TotalRefreshCount": 5,_x000D_
          "CustomInfo": {}_x000D_
        }_x000D_
      },_x000D_
      "7910": {_x000D_
        "$type": "Inside.Core.Formula.Definition.DefinitionAC, Inside.Core.Formula",_x000D_
        "ID": 7910,_x000D_
        "Results": [_x000D_
          [_x000D_
            "4"_x000D_
          ]_x000D_
        ],_x000D_
        "Statistics": {_x000D_
          "CreationDate": "2022-11-15T10:02:33.4860572+01:00",_x000D_
          "LastRefreshDate": "2020-11-09T16:15:49.713068+01:00",_x000D_
          "TotalRefreshCount": 5,_x000D_
          "CustomInfo": {}_x000D_
        }_x000D_
      },_x000D_
      "7911": {_x000D_
        "$type": "Inside.Core.Formula.Definition.DefinitionAC, Inside.Core.Formula",_x000D_
        "ID": 7911,_x000D_
        "Results": [_x000D_
          [_x000D_
            "2"_x000D_
          ]_x000D_
        ],_x000D_
        "Statistics": {_x000D_
          "CreationDate": "2022-11-15T10:02:33.4860572+01:00",_x000D_
          "LastRefreshDate": "2020-11-09T16:15:50.1457991+01:00",_x000D_
          "TotalRefreshCount": 5,_x000D_
          "CustomInfo": {}_x000D_
        }_x000D_
      },_x000D_
      "7912": {_x000D_
        "$type": "Inside.Core.Formula.Definition.DefinitionAC, Inside.Core.Formula",_x000D_
        "ID": 7912,_x000D_
        "Results": [_x000D_
          [_x000D_
            "1"_x000D_
          ]_x000D_
        ],_x000D_
        "Statistics": {_x000D_
          "CreationDate": "2022-11-15T10:02:33.4860572+01:00",_x000D_
          "LastRefreshDate": "2020-11-09T16:15:48.835753+01:00",_x000D_
          "TotalRefreshCount": 5,_x000D_
          "CustomInfo": {}_x000D_
        }_x000D_
      },_x000D_
      "7913": {_x000D_
        "$type": "Inside.Core.Formula.Definition.DefinitionAC, Inside.Core.Formula",_x000D_
        "ID": 7913,_x000D_
        "Results": [_x000D_
          [_x000D_
            ""_x000D_
          ]_x000D_
        ],_x000D_
        "Statistics": {_x000D_
          "CreationDate": "2022-11-15T10:02:33.4860572+01:00",_x000D_
          "LastRefreshDate": "2020-11-09T16:15:49.4898343+01:00",_x000D_
          "TotalRefreshCount": 5,_x000D_
          "CustomInfo": {}_x000D_
        }_x000D_
      },_x000D_
      "7914": {_x000D_
        "$type": "Inside.Core.Formula.Definition.DefinitionAC, Inside.Core.Formula",_x000D_
        "ID": 7914,_x000D_
        "Results": [_x000D_
          [_x000D_
            "Catégorie 1"_x000D_
          ]_x000D_
        ],_x000D_
        "Statistics": {_x000D_
          "CreationDate": "2022-11-15T10:02:33.4860572+01:00",_x000D_
          "LastRefreshDate": "2020-11-09T16:15:50.1477898+01:00",_x000D_
          "TotalRefreshCount": 5,_x000D_
          "CustomInfo": {}_x000D_
        }_x000D_
      },_x000D_
      "7915": {_x000D_
        "$type": "Inside.Core.Formula.Definition.DefinitionAC, Inside.Core.Formula",_x000D_
        "ID": 7915,_x000D_
        "Results": [_x000D_
          [_x000D_
            "Catégorie 2"_x000D_
          ]_x000D_
        ],_x000D_
        "Statistics": {_x000D_
          "CreationDate": "2022-11-15T10:02:33.4860572+01:00",_x000D_
          "LastRefreshDate": "2020-11-09T16:15:49.0658011+01:00",_x000D_
          "TotalRefreshCount": 5,_x000D_
          "CustomInfo": {}_x000D_
        }_x000D_
      },_x000D_
      "7916": {_x000D_
        "$type": "Inside.Core.Formula.Definition.DefinitionAC, Inside.Core.Formula",_x000D_
        "ID": 7916,_x000D_
        "Results": [_x000D_
          [_x000D_
            ""_x000D_
          ]_x000D_
        ],_x000D_
        "Statistics": {_x000D_
          "CreationDate": "2022-11-15T10:02:33.4860572+01:00",_x000D_
          "LastRefreshDate": "2020-11-09T16:15:49.7178019+01:00",_x000D_
          "TotalRefreshCount": 5,_x000D_
          "CustomInfo": {}_x000D_
        }_x000D_
      },_x000D_
      "7917": {_x000D_
        "$type": "Inside.Core.Formula.Definition.DefinitionAC, Inside.Core.Formula",_x000D_
        "ID": 7917,_x000D_
        "Results": [_x000D_
          [_x000D_
            ""_x000D_
          ]_x000D_
        ],_x000D_
        "Statistics": {_x000D_
          "CreationDate": "2022-11-15T10:02:33.4860572+01:00",_x000D_
          "LastRefreshDate": "2020-11-09T16:15:50.3739165+01:00",_x000D_
          "TotalRefreshCount": 5,_x000D_
          "CustomInfo": {}_x000D_
        }_x000D_
      },_x000D_
      "7918": {_x000D_
        "$type": "Inside.Core.Formula.Definition.DefinitionAC, Inside.Core.Formula",_x000D_
        "ID": 7918,_x000D_
        "Results": [_x000D_
          [_x000D_
            "Catégorie 3"_x000D_
          ]_x000D_
        ],_x000D_
        "Statistics": {_x000D_
          "CreationDate": "2022-11-15T10:02:33.4860572+01:00",_x000D_
          "LastRefreshDate": "2020-11-09T16:15:49.2832797+01:00",_x000D_
          "TotalRefreshCount": 5,_x000D_
          "CustomInfo": {}_x000D_
        }_x000D_
      },_x000D_
      "7919": {_x000D_
        "$type": "Inside.Core.Formula.Definition.DefinitionAC, Inside.Core.Formula",_x000D_
        "ID": 7919,_x000D_
        "Results": [_x000D_
          [_x000D_
            ""_x000D_
          ]_x000D_
        ],_x000D_
        "Statistics": {_x000D_
          "CreationDate": "2022-11-15T10:02:33.4860572+01:00",_x000D_
          "LastRefreshDate": "2020-11-09T16:15:49.9345331+01:00",_x000D_
          "TotalRefreshCount": 5,_x000D_
          "CustomInfo": {}_x000D_
        }_x000D_
      },_x000D_
      "7920": {_x000D_
        "$type": "Inside.Core.Formula.Definition.DefinitionAC, Inside.Core.Formula",_x000D_
        "ID": 7920,_x000D_
        "Results": [_x000D_
          [_x000D_
            "Catégorie 1"_x000D_
          ]_x000D_
        ],_x000D_
        "Statistics": {_x000D_
          "CreationDate": "2022-11-15T10:02:33.4860572+01:00",_x000D_
          "LastRefreshDate": "2020-11-09T16:15:48.8436888+01:00",_x000D_
          "TotalRefreshCount": 5,_x000D_
          "CustomInfo": {}_x000D_
        }_x000D_
      },_x000D_
      "7921": {_x000D_
        "$type": "Inside.Core.Formula.Definition.DefinitionAC, Inside.Core.Formula",_x000D_
        "ID": 7921,_x000D_
        "Results": [_x000D_
          [_x000D_
            ""_x000D_
          ]_x000D_
        ],_x000D_
        "Statistics": {_x000D_
          "CreationDate": "2022-11-15T10:02:33.4860572+01:00",_x000D_
          "LastRefreshDate": "2020-11-09T16:15:49.4958173+01:00",_x000D_
          "TotalRefreshCount": 5,_x000D_
          "CustomInfo": {}_x000D_
        }_x000D_
      },_x000D_
      "7922": {_x000D_
        "$type": "Inside.Core.Formula.Definition.DefinitionAC, Inside.Core.Formula",_x000D_
        "ID": 7922,_x000D_
        "Results": [_x000D_
          [_x000D_
            "Catégorie 1"_x000D_
          ]_x000D_
        ],_x000D_
        "Statistics": {_x000D_
          "CreationDate": "2022-11-15T10:02:33.4860572+01:00",_x000D_
          "LastRefreshDate": "2020-11-09T16:15:50.3818549+01:00",_x000D_
          "TotalRefreshCount": 5,_x000D_
          "CustomInfo": {}_x000D_
        }_x000D_
      },_x000D_
      "7923": {_x000D_
        "$type": "Inside.Core.Formula.Definition.DefinitionAC, Inside.Core.Formula",_x000D_
        "ID": 7923,_x000D_
        "Results": [_x000D_
          [_x000D_
            "Catégorie 2"_x000D_
          ]_x000D_
        ],_x000D_
        "Statistics": {_x000D_
          "CreationDate": "2022-11-15T10:02:33.4860572+01:00",_x000D_
          "LastRefreshDate": "2020-11-09T16:15:49.4988157+01:00",_x000D_
          "TotalRefreshCount": 5,_x000D_
          "CustomInfo": {}_x000D_
        }_x000D_
      },_x000D_
      "7924": {_x000D_
        "$type": "Inside.Core.Formula.Definition.DefinitionAC, Inside.Core.Formula",_x000D_
        "ID": 7924,_x000D_
        "Results": [_x000D_
          [_x000D_
            ""_x000D_
          ]_x000D_
        ],_x000D_
        "Statistics": {_x000D_
          "CreationDate": "2022-11-15T10:02:33.4860572+01:00",_x000D_
          "LastRefreshDate": "2020-11-09T16:15:50.384886+01:00",_x000D_
          "TotalRefreshCount": 5,_x000D_
          "CustomInfo": {}_x000D_
        }_x000D_
      },_x000D_
      "7925": {_x000D_
        "$type": "Inside.Core.Formula.Definition.DefinitionAC, Inside.Core.Formula",_x000D_
        "ID": 7925,_x000D_
        "Results": [_x000D_
          [_x000D_
            "Employé"_x000D_
          ]_x000D_
        ],_x000D_
        "Statistics": {_x000D_
          "CreationDate": "2022-11-15T10:02:33.4860572+01:00",_x000D_
          "LastRefreshDate": "2020-11-09T16:15:48.5860527+01:00",_x000D_
          "TotalRefreshCount": 5,_x000D_
          "CustomInfo": {}_x000D_
        }_x000D_
      },_x000D_
      "7926": {_x000D_
        "$type": "Inside.Core.Formula.Definition.DefinitionAC, Inside.Core.Formula",_x000D_
        "ID": 7926,_x000D_
        "Results": [_x000D_
          [_x000D_
            "Ingénieur et cadre"_x000D_
          ]_x000D_
        ],_x000D_
        "Statistics": {_x000D_
          "CreationDate": "2022-11-15T10:02:33.4860572+01:00",_x000D_
          "LastRefreshDate": "2020-11-09T16:15:48.5880006+01:00",_x000D_
          "TotalRefreshCount": 5,_x000D_
          "CustomInfo": {}_x000D_
        }_x000D_
      },_x000D_
      "7927": {_x000D_
        "$type": "Inside.Core.Formula.Definition.DefinitionAC, Inside.Core.Formula",_x000D_
        "ID": 7927,_x000D_
        "Results": [_x000D_
          [_x000D_
            "Ingénieur et cadre"_x000D_
          ]_x000D_
        ],_x000D_
        "Statistics": {_x000D_
          "CreationDate": "2022-11-15T10:02:33.4860572+01:00",_x000D_
          "LastRefreshDate": "2020-11-09T16:15:48.5899954+01:00",_x000D_
          "TotalRefreshCount": 5,_x000D_
          "CustomInfo": {}_x000D_
        }_x000D_
      },_x000D_
      "7928": {_x000D_
        "$type": "Inside.Core.Formula.Definition.DefinitionAC, Inside.Core.Formula",_x000D_
        "ID": 7928,_x000D_
        "Results": [_x000D_
          [_x000D_
            "Employé"_x000D_
          ]_x000D_
        ],_x000D_
        "Statistics": {_x000D_
          "CreationDate": "2022-11-15T10:02:33.4860572+01:00",_x000D_
          "LastRefreshDate": "2020-11-09T16:15:48.590993+01:00",_x000D_
          "TotalRefreshCount": 5,_x000D_
          "CustomInfo": {}_x000D_
        }_x000D_
      },_x000D_
      "7929": {_x000D_
        "$type": "Inside.Core.Formula.Definition.DefinitionAC, Inside.Core.Formula",_x000D_
        "ID": 7929,_x000D_
        "Results": [_x000D_
          [_x000D_
            "Employé"_x000D_
          ]_x000D_
        ],_x000D_
        "Statistics": {_x000D_
          "CreationDate": "2022-11-15T10:02:33.4860572+01:00",_x000D_
          "LastRefreshDate": "2020-11-09T16:15:48.5930081+01:00",_x000D_
          "TotalRefreshCount": 5,_x000D_
          "CustomInfo": {}_x000D_
        }_x000D_
      },_x000D_
      "7930": {_x000D_
        "$type": "Inside.Core.Formula.Definition.DefinitionAC, Inside.Core.Formula",_x000D_
        "ID": 7930,_x000D_
        "Results": [_x000D_
          [_x000D_
            "Ingénieur et cadre"_x000D_
          ]_x000D_
        ],_x000D_
        "Statistics": {_x000D_
          "CreationDate": "2022-11-15T10:02:33.4860572+01:00",_x000D_
          "LastRefreshDate": "2020-11-09T16:15:48.595028+01:00",_x000D_
          "TotalRefreshCount": 5,_x000D_
          "CustomInfo": {}_x000D_
        }_x000D_
      },_x000D_
      "7931": {_x000D_
        "$type": "Inside.Core.Formula.Definition.DefinitionAC, Inside.Core.Formula",_x000D_
        "ID": 7931,_x000D_
        "Results": [_x000D_
          [_x000D_
            "Employé"_x000D_
          ]_x000D_
        ],_x000D_
        "Statistics": {_x000D_
          "CreationDate": "2022-11-15T10:02:33.4860572+01:00",_x000D_
          "LastRefreshDate": "2020-11-09T16:15:48.5970217+01:00",_x000D_
          "TotalRefreshCount": 5,_x000D_
          "CustomInfo": {}_x000D_
        }_x000D_
      },_x000D_
      "7932": {_x000D_
        "$type": "Inside.Core.Formula.Definition.DefinitionAC, Inside.Core.Formula",_x000D_
        "ID": 7932,_x000D_
        "Results": [_x000D_
          [_x000D_
            "Employé"_x000D_
          ]_x000D_
        ],_x000D_
        "Statistics": {_x000D_
          "CreationDate": "2022-11-15T10:02:33.4860572+01:00",_x000D_
          "LastRefreshDate": "2020-11-09T16:15:48.5989713+01:00",_x000D_
          "TotalRefreshCount": 5,_x000D_
          "CustomInfo": {}_x000D_
        }_x000D_
      },_x000D_
      "7933": {_x000D_
        "$type": "Inside.Core.Formula.Definition.DefinitionAC, Inside.Core.Formula",_x000D_
        "ID": 7933,_x000D_
        "Results": [_x000D_
          [_x000D_
            "Employé"_x000D_
          ]_x000D_
        ],_x000D_
        "Statistics": {_x000D_
          "CreationDate": "2022-11-15T10:02:33.4860572+01:00",_x000D_
          "LastRefreshDate": "2020-11-09T16:15:48.6009659+01:00",_x000D_
          "TotalRefreshCount": 5,_x000D_
          "CustomInfo": {}_x000D_
        }_x000D_
      },_x000D_
      "7934": {_x000D_
        "$type": "Inside.Core.Formula.Definition.DefinitionAC, Inside.Core.Formula",_x000D_
        "ID": 7934,_x000D_
        "Results": [_x000D_
          [_x000D_
            "Ingénieur et cadre"_x000D_
          ]_x000D_
        ],_x000D_
        "Statistics": {_x000D_
          "CreationDate": "2022-11-15T10:02:33.4860572+01:00",_x000D_
          "LastRefreshDate": "2020-11-09T16:15:48.6019629+01:00",_x000D_
          "TotalRefreshCount": 5,_x000D_
          "CustomInfo": {}_x000D_
        }_x000D_
      },_x000D_
      "7935": {_x000D_
        "$type": "Inside.Core.Formula.Definition.DefinitionAC, Inside.Core.Formula",_x000D_
        "ID": 7935,_x000D_
        "Results": [_x000D_
          [_x000D_
            "Employé"_x000D_
          ]_x000D_
        ],_x000D_
        "Statistics": {_x000D_
          "CreationDate": "2022-11-15T10:02:33.4860572+01:00",_x000D_
          "LastRefreshDate": "2020-11-09T16:15:48.6039576+01:00",_x000D_
          "TotalRefreshCount": 5,_x000D_
          "CustomInfo": {}_x000D_
        }_x000D_
      },_x000D_
      "7936": {_x000D_
        "$type": "Inside.Core.Formula.Definition.DefinitionAC, Inside.Core.Formula",_x000D_
        "ID": 7936,_x000D_
        "Results": [_x000D_
          [_x000D_
            "Employé"_x000D_
          ]_x000D_
        ],_x000D_
        "Statistics": {_x000D_
          "CreationDate": "2022-11-15T10:02:33.4860572+01:00",_x000D_
          "LastRefreshDate": "2020-11-09T16:15:48.6059528+01:00",_x000D_
          "TotalRefreshCount": 5,_x000D_
          "CustomInfo": {}_x000D_
        }_x000D_
      },_x000D_
      "7937": {_x000D_
        "$type": "Inside.Core.Formula.Definition.DefinitionAC, Inside.Core.Formula",_x000D_
        "ID": 7937,_x000D_
        "Results": [_x000D_
          [_x000D_
            "Ingénieur et cadre"_x000D_
          ]_x000D_
        ],_x000D_
        "Statistics": {_x000D_
          "CreationDate": "2022-11-15T10:02:33.4860572+01:00",_x000D_
          "LastRefreshDate": "2020-11-09T16:15:48.6069908+01:00",_x000D_
          "TotalRefreshCount": 5,_x000D_
          "CustomInfo": {}_x000D_
        }_x000D_
      },_x000D_
      "7938": {_x000D_
        "$type": "Inside.Core.Formula.Definition.DefinitionAC, Inside.Core.Formula",_x000D_
        "ID": 7938,_x000D_
        "Results": [_x000D_
          [_x000D_
            "Employé"_x000D_
          ]_x000D_
        ],_x000D_
        "Statistics": {_x000D_
          "CreationDate": "2022-11-15T10:02:33.4860572+01:00",_x000D_
          "LastRefreshDate": "2020-11-09T16:15:48.608946+01:00",_x000D_
          "TotalRefreshCount": 5,_x000D_
          "CustomInfo": {}_x000D_
        }_x000D_
      },_x000D_
      "7939": {_x000D_
        "$type": "Inside.Core.Formula.Definition.DefinitionAC, Inside.Core.Formula",_x000D_
        "ID": 7939,_x000D_
        "Results": [_x000D_
          [_x000D_
            "Ingénieur et cadre"_x000D_
          ]_x000D_
        ],_x000D_
        "Statistics": {_x000D_
          "CreationDate": "2022-11-15T10:02:33.4860572+01:00",_x000D_
          "LastRefreshDate": "2020-11-09T16:15:48.6109775+01:00",_x000D_
          "TotalRefreshCount": 5,_x000D_
          "CustomInfo": {}_x000D_
        }_x000D_
      },_x000D_
      "7940": {_x000D_
        "$type": "Inside.Core.Formula.Definition.DefinitionAC, Inside.Core.Formula",_x000D_
        "ID": 7940,_x000D_
        "Results": [_x000D_
          [_x000D_
            "Employé"_x000D_
          ]_x000D_
        ],_x000D_
        "Statistics": {_x000D_
          "CreationDate": "2022-11-15T10:02:33.4860572+01:00",_x000D_
          "LastRefreshDate": "2020-11-09T16:15:48.6119739+01:00",_x000D_
          "TotalRefreshCount": 5,_x000D_
          "CustomInfo": {}_x000D_
        }_x000D_
      },_x000D_
      "7941": {_x000D_
        "$type": "Inside.Core.Formula.Definition.DefinitionAC, Inside.Core.Formula",_x000D_
        "ID": 7941,_x000D_
        "Results": [_x000D_
          [_x000D_
            "Ingénieur et cadre"_x000D_
          ]_x000D_
        ],_x000D_
        "Statistics": {_x000D_
          "CreationDate": "2022-11-15T10:02:33.4860572+01:00",_x000D_
          "LastRefreshDate": "2020-11-09T16:15:48.6140135+01:00",_x000D_
          "TotalRefreshCount": 5,_x000D_
          "CustomInfo": {}_x000D_
        }_x000D_
      },_x000D_
      "7942": {_x000D_
        "$type": "Inside.Core.Formula.Definition.DefinitionAC, Inside.Core.Formula",_x000D_
        "ID": 7942,_x000D_
        "Results": [_x000D_
          [_x000D_
            "Employé"_x000D_
          ]_x000D_
        ],_x000D_
        "Statistics": {_x000D_
          "CreationDate": "2022-11-15T10:02:33.4860572+01:00",_x000D_
          "LastRefreshDate": "2020-11-09T16:15:48.6160108+01:00",_x000D_
          "TotalRefreshCount": 5,_x000D_
          "CustomInfo": {}_x000D_
        }_x000D_
      },_x000D_
      "7943": {_x000D_
        "$type": "Inside.Core.Formula.Definition.DefinitionAC, Inside.Core.Formula",_x000D_
        "ID": 7943,_x000D_
        "Results": [_x000D_
          [_x000D_
            "Ingénieur et cadre"_x000D_
          ]_x000D_
        ],_x000D_
        "Statistics": {_x000D_
          "CreationDate": "2022-11-15T10:02:33.4860572+01:00",_x000D_
          "LastRefreshDate": "2020-11-09T16:15:48.6170004+01:00",_x000D_
          "TotalRefreshCount": 5,_x000D_
          "CustomInfo": {}_x000D_
        }_x000D_
      },_x000D_
      "7944": {_x000D_
        "$type": "Inside.Core.Formula.Definition.DefinitionAC, Inside.Core.Formula",_x000D_
        "ID": 7944,_x000D_
        "Results": [_x000D_
          [_x000D_
            "Ingénieur et cadre"_x000D_
          ]_x000D_
        ],_x000D_
        "Statistics": {_x000D_
          "CreationDate": "2022-11-15T10:02:33.4860572+01:00",_x000D_
          "LastRefreshDate": "2020-11-09T16:15:48.6189948+01:00",_x000D_
          "TotalRefreshCount": 5,_x000D_
          "CustomInfo": {}_x000D_
        }_x000D_
      },_x000D_
      "7945": {_x000D_
        "$type": "Inside.Core.Formula.Definition.DefinitionAC, Inside.Core.Formula",_x000D_
        "ID": 7945,_x000D_
        "Results": [_x000D_</t>
  </si>
  <si>
    <t xml:space="preserve">
          [_x000D_
            "Employé"_x000D_
          ]_x000D_
        ],_x000D_
        "Statistics": {_x000D_
          "CreationDate": "2022-11-15T10:02:33.4860572+01:00",_x000D_
          "LastRefreshDate": "2020-11-09T16:15:48.6209891+01:00",_x000D_
          "TotalRefreshCount": 5,_x000D_
          "CustomInfo": {}_x000D_
        }_x000D_
      },_x000D_
      "7946": {_x000D_
        "$type": "Inside.Core.Formula.Definition.DefinitionAC, Inside.Core.Formula",_x000D_
        "ID": 7946,_x000D_
        "Results": [_x000D_
          [_x000D_
            "Employé"_x000D_
          ]_x000D_
        ],_x000D_
        "Statistics": {_x000D_
          "CreationDate": "2022-11-15T10:02:33.4860572+01:00",_x000D_
          "LastRefreshDate": "2020-11-09T16:15:48.6219864+01:00",_x000D_
          "TotalRefreshCount": 5,_x000D_
          "CustomInfo": {}_x000D_
        }_x000D_
      },_x000D_
      "7947": {_x000D_
        "$type": "Inside.Core.Formula.Definition.DefinitionAC, Inside.Core.Formula",_x000D_
        "ID": 7947,_x000D_
        "Results": [_x000D_
          [_x000D_
            "Ingénieur et cadre"_x000D_
          ]_x000D_
        ],_x000D_
        "Statistics": {_x000D_
          "CreationDate": "2022-11-15T10:02:33.4860572+01:00",_x000D_
          "LastRefreshDate": "2020-11-09T16:15:48.6240263+01:00",_x000D_
          "TotalRefreshCount": 5,_x000D_
          "CustomInfo": {}_x000D_
        }_x000D_
      },_x000D_
      "7948": {_x000D_
        "$type": "Inside.Core.Formula.Definition.DefinitionAC, Inside.Core.Formula",_x000D_
        "ID": 7948,_x000D_
        "Results": [_x000D_
          [_x000D_
            "Employé"_x000D_
          ]_x000D_
        ],_x000D_
        "Statistics": {_x000D_
          "CreationDate": "2022-11-15T10:02:33.4860572+01:00",_x000D_
          "LastRefreshDate": "2020-11-09T16:15:48.6260227+01:00",_x000D_
          "TotalRefreshCount": 5,_x000D_
          "CustomInfo": {}_x000D_
        }_x000D_
      },_x000D_
      "7949": {_x000D_
        "$type": "Inside.Core.Formula.Definition.DefinitionAC, Inside.Core.Formula",_x000D_
        "ID": 7949,_x000D_
        "Results": [_x000D_
          [_x000D_
            "Employé"_x000D_
          ]_x000D_
        ],_x000D_
        "Statistics": {_x000D_
          "CreationDate": "2022-11-15T10:02:33.4860572+01:00",_x000D_
          "LastRefreshDate": "2020-11-09T16:15:48.6270224+01:00",_x000D_
          "TotalRefreshCount": 5,_x000D_
          "CustomInfo": {}_x000D_
        }_x000D_
      },_x000D_
      "7950": {_x000D_
        "$type": "Inside.Core.Formula.Definition.DefinitionAC, Inside.Core.Formula",_x000D_
        "ID": 7950,_x000D_
        "Results": [_x000D_
          [_x000D_
            "Employé"_x000D_
          ]_x000D_
        ],_x000D_
        "Statistics": {_x000D_
          "CreationDate": "2022-11-15T10:02:33.4860572+01:00",_x000D_
          "LastRefreshDate": "2020-11-09T16:15:48.6290191+01:00",_x000D_
          "TotalRefreshCount": 5,_x000D_
          "CustomInfo": {}_x000D_
        }_x000D_
      },_x000D_
      "7951": {_x000D_
        "$type": "Inside.Core.Formula.Definition.DefinitionAC, Inside.Core.Formula",_x000D_
        "ID": 7951,_x000D_
        "Results": [_x000D_
          [_x000D_
            "Employé"_x000D_
          ]_x000D_
        ],_x000D_
        "Statistics": {_x000D_
          "CreationDate": "2022-11-15T10:02:33.4860572+01:00",_x000D_
          "LastRefreshDate": "2020-11-09T16:15:48.631015+01:00",_x000D_
          "TotalRefreshCount": 5,_x000D_
          "CustomInfo": {}_x000D_
        }_x000D_
      },_x000D_
      "7952": {_x000D_
        "$type": "Inside.Core.Formula.Definition.DefinitionAC, Inside.Core.Formula",_x000D_
        "ID": 7952,_x000D_
        "Results": [_x000D_
          [_x000D_
            "Ingénieur et cadre"_x000D_
          ]_x000D_
        ],_x000D_
        "Statistics": {_x000D_
          "CreationDate": "2022-11-15T10:02:33.4860572+01:00",_x000D_
          "LastRefreshDate": "2020-11-09T16:15:48.6325176+01:00",_x000D_
          "TotalRefreshCount": 5,_x000D_
          "CustomInfo": {}_x000D_
        }_x000D_
      },_x000D_
      "7953": {_x000D_
        "$type": "Inside.Core.Formula.Definition.DefinitionAC, Inside.Core.Formula",_x000D_
        "ID": 7953,_x000D_
        "Results": [_x000D_
          [_x000D_
            "Ingénieur et cadre"_x000D_
          ]_x000D_
        ],_x000D_
        "Statistics": {_x000D_
          "CreationDate": "2022-11-15T10:02:33.4860572+01:00",_x000D_
          "LastRefreshDate": "2020-11-09T16:15:48.6345394+01:00",_x000D_
          "TotalRefreshCount": 5,_x000D_
          "CustomInfo": {}_x000D_
        }_x000D_
      },_x000D_
      "7954": {_x000D_
        "$type": "Inside.Core.Formula.Definition.DefinitionAC, Inside.Core.Formula",_x000D_
        "ID": 7954,_x000D_
        "Results": [_x000D_
          [_x000D_
            "Employé"_x000D_
          ]_x000D_
        ],_x000D_
        "Statistics": {_x000D_
          "CreationDate": "2022-11-15T10:02:33.4860572+01:00",_x000D_
          "LastRefreshDate": "2020-11-09T16:15:48.6355361+01:00",_x000D_
          "TotalRefreshCount": 5,_x000D_
          "CustomInfo": {}_x000D_
        }_x000D_
      },_x000D_
      "7955": {_x000D_
        "$type": "Inside.Core.Formula.Definition.DefinitionAC, Inside.Core.Formula",_x000D_
        "ID": 7955,_x000D_
        "Results": [_x000D_
          [_x000D_
            "Employé"_x000D_
          ]_x000D_
        ],_x000D_
        "Statistics": {_x000D_
          "CreationDate": "2022-11-15T10:02:33.4860572+01:00",_x000D_
          "LastRefreshDate": "2020-11-09T16:15:48.6375334+01:00",_x000D_
          "TotalRefreshCount": 5,_x000D_
          "CustomInfo": {}_x000D_
        }_x000D_
      },_x000D_
      "7956": {_x000D_
        "$type": "Inside.Core.Formula.Definition.DefinitionAC, Inside.Core.Formula",_x000D_
        "ID": 7956,_x000D_
        "Results": [_x000D_
          [_x000D_
            "Ingénieur et cadre"_x000D_
          ]_x000D_
        ],_x000D_
        "Statistics": {_x000D_
          "CreationDate": "2022-11-15T10:02:33.4860572+01:00",_x000D_
          "LastRefreshDate": "2020-11-09T16:15:48.6395277+01:00",_x000D_
          "TotalRefreshCount": 5,_x000D_
          "CustomInfo": {}_x000D_
        }_x000D_
      },_x000D_
      "7957": {_x000D_
        "$type": "Inside.Core.Formula.Definition.DefinitionAC, Inside.Core.Formula",_x000D_
        "ID": 7957,_x000D_
        "Results": [_x000D_
          [_x000D_
            "Employé"_x000D_
          ]_x000D_
        ],_x000D_
        "Statistics": {_x000D_
          "CreationDate": "2022-11-15T10:02:33.4860572+01:00",_x000D_
          "LastRefreshDate": "2020-11-09T16:15:48.6405258+01:00",_x000D_
          "TotalRefreshCount": 5,_x000D_
          "CustomInfo": {}_x000D_
        }_x000D_
      },_x000D_
      "7958": {_x000D_
        "$type": "Inside.Core.Formula.Definition.DefinitionAC, Inside.Core.Formula",_x000D_
        "ID": 7958,_x000D_
        "Results": [_x000D_
          [_x000D_
            "Employé"_x000D_
          ]_x000D_
        ],_x000D_
        "Statistics": {_x000D_
          "CreationDate": "2022-11-15T10:02:33.4860572+01:00",_x000D_
          "LastRefreshDate": "2020-11-09T16:15:48.6425193+01:00",_x000D_
          "TotalRefreshCount": 5,_x000D_
          "CustomInfo": {}_x000D_
        }_x000D_
      },_x000D_
      "7959": {_x000D_
        "$type": "Inside.Core.Formula.Definition.DefinitionAC, Inside.Core.Formula",_x000D_
        "ID": 7959,_x000D_
        "Results": [_x000D_
          [_x000D_
            "Ingénieur et cadre"_x000D_
          ]_x000D_
        ],_x000D_
        "Statistics": {_x000D_
          "CreationDate": "2022-11-15T10:02:33.4860572+01:00",_x000D_
          "LastRefreshDate": "2020-11-09T16:15:48.6445183+01:00",_x000D_
          "TotalRefreshCount": 5,_x000D_
          "CustomInfo": {}_x000D_
        }_x000D_
      },_x000D_
      "7960": {_x000D_
        "$type": "Inside.Core.Formula.Definition.DefinitionAC, Inside.Core.Formula",_x000D_
        "ID": 7960,_x000D_
        "Results": [_x000D_
          [_x000D_
            "Employé"_x000D_
          ]_x000D_
        ],_x000D_
        "Statistics": {_x000D_
          "CreationDate": "2022-11-15T10:02:33.4860572+01:00",_x000D_
          "LastRefreshDate": "2020-11-09T16:15:48.6455195+01:00",_x000D_
          "TotalRefreshCount": 5,_x000D_
          "CustomInfo": {}_x000D_
        }_x000D_
      },_x000D_
      "7961": {_x000D_
        "$type": "Inside.Core.Formula.Definition.DefinitionAC, Inside.Core.Formula",_x000D_
        "ID": 7961,_x000D_
        "Results": [_x000D_
          [_x000D_
            "Ingénieur et cadre"_x000D_
          ]_x000D_
        ],_x000D_
        "Statistics": {_x000D_
          "CreationDate": "2022-11-15T10:02:33.4860572+01:00",_x000D_
          "LastRefreshDate": "2020-11-09T16:15:48.6475101+01:00",_x000D_
          "TotalRefreshCount": 5,_x000D_
          "CustomInfo": {}_x000D_
        }_x000D_
      },_x000D_
      "7962": {_x000D_
        "$type": "Inside.Core.Formula.Definition.DefinitionAC, Inside.Core.Formula",_x000D_
        "ID": 7962,_x000D_
        "Results": [_x000D_
          [_x000D_
            "Employé"_x000D_
          ]_x000D_
        ],_x000D_
        "Statistics": {_x000D_
          "CreationDate": "2022-11-15T10:02:33.4860572+01:00",_x000D_
          "LastRefreshDate": "2020-11-09T16:15:48.6494618+01:00",_x000D_
          "TotalRefreshCount": 5,_x000D_
          "CustomInfo": {}_x000D_
        }_x000D_
      },_x000D_
      "7963": {_x000D_
        "$type": "Inside.Core.Formula.Definition.DefinitionAC, Inside.Core.Formula",_x000D_
        "ID": 7963,_x000D_
        "Results": [_x000D_
          [_x000D_
            "Employé"_x000D_
          ]_x000D_
        ],_x000D_
        "Statistics": {_x000D_
          "CreationDate": "2022-11-15T10:02:33.4860572+01:00",_x000D_
          "LastRefreshDate": "2020-11-09T16:15:48.6505019+01:00",_x000D_
          "TotalRefreshCount": 5,_x000D_
          "CustomInfo": {}_x000D_
        }_x000D_
      },_x000D_
      "7964": {_x000D_
        "$type": "Inside.Core.Formula.Definition.DefinitionAC, Inside.Core.Formula",_x000D_
        "ID": 7964,_x000D_
        "Results": [_x000D_
          [_x000D_
            "Employé"_x000D_
          ]_x000D_
        ],_x000D_
        "Statistics": {_x000D_
          "CreationDate": "2022-11-15T10:02:33.4860572+01:00",_x000D_
          "LastRefreshDate": "2020-11-09T16:15:48.6524962+01:00",_x000D_
          "TotalRefreshCount": 5,_x000D_
          "CustomInfo": {}_x000D_
        }_x000D_
      },_x000D_
      "7965": {_x000D_
        "$type": "Inside.Core.Formula.Definition.DefinitionAC, Inside.Core.Formula",_x000D_
        "ID": 7965,_x000D_
        "Results": [_x000D_
          [_x000D_
            "Employé"_x000D_
          ]_x000D_
        ],_x000D_
        "Statistics": {_x000D_
          "CreationDate": "2022-11-15T10:02:33.4860572+01:00",_x000D_
          "LastRefreshDate": "2020-11-09T16:15:48.6534507+01:00",_x000D_
          "TotalRefreshCount": 5,_x000D_
          "CustomInfo": {}_x000D_
        }_x000D_
      },_x000D_
      "7966": {_x000D_
        "$type": "Inside.Core.Formula.Definition.DefinitionAC, Inside.Core.Formula",_x000D_
        "ID": 7966,_x000D_
        "Results": [_x000D_
          [_x000D_
            "Ingénieur et cadre"_x000D_
          ]_x000D_
        ],_x000D_
        "Statistics": {_x000D_
          "CreationDate": "2022-11-15T10:02:33.4860572+01:00",_x000D_
          "LastRefreshDate": "2020-11-09T16:15:48.6554457+01:00",_x000D_
          "TotalRefreshCount": 5,_x000D_
          "CustomInfo": {}_x000D_
        }_x000D_
      },_x000D_
      "7967": {_x000D_
        "$type": "Inside.Core.Formula.Definition.DefinitionAC, Inside.Core.Formula",_x000D_
        "ID": 7967,_x000D_
        "Results": [_x000D_
          [_x000D_
            "Employé"_x000D_
          ]_x000D_
        ],_x000D_
        "Statistics": {_x000D_
          "CreationDate": "2022-11-15T10:02:33.4860572+01:00",_x000D_
          "LastRefreshDate": "2020-11-09T16:15:48.6574825+01:00",_x000D_
          "TotalRefreshCount": 5,_x000D_
          "CustomInfo": {}_x000D_
        }_x000D_
      },_x000D_
      "7968": {_x000D_
        "$type": "Inside.Core.Formula.Definition.DefinitionAC, Inside.Core.Formula",_x000D_
        "ID": 7968,_x000D_
        "Results": [_x000D_
          [_x000D_
            "Employé"_x000D_
          ]_x000D_
        ],_x000D_
        "Statistics": {_x000D_
          "CreationDate": "2022-11-15T10:02:33.4860572+01:00",_x000D_
          "LastRefreshDate": "2020-11-09T16:15:48.6685935+01:00",_x000D_
          "TotalRefreshCount": 5,_x000D_
          "CustomInfo": {}_x000D_
        }_x000D_
      },_x000D_
      "7969": {_x000D_
        "$type": "Inside.Core.Formula.Definition.DefinitionAC, Inside.Core.Formula",_x000D_
        "ID": 7969,_x000D_
        "Results": [_x000D_
          [_x000D_
            "Ingénieur et cadre"_x000D_
          ]_x000D_
        ],_x000D_
        "Statistics": {_x000D_
          "CreationDate": "2022-11-15T10:02:33.4860572+01:00",_x000D_
          "LastRefreshDate": "2020-11-09T16:15:48.6705798+01:00",_x000D_
          "TotalRefreshCount": 5,_x000D_
          "CustomInfo": {}_x000D_
        }_x000D_
      },_x000D_
      "7970": {_x000D_
        "$type": "Inside.Core.Formula.Definition.DefinitionAC, Inside.Core.Formula",_x000D_
        "ID": 7970,_x000D_
        "Results": [_x000D_
          [_x000D_
            "Employé"_x000D_
          ]_x000D_
        ],_x000D_
        "Statistics": {_x000D_
          "CreationDate": "2022-11-15T10:02:33.4860572+01:00",_x000D_
          "LastRefreshDate": "2020-11-09T16:15:48.6725762+01:00",_x000D_
          "TotalRefreshCount": 5,_x000D_
          "CustomInfo": {}_x000D_
        }_x000D_
      },_x000D_
      "7971": {_x000D_
        "$type": "Inside.Core.Formula.Definition.DefinitionAC, Inside.Core.Formula",_x000D_
        "ID": 7971,_x000D_
        "Results": [_x000D_
          [_x000D_
            "Employé"_x000D_
          ]_x000D_
        ],_x000D_
        "Statistics": {_x000D_
          "CreationDate": "2022-11-15T10:02:33.4860572+01:00",_x000D_
          "LastRefreshDate": "2020-11-09T16:15:48.6741267+01:00",_x000D_
          "TotalRefreshCount": 5,_x000D_
          "CustomInfo": {}_x000D_
        }_x000D_
      },_x000D_
      "7972": {_x000D_
        "$type": "Inside.Core.Formula.Definition.DefinitionAC, Inside.Core.Formula",_x000D_
        "ID": 7972,_x000D_
        "Results": [_x000D_
          [_x000D_
            "Ingénieur et cadre"_x000D_
          ]_x000D_
        ],_x000D_
        "Statistics": {_x000D_
          "CreationDate": "2022-11-15T10:02:33.4860572+01:00",_x000D_
          "LastRefreshDate": "2020-11-09T16:15:48.6761147+01:00",_x000D_
          "TotalRefreshCount": 5,_x000D_
          "CustomInfo": {}_x000D_
        }_x000D_
      },_x000D_
      "7973": {_x000D_
        "$type": "Inside.Core.Formula.Definition.DefinitionAC, Inside.Core.Formula",_x000D_
        "ID": 7973,_x000D_
        "Results": [_x000D_
          [_x000D_
            "Employé"_x000D_
          ]_x000D_
        ],_x000D_
        "Statistics": {_x000D_
          "CreationDate": "2022-11-15T10:02:33.4860572+01:00",_x000D_
          "LastRefreshDate": "2020-11-09T16:15:48.6781418+01:00",_x000D_
          "TotalRefreshCount": 5,_x000D_
          "CustomInfo": {}_x000D_
        }_x000D_
      },_x000D_
      "7974": {_x000D_
        "$type": "Inside.Core.Formula.Definition.DefinitionAC, Inside.Core.Formula",_x000D_
        "ID": 7974,_x000D_
        "Results": [_x000D_
          [_x000D_
            "Ingénieur et cadre"_x000D_
          ]_x000D_
        ],_x000D_
        "Statistics": {_x000D_
          "CreationDate": "2022-11-15T10:02:33.4860572+01:00",_x000D_
          "LastRefreshDate": "2020-11-09T16:15:48.6801384+01:00",_x000D_
          "TotalRefreshCount": 5,_x000D_
          "CustomInfo": {}_x000D_
        }_x000D_
      },_x000D_
      "7975": {_x000D_
        "$type": "Inside.Core.Formula.Definition.DefinitionAC, Inside.Core.Formula",_x000D_
        "ID": 7975,_x000D_
        "Results": [_x000D_
          [_x000D_
            "Ingénieur et cadre"_x000D_
          ]_x000D_
        ],_x000D_
        "Statistics": {_x000D_
          "CreationDate": "2022-11-15T10:02:33.4860572+01:00",_x000D_
          "LastRefreshDate": "2020-11-09T16:15:48.6811357+01:00",_x000D_
          "TotalRefreshCount": 5,_x000D_
          "CustomInfo": {}_x000D_
        }_x000D_
      },_x000D_
      "7976": {_x000D_
        "$type": "Inside.Core.Formula.Definition.DefinitionAC, Inside.Core.Formula",_x000D_
        "ID": 7976,_x000D_
        "Results": [_x000D_
          [_x000D_
            "Employé"_x000D_
          ]_x000D_
        ],_x000D_
        "Statistics": {_x000D_
          "CreationDate": "2022-11-15T10:02:33.4860572+01:00",_x000D_
          "LastRefreshDate": "2020-11-09T16:15:48.6831799+01:00",_x000D_
          "TotalRefreshCount": 5,_x000D_
          "CustomInfo": {}_x000D_
        }_x000D_
      },_x000D_
      "7977": {_x000D_
        "$type": "Inside.Core.Formula.Definition.DefinitionAC, Inside.Core.Formula",_x000D_
        "ID": 7977,_x000D_
        "Results": [_x000D_
          [_x000D_
            "2"_x000D_
          ]_x000D_
        ],_x000D_
        "Statistics": {_x000D_
          "CreationDate": "2022-11-15T10:02:33.4860572+01:00",_x000D_
          "LastRefreshDate": "2020-11-09T16:15:48.6851636+01:00",_x000D_
          "TotalRefreshCount": 5,_x000D_
          "CustomInfo": {}_x000D_
        }_x000D_
      },_x000D_
      "7978": {_x000D_
        "$type": "Inside.Core.Formula.Definition.DefinitionAC, Inside.Core.Formula",_x000D_
        "ID": 7978,_x000D_
        "Results": [_x000D_
          [_x000D_
            "2"_x000D_
          ]_x000D_
        ],_x000D_
        "Statistics": {_x000D_
          "CreationDate": "2022-11-15T10:02:33.4860572+01:00",_x000D_
          "LastRefreshDate": "2020-11-09T16:15:48.6871599+01:00",_x000D_
          "TotalRefreshCount": 5,_x000D_
          "CustomInfo": {}_x000D_
        }_x000D_
      },_x000D_
      "7979": {_x000D_
        "$type": "Inside.Core.Formula.Definition.DefinitionAC, Inside.Core.Formula",_x000D_
        "ID": 7979,_x000D_
        "Results": [_x000D_
          [_x000D_
            "2"_x000D_
          ]_x000D_
        ],_x000D_
        "Statistics": {_x000D_
          "CreationDate": "2022-11-15T10:02:33.4860572+01:00",_x000D_
          "LastRefreshDate": "2020-11-09T16:15:48.6881555+01:00",_x000D_
          "TotalRefreshCount": 5,_x000D_
          "CustomInfo": {}_x000D_
        }_x000D_
      },_x000D_
      "7980": {_x000D_
        "$type": "Inside.Core.Formula.Definition.DefinitionAC, Inside.Core.Formula",_x000D_
        "ID": 7980,_x000D_
        "Results": [_x000D_
          [_x000D_
            "1"_x000D_
          ]_x000D_
        ],_x000D_
        "Statistics": {_x000D_
          "CreationDate": "2022-11-15T10:02:33.4860572+01:00",_x000D_
          "LastRefreshDate": "2020-11-09T16:15:48.6901429+01:00",_x000D_
          "TotalRefreshCount": 5,_x000D_
          "CustomInfo": {}_x000D_
        }_x000D_
      },_x000D_
      "7981": {_x000D_
        "$type": "Inside.Core.Formula.Definition.DefinitionAC, Inside.Core.Formula",_x000D_
        "ID": 7981,_x000D_
        "Results": [_x000D_
          [_x000D_
            "1"_x000D_
          ]_x000D_
        ],_x000D_
        "Statistics": {_x000D_
          "CreationDate": "2022-11-15T10:02:33.4860572+01:00",_x000D_
          "LastRefreshDate": "2020-11-09T16:15:48.6921414+01:00",_x000D_
          "TotalRefreshCount": 5,_x000D_
          "CustomInfo": {}_x000D_
        }_x000D_
      },_x000D_
      "7982": {_x000D_
        "$type": "Inside.Core.Formula.Definition.DefinitionAC, Inside.Core.Formula",_x000D_
        "ID": 7982,_x000D_
        "Results": [_x000D_
          [_x000D_
            "2"_x000D_
          ]_x000D_
        ],_x000D_
        "Statistics": {_x000D_
          "CreationDate": "2022-11-15T10:02:33.4860572+01:00",_x000D_
          "LastRefreshDate": "2020-11-09T16:15:48.6931402+01:00",_x000D_
          "TotalRefreshCount": 5,_x000D_
          "CustomInfo": {}_x000D_
        }_x000D_
      },_x000D_
      "7983": {_x000D_
        "$type": "Inside.Core.Formula.Definition.DefinitionAC, Inside.Core.Formula",_x000D_
        "ID": 7983,_x000D_
        "Results": [_x000D_
          [_x000D_
            "3"_x000D_
          ]_x000D_
        ],_x000D_
        "Statistics": {_x000D_
          "CreationDate": "2022-11-15T10:02:33.4860572+01:00",_x000D_
          "LastRefreshDate": "2020-11-09T16:15:48.6951369+01:00",_x000D_
          "TotalRefreshCount": 5,_x000D_
          "CustomInfo": {}_x000D_
        }_x000D_
      },_x000D_
      "7984": {_x000D_
        "$type": "Inside.Core.Formula.Definition.DefinitionAC, Inside.Core.Formula",_x000D_
        "ID": 7984,_x000D_
        "Results": [_x000D_
          [_x000D_
            "1"_x000D_
          ]_x000D_
        ],_x000D_
        "Statistics": {_x000D_
          "CreationDate": "2022-11-15T10:02:33.4860572+01:00",_x000D_
          "LastRefreshDate": "2020-11-09T16:15:48.6971426+01:00",_x000D_
          "TotalRefreshCount": 5,_x000D_
          "CustomInfo": {}_x000D_
        }_x000D_
      },_x000D_
      "7985": {_x000D_
        "$type": "Inside.Core.Formula.Definition.DefinitionAC, Inside.Core.Formula",_x000D_
        "ID": 7985,_x000D_
        "Results": [_x000D_
          [_x000D_
            "1"_x000D_
          ]_x000D_
        ],_x000D_
        "Statistics": {_x000D_
          "CreationDate": "2022-11-15T10:02:33.4860572+01:00",_x000D_
          "LastRefreshDate": "2020-11-09T16:15:48.6980956+01:00",_x000D_
          "TotalRefreshCount": 5,_x000D_
          "CustomInfo": {}_x000D_
        }_x000D_
      },_x000D_
      "7986": {_x000D_
        "$type": "Inside.Core.Formula.Definition.DefinitionAC, Inside.Core.Formula",_x000D_
        "ID": 7986,_x000D_
        "Results": [_x000D_
          [_x000D_
            "2"_x000D_
          ]_x000D_
        ],_x000D_
        "Statistics": {_x000D_
          "CreationDate": "2022-11-15T10:02:33.4860572+01:00",_x000D_
          "LastRefreshDate": "2020-11-09T16:15:48.7001348+01:00",_x000D_
          "TotalRefreshCount": 5,_x000D_
          "CustomInfo": {}_x000D_
        }_x000D_
      },_x000D_
      "7987": {_x000D_
        "$type": "Inside.Core.Formula.Definition.DefinitionAC, Inside.Core.Formula",_x000D_
        "ID": 7987,_x000D_
        "Results": [_x000D_
          [_x000D_
            "3"_x000D_
          ]_x000D_
        ],_x000D_
        "Statistics": {_x000D_
          "CreationDate": "2022-11-15T10:02:33.4860572+01:00",_x000D_
          "LastRefreshDate": "2020-11-09T16:15:48.7011322+01:00",_x000D_
          "TotalRefreshCount": 5,_x000D_
          "CustomInfo": {}_x000D_
        }_x000D_
      },_x000D_
      "7988": {_x000D_
        "$type": "Inside.Core.Formula.Definition.DefinitionAC, Inside.Core.Formula",_x000D_
        "ID": 7988,_x000D_
        "Results": [_x000D_
          [_x000D_
            "3"_x000D_
          ]_x000D_
        ],_x000D_
        "Statistics": {_x000D_
          "CreationDate": "2022-11-15T10:02:33.4860572+01:00",_x000D_
          "LastRefreshDate": "2020-11-09T16:15:48.7030826+01:00",_x000D_
          "TotalRefreshCount": 5,_x000D_
          "CustomInfo": {}_x000D_
        }_x000D_
      },_x000D_
      "7989": {_x000D_
        "$type": "Inside.Core.Formula.Definition.DefinitionAC, Inside.Core.Formula",_x000D_
        "ID": 7989,_x000D_
        "Results": [_x000D_
          [_x000D_
            "1"_x000D_
          ]_x000D_
        ],_x000D_
        "Statistics": {_x000D_
          "CreationDate": "2022-11-15T10:02:33.4860572+01:00",_x000D_
          "LastRefreshDate": "2020-11-09T16:15:48.7051267+01:00",_x000D_
          "TotalRefreshCount": 5,_x000D_
          "CustomInfo": {}_x000D_
        }_x000D_
      },_x000D_
      "7990": {_x000D_
        "$type": "Inside.Core.Formula.Definition.DefinitionAC, Inside.Core.Formula",_x000D_
        "ID": 7990,_x000D_
        "Results": [_x000D_
          [_x000D_
            "2"_x000D_
          ]_x000D_
        ],_x000D_
        "Statistics": {_x000D_
          "CreationDate": "2022-11-15T10:02:33.4860572+01:00",_x000D_
          "LastRefreshDate": "2020-11-09T16:15:48.7061164+01:00",_x000D_
          "TotalRefreshCount": 5,_x000D_
          "CustomInfo": {}_x000D_
        }_x000D_
      },_x000D_
      "7991": {_x000D_
        "$type": "Inside.Core.Formula.Definition.DefinitionAC, Inside.Core.Formula",_x000D_
        "ID": 7991,_x000D_
        "Results": [_x000D_
          [_x000D_
            "3"_x000D_
          ]_x000D_
        ],_x000D_
        "Statistics": {_x000D_
          "CreationDate": "2022-11-15T10:02:33.4860572+01:00",_x000D_
          "LastRefreshDate": "2020-11-09T16:15:48.7081135+01:00",_x000D_
          "TotalRefreshCount": 5,_x000D_
          "CustomInfo": {}_x000D_
        }_x000D_
      },_x000D_
      "7992": {_x000D_
        "$type": "Inside.Core.Formula.Definition.DefinitionAC, Inside.Core.Formula",_x000D_
        "ID": 7992,_x000D_
        "Results": [_x000D_
          [_x000D_
            "2"_x000D_
          ]_x000D_
        ],_x000D_
        "Statistics": {_x000D_
          "CreationDate": "2022-11-15T10:02:33.4860572+01:00",_x000D_
          "LastRefreshDate": "2020-11-09T16:15:48.7101074+01:00",_x000D_
          "TotalRefreshCount": 5,_x000D_
          "CustomInfo": {}_x000D_
        }_x000D_
      },_x000D_
      "7993": {_x000D_
        "$type": "Inside.Core.Formula.Definition.DefinitionAC, Inside.Core.Formula",_x000D_
        "ID": 7993,_x000D_
        "Results": [_x000D_
          [_x000D_
            "1"_x000D_
          ]_x000D_
        ],_x000D_
        "Statistics": {_x000D_
          "CreationDate": "2022-11-15T10:02:33.4860572+01:00",_x000D_
          "LastRefreshDate": "2020-11-09T16:15:48.7111047+01:00",_x000D_
          "TotalRefreshCount": 5,_x000D_
          "CustomInfo": {}_x000D_
        }_x000D_
      },_x000D_
      "7994": {_x000D_
        "$type": "Inside.Core.Formula.Definition.DefinitionAC, Inside.Core.Formula",_x000D_
        "ID": 7994,_x000D_
        "Results": [_x000D_
          [_x000D_
            "2"_x000D_
          ]_x000D_
        ],_x000D_
        "Statistics": {_x000D_
          "CreationDate": "2022-11-15T10:02:33.4860572+01:00",_x000D_
          "LastRefreshDate": "2020-11-09T16:15:48.7131014+01:00",_x000D_
          "TotalRefreshCount": 5,_x000D_
          "CustomInfo": {}_x000D_
        }_x000D_
      },_x000D_
      "7995": {_x000D_
        "$type": "Inside.Core.Formula.Definition.DefinitionAC, Inside.Core.Formula",_x000D_
        "ID": 7995,_x000D_
        "Results": [_x000D_
          [_x000D_
            "2"_x000D_
          ]_x000D_
        ],_x000D_
        "Statistics": {_x000D_
          "CreationDate": "2022-11-15T10:02:33.4860572+01:00",_x000D_
          "LastRefreshDate": "2020-11-09T16:15:48.7146472+01:00",_x000D_
          "TotalRefreshCount": 5,_x000D_
          "CustomInfo": {}_x000D_
        }_x000D_
      },_x000D_
      "7996": {_x000D_
        "$type": "Inside.Core.Formula.Definition.DefinitionAC, Inside.Core.Formula",_x000D_
        "ID": 7996,_x000D_
        "Results": [_x000D_
          [_x000D_
            "2"_x000D_
          ]_x000D_
        ],_x000D_
        "Statistics": {_x000D_
          "CreationDate": "2022-11-15T10:02:33.4860572+01:00",_x000D_
          "LastRefreshDate": "2020-11-09T16:15:48.7166847+01:00",_x000D_
          "TotalRefreshCount": 5,_x000D_
          "CustomInfo": {}_x000D_
        }_x000D_
      },_x000D_
      "7997": {_x000D_
        "$type": "Inside.Core.Formula.Definition.DefinitionAC, Inside.Core.Formula",_x000D_
        "ID": 7997,_x000D_
        "Results": [_x000D_
          [_x000D_
            "1"_x000D_
          ]_x000D_
        ],_x000D_
        "Statistics": {_x000D_
          "CreationDate": "2022-11-15T10:02:33.4860572+01:00",_x000D_
          "LastRefreshDate": "2020-11-09T16:15:48.7186729+01:00",_x000D_
          "TotalRefreshCount": 5,_x000D_
          "CustomInfo": {}_x000D_
        }_x000D_
      },_x000D_
      "7998": {_x000D_
        "$type": "Inside.Core.Formula.Definition.DefinitionAC, Inside.Core.Formula",_x000D_
        "ID": 7998,_x000D_
        "Results": [_x000D_
          [_x000D_
            "1"_x000D_
          ]_x000D_
        ],_x000D_
        "Statistics": {_x000D_
          "CreationDate": "2022-11-15T10:02:33.4860572+01:00",_x000D_
          "LastRefreshDate": "2020-11-09T16:15:48.7202482+01:00",_x000D_
          "TotalRefreshCount": 5,_x000D_
          "CustomInfo": {}_x000D_
        }_x000D_
      },_x000D_
      "7999": {_x000D_
        "$type": "Inside.Core.Formula.Definition.DefinitionAC, Inside.Core.Formula",_x000D_
        "ID": 7999,_x000D_
        "Results": [_x000D_
          [_x000D_
            "2"_x000D_
          ]_x000D_
        ],_x000D_
        "Statistics": {_x000D_
          "CreationDate": "2022-11-15T10:02:33.4860572+01:00",_x000D_
          "LastRefreshDate": "2020-11-09T16:15:48.7217889+01:00",_x000D_
          "TotalRefreshCount": 5,_x000D_
          "CustomInfo": {}_x000D_
        }_x000D_
      },_x000D_
      "8000": {_x000D_
        "$type": "Inside.Core.Formula.Definition.DefinitionAC, Inside.Core.Formula",_x000D_
        "ID": 8000,_x000D_
        "Results": [_x000D_
          [_x000D_
            "3"_x000D_
          ]_x000D_
        ],_x000D_
        "Statistics": {_x000D_
          "CreationDate": "2022-11-15T10:02:33.4860572+01:00",_x000D_
          "LastRefreshDate": "2020-11-09T16:15:48.7229572+01:00",_x000D_
          "TotalRefreshCount": 5,_x000D_
          "CustomInfo": {}_x000D_
        }_x000D_
      },_x000D_
      "8001": {_x000D_
        "$type": "Inside.Core.Formula.Definition.DefinitionAC, Inside.Core.Formula",_x000D_
        "ID": 8001,_x000D_
        "Results": [_x000D_
          [_x000D_
            "1"_x000D_
          ]_x000D_
        ],_x000D_
        "Statistics": {_x000D_
          "CreationDate": "2022-11-15T10:02:33.4860572+01:00",_x000D_
          "LastRefreshDate": "2020-11-09T16:15:48.7249062+01:00",_x000D_
          "TotalRefreshCount": 5,_x000D_
          "CustomInfo": {}_x000D_
        }_x000D_
      },_x000D_
      "8002": {_x000D_
        "$type": "Inside.Core.Formula.Definition.DefinitionAC, Inside.Core.Formula",_x000D_
        "ID": 8002,_x000D_
        "Results": [_x000D_
          [_x000D_
            "1"_x000D_
          ]_x000D_
        ],_x000D_
        "Statistics": {_x000D_
          "CreationDate": "2022-11-15T10:02:33.4860572+01:00",_x000D_
          "LastRefreshDate": "2020-11-09T16:15:48.7269054+01:00",_x000D_
          "TotalRefreshCount": 5,_x000D_
          "CustomInfo": {}_x000D_
        }_x000D_
      },_x000D_
      "8003": {_x000D_
        "$type": "Inside.Core.Formula.Definition.DefinitionAC, Inside.Core.Formula",_x000D_
        "ID": 8003,_x000D_
        "Results": [_x000D_
          [_x000D_
            "2"_x000D_
          ]_x000D_
        ],_x000D_
        "Statistics": {_x000D_
          "CreationDate": "2022-11-15T10:02:33.4860572+01:00",_x000D_
          "LastRefreshDate": "2020-11-09T16:15:48.7279027+01:00",_x000D_
          "TotalRefreshCount": 5,_x000D_
          "CustomInfo": {}_x000D_
        }_x000D_
      },_x000D_
      "8004": {_x000D_
        "$type": "Inside.Core.Formula.Definition.DefinitionAC, Inside.Core.Formula",_x000D_
        "ID": 8004,_x000D_
        "Results": [_x000D_
          [_x000D_
            "2"_x000D_
          ]_x000D_
        ],_x000D_
        "Statistics": {_x000D_
          "CreationDate": "2022-11-15T10:02:33.4860572+01:00",_x000D_
          "LastRefreshDate": "2020-11-09T16:15:48.7298879+01:00",_x000D_
          "TotalRefreshCount": 5,_x000D_
          "CustomInfo": {}_x000D_
        }_x000D_
      },_x000D_
      "8005": {_x000D_
        "$type": "Inside.Core.Formula.Definition.DefinitionAC, Inside.Core.Formula",_x000D_
        "ID": 8005,_x000D_
        "Results": [_x000D_
          [_x000D_
            "2"_x000D_
          ]_x000D_
        ],_x000D_
        "Statistics": {_x000D_
          "CreationDate": "2022-11-15T10:02:33.4860572+01:00",_x000D_
          "LastRefreshDate": "2020-11-09T16:15:48.7318829+01:00",_x000D_
          "TotalRefreshCount": 5,_x000D_
          "CustomInfo": {}_x000D_
        }_x000D_
      },_x000D_
      "8006": {_x000D_
        "$type": "Inside.Core.Formula.Definition.DefinitionAC, Inside.Core.Formula",_x000D_
        "ID": 8006,_x000D_
        "Results": [_x000D_
          [_x000D_
            "1"_x000D_
          ]_x000D_
        ],_x000D_
        "Statistics": {_x000D_
          "CreationDate": "2022-11-15T10:02:33.4860572+01:00",_x000D_
          "LastRefreshDate": "2020-11-09T16:15:48.7328508+01:00",_x000D_
          "TotalRefreshCount": 5,_x000D_
          "CustomInfo": {}_x000D_
        }_x000D_
      },_x000D_
      "8007": {_x000D_
        "$type": "Inside.Core.Formula.Definition.DefinitionAC, Inside.Core.Formula",_x000D_
        "ID": 8007,_x000D_
        "Results": [_x000D_
          [_x000D_
            "1"_x000D_
          ]_x000D_
        ],_x000D_
        "Statistics": {_x000D_
          "CreationDate": "2022-11-15T10:02:33.4860572+01:00",_x000D_
          "LastRefreshDate": "2020-11-09T16:15:48.734875+01:00",_x000D_
          "TotalRefreshCount": 5,_x000D_
          "CustomInfo": {}_x000D_
        }_x000D_
      },_x000D_
      "8008": {_x000D_
        "$type": "Inside.Core.Formula.Definition.DefinitionAC, Inside.Core.Formula",_x000D_
        "ID": 8008,_x000D_
        "Results": [_x000D_
          [_x000D_
            "2"_x000D_
          ]_x000D_
        ],_x000D_
        "Statistics": {_x000D_
          "CreationDate": "2022-11-15T10:02:33.4860572+01:00",_x000D_
          "LastRefreshDate": "2020-11-09T16:15:48.7368741+01:00",_x000D_
          "TotalRefreshCount": 5,_x000D_
          "CustomInfo": {}_x000D_
        }_x000D_
      },_x000D_
      "8009": {_x000D_
        "$type": "Inside.Core.Formula.Definition.DefinitionAC, Inside.Core.Formula",_x000D_
        "ID": 8009,_x000D_
        "Results": [_x000D_
          [_x000D_
            "1"_x000D_
          ]_x000D_
        ],_x000D_
        "Statistics": {_x000D_
          "CreationDate": "2022-11-15T10:02:33.4860572+01:00",_x000D_
          "LastRefreshDate": "2020-11-09T16:15:48.7378667+01:00",_x000D_
          "TotalRefreshCount": 5,_x000D_
          "CustomInfo": {}_x000D_
        }_x000D_
      },_x000D_
      "8010": {_x000D_
        "$type": "Inside.Core.Formula.Definition.DefinitionAC, Inside.Core.Formula",_x000D_
        "ID": 8010,_x000D_
        "Results": [_x000D_
          [_x000D_
            "3"_x000D_
          ]_x000D_
        ],_x000D_
        "Statistics": {_x000D_
          "CreationDate": "2022-11-15T10:02:33.4860572+01:00",_x000D_
          "LastRefreshDate": "2020-11-09T16:15:48.7398622+01:00",_x000D_
          "TotalRefreshCount": 5,_x000D_
          "CustomInfo": {}_x000D_
        }_x000D_
      },_x000D_
      "8011": {_x000D_
        "$type": "Inside.Core.Formula.Definition.DefinitionAC, Inside.Core.Formula",_x000D_
        "ID": 8011,_x000D_
        "Results": [_x000D_
          [_x000D_
            "1"_x000D_
          ]_x000D_
        ],_x000D_
        "Statistics": {_x000D_
          "CreationDate": "2022-11-15T10:02:33.4860572+01:00",_x000D_
          "LastRefreshDate": "2020-11-09T16:15:48.7408597+01:00",_x000D_
          "TotalRefreshCount": 5,_x000D_
          "CustomInfo": {}_x000D_
        }_x000D_
      },_x000D_
      "8012": {_x000D_
        "$type": "Inside.Core.Formula.Definition.DefinitionAC, Inside.Core.Formula",_x000D_
        "ID": 8012,_x000D_
        "Results": [_x000D_
          [_x000D_
            "2"_x000D_
          ]_x000D_
        ],_x000D_
        "Statistics": {_x000D_
          "CreationDate": "2022-11-15T10:02:33.4860572+01:00",_x000D_
          "LastRefreshDate": "2020-11-09T16:15:48.7428543+01:00",_x000D_
          "TotalRefreshCount": 5,_x000D_
          "CustomInfo": {}_x000D_
        }_x000D_
      },_x000D_
      "8013": {_x000D_
        "$type": "Inside.Core.Formula.Definition.DefinitionAC, Inside.Core.Formula",_x000D_
        "ID": 8013,_x000D_
        "Results": [_x000D_
          [_x000D_
            "3"_x000D_
          ]_x000D_
        ],_x000D_
        "Statistics": {_x000D_
          "CreationDate": "2022-11-15T10:02:33.4860572+01:00",_x000D_
          "LastRefreshDate": "2020-11-09T16:15:48.7448493+01:00",_x000D_
          "TotalRefreshCount": 5,_x000D_
          "CustomInfo": {}_x000D_
        }_x000D_
      },_x000D_
      "8014": {_x000D_
        "$type": "Inside.Core.Formula.Definition.DefinitionAC, Inside.Core.Formula",_x000D_
        "ID": 8014,_x000D_
        "Results": [_x000D_
          [_x000D_
            "2"_x000D_
          ]_x000D_
        ],_x000D_
        "Statistics": {_x000D_
          "CreationDate": "2022-11-15T10:02:33.4860572+01:00",_x000D_
          "LastRefreshDate": "2020-11-09T16:15:48.7458457+01:00",_x000D_
          "TotalRefreshCount": 5,_x000D_
          "CustomInfo": {}_x000D_
        }_x000D_
      },_x000D_
      "8015": {_x000D_
        "$type": "Inside.Core.Formula.Definition.DefinitionAC, Inside.Core.Formula",_x000D_
        "ID": 8015,_x000D_
        "Results": [_x000D_
          [_x000D_
            "1"_x000D_
          ]_x000D_
        ],_x000D_
        "Statistics": {_x000D_
          "CreationDate": "2022-11-15T10:02:33.4860572+01:00",_x000D_
          "LastRefreshDate": "2020-11-09T16:15:48.7478413+01:00",_x000D_
          "TotalRefreshCount": 5,_x000D_
          "CustomInfo": {}_x000D_
        }_x000D_
      },_x000D_
      "8016": {_x000D_
        "$type": "Inside.Core.Formula.Definition.DefinitionAC, Inside.Core.Formula",_x000D_
        "ID": 8016,_x000D_
        "Results": [_x000D_
          [_x000D_
            "2"_x000D_
          ]_x000D_
        ],_x000D_
        "Statistics": {_x000D_
          "CreationDate": "2022-11-15T10:02:33.4860572+01:00",_x000D_
          "LastRefreshDate": "2020-11-09T16:15:48.7498072+01:00",_x000D_
          "TotalRefreshCount": 5,_x000D_
          "CustomInfo": {}_x000D_
        }_x000D_
      },_x000D_
      "8017": {_x000D_
        "$type": "Inside.Core.Formula.Definition.DefinitionAC, Inside.Core.Formula",_x000D_
        "ID": 8017,_x000D_
        "Results": [_x000D_
          [_x000D_
            "2"_x000D_
          ]_x000D_
        ],_x000D_
        "Statistics": {_x000D_
          "CreationDate": "2022-11-15T10:02:33.4860572+01:00",_x000D_
          "LastRefreshDate": "2020-11-09T16:15:48.7518257+01:00",_x000D_
          "TotalRefreshCount": 5,_x000D_
          "CustomInfo": {}_x000D_
        }_x000D_
      },_x000D_
      "8018": {_x000D_
        "$type": "Inside.Core.Formula.Definition.DefinitionAC, Inside.Core.Formula",_x000D_
        "ID": 8018,_x000D_
        "Results": [_x000D_
          [_x000D_
            "4"_x000D_
          ]_x000D_
        ],_x000D_
        "Statistics": {_x000D_
          "CreationDate": "2022-11-15T10:02:33.4860572+01:00",_x000D_
          "LastRefreshDate": "2020-11-09T16:15:48.7538205+01:00",_x000D_
          "TotalRefreshCount": 5,_x000D_
          "Custo</t>
  </si>
  <si>
    <t>mInfo": {}_x000D_
        }_x000D_
      },_x000D_
      "8019": {_x000D_
        "$type": "Inside.Core.Formula.Definition.DefinitionAC, Inside.Core.Formula",_x000D_
        "ID": 8019,_x000D_
        "Results": [_x000D_
          [_x000D_
            "2"_x000D_
          ]_x000D_
        ],_x000D_
        "Statistics": {_x000D_
          "CreationDate": "2022-11-15T10:02:33.4860572+01:00",_x000D_
          "LastRefreshDate": "2020-11-09T16:15:48.754817+01:00",_x000D_
          "TotalRefreshCount": 5,_x000D_
          "CustomInfo": {}_x000D_
        }_x000D_
      },_x000D_
      "8020": {_x000D_
        "$type": "Inside.Core.Formula.Definition.DefinitionAC, Inside.Core.Formula",_x000D_
        "ID": 8020,_x000D_
        "Results": [_x000D_
          [_x000D_
            "1"_x000D_
          ]_x000D_
        ],_x000D_
        "Statistics": {_x000D_
          "CreationDate": "2022-11-15T10:02:33.4860572+01:00",_x000D_
          "LastRefreshDate": "2020-11-09T16:15:48.7568124+01:00",_x000D_
          "TotalRefreshCount": 5,_x000D_
          "CustomInfo": {}_x000D_
        }_x000D_
      },_x000D_
      "8021": {_x000D_
        "$type": "Inside.Core.Formula.Definition.DefinitionAC, Inside.Core.Formula",_x000D_
        "ID": 8021,_x000D_
        "Results": [_x000D_
          [_x000D_
            "2"_x000D_
          ]_x000D_
        ],_x000D_
        "Statistics": {_x000D_
          "CreationDate": "2022-11-15T10:02:33.4860572+01:00",_x000D_
          "LastRefreshDate": "2020-11-09T16:15:48.7578095+01:00",_x000D_
          "TotalRefreshCount": 5,_x000D_
          "CustomInfo": {}_x000D_
        }_x000D_
      },_x000D_
      "8022": {_x000D_
        "$type": "Inside.Core.Formula.Definition.DefinitionAC, Inside.Core.Formula",_x000D_
        "ID": 8022,_x000D_
        "Results": [_x000D_
          [_x000D_
            "3"_x000D_
          ]_x000D_
        ],_x000D_
        "Statistics": {_x000D_
          "CreationDate": "2022-11-15T10:02:33.4860572+01:00",_x000D_
          "LastRefreshDate": "2020-11-09T16:15:48.7598102+01:00",_x000D_
          "TotalRefreshCount": 5,_x000D_
          "CustomInfo": {}_x000D_
        }_x000D_
      },_x000D_
      "8023": {_x000D_
        "$type": "Inside.Core.Formula.Definition.DefinitionAC, Inside.Core.Formula",_x000D_
        "ID": 8023,_x000D_
        "Results": [_x000D_
          [_x000D_
            "3"_x000D_
          ]_x000D_
        ],_x000D_
        "Statistics": {_x000D_
          "CreationDate": "2022-11-15T10:02:33.4860572+01:00",_x000D_
          "LastRefreshDate": "2020-11-09T16:15:48.7608064+01:00",_x000D_
          "TotalRefreshCount": 5,_x000D_
          "CustomInfo": {}_x000D_
        }_x000D_
      },_x000D_
      "8024": {_x000D_
        "$type": "Inside.Core.Formula.Definition.DefinitionAC, Inside.Core.Formula",_x000D_
        "ID": 8024,_x000D_
        "Results": [_x000D_
          [_x000D_
            "1"_x000D_
          ]_x000D_
        ],_x000D_
        "Statistics": {_x000D_
          "CreationDate": "2022-11-15T10:02:33.4860572+01:00",_x000D_
          "LastRefreshDate": "2020-11-09T16:15:48.7628014+01:00",_x000D_
          "TotalRefreshCount": 5,_x000D_
          "CustomInfo": {}_x000D_
        }_x000D_
      },_x000D_
      "8025": {_x000D_
        "$type": "Inside.Core.Formula.Definition.DefinitionAC, Inside.Core.Formula",_x000D_
        "ID": 8025,_x000D_
        "Results": [_x000D_
          [_x000D_
            "2"_x000D_
          ]_x000D_
        ],_x000D_
        "Statistics": {_x000D_
          "CreationDate": "2022-11-15T10:02:33.4860572+01:00",_x000D_
          "LastRefreshDate": "2020-11-09T16:15:48.764799+01:00",_x000D_
          "TotalRefreshCount": 5,_x000D_
          "CustomInfo": {}_x000D_
        }_x000D_
      },_x000D_
      "8026": {_x000D_
        "$type": "Inside.Core.Formula.Definition.DefinitionAC, Inside.Core.Formula",_x000D_
        "ID": 8026,_x000D_
        "Results": [_x000D_
          [_x000D_
            "2"_x000D_
          ]_x000D_
        ],_x000D_
        "Statistics": {_x000D_
          "CreationDate": "2022-11-15T10:02:33.4860572+01:00",_x000D_
          "LastRefreshDate": "2020-11-09T16:15:48.7668197+01:00",_x000D_
          "TotalRefreshCount": 5,_x000D_
          "CustomInfo": {}_x000D_
        }_x000D_
      },_x000D_
      "8027": {_x000D_
        "$type": "Inside.Core.Formula.Definition.DefinitionAC, Inside.Core.Formula",_x000D_
        "ID": 8027,_x000D_
        "Results": [_x000D_
          [_x000D_
            "2"_x000D_
          ]_x000D_
        ],_x000D_
        "Statistics": {_x000D_
          "CreationDate": "2022-11-15T10:02:33.4860572+01:00",_x000D_
          "LastRefreshDate": "2020-11-09T16:15:48.7688142+01:00",_x000D_
          "TotalRefreshCount": 5,_x000D_
          "CustomInfo": {}_x000D_
        }_x000D_
      },_x000D_
      "8028": {_x000D_
        "$type": "Inside.Core.Formula.Definition.DefinitionAC, Inside.Core.Formula",_x000D_
        "ID": 8028,_x000D_
        "Results": [_x000D_
          [_x000D_
            "1"_x000D_
          ]_x000D_
        ],_x000D_
        "Statistics": {_x000D_
          "CreationDate": "2022-11-15T10:02:33.4860572+01:00",_x000D_
          "LastRefreshDate": "2020-11-09T16:15:48.7698272+01:00",_x000D_
          "TotalRefreshCount": 5,_x000D_
          "CustomInfo": {}_x000D_
        }_x000D_
      },_x000D_
      "8029": {_x000D_
        "$type": "Inside.Core.Formula.Definition.DefinitionAC, Inside.Core.Formula",_x000D_
        "ID": 8029,_x000D_
        "Results": [_x000D_
          [_x000D_
            "1"_x000D_
          ]_x000D_
        ],_x000D_
        "Statistics": {_x000D_
          "CreationDate": "2022-11-15T10:02:33.5016817+01:00",_x000D_
          "LastRefreshDate": "2020-11-09T16:15:48.7718207+01:00",_x000D_
          "TotalRefreshCount": 5,_x000D_
          "CustomInfo": {}_x000D_
        }_x000D_
      },_x000D_
      "8030": {_x000D_
        "$type": "Inside.Core.Formula.Definition.DefinitionAC, Inside.Core.Formula",_x000D_
        "ID": 8030,_x000D_
        "Results": [_x000D_
          [_x000D_
            "Catégorie 1"_x000D_
          ]_x000D_
        ],_x000D_
        "Statistics": {_x000D_
          "CreationDate": "2022-11-15T10:02:33.5016817+01:00",_x000D_
          "LastRefreshDate": "2020-11-09T16:15:48.7738223+01:00",_x000D_
          "TotalRefreshCount": 5,_x000D_
          "CustomInfo": {}_x000D_
        }_x000D_
      },_x000D_
      "8031": {_x000D_
        "$type": "Inside.Core.Formula.Definition.DefinitionAC, Inside.Core.Formula",_x000D_
        "ID": 8031,_x000D_
        "Results": [_x000D_
          [_x000D_
            "Employé"_x000D_
          ]_x000D_
        ],_x000D_
        "Statistics": {_x000D_
          "CreationDate": "2022-11-15T10:02:33.5016817+01:00",_x000D_
          "LastRefreshDate": "2020-11-09T16:15:47.218849+01:00",_x000D_
          "TotalRefreshCount": 5,_x000D_
          "CustomInfo": {}_x000D_
        }_x000D_
      },_x000D_
      "8032": {_x000D_
        "$type": "Inside.Core.Formula.Definition.DefinitionAC, Inside.Core.Formula",_x000D_
        "ID": 8032,_x000D_
        "Results": [_x000D_
          [_x000D_
            "Employé"_x000D_
          ]_x000D_
        ],_x000D_
        "Statistics": {_x000D_
          "CreationDate": "2022-11-15T10:02:33.5016817+01:00",_x000D_
          "LastRefreshDate": "2020-11-09T16:15:47.2208457+01:00",_x000D_
          "TotalRefreshCount": 5,_x000D_
          "CustomInfo": {}_x000D_
        }_x000D_
      },_x000D_
      "8033": {_x000D_
        "$type": "Inside.Core.Formula.Definition.DefinitionAC, Inside.Core.Formula",_x000D_
        "ID": 8033,_x000D_
        "Results": [_x000D_
          [_x000D_
            "Ingénieur et cadre"_x000D_
          ]_x000D_
        ],_x000D_
        "Statistics": {_x000D_
          "CreationDate": "2022-11-15T10:02:33.5016817+01:00",_x000D_
          "LastRefreshDate": "2020-11-09T16:15:47.2228422+01:00",_x000D_
          "TotalRefreshCount": 5,_x000D_
          "CustomInfo": {}_x000D_
        }_x000D_
      },_x000D_
      "8034": {_x000D_
        "$type": "Inside.Core.Formula.Definition.DefinitionAC, Inside.Core.Formula",_x000D_
        "ID": 8034,_x000D_
        "Results": [_x000D_
          [_x000D_
            "Ingénieur et cadre"_x000D_
          ]_x000D_
        ],_x000D_
        "Statistics": {_x000D_
          "CreationDate": "2022-11-15T10:02:33.5016817+01:00",_x000D_
          "LastRefreshDate": "2020-11-09T16:15:47.2238401+01:00",_x000D_
          "TotalRefreshCount": 5,_x000D_
          "CustomInfo": {}_x000D_
        }_x000D_
      },_x000D_
      "8035": {_x000D_
        "$type": "Inside.Core.Formula.Definition.DefinitionAC, Inside.Core.Formula",_x000D_
        "ID": 8035,_x000D_
        "Results": [_x000D_
          [_x000D_
            "Employé"_x000D_
          ]_x000D_
        ],_x000D_
        "Statistics": {_x000D_
          "CreationDate": "2022-11-15T10:02:33.5016817+01:00",_x000D_
          "LastRefreshDate": "2020-11-09T16:15:47.2258337+01:00",_x000D_
          "TotalRefreshCount": 5,_x000D_
          "CustomInfo": {}_x000D_
        }_x000D_
      },_x000D_
      "8036": {_x000D_
        "$type": "Inside.Core.Formula.Definition.DefinitionAC, Inside.Core.Formula",_x000D_
        "ID": 8036,_x000D_
        "Results": [_x000D_
          [_x000D_
            "Employé"_x000D_
          ]_x000D_
        ],_x000D_
        "Statistics": {_x000D_
          "CreationDate": "2022-11-15T10:02:33.5016817+01:00",_x000D_
          "LastRefreshDate": "2020-11-09T16:15:47.2278328+01:00",_x000D_
          "TotalRefreshCount": 5,_x000D_
          "CustomInfo": {}_x000D_
        }_x000D_
      },_x000D_
      "8037": {_x000D_
        "$type": "Inside.Core.Formula.Definition.DefinitionAC, Inside.Core.Formula",_x000D_
        "ID": 8037,_x000D_
        "Results": [_x000D_
          [_x000D_
            "Employé"_x000D_
          ]_x000D_
        ],_x000D_
        "Statistics": {_x000D_
          "CreationDate": "2022-11-15T10:02:33.5016817+01:00",_x000D_
          "LastRefreshDate": "2020-11-09T16:15:47.2288314+01:00",_x000D_
          "TotalRefreshCount": 5,_x000D_
          "CustomInfo": {}_x000D_
        }_x000D_
      },_x000D_
      "8038": {_x000D_
        "$type": "Inside.Core.Formula.Definition.DefinitionAC, Inside.Core.Formula",_x000D_
        "ID": 8038,_x000D_
        "Results": [_x000D_
          [_x000D_
            "Ingénieur et cadre"_x000D_
          ]_x000D_
        ],_x000D_
        "Statistics": {_x000D_
          "CreationDate": "2022-11-15T10:02:33.5016817+01:00",_x000D_
          "LastRefreshDate": "2020-11-09T16:15:47.2308137+01:00",_x000D_
          "TotalRefreshCount": 5,_x000D_
          "CustomInfo": {}_x000D_
        }_x000D_
      },_x000D_
      "8039": {_x000D_
        "$type": "Inside.Core.Formula.Definition.DefinitionAC, Inside.Core.Formula",_x000D_
        "ID": 8039,_x000D_
        "Results": [_x000D_
          [_x000D_
            "Employé"_x000D_
          ]_x000D_
        ],_x000D_
        "Statistics": {_x000D_
          "CreationDate": "2022-11-15T10:02:33.5016817+01:00",_x000D_
          "LastRefreshDate": "2020-11-09T16:15:47.2338223+01:00",_x000D_
          "TotalRefreshCount": 5,_x000D_
          "CustomInfo": {}_x000D_
        }_x000D_
      },_x000D_
      "8040": {_x000D_
        "$type": "Inside.Core.Formula.Definition.DefinitionAC, Inside.Core.Formula",_x000D_
        "ID": 8040,_x000D_
        "Results": [_x000D_
          [_x000D_
            "Employé"_x000D_
          ]_x000D_
        ],_x000D_
        "Statistics": {_x000D_
          "CreationDate": "2022-11-15T10:02:33.5016817+01:00",_x000D_
          "LastRefreshDate": "2020-11-09T16:15:47.2358012+01:00",_x000D_
          "TotalRefreshCount": 5,_x000D_
          "CustomInfo": {}_x000D_
        }_x000D_
      },_x000D_
      "8041": {_x000D_
        "$type": "Inside.Core.Formula.Definition.DefinitionAC, Inside.Core.Formula",_x000D_
        "ID": 8041,_x000D_
        "Results": [_x000D_
          [_x000D_
            "Ingénieur et cadre"_x000D_
          ]_x000D_
        ],_x000D_
        "Statistics": {_x000D_
          "CreationDate": "2022-11-15T10:02:33.5016817+01:00",_x000D_
          "LastRefreshDate": "2020-11-09T16:15:47.2367979+01:00",_x000D_
          "TotalRefreshCount": 5,_x000D_
          "CustomInfo": {}_x000D_
        }_x000D_
      },_x000D_
      "8042": {_x000D_
        "$type": "Inside.Core.Formula.Definition.DefinitionAC, Inside.Core.Formula",_x000D_
        "ID": 8042,_x000D_
        "Results": [_x000D_
          [_x000D_
            "Employé"_x000D_
          ]_x000D_
        ],_x000D_
        "Statistics": {_x000D_
          "CreationDate": "2022-11-15T10:02:33.5016817+01:00",_x000D_
          "LastRefreshDate": "2020-11-09T16:15:47.2387959+01:00",_x000D_
          "TotalRefreshCount": 5,_x000D_
          "CustomInfo": {}_x000D_
        }_x000D_
      },_x000D_
      "8043": {_x000D_
        "$type": "Inside.Core.Formula.Definition.DefinitionAC, Inside.Core.Formula",_x000D_
        "ID": 8043,_x000D_
        "Results": [_x000D_
          [_x000D_
            "Employé"_x000D_
          ]_x000D_
        ],_x000D_
        "Statistics": {_x000D_
          "CreationDate": "2022-11-15T10:02:33.5016817+01:00",_x000D_
          "LastRefreshDate": "2020-11-09T16:15:47.2407882+01:00",_x000D_
          "TotalRefreshCount": 5,_x000D_
          "CustomInfo": {}_x000D_
        }_x000D_
      },_x000D_
      "8044": {_x000D_
        "$type": "Inside.Core.Formula.Definition.DefinitionAC, Inside.Core.Formula",_x000D_
        "ID": 8044,_x000D_
        "Results": [_x000D_
          [_x000D_
            "Employé"_x000D_
          ]_x000D_
        ],_x000D_
        "Statistics": {_x000D_
          "CreationDate": "2022-11-15T10:02:33.5016817+01:00",_x000D_
          "LastRefreshDate": "2020-11-09T16:15:47.2417858+01:00",_x000D_
          "TotalRefreshCount": 5,_x000D_
          "CustomInfo": {}_x000D_
        }_x000D_
      },_x000D_
      "8045": {_x000D_
        "$type": "Inside.Core.Formula.Definition.DefinitionAC, Inside.Core.Formula",_x000D_
        "ID": 8045,_x000D_
        "Results": [_x000D_
          [_x000D_
            "Ingénieur et cadre"_x000D_
          ]_x000D_
        ],_x000D_
        "Statistics": {_x000D_
          "CreationDate": "2022-11-15T10:02:33.5016817+01:00",_x000D_
          "LastRefreshDate": "2020-11-09T16:15:47.24378+01:00",_x000D_
          "TotalRefreshCount": 5,_x000D_
          "CustomInfo": {}_x000D_
        }_x000D_
      },_x000D_
      "8046": {_x000D_
        "$type": "Inside.Core.Formula.Definition.DefinitionAC, Inside.Core.Formula",_x000D_
        "ID": 8046,_x000D_
        "Results": [_x000D_
          [_x000D_
            "Ingénieur et cadre"_x000D_
          ]_x000D_
        ],_x000D_
        "Statistics": {_x000D_
          "CreationDate": "2022-11-15T10:02:33.5016817+01:00",_x000D_
          "LastRefreshDate": "2020-11-09T16:15:47.2447779+01:00",_x000D_
          "TotalRefreshCount": 5,_x000D_
          "CustomInfo": {}_x000D_
        }_x000D_
      },_x000D_
      "8047": {_x000D_
        "$type": "Inside.Core.Formula.Definition.DefinitionAC, Inside.Core.Formula",_x000D_
        "ID": 8047,_x000D_
        "Results": [_x000D_
          [_x000D_
            "Employé"_x000D_
          ]_x000D_
        ],_x000D_
        "Statistics": {_x000D_
          "CreationDate": "2022-11-15T10:02:33.5016817+01:00",_x000D_
          "LastRefreshDate": "2020-11-09T16:15:47.2467744+01:00",_x000D_
          "TotalRefreshCount": 5,_x000D_
          "CustomInfo": {}_x000D_
        }_x000D_
      },_x000D_
      "8048": {_x000D_
        "$type": "Inside.Core.Formula.Definition.DefinitionAC, Inside.Core.Formula",_x000D_
        "ID": 8048,_x000D_
        "Results": [_x000D_
          [_x000D_
            "Employé"_x000D_
          ]_x000D_
        ],_x000D_
        "Statistics": {_x000D_
          "CreationDate": "2022-11-15T10:02:33.5016817+01:00",_x000D_
          "LastRefreshDate": "2020-11-09T16:15:47.2487362+01:00",_x000D_
          "TotalRefreshCount": 5,_x000D_
          "CustomInfo": {}_x000D_
        }_x000D_
      },_x000D_
      "8049": {_x000D_
        "$type": "Inside.Core.Formula.Definition.DefinitionAC, Inside.Core.Formula",_x000D_
        "ID": 8049,_x000D_
        "Results": [_x000D_
          [_x000D_
            "Employé"_x000D_
          ]_x000D_
        ],_x000D_
        "Statistics": {_x000D_
          "CreationDate": "2022-11-15T10:02:33.5016817+01:00",_x000D_
          "LastRefreshDate": "2020-11-09T16:15:47.2497756+01:00",_x000D_
          "TotalRefreshCount": 5,_x000D_
          "CustomInfo": {}_x000D_
        }_x000D_
      },_x000D_
      "8050": {_x000D_
        "$type": "Inside.Core.Formula.Definition.DefinitionAC, Inside.Core.Formula",_x000D_
        "ID": 8050,_x000D_
        "Results": [_x000D_
          [_x000D_
            "Ingénieur et cadre"_x000D_
          ]_x000D_
        ],_x000D_
        "Statistics": {_x000D_
          "CreationDate": "2022-11-15T10:02:33.5016817+01:00",_x000D_
          "LastRefreshDate": "2020-11-09T16:15:47.2517598+01:00",_x000D_
          "TotalRefreshCount": 5,_x000D_
          "CustomInfo": {}_x000D_
        }_x000D_
      },_x000D_
      "8051": {_x000D_
        "$type": "Inside.Core.Formula.Definition.DefinitionAC, Inside.Core.Formula",_x000D_
        "ID": 8051,_x000D_
        "Results": [_x000D_
          [_x000D_
            "Ingénieur et cadre"_x000D_
          ]_x000D_
        ],_x000D_
        "Statistics": {_x000D_
          "CreationDate": "2022-11-15T10:02:33.5016817+01:00",_x000D_
          "LastRefreshDate": "2020-11-09T16:15:47.2537542+01:00",_x000D_
          "TotalRefreshCount": 5,_x000D_
          "CustomInfo": {}_x000D_
        }_x000D_
      },_x000D_
      "8052": {_x000D_
        "$type": "Inside.Core.Formula.Definition.DefinitionAC, Inside.Core.Formula",_x000D_
        "ID": 8052,_x000D_
        "Results": [_x000D_
          [_x000D_
            "Employé"_x000D_
          ]_x000D_
        ],_x000D_
        "Statistics": {_x000D_
          "CreationDate": "2022-11-15T10:02:33.5016817+01:00",_x000D_
          "LastRefreshDate": "2020-11-09T16:15:47.2547521+01:00",_x000D_
          "TotalRefreshCount": 5,_x000D_
          "CustomInfo": {}_x000D_
        }_x000D_
      },_x000D_
      "8053": {_x000D_
        "$type": "Inside.Core.Formula.Definition.DefinitionAC, Inside.Core.Formula",_x000D_
        "ID": 8053,_x000D_
        "Results": [_x000D_
          [_x000D_
            "Employé"_x000D_
          ]_x000D_
        ],_x000D_
        "Statistics": {_x000D_
          "CreationDate": "2022-11-15T10:02:33.5016817+01:00",_x000D_
          "LastRefreshDate": "2020-11-09T16:15:47.256749+01:00",_x000D_
          "TotalRefreshCount": 5,_x000D_
          "CustomInfo": {}_x000D_
        }_x000D_
      },_x000D_
      "8054": {_x000D_
        "$type": "Inside.Core.Formula.Definition.DefinitionAC, Inside.Core.Formula",_x000D_
        "ID": 8054,_x000D_
        "Results": [_x000D_
          [_x000D_
            "Employé"_x000D_
          ]_x000D_
        ],_x000D_
        "Statistics": {_x000D_
          "CreationDate": "2022-11-15T10:02:33.5016817+01:00",_x000D_
          "LastRefreshDate": "2020-11-09T16:15:47.257743+01:00",_x000D_
          "TotalRefreshCount": 5,_x000D_
          "CustomInfo": {}_x000D_
        }_x000D_
      },_x000D_
      "8055": {_x000D_
        "$type": "Inside.Core.Formula.Definition.DefinitionAC, Inside.Core.Formula",_x000D_
        "ID": 8055,_x000D_
        "Results": [_x000D_
          [_x000D_
            "Ingénieur et cadre"_x000D_
          ]_x000D_
        ],_x000D_
        "Statistics": {_x000D_
          "CreationDate": "2022-11-15T10:02:33.5016817+01:00",_x000D_
          "LastRefreshDate": "2020-11-09T16:15:47.2597075+01:00",_x000D_
          "TotalRefreshCount": 5,_x000D_
          "CustomInfo": {}_x000D_
        }_x000D_
      },_x000D_
      "8056": {_x000D_
        "$type": "Inside.Core.Formula.Definition.DefinitionAC, Inside.Core.Formula",_x000D_
        "ID": 8056,_x000D_
        "Results": [_x000D_
          [_x000D_
            "Employé"_x000D_
          ]_x000D_
        ],_x000D_
        "Statistics": {_x000D_
          "CreationDate": "2022-11-15T10:02:33.5016817+01:00",_x000D_
          "LastRefreshDate": "2020-11-09T16:15:47.2617329+01:00",_x000D_
          "TotalRefreshCount": 5,_x000D_
          "CustomInfo": {}_x000D_
        }_x000D_
      },_x000D_
      "8057": {_x000D_
        "$type": "Inside.Core.Formula.Definition.DefinitionAC, Inside.Core.Formula",_x000D_
        "ID": 8057,_x000D_
        "Results": [_x000D_
          [_x000D_
            "Ingénieur et cadre"_x000D_
          ]_x000D_
        ],_x000D_
        "Statistics": {_x000D_
          "CreationDate": "2022-11-15T10:02:33.5016817+01:00",_x000D_
          "LastRefreshDate": "2020-11-09T16:15:47.2637769+01:00",_x000D_
          "TotalRefreshCount": 5,_x000D_
          "CustomInfo": {}_x000D_
        }_x000D_
      },_x000D_
      "8058": {_x000D_
        "$type": "Inside.Core.Formula.Definition.DefinitionAC, Inside.Core.Formula",_x000D_
        "ID": 8058,_x000D_
        "Results": [_x000D_
          [_x000D_
            "Employé"_x000D_
          ]_x000D_
        ],_x000D_
        "Statistics": {_x000D_
          "CreationDate": "2022-11-15T10:02:33.5016817+01:00",_x000D_
          "LastRefreshDate": "2020-11-09T16:15:47.2656932+01:00",_x000D_
          "TotalRefreshCount": 5,_x000D_
          "CustomInfo": {}_x000D_
        }_x000D_
      },_x000D_
      "8059": {_x000D_
        "$type": "Inside.Core.Formula.Definition.DefinitionAC, Inside.Core.Formula",_x000D_
        "ID": 8059,_x000D_
        "Results": [_x000D_
          [_x000D_
            "Ingénieur et cadre"_x000D_
          ]_x000D_
        ],_x000D_
        "Statistics": {_x000D_
          "CreationDate": "2022-11-15T10:02:33.5016817+01:00",_x000D_
          "LastRefreshDate": "2020-11-09T16:15:47.2786597+01:00",_x000D_
          "TotalRefreshCount": 5,_x000D_
          "CustomInfo": {}_x000D_
        }_x000D_
      },_x000D_
      "8060": {_x000D_
        "$type": "Inside.Core.Formula.Definition.DefinitionAC, Inside.Core.Formula",_x000D_
        "ID": 8060,_x000D_
        "Results": [_x000D_
          [_x000D_
            "Employé"_x000D_
          ]_x000D_
        ],_x000D_
        "Statistics": {_x000D_
          "CreationDate": "2022-11-15T10:02:33.5016817+01:00",_x000D_
          "LastRefreshDate": "2020-11-09T16:15:47.2796567+01:00",_x000D_
          "TotalRefreshCount": 5,_x000D_
          "CustomInfo": {}_x000D_
        }_x000D_
      },_x000D_
      "8061": {_x000D_
        "$type": "Inside.Core.Formula.Definition.DefinitionAC, Inside.Core.Formula",_x000D_
        "ID": 8061,_x000D_
        "Results": [_x000D_
          [_x000D_
            "Employé"_x000D_
          ]_x000D_
        ],_x000D_
        "Statistics": {_x000D_
          "CreationDate": "2022-11-15T10:02:33.5016817+01:00",_x000D_
          "LastRefreshDate": "2020-11-09T16:15:47.2826986+01:00",_x000D_
          "TotalRefreshCount": 5,_x000D_
          "CustomInfo": {}_x000D_
        }_x000D_
      },_x000D_
      "8062": {_x000D_
        "$type": "Inside.Core.Formula.Definition.DefinitionAC, Inside.Core.Formula",_x000D_
        "ID": 8062,_x000D_
        "Results": [_x000D_
          [_x000D_
            "Employé"_x000D_
          ]_x000D_
        ],_x000D_
        "Statistics": {_x000D_
          "CreationDate": "2022-11-15T10:02:33.5016817+01:00",_x000D_
          "LastRefreshDate": "2020-11-09T16:15:47.2856405+01:00",_x000D_
          "TotalRefreshCount": 5,_x000D_
          "CustomInfo": {}_x000D_
        }_x000D_
      },_x000D_
      "8063": {_x000D_
        "$type": "Inside.Core.Formula.Definition.DefinitionAC, Inside.Core.Formula",_x000D_
        "ID": 8063,_x000D_
        "Results": [_x000D_
          [_x000D_
            "Ingénieur et cadre"_x000D_
          ]_x000D_
        ],_x000D_
        "Statistics": {_x000D_
          "CreationDate": "2022-11-15T10:02:33.5016817+01:00",_x000D_
          "LastRefreshDate": "2020-11-09T16:15:47.2876351+01:00",_x000D_
          "TotalRefreshCount": 5,_x000D_
          "CustomInfo": {}_x000D_
        }_x000D_
      },_x000D_
      "8064": {_x000D_
        "$type": "Inside.Core.Formula.Definition.DefinitionAC, Inside.Core.Formula",_x000D_
        "ID": 8064,_x000D_
        "Results": [_x000D_
          [_x000D_
            "Employé"_x000D_
          ]_x000D_
        ],_x000D_
        "Statistics": {_x000D_
          "CreationDate": "2022-11-15T10:02:33.5016817+01:00",_x000D_
          "LastRefreshDate": "2020-11-09T16:15:47.2886328+01:00",_x000D_
          "TotalRefreshCount": 5,_x000D_
          "CustomInfo": {}_x000D_
        }_x000D_
      },_x000D_
      "8065": {_x000D_
        "$type": "Inside.Core.Formula.Definition.DefinitionAC, Inside.Core.Formula",_x000D_
        "ID": 8065,_x000D_
        "Results": [_x000D_
          [_x000D_
            "Employé"_x000D_
          ]_x000D_
        ],_x000D_
        "Statistics": {_x000D_
          "CreationDate": "2022-11-15T10:02:33.5016817+01:00",_x000D_
          "LastRefreshDate": "2020-11-09T16:15:47.2906274+01:00",_x000D_
          "TotalRefreshCount": 5,_x000D_
          "CustomInfo": {}_x000D_
        }_x000D_
      },_x000D_
      "8066": {_x000D_
        "$type": "Inside.Core.Formula.Definition.DefinitionAC, Inside.Core.Formula",_x000D_
        "ID": 8066,_x000D_
        "Results": [_x000D_
          [_x000D_
            "Employé"_x000D_
          ]_x000D_
        ],_x000D_
        "Statistics": {_x000D_
          "CreationDate": "2022-11-15T10:02:33.5016817+01:00",_x000D_
          "LastRefreshDate": "2020-11-09T16:15:47.2926226+01:00",_x000D_
          "TotalRefreshCount": 5,_x000D_
          "CustomInfo": {}_x000D_
        }_x000D_
      },_x000D_
      "8067": {_x000D_
        "$type": "Inside.Core.Formula.Definition.DefinitionAC, Inside.Core.Formula",_x000D_
        "ID": 8067,_x000D_
        "Results": [_x000D_
          [_x000D_
            "Ingénieur et cadre"_x000D_
          ]_x000D_
        ],_x000D_
        "Statistics": {_x000D_
          "CreationDate": "2022-11-15T10:02:33.5016817+01:00",_x000D_
          "LastRefreshDate": "2020-11-09T16:15:47.2946174+01:00",_x000D_
          "TotalRefreshCount": 5,_x000D_
          "CustomInfo": {}_x000D_
        }_x000D_
      },_x000D_
      "8068": {_x000D_
        "$type": "Inside.Core.Formula.Definition.DefinitionAC, Inside.Core.Formula",_x000D_
        "ID": 8068,_x000D_
        "Results": [_x000D_
          [_x000D_
            "Ingénieur et cadre"_x000D_
          ]_x000D_
        ],_x000D_
        "Statistics": {_x000D_
          "CreationDate": "2022-11-15T10:02:33.5016817+01:00",_x000D_
          "LastRefreshDate": "2020-11-09T16:15:47.2956139+01:00",_x000D_
          "TotalRefreshCount": 5,_x000D_
          "CustomInfo": {}_x000D_
        }_x000D_
      },_x000D_
      "8069": {_x000D_
        "$type": "Inside.Core.Formula.Definition.DefinitionAC, Inside.Core.Formula",_x000D_
        "ID": 8069,_x000D_
        "Results": [_x000D_
          [_x000D_
            "Employé"_x000D_
          ]_x000D_
        ],_x000D_
        "Statistics": {_x000D_
          "CreationDate": "2022-11-15T10:02:33.5026866+01:00",_x000D_
          "LastRefreshDate": "2020-11-09T16:15:47.29812+01:00",_x000D_
          "TotalRefreshCount": 5,_x000D_
          "CustomInfo": {}_x000D_
        }_x000D_
      },_x000D_
      "8070": {_x000D_
        "$type": "Inside.Core.Formula.Definition.DefinitionAC, Inside.Core.Formula",_x000D_
        "ID": 8070,_x000D_
        "Results": [_x000D_
          [_x000D_
            "Employé"_x000D_
          ]_x000D_
        ],_x000D_
        "Statistics": {_x000D_
          "CreationDate": "2022-11-15T10:02:33.5026942+01:00",_x000D_
          "LastRefreshDate": "2020-11-09T16:15:47.3001147+01:00",_x000D_
          "TotalRefreshCount": 5,_x000D_
          "CustomInfo": {}_x000D_
        }_x000D_
      },_x000D_
      "8071": {_x000D_
        "$type": "Inside.Core.Formula.Definition.DefinitionAC, Inside.Core.Formula",_x000D_
        "ID": 8071,_x000D_
        "Results": [_x000D_
          [_x000D_
            "Employé"_x000D_
          ]_x000D_
        ],_x000D_
        "Statistics": {_x000D_
          "CreationDate": "2022-11-15T10:02:33.5026942+01:00",_x000D_
          "LastRefreshDate": "2020-11-09T16:15:47.302109+01:00",_x000D_
          "TotalRefreshCount": 5,_x000D_
          "CustomInfo": {}_x000D_
        }_x000D_
      },_x000D_
      "8072": {_x000D_
        "$type": "Inside.Core.Formula.Definition.DefinitionAC, Inside.Core.Formula",_x000D_
        "ID": 8072,_x000D_
        "Results": [_x000D_
          [_x000D_
            "Ingénieur et cadre"_x000D_
          ]_x000D_
        ],_x000D_
        "Statistics": {_x000D_
          "CreationDate": "2022-11-15T10:02:33.5026942+01:00",_x000D_
          "LastRefreshDate": "2020-11-09T16:15:47.3031061+01:00",_x000D_
          "TotalRefreshCount": 5,_x000D_
          "CustomInfo": {}_x000D_
        }_x000D_
      },_x000D_
      "8073": {_x000D_
        "$type": "Inside.Core.Formula.Definition.DefinitionAC, Inside.Core.Formula",_x000D_
        "ID": 8073,_x000D_
        "Results": [_x000D_
          [_x000D_
            "Ingénieur et cadre"_x000D_
          ]_x000D_
        ],_x000D_
        "Statistics": {_x000D_
          "CreationDate": "2022-11-15T10:02:33.5026942+01:00",_x000D_
          "LastRefreshDate": "2020-11-09T16:15:47.305101+01:00",_x000D_
          "TotalRefreshCount": 5,_x000D_
          "CustomInfo": {}_x000D_
        }_x000D_
      },_x000D_
      "8074": {_x000D_
        "$type": "Inside.Core.Formula.Definition.DefinitionAC, Inside.Core.Formula",_x000D_
        "ID": 8074,_x000D_
        "Results": [_x000D_
          [_x000D_
            "Employé"_x000D_
          ]_x000D_
        ],_x000D_
        "Statistics": {_x000D_
          "CreationDate": "2022-11-15T10:02:33.5026942+01:00",_x000D_
          "LastRefreshDate": "2020-11-09T16:15:47.3070955+01:00",_x000D_
          "TotalRefreshCount": 5,_x000D_
          "CustomInfo": {}_x000D_
        }_x000D_
      },_x000D_
      "8075": {_x000D_
        "$type": "Inside.Core.Formula.Definition.DefinitionAC, Inside.Core.Formula",_x000D_
        "ID": 8075,_x000D_
        "Results": [_x000D_
          [_x000D_
            "Employé"_x000D_
          ]_x000D_
        ],_x000D_
        "Statistics": {_x000D_
          "CreationDate": "2022-11-15T10:02:33.5026942+01:00",_x000D_
          "LastRefreshDate": "2020-11-09T16:15:47.3080932+01:00",_x000D_
          "TotalRefreshCount": 5,_x000D_
          "CustomInfo": {}_x000D_
        }_x000D_
      },_x000D_
      "8076": {_x000D_
        "$type": "Inside.Core.Formula.Definition.DefinitionAC, Inside.Core.Formula",_x000D_
        "ID": 8076,_x000D_
        "Results": [_x000D_
          [_x000D_
            "Ingénieur et cadre"_x000D_
          ]_x000D_
        ],_x000D_
        "Statistics": {_x000D_
          "CreationDate": "2022-11-15T10:02:33.5026942+01:00",_x000D_
          "LastRefreshDate": "2020-11-09T16:15:47.3100881+01:00",_x000D_
          "TotalRefreshCount": 5,_x000D_
          "CustomInfo": {}_x000D_
        }_x000D_
      },_x000D_
      "8077": {_x000D_
        "$type": "Inside.Core.Formula.Definition.DefinitionAC, Inside.Core.Formula",_x000D_
        "ID": 8077,_x000D_
        "Results": [_x000D_
          [_x000D_
            "Employé"_x000D_
          ]_x000D_
        ],_x000D_
        "Statistics": {_x000D_
          "CreationDate": "2022-11-15T10:02:33.5026942+01:00",_x000D_
          "LastRefreshDate": "2020-11-09T16:15:47.3120829+01:00",_x000D_
          "TotalRefreshCount": 5,_x000D_
          "CustomInfo": {}_x000D_
        }_x000D_
      },_x000D_
      "8078": {_x000D_
        "$type": "Inside.Core.Formula.Definition.DefinitionAC, Inside.Core.Formula",_x000D_
        "ID": 8078,_x000D_
        "Results": [_x000D_
          [_x000D_
            "Employé"_x000D_
          ]_x000D_
        ],_x000D_
        "Statistics": {_x000D_
          "CreationDate": "2022-11-15T10:02:33.5026942+01:00",_x000D_
          "LastRefreshDate": "2020-11-09T16:15:47.3135907+01:00",_x000D_
          "TotalRefreshCount": 5,_x000D_
          "CustomInfo": {}_x000D_
        }_x000D_
      },_x000D_
      "8079": {_x000D_
        "$type": "Inside.Core.Formula.Definition.DefinitionAC, Inside.Core.Formula",_x000D_
        "ID": 8079,_x000D_
        "Results": [_x000D_
          [_x000D_
            "Employé"_x000D_
          ]_x000D_
        ],_x000D_
        "Statistics": {_x000D_
          "CreationDate": "2022-11-15T10:02:33.5026942+01:00",_x000D_
          "LastRefreshDate": "2020-11-09T16:15:47.3165788+01:00",_x000D_
          "TotalRefreshCount": 5,_x000D_
          "CustomInfo": {}_x000D_
        }_x000D_
      },_x000D_
      "8080": {_x000D_
        "$type": "Inside.Core.Formula.Definition.DefinitionAC, Inside.Core.Formula",_x000D_
        "ID": 8080,_x000D_
        "Results": [_x000D_
          [_x000D_
            "Employé"_x000D_
          ]_x000D_
        ],_x000D_
        "Statistics": {_x000D_
          "CreationDate": "2022-11-15T10:02:33.5026942+01:00",_x000D_
          "LastRefreshDate": "2020-11-09T16:15:47.3205684+01:00",_x000D_
          "TotalRefreshCount": 5,_x000D_
          "CustomInfo": {}_x000D_
        }_x000D_
      },_x000D_
      "8081": {_x000D_
        "$type": "Inside.Core.Formula.Definition.DefinitionAC, Inside.Core.Formula",_x000D_
        "ID": 8081,_x000D_
        "Results": [_x000D_
          [_x000D_
            "Ingénieur et cadre"_x000D_
          ]_x000D_
        ],_x000D_
        "Statistics": {_x000D_
          "CreationDate": "2022-11-15T10:02:33.5026942+01:00",_x000D_
          "LastRefreshDate": "2020-11-09T16:15:47.322563+01:00",_x000D_
          "TotalRefreshCount": 5,_x000D_
          "CustomInfo": {}_x000D_
        }_x000D_
      },_x000D_
      "8082": {_x000D_
        "$type": "Inside.Core.Formula.Definition.DefinitionAC, Inside.Core.Formula",_x000D_
        "ID": 8082,_x000D_
        "Results": [_x000D_
          [_x000D_
            "Ingénieur et cadre"_x000D_
          ]_x000D_
        ],_x000D_
        "Statistics": {_x000D_
          "CreationDate": "2022-11-15T10:02:33.5026942+01:00",_x000D_
          "LastRefreshDate": "2020-11-09T16:15:47.3245578+01:00",_x000D_
          "TotalRefreshCount": 5,_x000D_
          "CustomInfo": {}_x000D_
        }_x000D_
      },_x000D_
      "8083": {_x000D_
        "$type": "Inside.Core.Formula.Definition.DefinitionAC, Inside.Core.Formula",_x000D_
        "ID": 8083,_x000D_
        "Results": [_x000D_
          [_x000D_
            "Employé"_x000D_
          ]_x000D_
        ],_x000D_
        "Statistics": {_x000D_
          "CreationDate": "2022-11-15T10:02:33.5026942+01:00",_x000D_
          "LastRefreshDate": "2020-11-09T16:15:47.3255552+01:00",_x000D_
          "TotalRefreshCount": 5,_x000D_
          "CustomInfo": {}_x000D_
        }_x000D_
      },_x000D_
      "8084": {_x000D_
        "$type": "Inside.Core.Formula.Definition.DefinitionAC, Inside.Core.Formula",_x000D_
        "ID": 8084,_x000D_
        "Results": [_x000D_
          [_x000D_
            "2"_x000D_
          ]_x000D_
        ],_x000D_
        "Statistics": {_x000D_
          "CreationDate": "2022-11-15T10:02:33.5026942+01:00",_x000D_
          "LastRefreshDate": "2020-11-09T16:15:47.3275508+01:00",_x000D_
          "TotalRefreshCount": 5,_x000D_
          "CustomInfo": {}_x000D_
        }_x000D_
      },_x000D_
      "8085": {_x000D_
        "$type": "Inside.Core.Formula.Definition.DefinitionAC, Inside.Core.Formula",_x000D_
        "ID": 8085,_x000D_
        "Results": [_x000D_
          [_x000D_
            "2"_x000D_
          ]_x000D_
        ],_x000D_
        "Statistics": {_x000D_
          "CreationDate": "2022-11-15T10:02:33.5026942+01:00",_x000D_
          "LastRefreshDate": "2020-11-09T16:15:47.3295454+01:00",_x000D_
          "TotalRefreshCount": 5,_x000D_
          "CustomInfo": {}_x000D_
        }_x000D_
      },_x000D_
      "8086": {_x000D_
        "$type": "Inside.Core.Formula.Definition.DefinitionAC, Inside.Core.Formula",_x000D_
        "ID": 8086,_x000D_
        "Results": [_x000D_
          [_x000D_
            "2"_x000D_
          ]_x000D_
        ],_x000D_
        "Statistics": {_x000D_
          "CreationDate": "2022-11-15T10:02:33.5026942+01:00",_x000D_
          "LastRefreshDate": "2020-11-09T16:15:47.3315402+01:00",_x000D_
          "TotalRefreshCount": 5,_x000D_
          "CustomInfo": {}_x000D_
        }_x000D_
      },_x000D_
      "8087": {_x000D_
        "$type": "Inside.Core.Formula.Definition.DefinitionAC, Inside.Core.Formula",_x000D_
        "ID": 8087,_x000D_
        "Results": [_x000D_
          [_x000D_
            "1"_x000D_
          ]_x000D_
        ],_x000D_
        "Statistics": {_x000D_
          "CreationDate": "2022-11-15T10:02:33.5026942+01:00",_x000D_
          "LastRefreshDate": "2020-11-09T16:15:47.3355294+01:00",_x000D_
          "TotalRefreshCount": 5,_x000D_
          "CustomInfo": {}_x000D_
        }_x000D_
      },_x000D_
      "8088": {_x000D_
        "$type": "Inside.Core.Formula.Definition.DefinitionAC, Inside.Core.Formula",_x000D_
        "ID": 8088,_x000D_
        "Results": [_x000D_
          [_x000D_
            "2"_x000D_
          ]_x000D_
        ],_x000D_
        "Statistics": {_x000D_
          "CreationDate": "2022-11-15T10:02:33.5026942+01:00",_x000D_
          "LastRefreshDate": "2020-11-09T16:15:47.3395191+01:00",_x000D_
          "TotalRefreshCount": 5,_x000D_
          "CustomInfo": {}_x000D_
        }_x000D_
      },_x000D_
      "8089": {_x000D_
        "$type": "Inside.Core.Formula.Definition.DefinitionAC, Inside.Core.Formula",_x000D_
        "ID": 8089,_x000D_
        "Results": [_x000D_
          [_x000D_
            "2"_x000D_
          ]_x000D_
        ],_x000D_
        "Statistics": {_x000D_
          "CreationDate": "2022-11-15T10:02:33.5026942+01:00",_x000D_
          "LastRefreshDate": "2020-11-09T16:15:47.3425115+01:00",_x000D_
          "TotalRefreshCount": 5,_x000D_
          "CustomInfo": {}_x000D_
        }_x000D_
      },_x000D_
      "8090": {_x000D_
        "$type": "Inside.Core.Formula.Definition.DefinitionAC, Inside.Core.Formula",_x000D_
        "ID": 8090,_x000D_
        "Results": [_x000D_
          [_x000D_
            "4"_x000D_
          ]_x000D_
        ],_x000D_
        "Statistics": {_x000D_
          "CreationDate": "2022-11-15T10:02:33.5026942+01:00",_x000D_
          "LastRefreshDate": "2020-11-09T16:15:47.3455031+01:00",_x000D_
          "TotalRefreshCount": 5,_x000D_
          "CustomInfo": {}_x000D_
        }_x000D_
      },_x000D_
      "8091": {_x000D_
        "$type": "Inside.Core.Formula.Definition.DefinitionAC, Inside.Core.Formula",_x000D_
        "ID": 8091,_x000D_
        "Results": [_x000D_
          [_x000D_
            "2"_x000D_
          ]_x000D_
        ],_x000D_
        "Statistics": {_x000D_
          "CreationDate": "2022-11-15T10:02:33.5026942+01:00",_x000D_
          "LastRefreshDate": "2020-11-09T16:15:47.3484956+01:00",_x000D_
          "TotalRefreshCount": 5,_x000D_
          "CustomInfo": {}_x000D_
        }_x000D_
      },_x000D_
      "8092": {_x000D_</t>
  </si>
  <si>
    <t xml:space="preserve">
        "$type": "Inside.Core.Formula.Definition.DefinitionAC, Inside.Core.Formula",_x000D_
        "ID": 8092,_x000D_
        "Results": [_x000D_
          [_x000D_
            "2"_x000D_
          ]_x000D_
        ],_x000D_
        "Statistics": {_x000D_
          "CreationDate": "2022-11-15T10:02:33.5026942+01:00",_x000D_
          "LastRefreshDate": "2020-11-09T16:15:47.3504902+01:00",_x000D_
          "TotalRefreshCount": 5,_x000D_
          "CustomInfo": {}_x000D_
        }_x000D_
      },_x000D_
      "8093": {_x000D_
        "$type": "Inside.Core.Formula.Definition.DefinitionAC, Inside.Core.Formula",_x000D_
        "ID": 8093,_x000D_
        "Results": [_x000D_
          [_x000D_
            "2"_x000D_
          ]_x000D_
        ],_x000D_
        "Statistics": {_x000D_
          "CreationDate": "2022-11-15T10:02:33.5026942+01:00",_x000D_
          "LastRefreshDate": "2020-11-09T16:15:47.3524847+01:00",_x000D_
          "TotalRefreshCount": 5,_x000D_
          "CustomInfo": {}_x000D_
        }_x000D_
      },_x000D_
      "8094": {_x000D_
        "$type": "Inside.Core.Formula.Definition.DefinitionAC, Inside.Core.Formula",_x000D_
        "ID": 8094,_x000D_
        "Results": [_x000D_
          [_x000D_
            "1"_x000D_
          ]_x000D_
        ],_x000D_
        "Statistics": {_x000D_
          "CreationDate": "2022-11-15T10:02:33.5026942+01:00",_x000D_
          "LastRefreshDate": "2020-11-09T16:15:47.3564747+01:00",_x000D_
          "TotalRefreshCount": 5,_x000D_
          "CustomInfo": {}_x000D_
        }_x000D_
      },_x000D_
      "8095": {_x000D_
        "$type": "Inside.Core.Formula.Definition.DefinitionAC, Inside.Core.Formula",_x000D_
        "ID": 8095,_x000D_
        "Results": [_x000D_
          [_x000D_
            "3"_x000D_
          ]_x000D_
        ],_x000D_
        "Statistics": {_x000D_
          "CreationDate": "2022-11-15T10:02:33.5026942+01:00",_x000D_
          "LastRefreshDate": "2020-11-09T16:15:47.3594672+01:00",_x000D_
          "TotalRefreshCount": 5,_x000D_
          "CustomInfo": {}_x000D_
        }_x000D_
      },_x000D_
      "8096": {_x000D_
        "$type": "Inside.Core.Formula.Definition.DefinitionAC, Inside.Core.Formula",_x000D_
        "ID": 8096,_x000D_
        "Results": [_x000D_
          [_x000D_
            "1"_x000D_
          ]_x000D_
        ],_x000D_
        "Statistics": {_x000D_
          "CreationDate": "2022-11-15T10:02:33.5026942+01:00",_x000D_
          "LastRefreshDate": "2020-11-09T16:15:47.3634564+01:00",_x000D_
          "TotalRefreshCount": 5,_x000D_
          "CustomInfo": {}_x000D_
        }_x000D_
      },_x000D_
      "8097": {_x000D_
        "$type": "Inside.Core.Formula.Definition.DefinitionAC, Inside.Core.Formula",_x000D_
        "ID": 8097,_x000D_
        "Results": [_x000D_
          [_x000D_
            "2"_x000D_
          ]_x000D_
        ],_x000D_
        "Statistics": {_x000D_
          "CreationDate": "2022-11-15T10:02:33.5026942+01:00",_x000D_
          "LastRefreshDate": "2020-11-09T16:15:47.3659601+01:00",_x000D_
          "TotalRefreshCount": 5,_x000D_
          "CustomInfo": {}_x000D_
        }_x000D_
      },_x000D_
      "8098": {_x000D_
        "$type": "Inside.Core.Formula.Definition.DefinitionAC, Inside.Core.Formula",_x000D_
        "ID": 8098,_x000D_
        "Results": [_x000D_
          [_x000D_
            "1"_x000D_
          ]_x000D_
        ],_x000D_
        "Statistics": {_x000D_
          "CreationDate": "2022-11-15T10:02:33.5026942+01:00",_x000D_
          "LastRefreshDate": "2020-11-09T16:15:47.3679543+01:00",_x000D_
          "TotalRefreshCount": 5,_x000D_
          "CustomInfo": {}_x000D_
        }_x000D_
      },_x000D_
      "8099": {_x000D_
        "$type": "Inside.Core.Formula.Definition.DefinitionAC, Inside.Core.Formula",_x000D_
        "ID": 8099,_x000D_
        "Results": [_x000D_
          [_x000D_
            "3"_x000D_
          ]_x000D_
        ],_x000D_
        "Statistics": {_x000D_
          "CreationDate": "2022-11-15T10:02:33.5026942+01:00",_x000D_
          "LastRefreshDate": "2020-11-09T16:15:47.3699491+01:00",_x000D_
          "TotalRefreshCount": 5,_x000D_
          "CustomInfo": {}_x000D_
        }_x000D_
      },_x000D_
      "8100": {_x000D_
        "$type": "Inside.Core.Formula.Definition.DefinitionAC, Inside.Core.Formula",_x000D_
        "ID": 8100,_x000D_
        "Results": [_x000D_
          [_x000D_
            "1"_x000D_
          ]_x000D_
        ],_x000D_
        "Statistics": {_x000D_
          "CreationDate": "2022-11-15T10:02:33.5026942+01:00",_x000D_
          "LastRefreshDate": "2020-11-09T16:15:47.3719437+01:00",_x000D_
          "TotalRefreshCount": 5,_x000D_
          "CustomInfo": {}_x000D_
        }_x000D_
      },_x000D_
      "8101": {_x000D_
        "$type": "Inside.Core.Formula.Definition.DefinitionAC, Inside.Core.Formula",_x000D_
        "ID": 8101,_x000D_
        "Results": [_x000D_
          [_x000D_
            "2"_x000D_
          ]_x000D_
        ],_x000D_
        "Statistics": {_x000D_
          "CreationDate": "2022-11-15T10:02:33.5026942+01:00",_x000D_
          "LastRefreshDate": "2020-11-09T16:15:47.3739384+01:00",_x000D_
          "TotalRefreshCount": 5,_x000D_
          "CustomInfo": {}_x000D_
        }_x000D_
      },_x000D_
      "8102": {_x000D_
        "$type": "Inside.Core.Formula.Definition.DefinitionAC, Inside.Core.Formula",_x000D_
        "ID": 8102,_x000D_
        "Results": [_x000D_
          [_x000D_
            "2"_x000D_
          ]_x000D_
        ],_x000D_
        "Statistics": {_x000D_
          "CreationDate": "2022-11-15T10:02:33.5026942+01:00",_x000D_
          "LastRefreshDate": "2020-11-09T16:15:47.374936+01:00",_x000D_
          "TotalRefreshCount": 5,_x000D_
          "CustomInfo": {}_x000D_
        }_x000D_
      },_x000D_
      "8103": {_x000D_
        "$type": "Inside.Core.Formula.Definition.DefinitionAC, Inside.Core.Formula",_x000D_
        "ID": 8103,_x000D_
        "Results": [_x000D_
          [_x000D_
            "2"_x000D_
          ]_x000D_
        ],_x000D_
        "Statistics": {_x000D_
          "CreationDate": "2022-11-15T10:02:33.5026942+01:00",_x000D_
          "LastRefreshDate": "2020-11-09T16:15:47.3769307+01:00",_x000D_
          "TotalRefreshCount": 5,_x000D_
          "CustomInfo": {}_x000D_
        }_x000D_
      },_x000D_
      "8104": {_x000D_
        "$type": "Inside.Core.Formula.Definition.DefinitionAC, Inside.Core.Formula",_x000D_
        "ID": 8104,_x000D_
        "Results": [_x000D_
          [_x000D_
            "1"_x000D_
          ]_x000D_
        ],_x000D_
        "Statistics": {_x000D_
          "CreationDate": "2022-11-15T10:02:33.5026942+01:00",_x000D_
          "LastRefreshDate": "2020-11-09T16:15:47.3789253+01:00",_x000D_
          "TotalRefreshCount": 5,_x000D_
          "CustomInfo": {}_x000D_
        }_x000D_
      },_x000D_
      "8105": {_x000D_
        "$type": "Inside.Core.Formula.Definition.DefinitionAC, Inside.Core.Formula",_x000D_
        "ID": 8105,_x000D_
        "Results": [_x000D_
          [_x000D_
            "2"_x000D_
          ]_x000D_
        ],_x000D_
        "Statistics": {_x000D_
          "CreationDate": "2022-11-15T10:02:33.5026942+01:00",_x000D_
          "LastRefreshDate": "2020-11-09T16:15:47.3809199+01:00",_x000D_
          "TotalRefreshCount": 5,_x000D_
          "CustomInfo": {}_x000D_
        }_x000D_
      },_x000D_
      "8106": {_x000D_
        "$type": "Inside.Core.Formula.Definition.DefinitionAC, Inside.Core.Formula",_x000D_
        "ID": 8106,_x000D_
        "Results": [_x000D_
          [_x000D_
            "2"_x000D_
          ]_x000D_
        ],_x000D_
        "Statistics": {_x000D_
          "CreationDate": "2022-11-15T10:02:33.5026942+01:00",_x000D_
          "LastRefreshDate": "2020-11-09T16:15:47.3824582+01:00",_x000D_
          "TotalRefreshCount": 5,_x000D_
          "CustomInfo": {}_x000D_
        }_x000D_
      },_x000D_
      "8107": {_x000D_
        "$type": "Inside.Core.Formula.Definition.DefinitionAC, Inside.Core.Formula",_x000D_
        "ID": 8107,_x000D_
        "Results": [_x000D_
          [_x000D_
            "4"_x000D_
          ]_x000D_
        ],_x000D_
        "Statistics": {_x000D_
          "CreationDate": "2022-11-15T10:02:33.5026942+01:00",_x000D_
          "LastRefreshDate": "2020-11-09T16:15:47.3844223+01:00",_x000D_
          "TotalRefreshCount": 5,_x000D_
          "CustomInfo": {}_x000D_
        }_x000D_
      },_x000D_
      "8108": {_x000D_
        "$type": "Inside.Core.Formula.Definition.DefinitionAC, Inside.Core.Formula",_x000D_
        "ID": 8108,_x000D_
        "Results": [_x000D_
          [_x000D_
            "2"_x000D_
          ]_x000D_
        ],_x000D_
        "Statistics": {_x000D_
          "CreationDate": "2022-11-15T10:02:33.5026942+01:00",_x000D_
          "LastRefreshDate": "2020-11-09T16:15:47.3864169+01:00",_x000D_
          "TotalRefreshCount": 5,_x000D_
          "CustomInfo": {}_x000D_
        }_x000D_
      },_x000D_
      "8109": {_x000D_
        "$type": "Inside.Core.Formula.Definition.DefinitionAC, Inside.Core.Formula",_x000D_
        "ID": 8109,_x000D_
        "Results": [_x000D_
          [_x000D_
            "1"_x000D_
          ]_x000D_
        ],_x000D_
        "Statistics": {_x000D_
          "CreationDate": "2022-11-15T10:02:33.5026942+01:00",_x000D_
          "LastRefreshDate": "2020-11-09T16:15:47.3884141+01:00",_x000D_
          "TotalRefreshCount": 5,_x000D_
          "CustomInfo": {}_x000D_
        }_x000D_
      },_x000D_
      "8110": {_x000D_
        "$type": "Inside.Core.Formula.Definition.DefinitionAC, Inside.Core.Formula",_x000D_
        "ID": 8110,_x000D_
        "Results": [_x000D_
          [_x000D_
            "2"_x000D_
          ]_x000D_
        ],_x000D_
        "Statistics": {_x000D_
          "CreationDate": "2022-11-15T10:02:33.5026942+01:00",_x000D_
          "LastRefreshDate": "2020-11-09T16:15:47.3904064+01:00",_x000D_
          "TotalRefreshCount": 5,_x000D_
          "CustomInfo": {}_x000D_
        }_x000D_
      },_x000D_
      "8111": {_x000D_
        "$type": "Inside.Core.Formula.Definition.DefinitionAC, Inside.Core.Formula",_x000D_
        "ID": 8111,_x000D_
        "Results": [_x000D_
          [_x000D_
            "3"_x000D_
          ]_x000D_
        ],_x000D_
        "Statistics": {_x000D_
          "CreationDate": "2022-11-15T10:02:33.5026942+01:00",_x000D_
          "LastRefreshDate": "2020-11-09T16:15:47.3924013+01:00",_x000D_
          "TotalRefreshCount": 5,_x000D_
          "CustomInfo": {}_x000D_
        }_x000D_
      },_x000D_
      "8112": {_x000D_
        "$type": "Inside.Core.Formula.Definition.DefinitionAC, Inside.Core.Formula",_x000D_
        "ID": 8112,_x000D_
        "Results": [_x000D_
          [_x000D_
            "2"_x000D_
          ]_x000D_
        ],_x000D_
        "Statistics": {_x000D_
          "CreationDate": "2022-11-15T10:02:33.5026942+01:00",_x000D_
          "LastRefreshDate": "2020-11-09T16:15:47.394396+01:00",_x000D_
          "TotalRefreshCount": 5,_x000D_
          "CustomInfo": {}_x000D_
        }_x000D_
      },_x000D_
      "8113": {_x000D_
        "$type": "Inside.Core.Formula.Definition.DefinitionAC, Inside.Core.Formula",_x000D_
        "ID": 8113,_x000D_
        "Results": [_x000D_
          [_x000D_
            "1"_x000D_
          ]_x000D_
        ],_x000D_
        "Statistics": {_x000D_
          "CreationDate": "2022-11-15T10:02:33.5026942+01:00",_x000D_
          "LastRefreshDate": "2020-11-09T16:15:47.3963907+01:00",_x000D_
          "TotalRefreshCount": 5,_x000D_
          "CustomInfo": {}_x000D_
        }_x000D_
      },_x000D_
      "8114": {_x000D_
        "$type": "Inside.Core.Formula.Definition.DefinitionAC, Inside.Core.Formula",_x000D_
        "ID": 8114,_x000D_
        "Results": [_x000D_
          [_x000D_
            "1"_x000D_
          ]_x000D_
        ],_x000D_
        "Statistics": {_x000D_
          "CreationDate": "2022-11-15T10:02:33.5026942+01:00",_x000D_
          "LastRefreshDate": "2020-11-09T16:15:47.398386+01:00",_x000D_
          "TotalRefreshCount": 5,_x000D_
          "CustomInfo": {}_x000D_
        }_x000D_
      },_x000D_
      "8115": {_x000D_
        "$type": "Inside.Core.Formula.Definition.DefinitionAC, Inside.Core.Formula",_x000D_
        "ID": 8115,_x000D_
        "Results": [_x000D_
          [_x000D_
            "2"_x000D_
          ]_x000D_
        ],_x000D_
        "Statistics": {_x000D_
          "CreationDate": "2022-11-15T10:02:33.5026942+01:00",_x000D_
          "LastRefreshDate": "2020-11-09T16:15:47.3993831+01:00",_x000D_
          "TotalRefreshCount": 5,_x000D_
          "CustomInfo": {}_x000D_
        }_x000D_
      },_x000D_
      "8116": {_x000D_
        "$type": "Inside.Core.Formula.Definition.DefinitionAC, Inside.Core.Formula",_x000D_
        "ID": 8116,_x000D_
        "Results": [_x000D_
          [_x000D_
            "3"_x000D_
          ]_x000D_
        ],_x000D_
        "Statistics": {_x000D_
          "CreationDate": "2022-11-15T10:02:33.5026942+01:00",_x000D_
          "LastRefreshDate": "2020-11-09T16:15:47.4013777+01:00",_x000D_
          "TotalRefreshCount": 5,_x000D_
          "CustomInfo": {}_x000D_
        }_x000D_
      },_x000D_
      "8117": {_x000D_
        "$type": "Inside.Core.Formula.Definition.DefinitionAC, Inside.Core.Formula",_x000D_
        "ID": 8117,_x000D_
        "Results": [_x000D_
          [_x000D_
            "1"_x000D_
          ]_x000D_
        ],_x000D_
        "Statistics": {_x000D_
          "CreationDate": "2022-11-15T10:02:33.5026942+01:00",_x000D_
          "LastRefreshDate": "2020-11-09T16:15:47.4033725+01:00",_x000D_
          "TotalRefreshCount": 5,_x000D_
          "CustomInfo": {}_x000D_
        }_x000D_
      },_x000D_
      "8118": {_x000D_
        "$type": "Inside.Core.Formula.Definition.DefinitionAC, Inside.Core.Formula",_x000D_
        "ID": 8118,_x000D_
        "Results": [_x000D_
          [_x000D_
            "1"_x000D_
          ]_x000D_
        ],_x000D_
        "Statistics": {_x000D_
          "CreationDate": "2022-11-15T10:02:33.5026942+01:00",_x000D_
          "LastRefreshDate": "2020-11-09T16:15:47.4053672+01:00",_x000D_
          "TotalRefreshCount": 5,_x000D_
          "CustomInfo": {}_x000D_
        }_x000D_
      },_x000D_
      "8119": {_x000D_
        "$type": "Inside.Core.Formula.Definition.DefinitionAC, Inside.Core.Formula",_x000D_
        "ID": 8119,_x000D_
        "Results": [_x000D_
          [_x000D_
            "2"_x000D_
          ]_x000D_
        ],_x000D_
        "Statistics": {_x000D_
          "CreationDate": "2022-11-15T10:02:33.5026942+01:00",_x000D_
          "LastRefreshDate": "2020-11-09T16:15:47.4063642+01:00",_x000D_
          "TotalRefreshCount": 5,_x000D_
          "CustomInfo": {}_x000D_
        }_x000D_
      },_x000D_
      "8120": {_x000D_
        "$type": "Inside.Core.Formula.Definition.DefinitionAC, Inside.Core.Formula",_x000D_
        "ID": 8120,_x000D_
        "Results": [_x000D_
          [_x000D_
            "1"_x000D_
          ]_x000D_
        ],_x000D_
        "Statistics": {_x000D_
          "CreationDate": "2022-11-15T10:02:33.5026942+01:00",_x000D_
          "LastRefreshDate": "2020-11-09T16:15:47.4083591+01:00",_x000D_
          "TotalRefreshCount": 5,_x000D_
          "CustomInfo": {}_x000D_
        }_x000D_
      },_x000D_
      "8121": {_x000D_
        "$type": "Inside.Core.Formula.Definition.DefinitionAC, Inside.Core.Formula",_x000D_
        "ID": 8121,_x000D_
        "Results": [_x000D_
          [_x000D_
            "3"_x000D_
          ]_x000D_
        ],_x000D_
        "Statistics": {_x000D_
          "CreationDate": "2022-11-15T10:02:33.5026942+01:00",_x000D_
          "LastRefreshDate": "2020-11-09T16:15:47.410354+01:00",_x000D_
          "TotalRefreshCount": 5,_x000D_
          "CustomInfo": {}_x000D_
        }_x000D_
      },_x000D_
      "8122": {_x000D_
        "$type": "Inside.Core.Formula.Definition.DefinitionAC, Inside.Core.Formula",_x000D_
        "ID": 8122,_x000D_
        "Results": [_x000D_
          [_x000D_
            "1"_x000D_
          ]_x000D_
        ],_x000D_
        "Statistics": {_x000D_
          "CreationDate": "2022-11-15T10:02:33.5026942+01:00",_x000D_
          "LastRefreshDate": "2020-11-09T16:15:47.4113517+01:00",_x000D_
          "TotalRefreshCount": 5,_x000D_
          "CustomInfo": {}_x000D_
        }_x000D_
      },_x000D_
      "8123": {_x000D_
        "$type": "Inside.Core.Formula.Definition.DefinitionAC, Inside.Core.Formula",_x000D_
        "ID": 8123,_x000D_
        "Results": [_x000D_
          [_x000D_
            "2"_x000D_
          ]_x000D_
        ],_x000D_
        "Statistics": {_x000D_
          "CreationDate": "2022-11-15T10:02:33.5026942+01:00",_x000D_
          "LastRefreshDate": "2020-11-09T16:15:47.4138569+01:00",_x000D_
          "TotalRefreshCount": 5,_x000D_
          "CustomInfo": {}_x000D_
        }_x000D_
      },_x000D_
      "8124": {_x000D_
        "$type": "Inside.Core.Formula.Definition.DefinitionAC, Inside.Core.Formula",_x000D_
        "ID": 8124,_x000D_
        "Results": [_x000D_
          [_x000D_
            "2"_x000D_
          ]_x000D_
        ],_x000D_
        "Statistics": {_x000D_
          "CreationDate": "2022-11-15T10:02:33.5026942+01:00",_x000D_
          "LastRefreshDate": "2020-11-09T16:15:47.41485+01:00",_x000D_
          "TotalRefreshCount": 5,_x000D_
          "CustomInfo": {}_x000D_
        }_x000D_
      },_x000D_
      "8125": {_x000D_
        "$type": "Inside.Core.Formula.Definition.DefinitionAC, Inside.Core.Formula",_x000D_
        "ID": 8125,_x000D_
        "Results": [_x000D_
          [_x000D_
            "2"_x000D_
          ]_x000D_
        ],_x000D_
        "Statistics": {_x000D_
          "CreationDate": "2022-11-15T10:02:33.5026942+01:00",_x000D_
          "LastRefreshDate": "2020-11-09T16:15:47.4178422+01:00",_x000D_
          "TotalRefreshCount": 5,_x000D_
          "CustomInfo": {}_x000D_
        }_x000D_
      },_x000D_
      "8126": {_x000D_
        "$type": "Inside.Core.Formula.Definition.DefinitionAC, Inside.Core.Formula",_x000D_
        "ID": 8126,_x000D_
        "Results": [_x000D_
          [_x000D_
            "1"_x000D_
          ]_x000D_
        ],_x000D_
        "Statistics": {_x000D_
          "CreationDate": "2022-11-15T10:02:33.5026942+01:00",_x000D_
          "LastRefreshDate": "2020-11-09T16:15:47.4188395+01:00",_x000D_
          "TotalRefreshCount": 5,_x000D_
          "CustomInfo": {}_x000D_
        }_x000D_
      },_x000D_
      "8127": {_x000D_
        "$type": "Inside.Core.Formula.Definition.DefinitionAC, Inside.Core.Formula",_x000D_
        "ID": 8127,_x000D_
        "Results": [_x000D_
          [_x000D_
            "1"_x000D_
          ]_x000D_
        ],_x000D_
        "Statistics": {_x000D_
          "CreationDate": "2022-11-15T10:02:33.5026942+01:00",_x000D_
          "LastRefreshDate": "2020-11-09T16:15:47.4208341+01:00",_x000D_
          "TotalRefreshCount": 5,_x000D_
          "CustomInfo": {}_x000D_
        }_x000D_
      },_x000D_
      "8128": {_x000D_
        "$type": "Inside.Core.Formula.Definition.DefinitionAC, Inside.Core.Formula",_x000D_
        "ID": 8128,_x000D_
        "Results": [_x000D_
          [_x000D_
            "2"_x000D_
          ]_x000D_
        ],_x000D_
        "Statistics": {_x000D_
          "CreationDate": "2022-11-15T10:02:33.5026942+01:00",_x000D_
          "LastRefreshDate": "2020-11-09T16:15:47.4228287+01:00",_x000D_
          "TotalRefreshCount": 5,_x000D_
          "CustomInfo": {}_x000D_
        }_x000D_
      },_x000D_
      "8129": {_x000D_
        "$type": "Inside.Core.Formula.Definition.DefinitionAC, Inside.Core.Formula",_x000D_
        "ID": 8129,_x000D_
        "Results": [_x000D_
          [_x000D_
            "1"_x000D_
          ]_x000D_
        ],_x000D_
        "Statistics": {_x000D_
          "CreationDate": "2022-11-15T10:02:33.5026942+01:00",_x000D_
          "LastRefreshDate": "2020-11-09T16:15:47.4238264+01:00",_x000D_
          "TotalRefreshCount": 5,_x000D_
          "CustomInfo": {}_x000D_
        }_x000D_
      },_x000D_
      "8130": {_x000D_
        "$type": "Inside.Core.Formula.Definition.DefinitionAC, Inside.Core.Formula",_x000D_
        "ID": 8130,_x000D_
        "Results": [_x000D_
          [_x000D_
            "3"_x000D_
          ]_x000D_
        ],_x000D_
        "Statistics": {_x000D_
          "CreationDate": "2022-11-15T10:02:33.5026942+01:00",_x000D_
          "LastRefreshDate": "2020-11-09T16:15:47.4258211+01:00",_x000D_
          "TotalRefreshCount": 5,_x000D_
          "CustomInfo": {}_x000D_
        }_x000D_
      },_x000D_
      "8131": {_x000D_
        "$type": "Inside.Core.Formula.Definition.DefinitionAC, Inside.Core.Formula",_x000D_
        "ID": 8131,_x000D_
        "Results": [_x000D_
          [_x000D_
            "1"_x000D_
          ]_x000D_
        ],_x000D_
        "Statistics": {_x000D_
          "CreationDate": "2022-11-15T10:02:33.5026942+01:00",_x000D_
          "LastRefreshDate": "2020-11-09T16:15:47.4278159+01:00",_x000D_
          "TotalRefreshCount": 5,_x000D_
          "CustomInfo": {}_x000D_
        }_x000D_
      },_x000D_
      "8132": {_x000D_
        "$type": "Inside.Core.Formula.Definition.DefinitionAC, Inside.Core.Formula",_x000D_
        "ID": 8132,_x000D_
        "Results": [_x000D_
          [_x000D_
            "2"_x000D_
          ]_x000D_
        ],_x000D_
        "Statistics": {_x000D_
          "CreationDate": "2022-11-15T10:02:33.5026942+01:00",_x000D_
          "LastRefreshDate": "2020-11-09T16:15:47.4298104+01:00",_x000D_
          "TotalRefreshCount": 5,_x000D_
          "CustomInfo": {}_x000D_
        }_x000D_
      },_x000D_
      "8133": {_x000D_
        "$type": "Inside.Core.Formula.Definition.DefinitionAC, Inside.Core.Formula",_x000D_
        "ID": 8133,_x000D_
        "Results": [_x000D_
          [_x000D_
            "2"_x000D_
          ]_x000D_
        ],_x000D_
        "Statistics": {_x000D_
          "CreationDate": "2022-11-15T10:02:33.5026942+01:00",_x000D_
          "LastRefreshDate": "2020-11-09T16:15:47.4318059+01:00",_x000D_
          "TotalRefreshCount": 5,_x000D_
          "CustomInfo": {}_x000D_
        }_x000D_
      },_x000D_
      "8134": {_x000D_
        "$type": "Inside.Core.Formula.Definition.DefinitionAC, Inside.Core.Formula",_x000D_
        "ID": 8134,_x000D_
        "Results": [_x000D_
          [_x000D_
            "2"_x000D_
          ]_x000D_
        ],_x000D_
        "Statistics": {_x000D_
          "CreationDate": "2022-11-15T10:02:33.5026942+01:00",_x000D_
          "LastRefreshDate": "2020-11-09T16:15:47.4333122+01:00",_x000D_
          "TotalRefreshCount": 5,_x000D_
          "CustomInfo": {}_x000D_
        }_x000D_
      },_x000D_
      "8135": {_x000D_
        "$type": "Inside.Core.Formula.Definition.DefinitionAC, Inside.Core.Formula",_x000D_
        "ID": 8135,_x000D_
        "Results": [_x000D_
          [_x000D_
            "1"_x000D_
          ]_x000D_
        ],_x000D_
        "Statistics": {_x000D_
          "CreationDate": "2022-11-15T10:02:33.5026942+01:00",_x000D_
          "LastRefreshDate": "2020-11-09T16:15:47.4353067+01:00",_x000D_
          "TotalRefreshCount": 5,_x000D_
          "CustomInfo": {}_x000D_
        }_x000D_
      },_x000D_
      "8136": {_x000D_
        "$type": "Inside.Core.Formula.Definition.DefinitionAC, Inside.Core.Formula",_x000D_
        "ID": 8136,_x000D_
        "Results": [_x000D_
          [_x000D_
            ""_x000D_
          ]_x000D_
        ],_x000D_
        "Statistics": {_x000D_
          "CreationDate": "2022-11-15T10:02:33.5026942+01:00",_x000D_
          "LastRefreshDate": "2020-11-09T16:15:47.4373014+01:00",_x000D_
          "TotalRefreshCount": 5,_x000D_
          "CustomInfo": {}_x000D_
        }_x000D_
      },_x000D_
      "8137": {_x000D_
        "$type": "Inside.Core.Formula.Definition.DefinitionAC, Inside.Core.Formula",_x000D_
        "ID": 8137,_x000D_
        "Results": [_x000D_
          [_x000D_
            "Catégorie 1"_x000D_
          ]_x000D_
        ],_x000D_
        "Statistics": {_x000D_
          "CreationDate": "2022-11-15T10:02:33.5026942+01:00",_x000D_
          "LastRefreshDate": "2020-11-09T16:15:47.4392961+01:00",_x000D_
          "TotalRefreshCount": 5,_x000D_
          "CustomInfo": {}_x000D_
        }_x000D_
      },_x000D_
      "8138": {_x000D_
        "$type": "Inside.Core.Formula.Definition.DefinitionAC, Inside.Core.Formula",_x000D_
        "ID": 8138,_x000D_
        "Results": [_x000D_
          [_x000D_
            ""_x000D_
          ]_x000D_
        ],_x000D_
        "Statistics": {_x000D_
          "CreationDate": "2022-11-15T10:02:33.5026942+01:00",_x000D_
          "LastRefreshDate": "2020-11-09T16:15:47.441291+01:00",_x000D_
          "TotalRefreshCount": 5,_x000D_
          "CustomInfo": {}_x000D_
        }_x000D_
      },_x000D_
      "8139": {_x000D_
        "$type": "Inside.Core.Formula.Definition.DefinitionAC, Inside.Core.Formula",_x000D_
        "ID": 8139,_x000D_
        "Results": [_x000D_
          [_x000D_
            "Catégorie 4"_x000D_
          ]_x000D_
        ],_x000D_
        "Statistics": {_x000D_
          "CreationDate": "2022-11-15T10:02:33.5026942+01:00",_x000D_
          "LastRefreshDate": "2020-11-09T16:15:47.4432882+01:00",_x000D_
          "TotalRefreshCount": 5,_x000D_
          "CustomInfo": {}_x000D_
        }_x000D_
      },_x000D_
      "8140": {_x000D_
        "$type": "Inside.Core.Formula.Definition.DefinitionAC, Inside.Core.Formula",_x000D_
        "ID": 8140,_x000D_
        "Results": [_x000D_
          [_x000D_
            ""_x000D_
          ]_x000D_
        ],_x000D_
        "Statistics": {_x000D_
          "CreationDate": "2022-11-15T10:02:33.5026942+01:00",_x000D_
          "LastRefreshDate": "2020-11-09T16:15:47.4452808+01:00",_x000D_
          "TotalRefreshCount": 5,_x000D_
          "CustomInfo": {}_x000D_
        }_x000D_
      },_x000D_
      "8141": {_x000D_
        "$type": "Inside.Core.Formula.Definition.DefinitionAC, Inside.Core.Formula",_x000D_
        "ID": 8141,_x000D_
        "Results": [_x000D_
          [_x000D_
            ""_x000D_
          ]_x000D_
        ],_x000D_
        "Statistics": {_x000D_
          "CreationDate": "2022-11-15T10:02:33.5026942+01:00",_x000D_
          "LastRefreshDate": "2020-11-09T16:15:47.4472752+01:00",_x000D_
          "TotalRefreshCount": 5,_x000D_
          "CustomInfo": {}_x000D_
        }_x000D_
      },_x000D_
      "8142": {_x000D_
        "$type": "Inside.Core.Formula.Definition.DefinitionAC, Inside.Core.Formula",_x000D_
        "ID": 8142,_x000D_
        "Results": [_x000D_
          [_x000D_
            "Catégorie 1"_x000D_
          ]_x000D_
        ],_x000D_
        "Statistics": {_x000D_
          "CreationDate": "2022-11-15T10:02:33.5026942+01:00",_x000D_
          "LastRefreshDate": "2020-11-09T16:15:47.4492703+01:00",_x000D_
          "TotalRefreshCount": 5,_x000D_
          "CustomInfo": {}_x000D_
        }_x000D_
      },_x000D_
      "8143": {_x000D_
        "$type": "Inside.Core.Formula.Definition.DefinitionAC, Inside.Core.Formula",_x000D_
        "ID": 8143,_x000D_
        "Results": [_x000D_
          [_x000D_
            "Catégorie 2"_x000D_
          ]_x000D_
        ],_x000D_
        "Statistics": {_x000D_
          "CreationDate": "2022-11-15T10:02:33.5026942+01:00",_x000D_
          "LastRefreshDate": "2020-11-09T16:15:47.4512647+01:00",_x000D_
          "TotalRefreshCount": 5,_x000D_
          "CustomInfo": {}_x000D_
        }_x000D_
      },_x000D_
      "8144": {_x000D_
        "$type": "Inside.Core.Formula.Definition.DefinitionAC, Inside.Core.Formula",_x000D_
        "ID": 8144,_x000D_
        "Results": [_x000D_
          [_x000D_
            ""_x000D_
          ]_x000D_
        ],_x000D_
        "Statistics": {_x000D_
          "CreationDate": "2022-11-15T10:02:33.5026942+01:00",_x000D_
          "LastRefreshDate": "2020-11-09T16:15:47.4532596+01:00",_x000D_
          "TotalRefreshCount": 5,_x000D_
          "CustomInfo": {}_x000D_
        }_x000D_
      },_x000D_
      "8145": {_x000D_
        "$type": "Inside.Core.Formula.Definition.DefinitionAC, Inside.Core.Formula",_x000D_
        "ID": 8145,_x000D_
        "Results": [_x000D_
          [_x000D_
            ""_x000D_
          ]_x000D_
        ],_x000D_
        "Statistics": {_x000D_
          "CreationDate": "2022-11-15T10:02:33.5026942+01:00",_x000D_
          "LastRefreshDate": "2020-11-09T16:15:47.4552544+01:00",_x000D_
          "TotalRefreshCount": 5,_x000D_
          "CustomInfo": {}_x000D_
        }_x000D_
      },_x000D_
      "8146": {_x000D_
        "$type": "Inside.Core.Formula.Definition.DefinitionAC, Inside.Core.Formula",_x000D_
        "ID": 8146,_x000D_
        "Results": [_x000D_
          [_x000D_
            "Catégorie 3"_x000D_
          ]_x000D_
        ],_x000D_
        "Statistics": {_x000D_
          "CreationDate": "2022-11-15T10:02:33.5026942+01:00",_x000D_
          "LastRefreshDate": "2020-11-09T16:15:47.4572493+01:00",_x000D_
          "TotalRefreshCount": 5,_x000D_
          "CustomInfo": {}_x000D_
        }_x000D_
      },_x000D_
      "8147": {_x000D_
        "$type": "Inside.Core.Formula.Definition.DefinitionAC, Inside.Core.Formula",_x000D_
        "ID": 8147,_x000D_
        "Results": [_x000D_
          [_x000D_
            ""_x000D_
          ]_x000D_
        ],_x000D_
        "Statistics": {_x000D_
          "CreationDate": "2022-11-15T10:02:33.5026942+01:00",_x000D_
          "LastRefreshDate": "2020-11-09T16:15:47.459244+01:00",_x000D_
          "TotalRefreshCount": 5,_x000D_
          "CustomInfo": {}_x000D_
        }_x000D_
      },_x000D_
      "8148": {_x000D_
        "$type": "Inside.Core.Formula.Definition.DefinitionAC, Inside.Core.Formula",_x000D_
        "ID": 8148,_x000D_
        "Results": [_x000D_
          [_x000D_
            "Catégorie 1"_x000D_
          ]_x000D_
        ],_x000D_
        "Statistics": {_x000D_
          "CreationDate": "2022-11-15T10:02:33.5026942+01:00",_x000D_
          "LastRefreshDate": "2020-11-09T16:15:47.4612388+01:00",_x000D_
          "TotalRefreshCount": 5,_x000D_
          "CustomInfo": {}_x000D_
        }_x000D_
      },_x000D_
      "8149": {_x000D_
        "$type": "Inside.Core.Formula.Definition.DefinitionAC, Inside.Core.Formula",_x000D_
        "ID": 8149,_x000D_
        "Results": [_x000D_
          [_x000D_
            ""_x000D_
          ]_x000D_
        ],_x000D_
        "Statistics": {_x000D_
          "CreationDate": "2022-11-15T10:02:33.5026942+01:00",_x000D_
          "LastRefreshDate": "2020-11-09T16:15:47.4637422+01:00",_x000D_
          "TotalRefreshCount": 5,_x000D_
          "CustomInfo": {}_x000D_
        }_x000D_
      },_x000D_
      "8150": {_x000D_
        "$type": "Inside.Core.Formula.Definition.DefinitionAC, Inside.Core.Formula",_x000D_
        "ID": 8150,_x000D_
        "Results": [_x000D_
          [_x000D_
            "Catégorie 1"_x000D_
          ]_x000D_
        ],_x000D_
        "Statistics": {_x000D_
          "CreationDate": "2022-11-15T10:02:33.5026942+01:00",_x000D_
          "LastRefreshDate": "2020-11-09T16:15:47.4657346+01:00",_x000D_
          "TotalRefreshCount": 5,_x000D_
          "CustomInfo": {}_x000D_
        }_x000D_
      },_x000D_
      "8151": {_x000D_
        "$type": "Inside.Core.Formula.Definition.DefinitionAC, Inside.Core.Formula",_x000D_
        "ID": 8151,_x000D_
        "Results": [_x000D_
          [_x000D_
            "Catégorie 2"_x000D_
          ]_x000D_
        ],_x000D_
        "Statistics": {_x000D_
          "CreationDate": "2022-11-15T10:02:33.5026942+01:00",_x000D_
          "LastRefreshDate": "2020-11-09T16:15:47.4677292+01:00",_x000D_
          "TotalRefreshCount": 5,_x000D_
          "CustomInfo": {}_x000D_
        }_x000D_
      },_x000D_
      "8152": {_x000D_
        "$type": "Inside.Core.Formula.Definition.DefinitionAC, Inside.Core.Formula",_x000D_
        "ID": 8152,_x000D_
        "Results": [_x000D_
          [_x000D_
            ""_x000D_
          ]_x000D_
        ],_x000D_
        "Statistics": {_x000D_
          "CreationDate": "2022-11-15T10:02:33.5026942+01:00",_x000D_
          "LastRefreshDate": "2020-11-09T16:15:48.8636374+01:00",_x000D_
          "TotalRefreshCount": 5,_x000D_
          "CustomInfo": {}_x000D_
        }_x000D_
      },_x000D_
      "8153": {_x000D_
        "$type": "Inside.Core.Formula.Definition.DefinitionAC, Inside.Core.Formula",_x000D_
        "ID": 8153,_x000D_
        "Results": [_x000D_
          [_x000D_
            ""_x000D_
          ]_x000D_
        ],_x000D_
        "Statistics": {_x000D_
          "CreationDate": "2022-11-15T10:02:33.5026942+01:00",_x000D_
          "LastRefreshDate": "2020-11-09T16:15:49.9454614+01:00",_x000D_
          "TotalRefreshCount": 5,_x000D_
          "CustomInfo": {}_x000D_
        }_x000D_
      },_x000D_
      "8154": {_x000D_
        "$type": "Inside.Core.Formula.Definition.DefinitionAC, Inside.Core.Formula",_x000D_
        "ID": 8154,_x000D_
        "Results": [_x000D_
          [_x000D_
            "Catégorie 1"_x000D_
          ]_x000D_
        ],_x000D_
        "Statistics": {_x000D_
          "CreationDate": "2022-11-15T10:02:33.5026942+01:00",_x000D_
          "LastRefreshDate": "2020-11-09T16:15:49.2952478+01:00",_x000D_
          "TotalRefreshCount": 5,_x000D_
          "CustomInfo": {}_x000D_
        }_x000D_
      },_x000D_
      "8155": {_x000D_
        "$type": "Inside.Core.Formula.Definition.DefinitionAC, Inside.Core.Formula",_x000D_
        "ID": 8155,_x000D_
        "Results": [_x000D_
          [_x000D_
            ""_x000D_
          ]_x000D_
        ],_x000D_
        "Statistics": {_x000D_
          "CreationDate": "2022-11-15T10:02:33.5026942+01:00",_x000D_
          "LastRefreshDate": "2020-11-09T16:15:48.868624+01:00",_x000D_
          "TotalRefreshCount": 5,_x000D_
          "CustomInfo": {}_x000D_
        }_x000D_
      },_x000D_
      "8156": {_x000D_
        "$type": "Inside.Core.Formula.Definition.DefinitionAC, Inside.Core.Formula",_x000D_
        "ID": 8156,_x000D_
        "Results": [_x000D_
          [_x000D_
            "Catégorie 4"_x000D_
          ]_x000D_
        ],_x000D_
        "Statistics": {_x000D_
          "CreationDate": "2022-11-15T10:02:33.5026942+01:00",_x000D_
          "LastRefreshDate": "2020-11-09T16:15:50.1657569+01:00",_x000D_
          "TotalRefreshCount": 5,_x000D_
          "CustomInfo": {}_x000D_
        }_x000D_
      },_x000D_
      "8157": {_x000D_
        "$type": "Inside.Core.Formula.Definition.DefinitionAC, Inside.Core.Formula",_x000D_
        "ID": 8157,_x000D_
        "Results": [_x000D_
          [_x000D_
            ""_x000D_
          ]_x000D_
        ],_x000D_
        "Statistics": {_x000D_
          "CreationDate": "2022-11-15T10:02:33.5026942+01:00",_x000D_
          "LastRefreshDate": "2020-11-09T16:15:49.735713+01:00",_x000D_
          "TotalRefreshCount": 5,_x000D_
          "CustomInfo": {}_x000D_
        }_x000D_
      },_x000D_
      "8158": {_x000D_
        "$type": "Inside.Core.Formula.Definition.DefinitionAC, Inside.Core.Formula",_x000D_
        "ID": 8158,_x000D_
        "Results": [_x000D_
          [_x000D_
            "Ingénieur et cadre"_x000D_
          ]_x000D_
        ],_x000D_
        "Statistics": {_x000D_
          "CreationDate": "2022-11-15T10:02:33.5026942+01:00",_x000D_
          "LastRefreshDate": "2020-11-09T16:15:47.469724+01:00",_x000D_
          "TotalRefreshCount": 5,_x000D_
          "CustomInfo": {}_x000D_
        }_x000D_
      },_x000D_
      "8159": {_x000D_
        "$type": "Inside.Core.Formula.Definition.DefinitionAC, Inside.Core.Formula",_x000D_
        "ID": 8159,_x000D_
        "Results": [_x000D_
          [_x000D_
            "Employé"_x000D_
          ]_x000D_
        ],_x000D_
        "Statistics": {_x000D_
          "CreationDate": "2022-11-15T10:02:33.5026942+01:00",_x000D_
          "LastRefreshDate": "2020-11-09T16:15:47.4717187+01:00",_x000D_
          "TotalRefreshCount": 5,_x000D_
          "CustomInfo": {}_x000D_
        }_x000D_
      },_x000D_
      "8160": {_x000D_
        "$type": "Inside.Core.Formula.Definition.DefinitionAC, Inside.Core.Formula",_x000D_
        "ID": 8160,_x000D_
        "Results": [_x000D_
          [_x000D_
            "Ingénieur et cadre"_x000D_
          ]_x000D_
        ],_x000D_
        "Statistics": {_x000D_
          "CreationDate": "2022-11-15T10:02:33.5026942+01:00",_x000D_
          "LastRefreshDate": "2020-11-09T16:15:47.4727161+01:00",_x000D_
          "TotalRefreshCount": 5,_x000D_
          "CustomInfo": {}_x000D_
        }_x000D_
      },_x000D_
      "8161": {_x000D_
        "$type": "Inside.Core.Formula.Definition.DefinitionAC, Inside.Core.Formula",_x000D_
        "ID": 8161,_x000D_
        "Results": [_x000D_
          [_x000D_
            "Employé"_x000D_
          ]_x000D_
        ],_x000D_
        "Statistics": {_x000D_
          "CreationDate": "2022-11-15T10:02:33.5026942+01:00",_x000D_
          "LastRefreshDate": "2020-11-09T16:15:47.4747107+01:00",_x000D_
          "TotalRefreshCount": 5,_x000D_
          "CustomInfo": {}_x000D_
        }_x000D_
      },_x000D_
      "8162": {_x000D_
        "$type": "Inside.Core.Formula.Definition.DefinitionAC, Inside.Core.Formula",_x000D_
        "ID": 8162,_x000D_
        "Results": [_x000D_
          [_x000D_
            "Ingénieur et cadre"_x000D_
          ]_x000D_
        ],_x000D_
        "Statistics": {_x000D_
          "CreationDate": "2022-11-15T10:02:33.5026942+01:00",_x000D_
          "LastRefreshDate": "2020-11-09T16:15:47.4767057+01:00",_x000D_
          "TotalRefreshCount": 5,_x000D_
          "CustomInfo": {}_x000D_
        }_x000D_
      },_x000D_
      "8163": {_x000D_
        "$type": "Inside.Core.Formula.Definition.DefinitionAC, Inside.Core.Formula",_x000D_
        "ID": 8163,_x000D_
        "Results": [_x000D_
          [_x000D_
            "Employé"_x000D_
          ]_x000D_
        ],_x000D_
        "Statistics": {_x000D_
          "CreationDate": "2022-11-15T10:02:33.5026942+01:00",_x000D_
          "LastRefreshDate": "2020-11-09T16:15:47.4777029+01:00",_x000D_
          "TotalRefreshCount": 5,_x000D_
          "CustomInfo": {}_x000D_
        }_x000D_
      },_x000D_
      "8164": {_x000D_
        "$type": "Inside.Core.Formula.Definition.DefinitionAC, Inside.Core.Formula",_x000D_
        "ID": 8164,_x000D_
        "Results": [_x000D_
          [_x000D_
            "Ingénieur et cadre"_x000D_
          ]_x000D_
        ],_x000D_
        "Statistics": {_x000D_
          "CreationDate": "2022-11-15T10:02:33.5026942+01:00",_x000D_
          "LastRefreshDate": "2020-11-09T16:15:47.4974998+01:00",_x000D_
          "TotalRefreshCount": 5,_x000D_
          "CustomInfo": {}_x000D_
        }_x000D_
      },_x000D_
      "8165": {_x000D_
        "$type": "Inside.Core.Formula.Definition.DefinitionAC, Inside.Core.Formula",_x000D_
        "ID": 8165,_x000D_
        "Results": [_x000D_
          [_x000D_
            "Ingénieur et cadre"_x000D_
          ]_x000D_
        ],_x000D_
        "Statistics": {_x000D_
          "CreationDate": "2022-11-15T10:02:33.5026942+01:00",_x000D_
          "LastRefreshDate": "2020-11-09T16:15:47.4995202+01:00",_x000D_
          "TotalRefreshCount": 5,_x000D_
          "CustomI</t>
  </si>
  <si>
    <t>nfo": {}_x000D_
        }_x000D_
      },_x000D_
      "8166": {_x000D_
        "$type": "Inside.Core.Formula.Definition.DefinitionAC, Inside.Core.Formula",_x000D_
        "ID": 8166,_x000D_
        "Results": [_x000D_
          [_x000D_
            "Employé"_x000D_
          ]_x000D_
        ],_x000D_
        "Statistics": {_x000D_
          "CreationDate": "2022-11-15T10:02:33.5026942+01:00",_x000D_
          "LastRefreshDate": "2020-11-09T16:15:47.501515+01:00",_x000D_
          "TotalRefreshCount": 5,_x000D_
          "CustomInfo": {}_x000D_
        }_x000D_
      },_x000D_
      "8167": {_x000D_
        "$type": "Inside.Core.Formula.Definition.DefinitionAC, Inside.Core.Formula",_x000D_
        "ID": 8167,_x000D_
        "Results": [_x000D_
          [_x000D_
            "Employé"_x000D_
          ]_x000D_
        ],_x000D_
        "Statistics": {_x000D_
          "CreationDate": "2022-11-15T10:02:33.5026942+01:00",_x000D_
          "LastRefreshDate": "2020-11-09T16:15:47.5034699+01:00",_x000D_
          "TotalRefreshCount": 5,_x000D_
          "CustomInfo": {}_x000D_
        }_x000D_
      },_x000D_
      "8168": {_x000D_
        "$type": "Inside.Core.Formula.Definition.DefinitionAC, Inside.Core.Formula",_x000D_
        "ID": 8168,_x000D_
        "Results": [_x000D_
          [_x000D_
            "Ingénieur et cadre"_x000D_
          ]_x000D_
        ],_x000D_
        "Statistics": {_x000D_
          "CreationDate": "2022-11-15T10:02:33.5026942+01:00",_x000D_
          "LastRefreshDate": "2020-11-09T16:15:47.504507+01:00",_x000D_
          "TotalRefreshCount": 5,_x000D_
          "CustomInfo": {}_x000D_
        }_x000D_
      },_x000D_
      "8169": {_x000D_
        "$type": "Inside.Core.Formula.Definition.DefinitionAC, Inside.Core.Formula",_x000D_
        "ID": 8169,_x000D_
        "Results": [_x000D_
          [_x000D_
            "Employé"_x000D_
          ]_x000D_
        ],_x000D_
        "Statistics": {_x000D_
          "CreationDate": "2022-11-15T10:02:33.5026942+01:00",_x000D_
          "LastRefreshDate": "2020-11-09T16:15:47.5064992+01:00",_x000D_
          "TotalRefreshCount": 5,_x000D_
          "CustomInfo": {}_x000D_
        }_x000D_
      },_x000D_
      "8170": {_x000D_
        "$type": "Inside.Core.Formula.Definition.DefinitionAC, Inside.Core.Formula",_x000D_
        "ID": 8170,_x000D_
        "Results": [_x000D_
          [_x000D_
            "Employé"_x000D_
          ]_x000D_
        ],_x000D_
        "Statistics": {_x000D_
          "CreationDate": "2022-11-15T10:02:33.5026942+01:00",_x000D_
          "LastRefreshDate": "2020-11-09T16:15:47.5074991+01:00",_x000D_
          "TotalRefreshCount": 5,_x000D_
          "CustomInfo": {}_x000D_
        }_x000D_
      },_x000D_
      "8171": {_x000D_
        "$type": "Inside.Core.Formula.Definition.DefinitionAC, Inside.Core.Formula",_x000D_
        "ID": 8171,_x000D_
        "Results": [_x000D_
          [_x000D_
            "Employé"_x000D_
          ]_x000D_
        ],_x000D_
        "Statistics": {_x000D_
          "CreationDate": "2022-11-15T10:02:33.5026942+01:00",_x000D_
          "LastRefreshDate": "2020-11-09T16:15:47.5094954+01:00",_x000D_
          "TotalRefreshCount": 5,_x000D_
          "CustomInfo": {}_x000D_
        }_x000D_
      },_x000D_
      "8172": {_x000D_
        "$type": "Inside.Core.Formula.Definition.DefinitionAC, Inside.Core.Formula",_x000D_
        "ID": 8172,_x000D_
        "Results": [_x000D_
          [_x000D_
            "Ingénieur et cadre"_x000D_
          ]_x000D_
        ],_x000D_
        "Statistics": {_x000D_
          "CreationDate": "2022-11-15T10:02:33.5026942+01:00",_x000D_
          "LastRefreshDate": "2020-11-09T16:15:47.5114903+01:00",_x000D_
          "TotalRefreshCount": 5,_x000D_
          "CustomInfo": {}_x000D_
        }_x000D_
      },_x000D_
      "8173": {_x000D_
        "$type": "Inside.Core.Formula.Definition.DefinitionAC, Inside.Core.Formula",_x000D_
        "ID": 8173,_x000D_
        "Results": [_x000D_
          [_x000D_
            "Employé"_x000D_
          ]_x000D_
        ],_x000D_
        "Statistics": {_x000D_
          "CreationDate": "2022-11-15T10:02:33.5026942+01:00",_x000D_
          "LastRefreshDate": "2020-11-09T16:15:47.5124873+01:00",_x000D_
          "TotalRefreshCount": 5,_x000D_
          "CustomInfo": {}_x000D_
        }_x000D_
      },_x000D_
      "8174": {_x000D_
        "$type": "Inside.Core.Formula.Definition.DefinitionAC, Inside.Core.Formula",_x000D_
        "ID": 8174,_x000D_
        "Results": [_x000D_
          [_x000D_
            "Employé"_x000D_
          ]_x000D_
        ],_x000D_
        "Statistics": {_x000D_
          "CreationDate": "2022-11-15T10:02:33.5026942+01:00",_x000D_
          "LastRefreshDate": "2020-11-09T16:15:47.5147442+01:00",_x000D_
          "TotalRefreshCount": 5,_x000D_
          "CustomInfo": {}_x000D_
        }_x000D_
      },_x000D_
      "8175": {_x000D_
        "$type": "Inside.Core.Formula.Definition.DefinitionAC, Inside.Core.Formula",_x000D_
        "ID": 8175,_x000D_
        "Results": [_x000D_
          [_x000D_
            "Ingénieur et cadre"_x000D_
          ]_x000D_
        ],_x000D_
        "Statistics": {_x000D_
          "CreationDate": "2022-11-15T10:02:33.5026942+01:00",_x000D_
          "LastRefreshDate": "2020-11-09T16:15:47.5167996+01:00",_x000D_
          "TotalRefreshCount": 5,_x000D_
          "CustomInfo": {}_x000D_
        }_x000D_
      },_x000D_
      "8176": {_x000D_
        "$type": "Inside.Core.Formula.Definition.DefinitionAC, Inside.Core.Formula",_x000D_
        "ID": 8176,_x000D_
        "Results": [_x000D_
          [_x000D_
            "Employé"_x000D_
          ]_x000D_
        ],_x000D_
        "Statistics": {_x000D_
          "CreationDate": "2022-11-15T10:02:33.5026942+01:00",_x000D_
          "LastRefreshDate": "2020-11-09T16:15:47.5177793+01:00",_x000D_
          "TotalRefreshCount": 5,_x000D_
          "CustomInfo": {}_x000D_
        }_x000D_
      },_x000D_
      "8177": {_x000D_
        "$type": "Inside.Core.Formula.Definition.DefinitionAC, Inside.Core.Formula",_x000D_
        "ID": 8177,_x000D_
        "Results": [_x000D_
          [_x000D_
            "Ingénieur et cadre"_x000D_
          ]_x000D_
        ],_x000D_
        "Statistics": {_x000D_
          "CreationDate": "2022-11-15T10:02:33.5026942+01:00",_x000D_
          "LastRefreshDate": "2020-11-09T16:15:47.5197696+01:00",_x000D_
          "TotalRefreshCount": 5,_x000D_
          "CustomInfo": {}_x000D_
        }_x000D_
      },_x000D_
      "8178": {_x000D_
        "$type": "Inside.Core.Formula.Definition.DefinitionAC, Inside.Core.Formula",_x000D_
        "ID": 8178,_x000D_
        "Results": [_x000D_
          [_x000D_
            "Employé"_x000D_
          ]_x000D_
        ],_x000D_
        "Statistics": {_x000D_
          "CreationDate": "2022-11-15T10:02:33.5026942+01:00",_x000D_
          "LastRefreshDate": "2020-11-09T16:15:47.5217661+01:00",_x000D_
          "TotalRefreshCount": 5,_x000D_
          "CustomInfo": {}_x000D_
        }_x000D_
      },_x000D_
      "8179": {_x000D_
        "$type": "Inside.Core.Formula.Definition.DefinitionAC, Inside.Core.Formula",_x000D_
        "ID": 8179,_x000D_
        "Results": [_x000D_
          [_x000D_
            "Ingénieur et cadre"_x000D_
          ]_x000D_
        ],_x000D_
        "Statistics": {_x000D_
          "CreationDate": "2022-11-15T10:02:33.5026942+01:00",_x000D_
          "LastRefreshDate": "2020-11-09T16:15:47.5227632+01:00",_x000D_
          "TotalRefreshCount": 5,_x000D_
          "CustomInfo": {}_x000D_
        }_x000D_
      },_x000D_
      "8180": {_x000D_
        "$type": "Inside.Core.Formula.Definition.DefinitionAC, Inside.Core.Formula",_x000D_
        "ID": 8180,_x000D_
        "Results": [_x000D_
          [_x000D_
            "Employé"_x000D_
          ]_x000D_
        ],_x000D_
        "Statistics": {_x000D_
          "CreationDate": "2022-11-15T10:02:33.5026942+01:00",_x000D_
          "LastRefreshDate": "2020-11-09T16:15:47.5247627+01:00",_x000D_
          "TotalRefreshCount": 5,_x000D_
          "CustomInfo": {}_x000D_
        }_x000D_
      },_x000D_
      "8181": {_x000D_
        "$type": "Inside.Core.Formula.Definition.DefinitionAC, Inside.Core.Formula",_x000D_
        "ID": 8181,_x000D_
        "Results": [_x000D_
          [_x000D_
            "Ingénieur et cadre"_x000D_
          ]_x000D_
        ],_x000D_
        "Statistics": {_x000D_
          "CreationDate": "2022-11-15T10:02:33.5026942+01:00",_x000D_
          "LastRefreshDate": "2020-11-09T16:15:47.5267617+01:00",_x000D_
          "TotalRefreshCount": 5,_x000D_
          "CustomInfo": {}_x000D_
        }_x000D_
      },_x000D_
      "8182": {_x000D_
        "$type": "Inside.Core.Formula.Definition.DefinitionAC, Inside.Core.Formula",_x000D_
        "ID": 8182,_x000D_
        "Results": [_x000D_
          [_x000D_
            "Ingénieur et cadre"_x000D_
          ]_x000D_
        ],_x000D_
        "Statistics": {_x000D_
          "CreationDate": "2022-11-15T10:02:33.5026942+01:00",_x000D_
          "LastRefreshDate": "2020-11-09T16:15:47.528707+01:00",_x000D_
          "TotalRefreshCount": 5,_x000D_
          "CustomInfo": {}_x000D_
        }_x000D_
      },_x000D_
      "8183": {_x000D_
        "$type": "Inside.Core.Formula.Definition.DefinitionAC, Inside.Core.Formula",_x000D_
        "ID": 8183,_x000D_
        "Results": [_x000D_
          [_x000D_
            "Employé"_x000D_
          ]_x000D_
        ],_x000D_
        "Statistics": {_x000D_
          "CreationDate": "2022-11-15T10:02:33.5026942+01:00",_x000D_
          "LastRefreshDate": "2020-11-09T16:15:47.5297554+01:00",_x000D_
          "TotalRefreshCount": 5,_x000D_
          "CustomInfo": {}_x000D_
        }_x000D_
      },_x000D_
      "8184": {_x000D_
        "$type": "Inside.Core.Formula.Definition.DefinitionAC, Inside.Core.Formula",_x000D_
        "ID": 8184,_x000D_
        "Results": [_x000D_
          [_x000D_
            "Employé"_x000D_
          ]_x000D_
        ],_x000D_
        "Statistics": {_x000D_
          "CreationDate": "2022-11-15T10:02:33.5026942+01:00",_x000D_
          "LastRefreshDate": "2020-11-09T16:15:47.5316998+01:00",_x000D_
          "TotalRefreshCount": 5,_x000D_
          "CustomInfo": {}_x000D_
        }_x000D_
      },_x000D_
      "8185": {_x000D_
        "$type": "Inside.Core.Formula.Definition.DefinitionAC, Inside.Core.Formula",_x000D_
        "ID": 8185,_x000D_
        "Results": [_x000D_
          [_x000D_
            "Ingénieur et cadre"_x000D_
          ]_x000D_
        ],_x000D_
        "Statistics": {_x000D_
          "CreationDate": "2022-11-15T10:02:33.5026942+01:00",_x000D_
          "LastRefreshDate": "2020-11-09T16:15:47.5356878+01:00",_x000D_
          "TotalRefreshCount": 5,_x000D_
          "CustomInfo": {}_x000D_
        }_x000D_
      },_x000D_
      "8186": {_x000D_
        "$type": "Inside.Core.Formula.Definition.DefinitionAC, Inside.Core.Formula",_x000D_
        "ID": 8186,_x000D_
        "Results": [_x000D_
          [_x000D_
            "Ingénieur et cadre"_x000D_
          ]_x000D_
        ],_x000D_
        "Statistics": {_x000D_
          "CreationDate": "2022-11-15T10:02:33.5026942+01:00",_x000D_
          "LastRefreshDate": "2020-11-09T16:15:47.5387283+01:00",_x000D_
          "TotalRefreshCount": 5,_x000D_
          "CustomInfo": {}_x000D_
        }_x000D_
      },_x000D_
      "8187": {_x000D_
        "$type": "Inside.Core.Formula.Definition.DefinitionAC, Inside.Core.Formula",_x000D_
        "ID": 8187,_x000D_
        "Results": [_x000D_
          [_x000D_
            "Employé"_x000D_
          ]_x000D_
        ],_x000D_
        "Statistics": {_x000D_
          "CreationDate": "2022-11-15T10:02:33.5026942+01:00",_x000D_
          "LastRefreshDate": "2020-11-09T16:15:47.5426866+01:00",_x000D_
          "TotalRefreshCount": 5,_x000D_
          "CustomInfo": {}_x000D_
        }_x000D_
      },_x000D_
      "8188": {_x000D_
        "$type": "Inside.Core.Formula.Definition.DefinitionAC, Inside.Core.Formula",_x000D_
        "ID": 8188,_x000D_
        "Results": [_x000D_
          [_x000D_
            "Employé"_x000D_
          ]_x000D_
        ],_x000D_
        "Statistics": {_x000D_
          "CreationDate": "2022-11-15T10:02:33.5026942+01:00",_x000D_
          "LastRefreshDate": "2020-11-09T16:15:47.5456618+01:00",_x000D_
          "TotalRefreshCount": 5,_x000D_
          "CustomInfo": {}_x000D_
        }_x000D_
      },_x000D_
      "8189": {_x000D_
        "$type": "Inside.Core.Formula.Definition.DefinitionAC, Inside.Core.Formula",_x000D_
        "ID": 8189,_x000D_
        "Results": [_x000D_
          [_x000D_
            "Employé"_x000D_
          ]_x000D_
        ],_x000D_
        "Statistics": {_x000D_
          "CreationDate": "2022-11-15T10:02:33.5026942+01:00",_x000D_
          "LastRefreshDate": "2020-11-09T16:15:47.5476551+01:00",_x000D_
          "TotalRefreshCount": 5,_x000D_
          "CustomInfo": {}_x000D_
        }_x000D_
      },_x000D_
      "8190": {_x000D_
        "$type": "Inside.Core.Formula.Definition.DefinitionAC, Inside.Core.Formula",_x000D_
        "ID": 8190,_x000D_
        "Results": [_x000D_
          [_x000D_
            "Employé"_x000D_
          ]_x000D_
        ],_x000D_
        "Statistics": {_x000D_
          "CreationDate": "2022-11-15T10:02:33.5026942+01:00",_x000D_
          "LastRefreshDate": "2020-11-09T16:15:47.5496512+01:00",_x000D_
          "TotalRefreshCount": 5,_x000D_
          "CustomInfo": {}_x000D_
        }_x000D_
      },_x000D_
      "8191": {_x000D_
        "$type": "Inside.Core.Formula.Definition.DefinitionAC, Inside.Core.Formula",_x000D_
        "ID": 8191,_x000D_
        "Results": [_x000D_
          [_x000D_
            "Ingénieur et cadre"_x000D_
          ]_x000D_
        ],_x000D_
        "Statistics": {_x000D_
          "CreationDate": "2022-11-15T10:02:33.5026942+01:00",_x000D_
          "LastRefreshDate": "2020-11-09T16:15:47.551646+01:00",_x000D_
          "TotalRefreshCount": 5,_x000D_
          "CustomInfo": {}_x000D_
        }_x000D_
      },_x000D_
      "8192": {_x000D_
        "$type": "Inside.Core.Formula.Definition.DefinitionAC, Inside.Core.Formula",_x000D_
        "ID": 8192,_x000D_
        "Results": [_x000D_
          [_x000D_
            "Employé"_x000D_
          ]_x000D_
        ],_x000D_
        "Statistics": {_x000D_
          "CreationDate": "2022-11-15T10:02:33.5026942+01:00",_x000D_
          "LastRefreshDate": "2020-11-09T16:15:47.5536414+01:00",_x000D_
          "TotalRefreshCount": 5,_x000D_
          "CustomInfo": {}_x000D_
        }_x000D_
      },_x000D_
      "8193": {_x000D_
        "$type": "Inside.Core.Formula.Definition.DefinitionAC, Inside.Core.Formula",_x000D_
        "ID": 8193,_x000D_
        "Results": [_x000D_
          [_x000D_
            "Employé"_x000D_
          ]_x000D_
        ],_x000D_
        "Statistics": {_x000D_
          "CreationDate": "2022-11-15T10:02:33.5026942+01:00",_x000D_
          "LastRefreshDate": "2020-11-09T16:15:47.5546386+01:00",_x000D_
          "TotalRefreshCount": 5,_x000D_
          "CustomInfo": {}_x000D_
        }_x000D_
      },_x000D_
      "8194": {_x000D_
        "$type": "Inside.Core.Formula.Definition.DefinitionAC, Inside.Core.Formula",_x000D_
        "ID": 8194,_x000D_
        "Results": [_x000D_
          [_x000D_
            "Ingénieur et cadre"_x000D_
          ]_x000D_
        ],_x000D_
        "Statistics": {_x000D_
          "CreationDate": "2022-11-15T10:02:33.5026942+01:00",_x000D_
          "LastRefreshDate": "2020-11-09T16:15:47.556633+01:00",_x000D_
          "TotalRefreshCount": 5,_x000D_
          "CustomInfo": {}_x000D_
        }_x000D_
      },_x000D_
      "8195": {_x000D_
        "$type": "Inside.Core.Formula.Definition.DefinitionAC, Inside.Core.Formula",_x000D_
        "ID": 8195,_x000D_
        "Results": [_x000D_
          [_x000D_
            "Employé"_x000D_
          ]_x000D_
        ],_x000D_
        "Statistics": {_x000D_
          "CreationDate": "2022-11-15T10:02:33.5026942+01:00",_x000D_
          "LastRefreshDate": "2020-11-09T16:15:47.5586283+01:00",_x000D_
          "TotalRefreshCount": 5,_x000D_
          "CustomInfo": {}_x000D_
        }_x000D_
      },_x000D_
      "8196": {_x000D_
        "$type": "Inside.Core.Formula.Definition.DefinitionAC, Inside.Core.Formula",_x000D_
        "ID": 8196,_x000D_
        "Results": [_x000D_
          [_x000D_
            "Employé"_x000D_
          ]_x000D_
        ],_x000D_
        "Statistics": {_x000D_
          "CreationDate": "2022-11-15T10:02:33.5026942+01:00",_x000D_
          "LastRefreshDate": "2020-11-09T16:15:47.5596254+01:00",_x000D_
          "TotalRefreshCount": 5,_x000D_
          "CustomInfo": {}_x000D_
        }_x000D_
      },_x000D_
      "8197": {_x000D_
        "$type": "Inside.Core.Formula.Definition.DefinitionAC, Inside.Core.Formula",_x000D_
        "ID": 8197,_x000D_
        "Results": [_x000D_
          [_x000D_
            "Ingénieur et cadre"_x000D_
          ]_x000D_
        ],_x000D_
        "Statistics": {_x000D_
          "CreationDate": "2022-11-15T10:02:33.5026942+01:00",_x000D_
          "LastRefreshDate": "2020-11-09T16:15:47.5616204+01:00",_x000D_
          "TotalRefreshCount": 5,_x000D_
          "CustomInfo": {}_x000D_
        }_x000D_
      },_x000D_
      "8198": {_x000D_
        "$type": "Inside.Core.Formula.Definition.DefinitionAC, Inside.Core.Formula",_x000D_
        "ID": 8198,_x000D_
        "Results": [_x000D_
          [_x000D_
            "Employé"_x000D_
          ]_x000D_
        ],_x000D_
        "Statistics": {_x000D_
          "CreationDate": "2022-11-15T10:02:33.5026942+01:00",_x000D_
          "LastRefreshDate": "2020-11-09T16:15:47.5636149+01:00",_x000D_
          "TotalRefreshCount": 5,_x000D_
          "CustomInfo": {}_x000D_
        }_x000D_
      },_x000D_
      "8199": {_x000D_
        "$type": "Inside.Core.Formula.Definition.DefinitionAC, Inside.Core.Formula",_x000D_
        "ID": 8199,_x000D_
        "Results": [_x000D_
          [_x000D_
            "Ingénieur et cadre"_x000D_
          ]_x000D_
        ],_x000D_
        "Statistics": {_x000D_
          "CreationDate": "2022-11-15T10:02:33.5026942+01:00",_x000D_
          "LastRefreshDate": "2020-11-09T16:15:47.5656099+01:00",_x000D_
          "TotalRefreshCount": 5,_x000D_
          "CustomInfo": {}_x000D_
        }_x000D_
      },_x000D_
      "8200": {_x000D_
        "$type": "Inside.Core.Formula.Definition.DefinitionAC, Inside.Core.Formula",_x000D_
        "ID": 8200,_x000D_
        "Results": [_x000D_
          [_x000D_
            "Ingénieur et cadre"_x000D_
          ]_x000D_
        ],_x000D_
        "Statistics": {_x000D_
          "CreationDate": "2022-11-15T10:02:33.5026942+01:00",_x000D_
          "LastRefreshDate": "2020-11-09T16:15:47.5676045+01:00",_x000D_
          "TotalRefreshCount": 5,_x000D_
          "CustomInfo": {}_x000D_
        }_x000D_
      },_x000D_
      "8201": {_x000D_
        "$type": "Inside.Core.Formula.Definition.DefinitionAC, Inside.Core.Formula",_x000D_
        "ID": 8201,_x000D_
        "Results": [_x000D_
          [_x000D_
            "Employé"_x000D_
          ]_x000D_
        ],_x000D_
        "Statistics": {_x000D_
          "CreationDate": "2022-11-15T10:02:33.5026942+01:00",_x000D_
          "LastRefreshDate": "2020-11-09T16:15:47.5695995+01:00",_x000D_
          "TotalRefreshCount": 5,_x000D_
          "CustomInfo": {}_x000D_
        }_x000D_
      },_x000D_
      "8202": {_x000D_
        "$type": "Inside.Core.Formula.Definition.DefinitionAC, Inside.Core.Formula",_x000D_
        "ID": 8202,_x000D_
        "Results": [_x000D_
          [_x000D_
            "Employé"_x000D_
          ]_x000D_
        ],_x000D_
        "Statistics": {_x000D_
          "CreationDate": "2022-11-15T10:02:33.5026942+01:00",_x000D_
          "LastRefreshDate": "2020-11-09T16:15:47.5716313+01:00",_x000D_
          "TotalRefreshCount": 5,_x000D_
          "CustomInfo": {}_x000D_
        }_x000D_
      },_x000D_
      "8203": {_x000D_
        "$type": "Inside.Core.Formula.Definition.DefinitionAC, Inside.Core.Formula",_x000D_
        "ID": 8203,_x000D_
        "Results": [_x000D_
          [_x000D_
            "Ingénieur et cadre"_x000D_
          ]_x000D_
        ],_x000D_
        "Statistics": {_x000D_
          "CreationDate": "2022-11-15T10:02:33.5026942+01:00",_x000D_
          "LastRefreshDate": "2020-11-09T16:15:47.572591+01:00",_x000D_
          "TotalRefreshCount": 5,_x000D_
          "CustomInfo": {}_x000D_
        }_x000D_
      },_x000D_
      "8204": {_x000D_
        "$type": "Inside.Core.Formula.Definition.DefinitionAC, Inside.Core.Formula",_x000D_
        "ID": 8204,_x000D_
        "Results": [_x000D_
          [_x000D_
            "Employé"_x000D_
          ]_x000D_
        ],_x000D_
        "Statistics": {_x000D_
          "CreationDate": "2022-11-15T10:02:33.5026942+01:00",_x000D_
          "LastRefreshDate": "2020-11-09T16:15:47.5746273+01:00",_x000D_
          "TotalRefreshCount": 5,_x000D_
          "CustomInfo": {}_x000D_
        }_x000D_
      },_x000D_
      "8205": {_x000D_
        "$type": "Inside.Core.Formula.Definition.DefinitionAC, Inside.Core.Formula",_x000D_
        "ID": 8205,_x000D_
        "Results": [_x000D_
          [_x000D_
            "Employé"_x000D_
          ]_x000D_
        ],_x000D_
        "Statistics": {_x000D_
          "CreationDate": "2022-11-15T10:02:33.5026942+01:00",_x000D_
          "LastRefreshDate": "2020-11-09T16:15:47.5765801+01:00",_x000D_
          "TotalRefreshCount": 5,_x000D_
          "CustomInfo": {}_x000D_
        }_x000D_
      },_x000D_
      "8206": {_x000D_
        "$type": "Inside.Core.Formula.Definition.DefinitionAC, Inside.Core.Formula",_x000D_
        "ID": 8206,_x000D_
        "Results": [_x000D_
          [_x000D_
            "Ingénieur et cadre"_x000D_
          ]_x000D_
        ],_x000D_
        "Statistics": {_x000D_
          "CreationDate": "2022-11-15T10:02:33.5026942+01:00",_x000D_
          "LastRefreshDate": "2020-11-09T16:15:47.5776145+01:00",_x000D_
          "TotalRefreshCount": 5,_x000D_
          "CustomInfo": {}_x000D_
        }_x000D_
      },_x000D_
      "8207": {_x000D_
        "$type": "Inside.Core.Formula.Definition.DefinitionAC, Inside.Core.Formula",_x000D_
        "ID": 8207,_x000D_
        "Results": [_x000D_
          [_x000D_
            "Employé"_x000D_
          ]_x000D_
        ],_x000D_
        "Statistics": {_x000D_
          "CreationDate": "2022-11-15T10:02:33.5026942+01:00",_x000D_
          "LastRefreshDate": "2020-11-09T16:15:47.5795718+01:00",_x000D_
          "TotalRefreshCount": 5,_x000D_
          "CustomInfo": {}_x000D_
        }_x000D_
      },_x000D_
      "8208": {_x000D_
        "$type": "Inside.Core.Formula.Definition.DefinitionAC, Inside.Core.Formula",_x000D_
        "ID": 8208,_x000D_
        "Results": [_x000D_
          [_x000D_
            "Ingénieur et cadre"_x000D_
          ]_x000D_
        ],_x000D_
        "Statistics": {_x000D_
          "CreationDate": "2022-11-15T10:02:33.5026942+01:00",_x000D_
          "LastRefreshDate": "2020-11-09T16:15:47.5820847+01:00",_x000D_
          "TotalRefreshCount": 5,_x000D_
          "CustomInfo": {}_x000D_
        }_x000D_
      },_x000D_
      "8209": {_x000D_
        "$type": "Inside.Core.Formula.Definition.DefinitionAC, Inside.Core.Formula",_x000D_
        "ID": 8209,_x000D_
        "Results": [_x000D_
          [_x000D_
            "Employé"_x000D_
          ]_x000D_
        ],_x000D_
        "Statistics": {_x000D_
          "CreationDate": "2022-11-15T10:02:33.5026942+01:00",_x000D_
          "LastRefreshDate": "2020-11-09T16:15:47.5840699+01:00",_x000D_
          "TotalRefreshCount": 5,_x000D_
          "CustomInfo": {}_x000D_
        }_x000D_
      },_x000D_
      "8210": {_x000D_
        "$type": "Inside.Core.Formula.Definition.DefinitionAC, Inside.Core.Formula",_x000D_
        "ID": 8210,_x000D_
        "Results": [_x000D_
          [_x000D_
            "Employé"_x000D_
          ]_x000D_
        ],_x000D_
        "Statistics": {_x000D_
          "CreationDate": "2022-11-15T10:02:33.5026942+01:00",_x000D_
          "LastRefreshDate": "2020-11-09T16:15:47.5860994+01:00",_x000D_
          "TotalRefreshCount": 5,_x000D_
          "CustomInfo": {}_x000D_
        }_x000D_
      },_x000D_
      "8211": {_x000D_
        "$type": "Inside.Core.Formula.Definition.DefinitionAC, Inside.Core.Formula",_x000D_
        "ID": 8211,_x000D_
        "Results": [_x000D_
          [_x000D_
            "2"_x000D_
          ]_x000D_
        ],_x000D_
        "Statistics": {_x000D_
          "CreationDate": "2022-11-15T10:02:33.5026942+01:00",_x000D_
          "LastRefreshDate": "2020-11-09T16:15:47.5880578+01:00",_x000D_
          "TotalRefreshCount": 5,_x000D_
          "CustomInfo": {}_x000D_
        }_x000D_
      },_x000D_
      "8212": {_x000D_
        "$type": "Inside.Core.Formula.Definition.DefinitionAC, Inside.Core.Formula",_x000D_
        "ID": 8212,_x000D_
        "Results": [_x000D_
          [_x000D_
            "3"_x000D_
          ]_x000D_
        ],_x000D_
        "Statistics": {_x000D_
          "CreationDate": "2022-11-15T10:02:33.5026942+01:00",_x000D_
          "LastRefreshDate": "2020-11-09T16:15:47.5900532+01:00",_x000D_
          "TotalRefreshCount": 5,_x000D_
          "CustomInfo": {}_x000D_
        }_x000D_
      },_x000D_
      "8213": {_x000D_
        "$type": "Inside.Core.Formula.Definition.DefinitionAC, Inside.Core.Formula",_x000D_
        "ID": 8213,_x000D_
        "Results": [_x000D_
          [_x000D_
            "2"_x000D_
          ]_x000D_
        ],_x000D_
        "Statistics": {_x000D_
          "CreationDate": "2022-11-15T10:02:33.5026942+01:00",_x000D_
          "LastRefreshDate": "2020-11-09T16:15:47.5920825+01:00",_x000D_
          "TotalRefreshCount": 5,_x000D_
          "CustomInfo": {}_x000D_
        }_x000D_
      },_x000D_
      "8214": {_x000D_
        "$type": "Inside.Core.Formula.Definition.DefinitionAC, Inside.Core.Formula",_x000D_
        "ID": 8214,_x000D_
        "Results": [_x000D_
          [_x000D_
            "1"_x000D_
          ]_x000D_
        ],_x000D_
        "Statistics": {_x000D_
          "CreationDate": "2022-11-15T10:02:33.5026942+01:00",_x000D_
          "LastRefreshDate": "2020-11-09T16:15:47.5935469+01:00",_x000D_
          "TotalRefreshCount": 5,_x000D_
          "CustomInfo": {}_x000D_
        }_x000D_
      },_x000D_
      "8215": {_x000D_
        "$type": "Inside.Core.Formula.Definition.DefinitionAC, Inside.Core.Formula",_x000D_
        "ID": 8215,_x000D_
        "Results": [_x000D_
          [_x000D_
            "2"_x000D_
          ]_x000D_
        ],_x000D_
        "Statistics": {_x000D_
          "CreationDate": "2022-11-15T10:02:33.5026942+01:00",_x000D_
          "LastRefreshDate": "2020-11-09T16:15:47.5955822+01:00",_x000D_
          "TotalRefreshCount": 5,_x000D_
          "CustomInfo": {}_x000D_
        }_x000D_
      },_x000D_
      "8216": {_x000D_
        "$type": "Inside.Core.Formula.Definition.DefinitionAC, Inside.Core.Formula",_x000D_
        "ID": 8216,_x000D_
        "Results": [_x000D_
          [_x000D_
            "2"_x000D_
          ]_x000D_
        ],_x000D_
        "Statistics": {_x000D_
          "CreationDate": "2022-11-15T10:02:33.5026942+01:00",_x000D_
          "LastRefreshDate": "2020-11-09T16:15:47.596534+01:00",_x000D_
          "TotalRefreshCount": 5,_x000D_
          "CustomInfo": {}_x000D_
        }_x000D_
      },_x000D_
      "8217": {_x000D_
        "$type": "Inside.Core.Formula.Definition.DefinitionAC, Inside.Core.Formula",_x000D_
        "ID": 8217,_x000D_
        "Results": [_x000D_
          [_x000D_
            "2"_x000D_
          ]_x000D_
        ],_x000D_
        "Statistics": {_x000D_
          "CreationDate": "2022-11-15T10:02:33.5026942+01:00",_x000D_
          "LastRefreshDate": "2020-11-09T16:15:47.5985771+01:00",_x000D_
          "TotalRefreshCount": 5,_x000D_
          "CustomInfo": {}_x000D_
        }_x000D_
      },_x000D_
      "8218": {_x000D_
        "$type": "Inside.Core.Formula.Definition.DefinitionAC, Inside.Core.Formula",_x000D_
        "ID": 8218,_x000D_
        "Results": [_x000D_
          [_x000D_
            "1"_x000D_
          ]_x000D_
        ],_x000D_
        "Statistics": {_x000D_
          "CreationDate": "2022-11-15T10:02:33.5026942+01:00",_x000D_
          "LastRefreshDate": "2020-11-09T16:15:47.6005714+01:00",_x000D_
          "TotalRefreshCount": 5,_x000D_
          "CustomInfo": {}_x000D_
        }_x000D_
      },_x000D_
      "8219": {_x000D_
        "$type": "Inside.Core.Formula.Definition.DefinitionAC, Inside.Core.Formula",_x000D_
        "ID": 8219,_x000D_
        "Results": [_x000D_
          [_x000D_
            "1"_x000D_
          ]_x000D_
        ],_x000D_
        "Statistics": {_x000D_
          "CreationDate": "2022-11-15T10:02:33.5026942+01:00",_x000D_
          "LastRefreshDate": "2020-11-09T16:15:47.6025669+01:00",_x000D_
          "TotalRefreshCount": 5,_x000D_
          "CustomInfo": {}_x000D_
        }_x000D_
      },_x000D_
      "8220": {_x000D_
        "$type": "Inside.Core.Formula.Definition.DefinitionAC, Inside.Core.Formula",_x000D_
        "ID": 8220,_x000D_
        "Results": [_x000D_
          [_x000D_
            "2"_x000D_
          ]_x000D_
        ],_x000D_
        "Statistics": {_x000D_
          "CreationDate": "2022-11-15T10:02:33.5026942+01:00",_x000D_
          "LastRefreshDate": "2020-11-09T16:15:47.6035641+01:00",_x000D_
          "TotalRefreshCount": 5,_x000D_
          "CustomInfo": {}_x000D_
        }_x000D_
      },_x000D_
      "8221": {_x000D_
        "$type": "Inside.Core.Formula.Definition.DefinitionAC, Inside.Core.Formula",_x000D_
        "ID": 8221,_x000D_
        "Results": [_x000D_
          [_x000D_
            "3"_x000D_
          ]_x000D_
        ],_x000D_
        "Statistics": {_x000D_
          "CreationDate": "2022-11-15T10:02:33.5026942+01:00",_x000D_
          "LastRefreshDate": "2020-11-09T16:15:47.6055588+01:00",_x000D_
          "TotalRefreshCount": 5,_x000D_
          "CustomInfo": {}_x000D_
        }_x000D_
      },_x000D_
      "8222": {_x000D_
        "$type": "Inside.Core.Formula.Definition.DefinitionAC, Inside.Core.Formula",_x000D_
        "ID": 8222,_x000D_
        "Results": [_x000D_
          [_x000D_
            "1"_x000D_
          ]_x000D_
        ],_x000D_
        "Statistics": {_x000D_
          "CreationDate": "2022-11-15T10:02:33.5026942+01:00",_x000D_
          "LastRefreshDate": "2020-11-09T16:15:47.607553+01:00",_x000D_
          "TotalRefreshCount": 5,_x000D_
          "CustomInfo": {}_x000D_
        }_x000D_
      },_x000D_
      "8223": {_x000D_
        "$type": "Inside.Core.Formula.Definition.DefinitionAC, Inside.Core.Formula",_x000D_
        "ID": 8223,_x000D_
        "Results": [_x000D_
          [_x000D_
            "1"_x000D_
          ]_x000D_
        ],_x000D_
        "Statistics": {_x000D_
          "CreationDate": "2022-11-15T10:02:33.5026942+01:00",_x000D_
          "LastRefreshDate": "2020-11-09T16:15:47.608551+01:00",_x000D_
          "TotalRefreshCount": 5,_x000D_
          "CustomInfo": {}_x000D_
        }_x000D_
      },_x000D_
      "8224": {_x000D_
        "$type": "Inside.Core.Formula.Definition.DefinitionAC, Inside.Core.Formula",_x000D_
        "ID": 8224,_x000D_
        "Results": [_x000D_
          [_x000D_
            "2"_x000D_
          ]_x000D_
        ],_x000D_
        "Statistics": {_x000D_
          "CreationDate": "2022-11-15T10:02:33.5026942+01:00",_x000D_
          "LastRefreshDate": "2020-11-09T16:15:47.6105459+01:00",_x000D_
          "TotalRefreshCount": 5,_x000D_
          "CustomInfo": {}_x000D_
        }_x000D_
      },_x000D_
      "8225": {_x000D_
        "$type": "Inside.Core.Formula.Definition.DefinitionAC, Inside.Core.Formula",_x000D_
        "ID": 8225,_x000D_
        "Results": [_x000D_
          [_x000D_
            "3"_x000D_
          ]_x000D_
        ],_x000D_
        "Statistics": {_x000D_
          "CreationDate": "2022-11-15T10:02:33.5026942+01:00",_x000D_
          "LastRefreshDate": "2020-11-09T16:15:47.6125405+01:00",_x000D_
          "TotalRefreshCount": 5,_x000D_
          "CustomInfo": {}_x000D_
        }_x000D_
      },_x000D_
      "8226": {_x000D_
        "$type": "Inside.Core.Formula.Definition.DefinitionAC, Inside.Core.Formula",_x000D_
        "ID": 8226,_x000D_
        "Results": [_x000D_
          [_x000D_
            "3"_x000D_
          ]_x000D_
        ],_x000D_
        "Statistics": {_x000D_
          "CreationDate": "2022-11-15T10:02:33.5026942+01:00",_x000D_
          "LastRefreshDate": "2020-11-09T16:15:47.6137313+01:00",_x000D_
          "TotalRefreshCount": 5,_x000D_
          "CustomInfo": {}_x000D_
        }_x000D_
      },_x000D_
      "8227": {_x000D_
        "$type": "Inside.Core.Formula.Definition.DefinitionAC, Inside.Core.Formula",_x000D_
        "ID": 8227,_x000D_
        "Results": [_x000D_
          [_x000D_
            "1"_x000D_
          ]_x000D_
        ],_x000D_
        "Statistics": {_x000D_
          "CreationDate": "2022-11-15T10:02:33.5026942+01:00",_x000D_
          "LastRefreshDate": "2020-11-09T16:15:47.6167186+01:00",_x000D_
          "TotalRefreshCount": 5,_x000D_
          "CustomInfo": {}_x000D_
        }_x000D_
      },_x000D_
      "8228": {_x000D_
        "$type": "Inside.Core.Formula.Definition.DefinitionAC, Inside.Core.Formula",_x000D_
        "ID": 8228,_x000D_
        "Results": [_x000D_
          [_x000D_
            "2"_x000D_
          ]_x000D_
        ],_x000D_
        "Statistics": {_x000D_
          "CreationDate": "2022-11-15T10:02:33.5026942+01:00",_x000D_
          "LastRefreshDate": "2020-11-09T16:15:47.6177149+01:00",_x000D_
          "TotalRefreshCount": 5,_x000D_
          "CustomInfo": {}_x000D_
        }_x000D_
      },_x000D_
      "8229": {_x000D_
        "$type": "Inside.Core.Formula.Definition.DefinitionAC, Inside.Core.Formula",_x000D_
        "ID": 8229,_x000D_
        "Results": [_x000D_
          [_x000D_
            "3"_x000D_
          ]_x000D_
        ],_x000D_
        "Statistics": {_x000D_
          "CreationDate": "2022-11-15T10:02:33.5026942+01:00",_x000D_
          "LastRefreshDate": "2020-11-09T16:15:47.6202205+01:00",_x000D_
          "TotalRefreshCount": 5,_x000D_
          "CustomInfo": {}_x000D_
        }_x000D_
      },_x000D_
      "8230": {_x000D_
        "$type": "Inside.Core.Formula.Definition.DefinitionAC, Inside.Core.Formula",_x000D_
        "ID": 8230,_x000D_
        "Results": [_x000D_
          [_x000D_
            "2"_x000D_
          ]_x000D_
        ],_x000D_
        "Statistics": {_x000D_
          "CreationDate": "2022-11-15T10:02:33.5026942+01:00",_x000D_
          "LastRefreshDate": "2020-11-09T16:15:47.6212176+01:00",_x000D_
          "TotalRefreshCount": 5,_x000D_
          "CustomInfo": {}_x000D_
        }_x000D_
      },_x000D_
      "8231": {_x000D_
        "$type": "Inside.Core.Formula.Definition.DefinitionAC, Inside.Core.Formula",_x000D_
        "ID": 8231,_x000D_
        "Results": [_x000D_
          [_x000D_
            "1"_x000D_
          ]_x000D_
        ],_x000D_
        "Statistics": {_x000D_
          "CreationDate": "2022-11-15T10:02:33.5026942+01:00",_x000D_
          "LastRefreshDate": "2020-11-09T16:15:47.6237267+01:00",_x000D_
          "TotalRefreshCount": 5,_x000D_
          "CustomInfo": {}_x000D_
        }_x000D_
      },_x000D_
      "8232": {_x000D_
        "$type": "Inside.Core.Formula.Definition.DefinitionAC, Inside.Core.Formula",_x000D_
        "ID": 8232,_x000D_
        "Results": [_x000D_
          [_x000D_
            "2"_x000D_
          ]_x000D_
        ],_x000D_
        "Statistics": {_x000D_
          "CreationDate": "2022-11-15T10:02:33.5026942+01:00",_x000D_
          "LastRefreshDate": "2020-11-09T16:15:47.6247241+01:00",_x000D_
          "TotalRefreshCount": 5,_x000D_
          "CustomInfo": {}_x000D_
        }_x000D_
      },_x000D_
      "8233": {_x000D_
        "$type": "Inside.Core.Formula.Definition.DefinitionAC, Inside.Core.Formula",_x000D_
        "ID": 8233,_x000D_
        "Results": [_x000D_
          [_x000D_
            "2"_x000D_
          ]_x000D_
        ],_x000D_
        "Statistics": {_x000D_
          "CreationDate": "2022-11-15T10:02:33.5026942+01:00",_x000D_
          "LastRefreshDate": "2020-11-09T16:15:47.6262407+01:00",_x000D_
          "TotalRefreshCount": 5,_x000D_
          "CustomInfo": {}_x000D_
        }_x000D_
      },_x000D_
      "8234": {_x000D_
        "$type": "Inside.Core.Formula.Definition.DefinitionAC, Inside.Core.Formula",_x000D_
        "ID": 8234,_x000D_
        "Results": [_x000D_
          [_x000D_
            "2"_x000D_
          ]_x000D_
        ],_x000D_
        "Statistics": {_x000D_
          "CreationDate": "2022-11-15T10:02:33.5026942+01:00",_x000D_
          "LastRefreshDate": "2020-11-09T16:15:47.6282264+01:00",_x000D_
          "TotalRefreshCount": 5,_x000D_
          "CustomInfo": {}_x000D_
        }_x000D_
      },_x000D_
      "8235": {_x000D_
        "$type": "Inside.Core.Formula.Definition.DefinitionAC, Inside.Core.Formula",_x000D_
        "ID": 8235,_x000D_
        "Results": [_x000D_
          [_x000D_
            "1"_x000D_
          ]_x000D_
        ],_x000D_
        "Statistics": {_x000D_
          "CreationDate": "2022-11-15T10:02:33.5026942+01:00",_x000D_
          "LastRefreshDate": "2020-11-09T16:15:47.6302211+01:00",_x000D_
          "TotalRefreshCount": 5,_x000D_
          "CustomInfo": {}_x000D_
        }_x000D_
      },_x000D_
      "8236": {_x000D_
        "$type": "Inside.Core.Formula.Definition.DefinitionAC, Inside.Core.Formula",_x000D_
        "ID": 8236,_x000D_
        "Results": [_x000D_
          [_x000D_
            "1"_x000D_
          ]_x000D_
        ],_x000D_
        "Statistics": {_x000D_
          "CreationDate": "2022-11-15T10:02:33.5026942+01:00",_x000D_
          "LastRefreshDate": "2020-11-09T16:15:47.6322142+01:00",_x000D_
          "TotalRefreshCount": 5,_x000D_
          "CustomInfo": {}_x000D_
        }_x000D_
      },_x000D_
      "8237": {_x000D_
        "$type": "Inside.Core.Formula.Definition.DefinitionAC, Inside.Core.Formula",_x000D_
        "ID": 8237,_x000D_
        "Results": [_x000D_
          [_x000D_
            "2"_x000D_
          ]_x000D_
        ],_x000D_
        "Statistics": {_x000D_
          "CreationDate": "2022-11-15T10:02:33.5026942+01:00",_x000D_
          "LastRefreshDate": "2020-11-09T16:15:47.634209+01:00",_x000D_
          "TotalRefreshCount": 5,_x000D_
          "CustomInfo": {}_x000D_
        }_x000D_
      },_x000D_
      "8238": {_x000D_
        "$type": "Inside.Core.Formula.Definition.DefinitionAC, Inside.Core.Formula",_x000D_
        "ID": 8238,_x000D_
        "Results": [_x000D_
          [_x000D_
            "1"_x000D_
          ]_x000D_
        ],_x000D_
        "Statistics": {_x000D_
          "CreationDate": "2022-11-15T10:02:33.5026942+01:00",_x000D_
          "LastRefreshDate": "2020-11-09T16:15:47.6362038+01:00",_x000D_
          "TotalRefreshCount": 5,_x000D_
          "CustomInfo": {}_x000D_
        }_x000D_
      },_x000D_
      "8239": {_x000D_
        "$type": "Inside.Core.Formula.Definition.DefinitionAC, Inside.Core.Form</t>
  </si>
  <si>
    <t xml:space="preserve">ula",_x000D_
        "ID": 8239,_x000D_
        "Results": [_x000D_
          [_x000D_
            "3"_x000D_
          ]_x000D_
        ],_x000D_
        "Statistics": {_x000D_
          "CreationDate": "2022-11-15T10:02:33.5026942+01:00",_x000D_
          "LastRefreshDate": "2020-11-09T16:15:47.6372014+01:00",_x000D_
          "TotalRefreshCount": 5,_x000D_
          "CustomInfo": {}_x000D_
        }_x000D_
      },_x000D_
      "8240": {_x000D_
        "$type": "Inside.Core.Formula.Definition.DefinitionAC, Inside.Core.Formula",_x000D_
        "ID": 8240,_x000D_
        "Results": [_x000D_
          [_x000D_
            "1"_x000D_
          ]_x000D_
        ],_x000D_
        "Statistics": {_x000D_
          "CreationDate": "2022-11-15T10:02:33.5026942+01:00",_x000D_
          "LastRefreshDate": "2020-11-09T16:15:47.6391959+01:00",_x000D_
          "TotalRefreshCount": 5,_x000D_
          "CustomInfo": {}_x000D_
        }_x000D_
      },_x000D_
      "8241": {_x000D_
        "$type": "Inside.Core.Formula.Definition.DefinitionAC, Inside.Core.Formula",_x000D_
        "ID": 8241,_x000D_
        "Results": [_x000D_
          [_x000D_
            "2"_x000D_
          ]_x000D_
        ],_x000D_
        "Statistics": {_x000D_
          "CreationDate": "2022-11-15T10:02:33.5026942+01:00",_x000D_
          "LastRefreshDate": "2020-11-09T16:15:47.6411907+01:00",_x000D_
          "TotalRefreshCount": 5,_x000D_
          "CustomInfo": {}_x000D_
        }_x000D_
      },_x000D_
      "8242": {_x000D_
        "$type": "Inside.Core.Formula.Definition.DefinitionAC, Inside.Core.Formula",_x000D_
        "ID": 8242,_x000D_
        "Results": [_x000D_
          [_x000D_
            "2"_x000D_
          ]_x000D_
        ],_x000D_
        "Statistics": {_x000D_
          "CreationDate": "2022-11-15T10:02:33.5026942+01:00",_x000D_
          "LastRefreshDate": "2020-11-09T16:15:47.6421881+01:00",_x000D_
          "TotalRefreshCount": 5,_x000D_
          "CustomInfo": {}_x000D_
        }_x000D_
      },_x000D_
      "8243": {_x000D_
        "$type": "Inside.Core.Formula.Definition.DefinitionAC, Inside.Core.Formula",_x000D_
        "ID": 8243,_x000D_
        "Results": [_x000D_
          [_x000D_
            "4"_x000D_
          ]_x000D_
        ],_x000D_
        "Statistics": {_x000D_
          "CreationDate": "2022-11-15T10:02:33.5026942+01:00",_x000D_
          "LastRefreshDate": "2020-11-09T16:15:47.6441828+01:00",_x000D_
          "TotalRefreshCount": 5,_x000D_
          "CustomInfo": {}_x000D_
        }_x000D_
      },_x000D_
      "8244": {_x000D_
        "$type": "Inside.Core.Formula.Definition.DefinitionAC, Inside.Core.Formula",_x000D_
        "ID": 8244,_x000D_
        "Results": [_x000D_
          [_x000D_
            "2"_x000D_
          ]_x000D_
        ],_x000D_
        "Statistics": {_x000D_
          "CreationDate": "2022-11-15T10:02:33.5026942+01:00",_x000D_
          "LastRefreshDate": "2020-11-09T16:15:47.6461774+01:00",_x000D_
          "TotalRefreshCount": 5,_x000D_
          "CustomInfo": {}_x000D_
        }_x000D_
      },_x000D_
      "8245": {_x000D_
        "$type": "Inside.Core.Formula.Definition.DefinitionAC, Inside.Core.Formula",_x000D_
        "ID": 8245,_x000D_
        "Results": [_x000D_
          [_x000D_
            "1"_x000D_
          ]_x000D_
        ],_x000D_
        "Statistics": {_x000D_
          "CreationDate": "2022-11-15T10:02:33.5026942+01:00",_x000D_
          "LastRefreshDate": "2020-11-09T16:15:47.6481723+01:00",_x000D_
          "TotalRefreshCount": 5,_x000D_
          "CustomInfo": {}_x000D_
        }_x000D_
      },_x000D_
      "8246": {_x000D_
        "$type": "Inside.Core.Formula.Definition.DefinitionAC, Inside.Core.Formula",_x000D_
        "ID": 8246,_x000D_
        "Results": [_x000D_
          [_x000D_
            "2"_x000D_
          ]_x000D_
        ],_x000D_
        "Statistics": {_x000D_
          "CreationDate": "2022-11-15T10:02:33.5026942+01:00",_x000D_
          "LastRefreshDate": "2020-11-09T16:15:47.6501671+01:00",_x000D_
          "TotalRefreshCount": 5,_x000D_
          "CustomInfo": {}_x000D_
        }_x000D_
      },_x000D_
      "8247": {_x000D_
        "$type": "Inside.Core.Formula.Definition.DefinitionAC, Inside.Core.Formula",_x000D_
        "ID": 8247,_x000D_
        "Results": [_x000D_
          [_x000D_
            "3"_x000D_
          ]_x000D_
        ],_x000D_
        "Statistics": {_x000D_
          "CreationDate": "2022-11-15T10:02:33.5026942+01:00",_x000D_
          "LastRefreshDate": "2020-11-09T16:15:47.6521618+01:00",_x000D_
          "TotalRefreshCount": 5,_x000D_
          "CustomInfo": {}_x000D_
        }_x000D_
      },_x000D_
      "8248": {_x000D_
        "$type": "Inside.Core.Formula.Definition.DefinitionAC, Inside.Core.Formula",_x000D_
        "ID": 8248,_x000D_
        "Results": [_x000D_
          [_x000D_
            "3"_x000D_
          ]_x000D_
        ],_x000D_
        "Statistics": {_x000D_
          "CreationDate": "2022-11-15T10:02:33.5026942+01:00",_x000D_
          "LastRefreshDate": "2020-11-09T16:15:47.6531592+01:00",_x000D_
          "TotalRefreshCount": 5,_x000D_
          "CustomInfo": {}_x000D_
        }_x000D_
      },_x000D_
      "8249": {_x000D_
        "$type": "Inside.Core.Formula.Definition.DefinitionAC, Inside.Core.Formula",_x000D_
        "ID": 8249,_x000D_
        "Results": [_x000D_
          [_x000D_
            "1"_x000D_
          ]_x000D_
        ],_x000D_
        "Statistics": {_x000D_
          "CreationDate": "2022-11-15T10:02:33.5026942+01:00",_x000D_
          "LastRefreshDate": "2020-11-09T16:15:47.6551541+01:00",_x000D_
          "TotalRefreshCount": 5,_x000D_
          "CustomInfo": {}_x000D_
        }_x000D_
      },_x000D_
      "8250": {_x000D_
        "$type": "Inside.Core.Formula.Definition.DefinitionAC, Inside.Core.Formula",_x000D_
        "ID": 8250,_x000D_
        "Results": [_x000D_
          [_x000D_
            "2"_x000D_
          ]_x000D_
        ],_x000D_
        "Statistics": {_x000D_
          "CreationDate": "2022-11-15T10:02:33.5026942+01:00",_x000D_
          "LastRefreshDate": "2020-11-09T16:15:47.6571488+01:00",_x000D_
          "TotalRefreshCount": 5,_x000D_
          "CustomInfo": {}_x000D_
        }_x000D_
      },_x000D_
      "8251": {_x000D_
        "$type": "Inside.Core.Formula.Definition.DefinitionAC, Inside.Core.Formula",_x000D_
        "ID": 8251,_x000D_
        "Results": [_x000D_
          [_x000D_
            "2"_x000D_
          ]_x000D_
        ],_x000D_
        "Statistics": {_x000D_
          "CreationDate": "2022-11-15T10:02:33.5026942+01:00",_x000D_
          "LastRefreshDate": "2020-11-09T16:15:47.6581462+01:00",_x000D_
          "TotalRefreshCount": 5,_x000D_
          "CustomInfo": {}_x000D_
        }_x000D_
      },_x000D_
      "8252": {_x000D_
        "$type": "Inside.Core.Formula.Definition.DefinitionAC, Inside.Core.Formula",_x000D_
        "ID": 8252,_x000D_
        "Results": [_x000D_
          [_x000D_
            "2"_x000D_
          ]_x000D_
        ],_x000D_
        "Statistics": {_x000D_
          "CreationDate": "2022-11-15T10:02:33.5026942+01:00",_x000D_
          "LastRefreshDate": "2020-11-09T16:15:47.6601411+01:00",_x000D_
          "TotalRefreshCount": 5,_x000D_
          "CustomInfo": {}_x000D_
        }_x000D_
      },_x000D_
      "8253": {_x000D_
        "$type": "Inside.Core.Formula.Definition.DefinitionAC, Inside.Core.Formula",_x000D_
        "ID": 8253,_x000D_
        "Results": [_x000D_
          [_x000D_
            "1"_x000D_
          ]_x000D_
        ],_x000D_
        "Statistics": {_x000D_
          "CreationDate": "2022-11-15T10:02:33.5026942+01:00",_x000D_
          "LastRefreshDate": "2020-11-09T16:15:47.6621356+01:00",_x000D_
          "TotalRefreshCount": 5,_x000D_
          "CustomInfo": {}_x000D_
        }_x000D_
      },_x000D_
      "8254": {_x000D_
        "$type": "Inside.Core.Formula.Definition.DefinitionAC, Inside.Core.Formula",_x000D_
        "ID": 8254,_x000D_
        "Results": [_x000D_
          [_x000D_
            "1"_x000D_
          ]_x000D_
        ],_x000D_
        "Statistics": {_x000D_
          "CreationDate": "2022-11-15T10:02:33.5026942+01:00",_x000D_
          "LastRefreshDate": "2020-11-09T16:15:47.6636488+01:00",_x000D_
          "TotalRefreshCount": 5,_x000D_
          "CustomInfo": {}_x000D_
        }_x000D_
      },_x000D_
      "8255": {_x000D_
        "$type": "Inside.Core.Formula.Definition.DefinitionAC, Inside.Core.Formula",_x000D_
        "ID": 8255,_x000D_
        "Results": [_x000D_
          [_x000D_
            "2"_x000D_
          ]_x000D_
        ],_x000D_
        "Statistics": {_x000D_
          "CreationDate": "2022-11-15T10:02:33.5026942+01:00",_x000D_
          "LastRefreshDate": "2020-11-09T16:15:47.6666318+01:00",_x000D_
          "TotalRefreshCount": 5,_x000D_
          "CustomInfo": {}_x000D_
        }_x000D_
      },_x000D_
      "8256": {_x000D_
        "$type": "Inside.Core.Formula.Definition.DefinitionAC, Inside.Core.Formula",_x000D_
        "ID": 8256,_x000D_
        "Results": [_x000D_
          [_x000D_
            "3"_x000D_
          ]_x000D_
        ],_x000D_
        "Statistics": {_x000D_
          "CreationDate": "2022-11-15T10:02:33.5026942+01:00",_x000D_
          "LastRefreshDate": "2020-11-09T16:15:47.6686445+01:00",_x000D_
          "TotalRefreshCount": 5,_x000D_
          "CustomInfo": {}_x000D_
        }_x000D_
      },_x000D_
      "8257": {_x000D_
        "$type": "Inside.Core.Formula.Definition.DefinitionAC, Inside.Core.Formula",_x000D_
        "ID": 8257,_x000D_
        "Results": [_x000D_
          [_x000D_
            "1"_x000D_
          ]_x000D_
        ],_x000D_
        "Statistics": {_x000D_
          "CreationDate": "2022-11-15T10:02:33.5026942+01:00",_x000D_
          "LastRefreshDate": "2020-11-09T16:15:47.6706228+01:00",_x000D_
          "TotalRefreshCount": 5,_x000D_
          "CustomInfo": {}_x000D_
        }_x000D_
      },_x000D_
      "8258": {_x000D_
        "$type": "Inside.Core.Formula.Definition.DefinitionAC, Inside.Core.Formula",_x000D_
        "ID": 8258,_x000D_
        "Results": [_x000D_
          [_x000D_
            "1"_x000D_
          ]_x000D_
        ],_x000D_
        "Statistics": {_x000D_
          "CreationDate": "2022-11-15T10:02:33.5026942+01:00",_x000D_
          "LastRefreshDate": "2020-11-09T16:15:47.6716189+01:00",_x000D_
          "TotalRefreshCount": 5,_x000D_
          "CustomInfo": {}_x000D_
        }_x000D_
      },_x000D_
      "8259": {_x000D_
        "$type": "Inside.Core.Formula.Definition.DefinitionAC, Inside.Core.Formula",_x000D_
        "ID": 8259,_x000D_
        "Results": [_x000D_
          [_x000D_
            "2"_x000D_
          ]_x000D_
        ],_x000D_
        "Statistics": {_x000D_
          "CreationDate": "2022-11-15T10:02:33.5026942+01:00",_x000D_
          "LastRefreshDate": "2020-11-09T16:15:47.6736526+01:00",_x000D_
          "TotalRefreshCount": 5,_x000D_
          "CustomInfo": {}_x000D_
        }_x000D_
      },_x000D_
      "8260": {_x000D_
        "$type": "Inside.Core.Formula.Definition.DefinitionAC, Inside.Core.Formula",_x000D_
        "ID": 8260,_x000D_
        "Results": [_x000D_
          [_x000D_
            "3"_x000D_
          ]_x000D_
        ],_x000D_
        "Statistics": {_x000D_
          "CreationDate": "2022-11-15T10:02:33.5026942+01:00",_x000D_
          "LastRefreshDate": "2020-11-09T16:15:47.6756083+01:00",_x000D_
          "TotalRefreshCount": 5,_x000D_
          "CustomInfo": {}_x000D_
        }_x000D_
      },_x000D_
      "8261": {_x000D_
        "$type": "Inside.Core.Formula.Definition.DefinitionAC, Inside.Core.Formula",_x000D_
        "ID": 8261,_x000D_
        "Results": [_x000D_
          [_x000D_
            "2"_x000D_
          ]_x000D_
        ],_x000D_
        "Statistics": {_x000D_
          "CreationDate": "2022-11-15T10:02:33.5026942+01:00",_x000D_
          "LastRefreshDate": "2020-11-09T16:15:47.6766418+01:00",_x000D_
          "TotalRefreshCount": 5,_x000D_
          "CustomInfo": {}_x000D_
        }_x000D_
      },_x000D_
      "8262": {_x000D_
        "$type": "Inside.Core.Formula.Definition.DefinitionAC, Inside.Core.Formula",_x000D_
        "ID": 8262,_x000D_
        "Results": [_x000D_
          [_x000D_
            "1"_x000D_
          ]_x000D_
        ],_x000D_
        "Statistics": {_x000D_
          "CreationDate": "2022-11-15T10:02:33.5026942+01:00",_x000D_
          "LastRefreshDate": "2020-11-09T16:15:47.6786004+01:00",_x000D_
          "TotalRefreshCount": 5,_x000D_
          "CustomInfo": {}_x000D_
        }_x000D_
      },_x000D_
      "8263": {_x000D_
        "$type": "Inside.Core.Formula.Definition.DefinitionAC, Inside.Core.Formula",_x000D_
        "ID": 8263,_x000D_
        "Results": [_x000D_
          [_x000D_
            ""_x000D_
          ]_x000D_
        ],_x000D_
        "Statistics": {_x000D_
          "CreationDate": "2022-11-15T10:02:33.5026942+01:00",_x000D_
          "LastRefreshDate": "2020-11-09T16:15:47.6805956+01:00",_x000D_
          "TotalRefreshCount": 5,_x000D_
          "CustomInfo": {}_x000D_
        }_x000D_
      },_x000D_
      "8264": {_x000D_
        "$type": "Inside.Core.Formula.Definition.DefinitionAC, Inside.Core.Formula",_x000D_
        "ID": 8264,_x000D_
        "Results": [_x000D_
          [_x000D_
            "Catégorie 1"_x000D_
          ]_x000D_
        ],_x000D_
        "Statistics": {_x000D_
          "CreationDate": "2022-11-15T10:02:33.5026942+01:00",_x000D_
          "LastRefreshDate": "2020-11-09T16:15:47.6826339+01:00",_x000D_
          "TotalRefreshCount": 5,_x000D_
          "CustomInfo": {}_x000D_
        }_x000D_
      },_x000D_
      "8265": {_x000D_
        "$type": "Inside.Core.Formula.Definition.DefinitionAC, Inside.Core.Formula",_x000D_
        "ID": 8265,_x000D_
        "Results": [_x000D_
          [_x000D_
            "Catégorie 3"_x000D_
          ]_x000D_
        ],_x000D_
        "Statistics": {_x000D_
          "CreationDate": "2022-11-15T10:02:33.5026942+01:00",_x000D_
          "LastRefreshDate": "2020-11-09T16:15:47.7002046+01:00",_x000D_
          "TotalRefreshCount": 5,_x000D_
          "CustomInfo": {}_x000D_
        }_x000D_
      },_x000D_
      "8266": {_x000D_
        "$type": "Inside.Core.Formula.Definition.DefinitionAC, Inside.Core.Formula",_x000D_
        "ID": 8266,_x000D_
        "Results": [_x000D_
          [_x000D_
            ""_x000D_
          ]_x000D_
        ],_x000D_
        "Statistics": {_x000D_
          "CreationDate": "2022-11-15T10:02:33.5026942+01:00",_x000D_
          "LastRefreshDate": "2020-11-09T16:15:47.7021995+01:00",_x000D_
          "TotalRefreshCount": 5,_x000D_
          "CustomInfo": {}_x000D_
        }_x000D_
      },_x000D_
      "8267": {_x000D_
        "$type": "Inside.Core.Formula.Definition.DefinitionAC, Inside.Core.Formula",_x000D_
        "ID": 8267,_x000D_
        "Results": [_x000D_
          [_x000D_
            ""_x000D_
          ]_x000D_
        ],_x000D_
        "Statistics": {_x000D_
          "CreationDate": "2022-11-15T10:02:33.5026942+01:00",_x000D_
          "LastRefreshDate": "2020-11-09T16:15:47.7051916+01:00",_x000D_
          "TotalRefreshCount": 5,_x000D_
          "CustomInfo": {}_x000D_
        }_x000D_
      },_x000D_
      "8268": {_x000D_
        "$type": "Inside.Core.Formula.Definition.DefinitionAC, Inside.Core.Formula",_x000D_
        "ID": 8268,_x000D_
        "Results": [_x000D_
          [_x000D_
            "Catégorie 1"_x000D_
          ]_x000D_
        ],_x000D_
        "Statistics": {_x000D_
          "CreationDate": "2022-11-15T10:02:33.5026942+01:00",_x000D_
          "LastRefreshDate": "2020-11-09T16:15:47.7071865+01:00",_x000D_
          "TotalRefreshCount": 5,_x000D_
          "CustomInfo": {}_x000D_
        }_x000D_
      },_x000D_
      "8269": {_x000D_
        "$type": "Inside.Core.Formula.Definition.DefinitionAC, Inside.Core.Formula",_x000D_
        "ID": 8269,_x000D_
        "Results": [_x000D_
          [_x000D_
            "Catégorie 3"_x000D_
          ]_x000D_
        ],_x000D_
        "Statistics": {_x000D_
          "CreationDate": "2022-11-15T10:02:33.5026942+01:00",_x000D_
          "LastRefreshDate": "2020-11-09T16:15:47.7081837+01:00",_x000D_
          "TotalRefreshCount": 5,_x000D_
          "CustomInfo": {}_x000D_
        }_x000D_
      },_x000D_
      "8270": {_x000D_
        "$type": "Inside.Core.Formula.Definition.DefinitionAC, Inside.Core.Formula",_x000D_
        "ID": 8270,_x000D_
        "Results": [_x000D_
          [_x000D_
            "Catégorie 2"_x000D_
          ]_x000D_
        ],_x000D_
        "Statistics": {_x000D_
          "CreationDate": "2022-11-15T10:02:33.5026942+01:00",_x000D_
          "LastRefreshDate": "2020-11-09T16:15:47.7101787+01:00",_x000D_
          "TotalRefreshCount": 5,_x000D_
          "CustomInfo": {}_x000D_
        }_x000D_
      },_x000D_
      "8271": {_x000D_
        "$type": "Inside.Core.Formula.Definition.DefinitionAC, Inside.Core.Formula",_x000D_
        "ID": 8271,_x000D_
        "Results": [_x000D_
          [_x000D_
            "Catégorie 1"_x000D_
          ]_x000D_
        ],_x000D_
        "Statistics": {_x000D_
          "CreationDate": "2022-11-15T10:02:33.5026942+01:00",_x000D_
          "LastRefreshDate": "2020-11-09T16:15:47.7121734+01:00",_x000D_
          "TotalRefreshCount": 5,_x000D_
          "CustomInfo": {}_x000D_
        }_x000D_
      },_x000D_
      "8272": {_x000D_
        "$type": "Inside.Core.Formula.Definition.DefinitionAC, Inside.Core.Formula",_x000D_
        "ID": 8272,_x000D_
        "Results": [_x000D_
          [_x000D_
            ""_x000D_
          ]_x000D_
        ],_x000D_
        "Statistics": {_x000D_
          "CreationDate": "2022-11-15T10:02:33.5026942+01:00",_x000D_
          "LastRefreshDate": "2020-11-09T16:15:47.7146743+01:00",_x000D_
          "TotalRefreshCount": 5,_x000D_
          "CustomInfo": {}_x000D_
        }_x000D_
      },_x000D_
      "8273": {_x000D_
        "$type": "Inside.Core.Formula.Definition.DefinitionAC, Inside.Core.Formula",_x000D_
        "ID": 8273,_x000D_
        "Results": [_x000D_
          [_x000D_
            "Catégorie 5"_x000D_
          ]_x000D_
        ],_x000D_
        "Statistics": {_x000D_
          "CreationDate": "2022-11-15T10:02:33.5026942+01:00",_x000D_
          "LastRefreshDate": "2020-11-09T16:15:47.7166691+01:00",_x000D_
          "TotalRefreshCount": 5,_x000D_
          "CustomInfo": {}_x000D_
        }_x000D_
      },_x000D_
      "8274": {_x000D_
        "$type": "Inside.Core.Formula.Definition.DefinitionAC, Inside.Core.Formula",_x000D_
        "ID": 8274,_x000D_
        "Results": [_x000D_
          [_x000D_
            ""_x000D_
          ]_x000D_
        ],_x000D_
        "Statistics": {_x000D_
          "CreationDate": "2022-11-15T10:02:33.5026942+01:00",_x000D_
          "LastRefreshDate": "2020-11-09T16:15:47.7186637+01:00",_x000D_
          "TotalRefreshCount": 5,_x000D_
          "CustomInfo": {}_x000D_
        }_x000D_
      },_x000D_
      "8275": {_x000D_
        "$type": "Inside.Core.Formula.Definition.DefinitionAC, Inside.Core.Formula",_x000D_
        "ID": 8275,_x000D_
        "Results": [_x000D_
          [_x000D_
            ""_x000D_
          ]_x000D_
        ],_x000D_
        "Statistics": {_x000D_
          "CreationDate": "2022-11-15T10:02:33.5026942+01:00",_x000D_
          "LastRefreshDate": "2020-11-09T16:15:47.7206584+01:00",_x000D_
          "TotalRefreshCount": 5,_x000D_
          "CustomInfo": {}_x000D_
        }_x000D_
      },_x000D_
      "8276": {_x000D_
        "$type": "Inside.Core.Formula.Definition.DefinitionAC, Inside.Core.Formula",_x000D_
        "ID": 8276,_x000D_
        "Results": [_x000D_
          [_x000D_
            ""_x000D_
          ]_x000D_
        ],_x000D_
        "Statistics": {_x000D_
          "CreationDate": "2022-11-15T10:02:33.5026942+01:00",_x000D_
          "LastRefreshDate": "2020-11-09T16:15:47.7226532+01:00",_x000D_
          "TotalRefreshCount": 5,_x000D_
          "CustomInfo": {}_x000D_
        }_x000D_
      },_x000D_
      "8277": {_x000D_
        "$type": "Inside.Core.Formula.Definition.DefinitionAC, Inside.Core.Formula",_x000D_
        "ID": 8277,_x000D_
        "Results": [_x000D_
          [_x000D_
            "Catégorie 3"_x000D_
          ]_x000D_
        ],_x000D_
        "Statistics": {_x000D_
          "CreationDate": "2022-11-15T10:02:33.5026942+01:00",_x000D_
          "LastRefreshDate": "2020-11-09T16:15:47.724648+01:00",_x000D_
          "TotalRefreshCount": 5,_x000D_
          "CustomInfo": {}_x000D_
        }_x000D_
      },_x000D_
      "8278": {_x000D_
        "$type": "Inside.Core.Formula.Definition.DefinitionAC, Inside.Core.Formula",_x000D_
        "ID": 8278,_x000D_
        "Results": [_x000D_
          [_x000D_
            ""_x000D_
          ]_x000D_
        ],_x000D_
        "Statistics": {_x000D_
          "CreationDate": "2022-11-15T10:02:33.5026942+01:00",_x000D_
          "LastRefreshDate": "2020-11-09T16:15:47.7266428+01:00",_x000D_
          "TotalRefreshCount": 5,_x000D_
          "CustomInfo": {}_x000D_
        }_x000D_
      },_x000D_
      "8279": {_x000D_
        "$type": "Inside.Core.Formula.Definition.DefinitionAC, Inside.Core.Formula",_x000D_
        "ID": 8279,_x000D_
        "Results": [_x000D_
          [_x000D_
            "Catégorie 1"_x000D_
          ]_x000D_
        ],_x000D_
        "Statistics": {_x000D_
          "CreationDate": "2022-11-15T10:02:33.5026942+01:00",_x000D_
          "LastRefreshDate": "2020-11-09T16:15:47.7286375+01:00",_x000D_
          "TotalRefreshCount": 5,_x000D_
          "CustomInfo": {}_x000D_
        }_x000D_
      },_x000D_
      "8280": {_x000D_
        "$type": "Inside.Core.Formula.Definition.DefinitionAC, Inside.Core.Formula",_x000D_
        "ID": 8280,_x000D_
        "Results": [_x000D_
          [_x000D_
            ""_x000D_
          ]_x000D_
        ],_x000D_
        "Statistics": {_x000D_
          "CreationDate": "2022-11-15T10:02:33.5026942+01:00",_x000D_
          "LastRefreshDate": "2020-11-09T16:15:47.7316307+01:00",_x000D_
          "TotalRefreshCount": 5,_x000D_
          "CustomInfo": {}_x000D_
        }_x000D_
      },_x000D_
      "8281": {_x000D_
        "$type": "Inside.Core.Formula.Definition.DefinitionAC, Inside.Core.Formula",_x000D_
        "ID": 8281,_x000D_
        "Results": [_x000D_
          [_x000D_
            "Catégorie 1"_x000D_
          ]_x000D_
        ],_x000D_
        "Statistics": {_x000D_
          "CreationDate": "2022-11-15T10:02:33.5026942+01:00",_x000D_
          "LastRefreshDate": "2020-11-09T16:15:47.7341334+01:00",_x000D_
          "TotalRefreshCount": 5,_x000D_
          "CustomInfo": {}_x000D_
        }_x000D_
      },_x000D_
      "8282": {_x000D_
        "$type": "Inside.Core.Formula.Definition.DefinitionAC, Inside.Core.Formula",_x000D_
        "ID": 8282,_x000D_
        "Results": [_x000D_
          [_x000D_
            "Catégorie 3"_x000D_
          ]_x000D_
        ],_x000D_
        "Statistics": {_x000D_
          "CreationDate": "2022-11-15T10:02:33.5026942+01:00",_x000D_
          "LastRefreshDate": "2020-11-09T16:15:47.7351307+01:00",_x000D_
          "TotalRefreshCount": 5,_x000D_
          "CustomInfo": {}_x000D_
        }_x000D_
      },_x000D_
      "8283": {_x000D_
        "$type": "Inside.Core.Formula.Definition.DefinitionAC, Inside.Core.Formula",_x000D_
        "ID": 8283,_x000D_
        "Results": [_x000D_
          [_x000D_
            ""_x000D_
          ]_x000D_
        ],_x000D_
        "Statistics": {_x000D_
          "CreationDate": "2022-11-15T10:02:33.5026942+01:00",_x000D_
          "LastRefreshDate": "2020-11-09T16:15:47.7371257+01:00",_x000D_
          "TotalRefreshCount": 5,_x000D_
          "CustomInfo": {}_x000D_
        }_x000D_
      },_x000D_
      "8284": {_x000D_
        "$type": "Inside.Core.Formula.Definition.DefinitionAC, Inside.Core.Formula",_x000D_
        "ID": 8284,_x000D_
        "Results": [_x000D_
          [_x000D_
            ""_x000D_
          ]_x000D_
        ],_x000D_
        "Statistics": {_x000D_
          "CreationDate": "2022-11-15T10:02:33.5026942+01:00",_x000D_
          "LastRefreshDate": "2020-11-09T16:15:47.7391201+01:00",_x000D_
          "TotalRefreshCount": 5,_x000D_
          "CustomInfo": {}_x000D_
        }_x000D_
      },_x000D_
      "8285": {_x000D_
        "$type": "Inside.Core.Formula.Definition.DefinitionAC, Inside.Core.Formula",_x000D_
        "ID": 8285,_x000D_
        "Results": [_x000D_
          [_x000D_
            "Employé"_x000D_
          ]_x000D_
        ],_x000D_
        "Statistics": {_x000D_
          "CreationDate": "2022-11-15T10:02:33.5026942+01:00",_x000D_
          "LastRefreshDate": "2020-11-09T16:15:47.7411149+01:00",_x000D_
          "TotalRefreshCount": 5,_x000D_
          "CustomInfo": {}_x000D_
        }_x000D_
      },_x000D_
      "8286": {_x000D_
        "$type": "Inside.Core.Formula.Definition.DefinitionAC, Inside.Core.Formula",_x000D_
        "ID": 8286,_x000D_
        "Results": [_x000D_
          [_x000D_
            "Ingénieur et cadre"_x000D_
          ]_x000D_
        ],_x000D_
        "Statistics": {_x000D_
          "CreationDate": "2022-11-15T10:02:33.5026942+01:00",_x000D_
          "LastRefreshDate": "2020-11-09T16:15:47.7421123+01:00",_x000D_
          "TotalRefreshCount": 5,_x000D_
          "CustomInfo": {}_x000D_
        }_x000D_
      },_x000D_
      "8287": {_x000D_
        "$type": "Inside.Core.Formula.Definition.DefinitionAC, Inside.Core.Formula",_x000D_
        "ID": 8287,_x000D_
        "Results": [_x000D_
          [_x000D_
            "Ingénieur et cadre"_x000D_
          ]_x000D_
        ],_x000D_
        "Statistics": {_x000D_
          "CreationDate": "2022-11-15T10:02:33.5026942+01:00",_x000D_
          "LastRefreshDate": "2020-11-09T16:15:47.744107+01:00",_x000D_
          "TotalRefreshCount": 5,_x000D_
          "CustomInfo": {}_x000D_
        }_x000D_
      },_x000D_
      "8288": {_x000D_
        "$type": "Inside.Core.Formula.Definition.DefinitionAC, Inside.Core.Formula",_x000D_
        "ID": 8288,_x000D_
        "Results": [_x000D_
          [_x000D_
            "Employé"_x000D_
          ]_x000D_
        ],_x000D_
        "Statistics": {_x000D_
          "CreationDate": "2022-11-15T10:02:33.5026942+01:00",_x000D_
          "LastRefreshDate": "2020-11-09T16:15:47.7461027+01:00",_x000D_
          "TotalRefreshCount": 5,_x000D_
          "CustomInfo": {}_x000D_
        }_x000D_
      },_x000D_
      "8289": {_x000D_
        "$type": "Inside.Core.Formula.Definition.DefinitionAC, Inside.Core.Formula",_x000D_
        "ID": 8289,_x000D_
        "Results": [_x000D_
          [_x000D_
            "Employé"_x000D_
          ]_x000D_
        ],_x000D_
        "Statistics": {_x000D_
          "CreationDate": "2022-11-15T10:02:33.5026942+01:00",_x000D_
          "LastRefreshDate": "2020-11-09T16:15:47.7480976+01:00",_x000D_
          "TotalRefreshCount": 5,_x000D_
          "CustomInfo": {}_x000D_
        }_x000D_
      },_x000D_
      "8290": {_x000D_
        "$type": "Inside.Core.Formula.Definition.DefinitionAC, Inside.Core.Formula",_x000D_
        "ID": 8290,_x000D_
        "Results": [_x000D_
          [_x000D_
            "Employé"_x000D_
          ]_x000D_
        ],_x000D_
        "Statistics": {_x000D_
          "CreationDate": "2022-11-15T10:02:33.5026942+01:00",_x000D_
          "LastRefreshDate": "2020-11-09T16:15:47.7500915+01:00",_x000D_
          "TotalRefreshCount": 5,_x000D_
          "CustomInfo": {}_x000D_
        }_x000D_
      },_x000D_
      "8291": {_x000D_
        "$type": "Inside.Core.Formula.Definition.DefinitionAC, Inside.Core.Formula",_x000D_
        "ID": 8291,_x000D_
        "Results": [_x000D_
          [_x000D_
            "Ingénieur et cadre"_x000D_
          ]_x000D_
        ],_x000D_
        "Statistics": {_x000D_
          "CreationDate": "2022-11-15T10:02:33.5026942+01:00",_x000D_
          "LastRefreshDate": "2020-11-09T16:15:47.7520863+01:00",_x000D_
          "TotalRefreshCount": 5,_x000D_
          "CustomInfo": {}_x000D_
        }_x000D_
      },_x000D_
      "8292": {_x000D_
        "$type": "Inside.Core.Formula.Definition.DefinitionAC, Inside.Core.Formula",_x000D_
        "ID": 8292,_x000D_
        "Results": [_x000D_
          [_x000D_
            "Ingénieur et cadre"_x000D_
          ]_x000D_
        ],_x000D_
        "Statistics": {_x000D_
          "CreationDate": "2022-11-15T10:02:33.5026942+01:00",_x000D_
          "LastRefreshDate": "2020-11-09T16:15:47.7540809+01:00",_x000D_
          "TotalRefreshCount": 5,_x000D_
          "CustomInfo": {}_x000D_
        }_x000D_
      },_x000D_
      "8293": {_x000D_
        "$type": "Inside.Core.Formula.Definition.DefinitionAC, Inside.Core.Formula",_x000D_
        "ID": 8293,_x000D_
        "Results": [_x000D_
          [_x000D_
            "Employé"_x000D_
          ]_x000D_
        ],_x000D_
        "Statistics": {_x000D_
          "CreationDate": "2022-11-15T10:02:33.5026942+01:00",_x000D_
          "LastRefreshDate": "2020-11-09T16:15:47.7560758+01:00",_x000D_
          "TotalRefreshCount": 5,_x000D_
          "CustomInfo": {}_x000D_
        }_x000D_
      },_x000D_
      "8294": {_x000D_
        "$type": "Inside.Core.Formula.Definition.DefinitionAC, Inside.Core.Formula",_x000D_
        "ID": 8294,_x000D_
        "Results": [_x000D_
          [_x000D_
            "Employé"_x000D_
          ]_x000D_
        ],_x000D_
        "Statistics": {_x000D_
          "CreationDate": "2022-11-15T10:02:33.5026942+01:00",_x000D_
          "LastRefreshDate": "2020-11-09T16:15:47.7580706+01:00",_x000D_
          "TotalRefreshCount": 5,_x000D_
          "CustomInfo": {}_x000D_
        }_x000D_
      },_x000D_
      "8295": {_x000D_
        "$type": "Inside.Core.Formula.Definition.DefinitionAC, Inside.Core.Formula",_x000D_
        "ID": 8295,_x000D_
        "Results": [_x000D_
          [_x000D_
            "Employé"_x000D_
          ]_x000D_
        ],_x000D_
        "Statistics": {_x000D_
          "CreationDate": "2022-11-15T10:02:33.5026942+01:00",_x000D_
          "LastRefreshDate": "2020-11-09T16:15:47.7590679+01:00",_x000D_
          "TotalRefreshCount": 5,_x000D_
          "CustomInfo": {}_x000D_
        }_x000D_
      },_x000D_
      "8296": {_x000D_
        "$type": "Inside.Core.Formula.Definition.DefinitionAC, Inside.Core.Formula",_x000D_
        "ID": 8296,_x000D_
        "Results": [_x000D_
          [_x000D_
            "Ingénieur et cadre"_x000D_
          ]_x000D_
        ],_x000D_
        "Statistics": {_x000D_
          "CreationDate": "2022-11-15T10:02:33.5026942+01:00",_x000D_
          "LastRefreshDate": "2020-11-09T16:15:47.7610626+01:00",_x000D_
          "TotalRefreshCount": 5,_x000D_
          "CustomInfo": {}_x000D_
        }_x000D_
      },_x000D_
      "8297": {_x000D_
        "$type": "Inside.Core.Formula.Definition.DefinitionAC, Inside.Core.Formula",_x000D_
        "ID": 8297,_x000D_
        "Results": [_x000D_
          [_x000D_
            "Employé"_x000D_
          ]_x000D_
        ],_x000D_
        "Statistics": {_x000D_
          "CreationDate": "2022-11-15T10:02:33.5026942+01:00",_x000D_
          "LastRefreshDate": "2020-11-09T16:15:47.763057+01:00",_x000D_
          "TotalRefreshCount": 5,_x000D_
          "CustomInfo": {}_x000D_
        }_x000D_
      },_x000D_
      "8298": {_x000D_
        "$type": "Inside.Core.Formula.Definition.DefinitionAC, Inside.Core.Formula",_x000D_
        "ID": 8298,_x000D_
        "Results": [_x000D_
          [_x000D_
            "Employé"_x000D_
          ]_x000D_
        ],_x000D_
        "Statistics": {_x000D_
          "CreationDate": "2022-11-15T10:02:33.5026942+01:00",_x000D_
          "LastRefreshDate": "2020-11-09T16:15:47.76456+01:00",_x000D_
          "TotalRefreshCount": 5,_x000D_
          "CustomInfo": {}_x000D_
        }_x000D_
      },_x000D_
      "8299": {_x000D_
        "$type": "Inside.Core.Formula.Definition.DefinitionAC, Inside.Core.Formula",_x000D_
        "ID": 8299,_x000D_
        "Results": [_x000D_
          [_x000D_
            "Ingénieur et cadre"_x000D_
          ]_x000D_
        ],_x000D_
        "Statistics": {_x000D_
          "CreationDate": "2022-11-15T10:02:33.5026942+01:00",_x000D_
          "LastRefreshDate": "2020-11-09T16:15:47.7675517+01:00",_x000D_
          "TotalRefreshCount": 5,_x000D_
          "CustomInfo": {}_x000D_
        }_x000D_
      },_x000D_
      "8300": {_x000D_
        "$type": "Inside.Core.Formula.Definition.DefinitionAC, Inside.Core.Formula",_x000D_
        "ID": 8300,_x000D_
        "Results": [_x000D_
          [_x000D_
            "Employé"_x000D_
          ]_x000D_
        ],_x000D_
        "Statistics": {_x000D_
          "CreationDate": "2022-11-15T10:02:33.5026942+01:00",_x000D_
          "LastRefreshDate": "2020-11-09T16:15:47.7695469+01:00",_x000D_
          "TotalRefreshCount": 5,_x000D_
          "CustomInfo": {}_x000D_
        }_x000D_
      },_x000D_
      "8301": {_x000D_
        "$type": "Inside.Core.Formula.Definition.DefinitionAC, Inside.Core.Formula",_x000D_
        "ID": 8301,_x000D_
        "Results": [_x000D_
          [_x000D_
            "Employé"_x000D_
          ]_x000D_
        ],_x000D_
        "Statistics": {_x000D_
          "CreationDate": "2022-11-15T10:02:33.5026942+01:00",_x000D_
          "LastRefreshDate": "2020-11-09T16:15:47.770544+01:00",_x000D_
          "TotalRefreshCount": 5,_x000D_
          "CustomInfo": {}_x000D_
        }_x000D_
      },_x000D_
      "8302": {_x000D_
        "$type": "Inside.Core.Formula.Definition.DefinitionAC, Inside.Core.Formula",_x000D_
        "ID": 8302,_x000D_
        "Results": [_x000D_
          [_x000D_
            "Employé"_x000D_
          ]_x000D_
        ],_x000D_
        "Statistics": {_x000D_
          "CreationDate": "2022-11-15T10:02:33.5026942+01:00",_x000D_
          "LastRefreshDate": "2020-11-09T16:15:47.7725388+01:00",_x000D_
          "TotalRefreshCount": 5,_x000D_
          "CustomInfo": {}_x000D_
        }_x000D_
      },_x000D_
      "8303": {_x000D_
        "$type": "Inside.Core.Formula.Definition.DefinitionAC, Inside.Core.Formula",_x000D_
        "ID": 8303,_x000D_
        "Results": [_x000D_
          [_x000D_
            "Ingénieur et cadre"_x000D_
          ]_x000D_
        ],_x000D_
        "Statistics": {_x000D_
          "CreationDate": "2022-11-15T10:02:33.5026942+01:00",_x000D_
          "LastRefreshDate": "2020-11-09T16:15:47.7745336+01:00",_x000D_
          "TotalRefreshCount": 5,_x000D_
          "CustomInfo": {}_x000D_
        }_x000D_
      },_x000D_
      "8304": {_x000D_
        "$type": "Inside.Core.Formula.Definition.DefinitionAC, Inside.Core.Formula",_x000D_
        "ID": 8304,_x000D_
        "Results": [_x000D_
          [_x000D_
            "Ingénieur et cadre"_x000D_
          ]_x000D_
        ],_x000D_
        "Statistics": {_x000D_
          "CreationDate": "2022-11-15T10:02:33.5026942+01:00",_x000D_
          "LastRefreshDate": "2020-11-09T16:15:47.7765282+01:00",_x000D_
          "TotalRefreshCount": 5,_x000D_
          "CustomInfo": {}_x000D_
        }_x000D_
      },_x000D_
      "8305": {_x000D_
        "$type": "Inside.Core.Formula.Definition.DefinitionAC, Inside.Core.Formula",_x000D_
        "ID": 8305,_x000D_
        "Results": [_x000D_
          [_x000D_
            "Employé"_x000D_
          ]_x000D_
        ],_x000D_
        "Statistics": {_x000D_
          "CreationDate": "2022-11-15T10:02:33.5026942+01:00",_x000D_
          "LastRefreshDate": "2020-11-09T16:15:47.7775256+01:00",_x000D_
          "TotalRefreshCount": 5,_x000D_
          "CustomInfo": {}_x000D_
        }_x000D_
      },_x000D_
      "8306": {_x000D_
        "$type": "Inside.Core.Formula.Definition.DefinitionAC, Inside.Core.Formula",_x000D_
        "ID": 8306,_x000D_
        "Results": [_x000D_
          [_x000D_
            "Employé"_x000D_
          ]_x000D_
        ],_x000D_
        "Statistics": {_x000D_
          "CreationDate": "2022-11-15T10:02:33.5026942+01:00",_x000D_
          "LastRefreshDate": "2020-11-09T16:15:47.7795205+01:00",_x000D_
          "TotalRefreshCount": 5,_x000D_
          "CustomInfo": {}_x000D_
        }_x000D_
      },_x000D_
      "8307": {_x000D_
        "$type": "Inside.Core.Formula.Definition.DefinitionAC, Inside.Core.Formula",_x000D_
        "ID": 8307,_x000D_
        "Results": [_x000D_
          [_x000D_
            "Employé"_x000D_
          ]_x000D_
        ],_x000D_
        "Statistics": {_x000D_
          "CreationDate": "2022-11-15T10:02:33.5026942+01:00",_x000D_
          "LastRefreshDate": "2020-11-09T16:15:47.7815156+01:00",_x000D_
          "TotalRefreshCount": 5,_x000D_
          "CustomInfo": {}_x000D_
        }_x000D_
      },_x000D_
      "8308": {_x000D_
        "$type": "Inside.Core.Formula.Definition.DefinitionAC, Inside.Core.Formula",_x000D_
        "ID": 8308,_x000D_
        "Results": [_x000D_
          [_x000D_
            "Ingénieur et cadre"_x000D_
          ]_x000D_
        ],_x000D_
        "Statistics": {_x000D_
          "CreationDate": "2022-11-15T10:02:33.5026942+01:00",_x000D_
          "LastRefreshDate": "2020-11-09T16:15:47.78302+01:00",_x000D_
          "TotalRefreshCount": 5,_x000D_
          "CustomInfo": {}_x000D_
        }_x000D_
      },_x000D_
      "8309": {_x000D_
        "$type": "Inside.Core.Formula.Definition.DefinitionAC, Inside.Core.Formula",_x000D_
        "ID": 8309,_x000D_
        "Results": [_x000D_
          [_x000D_
            "Ingénieur et cadre"_x000D_
          ]_x000D_
        ],_x000D_
        "Statistics": {_x000D_
          "CreationDate": "2022-11-15T10:02:33.5026942+01:00",_x000D_
          "LastRefreshDate": "2020-11-09T16:15:47.7850177+01:00",_x000D_
          "TotalRefreshCount": 5,_x000D_
          "CustomInfo": {}_x000D_
        }_x000D_
      },_x000D_
      "8310": {_x000D_
        "$type": "Inside.Core.Formula.Definition.DefinitionAC, Inside.Core.Formula",_x000D_
        "ID": 8310,_x000D_
        "Results": [_x000D_
          [_x000D_
            "Employé"_x000D_
          ]_x000D_
        ],_x000D_
        "Statistics": {_x000D_
          "CreationDate": "2022-11-15T10:02:33.5026942+01:00",_x000D_
          "LastRefreshDate": "2020-11-09T16:15:47.7870095+01:00",_x000D_
          "TotalRefreshCount": 5,_x000D_
          "CustomInfo": {}_x000D_
        }_x000D_
      },_x000D_
      "8311": {_x000D_
        "$type": "Inside.Core.Formula.Definition.DefinitionAC, Inside.Core.Formula",_x000D_
        "ID": 8311,_x000D_
        "Results": [_x000D_
          [_x000D_
            "Employé"_x000D_
          ]_x000D_
        ],_x000D_
        "Statistics": {_x000D_
          "CreationDate": "2022-11-15T10:02:33.5026942+01:00",_x000D_
          "LastRefreshDate": "2020-11-09T16:15:47.7880071+01:00",_x000D_
          "TotalRefreshCount": 5,_x000D_
          "CustomInfo": {}_x000D_
        }_x000D_
      },_x000D_
      "8312": {_x000D_
        "$type": "Inside.Core.Formula.Definition.DefinitionAC, Inside.Core.Formula",_x000D_
        "ID": 8312,_x000D_
        "Results": [_x000D_
          [_x000D_
            "Ingénieur et cadre"_x000D_
          ]_x000D_
        ],_x000D_
        "Statistics": {_x000D_
          "CreationDate": "2022-11-15T10:02:33.5026942+01:00",_x000D_
</t>
  </si>
  <si>
    <t xml:space="preserve">          "LastRefreshDate": "2020-11-09T16:15:47.7900018+01:00",_x000D_
          "TotalRefreshCount": 5,_x000D_
          "CustomInfo": {}_x000D_
        }_x000D_
      },_x000D_
      "8313": {_x000D_
        "$type": "Inside.Core.Formula.Definition.DefinitionAC, Inside.Core.Formula",_x000D_
        "ID": 8313,_x000D_
        "Results": [_x000D_
          [_x000D_
            "Employé"_x000D_
          ]_x000D_
        ],_x000D_
        "Statistics": {_x000D_
          "CreationDate": "2022-11-15T10:02:33.5026942+01:00",_x000D_
          "LastRefreshDate": "2020-11-09T16:15:47.7919966+01:00",_x000D_
          "TotalRefreshCount": 5,_x000D_
          "CustomInfo": {}_x000D_
        }_x000D_
      },_x000D_
      "8314": {_x000D_
        "$type": "Inside.Core.Formula.Definition.DefinitionAC, Inside.Core.Formula",_x000D_
        "ID": 8314,_x000D_
        "Results": [_x000D_
          [_x000D_
            "Employé"_x000D_
          ]_x000D_
        ],_x000D_
        "Statistics": {_x000D_
          "CreationDate": "2022-11-15T10:02:33.5026942+01:00",_x000D_
          "LastRefreshDate": "2020-11-09T16:15:47.7939914+01:00",_x000D_
          "TotalRefreshCount": 5,_x000D_
          "CustomInfo": {}_x000D_
        }_x000D_
      },_x000D_
      "8315": {_x000D_
        "$type": "Inside.Core.Formula.Definition.DefinitionAC, Inside.Core.Formula",_x000D_
        "ID": 8315,_x000D_
        "Results": [_x000D_
          [_x000D_
            "Employé"_x000D_
          ]_x000D_
        ],_x000D_
        "Statistics": {_x000D_
          "CreationDate": "2022-11-15T10:02:33.5026942+01:00",_x000D_
          "LastRefreshDate": "2020-11-09T16:15:47.7959867+01:00",_x000D_
          "TotalRefreshCount": 5,_x000D_
          "CustomInfo": {}_x000D_
        }_x000D_
      },_x000D_
      "8316": {_x000D_
        "$type": "Inside.Core.Formula.Definition.DefinitionAC, Inside.Core.Formula",_x000D_
        "ID": 8316,_x000D_
        "Results": [_x000D_
          [_x000D_
            "Employé"_x000D_
          ]_x000D_
        ],_x000D_
        "Statistics": {_x000D_
          "CreationDate": "2022-11-15T10:02:33.5026942+01:00",_x000D_
          "LastRefreshDate": "2020-11-09T16:15:47.7979813+01:00",_x000D_
          "TotalRefreshCount": 5,_x000D_
          "CustomInfo": {}_x000D_
        }_x000D_
      },_x000D_
      "8317": {_x000D_
        "$type": "Inside.Core.Formula.Definition.DefinitionAC, Inside.Core.Formula",_x000D_
        "ID": 8317,_x000D_
        "Results": [_x000D_
          [_x000D_
            "Ingénieur et cadre"_x000D_
          ]_x000D_
        ],_x000D_
        "Statistics": {_x000D_
          "CreationDate": "2022-11-15T10:02:33.5026942+01:00",_x000D_
          "LastRefreshDate": "2020-11-09T16:15:47.8019711+01:00",_x000D_
          "TotalRefreshCount": 5,_x000D_
          "CustomInfo": {}_x000D_
        }_x000D_
      },_x000D_
      "8318": {_x000D_
        "$type": "Inside.Core.Formula.Definition.DefinitionAC, Inside.Core.Formula",_x000D_
        "ID": 8318,_x000D_
        "Results": [_x000D_
          [_x000D_
            "Ingénieur et cadre"_x000D_
          ]_x000D_
        ],_x000D_
        "Statistics": {_x000D_
          "CreationDate": "2022-11-15T10:02:33.5026942+01:00",_x000D_
          "LastRefreshDate": "2020-11-09T16:15:47.8049632+01:00",_x000D_
          "TotalRefreshCount": 5,_x000D_
          "CustomInfo": {}_x000D_
        }_x000D_
      },_x000D_
      "8319": {_x000D_
        "$type": "Inside.Core.Formula.Definition.DefinitionAC, Inside.Core.Formula",_x000D_
        "ID": 8319,_x000D_
        "Results": [_x000D_
          [_x000D_
            "Employé"_x000D_
          ]_x000D_
        ],_x000D_
        "Statistics": {_x000D_
          "CreationDate": "2022-11-15T10:02:33.5026942+01:00",_x000D_
          "LastRefreshDate": "2020-11-09T16:15:47.8089526+01:00",_x000D_
          "TotalRefreshCount": 5,_x000D_
          "CustomInfo": {}_x000D_
        }_x000D_
      },_x000D_
      "8320": {_x000D_
        "$type": "Inside.Core.Formula.Definition.DefinitionAC, Inside.Core.Formula",_x000D_
        "ID": 8320,_x000D_
        "Results": [_x000D_
          [_x000D_
            "Employé"_x000D_
          ]_x000D_
        ],_x000D_
        "Statistics": {_x000D_
          "CreationDate": "2022-11-15T10:02:33.5026942+01:00",_x000D_
          "LastRefreshDate": "2020-11-09T16:15:47.8119444+01:00",_x000D_
          "TotalRefreshCount": 5,_x000D_
          "CustomInfo": {}_x000D_
        }_x000D_
      },_x000D_
      "8321": {_x000D_
        "$type": "Inside.Core.Formula.Definition.DefinitionAC, Inside.Core.Formula",_x000D_
        "ID": 8321,_x000D_
        "Results": [_x000D_
          [_x000D_
            "Ingénieur et cadre"_x000D_
          ]_x000D_
        ],_x000D_
        "Statistics": {_x000D_
          "CreationDate": "2022-11-15T10:02:33.5026942+01:00",_x000D_
          "LastRefreshDate": "2020-11-09T16:15:47.8149363+01:00",_x000D_
          "TotalRefreshCount": 5,_x000D_
          "CustomInfo": {}_x000D_
        }_x000D_
      },_x000D_
      "8322": {_x000D_
        "$type": "Inside.Core.Formula.Definition.DefinitionAC, Inside.Core.Formula",_x000D_
        "ID": 8322,_x000D_
        "Results": [_x000D_
          [_x000D_
            "Employé"_x000D_
          ]_x000D_
        ],_x000D_
        "Statistics": {_x000D_
          "CreationDate": "2022-11-15T10:02:33.5026942+01:00",_x000D_
          "LastRefreshDate": "2020-11-09T16:15:47.8169315+01:00",_x000D_
          "TotalRefreshCount": 5,_x000D_
          "CustomInfo": {}_x000D_
        }_x000D_
      },_x000D_
      "8323": {_x000D_
        "$type": "Inside.Core.Formula.Definition.DefinitionAC, Inside.Core.Formula",_x000D_
        "ID": 8323,_x000D_
        "Results": [_x000D_
          [_x000D_
            "Employé"_x000D_
          ]_x000D_
        ],_x000D_
        "Statistics": {_x000D_
          "CreationDate": "2022-11-15T10:02:33.5026942+01:00",_x000D_
          "LastRefreshDate": "2020-11-09T16:15:47.8189259+01:00",_x000D_
          "TotalRefreshCount": 5,_x000D_
          "CustomInfo": {}_x000D_
        }_x000D_
      },_x000D_
      "8324": {_x000D_
        "$type": "Inside.Core.Formula.Definition.DefinitionAC, Inside.Core.Formula",_x000D_
        "ID": 8324,_x000D_
        "Results": [_x000D_
          [_x000D_
            "Ingénieur et cadre"_x000D_
          ]_x000D_
        ],_x000D_
        "Statistics": {_x000D_
          "CreationDate": "2022-11-15T10:02:33.5026942+01:00",_x000D_
          "LastRefreshDate": "2020-11-09T16:15:47.8209203+01:00",_x000D_
          "TotalRefreshCount": 5,_x000D_
          "CustomInfo": {}_x000D_
        }_x000D_
      },_x000D_
      "8325": {_x000D_
        "$type": "Inside.Core.Formula.Definition.DefinitionAC, Inside.Core.Formula",_x000D_
        "ID": 8325,_x000D_
        "Results": [_x000D_
          [_x000D_
            "Employé"_x000D_
          ]_x000D_
        ],_x000D_
        "Statistics": {_x000D_
          "CreationDate": "2022-11-15T10:02:33.5026942+01:00",_x000D_
          "LastRefreshDate": "2020-11-09T16:15:47.8229155+01:00",_x000D_
          "TotalRefreshCount": 5,_x000D_
          "CustomInfo": {}_x000D_
        }_x000D_
      },_x000D_
      "8326": {_x000D_
        "$type": "Inside.Core.Formula.Definition.DefinitionAC, Inside.Core.Formula",_x000D_
        "ID": 8326,_x000D_
        "Results": [_x000D_
          [_x000D_
            "Ingénieur et cadre"_x000D_
          ]_x000D_
        ],_x000D_
        "Statistics": {_x000D_
          "CreationDate": "2022-11-15T10:02:33.5026942+01:00",_x000D_
          "LastRefreshDate": "2020-11-09T16:15:47.82491+01:00",_x000D_
          "TotalRefreshCount": 5,_x000D_
          "CustomInfo": {}_x000D_
        }_x000D_
      },_x000D_
      "8327": {_x000D_
        "$type": "Inside.Core.Formula.Definition.DefinitionAC, Inside.Core.Formula",_x000D_
        "ID": 8327,_x000D_
        "Results": [_x000D_
          [_x000D_
            "Employé"_x000D_
          ]_x000D_
        ],_x000D_
        "Statistics": {_x000D_
          "CreationDate": "2022-11-15T10:02:33.5026942+01:00",_x000D_
          "LastRefreshDate": "2020-11-09T16:15:47.826905+01:00",_x000D_
          "TotalRefreshCount": 5,_x000D_
          "CustomInfo": {}_x000D_
        }_x000D_
      },_x000D_
      "8328": {_x000D_
        "$type": "Inside.Core.Formula.Definition.DefinitionAC, Inside.Core.Formula",_x000D_
        "ID": 8328,_x000D_
        "Results": [_x000D_
          [_x000D_
            "Employé"_x000D_
          ]_x000D_
        ],_x000D_
        "Statistics": {_x000D_
          "CreationDate": "2022-11-15T10:02:33.5026942+01:00",_x000D_
          "LastRefreshDate": "2020-11-09T16:15:47.8279025+01:00",_x000D_
          "TotalRefreshCount": 5,_x000D_
          "CustomInfo": {}_x000D_
        }_x000D_
      },_x000D_
      "8329": {_x000D_
        "$type": "Inside.Core.Formula.Definition.DefinitionAC, Inside.Core.Formula",_x000D_
        "ID": 8329,_x000D_
        "Results": [_x000D_
          [_x000D_
            "Employé"_x000D_
          ]_x000D_
        ],_x000D_
        "Statistics": {_x000D_
          "CreationDate": "2022-11-15T10:02:33.5026942+01:00",_x000D_
          "LastRefreshDate": "2020-11-09T16:15:47.8308988+01:00",_x000D_
          "TotalRefreshCount": 5,_x000D_
          "CustomInfo": {}_x000D_
        }_x000D_
      },_x000D_
      "8330": {_x000D_
        "$type": "Inside.Core.Formula.Definition.DefinitionAC, Inside.Core.Formula",_x000D_
        "ID": 8330,_x000D_
        "Results": [_x000D_
          [_x000D_
            "Employé"_x000D_
          ]_x000D_
        ],_x000D_
        "Statistics": {_x000D_
          "CreationDate": "2022-11-15T10:02:33.5026942+01:00",_x000D_
          "LastRefreshDate": "2020-11-09T16:15:47.8324426+01:00",_x000D_
          "TotalRefreshCount": 5,_x000D_
          "CustomInfo": {}_x000D_
        }_x000D_
      },_x000D_
      "8331": {_x000D_
        "$type": "Inside.Core.Formula.Definition.DefinitionAC, Inside.Core.Formula",_x000D_
        "ID": 8331,_x000D_
        "Results": [_x000D_
          [_x000D_
            "Ingénieur et cadre"_x000D_
          ]_x000D_
        ],_x000D_
        "Statistics": {_x000D_
          "CreationDate": "2022-11-15T10:02:33.5026942+01:00",_x000D_
          "LastRefreshDate": "2020-11-09T16:15:47.8343941+01:00",_x000D_
          "TotalRefreshCount": 5,_x000D_
          "CustomInfo": {}_x000D_
        }_x000D_
      },_x000D_
      "8332": {_x000D_
        "$type": "Inside.Core.Formula.Definition.DefinitionAC, Inside.Core.Formula",_x000D_
        "ID": 8332,_x000D_
        "Results": [_x000D_
          [_x000D_
            "Employé"_x000D_
          ]_x000D_
        ],_x000D_
        "Statistics": {_x000D_
          "CreationDate": "2022-11-15T10:02:33.5026942+01:00",_x000D_
          "LastRefreshDate": "2020-11-09T16:15:47.8363888+01:00",_x000D_
          "TotalRefreshCount": 5,_x000D_
          "CustomInfo": {}_x000D_
        }_x000D_
      },_x000D_
      "8333": {_x000D_
        "$type": "Inside.Core.Formula.Definition.DefinitionAC, Inside.Core.Formula",_x000D_
        "ID": 8333,_x000D_
        "Results": [_x000D_
          [_x000D_
            "Employé"_x000D_
          ]_x000D_
        ],_x000D_
        "Statistics": {_x000D_
          "CreationDate": "2022-11-15T10:02:33.5026942+01:00",_x000D_
          "LastRefreshDate": "2020-11-09T16:15:47.8373864+01:00",_x000D_
          "TotalRefreshCount": 5,_x000D_
          "CustomInfo": {}_x000D_
        }_x000D_
      },_x000D_
      "8334": {_x000D_
        "$type": "Inside.Core.Formula.Definition.DefinitionAC, Inside.Core.Formula",_x000D_
        "ID": 8334,_x000D_
        "Results": [_x000D_
          [_x000D_
            "Ingénieur et cadre"_x000D_
          ]_x000D_
        ],_x000D_
        "Statistics": {_x000D_
          "CreationDate": "2022-11-15T10:02:33.5026942+01:00",_x000D_
          "LastRefreshDate": "2020-11-09T16:15:47.839381+01:00",_x000D_
          "TotalRefreshCount": 5,_x000D_
          "CustomInfo": {}_x000D_
        }_x000D_
      },_x000D_
      "8335": {_x000D_
        "$type": "Inside.Core.Formula.Definition.DefinitionAC, Inside.Core.Formula",_x000D_
        "ID": 8335,_x000D_
        "Results": [_x000D_
          [_x000D_
            "Ingénieur et cadre"_x000D_
          ]_x000D_
        ],_x000D_
        "Statistics": {_x000D_
          "CreationDate": "2022-11-15T10:02:33.5026942+01:00",_x000D_
          "LastRefreshDate": "2020-11-09T16:15:47.8413755+01:00",_x000D_
          "TotalRefreshCount": 5,_x000D_
          "CustomInfo": {}_x000D_
        }_x000D_
      },_x000D_
      "8336": {_x000D_
        "$type": "Inside.Core.Formula.Definition.DefinitionAC, Inside.Core.Formula",_x000D_
        "ID": 8336,_x000D_
        "Results": [_x000D_
          [_x000D_
            "Employé"_x000D_
          ]_x000D_
        ],_x000D_
        "Statistics": {_x000D_
          "CreationDate": "2022-11-15T10:02:33.5026942+01:00",_x000D_
          "LastRefreshDate": "2020-11-09T16:15:47.8433704+01:00",_x000D_
          "TotalRefreshCount": 5,_x000D_
          "CustomInfo": {}_x000D_
        }_x000D_
      },_x000D_
      "8337": {_x000D_
        "$type": "Inside.Core.Formula.Definition.DefinitionAC, Inside.Core.Formula",_x000D_
        "ID": 8337,_x000D_
        "Results": [_x000D_
          [_x000D_
            "Employé"_x000D_
          ]_x000D_
        ],_x000D_
        "Statistics": {_x000D_
          "CreationDate": "2022-11-15T10:02:33.5026942+01:00",_x000D_
          "LastRefreshDate": "2020-11-09T16:15:47.8448763+01:00",_x000D_
          "TotalRefreshCount": 5,_x000D_
          "CustomInfo": {}_x000D_
        }_x000D_
      },_x000D_
      "8338": {_x000D_
        "$type": "Inside.Core.Formula.Definition.DefinitionAC, Inside.Core.Formula",_x000D_
        "ID": 8338,_x000D_
        "Results": [_x000D_
          [_x000D_
            "2"_x000D_
          ]_x000D_
        ],_x000D_
        "Statistics": {_x000D_
          "CreationDate": "2022-11-15T10:02:33.5026942+01:00",_x000D_
          "LastRefreshDate": "2020-11-09T16:15:47.846871+01:00",_x000D_
          "TotalRefreshCount": 5,_x000D_
          "CustomInfo": {}_x000D_
        }_x000D_
      },_x000D_
      "8339": {_x000D_
        "$type": "Inside.Core.Formula.Definition.DefinitionAC, Inside.Core.Formula",_x000D_
        "ID": 8339,_x000D_
        "Results": [_x000D_
          [_x000D_
            "1"_x000D_
          ]_x000D_
        ],_x000D_
        "Statistics": {_x000D_
          "CreationDate": "2022-11-15T10:02:33.5026942+01:00",_x000D_
          "LastRefreshDate": "2020-11-09T16:15:47.8488658+01:00",_x000D_
          "TotalRefreshCount": 5,_x000D_
          "CustomInfo": {}_x000D_
        }_x000D_
      },_x000D_
      "8340": {_x000D_
        "$type": "Inside.Core.Formula.Definition.DefinitionAC, Inside.Core.Formula",_x000D_
        "ID": 8340,_x000D_
        "Results": [_x000D_
          [_x000D_
            "3"_x000D_
          ]_x000D_
        ],_x000D_
        "Statistics": {_x000D_
          "CreationDate": "2022-11-15T10:02:33.5026942+01:00",_x000D_
          "LastRefreshDate": "2020-11-09T16:15:47.8498631+01:00",_x000D_
          "TotalRefreshCount": 5,_x000D_
          "CustomInfo": {}_x000D_
        }_x000D_
      },_x000D_
      "8341": {_x000D_
        "$type": "Inside.Core.Formula.Definition.DefinitionAC, Inside.Core.Formula",_x000D_
        "ID": 8341,_x000D_
        "Results": [_x000D_
          [_x000D_
            "1"_x000D_
          ]_x000D_
        ],_x000D_
        "Statistics": {_x000D_
          "CreationDate": "2022-11-15T10:02:33.5026942+01:00",_x000D_
          "LastRefreshDate": "2020-11-09T16:15:47.851858+01:00",_x000D_
          "TotalRefreshCount": 5,_x000D_
          "CustomInfo": {}_x000D_
        }_x000D_
      },_x000D_
      "8342": {_x000D_
        "$type": "Inside.Core.Formula.Definition.DefinitionAC, Inside.Core.Formula",_x000D_
        "ID": 8342,_x000D_
        "Results": [_x000D_
          [_x000D_
            "2"_x000D_
          ]_x000D_
        ],_x000D_
        "Statistics": {_x000D_
          "CreationDate": "2022-11-15T10:02:33.5026942+01:00",_x000D_
          "LastRefreshDate": "2020-11-09T16:15:47.8538525+01:00",_x000D_
          "TotalRefreshCount": 5,_x000D_
          "CustomInfo": {}_x000D_
        }_x000D_
      },_x000D_
      "8343": {_x000D_
        "$type": "Inside.Core.Formula.Definition.DefinitionAC, Inside.Core.Formula",_x000D_
        "ID": 8343,_x000D_
        "Results": [_x000D_
          [_x000D_
            "2"_x000D_
          ]_x000D_
        ],_x000D_
        "Statistics": {_x000D_
          "CreationDate": "2022-11-15T10:02:33.5026942+01:00",_x000D_
          "LastRefreshDate": "2020-11-09T16:15:47.8558472+01:00",_x000D_
          "TotalRefreshCount": 5,_x000D_
          "CustomInfo": {}_x000D_
        }_x000D_
      },_x000D_
      "8344": {_x000D_
        "$type": "Inside.Core.Formula.Definition.DefinitionAC, Inside.Core.Formula",_x000D_
        "ID": 8344,_x000D_
        "Results": [_x000D_
          [_x000D_
            "2"_x000D_
          ]_x000D_
        ],_x000D_
        "Statistics": {_x000D_
          "CreationDate": "2022-11-15T10:02:33.5026942+01:00",_x000D_
          "LastRefreshDate": "2020-11-09T16:15:47.8568449+01:00",_x000D_
          "TotalRefreshCount": 5,_x000D_
          "CustomInfo": {}_x000D_
        }_x000D_
      },_x000D_
      "8345": {_x000D_
        "$type": "Inside.Core.Formula.Definition.DefinitionAC, Inside.Core.Formula",_x000D_
        "ID": 8345,_x000D_
        "Results": [_x000D_
          [_x000D_
            "1"_x000D_
          ]_x000D_
        ],_x000D_
        "Statistics": {_x000D_
          "CreationDate": "2022-11-15T10:02:33.5026942+01:00",_x000D_
          "LastRefreshDate": "2020-11-09T16:15:47.8588397+01:00",_x000D_
          "TotalRefreshCount": 5,_x000D_
          "CustomInfo": {}_x000D_
        }_x000D_
      },_x000D_
      "8346": {_x000D_
        "$type": "Inside.Core.Formula.Definition.DefinitionAC, Inside.Core.Formula",_x000D_
        "ID": 8346,_x000D_
        "Results": [_x000D_
          [_x000D_
            "2"_x000D_
          ]_x000D_
        ],_x000D_
        "Statistics": {_x000D_
          "CreationDate": "2022-11-15T10:02:33.5026942+01:00",_x000D_
          "LastRefreshDate": "2020-11-09T16:15:47.8608345+01:00",_x000D_
          "TotalRefreshCount": 5,_x000D_
          "CustomInfo": {}_x000D_
        }_x000D_
      },_x000D_
      "8347": {_x000D_
        "$type": "Inside.Core.Formula.Definition.DefinitionAC, Inside.Core.Formula",_x000D_
        "ID": 8347,_x000D_
        "Results": [_x000D_
          [_x000D_
            "2"_x000D_
          ]_x000D_
        ],_x000D_
        "Statistics": {_x000D_
          "CreationDate": "2022-11-15T10:02:33.5026942+01:00",_x000D_
          "LastRefreshDate": "2020-11-09T16:15:47.8618317+01:00",_x000D_
          "TotalRefreshCount": 5,_x000D_
          "CustomInfo": {}_x000D_
        }_x000D_
      },_x000D_
      "8348": {_x000D_
        "$type": "Inside.Core.Formula.Definition.DefinitionAC, Inside.Core.Formula",_x000D_
        "ID": 8348,_x000D_
        "Results": [_x000D_
          [_x000D_
            "4"_x000D_
          ]_x000D_
        ],_x000D_
        "Statistics": {_x000D_
          "CreationDate": "2022-11-15T10:02:33.5026942+01:00",_x000D_
          "LastRefreshDate": "2020-11-09T16:15:47.8638264+01:00",_x000D_
          "TotalRefreshCount": 5,_x000D_
          "CustomInfo": {}_x000D_
        }_x000D_
      },_x000D_
      "8349": {_x000D_
        "$type": "Inside.Core.Formula.Definition.DefinitionAC, Inside.Core.Formula",_x000D_
        "ID": 8349,_x000D_
        "Results": [_x000D_
          [_x000D_
            "2"_x000D_
          ]_x000D_
        ],_x000D_
        "Statistics": {_x000D_
          "CreationDate": "2022-11-15T10:02:33.5026942+01:00",_x000D_
          "LastRefreshDate": "2020-11-09T16:15:47.866819+01:00",_x000D_
          "TotalRefreshCount": 5,_x000D_
          "CustomInfo": {}_x000D_
        }_x000D_
      },_x000D_
      "8350": {_x000D_
        "$type": "Inside.Core.Formula.Definition.DefinitionAC, Inside.Core.Formula",_x000D_
        "ID": 8350,_x000D_
        "Results": [_x000D_
          [_x000D_
            "2"_x000D_
          ]_x000D_
        ],_x000D_
        "Statistics": {_x000D_
          "CreationDate": "2022-11-15T10:02:33.5026942+01:00",_x000D_
          "LastRefreshDate": "2020-11-09T16:15:47.8688133+01:00",_x000D_
          "TotalRefreshCount": 5,_x000D_
          "CustomInfo": {}_x000D_
        }_x000D_
      },_x000D_
      "8351": {_x000D_
        "$type": "Inside.Core.Formula.Definition.DefinitionAC, Inside.Core.Formula",_x000D_
        "ID": 8351,_x000D_
        "Results": [_x000D_
          [_x000D_
            "2"_x000D_
          ]_x000D_
        ],_x000D_
        "Statistics": {_x000D_
          "CreationDate": "2022-11-15T10:02:33.5026942+01:00",_x000D_
          "LastRefreshDate": "2020-11-09T16:15:47.8698107+01:00",_x000D_
          "TotalRefreshCount": 5,_x000D_
          "CustomInfo": {}_x000D_
        }_x000D_
      },_x000D_
      "8352": {_x000D_
        "$type": "Inside.Core.Formula.Definition.DefinitionAC, Inside.Core.Formula",_x000D_
        "ID": 8352,_x000D_
        "Results": [_x000D_
          [_x000D_
            "1"_x000D_
          ]_x000D_
        ],_x000D_
        "Statistics": {_x000D_
          "CreationDate": "2022-11-15T10:02:33.5026942+01:00",_x000D_
          "LastRefreshDate": "2020-11-09T16:15:47.8718055+01:00",_x000D_
          "TotalRefreshCount": 5,_x000D_
          "CustomInfo": {}_x000D_
        }_x000D_
      },_x000D_
      "8353": {_x000D_
        "$type": "Inside.Core.Formula.Definition.DefinitionAC, Inside.Core.Formula",_x000D_
        "ID": 8353,_x000D_
        "Results": [_x000D_
          [_x000D_
            "3"_x000D_
          ]_x000D_
        ],_x000D_
        "Statistics": {_x000D_
          "CreationDate": "2022-11-15T10:02:33.5026942+01:00",_x000D_
          "LastRefreshDate": "2020-11-09T16:15:47.8738002+01:00",_x000D_
          "TotalRefreshCount": 5,_x000D_
          "CustomInfo": {}_x000D_
        }_x000D_
      },_x000D_
      "8354": {_x000D_
        "$type": "Inside.Core.Formula.Definition.DefinitionAC, Inside.Core.Formula",_x000D_
        "ID": 8354,_x000D_
        "Results": [_x000D_
          [_x000D_
            "1"_x000D_
          ]_x000D_
        ],_x000D_
        "Statistics": {_x000D_
          "CreationDate": "2022-11-15T10:02:33.5026942+01:00",_x000D_
          "LastRefreshDate": "2020-11-09T16:15:47.8747978+01:00",_x000D_
          "TotalRefreshCount": 5,_x000D_
          "CustomInfo": {}_x000D_
        }_x000D_
      },_x000D_
      "8355": {_x000D_
        "$type": "Inside.Core.Formula.Definition.DefinitionAC, Inside.Core.Formula",_x000D_
        "ID": 8355,_x000D_
        "Results": [_x000D_
          [_x000D_
            "2"_x000D_
          ]_x000D_
        ],_x000D_
        "Statistics": {_x000D_
          "CreationDate": "2022-11-15T10:02:33.5026942+01:00",_x000D_
          "LastRefreshDate": "2020-11-09T16:15:47.8777898+01:00",_x000D_
          "TotalRefreshCount": 5,_x000D_
          "CustomInfo": {}_x000D_
        }_x000D_
      },_x000D_
      "8356": {_x000D_
        "$type": "Inside.Core.Formula.Definition.DefinitionAC, Inside.Core.Formula",_x000D_
        "ID": 8356,_x000D_
        "Results": [_x000D_
          [_x000D_
            "1"_x000D_
          ]_x000D_
        ],_x000D_
        "Statistics": {_x000D_
          "CreationDate": "2022-11-15T10:02:33.5026942+01:00",_x000D_
          "LastRefreshDate": "2020-11-09T16:15:47.8827788+01:00",_x000D_
          "TotalRefreshCount": 5,_x000D_
          "CustomInfo": {}_x000D_
        }_x000D_
      },_x000D_
      "8357": {_x000D_
        "$type": "Inside.Core.Formula.Definition.DefinitionAC, Inside.Core.Formula",_x000D_
        "ID": 8357,_x000D_
        "Results": [_x000D_
          [_x000D_
            "3"_x000D_
          ]_x000D_
        ],_x000D_
        "Statistics": {_x000D_
          "CreationDate": "2022-11-15T10:02:33.5026942+01:00",_x000D_
          "LastRefreshDate": "2020-11-09T16:15:47.8847741+01:00",_x000D_
          "TotalRefreshCount": 5,_x000D_
          "CustomInfo": {}_x000D_
        }_x000D_
      },_x000D_
      "8358": {_x000D_
        "$type": "Inside.Core.Formula.Definition.DefinitionAC, Inside.Core.Formula",_x000D_
        "ID": 8358,_x000D_
        "Results": [_x000D_
          [_x000D_
            "1"_x000D_
          ]_x000D_
        ],_x000D_
        "Statistics": {_x000D_
          "CreationDate": "2022-11-15T10:02:33.5026942+01:00",_x000D_
          "LastRefreshDate": "2020-11-09T16:15:47.8857708+01:00",_x000D_
          "TotalRefreshCount": 5,_x000D_
          "CustomInfo": {}_x000D_
        }_x000D_
      },_x000D_
      "8359": {_x000D_
        "$type": "Inside.Core.Formula.Definition.DefinitionAC, Inside.Core.Formula",_x000D_
        "ID": 8359,_x000D_
        "Results": [_x000D_
          [_x000D_
            "2"_x000D_
          ]_x000D_
        ],_x000D_
        "Statistics": {_x000D_
          "CreationDate": "2022-11-15T10:02:33.5026942+01:00",_x000D_
          "LastRefreshDate": "2020-11-09T16:15:47.8877656+01:00",_x000D_
          "TotalRefreshCount": 5,_x000D_
          "CustomInfo": {}_x000D_
        }_x000D_
      },_x000D_
      "8360": {_x000D_
        "$type": "Inside.Core.Formula.Definition.DefinitionAC, Inside.Core.Formula",_x000D_
        "ID": 8360,_x000D_
        "Results": [_x000D_
          [_x000D_
            "2"_x000D_
          ]_x000D_
        ],_x000D_
        "Statistics": {_x000D_
          "CreationDate": "2022-11-15T10:02:33.5026942+01:00",_x000D_
          "LastRefreshDate": "2020-11-09T16:15:47.8897602+01:00",_x000D_
          "TotalRefreshCount": 5,_x000D_
          "CustomInfo": {}_x000D_
        }_x000D_
      },_x000D_
      "8361": {_x000D_
        "$type": "Inside.Core.Formula.Definition.DefinitionAC, Inside.Core.Formula",_x000D_
        "ID": 8361,_x000D_
        "Results": [_x000D_
          [_x000D_
            "2"_x000D_
          ]_x000D_
        ],_x000D_
        "Statistics": {_x000D_
          "CreationDate": "2022-11-15T10:02:33.5026942+01:00",_x000D_
          "LastRefreshDate": "2020-11-09T16:15:47.8907575+01:00",_x000D_
          "TotalRefreshCount": 5,_x000D_
          "CustomInfo": {}_x000D_
        }_x000D_
      },_x000D_
      "8362": {_x000D_
        "$type": "Inside.Core.Formula.Definition.DefinitionAC, Inside.Core.Formula",_x000D_
        "ID": 8362,_x000D_
        "Results": [_x000D_
          [_x000D_
            "1"_x000D_
          ]_x000D_
        ],_x000D_
        "Statistics": {_x000D_
          "CreationDate": "2022-11-15T10:02:33.5026942+01:00",_x000D_
          "LastRefreshDate": "2020-11-09T16:15:47.8927522+01:00",_x000D_
          "TotalRefreshCount": 5,_x000D_
          "CustomInfo": {}_x000D_
        }_x000D_
      },_x000D_
      "8363": {_x000D_
        "$type": "Inside.Core.Formula.Definition.DefinitionAC, Inside.Core.Formula",_x000D_
        "ID": 8363,_x000D_
        "Results": [_x000D_
          [_x000D_
            "1"_x000D_
          ]_x000D_
        ],_x000D_
        "Statistics": {_x000D_
          "CreationDate": "2022-11-15T10:02:33.5026942+01:00",_x000D_
          "LastRefreshDate": "2020-11-09T16:15:47.9037661+01:00",_x000D_
          "TotalRefreshCount": 5,_x000D_
          "CustomInfo": {}_x000D_
        }_x000D_
      },_x000D_
      "8364": {_x000D_
        "$type": "Inside.Core.Formula.Definition.DefinitionAC, Inside.Core.Formula",_x000D_
        "ID": 8364,_x000D_
        "Results": [_x000D_
          [_x000D_
            "2"_x000D_
          ]_x000D_
        ],_x000D_
        "Statistics": {_x000D_
          "CreationDate": "2022-11-15T10:02:33.5026942+01:00",_x000D_
          "LastRefreshDate": "2020-11-09T16:15:47.9057173+01:00",_x000D_
          "TotalRefreshCount": 5,_x000D_
          "CustomInfo": {}_x000D_
        }_x000D_
      },_x000D_
      "8365": {_x000D_
        "$type": "Inside.Core.Formula.Definition.DefinitionAC, Inside.Core.Formula",_x000D_
        "ID": 8365,_x000D_
        "Results": [_x000D_
          [_x000D_
            "3"_x000D_
          ]_x000D_
        ],_x000D_
        "Statistics": {_x000D_
          "CreationDate": "2022-11-15T10:02:33.5026942+01:00",_x000D_
          "LastRefreshDate": "2020-11-09T16:15:47.9126989+01:00",_x000D_
          "TotalRefreshCount": 5,_x000D_
          "CustomInfo": {}_x000D_
        }_x000D_
      },_x000D_
      "8366": {_x000D_
        "$type": "Inside.Core.Formula.Definition.DefinitionAC, Inside.Core.Formula",_x000D_
        "ID": 8366,_x000D_
        "Results": [_x000D_
          [_x000D_
            "3"_x000D_
          ]_x000D_
        ],_x000D_
        "Statistics": {_x000D_
          "CreationDate": "2022-11-15T10:02:33.5026942+01:00",_x000D_
          "LastRefreshDate": "2020-11-09T16:15:47.9167238+01:00",_x000D_
          "TotalRefreshCount": 5,_x000D_
          "CustomInfo": {}_x000D_
        }_x000D_
      },_x000D_
      "8367": {_x000D_
        "$type": "Inside.Core.Formula.Definition.DefinitionAC, Inside.Core.Formula",_x000D_
        "ID": 8367,_x000D_
        "Results": [_x000D_
          [_x000D_
            "1"_x000D_
          ]_x000D_
        ],_x000D_
        "Statistics": {_x000D_
          "CreationDate": "2022-11-15T10:02:33.5026942+01:00",_x000D_
          "LastRefreshDate": "2020-11-09T16:15:47.9186983+01:00",_x000D_
          "TotalRefreshCount": 5,_x000D_
          "CustomInfo": {}_x000D_
        }_x000D_
      },_x000D_
      "8368": {_x000D_
        "$type": "Inside.Core.Formula.Definition.DefinitionAC, Inside.Core.Formula",_x000D_
        "ID": 8368,_x000D_
        "Results": [_x000D_
          [_x000D_
            "2"_x000D_
          ]_x000D_
        ],_x000D_
        "Statistics": {_x000D_
          "CreationDate": "2022-11-15T10:02:33.5026942+01:00",_x000D_
          "LastRefreshDate": "2020-11-09T16:15:47.9207076+01:00",_x000D_
          "TotalRefreshCount": 5,_x000D_
          "CustomInfo": {}_x000D_
        }_x000D_
      },_x000D_
      "8369": {_x000D_
        "$type": "Inside.Core.Formula.Definition.DefinitionAC, Inside.Core.Formula",_x000D_
        "ID": 8369,_x000D_
        "Results": [_x000D_
          [_x000D_
            "2"_x000D_
          ]_x000D_
        ],_x000D_
        "Statistics": {_x000D_
          "CreationDate": "2022-11-15T10:02:33.5026942+01:00",_x000D_
          "LastRefreshDate": "2020-11-09T16:15:47.9217025+01:00",_x000D_
          "TotalRefreshCount": 5,_x000D_
          "CustomInfo": {}_x000D_
        }_x000D_
      },_x000D_
      "8370": {_x000D_
        "$type": "Inside.Core.Formula.Definition.DefinitionAC, Inside.Core.Formula",_x000D_
        "ID": 8370,_x000D_
        "Results": [_x000D_
          [_x000D_
            "2"_x000D_
          ]_x000D_
        ],_x000D_
        "Statistics": {_x000D_
          "CreationDate": "2022-11-15T10:02:33.5026942+01:00",_x000D_
          "LastRefreshDate": "2020-11-09T16:15:47.923699+01:00",_x000D_
          "TotalRefreshCount": 5,_x000D_
          "CustomInfo": {}_x000D_
        }_x000D_
      },_x000D_
      "8371": {_x000D_
        "$type": "Inside.Core.Formula.Definition.DefinitionAC, Inside.Core.Formula",_x000D_
        "ID": 8371,_x000D_
        "Results": [_x000D_
          [_x000D_
            "1"_x000D_
          ]_x000D_
        ],_x000D_
        "Statistics": {_x000D_
          "CreationDate": "2022-11-15T10:02:33.5026942+01:00",_x000D_
          "LastRefreshDate": "2020-11-09T16:15:47.9256649+01:00",_x000D_
          "TotalRefreshCount": 5,_x000D_
          "CustomInfo": {}_x000D_
        }_x000D_
      },_x000D_
      "8372": {_x000D_
        "$type": "Inside.Core.Formula.Definition.DefinitionAC, Inside.Core.Formula",_x000D_
        "ID": 8372,_x000D_
        "Results": [_x000D_
          [_x000D_
            "1"_x000D_
          ]_x000D_
        ],_x000D_
        "Statistics": {_x000D_
          "CreationDate": "2022-11-15T10:02:33.5026942+01:00",_x000D_
          "LastRefreshDate": "2020-11-09T16:15:47.9266902+01:00",_x000D_
          "TotalRefreshCount": 5,_x000D_
          "CustomInfo": {}_x000D_
        }_x000D_
      },_x000D_
      "8373": {_x000D_
        "$type": "Inside.Core.Formula.Definition.DefinitionAC, Inside.Core.Formula",_x000D_
        "ID": 8373,_x000D_
        "Results": [_x000D_
          [_x000D_
            "2"_x000D_
          ]_x000D_
        ],_x000D_
        "Statistics": {_x000D_
          "CreationDate": "2022-11-15T10:02:33.5026942+01:00",_x000D_
          "LastRefreshDate": "2020-11-09T16:15:47.9286887+01:00",_x000D_
          "TotalRefreshCount": 5,_x000D_
          "CustomInfo": {}_x000D_
        }_x000D_
      },_x000D_
      "8374": {_x000D_
        "$type": "Inside.Core.Formula.Definition.DefinitionAC, Inside.Core.Formula",_x000D_
        "ID": 8374,_x000D_
        "Results": [_x000D_
          [_x000D_
            "1"_x000D_
          ]_x000D_
        ],_x000D_
        "Statistics": {_x000D_
          "CreationDate": "2022-11-15T10:02:33.5026942+01:00",_x000D_
          "LastRefreshDate": "2020-11-09T16:15:49.0571868+01:00",_x000D_
          "TotalRefreshCount": 5,_x000D_
          "CustomInfo": {}_x000D_
        }_x000D_
      },_x000D_
      "8375": {_x000D_
        "$type": "Inside.Core.Formula.Definition.DefinitionAC, Inside.Core.Formula",_x000D_
        "ID": 8375,_x000D_
        "Results": [_x000D_
          [_x000D_
            "3"_x000D_
          ]_x000D_
        ],_x000D_
        "Statistics": {_x000D_
          "CreationDate": "2022-11-15T10:02:33.5026942+01:00",_x000D_
          "LastRefreshDate": "2020-11-09T16:15:49.4828414+01:00",_x000D_
          "TotalRefreshCount": 5,_x000D_
          "CustomInfo": {}_x000D_
        }_x000D_
      },_x000D_
      "8376": {_x000D_
        "$type": "Inside.Core.Formula.Definition.DefinitionAC, Inside.Core.Formula",_x000D_
        "ID": 8376,_x000D_
        "Results": [_x000D_
          [_x000D_
            "1"_x000D_
          ]_x000D_
        ],_x000D_
        "Statistics": {_x000D_
          "CreationDate": "2022-11-15T10:02:33.5026942+01:00",_x000D_
          "LastRefreshDate": "2020-11-09T16:15:49.9240332+01:00",_x000D_
          "TotalRefreshCount": 5,_x000D_
          "CustomInfo": {}_x000D_
        }_x000D_
      },_x000D_
      "8377": {_x000D_
        "$type": "Inside.Core.Formula.Definition.DefinitionAC, Inside.Core.Formula",_x000D_
        "ID": 8377,_x000D_
        "Results": [_x000D_
          [_x000D_
            "2"_x000D_
          ]_x000D_
        ],_x000D_
        "Statistics": {_x000D_
          "CreationDate": "2022-11-15T10:02:33.5026942+01:00",_x000D_
          "LastRefreshDate": "2020-11-09T16:15:50.3469732+01:00",_x000D_
          "TotalRefreshCount": 5,_x000D_
          "CustomInfo": {}_x000D_
        }_x000D_
      },_x000D_
      "8378": {_x000D_
        "$type": "Inside.Core.Formula.Definition.DefinitionAC, Inside.Core.Formula",_x000D_
        "ID": 8378,_x000D_
        "Results": [_x000D_
          [_x000D_
            "3"_x000D_
          ]_x000D_
        ],_x000D_
        "Statistics": {_x000D_
          "CreationDate": "2022-11-15T10:02:33.5026942+01:00",_x000D_
          "LastRefreshDate": "2020-11-09T16:15:49.0591829+01:00",_x000D_
          "TotalRefreshCount": 5,_x000D_
          "CustomInfo": {}_x000D_
        }_x000D_
      },_x000D_
      "8379": {_x000D_
        "$type": "Inside.Core.Formula.Definition.DefinitionAC, Inside.Core.Formula",_x000D_
        "ID": 8379,_x000D_
        "Results": [_x000D_
          [_x000D_
            "2"_x000D_
          ]_x000D_
        ],_x000D_
        "Statistics": {_x000D_
          "CreationDate": "2022-11-15T10:02:33.5026942+01:00",_x000D_
          "LastRefreshDate": "2020-11-09T16:15:49.4848383+01:00",_x000D_
          "TotalRefreshCount": 5,_x000D_
          "CustomInfo": {}_x000D_
        }_x000D_
      },_x000D_
      "8380": {_x000D_
        "$type": "Inside.Core.Formula.Definition.DefinitionAC, Inside.Core.Formula",_x000D_
        "ID": 8380,_x000D_
        "Results": [_x000D_
          [_x000D_
            "1"_x000D_
          ]_x000D_
        ],_x000D_
        "Statistics": {_x000D_
          "CreationDate": "2022-11-15T10:02:33.5026942+01:00",_x000D_
          "LastRefreshDate": "2020-11-09T16:15:49.9260397+01:00",_x000D_
          "TotalRefreshCount": 5,_x000D_
          "CustomInfo": {}_x000D_
        }_x000D_
      },_x000D_
      "8381": {_x000D_
        "$type": "Inside.Core.Formula.Definition.DefinitionAC, Inside.Core.Formula",_x000D_
        "ID": 8381,_x000D_
        "Results": [_x000D_
          [_x000D_
            "2"_x000D_
          ]_x000D_
        ],_x000D_
        "Statistics": {_x000D_
          "CreationDate": "2022-11-15T10:02:33.5026942+01:00",_x000D_
          "LastRefreshDate": "2020-11-09T16:15:50.3489291+01:00",_x000D_
          "TotalRefreshCount": 5,_x000D_
          "CustomInfo": {}_x000D_
        }_x000D_
      },_x000D_
      "8382": {_x000D_
        "$type": "Inside.Core.Formula.Definition.DefinitionAC, Inside.Core.Formula",_x000D_
        "ID": 8382,_x000D_
        "Results": [_x000D_
          [_x000D_
            "2"_x000D_
          ]_x000D_
        ],_x000D_
        "Statistics": {_x000D_
          "CreationDate": "2022-11-15T10:02:33.5026942+01:00",_x000D_
          "LastRefreshDate": "2020-11-09T16:15:49.0601885+01:00",_x000D_
          "TotalRefreshCount": 5,_x000D_
          "CustomInfo": {}_x000D_
        }_x000D_
      },_x000D_
      "8383": {_x000D_
        "$type": "Inside.Core.Formula.Definition.DefinitionAC, Inside.Core.Formula",_x000D_
        "ID": 8383,_x000D_
        "Results": [_x000D_
          [_x000D_
            "4"_x000D_
          ]_x000D_
        ],_x000D_
        "Statistics": {_x000D_
          "CreationDate": "2022-11-15T10:02:33.5026942+01:00",_x000D_
          "LastRefreshDate": "2020-11-09T16:15:49.486843+01:00",_x000D_
          "TotalRefreshCount": 5,_x000D_
          "CustomInfo": {}_x000D_
        }_x000D_
      },_x000D_
      "8384": {_x000D_
        "$type": "Inside.Core.Formula.Definition.DefinitionAC, Inside.Core.Formula",_x000D_
        "ID": 8384,_x000D_
        "Results": [_x000D_
          [_x000D_
            "2"_x000D_
          ]_x000D_
        ],_x000D_
        "Statistics": {_x000D_
          "CreationDate": "2022-11-15T10:02:33.5026942+01:00",_x000D_
          "LastRefreshDate": "2020-11-09T16:15:49.9270437+01:00",_x000D_
          "TotalRefreshCount": 5,_x000D_
          "CustomInfo": {}_x000D_
        }_x000D_
      },_x000D_
      "8385": {_x000D_
        "$type": "Inside.Core.Formula.Definition.DefinitionAC, Inside.Core.Formula",_x000D_
        "ID": 8385,_x000D_
        "Results": [_x000D_
          [_x000D_
            "1"_x000D_
          ]_x000D_
        ],_x000D_
        "Statistics": {_x000D_
          "CreationDate": "2022-11-15T10:02:33.5026942+01:00",_x000D_
          "LastRefreshDate": "2020-11-09T16:15:50.3509683+01:00",_x000D_
          "TotalRefreshCount": 5,_x000D_
          "CustomInfo": {}_x000D_
        }_x000D_
      },_x000D_
      "8386": {_x000D_
        "$type": "Inside.Core.Formula.Definition.DefinitionAC, Inside.Core.Formula",_x000D_
        "ID": 8386,_x000D_
        "Results": [_x000D_
          [_x000D_
            "2"_x000D_
          ]_x000D_
     </t>
  </si>
  <si>
    <t xml:space="preserve">   ],_x000D_
        "Statistics": {_x000D_
          "CreationDate": "2022-11-15T10:02:33.5026942+01:00",_x000D_
          "LastRefreshDate": "2020-11-09T16:15:49.0621849+01:00",_x000D_
          "TotalRefreshCount": 5,_x000D_
          "CustomInfo": {}_x000D_
        }_x000D_
      },_x000D_
      "8387": {_x000D_
        "$type": "Inside.Core.Formula.Definition.DefinitionAC, Inside.Core.Formula",_x000D_
        "ID": 8387,_x000D_
        "Results": [_x000D_
          [_x000D_
            "1"_x000D_
          ]_x000D_
        ],_x000D_
        "Statistics": {_x000D_
          "CreationDate": "2022-11-15T10:02:33.5026942+01:00",_x000D_
          "LastRefreshDate": "2020-11-09T16:15:49.4878428+01:00",_x000D_
          "TotalRefreshCount": 5,_x000D_
          "CustomInfo": {}_x000D_
        }_x000D_
      },_x000D_
      "8388": {_x000D_
        "$type": "Inside.Core.Formula.Definition.DefinitionAC, Inside.Core.Formula",_x000D_
        "ID": 8388,_x000D_
        "Results": [_x000D_
          [_x000D_
            "3"_x000D_
          ]_x000D_
        ],_x000D_
        "Statistics": {_x000D_
          "CreationDate": "2022-11-15T10:02:33.5026942+01:00",_x000D_
          "LastRefreshDate": "2020-11-09T16:15:49.9290379+01:00",_x000D_
          "TotalRefreshCount": 5,_x000D_
          "CustomInfo": {}_x000D_
        }_x000D_
      },_x000D_
      "8389": {_x000D_
        "$type": "Inside.Core.Formula.Definition.DefinitionAC, Inside.Core.Formula",_x000D_
        "ID": 8389,_x000D_
        "Results": [_x000D_
          [_x000D_
            "1"_x000D_
          ]_x000D_
        ],_x000D_
        "Statistics": {_x000D_
          "CreationDate": "2022-11-15T10:02:33.5026942+01:00",_x000D_
          "LastRefreshDate": "2020-11-09T16:15:50.351922+01:00",_x000D_
          "TotalRefreshCount": 5,_x000D_
          "CustomInfo": {}_x000D_
        }_x000D_
      },_x000D_
      "8390": {_x000D_
        "$type": "Inside.Core.Formula.Definition.DefinitionAC, Inside.Core.Formula",_x000D_
        "ID": 8390,_x000D_
        "Results": [_x000D_
          [_x000D_
            ""_x000D_
          ]_x000D_
        ],_x000D_
        "Statistics": {_x000D_
          "CreationDate": "2022-11-15T10:02:33.5026942+01:00",_x000D_
          "LastRefreshDate": "2020-11-09T16:15:49.064745+01:00",_x000D_
          "TotalRefreshCount": 5,_x000D_
          "CustomInfo": {}_x000D_
        }_x000D_
      },_x000D_
      "8391": {_x000D_
        "$type": "Inside.Core.Formula.Definition.DefinitionAC, Inside.Core.Formula",_x000D_
        "ID": 8391,_x000D_
        "Results": [_x000D_
          [_x000D_
            "Catégorie 1"_x000D_
          ]_x000D_
        ],_x000D_
        "Statistics": {_x000D_
          "CreationDate": "2022-11-15T10:02:33.5026942+01:00",_x000D_
          "LastRefreshDate": "2020-11-09T16:15:49.7157664+01:00",_x000D_
          "TotalRefreshCount": 5,_x000D_
          "CustomInfo": {}_x000D_
        }_x000D_
      },_x000D_
      "8392": {_x000D_
        "$type": "Inside.Core.Formula.Definition.DefinitionAC, Inside.Core.Formula",_x000D_
        "ID": 8392,_x000D_
        "Results": [_x000D_
          [_x000D_
            "Catégorie 2"_x000D_
          ]_x000D_
        ],_x000D_
        "Statistics": {_x000D_
          "CreationDate": "2022-11-15T10:02:33.5026942+01:00",_x000D_
          "LastRefreshDate": "2020-11-09T16:15:50.3539577+01:00",_x000D_
          "TotalRefreshCount": 5,_x000D_
          "CustomInfo": {}_x000D_
        }_x000D_
      },_x000D_
      "8393": {_x000D_
        "$type": "Inside.Core.Formula.Definition.DefinitionAC, Inside.Core.Formula",_x000D_
        "ID": 8393,_x000D_
        "Results": [_x000D_
          [_x000D_
            ""_x000D_
          ]_x000D_
        ],_x000D_
        "Statistics": {_x000D_
          "CreationDate": "2022-11-15T10:02:33.5026942+01:00",_x000D_
          "LastRefreshDate": "2020-11-09T16:15:49.2817734+01:00",_x000D_
          "TotalRefreshCount": 5,_x000D_
          "CustomInfo": {}_x000D_
        }_x000D_
      },_x000D_
      "8394": {_x000D_
        "$type": "Inside.Core.Formula.Definition.DefinitionAC, Inside.Core.Formula",_x000D_
        "ID": 8394,_x000D_
        "Results": [_x000D_
          [_x000D_
            ""_x000D_
          ]_x000D_
        ],_x000D_
        "Statistics": {_x000D_
          "CreationDate": "2022-11-15T10:02:33.5026942+01:00",_x000D_
          "LastRefreshDate": "2020-11-09T16:15:49.9325439+01:00",_x000D_
          "TotalRefreshCount": 5,_x000D_
          "CustomInfo": {}_x000D_
        }_x000D_
      },_x000D_
      "8395": {_x000D_
        "$type": "Inside.Core.Formula.Definition.DefinitionAC, Inside.Core.Formula",_x000D_
        "ID": 8395,_x000D_
        "Results": [_x000D_
          [_x000D_
            "Catégorie 1"_x000D_
          ]_x000D_
        ],_x000D_
        "Statistics": {_x000D_
          "CreationDate": "2022-11-15T10:02:33.5026942+01:00",_x000D_
          "LastRefreshDate": "2020-11-09T16:15:48.8397419+01:00",_x000D_
          "TotalRefreshCount": 5,_x000D_
          "CustomInfo": {}_x000D_
        }_x000D_
      },_x000D_
      "8396": {_x000D_
        "$type": "Inside.Core.Formula.Definition.DefinitionAC, Inside.Core.Formula",_x000D_
        "ID": 8396,_x000D_
        "Results": [_x000D_
          [_x000D_
            ""_x000D_
          ]_x000D_
        ],_x000D_
        "Statistics": {_x000D_
          "CreationDate": "2022-11-15T10:02:33.5026942+01:00",_x000D_
          "LastRefreshDate": "2020-11-09T16:15:49.4948208+01:00",_x000D_
          "TotalRefreshCount": 5,_x000D_
          "CustomInfo": {}_x000D_
        }_x000D_
      },_x000D_
      "8397": {_x000D_
        "$type": "Inside.Core.Formula.Definition.DefinitionAC, Inside.Core.Formula",_x000D_
        "ID": 8397,_x000D_
        "Results": [_x000D_
          [_x000D_
            "Catégorie 4"_x000D_
          ]_x000D_
        ],_x000D_
        "Statistics": {_x000D_
          "CreationDate": "2022-11-15T10:02:33.5026942+01:00",_x000D_
          "LastRefreshDate": "2020-11-09T16:15:50.1517828+01:00",_x000D_
          "TotalRefreshCount": 5,_x000D_
          "CustomInfo": {}_x000D_
        }_x000D_
      },_x000D_
      "8398": {_x000D_
        "$type": "Inside.Core.Formula.Definition.DefinitionAC, Inside.Core.Formula",_x000D_
        "ID": 8398,_x000D_
        "Results": [_x000D_
          [_x000D_
            ""_x000D_
          ]_x000D_
        ],_x000D_
        "Statistics": {_x000D_
          "CreationDate": "2022-11-15T10:02:33.5026942+01:00",_x000D_
          "LastRefreshDate": "2020-11-09T16:15:49.0697882+01:00",_x000D_
          "TotalRefreshCount": 5,_x000D_
          "CustomInfo": {}_x000D_
        }_x000D_
      },_x000D_
      "8399": {_x000D_
        "$type": "Inside.Core.Formula.Definition.DefinitionAC, Inside.Core.Formula",_x000D_
        "ID": 8399,_x000D_
        "Results": [_x000D_
          [_x000D_
            "Employé"_x000D_
          ]_x000D_
        ],_x000D_
        "Statistics": {_x000D_
          "CreationDate": "2022-11-15T10:02:33.5026942+01:00",_x000D_
          "LastRefreshDate": "2020-11-09T16:15:47.9306518+01:00",_x000D_
          "TotalRefreshCount": 5,_x000D_
          "CustomInfo": {}_x000D_
        }_x000D_
      },_x000D_
      "8400": {_x000D_
        "$type": "Inside.Core.Formula.Definition.DefinitionAC, Inside.Core.Formula",_x000D_
        "ID": 8400,_x000D_
        "Results": [_x000D_
          [_x000D_
            "Ingénieur et cadre"_x000D_
          ]_x000D_
        ],_x000D_
        "Statistics": {_x000D_
          "CreationDate": "2022-11-15T10:02:33.5026942+01:00",_x000D_
          "LastRefreshDate": "2020-11-09T16:15:47.932646+01:00",_x000D_
          "TotalRefreshCount": 5,_x000D_
          "CustomInfo": {}_x000D_
        }_x000D_
      },_x000D_
      "8401": {_x000D_
        "$type": "Inside.Core.Formula.Definition.DefinitionAC, Inside.Core.Formula",_x000D_
        "ID": 8401,_x000D_
        "Results": [_x000D_
          [_x000D_
            "Employé"_x000D_
          ]_x000D_
        ],_x000D_
        "Statistics": {_x000D_
          "CreationDate": "2022-11-15T10:02:33.5062055+01:00",_x000D_
          "LastRefreshDate": "2020-11-09T16:15:47.9346405+01:00",_x000D_
          "TotalRefreshCount": 5,_x000D_
          "CustomInfo": {}_x000D_
        }_x000D_
      },_x000D_
      "8402": {_x000D_
        "$type": "Inside.Core.Formula.Definition.DefinitionAC, Inside.Core.Formula",_x000D_
        "ID": 8402,_x000D_
        "Results": [_x000D_
          [_x000D_
            "Employé"_x000D_
          ]_x000D_
        ],_x000D_
        "Statistics": {_x000D_
          "CreationDate": "2022-11-15T10:02:33.5062055+01:00",_x000D_
          "LastRefreshDate": "2020-11-09T16:15:47.935638+01:00",_x000D_
          "TotalRefreshCount": 5,_x000D_
          "CustomInfo": {}_x000D_
        }_x000D_
      },_x000D_
      "8403": {_x000D_
        "$type": "Inside.Core.Formula.Definition.DefinitionAC, Inside.Core.Formula",_x000D_
        "ID": 8403,_x000D_
        "Results": [_x000D_
          [_x000D_
            "Ingénieur et cadre"_x000D_
          ]_x000D_
        ],_x000D_
        "Statistics": {_x000D_
          "CreationDate": "2022-11-15T10:02:33.5062055+01:00",_x000D_
          "LastRefreshDate": "2020-11-09T16:15:47.9376326+01:00",_x000D_
          "TotalRefreshCount": 5,_x000D_
          "CustomInfo": {}_x000D_
        }_x000D_
      },_x000D_
      "8404": {_x000D_
        "$type": "Inside.Core.Formula.Definition.DefinitionAC, Inside.Core.Formula",_x000D_
        "ID": 8404,_x000D_
        "Results": [_x000D_
          [_x000D_
            "Employé"_x000D_
          ]_x000D_
        ],_x000D_
        "Statistics": {_x000D_
          "CreationDate": "2022-11-15T10:02:33.5062055+01:00",_x000D_
          "LastRefreshDate": "2020-11-09T16:15:47.9396277+01:00",_x000D_
          "TotalRefreshCount": 5,_x000D_
          "CustomInfo": {}_x000D_
        }_x000D_
      },_x000D_
      "8405": {_x000D_
        "$type": "Inside.Core.Formula.Definition.DefinitionAC, Inside.Core.Formula",_x000D_
        "ID": 8405,_x000D_
        "Results": [_x000D_
          [_x000D_
            "Ingénieur et cadre"_x000D_
          ]_x000D_
        ],_x000D_
        "Statistics": {_x000D_
          "CreationDate": "2022-11-15T10:02:33.5062055+01:00",_x000D_
          "LastRefreshDate": "2020-11-09T16:15:47.9406248+01:00",_x000D_
          "TotalRefreshCount": 5,_x000D_
          "CustomInfo": {}_x000D_
        }_x000D_
      },_x000D_
      "8406": {_x000D_
        "$type": "Inside.Core.Formula.Definition.DefinitionAC, Inside.Core.Formula",_x000D_
        "ID": 8406,_x000D_
        "Results": [_x000D_
          [_x000D_
            "Employé"_x000D_
          ]_x000D_
        ],_x000D_
        "Statistics": {_x000D_
          "CreationDate": "2022-11-15T10:02:33.5062055+01:00",_x000D_
          "LastRefreshDate": "2020-11-09T16:15:47.9426195+01:00",_x000D_
          "TotalRefreshCount": 5,_x000D_
          "CustomInfo": {}_x000D_
        }_x000D_
      },_x000D_
      "8407": {_x000D_
        "$type": "Inside.Core.Formula.Definition.DefinitionAC, Inside.Core.Formula",_x000D_
        "ID": 8407,_x000D_
        "Results": [_x000D_
          [_x000D_
            "Ingénieur et cadre"_x000D_
          ]_x000D_
        ],_x000D_
        "Statistics": {_x000D_
          "CreationDate": "2022-11-15T10:02:33.5062055+01:00",_x000D_
          "LastRefreshDate": "2020-11-09T16:15:47.9446152+01:00",_x000D_
          "TotalRefreshCount": 5,_x000D_
          "CustomInfo": {}_x000D_
        }_x000D_
      },_x000D_
      "8408": {_x000D_
        "$type": "Inside.Core.Formula.Definition.DefinitionAC, Inside.Core.Formula",_x000D_
        "ID": 8408,_x000D_
        "Results": [_x000D_
          [_x000D_
            "Employé"_x000D_
          ]_x000D_
        ],_x000D_
        "Statistics": {_x000D_
          "CreationDate": "2022-11-15T10:02:33.5062055+01:00",_x000D_
          "LastRefreshDate": "2020-11-09T16:15:47.9466096+01:00",_x000D_
          "TotalRefreshCount": 5,_x000D_
          "CustomInfo": {}_x000D_
        }_x000D_
      },_x000D_
      "8409": {_x000D_
        "$type": "Inside.Core.Formula.Definition.DefinitionAC, Inside.Core.Formula",_x000D_
        "ID": 8409,_x000D_
        "Results": [_x000D_
          [_x000D_
            "Ingénieur et cadre"_x000D_
          ]_x000D_
        ],_x000D_
        "Statistics": {_x000D_
          "CreationDate": "2022-11-15T10:02:33.5062055+01:00",_x000D_
          "LastRefreshDate": "2020-11-09T16:15:47.9486047+01:00",_x000D_
          "TotalRefreshCount": 5,_x000D_
          "CustomInfo": {}_x000D_
        }_x000D_
      },_x000D_
      "8410": {_x000D_
        "$type": "Inside.Core.Formula.Definition.DefinitionAC, Inside.Core.Formula",_x000D_
        "ID": 8410,_x000D_
        "Results": [_x000D_
          [_x000D_
            "Ingénieur et cadre"_x000D_
          ]_x000D_
        ],_x000D_
        "Statistics": {_x000D_
          "CreationDate": "2022-11-15T10:02:33.5062055+01:00",_x000D_
          "LastRefreshDate": "2020-11-09T16:15:47.9506009+01:00",_x000D_
          "TotalRefreshCount": 5,_x000D_
          "CustomInfo": {}_x000D_
        }_x000D_
      },_x000D_
      "8411": {_x000D_
        "$type": "Inside.Core.Formula.Definition.DefinitionAC, Inside.Core.Formula",_x000D_
        "ID": 8411,_x000D_
        "Results": [_x000D_
          [_x000D_
            "Employé"_x000D_
          ]_x000D_
        ],_x000D_
        "Statistics": {_x000D_
          "CreationDate": "2022-11-15T10:02:33.5062055+01:00",_x000D_
          "LastRefreshDate": "2020-11-09T16:15:47.9526305+01:00",_x000D_
          "TotalRefreshCount": 5,_x000D_
          "CustomInfo": {}_x000D_
        }_x000D_
      },_x000D_
      "8412": {_x000D_
        "$type": "Inside.Core.Formula.Definition.DefinitionAC, Inside.Core.Formula",_x000D_
        "ID": 8412,_x000D_
        "Results": [_x000D_
          [_x000D_
            "Employé"_x000D_
          ]_x000D_
        ],_x000D_
        "Statistics": {_x000D_
          "CreationDate": "2022-11-15T10:02:33.5062055+01:00",_x000D_
          "LastRefreshDate": "2020-11-09T16:15:47.9546227+01:00",_x000D_
          "TotalRefreshCount": 5,_x000D_
          "CustomInfo": {}_x000D_
        }_x000D_
      },_x000D_
      "8413": {_x000D_
        "$type": "Inside.Core.Formula.Definition.DefinitionAC, Inside.Core.Formula",_x000D_
        "ID": 8413,_x000D_
        "Results": [_x000D_
          [_x000D_
            "Ingénieur et cadre"_x000D_
          ]_x000D_
        ],_x000D_
        "Statistics": {_x000D_
          "CreationDate": "2022-11-15T10:02:33.5062055+01:00",_x000D_
          "LastRefreshDate": "2020-11-09T16:15:47.9555872+01:00",_x000D_
          "TotalRefreshCount": 5,_x000D_
          "CustomInfo": {}_x000D_
        }_x000D_
      },_x000D_
      "8414": {_x000D_
        "$type": "Inside.Core.Formula.Definition.DefinitionAC, Inside.Core.Formula",_x000D_
        "ID": 8414,_x000D_
        "Results": [_x000D_
          [_x000D_
            "Employé"_x000D_
          ]_x000D_
        ],_x000D_
        "Statistics": {_x000D_
          "CreationDate": "2022-11-15T10:02:33.5062055+01:00",_x000D_
          "LastRefreshDate": "2020-11-09T16:15:47.9576162+01:00",_x000D_
          "TotalRefreshCount": 5,_x000D_
          "CustomInfo": {}_x000D_
        }_x000D_
      },_x000D_
      "8415": {_x000D_
        "$type": "Inside.Core.Formula.Definition.DefinitionAC, Inside.Core.Formula",_x000D_
        "ID": 8415,_x000D_
        "Results": [_x000D_
          [_x000D_
            "Employé"_x000D_
          ]_x000D_
        ],_x000D_
        "Statistics": {_x000D_
          "CreationDate": "2022-11-15T10:02:33.5062055+01:00",_x000D_
          "LastRefreshDate": "2020-11-09T16:15:47.9596127+01:00",_x000D_
          "TotalRefreshCount": 5,_x000D_
          "CustomInfo": {}_x000D_
        }_x000D_
      },_x000D_
      "8416": {_x000D_
        "$type": "Inside.Core.Formula.Definition.DefinitionAC, Inside.Core.Formula",_x000D_
        "ID": 8416,_x000D_
        "Results": [_x000D_
          [_x000D_
            "Employé"_x000D_
          ]_x000D_
        ],_x000D_
        "Statistics": {_x000D_
          "CreationDate": "2022-11-15T10:02:33.5062055+01:00",_x000D_
          "LastRefreshDate": "2020-11-09T16:15:47.9606099+01:00",_x000D_
          "TotalRefreshCount": 5,_x000D_
          "CustomInfo": {}_x000D_
        }_x000D_
      },_x000D_
      "8417": {_x000D_
        "$type": "Inside.Core.Formula.Definition.DefinitionAC, Inside.Core.Formula",_x000D_
        "ID": 8417,_x000D_
        "Results": [_x000D_
          [_x000D_
            "Ingénieur et cadre"_x000D_
          ]_x000D_
        ],_x000D_
        "Statistics": {_x000D_
          "CreationDate": "2022-11-15T10:02:33.5062055+01:00",_x000D_
          "LastRefreshDate": "2020-11-09T16:15:47.9626022+01:00",_x000D_
          "TotalRefreshCount": 5,_x000D_
          "CustomInfo": {}_x000D_
        }_x000D_
      },_x000D_
      "8418": {_x000D_
        "$type": "Inside.Core.Formula.Definition.DefinitionAC, Inside.Core.Formula",_x000D_
        "ID": 8418,_x000D_
        "Results": [_x000D_
          [_x000D_
            "Employé"_x000D_
          ]_x000D_
        ],_x000D_
        "Statistics": {_x000D_
          "CreationDate": "2022-11-15T10:02:33.5062055+01:00",_x000D_
          "LastRefreshDate": "2020-11-09T16:15:47.964599+01:00",_x000D_
          "TotalRefreshCount": 5,_x000D_
          "CustomInfo": {}_x000D_
        }_x000D_
      },_x000D_
      "8419": {_x000D_
        "$type": "Inside.Core.Formula.Definition.DefinitionAC, Inside.Core.Formula",_x000D_
        "ID": 8419,_x000D_
        "Results": [_x000D_
          [_x000D_
            "Employé"_x000D_
          ]_x000D_
        ],_x000D_
        "Statistics": {_x000D_
          "CreationDate": "2022-11-15T10:02:33.5062055+01:00",_x000D_
          "LastRefreshDate": "2020-11-09T16:15:47.9665948+01:00",_x000D_
          "TotalRefreshCount": 5,_x000D_
          "CustomInfo": {}_x000D_
        }_x000D_
      },_x000D_
      "8420": {_x000D_
        "$type": "Inside.Core.Formula.Definition.DefinitionAC, Inside.Core.Formula",_x000D_
        "ID": 8420,_x000D_
        "Results": [_x000D_
          [_x000D_
            "Ingénieur et cadre"_x000D_
          ]_x000D_
        ],_x000D_
        "Statistics": {_x000D_
          "CreationDate": "2022-11-15T10:02:33.5062055+01:00",_x000D_
          "LastRefreshDate": "2020-11-09T16:15:47.9676239+01:00",_x000D_
          "TotalRefreshCount": 5,_x000D_
          "CustomInfo": {}_x000D_
        }_x000D_
      },_x000D_
      "8421": {_x000D_
        "$type": "Inside.Core.Formula.Definition.DefinitionAC, Inside.Core.Formula",_x000D_
        "ID": 8421,_x000D_
        "Results": [_x000D_
          [_x000D_
            "Employé"_x000D_
          ]_x000D_
        ],_x000D_
        "Statistics": {_x000D_
          "CreationDate": "2022-11-15T10:02:33.5062055+01:00",_x000D_
          "LastRefreshDate": "2020-11-09T16:15:47.9696151+01:00",_x000D_
          "TotalRefreshCount": 5,_x000D_
          "CustomInfo": {}_x000D_
        }_x000D_
      },_x000D_
      "8422": {_x000D_
        "$type": "Inside.Core.Formula.Definition.DefinitionAC, Inside.Core.Formula",_x000D_
        "ID": 8422,_x000D_
        "Results": [_x000D_
          [_x000D_
            "Ingénieur et cadre"_x000D_
          ]_x000D_
        ],_x000D_
        "Statistics": {_x000D_
          "CreationDate": "2022-11-15T10:02:33.5062055+01:00",_x000D_
          "LastRefreshDate": "2020-11-09T16:15:47.9706148+01:00",_x000D_
          "TotalRefreshCount": 5,_x000D_
          "CustomInfo": {}_x000D_
        }_x000D_
      },_x000D_
      "8423": {_x000D_
        "$type": "Inside.Core.Formula.Definition.DefinitionAC, Inside.Core.Formula",_x000D_
        "ID": 8423,_x000D_
        "Results": [_x000D_
          [_x000D_
            "Employé"_x000D_
          ]_x000D_
        ],_x000D_
        "Statistics": {_x000D_
          "CreationDate": "2022-11-15T10:02:33.5062055+01:00",_x000D_
          "LastRefreshDate": "2020-11-09T16:15:47.972616+01:00",_x000D_
          "TotalRefreshCount": 5,_x000D_
          "CustomInfo": {}_x000D_
        }_x000D_
      },_x000D_
      "8424": {_x000D_
        "$type": "Inside.Core.Formula.Definition.DefinitionAC, Inside.Core.Formula",_x000D_
        "ID": 8424,_x000D_
        "Results": [_x000D_
          [_x000D_
            "Employé"_x000D_
          ]_x000D_
        ],_x000D_
        "Statistics": {_x000D_
          "CreationDate": "2022-11-15T10:02:33.5062055+01:00",_x000D_
          "LastRefreshDate": "2020-11-09T16:15:47.9746102+01:00",_x000D_
          "TotalRefreshCount": 5,_x000D_
          "CustomInfo": {}_x000D_
        }_x000D_
      },_x000D_
      "8425": {_x000D_
        "$type": "Inside.Core.Formula.Definition.DefinitionAC, Inside.Core.Formula",_x000D_
        "ID": 8425,_x000D_
        "Results": [_x000D_
          [_x000D_
            "Employé"_x000D_
          ]_x000D_
        ],_x000D_
        "Statistics": {_x000D_
          "CreationDate": "2022-11-15T10:02:33.5062055+01:00",_x000D_
          "LastRefreshDate": "2020-11-09T16:15:47.9756137+01:00",_x000D_
          "TotalRefreshCount": 5,_x000D_
          "CustomInfo": {}_x000D_
        }_x000D_
      },_x000D_
      "8426": {_x000D_
        "$type": "Inside.Core.Formula.Definition.DefinitionAC, Inside.Core.Formula",_x000D_
        "ID": 8426,_x000D_
        "Results": [_x000D_
          [_x000D_
            "Ingénieur et cadre"_x000D_
          ]_x000D_
        ],_x000D_
        "Statistics": {_x000D_
          "CreationDate": "2022-11-15T10:02:33.5062055+01:00",_x000D_
          "LastRefreshDate": "2020-11-09T16:15:47.9776064+01:00",_x000D_
          "TotalRefreshCount": 5,_x000D_
          "CustomInfo": {}_x000D_
        }_x000D_
      },_x000D_
      "8427": {_x000D_
        "$type": "Inside.Core.Formula.Definition.DefinitionAC, Inside.Core.Formula",_x000D_
        "ID": 8427,_x000D_
        "Results": [_x000D_
          [_x000D_
            "Employé"_x000D_
          ]_x000D_
        ],_x000D_
        "Statistics": {_x000D_
          "CreationDate": "2022-11-15T10:02:33.5062055+01:00",_x000D_
          "LastRefreshDate": "2020-11-09T16:15:47.9796008+01:00",_x000D_
          "TotalRefreshCount": 5,_x000D_
          "CustomInfo": {}_x000D_
        }_x000D_
      },_x000D_
      "8428": {_x000D_
        "$type": "Inside.Core.Formula.Definition.DefinitionAC, Inside.Core.Formula",_x000D_
        "ID": 8428,_x000D_
        "Results": [_x000D_
          [_x000D_
            "Employé"_x000D_
          ]_x000D_
        ],_x000D_
        "Statistics": {_x000D_
          "CreationDate": "2022-11-15T10:02:33.5062055+01:00",_x000D_
          "LastRefreshDate": "2020-11-09T16:15:47.980598+01:00",_x000D_
          "TotalRefreshCount": 5,_x000D_
          "CustomInfo": {}_x000D_
        }_x000D_
      },_x000D_
      "8429": {_x000D_
        "$type": "Inside.Core.Formula.Definition.DefinitionAC, Inside.Core.Formula",_x000D_
        "ID": 8429,_x000D_
        "Results": [_x000D_
          [_x000D_
            "Ingénieur et cadre"_x000D_
          ]_x000D_
        ],_x000D_
        "Statistics": {_x000D_
          "CreationDate": "2022-11-15T10:02:33.5062055+01:00",_x000D_
          "LastRefreshDate": "2020-11-09T16:15:47.9859912+01:00",_x000D_
          "TotalRefreshCount": 5,_x000D_
          "CustomInfo": {}_x000D_
        }_x000D_
      },_x000D_
      "8430": {_x000D_
        "$type": "Inside.Core.Formula.Definition.DefinitionAC, Inside.Core.Formula",_x000D_
        "ID": 8430,_x000D_
        "Results": [_x000D_
          [_x000D_
            "Employé"_x000D_
          ]_x000D_
        ],_x000D_
        "Statistics": {_x000D_
          "CreationDate": "2022-11-15T10:02:33.5062055+01:00",_x000D_
          "LastRefreshDate": "2020-11-09T16:15:47.9869888+01:00",_x000D_
          "TotalRefreshCount": 5,_x000D_
          "CustomInfo": {}_x000D_
        }_x000D_
      },_x000D_
      "8431": {_x000D_
        "$type": "Inside.Core.Formula.Definition.DefinitionAC, Inside.Core.Formula",_x000D_
        "ID": 8431,_x000D_
        "Results": [_x000D_
          [_x000D_
            "Ingénieur et cadre"_x000D_
          ]_x000D_
        ],_x000D_
        "Statistics": {_x000D_
          "CreationDate": "2022-11-15T10:02:33.5062055+01:00",_x000D_
          "LastRefreshDate": "2020-11-09T16:15:47.9890215+01:00",_x000D_
          "TotalRefreshCount": 5,_x000D_
          "CustomInfo": {}_x000D_
        }_x000D_
      },_x000D_
      "8432": {_x000D_
        "$type": "Inside.Core.Formula.Definition.DefinitionAC, Inside.Core.Formula",_x000D_
        "ID": 8432,_x000D_
        "Results": [_x000D_
          [_x000D_
            "Ingénieur et cadre"_x000D_
          ]_x000D_
        ],_x000D_
        "Statistics": {_x000D_
          "CreationDate": "2022-11-15T10:02:33.5062055+01:00",_x000D_
          "LastRefreshDate": "2020-11-09T16:15:47.9910224+01:00",_x000D_
          "TotalRefreshCount": 5,_x000D_
          "CustomInfo": {}_x000D_
        }_x000D_
      },_x000D_
      "8433": {_x000D_
        "$type": "Inside.Core.Formula.Definition.DefinitionAC, Inside.Core.Formula",_x000D_
        "ID": 8433,_x000D_
        "Results": [_x000D_
          [_x000D_
            "Employé"_x000D_
          ]_x000D_
        ],_x000D_
        "Statistics": {_x000D_
          "CreationDate": "2022-11-15T10:02:33.5062055+01:00",_x000D_
          "LastRefreshDate": "2020-11-09T16:15:47.9919771+01:00",_x000D_
          "TotalRefreshCount": 5,_x000D_
          "CustomInfo": {}_x000D_
        }_x000D_
      },_x000D_
      "8434": {_x000D_
        "$type": "Inside.Core.Formula.Definition.DefinitionAC, Inside.Core.Formula",_x000D_
        "ID": 8434,_x000D_
        "Results": [_x000D_
          [_x000D_
            "Employé"_x000D_
          ]_x000D_
        ],_x000D_
        "Statistics": {_x000D_
          "CreationDate": "2022-11-15T10:02:33.5062055+01:00",_x000D_
          "LastRefreshDate": "2020-11-09T16:15:47.9939708+01:00",_x000D_
          "TotalRefreshCount": 5,_x000D_
          "CustomInfo": {}_x000D_
        }_x000D_
      },_x000D_
      "8435": {_x000D_
        "$type": "Inside.Core.Formula.Definition.DefinitionAC, Inside.Core.Formula",_x000D_
        "ID": 8435,_x000D_
        "Results": [_x000D_
          [_x000D_
            "Ingénieur et cadre"_x000D_
          ]_x000D_
        ],_x000D_
        "Statistics": {_x000D_
          "CreationDate": "2022-11-15T10:02:33.5062055+01:00",_x000D_
          "LastRefreshDate": "2020-11-09T16:15:47.9959665+01:00",_x000D_
          "TotalRefreshCount": 5,_x000D_
          "CustomInfo": {}_x000D_
        }_x000D_
      },_x000D_
      "8436": {_x000D_
        "$type": "Inside.Core.Formula.Definition.DefinitionAC, Inside.Core.Formula",_x000D_
        "ID": 8436,_x000D_
        "Results": [_x000D_
          [_x000D_
            "Employé"_x000D_
          ]_x000D_
        ],_x000D_
        "Statistics": {_x000D_
          "CreationDate": "2022-11-15T10:02:33.5062055+01:00",_x000D_
          "LastRefreshDate": "2020-11-09T16:15:47.9984695+01:00",_x000D_
          "TotalRefreshCount": 5,_x000D_
          "CustomInfo": {}_x000D_
        }_x000D_
      },_x000D_
      "8437": {_x000D_
        "$type": "Inside.Core.Formula.Definition.DefinitionAC, Inside.Core.Formula",_x000D_
        "ID": 8437,_x000D_
        "Results": [_x000D_
          [_x000D_
            "Employé"_x000D_
          ]_x000D_
        ],_x000D_
        "Statistics": {_x000D_
          "CreationDate": "2022-11-15T10:02:33.5062055+01:00",_x000D_
          "LastRefreshDate": "2020-11-09T16:15:48.0003931+01:00",_x000D_
          "TotalRefreshCount": 5,_x000D_
          "CustomInfo": {}_x000D_
        }_x000D_
      },_x000D_
      "8438": {_x000D_
        "$type": "Inside.Core.Formula.Definition.DefinitionAC, Inside.Core.Formula",_x000D_
        "ID": 8438,_x000D_
        "Results": [_x000D_
          [_x000D_
            "Employé"_x000D_
          ]_x000D_
        ],_x000D_
        "Statistics": {_x000D_
          "CreationDate": "2022-11-15T10:02:33.5062055+01:00",_x000D_
          "LastRefreshDate": "2020-11-09T16:15:48.0023878+01:00",_x000D_
          "TotalRefreshCount": 5,_x000D_
          "CustomInfo": {}_x000D_
        }_x000D_
      },_x000D_
      "8439": {_x000D_
        "$type": "Inside.Core.Formula.Definition.DefinitionAC, Inside.Core.Formula",_x000D_
        "ID": 8439,_x000D_
        "Results": [_x000D_
          [_x000D_
            "Ingénieur et cadre"_x000D_
          ]_x000D_
        ],_x000D_
        "Statistics": {_x000D_
          "CreationDate": "2022-11-15T10:02:33.5062055+01:00",_x000D_
          "LastRefreshDate": "2020-11-09T16:15:48.0033862+01:00",_x000D_
          "TotalRefreshCount": 5,_x000D_
          "CustomInfo": {}_x000D_
        }_x000D_
      },_x000D_
      "8440": {_x000D_
        "$type": "Inside.Core.Formula.Definition.DefinitionAC, Inside.Core.Formula",_x000D_
        "ID": 8440,_x000D_
        "Results": [_x000D_
          [_x000D_
            "Ingénieur et cadre"_x000D_
          ]_x000D_
        ],_x000D_
        "Statistics": {_x000D_
          "CreationDate": "2022-11-15T10:02:33.5062055+01:00",_x000D_
          "LastRefreshDate": "2020-11-09T16:15:48.0054158+01:00",_x000D_
          "TotalRefreshCount": 5,_x000D_
          "CustomInfo": {}_x000D_
        }_x000D_
      },_x000D_
      "8441": {_x000D_
        "$type": "Inside.Core.Formula.Definition.DefinitionAC, Inside.Core.Formula",_x000D_
        "ID": 8441,_x000D_
        "Results": [_x000D_
          [_x000D_
            "Employé"_x000D_
          ]_x000D_
        ],_x000D_
        "Statistics": {_x000D_
          "CreationDate": "2022-11-15T10:02:33.5062055+01:00",_x000D_
          "LastRefreshDate": "2020-11-09T16:15:48.0074101+01:00",_x000D_
          "TotalRefreshCount": 5,_x000D_
          "CustomInfo": {}_x000D_
        }_x000D_
      },_x000D_
      "8442": {_x000D_
        "$type": "Inside.Core.Formula.Definition.DefinitionAC, Inside.Core.Formula",_x000D_
        "ID": 8442,_x000D_
        "Results": [_x000D_
          [_x000D_
            "Employé"_x000D_
          ]_x000D_
        ],_x000D_
        "Statistics": {_x000D_
          "CreationDate": "2022-11-15T10:02:33.5062055+01:00",_x000D_
          "LastRefreshDate": "2020-11-09T16:15:48.0084071+01:00",_x000D_
          "TotalRefreshCount": 5,_x000D_
          "CustomInfo": {}_x000D_
        }_x000D_
      },_x000D_
      "8443": {_x000D_
        "$type": "Inside.Core.Formula.Definition.DefinitionAC, Inside.Core.Formula",_x000D_
        "ID": 8443,_x000D_
        "Results": [_x000D_
          [_x000D_
            "Employé"_x000D_
          ]_x000D_
        ],_x000D_
        "Statistics": {_x000D_
          "CreationDate": "2022-11-15T10:02:33.5062055+01:00",_x000D_
          "LastRefreshDate": "2020-11-09T16:15:48.0104102+01:00",_x000D_
          "TotalRefreshCount": 5,_x000D_
          "CustomInfo": {}_x000D_
        }_x000D_
      },_x000D_
      "8444": {_x000D_
        "$type": "Inside.Core.Formula.Definition.DefinitionAC, Inside.Core.Formula",_x000D_
        "ID": 8444,_x000D_
        "Results": [_x000D_
          [_x000D_
            "Ingénieur et cadre"_x000D_
          ]_x000D_
        ],_x000D_
        "Statistics": {_x000D_
          "CreationDate": "2022-11-15T10:02:33.5062055+01:00",_x000D_
          "LastRefreshDate": "2020-11-09T16:15:48.0124022+01:00",_x000D_
          "TotalRefreshCount": 5,_x000D_
          "CustomInfo": {}_x000D_
        }_x000D_
      },_x000D_
      "8445": {_x000D_
        "$type": "Inside.Core.Formula.Definition.DefinitionAC, Inside.Core.Formula",_x000D_
        "ID": 8445,_x000D_
        "Results": [_x000D_
          [_x000D_
            "Ingénieur et cadre"_x000D_
          ]_x000D_
        ],_x000D_
        "Statistics": {_x000D_
          "CreationDate": "2022-11-15T10:02:33.5062055+01:00",_x000D_
          "LastRefreshDate": "2020-11-09T16:15:48.0138428+01:00",_x000D_
          "TotalRefreshCount": 5,_x000D_
          "CustomInfo": {}_x000D_
        }_x000D_
      },_x000D_
      "8446": {_x000D_
        "$type": "Inside.Core.Formula.Definition.DefinitionAC, Inside.Core.Formula",_x000D_
        "ID": 8446,_x000D_
        "Results": [_x000D_
          [_x000D_
            "Employé"_x000D_
          ]_x000D_
        ],_x000D_
        "Statistics": {_x000D_
          "CreationDate": "2022-11-15T10:02:33.5062055+01:00",_x000D_
          "LastRefreshDate": "2020-11-09T16:15:48.0158334+01:00",_x000D_
          "TotalRefreshCount": 5,_x000D_
          "CustomInfo": {}_x000D_
        }_x000D_
      },_x000D_
      "8447": {_x000D_
        "$type": "Inside.Core.Formula.Definition.DefinitionAC, Inside.Core.Formula",_x000D_
        "ID": 8447,_x000D_
        "Results": [_x000D_
          [_x000D_
            "Employé"_x000D_
          ]_x000D_
        ],_x000D_
        "Statistics": {_x000D_
          "CreationDate": "2022-11-15T10:02:33.5062055+01:00",_x000D_
          "LastRefreshDate": "2020-11-09T16:15:48.0178667+01:00",_x000D_
          "TotalRefreshCount": 5,_x000D_
          "CustomInfo": {}_x000D_
        }_x000D_
      },_x000D_
      "8448": {_x000D_
        "$type": "Inside.Core.Formula.Definition.DefinitionAC, Inside.Core.Formula",_x000D_
        "ID": 8448,_x000D_
        "Results": [_x000D_
          [_x000D_
            "Ingénieur et cadre"_x000D_
          ]_x000D_
        ],_x000D_
        "Statistics": {_x000D_
          "CreationDate": "2022-11-15T10:02:33.5062055+01:00",_x000D_
          "LastRefreshDate": "2020-11-09T16:15:48.0188639+01:00",_x000D_
          "TotalRefreshCount": 5,_x000D_
          "CustomInfo": {}_x000D_
        }_x000D_
      },_x000D_
      "8449": {_x000D_
        "$type": "Inside.Core.Formula.Definition.DefinitionAC, Inside.Core.Formula",_x000D_
        "ID": 8449,_x000D_
        "Results": [_x000D_
          [_x000D_
            "Employé"_x000D_
          ]_x000D_
        ],_x000D_
        "Statistics": {_x000D_
          "CreationDate": "2022-11-15T10:02:33.5062055+01:00",_x000D_
          "LastRefreshDate": "2020-11-09T16:15:48.0208587+01:00",_x000D_
          "TotalRefreshCount": 5,_x000D_
          "CustomInfo": {}_x000D_
        }_x000D_
      },_x000D_
      "8450": {_x000D_
        "$type": "Inside.Core.Formula.Definition.DefinitionAC, Inside.Core.Formula",_x000D_
        "ID": 8450,_x000D_
        "Results": [_x000D_
          [_x000D_
            "Employé"_x000D_
          ]_x000D_
        ],_x000D_
        "Statistics": {_x000D_
          "CreationDate": "2022-11-15T10:02:33.5062055+01:00",_x000D_
          "LastRefreshDate": "2020-11-09T16:15:48.0228532+01:00",_x000D_
          "TotalRefreshCount": 5,_x000D_
          "CustomInfo": {}_x000D_
        }_x000D_
      },_x000D_
      "8451": {_x000D_
        "$type": "Inside.Core.Formula.Definition.DefinitionAC, Inside.Core.Formula",_x000D_
        "ID": 8451,_x000D_
        "Results": [_x000D_
          [_x000D_
            "Employé"_x000D_
          ]_x000D_
        ],_x000D_
        "Statistics": {_x000D_
          "CreationDate": "2022-11-15T10:02:33.5062055+01:00",_x000D_
          "LastRefreshDate": "2020-11-09T16:15:48.0238483+01:00",_x000D_
          "TotalRefreshCount": 5,_x000D_
          "CustomInfo": {}_x000D_
        }_x000D_
      },_x000D_
      "8452": {_x000D_
        "$type": "Inside.Core.Formula.Definition.DefinitionAC, Inside.Core.Formula",_x000D_
        "ID": 8452,_x000D_
        "Results": [_x000D_
          [_x000D_
            "2"_x000D_
          ]_x000D_
        ],_x000D_
        "Statistics": {_x000D_
          "CreationDate": "2022-11-15T10:02:33.5062055+01:00",_x000D_
          "LastRefreshDate": "2020-11-09T16:15:48.0258073+01:00",_x000D_
          "TotalRefreshCount": 5,_x000D_
          "CustomInfo": {}_x000D_
        }_x000D_
      },_x000D_
      "8453": {_x000D_
        "$type": "Inside.Core.Formula.Definition.DefinitionAC, Inside.Core.Formula",_x000D_
        "ID": 8453,_x000D_
        "Results": [_x000D_
          [_x000D_
            "3"_x000D_
          ]_x000D_
        ],_x000D_
        "Statistics": {_x000D_
          "CreationDate": "2022-11-15T10:02:33.5062055+01:00",_x000D_
          "LastRefreshDate": "2020-11-09T16:15:48.0278461+01:00",_x000D_
          "TotalRefreshCount": 5,_x000D_
          "CustomInfo": {}_x000D_
        }_x000D_
      },_x000D_
      "8454": {_x000D_
        "$type": "Inside.Core.Formula.Definition.DefinitionAC, Inside.Core.Formula",_x000D_
        "ID": 8454,_x000D_
        "Results": [_x000D_
          [_x000D_
            "3"_x000D_
          ]_x000D_
        ],_x000D_
        "Statistics": {_x000D_
          "CreationDate": "2022-11-15T10:02:33.5062055+01:00",_x000D_
          "LastRefreshDate": "2020-11-09T16:15:48.0288405+01:00",_x000D_
          "TotalRefreshCount": 5,_x000D_
          "CustomInfo": {}_x000D_
        }_x000D_
      },_x000D_
      "8455": {_x000D_
        "$type": "Inside.Core.Formula.Definition.DefinitionAC, Inside.Core.Formula",_x000D_
        "ID": 8455,_x000D_
        "Results": [_x000D_
          [_x000D_
            "1"_x000D_
          ]_x000D_
        ],_x000D_
        "Statistics": {_x000D_
          "CreationDate": "2022-11-15T10:02:33.5062055+01:00",_x000D_
          "LastRefreshDate": "2020-11-09T16:15:48.0308363+01:00",_x000D_
          "TotalRefreshCount": 5,_x000D_
          "CustomInfo": {}_x000D_
        }_x000D_
      },_x000D_
      "8456": {_x000D_
        "$type": "Inside.Core.Formula.Definition.DefinitionAC, Inside.Core.Formula",_x000D_
        "ID": 8456,_x000D_
        "Results": [_x000D_
          [_x000D_
            "2"_x000D_
          ]_x000D_
        ],_x000D_
        "Statistics": {_x000D_
          "CreationDate": "2022-11-15T10:02:33.5062055+01:00",_x000D_
          "LastRefreshDate": "2020-11-09T16:15:48.0328197+01:00",_x000D_
          "TotalRefreshCount": 5,_x000D_
          "CustomInfo": {}_x000D_
        }_x000D_
      },_x000D_
      "8457": {_x000D_
        "$type": "Inside.Core.Formula.Definition.DefinitionAC, Inside.Core.Formula",_x000D_
        "ID": 8457,_x000D_
        "Results": [_x000D_
          [_x000D_
            "3"_x000D_
          ]_x000D_
        ],_x000D_
        "Statistics": {_x000D_
          "CreationDate": "2022-11-15T10:02:33.5062055+01:00",_x000D_
          "LastRefreshDate": "2020-11-09T16:15:48.034784+01:00",_x000D_
          "TotalRefreshCount": 5,_x000D_
          "CustomInfo": {}_x000D_
        }_x000D_
      },_x000D_
      "8458": {_x000D_
        "$type": "Inside.Core.Formula.Definition.DefinitionAC, Inside.Core.Formula",_x000D_
        "ID": 8458,_x000D_
        "Results": [_x000D_
          [_x000D_
            "2"_x000D_
          ]_x000D_
        ],_x000D_
        "Statistics": {_x000D_
          "CreationDate": "2022-11-15T10:02:33.5062055+01:00",_x000D_
          "LastRefreshDate": "2020-11-09T16:15:48.0358123+01:00",_x000D_
          "TotalRefreshCount": 5,_x000D_
          "CustomInfo": {}_x000D_
        }_x000D_
      },_x000D_
      "8459": {_x000D_
        "$type": "Inside.Core.Formula.Definition.DefinitionAC, Inside.Core.Formula",_x000D_
        "ID": 8459,_x000D_
        "Results": [_x000D_
          [_x000D_
            "1"_x000D_
          ]_x000D_
        ],_x000D_
  </t>
  </si>
  <si>
    <t xml:space="preserve">      "Statistics": {_x000D_
          "CreationDate": "2022-11-15T10:02:33.5062055+01:00",_x000D_
          "LastRefreshDate": "2020-11-09T16:15:48.0378065+01:00",_x000D_
          "TotalRefreshCount": 5,_x000D_
          "CustomInfo": {}_x000D_
        }_x000D_
      },_x000D_
      "8460": {_x000D_
        "$type": "Inside.Core.Formula.Definition.DefinitionAC, Inside.Core.Formula",_x000D_
        "ID": 8460,_x000D_
        "Results": [_x000D_
          [_x000D_
            "1"_x000D_
          ]_x000D_
        ],_x000D_
        "Statistics": {_x000D_
          "CreationDate": "2022-11-15T10:02:33.5062055+01:00",_x000D_
          "LastRefreshDate": "2020-11-09T16:15:48.0517774+01:00",_x000D_
          "TotalRefreshCount": 5,_x000D_
          "CustomInfo": {}_x000D_
        }_x000D_
      },_x000D_
      "8461": {_x000D_
        "$type": "Inside.Core.Formula.Definition.DefinitionAC, Inside.Core.Formula",_x000D_
        "ID": 8461,_x000D_
        "Results": [_x000D_
          [_x000D_
            "2"_x000D_
          ]_x000D_
        ],_x000D_
        "Statistics": {_x000D_
          "CreationDate": "2022-11-15T10:02:33.5062055+01:00",_x000D_
          "LastRefreshDate": "2020-11-09T16:15:48.065779+01:00",_x000D_
          "TotalRefreshCount": 5,_x000D_
          "CustomInfo": {}_x000D_
        }_x000D_
      },_x000D_
      "8462": {_x000D_
        "$type": "Inside.Core.Formula.Definition.DefinitionAC, Inside.Core.Formula",_x000D_
        "ID": 8462,_x000D_
        "Results": [_x000D_
          [_x000D_
            "2"_x000D_
          ]_x000D_
        ],_x000D_
        "Statistics": {_x000D_
          "CreationDate": "2022-11-15T10:02:33.5062055+01:00",_x000D_
          "LastRefreshDate": "2020-11-09T16:15:48.0787586+01:00",_x000D_
          "TotalRefreshCount": 5,_x000D_
          "CustomInfo": {}_x000D_
        }_x000D_
      },_x000D_
      "8463": {_x000D_
        "$type": "Inside.Core.Formula.Definition.DefinitionAC, Inside.Core.Formula",_x000D_
        "ID": 8463,_x000D_
        "Results": [_x000D_
          [_x000D_
            "2"_x000D_
          ]_x000D_
        ],_x000D_
        "Statistics": {_x000D_
          "CreationDate": "2022-11-15T10:02:33.5062055+01:00",_x000D_
          "LastRefreshDate": "2020-11-09T16:15:48.1103697+01:00",_x000D_
          "TotalRefreshCount": 5,_x000D_
          "CustomInfo": {}_x000D_
        }_x000D_
      },_x000D_
      "8464": {_x000D_
        "$type": "Inside.Core.Formula.Definition.DefinitionAC, Inside.Core.Formula",_x000D_
        "ID": 8464,_x000D_
        "Results": [_x000D_
          [_x000D_
            "1"_x000D_
          ]_x000D_
        ],_x000D_
        "Statistics": {_x000D_
          "CreationDate": "2022-11-15T10:02:33.5062055+01:00",_x000D_
          "LastRefreshDate": "2020-11-09T16:15:48.1246006+01:00",_x000D_
          "TotalRefreshCount": 5,_x000D_
          "CustomInfo": {}_x000D_
        }_x000D_
      },_x000D_
      "8465": {_x000D_
        "$type": "Inside.Core.Formula.Definition.DefinitionAC, Inside.Core.Formula",_x000D_
        "ID": 8465,_x000D_
        "Results": [_x000D_
          [_x000D_
            ""_x000D_
          ]_x000D_
        ],_x000D_
        "Statistics": {_x000D_
          "CreationDate": "2022-11-15T10:02:33.5062055+01:00",_x000D_
          "LastRefreshDate": "2020-11-09T16:15:48.1376029+01:00",_x000D_
          "TotalRefreshCount": 5,_x000D_
          "CustomInfo": {}_x000D_
        }_x000D_
      },_x000D_
      "8466": {_x000D_
        "$type": "Inside.Core.Formula.Definition.DefinitionAC, Inside.Core.Formula",_x000D_
        "ID": 8466,_x000D_
        "Results": [_x000D_
          [_x000D_
            "Catégorie 1"_x000D_
          ]_x000D_
        ],_x000D_
        "Statistics": {_x000D_
          "CreationDate": "2022-11-15T10:02:33.5062055+01:00",_x000D_
          "LastRefreshDate": "2020-11-09T16:15:48.1435899+01:00",_x000D_
          "TotalRefreshCount": 5,_x000D_
          "CustomInfo": {}_x000D_
        }_x000D_
      },_x000D_
      "8467": {_x000D_
        "$type": "Inside.Core.Formula.Definition.DefinitionAC, Inside.Core.Formula",_x000D_
        "ID": 8467,_x000D_
        "Results": [_x000D_
          [_x000D_
            ""_x000D_
          ]_x000D_
        ],_x000D_
        "Statistics": {_x000D_
          "CreationDate": "2022-11-15T10:02:33.5062055+01:00",_x000D_
          "LastRefreshDate": "2020-11-09T16:15:48.7880334+01:00",_x000D_
          "TotalRefreshCount": 5,_x000D_
          "CustomInfo": {}_x000D_
        }_x000D_
      },_x000D_
      "8468": {_x000D_
        "$type": "Inside.Core.Formula.Definition.DefinitionAC, Inside.Core.Formula",_x000D_
        "ID": 8468,_x000D_
        "Results": [_x000D_
          [_x000D_
            "Catégorie 1"_x000D_
          ]_x000D_
        ],_x000D_
        "Statistics": {_x000D_
          "CreationDate": "2022-11-15T10:02:33.5062055+01:00",_x000D_
          "LastRefreshDate": "2020-11-09T16:15:48.8576536+01:00",_x000D_
          "TotalRefreshCount": 5,_x000D_
          "CustomInfo": {}_x000D_
        }_x000D_
      },_x000D_
      "8469": {_x000D_
        "$type": "Inside.Core.Formula.Definition.DefinitionAC, Inside.Core.Formula",_x000D_
        "ID": 8469,_x000D_
        "Results": [_x000D_
          [_x000D_
            ""_x000D_
          ]_x000D_
        ],_x000D_
        "Statistics": {_x000D_
          "CreationDate": "2022-11-15T10:02:33.5062055+01:00",_x000D_
          "LastRefreshDate": "2020-11-09T16:15:48.8596484+01:00",_x000D_
          "TotalRefreshCount": 5,_x000D_
          "CustomInfo": {}_x000D_
        }_x000D_
      },_x000D_
      "8470": {_x000D_
        "$type": "Inside.Core.Formula.Definition.DefinitionAC, Inside.Core.Formula",_x000D_
        "ID": 8470,_x000D_
        "Results": [_x000D_
          [_x000D_
            "Catégorie 1"_x000D_
          ]_x000D_
        ],_x000D_
        "Statistics": {_x000D_
          "CreationDate": "2022-11-15T10:02:33.5062055+01:00",_x000D_
          "LastRefreshDate": "2020-11-09T16:15:50.387881+01:00",_x000D_
          "TotalRefreshCount": 5,_x000D_
          "CustomInfo": {}_x000D_
        }_x000D_
      },_x000D_
      "8471": {_x000D_
        "$type": "Inside.Core.Formula.Definition.DefinitionAC, Inside.Core.Formula",_x000D_
        "ID": 8471,_x000D_
        "Results": [_x000D_
          [_x000D_
            ""_x000D_
          ]_x000D_
        ],_x000D_
        "Statistics": {_x000D_
          "CreationDate": "2022-11-15T10:02:33.5062055+01:00",_x000D_
          "LastRefreshDate": "2020-11-09T16:15:48.1637726+01:00",_x000D_
          "TotalRefreshCount": 5,_x000D_
          "CustomInfo": {}_x000D_
        }_x000D_
      },_x000D_
      "8472": {_x000D_
        "$type": "Inside.Core.Formula.Definition.DefinitionAC, Inside.Core.Formula",_x000D_
        "ID": 8472,_x000D_
        "Results": [_x000D_
          [_x000D_
            ""_x000D_
          ]_x000D_
        ],_x000D_
        "Statistics": {_x000D_
          "CreationDate": "2022-11-15T10:02:33.5062055+01:00",_x000D_
          "LastRefreshDate": "2020-11-09T16:15:49.7297284+01:00",_x000D_
          "TotalRefreshCount": 5,_x000D_
          "CustomInfo": {}_x000D_
        }_x000D_
      },_x000D_
      "8473": {_x000D_
        "$type": "Inside.Core.Formula.Definition.DefinitionAC, Inside.Core.Formula",_x000D_
        "ID": 8473,_x000D_
        "Results": [_x000D_
          [_x000D_
            "Catégorie 1"_x000D_
          ]_x000D_
        ],_x000D_
        "Statistics": {_x000D_
          "CreationDate": "2022-11-15T10:02:33.5062055+01:00",_x000D_
          "LastRefreshDate": "2020-11-09T16:15:49.5068362+01:00",_x000D_
          "TotalRefreshCount": 5,_x000D_
          "CustomInfo": {}_x000D_
        }_x000D_
      },_x000D_
      "8474": {_x000D_
        "$type": "Inside.Core.Formula.Definition.DefinitionAC, Inside.Core.Formula",_x000D_
        "ID": 8474,_x000D_
        "Results": [_x000D_
          [_x000D_
            ""_x000D_
          ]_x000D_
        ],_x000D_
        "Statistics": {_x000D_
          "CreationDate": "2022-11-15T10:02:33.5062055+01:00",_x000D_
          "LastRefreshDate": "2020-11-09T16:15:49.2982406+01:00",_x000D_
          "TotalRefreshCount": 5,_x000D_
          "CustomInfo": {}_x000D_
        }_x000D_
      },_x000D_
      "8475": {_x000D_
        "$type": "Inside.Core.Formula.Definition.DefinitionAC, Inside.Core.Formula",_x000D_
        "ID": 8475,_x000D_
        "Results": [_x000D_
          [_x000D_
            ""_x000D_
          ]_x000D_
        ],_x000D_
        "Statistics": {_x000D_
          "CreationDate": "2022-11-15T10:02:33.5062055+01:00",_x000D_
          "LastRefreshDate": "2020-11-09T16:15:49.3012318+01:00",_x000D_
          "TotalRefreshCount": 5,_x000D_
          "CustomInfo": {}_x000D_
        }_x000D_
      },_x000D_
      "8476": {_x000D_
        "$type": "Inside.Core.Formula.Definition.DefinitionAC, Inside.Core.Formula",_x000D_
        "ID": 8476,_x000D_
        "Results": [_x000D_
          [_x000D_
            ""_x000D_
          ]_x000D_
        ],_x000D_
        "Statistics": {_x000D_
          "CreationDate": "2022-11-15T10:02:33.5062055+01:00",_x000D_
          "LastRefreshDate": "2020-11-09T16:15:49.303227+01:00",_x000D_
          "TotalRefreshCount": 5,_x000D_
          "CustomInfo": {}_x000D_
        }_x000D_
      },_x000D_
      "8477": {_x000D_
        "$type": "Inside.Core.Formula.Definition.DefinitionAC, Inside.Core.Formula",_x000D_
        "ID": 8477,_x000D_
        "Results": [_x000D_
          [_x000D_
            "Catégorie 1"_x000D_
          ]_x000D_
        ],_x000D_
        "Statistics": {_x000D_
          "CreationDate": "2022-11-15T10:02:33.5062055+01:00",_x000D_
          "LastRefreshDate": "2020-11-09T16:15:49.3052219+01:00",_x000D_
          "TotalRefreshCount": 5,_x000D_
          "CustomInfo": {}_x000D_
        }_x000D_
      },_x000D_
      "8478": {_x000D_
        "$type": "Inside.Core.Formula.Definition.DefinitionAC, Inside.Core.Formula",_x000D_
        "ID": 8478,_x000D_
        "Results": [_x000D_
          [_x000D_
            "Catégorie 2"_x000D_
          ]_x000D_
        ],_x000D_
        "Statistics": {_x000D_
          "CreationDate": "2022-11-15T10:02:33.5062055+01:00",_x000D_
          "LastRefreshDate": "2020-11-09T16:15:49.3072161+01:00",_x000D_
          "TotalRefreshCount": 5,_x000D_
          "CustomInfo": {}_x000D_
        }_x000D_
      },_x000D_
      "8479": {_x000D_
        "$type": "Inside.Core.Formula.Definition.DefinitionAC, Inside.Core.Formula",_x000D_
        "ID": 8479,_x000D_
        "Results": [_x000D_
          [_x000D_
            ""_x000D_
          ]_x000D_
        ],_x000D_
        "Statistics": {_x000D_
          "CreationDate": "2022-11-15T10:02:33.5062055+01:00",_x000D_
          "LastRefreshDate": "2020-11-09T16:15:49.309211+01:00",_x000D_
          "TotalRefreshCount": 5,_x000D_
          "CustomInfo": {}_x000D_
        }_x000D_
      },_x000D_
      "8480": {_x000D_
        "$type": "Inside.Core.Formula.Definition.DefinitionAC, Inside.Core.Formula",_x000D_
        "ID": 8480,_x000D_
        "Results": [_x000D_
          [_x000D_
            ""_x000D_
          ]_x000D_
        ],_x000D_
        "Statistics": {_x000D_
          "CreationDate": "2022-11-15T10:02:33.5062055+01:00",_x000D_
          "LastRefreshDate": "2020-11-09T16:15:49.3112061+01:00",_x000D_
          "TotalRefreshCount": 5,_x000D_
          "CustomInfo": {}_x000D_
        }_x000D_
      },_x000D_
      "8481": {_x000D_
        "$type": "Inside.Core.Formula.Definition.DefinitionAC, Inside.Core.Formula",_x000D_
        "ID": 8481,_x000D_
        "Results": [_x000D_
          [_x000D_
            "Catégorie 1"_x000D_
          ]_x000D_
        ],_x000D_
        "Statistics": {_x000D_
          "CreationDate": "2022-11-15T10:02:33.5062055+01:00",_x000D_
          "LastRefreshDate": "2020-11-09T16:15:49.3132004+01:00",_x000D_
          "TotalRefreshCount": 5,_x000D_
          "CustomInfo": {}_x000D_
        }_x000D_
      },_x000D_
      "8482": {_x000D_
        "$type": "Inside.Core.Formula.Definition.DefinitionAC, Inside.Core.Formula",_x000D_
        "ID": 8482,_x000D_
        "Results": [_x000D_
          [_x000D_
            "Catégorie 3"_x000D_
          ]_x000D_
        ],_x000D_
        "Statistics": {_x000D_
          "CreationDate": "2022-11-15T10:02:33.5062055+01:00",_x000D_
          "LastRefreshDate": "2020-11-09T16:15:49.3157011+01:00",_x000D_
          "TotalRefreshCount": 5,_x000D_
          "CustomInfo": {}_x000D_
        }_x000D_
      },_x000D_
      "8483": {_x000D_
        "$type": "Inside.Core.Formula.Definition.DefinitionAC, Inside.Core.Formula",_x000D_
        "ID": 8483,_x000D_
        "Results": [_x000D_
          [_x000D_
            ""_x000D_
          ]_x000D_
        ],_x000D_
        "Statistics": {_x000D_
          "CreationDate": "2022-11-15T10:02:33.5062055+01:00",_x000D_
          "LastRefreshDate": "2020-11-09T16:15:49.3176957+01:00",_x000D_
          "TotalRefreshCount": 5,_x000D_
          "CustomInfo": {}_x000D_
        }_x000D_
      },_x000D_
      "8484": {_x000D_
        "$type": "Inside.Core.Formula.Definition.DefinitionAC, Inside.Core.Formula",_x000D_
        "ID": 8484,_x000D_
        "Results": [_x000D_
          [_x000D_
            ""_x000D_
          ]_x000D_
        ],_x000D_
        "Statistics": {_x000D_
          "CreationDate": "2022-11-15T10:02:33.5062055+01:00",_x000D_
          "LastRefreshDate": "2020-11-09T16:15:49.3196906+01:00",_x000D_
          "TotalRefreshCount": 5,_x000D_
          "CustomInfo": {}_x000D_
        }_x000D_
      },_x000D_
      "8485": {_x000D_
        "$type": "Inside.Core.Formula.Definition.DefinitionAC, Inside.Core.Formula",_x000D_
        "ID": 8485,_x000D_
        "Results": [_x000D_
          [_x000D_
            ""_x000D_
          ]_x000D_
        ],_x000D_
        "Statistics": {_x000D_
          "CreationDate": "2022-11-15T10:02:33.5062055+01:00",_x000D_
          "LastRefreshDate": "2020-11-09T16:15:49.3216851+01:00",_x000D_
          "TotalRefreshCount": 5,_x000D_
          "CustomInfo": {}_x000D_
        }_x000D_
      },_x000D_
      "8486": {_x000D_
        "$type": "Inside.Core.Formula.Definition.DefinitionAC, Inside.Core.Formula",_x000D_
        "ID": 8486,_x000D_
        "Results": [_x000D_
          [_x000D_
            "Catégorie 5"_x000D_
          ]_x000D_
        ],_x000D_
        "Statistics": {_x000D_
          "CreationDate": "2022-11-15T10:02:33.5062055+01:00",_x000D_
          "LastRefreshDate": "2020-11-09T16:15:49.323681+01:00",_x000D_
          "TotalRefreshCount": 5,_x000D_
          "CustomInfo": {}_x000D_
        }_x000D_
      },_x000D_
      "8487": {_x000D_
        "$type": "Inside.Core.Formula.Definition.DefinitionAC, Inside.Core.Formula",_x000D_
        "ID": 8487,_x000D_
        "Results": [_x000D_
          [_x000D_
            ""_x000D_
          ]_x000D_
        ],_x000D_
        "Statistics": {_x000D_
          "CreationDate": "2022-11-15T10:02:33.5062055+01:00",_x000D_
          "LastRefreshDate": "2020-11-09T16:15:49.3256755+01:00",_x000D_
          "TotalRefreshCount": 5,_x000D_
          "CustomInfo": {}_x000D_
        }_x000D_
      },_x000D_
      "8488": {_x000D_
        "$type": "Inside.Core.Formula.Definition.DefinitionAC, Inside.Core.Formula",_x000D_
        "ID": 8488,_x000D_
        "Results": [_x000D_
          [_x000D_
            ""_x000D_
          ]_x000D_
        ],_x000D_
        "Statistics": {_x000D_
          "CreationDate": "2022-11-15T10:02:33.5062055+01:00",_x000D_
          "LastRefreshDate": "2020-11-09T16:15:49.3276691+01:00",_x000D_
          "TotalRefreshCount": 5,_x000D_
          "CustomInfo": {}_x000D_
        }_x000D_
      },_x000D_
      "8489": {_x000D_
        "$type": "Inside.Core.Formula.Definition.DefinitionAC, Inside.Core.Formula",_x000D_
        "ID": 8489,_x000D_
        "Results": [_x000D_
          [_x000D_
            ""_x000D_
          ]_x000D_
        ],_x000D_
        "Statistics": {_x000D_
          "CreationDate": "2022-11-15T10:02:33.5062055+01:00",_x000D_
          "LastRefreshDate": "2020-11-09T16:15:49.3296641+01:00",_x000D_
          "TotalRefreshCount": 5,_x000D_
          "CustomInfo": {}_x000D_
        }_x000D_
      },_x000D_
      "8490": {_x000D_
        "$type": "Inside.Core.Formula.Definition.DefinitionAC, Inside.Core.Formula",_x000D_
        "ID": 8490,_x000D_
        "Results": [_x000D_
          [_x000D_
            "Catégorie 1"_x000D_
          ]_x000D_
        ],_x000D_
        "Statistics": {_x000D_
          "CreationDate": "2022-11-15T10:02:33.5062055+01:00",_x000D_
          "LastRefreshDate": "2020-11-09T16:15:49.3321779+01:00",_x000D_
          "TotalRefreshCount": 5,_x000D_
          "CustomInfo": {}_x000D_
        }_x000D_
      },_x000D_
      "8491": {_x000D_
        "$type": "Inside.Core.Formula.Definition.DefinitionAC, Inside.Core.Formula",_x000D_
        "ID": 8491,_x000D_
        "Results": [_x000D_
          [_x000D_
            "Catégorie 2"_x000D_
          ]_x000D_
        ],_x000D_
        "Statistics": {_x000D_
          "CreationDate": "2022-11-15T10:02:33.5062055+01:00",_x000D_
          "LastRefreshDate": "2020-11-09T16:15:49.3341611+01:00",_x000D_
          "TotalRefreshCount": 5,_x000D_
          "CustomInfo": {}_x000D_
        }_x000D_
      },_x000D_
      "8492": {_x000D_
        "$type": "Inside.Core.Formula.Definition.DefinitionAC, Inside.Core.Formula",_x000D_
        "ID": 8492,_x000D_
        "Results": [_x000D_
          [_x000D_
            ""_x000D_
          ]_x000D_
        ],_x000D_
        "Statistics": {_x000D_
          "CreationDate": "2022-11-15T10:02:33.5062055+01:00",_x000D_
          "LastRefreshDate": "2020-11-09T16:15:49.3361556+01:00",_x000D_
          "TotalRefreshCount": 5,_x000D_
          "CustomInfo": {}_x000D_
        }_x000D_
      },_x000D_
      "8493": {_x000D_
        "$type": "Inside.Core.Formula.Definition.DefinitionAC, Inside.Core.Formula",_x000D_
        "ID": 8493,_x000D_
        "Results": [_x000D_
          [_x000D_
            "Catégorie 1"_x000D_
          ]_x000D_
        ],_x000D_
        "Statistics": {_x000D_
          "CreationDate": "2022-11-15T10:02:33.5062055+01:00",_x000D_
          "LastRefreshDate": "2020-11-09T16:15:49.3381503+01:00",_x000D_
          "TotalRefreshCount": 5,_x000D_
          "CustomInfo": {}_x000D_
        }_x000D_
      },_x000D_
      "8494": {_x000D_
        "$type": "Inside.Core.Formula.Definition.DefinitionAC, Inside.Core.Formula",_x000D_
        "ID": 8494,_x000D_
        "Results": [_x000D_
          [_x000D_
            "Catégorie 1"_x000D_
          ]_x000D_
        ],_x000D_
        "Statistics": {_x000D_
          "CreationDate": "2022-11-15T10:02:33.5062055+01:00",_x000D_
          "LastRefreshDate": "2020-11-09T16:15:49.3401454+01:00",_x000D_
          "TotalRefreshCount": 5,_x000D_
          "CustomInfo": {}_x000D_
        }_x000D_
      },_x000D_
      "8495": {_x000D_
        "$type": "Inside.Core.Formula.Definition.DefinitionAC, Inside.Core.Formula",_x000D_
        "ID": 8495,_x000D_
        "Results": [_x000D_
          [_x000D_
            "Catégorie 3"_x000D_
          ]_x000D_
        ],_x000D_
        "Statistics": {_x000D_
          "CreationDate": "2022-11-15T10:02:33.5062055+01:00",_x000D_
          "LastRefreshDate": "2020-11-09T16:15:49.34214+01:00",_x000D_
          "TotalRefreshCount": 5,_x000D_
          "CustomInfo": {}_x000D_
        }_x000D_
      },_x000D_
      "8496": {_x000D_
        "$type": "Inside.Core.Formula.Definition.DefinitionAC, Inside.Core.Formula",_x000D_
        "ID": 8496,_x000D_
        "Results": [_x000D_
          [_x000D_
            "Catégorie 2"_x000D_
          ]_x000D_
        ],_x000D_
        "Statistics": {_x000D_
          "CreationDate": "2022-11-15T10:02:33.5062055+01:00",_x000D_
          "LastRefreshDate": "2020-11-09T16:15:49.3441347+01:00",_x000D_
          "TotalRefreshCount": 5,_x000D_
          "CustomInfo": {}_x000D_
        }_x000D_
      },_x000D_
      "8497": {_x000D_
        "$type": "Inside.Core.Formula.Definition.DefinitionAC, Inside.Core.Formula",_x000D_
        "ID": 8497,_x000D_
        "Results": [_x000D_
          [_x000D_
            "Catégorie 1"_x000D_
          ]_x000D_
        ],_x000D_
        "Statistics": {_x000D_
          "CreationDate": "2022-11-15T10:02:33.5062055+01:00",_x000D_
          "LastRefreshDate": "2020-11-09T16:15:49.3461296+01:00",_x000D_
          "TotalRefreshCount": 5,_x000D_
          "CustomInfo": {}_x000D_
        }_x000D_
      },_x000D_
      "8498": {_x000D_
        "$type": "Inside.Core.Formula.Definition.DefinitionAC, Inside.Core.Formula",_x000D_
        "ID": 8498,_x000D_
        "Results": [_x000D_
          [_x000D_
            ""_x000D_
          ]_x000D_
        ],_x000D_
        "Statistics": {_x000D_
          "CreationDate": "2022-11-15T10:02:33.5062055+01:00",_x000D_
          "LastRefreshDate": "2020-11-09T16:15:49.3481252+01:00",_x000D_
          "TotalRefreshCount": 5,_x000D_
          "CustomInfo": {}_x000D_
        }_x000D_
      },_x000D_
      "8499": {_x000D_
        "$type": "Inside.Core.Formula.Definition.DefinitionAC, Inside.Core.Formula",_x000D_
        "ID": 8499,_x000D_
        "Results": [_x000D_
          [_x000D_
            "Catégorie 3"_x000D_
          ]_x000D_
        ],_x000D_
        "Statistics": {_x000D_
          "CreationDate": "2022-11-15T10:02:33.5062055+01:00",_x000D_
          "LastRefreshDate": "2020-11-09T16:15:49.350119+01:00",_x000D_
          "TotalRefreshCount": 5,_x000D_
          "CustomInfo": {}_x000D_
        }_x000D_
      },_x000D_
      "8500": {_x000D_
        "$type": "Inside.Core.Formula.Definition.DefinitionAC, Inside.Core.Formula",_x000D_
        "ID": 8500,_x000D_
        "Results": [_x000D_
          [_x000D_
            ""_x000D_
          ]_x000D_
        ],_x000D_
        "Statistics": {_x000D_
          "CreationDate": "2022-11-15T10:02:33.5062055+01:00",_x000D_
          "LastRefreshDate": "2020-11-09T16:15:49.3521141+01:00",_x000D_
          "TotalRefreshCount": 5,_x000D_
          "CustomInfo": {}_x000D_
        }_x000D_
      },_x000D_
      "8501": {_x000D_
        "$type": "Inside.Core.Formula.Definition.DefinitionAC, Inside.Core.Formula",_x000D_
        "ID": 8501,_x000D_
        "Results": [_x000D_
          [_x000D_
            ""_x000D_
          ]_x000D_
        ],_x000D_
        "Statistics": {_x000D_
          "CreationDate": "2022-11-15T10:02:33.5062055+01:00",_x000D_
          "LastRefreshDate": "2020-11-09T16:15:49.3541107+01:00",_x000D_
          "TotalRefreshCount": 5,_x000D_
          "CustomInfo": {}_x000D_
        }_x000D_
      },_x000D_
      "8502": {_x000D_
        "$type": "Inside.Core.Formula.Definition.DefinitionAC, Inside.Core.Formula",_x000D_
        "ID": 8502,_x000D_
        "Results": [_x000D_
          [_x000D_
            ""_x000D_
          ]_x000D_
        ],_x000D_
        "Statistics": {_x000D_
          "CreationDate": "2022-11-15T10:02:33.5062055+01:00",_x000D_
          "LastRefreshDate": "2020-11-09T16:15:49.3561033+01:00",_x000D_
          "TotalRefreshCount": 5,_x000D_
          "CustomInfo": {}_x000D_
        }_x000D_
      },_x000D_
      "8503": {_x000D_
        "$type": "Inside.Core.Formula.Definition.DefinitionAC, Inside.Core.Formula",_x000D_
        "ID": 8503,_x000D_
        "Results": [_x000D_
          [_x000D_
            "Catégorie 1"_x000D_
          ]_x000D_
        ],_x000D_
        "Statistics": {_x000D_
          "CreationDate": "2022-11-15T10:02:33.5062055+01:00",_x000D_
          "LastRefreshDate": "2020-11-09T16:15:49.3580983+01:00",_x000D_
          "TotalRefreshCount": 5,_x000D_
          "CustomInfo": {}_x000D_
        }_x000D_
      },_x000D_
      "8504": {_x000D_
        "$type": "Inside.Core.Formula.Definition.DefinitionAC, Inside.Core.Formula",_x000D_
        "ID": 8504,_x000D_
        "Results": [_x000D_
          [_x000D_
            ""_x000D_
          ]_x000D_
        ],_x000D_
        "Statistics": {_x000D_
          "CreationDate": "2022-11-15T10:02:33.5062055+01:00",_x000D_
          "LastRefreshDate": "2020-11-09T16:15:49.360093+01:00",_x000D_
          "TotalRefreshCount": 5,_x000D_
          "CustomInfo": {}_x000D_
        }_x000D_
      },_x000D_
      "8505": {_x000D_
        "$type": "Inside.Core.Formula.Definition.DefinitionAC, Inside.Core.Formula",_x000D_
        "ID": 8505,_x000D_
        "Results": [_x000D_
          [_x000D_
            "Catégorie 4"_x000D_
          ]_x000D_
        ],_x000D_
        "Statistics": {_x000D_
          "CreationDate": "2022-11-15T10:02:33.5062055+01:00",_x000D_
          "LastRefreshDate": "2020-11-09T16:15:49.3620875+01:00",_x000D_
          "TotalRefreshCount": 5,_x000D_
          "CustomInfo": {}_x000D_
        }_x000D_
      },_x000D_
      "8506": {_x000D_
        "$type": "Inside.Core.Formula.Definition.DefinitionAC, Inside.Core.Formula",_x000D_
        "ID": 8506,_x000D_
        "Results": [_x000D_
          [_x000D_
            ""_x000D_
          ]_x000D_
        ],_x000D_
        "Statistics": {_x000D_
          "CreationDate": "2022-11-15T10:02:33.5062055+01:00",_x000D_
          "LastRefreshDate": "2020-11-09T16:15:49.3650924+01:00",_x000D_
          "TotalRefreshCount": 5,_x000D_
          "CustomInfo": {}_x000D_
        }_x000D_
      },_x000D_
      "8507": {_x000D_
        "$type": "Inside.Core.Formula.Definition.DefinitionAC, Inside.Core.Formula",_x000D_
        "ID": 8507,_x000D_
        "Results": [_x000D_
          [_x000D_
            "200"_x000D_
          ]_x000D_
        ],_x000D_
        "Statistics": {_x000D_
          "CreationDate": "2022-11-15T10:02:33.5062055+01:00",_x000D_
          "LastRefreshDate": "2020-11-09T16:15:49.3670758+01:00",_x000D_
          "TotalRefreshCount": 5,_x000D_
          "CustomInfo": {}_x000D_
        }_x000D_
      },_x000D_
      "8508": {_x000D_
        "$type": "Inside.Core.Formula.Definition.DefinitionAC, Inside.Core.Formula",_x000D_
        "ID": 8508,_x000D_
        "Results": [_x000D_
          [_x000D_
            "250"_x000D_
          ]_x000D_
        ],_x000D_
        "Statistics": {_x000D_
          "CreationDate": "2022-11-15T10:02:33.5062055+01:00",_x000D_
          "LastRefreshDate": "2020-11-09T16:15:49.3690703+01:00",_x000D_
          "TotalRefreshCount": 5,_x000D_
          "CustomInfo": {}_x000D_
        }_x000D_
      },_x000D_
      "8509": {_x000D_
        "$type": "Inside.Core.Formula.Definition.DefinitionAC, Inside.Core.Formula",_x000D_
        "ID": 8509,_x000D_
        "Results": [_x000D_
          [_x000D_
            "200"_x000D_
          ]_x000D_
        ],_x000D_
        "Statistics": {_x000D_
          "CreationDate": "2022-11-15T10:02:33.5062055+01:00",_x000D_
          "LastRefreshDate": "2020-11-09T16:15:49.3701043+01:00",_x000D_
          "TotalRefreshCount": 5,_x000D_
          "CustomInfo": {}_x000D_
        }_x000D_
      },_x000D_
      "8510": {_x000D_
        "$type": "Inside.Core.Formula.Definition.DefinitionAC, Inside.Core.Formula",_x000D_
        "ID": 8510,_x000D_
        "Results": [_x000D_
          [_x000D_
            "100"_x000D_
          ]_x000D_
        ],_x000D_
        "Statistics": {_x000D_
          "CreationDate": "2022-11-15T10:02:33.5062055+01:00",_x000D_
          "LastRefreshDate": "2020-11-09T16:15:49.3720624+01:00",_x000D_
          "TotalRefreshCount": 5,_x000D_
          "CustomInfo": {}_x000D_
        }_x000D_
      },_x000D_
      "8511": {_x000D_
        "$type": "Inside.Core.Formula.Definition.DefinitionAC, Inside.Core.Formula",_x000D_
        "ID": 8511,_x000D_
        "Results": [_x000D_
          [_x000D_
            "200"_x000D_
          ]_x000D_
        ],_x000D_
        "Statistics": {_x000D_
          "CreationDate": "2022-11-15T10:02:33.5062055+01:00",_x000D_
          "LastRefreshDate": "2020-11-09T16:15:49.3740954+01:00",_x000D_
          "TotalRefreshCount": 5,_x000D_
          "CustomInfo": {}_x000D_
        }_x000D_
      },_x000D_
      "8512": {_x000D_
        "$type": "Inside.Core.Formula.Definition.DefinitionAC, Inside.Core.Formula",_x000D_
        "ID": 8512,_x000D_
        "Results": [_x000D_
          [_x000D_
            "250"_x000D_
          ]_x000D_
        ],_x000D_
        "Statistics": {_x000D_
          "CreationDate": "2022-11-15T10:02:33.5062055+01:00",_x000D_
          "LastRefreshDate": "2020-11-09T16:15:49.3760885+01:00",_x000D_
          "TotalRefreshCount": 5,_x000D_
          "CustomInfo": {}_x000D_
        }_x000D_
      },_x000D_
      "8513": {_x000D_
        "$type": "Inside.Core.Formula.Definition.DefinitionAC, Inside.Core.Formula",_x000D_
        "ID": 8513,_x000D_
        "Results": [_x000D_
          [_x000D_
            "400"_x000D_
          ]_x000D_
        ],_x000D_
        "Statistics": {_x000D_
          "CreationDate": "2022-11-15T10:02:33.5062055+01:00",_x000D_
          "LastRefreshDate": "2020-11-09T16:15:49.3780468+01:00",_x000D_
          "TotalRefreshCount": 5,_x000D_
          "CustomInfo": {}_x000D_
        }_x000D_
      },_x000D_
      "8514": {_x000D_
        "$type": "Inside.Core.Formula.Definition.DefinitionAC, Inside.Core.Formula",_x000D_
        "ID": 8514,_x000D_
        "Results": [_x000D_
          [_x000D_
            "250"_x000D_
          ]_x000D_
        ],_x000D_
        "Statistics": {_x000D_
          "CreationDate": "2022-11-15T10:02:33.5062055+01:00",_x000D_
          "LastRefreshDate": "2020-11-09T16:15:49.379088+01:00",_x000D_
          "TotalRefreshCount": 5,_x000D_
          "CustomInfo": {}_x000D_
        }_x000D_
      },_x000D_
      "8515": {_x000D_
        "$type": "Inside.Core.Formula.Definition.DefinitionAC, Inside.Core.Formula",_x000D_
        "ID": 8515,_x000D_
        "Results": [_x000D_
          [_x000D_
            "200"_x000D_
          ]_x000D_
        ],_x000D_
        "Statistics": {_x000D_
          "CreationDate": "2022-11-15T10:02:33.5062055+01:00",_x000D_
          "LastRefreshDate": "2020-11-09T16:15:49.3810389+01:00",_x000D_
          "TotalRefreshCount": 5,_x000D_
          "CustomInfo": {}_x000D_
        }_x000D_
      },_x000D_
      "8516": {_x000D_
        "$type": "Inside.Core.Formula.Definition.DefinitionAC, Inside.Core.Formula",_x000D_
        "ID": 8516,_x000D_
        "Results": [_x000D_
          [_x000D_
            "200"_x000D_
          ]_x000D_
        ],_x000D_
        "Statistics": {_x000D_
          "CreationDate": "2022-11-15T10:02:33.5062055+01:00",_x000D_
          "LastRefreshDate": "2020-11-09T16:15:49.3841273+01:00",_x000D_
          "TotalRefreshCount": 5,_x000D_
          "CustomInfo": {}_x000D_
        }_x000D_
      },_x000D_
      "8517": {_x000D_
        "$type": "Inside.Core.Formula.Definition.DefinitionAC, Inside.Core.Formula",_x000D_
        "ID": 8517,_x000D_
        "Results": [_x000D_
          [_x000D_
            "100"_x000D_
          ]_x000D_
        ],_x000D_
        "Statistics": {_x000D_
          "CreationDate": "2022-11-15T10:02:33.5062055+01:00",_x000D_
          "LastRefreshDate": "2020-11-09T16:15:49.3861206+01:00",_x000D_
          "TotalRefreshCount": 5,_x000D_
          "CustomInfo": {}_x000D_
        }_x000D_
      },_x000D_
      "8518": {_x000D_
        "$type": "Inside.Core.Formula.Definition.DefinitionAC, Inside.Core.Formula",_x000D_
        "ID": 8518,_x000D_
        "Results": [_x000D_
          [_x000D_
            "300"_x000D_
          ]_x000D_
        ],_x000D_
        "Statistics": {_x000D_
          "CreationDate": "2022-11-15T10:02:33.5062055+01:00",_x000D_
          "LastRefreshDate": "2020-11-09T16:15:49.3871173+01:00",_x000D_
          "TotalRefreshCount": 5,_x000D_
          "CustomInfo": {}_x000D_
        }_x000D_
      },_x000D_
      "8519": {_x000D_
        "$type": "Inside.Core.Formula.Definition.DefinitionAC, Inside.Core.Formula",_x000D_
        "ID": 8519,_x000D_
        "Results": [_x000D_
          [_x000D_
            "150"_x000D_
          ]_x000D_
        ],_x000D_
        "Statistics": {_x000D_
          "CreationDate": "2022-11-15T10:02:33.5062055+01:00",_x000D_
          "LastRefreshDate": "2020-11-09T16:15:49.3891125+01:00",_x000D_
          "TotalRefreshCount": 5,_x000D_
          "CustomInfo": {}_x000D_
        }_x000D_
      },_x000D_
      "8520": {_x000D_
        "$type": "Inside.Core.Formula.Definition.DefinitionAC, Inside.Core.Formula",_x000D_
        "ID": 8520,_x000D_
        "Results": [_x000D_
          [_x000D_
            "200"_x000D_
          ]_x000D_
        ],_x000D_
        "Statistics": {_x000D_
          "CreationDate": "2022-11-15T10:02:33.5062055+01:00",_x000D_
          "LastRefreshDate": "2020-11-09T16:15:49.3911069+01:00",_x000D_
          "TotalRefreshCount": 5,_x000D_
          "CustomInfo": {}_x000D_
        }_x000D_
      },_x000D_
      "8521": {_x000D_
        "$type": "Inside.Core.Formula.Definition.DefinitionAC, Inside.Core.Formula",_x000D_
        "ID": 8521,_x000D_
        "Results": [_x000D_
          [_x000D_
            "100"_x000D_
          ]_x000D_
        ],_x000D_
        "Statistics": {_x000D_
          "CreationDate": "2022-11-15T10:02:33.5062055+01:00",_x000D_
          "LastRefreshDate": "2020-11-09T16:15:49.3931045+01:00",_x000D_
          "TotalRefreshCount": 5,_x000D_
          "CustomInfo": {}_x000D_
        }_x000D_
      },_x000D_
      "8522": {_x000D_
        "$type": "Inside.Core.Formula.Definition.DefinitionAC, Inside.Core.Formula",_x000D_
        "ID": 8522,_x000D_
        "Results": [_x000D_
          [_x000D_
            "300"_x000D_
          ]_x000D_
        ],_x000D_
        "Statistics": {_x000D_
          "CreationDate": "2022-11-15T10:02:33.5062055+01:00",_x000D_
          "LastRefreshDate": "2020-11-09T16:15:49.3941016+01:00",_x000D_
          "TotalRefreshCount": 5,_x000D_
          "CustomInfo": {}_x000D_
        }_x000D_
      },_x000D_
      "8523": {_x000D_
        "$type": "Inside.Core.Formula.Definition.DefinitionAC, Inside.Core.Formula",_x000D_
        "ID": 8523,_x000D_
        "Results": [_x000D_
          [_x000D_
            "150"_x000D_
          ]_x000D_
        ],_x000D_
        "Statistics": {_x000D_
          "CreationDate": "2022-11-15T10:02:33.5062055+01:00",_x000D_
          "LastRefreshDate": "2020-11-09T16:15:49.3960961+01:00",_x000D_
          "TotalRefreshCount": 5,_x000D_
          "CustomInfo": {}_x000D_
        }_x000D_
      },_x000D_
      "8524": {_x000D_
        "$type": "Inside.Core.Formula.Definition.DefinitionAC, Inside.Core.Formula",_x000D_
        "ID": 8524,_x000D_
        "Results": [_x000D_
          [_x000D_
            "200"_x000D_
          ]_x000D_
        ],_x000D_
        "Statistics": {_x000D_
          "CreationDate": "2022-11-15T10:02:33.5062055+01:00",_x000D_
          "LastRefreshDate": "2020-11-09T16:15:49.3980909+01:00",_x000D_
          "TotalRefreshCount": 5,_x000D_
          "CustomInfo": {}_x000D_
        }_x000D_
      },_x000D_
      "8525": {_x000D_
        "$type": "Inside.Core.Formula.Definition.DefinitionAC, Inside.Core.Formula",_x000D_
        "ID": 8525,_x000D_
        "Results": [_x000D_
          [_x000D_
            "250"_x000D_
          ]_x000D_
        ],_x000D_
        "Statistics": {_x000D_
          "CreationDate": "2022-11-15T10:02:33.5062055+01:00",_x000D_
          "LastRefreshDate": "2020-11-09T16:15:49.4000857+01:00",_x000D_
          "TotalRefreshCount": 5,_x000D_
          "CustomInfo": {}_x000D_
        }_x000D_
      },_x000D_
      "8526": {_x000D_
        "$type": "Inside.Core.Formula.Definition.DefinitionAC, Inside.Core.Formula",_x000D_
        "ID": 8526,_x000D_
        "Results": [_x000D_
          [_x000D_
            "200"_x000D_
          ]_x000D_
        ],_x000D_
        "Statistics": {_x000D_
          "CreationDate": "2022-11-15T10:02:33.5062055+01:00",_x000D_
          "LastRefreshDate": "2020-11-09T16:15:49.4020803+01:00",_x000D_
          "TotalRefreshCount": 5,_x000D_
          "CustomInfo": {}_x000D_
        }_x000D_
      },_x000D_
      "8527": {_x000D_
        "$type": "Inside.Core.Formula.Definition.DefinitionAC, Inside.Core.Formula",_x000D_
        "ID": 8527,_x000D_
        "Results": [_x000D_
          [_x000D_
            "100"_x000D_
          ]_x000D_
        ],_x000D_
        "Statistics": {_x000D_
          "CreationDate": "2022-11-15T10:02:33.5062055+01:00",_x000D_
          "LastRefreshDate": "2020-11-09T16:15:49.4040751+01:00",_x000D_
          "TotalRefreshCount": 5,_x000D_
          "CustomInfo": {}_x000D_
        }_x000D_
      },_x000D_
      "8528": {_x000D_
        "$type": "Inside.Core.Formula.Definition.DefinitionAC, Inside.Core.Formula",_x000D_
        "ID": 8528,_x000D_
        "Results": [_x000D_
          [_x000D_
            "200"_x000D_
          ]_x000D_
        ],_x000D_
        "Statistics": {_x000D_
          "CreationDate": "2022-11-15T10:02:33.5062055+01:00",_x000D_
          "LastRefreshDate": "2020-11-09T16:15:49.4050726+01:00",_x000D_
          "TotalRefreshCount": 5,_x000D_
          "CustomInfo": {}_x000D_
        }_x000D_
      },_x000D_
      "8529": {_x000D_
        "$type": "Inside.Core.Formula.Definition.DefinitionAC, Inside.Core.Formula",_x000D_
        "ID": 8529,_x000D_
        "Results": [_x000D_
          [_x000D_
            "250"_x000D_
          ]_x000D_
        ],_x000D_
        "Statistics": {_x000D_
          "CreationDate": "2022-11-15T10:02:33.5062055+01:00",_x000D_
          "LastRefreshDate": "2020-11-09T16:15:49.4070668+01:00",_x000D_
          "TotalRefreshCount": 5,_x000D_
          "CustomInfo": {}_x000D_
        }_x000D_
      },_x000D_
      "8530": {_x000D_
        "$type": "Inside.Core.Formula.Definition.DefinitionAC, Inside.Core.Formula",_x000D_
        "ID": 8530,_x000D_
        "Results": [_x000D_
          [_x000D_
            "400"_x000D_
          ]_x000D_
        ],_x000D_
        "Statistics": {_x000D_
          "CreationDate": "2022-11-15T10:02:33.5062055+01:00",_x000D_
          "LastRefreshDate": "2020-11-09T16:15:49.4090899+01:00",_x000D_
          "TotalRefreshCount": 5,_x000D_
          "CustomInfo": {}_x000D_
        }_x000D_
      },_x000D_
      "8531": {_x000D_
        "$type": "Inside.Core.Formula.Definition.DefinitionAC, Inside.Core.Formula",_x000D_
        "ID": 8531,_x000D_
        "Results": [_x000D_
          [_x000D_
            "250"_x000D_
          ]_x000D_
        ],_x000D_
        "Statistics": {_x000D_
          "CreationDate": "2022-11-15T10:02:33.5062055+01:00",_x000D_
          "LastRefreshDate": "2020-11-09T16:15:49.4120545+01:00",_x000D_
          "TotalRefreshCount": 5,_x000D_
          "CustomInfo": {}_x000D_
        }_x000D_
      },_x000D_
      "8532": {_x000D_
        "$type": "Inside.Core.Formula.Definition.DefinitionAC, Inside.Core.Formula",_x000D_
        "ID": 8532,_x000D_
        "Results": [_x000D_
          [_x000D_
            "150"_x000D_
          ]_x000D_
        ],_x000D_
        "Statistics": {_x000D_
          "CreationDate": "2022-11-15T10:02:33.5062055+01:00",_x000D_
          "LastRefreshDate": "2020-11-09T16:15:49.4198663+01:00",_x000D_
          "TotalRefreshCount": 5,_x000D_
          "CustomInfo": {}_x000D_
        }_x000D_
      },_x000D_
      "8533": {_x000D_
        "$type": "Inside.Core.Formula.Definition.DefinitionAC, Inside.Core.Formula",_x000D_
        "ID": 8533,_x000D_
   </t>
  </si>
  <si>
    <t xml:space="preserve">     "Results": [_x000D_
          [_x000D_
            "250"_x000D_
          ]_x000D_
        ],_x000D_
        "Statistics": {_x000D_
          "CreationDate": "2022-11-15T10:02:33.5062055+01:00",_x000D_
          "LastRefreshDate": "2020-11-09T16:15:49.420859+01:00",_x000D_
          "TotalRefreshCount": 5,_x000D_
          "CustomInfo": {}_x000D_
        }_x000D_
      },_x000D_
      "8534": {_x000D_
        "$type": "Inside.Core.Formula.Definition.DefinitionAC, Inside.Core.Formula",_x000D_
        "ID": 8534,_x000D_
        "Results": [_x000D_
          [_x000D_
            "300"_x000D_
          ]_x000D_
        ],_x000D_
        "Statistics": {_x000D_
          "CreationDate": "2022-11-15T10:02:33.5062055+01:00",_x000D_
          "LastRefreshDate": "2020-11-09T16:15:49.4228587+01:00",_x000D_
          "TotalRefreshCount": 5,_x000D_
          "CustomInfo": {}_x000D_
        }_x000D_
      },_x000D_
      "8535": {_x000D_
        "$type": "Inside.Core.Formula.Definition.DefinitionAC, Inside.Core.Formula",_x000D_
        "ID": 8535,_x000D_
        "Results": [_x000D_
          [_x000D_
            "250"_x000D_
          ]_x000D_
        ],_x000D_
        "Statistics": {_x000D_
          "CreationDate": "2022-11-15T10:02:33.5062055+01:00",_x000D_
          "LastRefreshDate": "2020-11-09T16:15:49.4248476+01:00",_x000D_
          "TotalRefreshCount": 5,_x000D_
          "CustomInfo": {}_x000D_
        }_x000D_
      },_x000D_
      "8536": {_x000D_
        "$type": "Inside.Core.Formula.Definition.DefinitionAC, Inside.Core.Formula",_x000D_
        "ID": 8536,_x000D_
        "Results": [_x000D_
          [_x000D_
            "100"_x000D_
          ]_x000D_
        ],_x000D_
        "Statistics": {_x000D_
          "CreationDate": "2022-11-15T10:02:33.5062055+01:00",_x000D_
          "LastRefreshDate": "2020-11-09T16:15:49.4258404+01:00",_x000D_
          "TotalRefreshCount": 5,_x000D_
          "CustomInfo": {}_x000D_
        }_x000D_
      },_x000D_
      "8537": {_x000D_
        "$type": "Inside.Core.Formula.Definition.DefinitionAC, Inside.Core.Formula",_x000D_
        "ID": 8537,_x000D_
        "Results": [_x000D_
          [_x000D_
            "100"_x000D_
          ]_x000D_
        ],_x000D_
        "Statistics": {_x000D_
          "CreationDate": "2022-11-15T10:02:33.5062055+01:00",_x000D_
          "LastRefreshDate": "2020-11-09T16:15:49.4278437+01:00",_x000D_
          "TotalRefreshCount": 5,_x000D_
          "CustomInfo": {}_x000D_
        }_x000D_
      },_x000D_
      "8538": {_x000D_
        "$type": "Inside.Core.Formula.Definition.DefinitionAC, Inside.Core.Formula",_x000D_
        "ID": 8538,_x000D_
        "Results": [_x000D_
          [_x000D_
            "250"_x000D_
          ]_x000D_
        ],_x000D_
        "Statistics": {_x000D_
          "CreationDate": "2022-11-15T10:02:33.5062055+01:00",_x000D_
          "LastRefreshDate": "2020-11-09T16:15:49.4298426+01:00",_x000D_
          "TotalRefreshCount": 5,_x000D_
          "CustomInfo": {}_x000D_
        }_x000D_
      },_x000D_
      "8539": {_x000D_
        "$type": "Inside.Core.Formula.Definition.DefinitionAC, Inside.Core.Formula",_x000D_
        "ID": 8539,_x000D_
        "Results": [_x000D_
          [_x000D_
            "300"_x000D_
          ]_x000D_
        ],_x000D_
        "Statistics": {_x000D_
          "CreationDate": "2022-11-15T10:02:33.5062055+01:00",_x000D_
          "LastRefreshDate": "2020-11-09T16:15:49.430841+01:00",_x000D_
          "TotalRefreshCount": 5,_x000D_
          "CustomInfo": {}_x000D_
        }_x000D_
      },_x000D_
      "8540": {_x000D_
        "$type": "Inside.Core.Formula.Definition.DefinitionAC, Inside.Core.Formula",_x000D_
        "ID": 8540,_x000D_
        "Results": [_x000D_
          [_x000D_
            "100"_x000D_
          ]_x000D_
        ],_x000D_
        "Statistics": {_x000D_
          "CreationDate": "2022-11-15T10:02:33.5062055+01:00",_x000D_
          "LastRefreshDate": "2020-11-09T16:15:49.4323609+01:00",_x000D_
          "TotalRefreshCount": 5,_x000D_
          "CustomInfo": {}_x000D_
        }_x000D_
      },_x000D_
      "8541": {_x000D_
        "$type": "Inside.Core.Formula.Definition.DefinitionAC, Inside.Core.Formula",_x000D_
        "ID": 8541,_x000D_
        "Results": [_x000D_
          [_x000D_
            "150"_x000D_
          ]_x000D_
        ],_x000D_
        "Statistics": {_x000D_
          "CreationDate": "2022-11-15T10:02:33.5062055+01:00",_x000D_
          "LastRefreshDate": "2020-11-09T16:15:49.4343837+01:00",_x000D_
          "TotalRefreshCount": 5,_x000D_
          "CustomInfo": {}_x000D_
        }_x000D_
      },_x000D_
      "8542": {_x000D_
        "$type": "Inside.Core.Formula.Definition.DefinitionAC, Inside.Core.Formula",_x000D_
        "ID": 8542,_x000D_
        "Results": [_x000D_
          [_x000D_
            "200"_x000D_
          ]_x000D_
        ],_x000D_
        "Statistics": {_x000D_
          "CreationDate": "2022-11-15T10:02:33.5062055+01:00",_x000D_
          "LastRefreshDate": "2020-11-09T16:15:49.4363798+01:00",_x000D_
          "TotalRefreshCount": 5,_x000D_
          "CustomInfo": {}_x000D_
        }_x000D_
      },_x000D_
      "8543": {_x000D_
        "$type": "Inside.Core.Formula.Definition.DefinitionAC, Inside.Core.Formula",_x000D_
        "ID": 8543,_x000D_
        "Results": [_x000D_
          [_x000D_
            "100"_x000D_
          ]_x000D_
        ],_x000D_
        "Statistics": {_x000D_
          "CreationDate": "2022-11-15T10:02:33.5062055+01:00",_x000D_
          "LastRefreshDate": "2020-11-09T16:15:49.4373775+01:00",_x000D_
          "TotalRefreshCount": 5,_x000D_
          "CustomInfo": {}_x000D_
        }_x000D_
      },_x000D_
      "8544": {_x000D_
        "$type": "Inside.Core.Formula.Definition.DefinitionAC, Inside.Core.Formula",_x000D_
        "ID": 8544,_x000D_
        "Results": [_x000D_
          [_x000D_
            "300"_x000D_
          ]_x000D_
        ],_x000D_
        "Statistics": {_x000D_
          "CreationDate": "2022-11-15T10:02:33.5062055+01:00",_x000D_
          "LastRefreshDate": "2020-11-09T16:15:49.4393827+01:00",_x000D_
          "TotalRefreshCount": 5,_x000D_
          "CustomInfo": {}_x000D_
        }_x000D_
      },_x000D_
      "8545": {_x000D_
        "$type": "Inside.Core.Formula.Definition.DefinitionAC, Inside.Core.Formula",_x000D_
        "ID": 8545,_x000D_
        "Results": [_x000D_
          [_x000D_
            "100"_x000D_
          ]_x000D_
        ],_x000D_
        "Statistics": {_x000D_
          "CreationDate": "2022-11-15T10:02:33.5062055+01:00",_x000D_
          "LastRefreshDate": "2020-11-09T16:15:49.4413659+01:00",_x000D_
          "TotalRefreshCount": 5,_x000D_
          "CustomInfo": {}_x000D_
        }_x000D_
      },_x000D_
      "8546": {_x000D_
        "$type": "Inside.Core.Formula.Definition.DefinitionAC, Inside.Core.Formula",_x000D_
        "ID": 8546,_x000D_
        "Results": [_x000D_
          [_x000D_
            "200"_x000D_
          ]_x000D_
        ],_x000D_
        "Statistics": {_x000D_
          "CreationDate": "2022-11-15T10:02:33.5062055+01:00",_x000D_
          "LastRefreshDate": "2020-11-09T16:15:49.442363+01:00",_x000D_
          "TotalRefreshCount": 5,_x000D_
          "CustomInfo": {}_x000D_
        }_x000D_
      },_x000D_
      "8547": {_x000D_
        "$type": "Inside.Core.Formula.Definition.DefinitionAC, Inside.Core.Formula",_x000D_
        "ID": 8547,_x000D_
        "Results": [_x000D_
          [_x000D_
            "250"_x000D_
          ]_x000D_
        ],_x000D_
        "Statistics": {_x000D_
          "CreationDate": "2022-11-15T10:02:33.5062055+01:00",_x000D_
          "LastRefreshDate": "2020-11-09T16:15:49.4443585+01:00",_x000D_
          "TotalRefreshCount": 5,_x000D_
          "CustomInfo": {}_x000D_
        }_x000D_
      },_x000D_
      "8548": {_x000D_
        "$type": "Inside.Core.Formula.Definition.DefinitionAC, Inside.Core.Formula",_x000D_
        "ID": 8548,_x000D_
        "Results": [_x000D_
          [_x000D_
            "200"_x000D_
          ]_x000D_
        ],_x000D_
        "Statistics": {_x000D_
          "CreationDate": "2022-11-15T10:02:33.5062055+01:00",_x000D_
          "LastRefreshDate": "2020-11-09T16:15:49.4463516+01:00",_x000D_
          "TotalRefreshCount": 5,_x000D_
          "CustomInfo": {}_x000D_
        }_x000D_
      },_x000D_
      "8549": {_x000D_
        "$type": "Inside.Core.Formula.Definition.DefinitionAC, Inside.Core.Formula",_x000D_
        "ID": 8549,_x000D_
        "Results": [_x000D_
          [_x000D_
            "100"_x000D_
          ]_x000D_
        ],_x000D_
        "Statistics": {_x000D_
          "CreationDate": "2022-11-15T10:02:33.5062055+01:00",_x000D_
          "LastRefreshDate": "2020-11-09T16:15:49.447351+01:00",_x000D_
          "TotalRefreshCount": 5,_x000D_
          "CustomInfo": {}_x000D_
        }_x000D_
      },_x000D_
      "8550": {_x000D_
        "$type": "Inside.Core.Formula.Definition.DefinitionAC, Inside.Core.Formula",_x000D_
        "ID": 8550,_x000D_
        "Results": [_x000D_
          [_x000D_
            "100"_x000D_
          ]_x000D_
        ],_x000D_
        "Statistics": {_x000D_
          "CreationDate": "2022-11-15T10:02:33.5062055+01:00",_x000D_
          "LastRefreshDate": "2020-11-09T16:15:49.4493332+01:00",_x000D_
          "TotalRefreshCount": 5,_x000D_
          "CustomInfo": {}_x000D_
        }_x000D_
      },_x000D_
      "8551": {_x000D_
        "$type": "Inside.Core.Formula.Definition.DefinitionAC, Inside.Core.Formula",_x000D_
        "ID": 8551,_x000D_
        "Results": [_x000D_
          [_x000D_
            "200"_x000D_
          ]_x000D_
        ],_x000D_
        "Statistics": {_x000D_
          "CreationDate": "2022-11-15T10:02:33.5062055+01:00",_x000D_
          "LastRefreshDate": "2020-11-09T16:15:49.4513395+01:00",_x000D_
          "TotalRefreshCount": 5,_x000D_
          "CustomInfo": {}_x000D_
        }_x000D_
      },_x000D_
      "8552": {_x000D_
        "$type": "Inside.Core.Formula.Definition.DefinitionAC, Inside.Core.Formula",_x000D_
        "ID": 8552,_x000D_
        "Results": [_x000D_
          [_x000D_
            "100"_x000D_
          ]_x000D_
        ],_x000D_
        "Statistics": {_x000D_
          "CreationDate": "2022-11-15T10:02:33.5062055+01:00",_x000D_
          "LastRefreshDate": "2020-11-09T16:15:49.4533125+01:00",_x000D_
          "TotalRefreshCount": 5,_x000D_
          "CustomInfo": {}_x000D_
        }_x000D_
      },_x000D_
      "8553": {_x000D_
        "$type": "Inside.Core.Formula.Definition.DefinitionAC, Inside.Core.Formula",_x000D_
        "ID": 8553,_x000D_
        "Results": [_x000D_
          [_x000D_
            "300"_x000D_
          ]_x000D_
        ],_x000D_
        "Statistics": {_x000D_
          "CreationDate": "2022-11-15T10:02:33.5062055+01:00",_x000D_
          "LastRefreshDate": "2020-11-09T16:15:49.4543213+01:00",_x000D_
          "TotalRefreshCount": 5,_x000D_
          "CustomInfo": {}_x000D_
        }_x000D_
      },_x000D_
      "8554": {_x000D_
        "$type": "Inside.Core.Formula.Definition.DefinitionAC, Inside.Core.Formula",_x000D_
        "ID": 8554,_x000D_
        "Results": [_x000D_
          [_x000D_
            "150"_x000D_
          ]_x000D_
        ],_x000D_
        "Statistics": {_x000D_
          "CreationDate": "2022-11-15T10:02:33.5062055+01:00",_x000D_
          "LastRefreshDate": "2020-11-09T16:15:49.4563253+01:00",_x000D_
          "TotalRefreshCount": 5,_x000D_
          "CustomInfo": {}_x000D_
        }_x000D_
      },_x000D_
      "8555": {_x000D_
        "$type": "Inside.Core.Formula.Definition.DefinitionAC, Inside.Core.Formula",_x000D_
        "ID": 8555,_x000D_
        "Results": [_x000D_
          [_x000D_
            "200"_x000D_
          ]_x000D_
        ],_x000D_
        "Statistics": {_x000D_
          "CreationDate": "2022-11-15T10:02:33.5062055+01:00",_x000D_
          "LastRefreshDate": "2020-11-09T16:15:49.4573203+01:00",_x000D_
          "TotalRefreshCount": 5,_x000D_
          "CustomInfo": {}_x000D_
        }_x000D_
      },_x000D_
      "8556": {_x000D_
        "$type": "Inside.Core.Formula.Definition.DefinitionAC, Inside.Core.Formula",_x000D_
        "ID": 8556,_x000D_
        "Results": [_x000D_
          [_x000D_
            "250"_x000D_
          ]_x000D_
        ],_x000D_
        "Statistics": {_x000D_
          "CreationDate": "2022-11-15T10:02:33.5062055+01:00",_x000D_
          "LastRefreshDate": "2020-11-09T16:15:49.4593147+01:00",_x000D_
          "TotalRefreshCount": 5,_x000D_
          "CustomInfo": {}_x000D_
        }_x000D_
      },_x000D_
      "8557": {_x000D_
        "$type": "Inside.Core.Formula.Definition.DefinitionAC, Inside.Core.Formula",_x000D_
        "ID": 8557,_x000D_
        "Results": [_x000D_
          [_x000D_
            "200"_x000D_
          ]_x000D_
        ],_x000D_
        "Statistics": {_x000D_
          "CreationDate": "2022-11-15T10:02:33.5062055+01:00",_x000D_
          "LastRefreshDate": "2020-11-09T16:15:49.4613091+01:00",_x000D_
          "TotalRefreshCount": 5,_x000D_
          "CustomInfo": {}_x000D_
        }_x000D_
      },_x000D_
      "8558": {_x000D_
        "$type": "Inside.Core.Formula.Definition.DefinitionAC, Inside.Core.Formula",_x000D_
        "ID": 8558,_x000D_
        "Results": [_x000D_
          [_x000D_
            "100"_x000D_
          ]_x000D_
        ],_x000D_
        "Statistics": {_x000D_
          "CreationDate": "2022-11-15T10:02:33.5062055+01:00",_x000D_
          "LastRefreshDate": "2020-11-09T16:15:49.4623061+01:00",_x000D_
          "TotalRefreshCount": 5,_x000D_
          "CustomInfo": {}_x000D_
        }_x000D_
      },_x000D_
      "8559": {_x000D_
        "$type": "Inside.Core.Formula.Definition.DefinitionAC, Inside.Core.Formula",_x000D_
        "ID": 8559,_x000D_
        "Results": [_x000D_
          [_x000D_
            "2"_x000D_
          ]_x000D_
        ],_x000D_
        "Statistics": {_x000D_
          "CreationDate": "2022-11-15T10:02:33.5062055+01:00",_x000D_
          "LastRefreshDate": "2020-11-09T16:15:48.0398109+01:00",_x000D_
          "TotalRefreshCount": 5,_x000D_
          "CustomInfo": {}_x000D_
        }_x000D_
      },_x000D_
      "8560": {_x000D_
        "$type": "Inside.Core.Formula.Definition.DefinitionAC, Inside.Core.Formula",_x000D_
        "ID": 8560,_x000D_
        "Results": [_x000D_
          [_x000D_
            "1"_x000D_
          ]_x000D_
        ],_x000D_
        "Statistics": {_x000D_
          "CreationDate": "2022-11-15T10:02:33.5062055+01:00",_x000D_
          "LastRefreshDate": "2020-11-09T16:15:48.0527774+01:00",_x000D_
          "TotalRefreshCount": 5,_x000D_
          "CustomInfo": {}_x000D_
        }_x000D_
      },_x000D_
      "8561": {_x000D_
        "$type": "Inside.Core.Formula.Definition.DefinitionAC, Inside.Core.Formula",_x000D_
        "ID": 8561,_x000D_
        "Results": [_x000D_
          [_x000D_
            "1"_x000D_
          ]_x000D_
        ],_x000D_
        "Statistics": {_x000D_
          "CreationDate": "2022-11-15T10:02:33.5062055+01:00",_x000D_
          "LastRefreshDate": "2020-11-09T16:15:48.0667888+01:00",_x000D_
          "TotalRefreshCount": 5,_x000D_
          "CustomInfo": {}_x000D_
        }_x000D_
      },_x000D_
      "8562": {_x000D_
        "$type": "Inside.Core.Formula.Definition.DefinitionAC, Inside.Core.Formula",_x000D_
        "ID": 8562,_x000D_
        "Results": [_x000D_
          [_x000D_
            "2"_x000D_
          ]_x000D_
        ],_x000D_
        "Statistics": {_x000D_
          "CreationDate": "2022-11-15T10:02:33.5062055+01:00",_x000D_
          "LastRefreshDate": "2020-11-09T16:15:48.0797559+01:00",_x000D_
          "TotalRefreshCount": 5,_x000D_
          "CustomInfo": {}_x000D_
        }_x000D_
      },_x000D_
      "8563": {_x000D_
        "$type": "Inside.Core.Formula.Definition.DefinitionAC, Inside.Core.Formula",_x000D_
        "ID": 8563,_x000D_
        "Results": [_x000D_
          [_x000D_
            "1"_x000D_
          ]_x000D_
        ],_x000D_
        "Statistics": {_x000D_
          "CreationDate": "2022-11-15T10:02:33.5062055+01:00",_x000D_
          "LastRefreshDate": "2020-11-09T16:15:48.1119198+01:00",_x000D_
          "TotalRefreshCount": 5,_x000D_
          "CustomInfo": {}_x000D_
        }_x000D_
      },_x000D_
      "8564": {_x000D_
        "$type": "Inside.Core.Formula.Definition.DefinitionAC, Inside.Core.Formula",_x000D_
        "ID": 8564,_x000D_
        "Results": [_x000D_
          [_x000D_
            "2"_x000D_
          ]_x000D_
        ],_x000D_
        "Statistics": {_x000D_
          "CreationDate": "2022-11-15T10:02:33.5062055+01:00",_x000D_
          "LastRefreshDate": "2020-11-09T16:15:48.1265951+01:00",_x000D_
          "TotalRefreshCount": 5,_x000D_
          "CustomInfo": {}_x000D_
        }_x000D_
      },_x000D_
      "8565": {_x000D_
        "$type": "Inside.Core.Formula.Definition.DefinitionAC, Inside.Core.Formula",_x000D_
        "ID": 8565,_x000D_
        "Results": [_x000D_
          [_x000D_
            "Catégorie 2"_x000D_
          ]_x000D_
        ],_x000D_
        "Statistics": {_x000D_
          "CreationDate": "2022-11-15T10:02:33.5062055+01:00",_x000D_
          "LastRefreshDate": "2020-11-09T16:15:48.7778507+01:00",_x000D_
          "TotalRefreshCount": 5,_x000D_
          "CustomInfo": {}_x000D_
        }_x000D_
      },_x000D_
      "8566": {_x000D_
        "$type": "Inside.Core.Formula.Definition.DefinitionAC, Inside.Core.Formula",_x000D_
        "ID": 8566,_x000D_
        "Results": [_x000D_
          [_x000D_
            "Catégorie 1"_x000D_
          ]_x000D_
        ],_x000D_
        "Statistics": {_x000D_
          "CreationDate": "2022-11-15T10:02:33.5062055+01:00",_x000D_
          "LastRefreshDate": "2020-11-09T16:15:48.3767323+01:00",_x000D_
          "TotalRefreshCount": 5,_x000D_
          "CustomInfo": {}_x000D_
        }_x000D_
      },_x000D_
      "8567": {_x000D_
        "$type": "Inside.Core.Formula.Definition.DefinitionAC, Inside.Core.Formula",_x000D_
        "ID": 8567,_x000D_
        "Results": [_x000D_
          [_x000D_
            ""_x000D_
          ]_x000D_
        ],_x000D_
        "Statistics": {_x000D_
          "CreationDate": "2022-11-15T10:02:33.5062055+01:00",_x000D_
          "LastRefreshDate": "2020-11-09T16:15:48.149582+01:00",_x000D_
          "TotalRefreshCount": 5,_x000D_
          "CustomInfo": {}_x000D_
        }_x000D_
      },_x000D_
      "8568": {_x000D_
        "$type": "Inside.Core.Formula.Definition.DefinitionAC, Inside.Core.Formula",_x000D_
        "ID": 8568,_x000D_
        "Results": [_x000D_
          [_x000D_
            "Catégorie 3"_x000D_
          ]_x000D_
        ],_x000D_
        "Statistics": {_x000D_
          "CreationDate": "2022-11-15T10:02:33.5062055+01:00",_x000D_
          "LastRefreshDate": "2020-11-09T16:15:48.1535231+01:00",_x000D_
          "TotalRefreshCount": 5,_x000D_
          "CustomInfo": {}_x000D_
        }_x000D_
      },_x000D_
      "8569": {_x000D_
        "$type": "Inside.Core.Formula.Definition.DefinitionAC, Inside.Core.Formula",_x000D_
        "ID": 8569,_x000D_
        "Results": [_x000D_
          [_x000D_
            "Catégorie 1"_x000D_
          ]_x000D_
        ],_x000D_
        "Statistics": {_x000D_
          "CreationDate": "2022-11-15T10:02:33.5062055+01:00",_x000D_
          "LastRefreshDate": "2020-11-09T16:15:48.1575126+01:00",_x000D_
          "TotalRefreshCount": 5,_x000D_
          "CustomInfo": {}_x000D_
        }_x000D_
      },_x000D_
      "8570": {_x000D_
        "$type": "Inside.Core.Formula.Definition.DefinitionAC, Inside.Core.Formula",_x000D_
        "ID": 8570,_x000D_
        "Results": [_x000D_
          [_x000D_
            "Catégorie 1"_x000D_
          ]_x000D_
        ],_x000D_
        "Statistics": {_x000D_
          "CreationDate": "2022-11-15T10:02:33.5062055+01:00",_x000D_
          "LastRefreshDate": "2020-11-09T16:15:48.8010013+01:00",_x000D_
          "TotalRefreshCount": 5,_x000D_
          "CustomInfo": {}_x000D_
        }_x000D_
      },_x000D_
      "8571": {_x000D_
        "$type": "Inside.Core.Formula.Definition.DefinitionAC, Inside.Core.Formula",_x000D_
        "ID": 8571,_x000D_
        "Results": [_x000D_
          [_x000D_
            "Catégorie 2"_x000D_
          ]_x000D_
        ],_x000D_
        "Statistics": {_x000D_
          "CreationDate": "2022-11-15T10:02:33.5062055+01:00",_x000D_
          "LastRefreshDate": "2020-11-09T16:15:49.9434668+01:00",_x000D_
          "TotalRefreshCount": 5,_x000D_
          "CustomInfo": {}_x000D_
        }_x000D_
      },_x000D_
      "8572": {_x000D_
        "$type": "Inside.Core.Formula.Definition.DefinitionAC, Inside.Core.Formula",_x000D_
        "ID": 8572,_x000D_
        "Results": [_x000D_
          [_x000D_
            ""_x000D_
          ]_x000D_
        ],_x000D_
        "Statistics": {_x000D_
          "CreationDate": "2022-11-15T10:02:33.5062055+01:00",_x000D_
          "LastRefreshDate": "2020-11-09T16:15:48.8069868+01:00",_x000D_
          "TotalRefreshCount": 5,_x000D_
          "CustomInfo": {}_x000D_
        }_x000D_
      },_x000D_
      "8573": {_x000D_
        "$type": "Inside.Core.Formula.Definition.DefinitionAC, Inside.Core.Formula",_x000D_
        "ID": 8573,_x000D_
        "Results": [_x000D_
          [_x000D_
            "Catégorie 3"_x000D_
          ]_x000D_
        ],_x000D_
        "Statistics": {_x000D_
          "CreationDate": "2022-11-15T10:02:33.5062055+01:00",_x000D_
          "LastRefreshDate": "2020-11-09T16:15:48.170747+01:00",_x000D_
          "TotalRefreshCount": 5,_x000D_
          "CustomInfo": {}_x000D_
        }_x000D_
      },_x000D_
      "8574": {_x000D_
        "$type": "Inside.Core.Formula.Definition.DefinitionAC, Inside.Core.Formula",_x000D_
        "ID": 8574,_x000D_
        "Results": [_x000D_
          [_x000D_
            ""_x000D_
          ]_x000D_
        ],_x000D_
        "Statistics": {_x000D_
          "CreationDate": "2022-11-15T10:02:33.5062055+01:00",_x000D_
          "LastRefreshDate": "2020-11-09T16:15:49.50884+01:00",_x000D_
          "TotalRefreshCount": 5,_x000D_
          "CustomInfo": {}_x000D_
        }_x000D_
      },_x000D_
      "8575": {_x000D_
        "$type": "Inside.Core.Formula.Definition.DefinitionAC, Inside.Core.Formula",_x000D_
        "ID": 8575,_x000D_
        "Results": [_x000D_
          [_x000D_
            "Catégorie 1"_x000D_
          ]_x000D_
        ],_x000D_
        "Statistics": {_x000D_
          "CreationDate": "2022-11-15T10:02:33.5062055+01:00",_x000D_
          "LastRefreshDate": "2020-11-09T16:15:49.5107888+01:00",_x000D_
          "TotalRefreshCount": 5,_x000D_
          "CustomInfo": {}_x000D_
        }_x000D_
      },_x000D_
      "8576": {_x000D_
        "$type": "Inside.Core.Formula.Definition.DefinitionAC, Inside.Core.Formula",_x000D_
        "ID": 8576,_x000D_
        "Results": [_x000D_
          [_x000D_
            "Catégorie 1"_x000D_
          ]_x000D_
        ],_x000D_
        "Statistics": {_x000D_
          "CreationDate": "2022-11-15T10:02:33.5062055+01:00",_x000D_
          "LastRefreshDate": "2020-11-09T16:15:49.5127838+01:00",_x000D_
          "TotalRefreshCount": 5,_x000D_
          "CustomInfo": {}_x000D_
        }_x000D_
      },_x000D_
      "8577": {_x000D_
        "$type": "Inside.Core.Formula.Definition.DefinitionAC, Inside.Core.Formula",_x000D_
        "ID": 8577,_x000D_
        "Results": [_x000D_
          [_x000D_
            "Catégorie 3"_x000D_
          ]_x000D_
        ],_x000D_
        "Statistics": {_x000D_
          "CreationDate": "2022-11-15T10:02:33.5062055+01:00",_x000D_
          "LastRefreshDate": "2020-11-09T16:15:49.5158198+01:00",_x000D_
          "TotalRefreshCount": 5,_x000D_
          "CustomInfo": {}_x000D_
        }_x000D_
      },_x000D_
      "8578": {_x000D_
        "$type": "Inside.Core.Formula.Definition.DefinitionAC, Inside.Core.Formula",_x000D_
        "ID": 8578,_x000D_
        "Results": [_x000D_
          [_x000D_
            "Catégorie 2"_x000D_
          ]_x000D_
        ],_x000D_
        "Statistics": {_x000D_
          "CreationDate": "2022-11-15T10:02:33.5062055+01:00",_x000D_
          "LastRefreshDate": "2020-11-09T16:15:49.5178527+01:00",_x000D_
          "TotalRefreshCount": 5,_x000D_
          "CustomInfo": {}_x000D_
        }_x000D_
      },_x000D_
      "8579": {_x000D_
        "$type": "Inside.Core.Formula.Definition.DefinitionAC, Inside.Core.Formula",_x000D_
        "ID": 8579,_x000D_
        "Results": [_x000D_
          [_x000D_
            "Catégorie 1"_x000D_
          ]_x000D_
        ],_x000D_
        "Statistics": {_x000D_
          "CreationDate": "2022-11-15T10:02:33.5062055+01:00",_x000D_
          "LastRefreshDate": "2020-11-09T16:15:49.5198402+01:00",_x000D_
          "TotalRefreshCount": 5,_x000D_
          "CustomInfo": {}_x000D_
        }_x000D_
      },_x000D_
      "8580": {_x000D_
        "$type": "Inside.Core.Formula.Definition.DefinitionAC, Inside.Core.Formula",_x000D_
        "ID": 8580,_x000D_
        "Results": [_x000D_
          [_x000D_
            ""_x000D_
          ]_x000D_
        ],_x000D_
        "Statistics": {_x000D_
          "CreationDate": "2022-11-15T10:02:33.5062055+01:00",_x000D_
          "LastRefreshDate": "2020-11-09T16:15:49.5218375+01:00",_x000D_
          "TotalRefreshCount": 5,_x000D_
          "CustomInfo": {}_x000D_
        }_x000D_
      },_x000D_
      "8581": {_x000D_
        "$type": "Inside.Core.Formula.Definition.DefinitionAC, Inside.Core.Formula",_x000D_
        "ID": 8581,_x000D_
        "Results": [_x000D_
          [_x000D_
            "Catégorie 1"_x000D_
          ]_x000D_
        ],_x000D_
        "Statistics": {_x000D_
          "CreationDate": "2022-11-15T10:02:33.5062055+01:00",_x000D_
          "LastRefreshDate": "2020-11-09T16:15:49.5228347+01:00",_x000D_
          "TotalRefreshCount": 5,_x000D_
          "CustomInfo": {}_x000D_
        }_x000D_
      },_x000D_
      "8582": {_x000D_
        "$type": "Inside.Core.Formula.Definition.DefinitionAC, Inside.Core.Formula",_x000D_
        "ID": 8582,_x000D_
        "Results": [_x000D_
          [_x000D_
            "Catégorie 2"_x000D_
          ]_x000D_
        ],_x000D_
        "Statistics": {_x000D_
          "CreationDate": "2022-11-15T10:02:33.5062055+01:00",_x000D_
          "LastRefreshDate": "2020-11-09T16:15:49.5248317+01:00",_x000D_
          "TotalRefreshCount": 5,_x000D_
          "CustomInfo": {}_x000D_
        }_x000D_
      },_x000D_
      "8583": {_x000D_
        "$type": "Inside.Core.Formula.Definition.DefinitionAC, Inside.Core.Formula",_x000D_
        "ID": 8583,_x000D_
        "Results": [_x000D_
          [_x000D_
            ""_x000D_
          ]_x000D_
        ],_x000D_
        "Statistics": {_x000D_
          "CreationDate": "2022-11-15T10:02:33.5062055+01:00",_x000D_
          "LastRefreshDate": "2020-11-09T16:15:49.5268282+01:00",_x000D_
          "TotalRefreshCount": 5,_x000D_
          "CustomInfo": {}_x000D_
        }_x000D_
      },_x000D_
      "8584": {_x000D_
        "$type": "Inside.Core.Formula.Definition.DefinitionAC, Inside.Core.Formula",_x000D_
        "ID": 8584,_x000D_
        "Results": [_x000D_
          [_x000D_
            "Catégorie 1"_x000D_
          ]_x000D_
        ],_x000D_
        "Statistics": {_x000D_
          "CreationDate": "2022-11-15T10:02:33.5062055+01:00",_x000D_
          "LastRefreshDate": "2020-11-09T16:15:49.5288227+01:00",_x000D_
          "TotalRefreshCount": 5,_x000D_
          "CustomInfo": {}_x000D_
        }_x000D_
      },_x000D_
      "8585": {_x000D_
        "$type": "Inside.Core.Formula.Definition.DefinitionAC, Inside.Core.Formula",_x000D_
        "ID": 8585,_x000D_
        "Results": [_x000D_
          [_x000D_
            ""_x000D_
          ]_x000D_
        ],_x000D_
        "Statistics": {_x000D_
          "CreationDate": "2022-11-15T10:02:33.5062055+01:00",_x000D_
          "LastRefreshDate": "2020-11-09T16:15:49.5308186+01:00",_x000D_
          "TotalRefreshCount": 5,_x000D_
          "CustomInfo": {}_x000D_
        }_x000D_
      },_x000D_
      "8586": {_x000D_
        "$type": "Inside.Core.Formula.Definition.DefinitionAC, Inside.Core.Formula",_x000D_
        "ID": 8586,_x000D_
        "Results": [_x000D_
          [_x000D_
            "Catégorie 1"_x000D_
          ]_x000D_
        ],_x000D_
        "Statistics": {_x000D_
          "CreationDate": "2022-11-15T10:02:33.5062055+01:00",_x000D_
          "LastRefreshDate": "2020-11-09T16:15:49.5338125+01:00",_x000D_
          "TotalRefreshCount": 5,_x000D_
          "CustomInfo": {}_x000D_
        }_x000D_
      },_x000D_
      "8587": {_x000D_
        "$type": "Inside.Core.Formula.Definition.DefinitionAC, Inside.Core.Formula",_x000D_
        "ID": 8587,_x000D_
        "Results": [_x000D_
          [_x000D_
            "Catégorie 2"_x000D_
          ]_x000D_
        ],_x000D_
        "Statistics": {_x000D_
          "CreationDate": "2022-11-15T10:02:33.5062055+01:00",_x000D_
          "LastRefreshDate": "2020-11-09T16:15:49.5348096+01:00",_x000D_
          "TotalRefreshCount": 5,_x000D_
          "CustomInfo": {}_x000D_
        }_x000D_
      },_x000D_
      "8588": {_x000D_
        "$type": "Inside.Core.Formula.Definition.DefinitionAC, Inside.Core.Formula",_x000D_
        "ID": 8588,_x000D_
        "Results": [_x000D_
          [_x000D_
            ""_x000D_
          ]_x000D_
        ],_x000D_
        "Statistics": {_x000D_
          "CreationDate": "2022-11-15T10:02:33.5062055+01:00",_x000D_
          "LastRefreshDate": "2020-11-09T16:15:49.5368041+01:00",_x000D_
          "TotalRefreshCount": 5,_x000D_
          "CustomInfo": {}_x000D_
        }_x000D_
      },_x000D_
      "8589": {_x000D_
        "$type": "Inside.Core.Formula.Definition.DefinitionAC, Inside.Core.Formula",_x000D_
        "ID": 8589,_x000D_
        "Results": [_x000D_
          [_x000D_
            ""_x000D_
          ]_x000D_
        ],_x000D_
        "Statistics": {_x000D_
          "CreationDate": "2022-11-15T10:02:33.5062055+01:00",_x000D_
          "LastRefreshDate": "2020-11-09T16:15:49.5387984+01:00",_x000D_
          "TotalRefreshCount": 5,_x000D_
          "CustomInfo": {}_x000D_
        }_x000D_
      },_x000D_
      "8590": {_x000D_
        "$type": "Inside.Core.Formula.Definition.DefinitionAC, Inside.Core.Formula",_x000D_
        "ID": 8590,_x000D_
        "Results": [_x000D_
          [_x000D_
            "Catégorie 3"_x000D_
          ]_x000D_
        ],_x000D_
        "Statistics": {_x000D_
          "CreationDate": "2022-11-15T10:02:33.5062055+01:00",_x000D_
          "LastRefreshDate": "2020-11-09T16:15:49.5407948+01:00",_x000D_
          "TotalRefreshCount": 5,_x000D_
          "CustomInfo": {}_x000D_
        }_x000D_
      },_x000D_
      "8591": {_x000D_
        "$type": "Inside.Core.Formula.Definition.DefinitionAC, Inside.Core.Formula",_x000D_
        "ID": 8591,_x000D_
        "Results": [_x000D_
          [_x000D_
            ""_x000D_
          ]_x000D_
        ],_x000D_
        "Statistics": {_x000D_
          "CreationDate": "2022-11-15T10:02:33.5062055+01:00",_x000D_
          "LastRefreshDate": "2020-11-09T16:15:49.5427893+01:00",_x000D_
          "TotalRefreshCount": 5,_x000D_
          "CustomInfo": {}_x000D_
        }_x000D_
      },_x000D_
      "8592": {_x000D_
        "$type": "Inside.Core.Formula.Definition.DefinitionAC, Inside.Core.Formula",_x000D_
        "ID": 8592,_x000D_
        "Results": [_x000D_
          [_x000D_
            "Catégorie 1"_x000D_
          ]_x000D_
        ],_x000D_
        "Statistics": {_x000D_
          "CreationDate": "2022-11-15T10:02:33.5062055+01:00",_x000D_
          "LastRefreshDate": "2020-11-09T16:15:49.5447858+01:00",_x000D_
          "TotalRefreshCount": 5,_x000D_
          "CustomInfo": {}_x000D_
        }_x000D_
      },_x000D_
      "8593": {_x000D_
        "$type": "Inside.Core.Formula.Definition.DefinitionAC, Inside.Core.Formula",_x000D_
        "ID": 8593,_x000D_
        "Results": [_x000D_
          [_x000D_
            ""_x000D_
          ]_x000D_
        ],_x000D_
        "Statistics": {_x000D_
          "CreationDate": "2022-11-15T10:02:33.5062055+01:00",_x000D_
          "LastRefreshDate": "2020-11-09T16:15:49.5472475+01:00",_x000D_
          "TotalRefreshCount": 5,_x000D_
          "CustomInfo": {}_x000D_
        }_x000D_
      },_x000D_
      "8594": {_x000D_
        "$type": "Inside.Core.Formula.Definition.DefinitionAC, Inside.Core.Formula",_x000D_
        "ID": 8594,_x000D_
        "Results": [_x000D_
          [_x000D_
            "Catégorie 1"_x000D_
          ]_x000D_
        ],_x000D_
        "Statistics": {_x000D_
          "CreationDate": "2022-11-15T10:02:33.5062055+01:00",_x000D_
          "LastRefreshDate": "2020-11-09T16:15:49.5497506+01:00",_x000D_
          "TotalRefreshCount": 5,_x000D_
          "CustomInfo": {}_x000D_
        }_x000D_
      },_x000D_
      "8595": {_x000D_
        "$type": "Inside.Core.Formula.Definition.DefinitionAC, Inside.Core.Formula",_x000D_
        "ID": 8595,_x000D_
        "Results": [_x000D_
          [_x000D_
            ""_x000D_
          ]_x000D_
        ],_x000D_
        "Statistics": {_x000D_
          "CreationDate": "2022-11-15T10:02:33.5062055+01:00",_x000D_
          "LastRefreshDate": "2020-11-09T16:15:49.5517743+01:00",_x000D_
          "TotalRefreshCount": 5,_x000D_
          "CustomInfo": {}_x000D_
        }_x000D_
      },_x000D_
      "8596": {_x000D_
        "$type": "Inside.Core.Formula.Definition.DefinitionAC, Inside.Core.Formula",_x000D_
        "ID": 8596,_x000D_
        "Results": [_x000D_
          [_x000D_
            "Catégorie 4"_x000D_
          ]_x000D_
        ],_x000D_
        "Statistics": {_x000D_
          "CreationDate": "2022-11-15T10:02:33.5062055+01:00",_x000D_
          "LastRefreshDate": "2020-11-09T16:15:49.5537805+01:00",_x000D_
          "TotalRefreshCount": 5,_x000D_
          "CustomInfo": {}_x000D_
        }_x000D_
      },_x000D_
      "8597": {_x000D_
        "$type": "Inside.Core.Formula.Definition.DefinitionAC, Inside.Core.Formula",_x000D_
        "ID": 8597,_x000D_
        "Results": [_x000D_
          [_x000D_
            ""_x000D_
          ]_x000D_
        ],_x000D_
        "Statistics": {_x000D_
          "CreationDate": "2022-11-15T10:02:33.5062055+01:00",_x000D_
          "LastRefreshDate": "2020-11-09T16:15:49.5557723+01:00",_x000D_
          "TotalRefreshCount": 5,_x000D_
          "CustomInfo": {}_x000D_
        }_x000D_
      },_x000D_
      "8598": {_x000D_
        "$type": "Inside.Core.Formula.Definition.DefinitionAC, Inside.Core.Formula",_x000D_
        "ID": 8598,_x000D_
        "Results": [_x000D_
          [_x000D_
            ""_x000D_
          ]_x000D_
        ],_x000D_
        "Statistics": {_x000D_
          "CreationDate": "2022-11-15T10:02:33.5062055+01:00",_x000D_
          "LastRefreshDate": "2020-11-09T16:15:49.5577644+01:00",_x000D_
          "TotalRefreshCount": 5,_x000D_
          "CustomInfo": {}_x000D_
        }_x000D_
      },_x000D_
      "8599": {_x000D_
        "$type": "Inside.Core.Formula.Definition.DefinitionAC, Inside.Core.Formula",_x000D_
        "ID": 8599,_x000D_
        "Results": [_x000D_
          [_x000D_
            "Catégorie 5"_x000D_
          ]_x000D_
        ],_x000D_
        "Statistics": {_x000D_
          "CreationDate": "2022-11-15T10:02:33.5062055+01:00",_x000D_
          "LastRefreshDate": "2020-11-09T16:15:49.559761+01:00",_x000D_
          "TotalRefreshCount": 5,_x000D_
          "CustomInfo": {}_x000D_
        }_x000D_
      },_x000D_
      "8600": {_x000D_
        "$type": "Inside.Core.Formula.Definition.DefinitionAC, Inside.Core.Formula",_x000D_
        "ID": 8600,_x000D_
        "Results": [_x000D_
          [_x000D_
            ""_x000D_
          ]_x000D_
        ],_x000D_
        "Statistics": {_x000D_
          "CreationDate": "2022-11-15T10:02:33.5062055+01:00",_x000D_
          "LastRefreshDate": "2020-11-09T16:15:49.5607637+01:00",_x000D_
          "TotalRefreshCount": 5,_x000D_
          "CustomInfo": {}_x000D_
        }_x000D_
      },_x000D_
      "8601": {_x000D_
        "$type": "Inside.Core.Formula.Definition.DefinitionAC, Inside.Core.Formula",_x000D_
        "ID": 8601,_x000D_
        "Results": [_x000D_
          [_x000D_
            ""_x000D_
          ]_x000D_
        ],_x000D_
        "Statistics": {_x000D_
          "CreationDate": "2022-11-15T10:02:33.5062055+01:00",_x000D_
          "LastRefreshDate": "2020-11-09T16:15:49.5627609+01:00",_x000D_
          "TotalRefreshCount": 5,_x000D_
          "CustomInfo": {}_x000D_
        }_x000D_
      },_x000D_
      "8602": {_x000D_
        "$type": "Inside.Core.Formula.Definition.DefinitionAC, Inside.Core.Formula",_x000D_
        "ID": 8602,_x000D_
        "Results": [_x000D_
          [_x000D_
            ""_x000D_
          ]_x000D_
        ],_x000D_
        "Statistics": {_x000D_
          "CreationDate": "2022-11-15T10:02:33.5062055+01:00",_x000D_
          "LastRefreshDate": "2020-11-09T16:15:49.5657444+01:00",_x000D_
          "TotalRefreshCount": 5,_x000D_
          "CustomInfo": {}_x000D_
        }_x000D_
      },_x000D_
      "8603": {_x000D_
        "$type": "Inside.Core.Formula.Definition.DefinitionAC, Inside.Core.Formula",_x000D_
        "ID": 8603,_x000D_
        "Results": [_x000D_
          [_x000D_
            "Catégorie 1"_x000D_
          ]_x000D_
        ],_x000D_
        "Statistics": {_x000D_
          "CreationDate": "2022-11-15T10:02:33.5062055+01:00",_x000D_
          "LastRefreshDate": "2020-11-09T16:15:49.566785+01:00",_x000D_
          "TotalRefreshCount": 5,_x000D_
          "CustomInfo": {}_x000D_
        }_x000D_
      },_x000D_
      "8604": {_x000D_
        "$type": "Inside.Core.Formula.Definition.DefinitionAC, Inside.Core.Formula",_x000D_
        "ID": 8604,_x000D_
        "Results": [_x000D_
          [_x000D_
            "Catégorie 3"_x000D_
          ]_x000D_
        ],_x000D_
        "Statistics": {_x000D_
          "CreationDate": "2022-11-15T10:02:33.5062055+01:00",_x000D_
          "LastRefreshDate": "2020-11-09T16:15:49.5687808+01:00",_x000D_
          "TotalRefreshCount": 5,_x000D_
          "CustomInfo": {}_x000D_
        }_x000D_
      },_x000D_
      "8605": {_x000D_
        "$type": "Inside.Core.Formula.Definition.DefinitionAC, Inside.Core.Formula",_x000D_
        "ID": 8605,_x000D_
        "Results": [_x000D_
          [_x000D_
            ""_x000D_
          ]_x000D_
        ],_x000D_
        "Statistics": {_x000D_
          "CreationDate": "2022-11-15T10:02:33.5062055+01:00",_x000D_
          "LastRefreshDate": "2020-11-09T16:15:49.570786+01:00",_x000D_
          "TotalRefreshCount": 5,_x000D_
          "CustomInfo": {}_x000D_
        }_x000D_
      },_x000D_
      "8606": {_x000D_
        "$type": "Inside.Core.Formula.Definition.DefinitionAC, Inside.Core.Formula",_x000D_
        "ID": 8606,_x000D_
        "Results": [_x000D_
          [_x000D_
            ""_x000D_
          ]_x000D_
        ],_x000D_
        "Statistics": {_x000D_
          "CreationDate": "2022-11-15T10:02:33.5062055+01:00",_x000D_
          "LastRefreshDate": "2020-11-09T16:15:49.5727694+01:00",_x000D_
          "TotalRefreshCount": 5,_x000D_
          "CustomInfo": {}_x000D_
        }_x000D_
      }</t>
  </si>
  <si>
    <t xml:space="preserve">,_x000D_
      "8607": {_x000D_
        "$type": "Inside.Core.Formula.Definition.DefinitionAC, Inside.Core.Formula",_x000D_
        "ID": 8607,_x000D_
        "Results": [_x000D_
          [_x000D_
            "250"_x000D_
          ]_x000D_
        ],_x000D_
        "Statistics": {_x000D_
          "CreationDate": "2022-11-15T10:02:33.5062055+01:00",_x000D_
          "LastRefreshDate": "2020-11-09T16:15:49.5747638+01:00",_x000D_
          "TotalRefreshCount": 5,_x000D_
          "CustomInfo": {}_x000D_
        }_x000D_
      },_x000D_
      "8608": {_x000D_
        "$type": "Inside.Core.Formula.Definition.DefinitionAC, Inside.Core.Formula",_x000D_
        "ID": 8608,_x000D_
        "Results": [_x000D_
          [_x000D_
            "300"_x000D_
          ]_x000D_
        ],_x000D_
        "Statistics": {_x000D_
          "CreationDate": "2022-11-15T10:02:33.5062055+01:00",_x000D_
          "LastRefreshDate": "2020-11-09T16:15:49.5767646+01:00",_x000D_
          "TotalRefreshCount": 5,_x000D_
          "CustomInfo": {}_x000D_
        }_x000D_
      },_x000D_
      "8609": {_x000D_
        "$type": "Inside.Core.Formula.Definition.DefinitionAC, Inside.Core.Formula",_x000D_
        "ID": 8609,_x000D_
        "Results": [_x000D_
          [_x000D_
            "250"_x000D_
          ]_x000D_
        ],_x000D_
        "Statistics": {_x000D_
          "CreationDate": "2022-11-15T10:02:33.5062055+01:00",_x000D_
          "LastRefreshDate": "2020-11-09T16:15:49.5777575+01:00",_x000D_
          "TotalRefreshCount": 5,_x000D_
          "CustomInfo": {}_x000D_
        }_x000D_
      },_x000D_
      "8610": {_x000D_
        "$type": "Inside.Core.Formula.Definition.DefinitionAC, Inside.Core.Formula",_x000D_
        "ID": 8610,_x000D_
        "Results": [_x000D_
          [_x000D_
            "150"_x000D_
          ]_x000D_
        ],_x000D_
        "Statistics": {_x000D_
          "CreationDate": "2022-11-15T10:02:33.5062055+01:00",_x000D_
          "LastRefreshDate": "2020-11-09T16:15:49.5797073+01:00",_x000D_
          "TotalRefreshCount": 5,_x000D_
          "CustomInfo": {}_x000D_
        }_x000D_
      },_x000D_
      "8611": {_x000D_
        "$type": "Inside.Core.Formula.Definition.DefinitionAC, Inside.Core.Formula",_x000D_
        "ID": 8611,_x000D_
        "Results": [_x000D_
          [_x000D_
            "200"_x000D_
          ]_x000D_
        ],_x000D_
        "Statistics": {_x000D_
          "CreationDate": "2022-11-15T10:02:33.5062055+01:00",_x000D_
          "LastRefreshDate": "2020-11-09T16:15:49.5817031+01:00",_x000D_
          "TotalRefreshCount": 5,_x000D_
          "CustomInfo": {}_x000D_
        }_x000D_
      },_x000D_
      "8612": {_x000D_
        "$type": "Inside.Core.Formula.Definition.DefinitionAC, Inside.Core.Formula",_x000D_
        "ID": 8612,_x000D_
        "Results": [_x000D_
          [_x000D_
            "250"_x000D_
          ]_x000D_
        ],_x000D_
        "Statistics": {_x000D_
          "CreationDate": "2022-11-15T10:02:33.5062055+01:00",_x000D_
          "LastRefreshDate": "2020-11-09T16:15:49.5837412+01:00",_x000D_
          "TotalRefreshCount": 5,_x000D_
          "CustomInfo": {}_x000D_
        }_x000D_
      },_x000D_
      "8613": {_x000D_
        "$type": "Inside.Core.Formula.Definition.DefinitionAC, Inside.Core.Formula",_x000D_
        "ID": 8613,_x000D_
        "Results": [_x000D_
          [_x000D_
            "200"_x000D_
          ]_x000D_
        ],_x000D_
        "Statistics": {_x000D_
          "CreationDate": "2022-11-15T10:02:33.5062055+01:00",_x000D_
          "LastRefreshDate": "2020-11-09T16:15:49.5847387+01:00",_x000D_
          "TotalRefreshCount": 5,_x000D_
          "CustomInfo": {}_x000D_
        }_x000D_
      },_x000D_
      "8614": {_x000D_
        "$type": "Inside.Core.Formula.Definition.DefinitionAC, Inside.Core.Formula",_x000D_
        "ID": 8614,_x000D_
        "Results": [_x000D_
          [_x000D_
            "100"_x000D_
          ]_x000D_
        ],_x000D_
        "Statistics": {_x000D_
          "CreationDate": "2022-11-15T10:02:33.5062055+01:00",_x000D_
          "LastRefreshDate": "2020-11-09T16:15:49.5867442+01:00",_x000D_
          "TotalRefreshCount": 5,_x000D_
          "CustomInfo": {}_x000D_
        }_x000D_
      },_x000D_
      "8615": {_x000D_
        "$type": "Inside.Core.Formula.Definition.DefinitionAC, Inside.Core.Formula",_x000D_
        "ID": 8615,_x000D_
        "Results": [_x000D_
          [_x000D_
            "100"_x000D_
          ]_x000D_
        ],_x000D_
        "Statistics": {_x000D_
          "CreationDate": "2022-11-15T10:02:33.5062055+01:00",_x000D_
          "LastRefreshDate": "2020-11-09T16:15:49.5877302+01:00",_x000D_
          "TotalRefreshCount": 5,_x000D_
          "CustomInfo": {}_x000D_
        }_x000D_
      },_x000D_
      "8616": {_x000D_
        "$type": "Inside.Core.Formula.Definition.DefinitionAC, Inside.Core.Formula",_x000D_
        "ID": 8616,_x000D_
        "Results": [_x000D_
          [_x000D_
            "250"_x000D_
          ]_x000D_
        ],_x000D_
        "Statistics": {_x000D_
          "CreationDate": "2022-11-15T10:02:33.5062055+01:00",_x000D_
          "LastRefreshDate": "2020-11-09T16:15:49.5897261+01:00",_x000D_
          "TotalRefreshCount": 5,_x000D_
          "CustomInfo": {}_x000D_
        }_x000D_
      },_x000D_
      "8617": {_x000D_
        "$type": "Inside.Core.Formula.Definition.DefinitionAC, Inside.Core.Formula",_x000D_
        "ID": 8617,_x000D_
        "Results": [_x000D_
          [_x000D_
            "300"_x000D_
          ]_x000D_
        ],_x000D_
        "Statistics": {_x000D_
          "CreationDate": "2022-11-15T10:02:33.5062055+01:00",_x000D_
          "LastRefreshDate": "2020-11-09T16:15:49.6076359+01:00",_x000D_
          "TotalRefreshCount": 5,_x000D_
          "CustomInfo": {}_x000D_
        }_x000D_
      },_x000D_
      "8618": {_x000D_
        "$type": "Inside.Core.Formula.Definition.DefinitionAC, Inside.Core.Formula",_x000D_
        "ID": 8618,_x000D_
        "Results": [_x000D_
          [_x000D_
            "100"_x000D_
          ]_x000D_
        ],_x000D_
        "Statistics": {_x000D_
          "CreationDate": "2022-11-15T10:02:33.5062055+01:00",_x000D_
          "LastRefreshDate": "2020-11-09T16:15:49.6096766+01:00",_x000D_
          "TotalRefreshCount": 5,_x000D_
          "CustomInfo": {}_x000D_
        }_x000D_
      },_x000D_
      "8619": {_x000D_
        "$type": "Inside.Core.Formula.Definition.DefinitionAC, Inside.Core.Formula",_x000D_
        "ID": 8619,_x000D_
        "Results": [_x000D_
          [_x000D_
            "100"_x000D_
          ]_x000D_
        ],_x000D_
        "Statistics": {_x000D_
          "CreationDate": "2022-11-15T10:02:33.5062055+01:00",_x000D_
          "LastRefreshDate": "2020-11-09T16:15:49.6106502+01:00",_x000D_
          "TotalRefreshCount": 5,_x000D_
          "CustomInfo": {}_x000D_
        }_x000D_
      },_x000D_
      "8620": {_x000D_
        "$type": "Inside.Core.Formula.Definition.DefinitionAC, Inside.Core.Formula",_x000D_
        "ID": 8620,_x000D_
        "Results": [_x000D_
          [_x000D_
            "200"_x000D_
          ]_x000D_
        ],_x000D_
        "Statistics": {_x000D_
          "CreationDate": "2022-11-15T10:02:33.5062055+01:00",_x000D_
          "LastRefreshDate": "2020-11-09T16:15:49.6126724+01:00",_x000D_
          "TotalRefreshCount": 5,_x000D_
          "CustomInfo": {}_x000D_
        }_x000D_
      },_x000D_
      "8621": {_x000D_
        "$type": "Inside.Core.Formula.Definition.DefinitionAC, Inside.Core.Formula",_x000D_
        "ID": 8621,_x000D_
        "Results": [_x000D_
          [_x000D_
            "300"_x000D_
          ]_x000D_
        ],_x000D_
        "Statistics": {_x000D_
          "CreationDate": "2022-11-15T10:02:33.5062055+01:00",_x000D_
          "LastRefreshDate": "2020-11-09T16:15:49.6149294+01:00",_x000D_
          "TotalRefreshCount": 5,_x000D_
          "CustomInfo": {}_x000D_
        }_x000D_
      },_x000D_
      "8622": {_x000D_
        "$type": "Inside.Core.Formula.Definition.DefinitionAC, Inside.Core.Formula",_x000D_
        "ID": 8622,_x000D_
        "Results": [_x000D_
          [_x000D_
            "300"_x000D_
          ]_x000D_
        ],_x000D_
        "Statistics": {_x000D_
          "CreationDate": "2022-11-15T10:02:33.5062055+01:00",_x000D_
          "LastRefreshDate": "2020-11-09T16:15:49.6169785+01:00",_x000D_
          "TotalRefreshCount": 5,_x000D_
          "CustomInfo": {}_x000D_
        }_x000D_
      },_x000D_
      "8623": {_x000D_
        "$type": "Inside.Core.Formula.Definition.DefinitionAC, Inside.Core.Formula",_x000D_
        "ID": 8623,_x000D_
        "Results": [_x000D_
          [_x000D_
            "150"_x000D_
          ]_x000D_
        ],_x000D_
        "Statistics": {_x000D_
          "CreationDate": "2022-11-15T10:02:33.5062055+01:00",_x000D_
          "LastRefreshDate": "2020-11-09T16:15:49.6179775+01:00",_x000D_
          "TotalRefreshCount": 5,_x000D_
          "CustomInfo": {}_x000D_
        }_x000D_
      },_x000D_
      "8624": {_x000D_
        "$type": "Inside.Core.Formula.Definition.DefinitionAC, Inside.Core.Formula",_x000D_
        "ID": 8624,_x000D_
        "Results": [_x000D_
          [_x000D_
            "250"_x000D_
          ]_x000D_
        ],_x000D_
        "Statistics": {_x000D_
          "CreationDate": "2022-11-15T10:02:33.5062055+01:00",_x000D_
          "LastRefreshDate": "2020-11-09T16:15:49.6199723+01:00",_x000D_
          "TotalRefreshCount": 5,_x000D_
          "CustomInfo": {}_x000D_
        }_x000D_
      },_x000D_
      "8625": {_x000D_
        "$type": "Inside.Core.Formula.Definition.DefinitionAC, Inside.Core.Formula",_x000D_
        "ID": 8625,_x000D_
        "Results": [_x000D_
          [_x000D_
            "300"_x000D_
          ]_x000D_
        ],_x000D_
        "Statistics": {_x000D_
          "CreationDate": "2022-11-15T10:02:33.5062055+01:00",_x000D_
          "LastRefreshDate": "2020-11-09T16:15:49.6209691+01:00",_x000D_
          "TotalRefreshCount": 5,_x000D_
          "CustomInfo": {}_x000D_
        }_x000D_
      },_x000D_
      "8626": {_x000D_
        "$type": "Inside.Core.Formula.Definition.DefinitionAC, Inside.Core.Formula",_x000D_
        "ID": 8626,_x000D_
        "Results": [_x000D_
          [_x000D_
            "250"_x000D_
          ]_x000D_
        ],_x000D_
        "Statistics": {_x000D_
          "CreationDate": "2022-11-15T10:02:33.5062055+01:00",_x000D_
          "LastRefreshDate": "2020-11-09T16:15:49.6229637+01:00",_x000D_
          "TotalRefreshCount": 5,_x000D_
          "CustomInfo": {}_x000D_
        }_x000D_
      },_x000D_
      "8627": {_x000D_
        "$type": "Inside.Core.Formula.Definition.DefinitionAC, Inside.Core.Formula",_x000D_
        "ID": 8627,_x000D_
        "Results": [_x000D_
          [_x000D_
            "150"_x000D_
          ]_x000D_
        ],_x000D_
        "Statistics": {_x000D_
          "CreationDate": "2022-11-15T10:02:33.5062055+01:00",_x000D_
          "LastRefreshDate": "2020-11-09T16:15:49.624956+01:00",_x000D_
          "TotalRefreshCount": 5,_x000D_
          "CustomInfo": {}_x000D_
        }_x000D_
      },_x000D_
      "8628": {_x000D_
        "$type": "Inside.Core.Formula.Definition.DefinitionAC, Inside.Core.Formula",_x000D_
        "ID": 8628,_x000D_
        "Results": [_x000D_
          [_x000D_
            "200"_x000D_
          ]_x000D_
        ],_x000D_
        "Statistics": {_x000D_
          "CreationDate": "2022-11-15T10:02:33.5062055+01:00",_x000D_
          "LastRefreshDate": "2020-11-09T16:15:49.625953+01:00",_x000D_
          "TotalRefreshCount": 5,_x000D_
          "CustomInfo": {}_x000D_
        }_x000D_
      },_x000D_
      "8629": {_x000D_
        "$type": "Inside.Core.Formula.Definition.DefinitionAC, Inside.Core.Formula",_x000D_
        "ID": 8629,_x000D_
        "Results": [_x000D_
          [_x000D_
            "250"_x000D_
          ]_x000D_
        ],_x000D_
        "Statistics": {_x000D_
          "CreationDate": "2022-11-15T10:02:33.5062055+01:00",_x000D_
          "LastRefreshDate": "2020-11-09T16:15:49.6279544+01:00",_x000D_
          "TotalRefreshCount": 5,_x000D_
          "CustomInfo": {}_x000D_
        }_x000D_
      },_x000D_
      "8630": {_x000D_
        "$type": "Inside.Core.Formula.Definition.DefinitionAC, Inside.Core.Formula",_x000D_
        "ID": 8630,_x000D_
        "Results": [_x000D_
          [_x000D_
            "200"_x000D_
          ]_x000D_
        ],_x000D_
        "Statistics": {_x000D_
          "CreationDate": "2022-11-15T10:02:33.5062055+01:00",_x000D_
          "LastRefreshDate": "2020-11-09T16:15:49.6299464+01:00",_x000D_
          "TotalRefreshCount": 5,_x000D_
          "CustomInfo": {}_x000D_
        }_x000D_
      },_x000D_
      "8631": {_x000D_
        "$type": "Inside.Core.Formula.Definition.DefinitionAC, Inside.Core.Formula",_x000D_
        "ID": 8631,_x000D_
        "Results": [_x000D_
          [_x000D_
            "100"_x000D_
          ]_x000D_
        ],_x000D_
        "Statistics": {_x000D_
          "CreationDate": "2022-11-15T10:02:33.5062055+01:00",_x000D_
          "LastRefreshDate": "2020-11-09T16:15:49.6318855+01:00",_x000D_
          "TotalRefreshCount": 5,_x000D_
          "CustomInfo": {}_x000D_
        }_x000D_
      },_x000D_
      "8632": {_x000D_
        "$type": "Inside.Core.Formula.Definition.DefinitionAC, Inside.Core.Formula",_x000D_
        "ID": 8632,_x000D_
        "Results": [_x000D_
          [_x000D_
            "150"_x000D_
          ]_x000D_
        ],_x000D_
        "Statistics": {_x000D_
          "CreationDate": "2022-11-15T10:02:33.5062055+01:00",_x000D_
          "LastRefreshDate": "2020-11-09T16:15:49.6339113+01:00",_x000D_
          "TotalRefreshCount": 5,_x000D_
          "CustomInfo": {}_x000D_
        }_x000D_
      },_x000D_
      "8633": {_x000D_
        "$type": "Inside.Core.Formula.Definition.DefinitionAC, Inside.Core.Formula",_x000D_
        "ID": 8633,_x000D_
        "Results": [_x000D_
          [_x000D_
            "200"_x000D_
          ]_x000D_
        ],_x000D_
        "Statistics": {_x000D_
          "CreationDate": "2022-11-15T10:02:33.5062055+01:00",_x000D_
          "LastRefreshDate": "2020-11-09T16:15:49.6359274+01:00",_x000D_
          "TotalRefreshCount": 5,_x000D_
          "CustomInfo": {}_x000D_
        }_x000D_
      },_x000D_
      "8634": {_x000D_
        "$type": "Inside.Core.Formula.Definition.DefinitionAC, Inside.Core.Formula",_x000D_
        "ID": 8634,_x000D_
        "Results": [_x000D_
          [_x000D_
            "100"_x000D_
          ]_x000D_
        ],_x000D_
        "Statistics": {_x000D_
          "CreationDate": "2022-11-15T10:02:33.5062055+01:00",_x000D_
          "LastRefreshDate": "2020-11-09T16:15:49.6369271+01:00",_x000D_
          "TotalRefreshCount": 5,_x000D_
          "CustomInfo": {}_x000D_
        }_x000D_
      },_x000D_
      "8635": {_x000D_
        "$type": "Inside.Core.Formula.Definition.DefinitionAC, Inside.Core.Formula",_x000D_
        "ID": 8635,_x000D_
        "Results": [_x000D_
          [_x000D_
            "300"_x000D_
          ]_x000D_
        ],_x000D_
        "Statistics": {_x000D_
          "CreationDate": "2022-11-15T10:02:33.5062055+01:00",_x000D_
          "LastRefreshDate": "2020-11-09T16:15:49.6389212+01:00",_x000D_
          "TotalRefreshCount": 5,_x000D_
          "CustomInfo": {}_x000D_
        }_x000D_
      },_x000D_
      "8636": {_x000D_
        "$type": "Inside.Core.Formula.Definition.DefinitionAC, Inside.Core.Formula",_x000D_
        "ID": 8636,_x000D_
        "Results": [_x000D_
          [_x000D_
            "100"_x000D_
          ]_x000D_
        ],_x000D_
        "Statistics": {_x000D_
          "CreationDate": "2022-11-15T10:02:33.5062055+01:00",_x000D_
          "LastRefreshDate": "2020-11-09T16:15:49.6409136+01:00",_x000D_
          "TotalRefreshCount": 5,_x000D_
          "CustomInfo": {}_x000D_
        }_x000D_
      },_x000D_
      "8637": {_x000D_
        "$type": "Inside.Core.Formula.Definition.DefinitionAC, Inside.Core.Formula",_x000D_
        "ID": 8637,_x000D_
        "Results": [_x000D_
          [_x000D_
            "200"_x000D_
          ]_x000D_
        ],_x000D_
        "Statistics": {_x000D_
          "CreationDate": "2022-11-15T10:02:33.5062055+01:00",_x000D_
          "LastRefreshDate": "2020-11-09T16:15:49.6419146+01:00",_x000D_
          "TotalRefreshCount": 5,_x000D_
          "CustomInfo": {}_x000D_
        }_x000D_
      },_x000D_
      "8638": {_x000D_
        "$type": "Inside.Core.Formula.Definition.DefinitionAC, Inside.Core.Formula",_x000D_
        "ID": 8638,_x000D_
        "Results": [_x000D_
          [_x000D_
            "250"_x000D_
          ]_x000D_
        ],_x000D_
        "Statistics": {_x000D_
          "CreationDate": "2022-11-15T10:02:33.5062055+01:00",_x000D_
          "LastRefreshDate": "2020-11-09T16:15:49.6439073+01:00",_x000D_
          "TotalRefreshCount": 5,_x000D_
          "CustomInfo": {}_x000D_
        }_x000D_
      },_x000D_
      "8639": {_x000D_
        "$type": "Inside.Core.Formula.Definition.DefinitionAC, Inside.Core.Formula",_x000D_
        "ID": 8639,_x000D_
        "Results": [_x000D_
          [_x000D_
            "400"_x000D_
          ]_x000D_
        ],_x000D_
        "Statistics": {_x000D_
          "CreationDate": "2022-11-15T10:02:33.5062055+01:00",_x000D_
          "LastRefreshDate": "2020-11-09T16:15:49.644907+01:00",_x000D_
          "TotalRefreshCount": 5,_x000D_
          "CustomInfo": {}_x000D_
        }_x000D_
      },_x000D_
      "8640": {_x000D_
        "$type": "Inside.Core.Formula.Definition.DefinitionAC, Inside.Core.Formula",_x000D_
        "ID": 8640,_x000D_
        "Results": [_x000D_
          [_x000D_
            "250"_x000D_
          ]_x000D_
        ],_x000D_
        "Statistics": {_x000D_
          "CreationDate": "2022-11-15T10:02:33.5062055+01:00",_x000D_
          "LastRefreshDate": "2020-11-09T16:15:49.6469039+01:00",_x000D_
          "TotalRefreshCount": 5,_x000D_
          "CustomInfo": {}_x000D_
        }_x000D_
      },_x000D_
      "8641": {_x000D_
        "$type": "Inside.Core.Formula.Definition.DefinitionAC, Inside.Core.Formula",_x000D_
        "ID": 8641,_x000D_
        "Results": [_x000D_
          [_x000D_
            "150"_x000D_
          ]_x000D_
        ],_x000D_
        "Statistics": {_x000D_
          "CreationDate": "2022-11-15T10:02:33.5062055+01:00",_x000D_
          "LastRefreshDate": "2020-11-09T16:15:49.6488413+01:00",_x000D_
          "TotalRefreshCount": 5,_x000D_
          "CustomInfo": {}_x000D_
        }_x000D_
      },_x000D_
      "8642": {_x000D_
        "$type": "Inside.Core.Formula.Definition.DefinitionAC, Inside.Core.Formula",_x000D_
        "ID": 8642,_x000D_
        "Results": [_x000D_
          [_x000D_
            "200"_x000D_
          ]_x000D_
        ],_x000D_
        "Statistics": {_x000D_
          "CreationDate": "2022-11-15T10:02:33.5062055+01:00",_x000D_
          "LastRefreshDate": "2020-11-09T16:15:49.6508928+01:00",_x000D_
          "TotalRefreshCount": 5,_x000D_
          "CustomInfo": {}_x000D_
        }_x000D_
      },_x000D_
      "8643": {_x000D_
        "$type": "Inside.Core.Formula.Definition.DefinitionAC, Inside.Core.Formula",_x000D_
        "ID": 8643,_x000D_
        "Results": [_x000D_
          [_x000D_
            "300"_x000D_
          ]_x000D_
        ],_x000D_
        "Statistics": {_x000D_
          "CreationDate": "2022-11-15T10:02:33.5062055+01:00",_x000D_
          "LastRefreshDate": "2020-11-09T16:15:49.6518898+01:00",_x000D_
          "TotalRefreshCount": 5,_x000D_
          "CustomInfo": {}_x000D_
        }_x000D_
      },_x000D_
      "8644": {_x000D_
        "$type": "Inside.Core.Formula.Definition.DefinitionAC, Inside.Core.Formula",_x000D_
        "ID": 8644,_x000D_
        "Results": [_x000D_
          [_x000D_
            "300"_x000D_
          ]_x000D_
        ],_x000D_
        "Statistics": {_x000D_
          "CreationDate": "2022-11-15T10:02:33.5062055+01:00",_x000D_
          "LastRefreshDate": "2020-11-09T16:15:49.6538975+01:00",_x000D_
          "TotalRefreshCount": 5,_x000D_
          "CustomInfo": {}_x000D_
        }_x000D_
      },_x000D_
      "8645": {_x000D_
        "$type": "Inside.Core.Formula.Definition.DefinitionAC, Inside.Core.Formula",_x000D_
        "ID": 8645,_x000D_
        "Results": [_x000D_
          [_x000D_
            "100"_x000D_
          ]_x000D_
        ],_x000D_
        "Statistics": {_x000D_
          "CreationDate": "2022-11-15T10:02:33.5062055+01:00",_x000D_
          "LastRefreshDate": "2020-11-09T16:15:49.6558788+01:00",_x000D_
          "TotalRefreshCount": 5,_x000D_
          "CustomInfo": {}_x000D_
        }_x000D_
      },_x000D_
      "8646": {_x000D_
        "$type": "Inside.Core.Formula.Definition.DefinitionAC, Inside.Core.Formula",_x000D_
        "ID": 8646,_x000D_
        "Results": [_x000D_
          [_x000D_
            "200"_x000D_
          ]_x000D_
        ],_x000D_
        "Statistics": {_x000D_
          "CreationDate": "2022-11-15T10:02:33.5062055+01:00",_x000D_
          "LastRefreshDate": "2020-11-09T16:15:49.6568781+01:00",_x000D_
          "TotalRefreshCount": 5,_x000D_
          "CustomInfo": {}_x000D_
        }_x000D_
      },_x000D_
      "8647": {_x000D_
        "$type": "Inside.Core.Formula.Definition.DefinitionAC, Inside.Core.Formula",_x000D_
        "ID": 8647,_x000D_
        "Results": [_x000D_
          [_x000D_
            "250"_x000D_
          ]_x000D_
        ],_x000D_
        "Statistics": {_x000D_
          "CreationDate": "2022-11-15T10:02:33.5062055+01:00",_x000D_
          "LastRefreshDate": "2020-11-09T16:15:49.6588546+01:00",_x000D_
          "TotalRefreshCount": 5,_x000D_
          "CustomInfo": {}_x000D_
        }_x000D_
      },_x000D_
      "8648": {_x000D_
        "$type": "Inside.Core.Formula.Definition.DefinitionAC, Inside.Core.Formula",_x000D_
        "ID": 8648,_x000D_
        "Results": [_x000D_
          [_x000D_
            "200"_x000D_
          ]_x000D_
        ],_x000D_
        "Statistics": {_x000D_
          "CreationDate": "2022-11-15T10:02:33.5062055+01:00",_x000D_
          "LastRefreshDate": "2020-11-09T16:15:49.6608671+01:00",_x000D_
          "TotalRefreshCount": 5,_x000D_
          "CustomInfo": {}_x000D_
        }_x000D_
      },_x000D_
      "8649": {_x000D_
        "$type": "Inside.Core.Formula.Definition.DefinitionAC, Inside.Core.Formula",_x000D_
        "ID": 8649,_x000D_
        "Results": [_x000D_
          [_x000D_
            "100"_x000D_
          ]_x000D_
        ],_x000D_
        "Statistics": {_x000D_
          "CreationDate": "2022-11-15T10:02:33.5062055+01:00",_x000D_
          "LastRefreshDate": "2020-11-09T16:15:49.6628652+01:00",_x000D_
          "TotalRefreshCount": 5,_x000D_
          "CustomInfo": {}_x000D_
        }_x000D_
      },_x000D_
      "8650": {_x000D_
        "$type": "Inside.Core.Formula.Definition.DefinitionAC, Inside.Core.Formula",_x000D_
        "ID": 8650,_x000D_
        "Results": [_x000D_
          [_x000D_
            "100"_x000D_
          ]_x000D_
        ],_x000D_
        "Statistics": {_x000D_
          "CreationDate": "2022-11-15T10:02:33.5062055+01:00",_x000D_
          "LastRefreshDate": "2020-11-09T16:15:49.6639447+01:00",_x000D_
          "TotalRefreshCount": 5,_x000D_
          "CustomInfo": {}_x000D_
        }_x000D_
      },_x000D_
      "8651": {_x000D_
        "$type": "Inside.Core.Formula.Definition.DefinitionAC, Inside.Core.Formula",_x000D_
        "ID": 8651,_x000D_
        "Results": [_x000D_
          [_x000D_
            "250"_x000D_
          ]_x000D_
        ],_x000D_
        "Statistics": {_x000D_
          "CreationDate": "2022-11-15T10:02:33.5062055+01:00",_x000D_
          "LastRefreshDate": "2020-11-09T16:15:49.6679856+01:00",_x000D_
          "TotalRefreshCount": 5,_x000D_
          "CustomInfo": {}_x000D_
        }_x000D_
      },_x000D_
      "8652": {_x000D_
        "$type": "Inside.Core.Formula.Definition.DefinitionAC, Inside.Core.Formula",_x000D_
        "ID": 8652,_x000D_
        "Results": [_x000D_
          [_x000D_
            "300"_x000D_
          ]_x000D_
        ],_x000D_
        "Statistics": {_x000D_
          "CreationDate": "2022-11-15T10:02:33.5062055+01:00",_x000D_
          "LastRefreshDate": "2020-11-09T16:15:49.6709685+01:00",_x000D_
          "TotalRefreshCount": 5,_x000D_
          "CustomInfo": {}_x000D_
        }_x000D_
      },_x000D_
      "8653": {_x000D_
        "$type": "Inside.Core.Formula.Definition.DefinitionAC, Inside.Core.Formula",_x000D_
        "ID": 8653,_x000D_
        "Results": [_x000D_
          [_x000D_
            "100"_x000D_
          ]_x000D_
        ],_x000D_
        "Statistics": {_x000D_
          "CreationDate": "2022-11-15T10:02:33.5062055+01:00",_x000D_
          "LastRefreshDate": "2020-11-09T16:15:49.6749575+01:00",_x000D_
          "TotalRefreshCount": 5,_x000D_
          "CustomInfo": {}_x000D_
        }_x000D_
      },_x000D_
      "8654": {_x000D_
        "$type": "Inside.Core.Formula.Definition.DefinitionAC, Inside.Core.Formula",_x000D_
        "ID": 8654,_x000D_
        "Results": [_x000D_
          [_x000D_
            "150"_x000D_
          ]_x000D_
        ],_x000D_
        "Statistics": {_x000D_
          "CreationDate": "2022-11-15T10:02:33.5062055+01:00",_x000D_
          "LastRefreshDate": "2020-11-09T16:15:49.6779054+01:00",_x000D_
          "TotalRefreshCount": 5,_x000D_
          "CustomInfo": {}_x000D_
        }_x000D_
      },_x000D_
      "8655": {_x000D_
        "$type": "Inside.Core.Formula.Definition.DefinitionAC, Inside.Core.Formula",_x000D_
        "ID": 8655,_x000D_
        "Results": [_x000D_
          [_x000D_
            "250"_x000D_
          ]_x000D_
        ],_x000D_
        "Statistics": {_x000D_
          "CreationDate": "2022-11-15T10:02:33.5062055+01:00",_x000D_
          "LastRefreshDate": "2020-11-09T16:15:49.6821424+01:00",_x000D_
          "TotalRefreshCount": 5,_x000D_
          "CustomInfo": {}_x000D_
        }_x000D_
      },_x000D_
      "8656": {_x000D_
        "$type": "Inside.Core.Formula.Definition.DefinitionAC, Inside.Core.Formula",_x000D_
        "ID": 8656,_x000D_
        "Results": [_x000D_
          [_x000D_
            "300"_x000D_
          ]_x000D_
        ],_x000D_
        "Statistics": {_x000D_
          "CreationDate": "2022-11-15T10:02:33.5062055+01:00",_x000D_
          "LastRefreshDate": "2020-11-09T16:15:49.6841087+01:00",_x000D_
          "TotalRefreshCount": 5,_x000D_
          "CustomInfo": {}_x000D_
        }_x000D_
      },_x000D_
      "8657": {_x000D_
        "$type": "Inside.Core.Formula.Definition.DefinitionAC, Inside.Core.Formula",_x000D_
        "ID": 8657,_x000D_
        "Results": [_x000D_
          [_x000D_
            "250"_x000D_
          ]_x000D_
        ],_x000D_
        "Statistics": {_x000D_
          "CreationDate": "2022-11-15T10:02:33.5062055+01:00",_x000D_
          "LastRefreshDate": "2020-11-09T16:15:49.6861029+01:00",_x000D_
          "TotalRefreshCount": 5,_x000D_
          "CustomInfo": {}_x000D_
        }_x000D_
      },_x000D_
      "8658": {_x000D_
        "$type": "Inside.Core.Formula.Definition.DefinitionAC, Inside.Core.Formula",_x000D_
        "ID": 8658,_x000D_
        "Results": [_x000D_
          [_x000D_
            "100"_x000D_
          ]_x000D_
        ],_x000D_
        "Statistics": {_x000D_
          "CreationDate": "2022-11-15T10:02:33.5062055+01:00",_x000D_
          "LastRefreshDate": "2020-11-09T16:15:49.6871005+01:00",_x000D_
          "TotalRefreshCount": 5,_x000D_
          "CustomInfo": {}_x000D_
        }_x000D_
      },_x000D_
      "8659": {_x000D_
        "$type": "Inside.Core.Formula.Definition.DefinitionAC, Inside.Core.Formula",_x000D_
        "ID": 8659,_x000D_
        "Results": [_x000D_
          [_x000D_
            "2"_x000D_
          ]_x000D_
        ],_x000D_
        "Statistics": {_x000D_
          "CreationDate": "2022-11-15T10:02:33.5062055+01:00",_x000D_
          "LastRefreshDate": "2020-11-09T16:15:48.0408073+01:00",_x000D_
          "TotalRefreshCount": 5,_x000D_
          "CustomInfo": {}_x000D_
        }_x000D_
      },_x000D_
      "8660": {_x000D_
        "$type": "Inside.Core.Formula.Definition.DefinitionAC, Inside.Core.Formula",_x000D_
        "ID": 8660,_x000D_
        "Results": [_x000D_
          [_x000D_
            "2"_x000D_
          ]_x000D_
        ],_x000D_
        "Statistics": {_x000D_
          "CreationDate": "2022-11-15T10:02:33.5062055+01:00",_x000D_
          "LastRefreshDate": "2020-11-09T16:15:48.0547695+01:00",_x000D_
          "TotalRefreshCount": 5,_x000D_
          "CustomInfo": {}_x000D_
        }_x000D_
      },_x000D_
      "8661": {_x000D_
        "$type": "Inside.Core.Formula.Definition.DefinitionAC, Inside.Core.Formula",_x000D_
        "ID": 8661,_x000D_
        "Results": [_x000D_
          [_x000D_
            "2"_x000D_
          ]_x000D_
        ],_x000D_
        "Statistics": {_x000D_
          "CreationDate": "2022-11-15T10:02:33.5062055+01:00",_x000D_
          "LastRefreshDate": "2020-11-09T16:15:48.0687854+01:00",_x000D_
          "TotalRefreshCount": 5,_x000D_
          "CustomInfo": {}_x000D_
        }_x000D_
      },_x000D_
      "8662": {_x000D_
        "$type": "Inside.Core.Formula.Definition.DefinitionAC, Inside.Core.Formula",_x000D_
        "ID": 8662,_x000D_
        "Results": [_x000D_
          [_x000D_
            "1"_x000D_
          ]_x000D_
        ],_x000D_
        "Statistics": {_x000D_
          "CreationDate": "2022-11-15T10:02:33.5062055+01:00",_x000D_
          "LastRefreshDate": "2020-11-09T16:15:48.0817081+01:00",_x000D_
          "TotalRefreshCount": 5,_x000D_
          "CustomInfo": {}_x000D_
        }_x000D_
      },_x000D_
      "8663": {_x000D_
        "$type": "Inside.Core.Formula.Definition.DefinitionAC, Inside.Core.Formula",_x000D_
        "ID": 8663,_x000D_
        "Results": [_x000D_
          [_x000D_
            "3"_x000D_
          ]_x000D_
        ],_x000D_
        "Statistics": {_x000D_
          "CreationDate": "2022-11-15T10:02:33.5062055+01:00",_x000D_
          "LastRefreshDate": "2020-11-09T16:15:48.1130249+01:00",_x000D_
          "TotalRefreshCount": 5,_x000D_
          "CustomInfo": {}_x000D_
        }_x000D_
      },_x000D_
      "8664": {_x000D_
        "$type": "Inside.Core.Formula.Definition.DefinitionAC, Inside.Core.Formula",_x000D_
        "ID": 8664,_x000D_
        "Results": [_x000D_
          [_x000D_
            "3"_x000D_
          ]_x000D_
        ],_x000D_
        "Statistics": {_x000D_
          "CreationDate": "2022-11-15T10:02:33.5062055+01:00",_x000D_
          "LastRefreshDate": "2020-11-09T16:15:48.1275923+01:00",_x000D_
          "TotalRefreshCount": 5,_x000D_
          "CustomInfo": {}_x000D_
        }_x000D_
      },_x000D_
      "8665": {_x000D_
        "$type": "Inside.Core.Formula.Definition.DefinitionAC, Inside.Core.Formula",_x000D_
        "ID": 8665,_x000D_
        "Results": [_x000D_
          [_x000D_
            "Catégorie 1"_x000D_
          ]_x000D_
        ],_x000D_
        "Statistics": {_x000D_
          "CreationDate": "2022-11-15T10:02:33.5062055+01:00",_x000D_
          "LastRefreshDate": "2020-11-09T16:15:48.1395598+01:00",_x000D_
          "TotalRefreshCount": 5,_x000D_
          "CustomInfo": {}_x000D_
        }_x000D_
      },_x000D_
      "8666": {_x000D_
        "$type": "Inside.Core.Formula.Definition.DefinitionAC, Inside.Core.Formula",_x000D_
        "ID": 8666,_x000D_
        "Results": [_x000D_
          [_x000D_
            "Catégorie 5"_x000D_
          ]_x000D_
        ],_x000D_
        "Statistics": {_x000D_
          "CreationDate": "2022-11-15T10:02:33.5062055+01:00",_x000D_
          "LastRefreshDate": "2020-11-09T16:15:48.784044+01:00",_x000D_
          "TotalRefreshCount": 5,_x000D_
          "CustomInfo": {}_x000D_
        }_x000D_
      },_x000D_
      "8667": {_x000D_
        "$type": "Inside.Core.Formula.Definition.DefinitionAC, Inside.Core.Formula",_x000D_
        "ID": 8667,_x000D_
        "Results": [_x000D_
          [_x000D_
            ""_x000D_
          ]_x000D_
        ],_x000D_
        "Statistics": {_x000D_
          "CreationDate": "2022-11-15T10:02:33.5062055+01:00",_x000D_
          "LastRefreshDate": "2020-11-09T16:15:48.3832341+01:00",_x000D_
          "TotalRefreshCount": 5,_x000D_
          "CustomInfo": {}_x000D_
        }_x000D_
      },_x000D_
      "8668": {_x000D_
        "$type": "Inside.Core.Formula.Definition.DefinitionAC, Inside.Core.Formula",_x000D_
        "ID": 8668,_x000D_
        "Results": [_x000D_
          [_x000D_
            ""_x000D_
          ]_x000D_
        ],_x000D_
        "Statistics": {_x000D_
          "CreationDate": "2022-11-15T10:02:33.5062055+01:00",_x000D_
          "LastRefreshDate": "2020-11-09T16:15:49.0717815+01:00",_x000D_
          "TotalRefreshCount": 5,_x000D_
          "CustomInfo": {}_x000D_
        }_x000D_
      },_x000D_
      "8669": {_x000D_
        "$type": "Inside.Core.Formula.Definition.DefinitionAC, Inside.Core.Formula",_x000D_
        "ID": 8669,_x000D_
        "Results": [_x000D_
          [_x000D_
            ""_x000D_
          ]_x000D_
        ],_x000D_
        "Statistics": {_x000D_
          "CreationDate": "2022-11-15T10:02:33.5062055+01:00",_x000D_
          "LastRefreshDate": "2020-11-09T16:15:49.073776+01:00",_x000D_
          "TotalRefreshCount": 5,_x000D_
          "CustomInfo": {}_x000D_
        }_x000D_
      },_x000D_
      "8670": {_x000D_
        "$type": "Inside.Core.Formula.Definition.DefinitionAC, Inside.Core.Formula",_x000D_
        "ID": 8670,_x000D_
        "Results": [_x000D_
          [_x000D_
            "Catégorie 3"_x000D_
          ]_x000D_
        ],_x000D_
        "Statistics": {_x000D_
          "CreationDate": "2022-11-15T10:02:33.5062055+01:00",_x000D_
          "LastRefreshDate": "2020-11-09T16:15:48.8616446+01:00",_x000D_
          "TotalRefreshCount": 5,_x000D_
          "CustomInfo": {}_x000D_
        }_x000D_
      },_x000D_
      "8671": {_x000D_
        "$type": "Inside.Core.Formula.Definition.DefinitionAC, Inside.Core.Formula",_x000D_
        "ID": 8671,_x000D_
        "Results": [_x000D_
          [_x000D_
            "Catégorie 4"_x000D_
          ]_x000D_
        ],_x000D_
        "Statistics": {_x000D_
          "CreationDate": "2022-11-15T10:02:33.5062055+01:00",_x000D_
          "LastRefreshDate": "2020-11-09T16:15:50.3898864+01:00",_x000D_
          "TotalRefreshCount": 5,_x000D_
          "CustomInfo": {}_x000D_
        }_x000D_
      },_x000D_
      "8672": {_x000D_
        "$type": "Inside.Core.Formula.Definition.DefinitionAC, Inside.Core.Formula",_x000D_
        "ID": 8672,_x000D_
        "Results": [_x000D_
          [_x000D_
            ""_x000D_
          ]_x000D_
        ],_x000D_
        "Statistics": {_x000D_
          "CreationDate": "2022-11-15T10:02:33.5062055+01:00",_x000D_
          "LastRefreshDate": "2020-11-09T16:15:50.1607599+01:00",_x000D_
          "TotalRefreshCount": 5,_x000D_
          "CustomInfo": {}_x000D_
        }_x000D_
      },_x000D_
      "8673": {_x000D_
        "$type": "Inside.Core.Formula.Definition.DefinitionAC, Inside.Core.Formula",_x000D_
        "ID": 8673,_x000D_
        "Results": [_x000D_
          [_x000D_
            "Catégorie 3"_x000D_
          ]_x000D_
        ],_x000D_
        "Statistics": {_x000D_
          "CreationDate": "2022-11-15T10:02:33.5062055+01:00",_x000D_
          "LastRefreshDate": "2020-11-09T16:15:49.7317345+01:00",_x000D_
          "TotalRefreshCount": 5,_x000D_
          "CustomInfo": {}_x000D_
        }_x000D_
      },_x000D_
      "8674": {_x000D_
        "$type": "Inside.Core.Formula.Definition.DefinitionAC, Inside.Core.Formula",_x000D_
        "ID": 8674,_x000D_
        "Results": [_x000D_
          [_x000D_
            "Catégorie 2"_x000D_
          ]_x000D_
        ],_x000D_
        "Statistics": {_x000D_
          "CreationDate": "2022-11-15T10:02:33.5062055+01:00",_x000D_
          "LastRefreshDate": "2020-11-09T16:15:49.7337526+01:00",_x000D_
          "TotalRefreshCount": 5,_x000D_
          "CustomInfo": {}_x000D_
        }_x000D_
      },_x000D_
      "8675": {_x000D_
        "$type": "Inside.Core.Formula.Definition.DefinitionAC, Inside.Core.Formula",_x000D_
        "ID": 8675,_x000D_
        "Results": [_x000D_
          [_x000D_
            ""_x000D_
          ]_x000D_
        ],_x000D_
        "Statistics": {_x000D_
          "CreationDate": "2022-11-15T10:02:33.5062055+01:00",_x000D_
          "LastRefreshDate": "2020-11-09T16:15:49.9524842+01:00",_x000D_
          "TotalRefreshCount": 5,_x000D_
          "CustomInfo": {}_x000D_
        }_x000D_
      },_x000D_
      "8676": {_x000D_
        "$type": "Inside.Core.Formula.Definition.DefinitionAC, Inside.Core.Formula",_x000D_
        "ID": 8676,_x000D_
        "Results": [_x000D_
          [_x000D_
            "Catégorie 1"_x000D_
          ]_x000D_
        ],_x000D_
        "Statistics": {_x000D_
          "CreationDate": "2022-11-15T10:02:33.5062055+01:00",_x000D_
          "LastRefreshDate": "2020-11-09T16:15:49.7377077+01:00",_x000D_
          "TotalRefreshCount": 5,_x000D_
          "CustomInfo": {}_x000D_
        }_x000D_
      },_x000D_
      "8677": {_x000D_
        "$type": "Inside.Core.Formula.Definition.DefinitionAC, Inside.Core.Formula",_x000D_
        "ID": 8677,_x000D_
        "Results": [_x000D_
          [_x000D_
            ""_x000D_
          ]_x000D_
        ],_x000D_
        "Statistics": {_x000D_
          "CreationDate": "2022-11-15T10:02:33.5062055+01:00",_x000D_
          "LastRefreshDate": "2020-11-09T16:15:49.7397378+01:00",_x000D_
          "TotalRefreshCount": 5,_x000D_
          "CustomInfo": {}_x000D_
        }_x000D_
      },_x000D_
      "8678": {_x000D_
        "$type": "Inside.Core.Formula.Definition.DefinitionAC, Inside.Core.Formula",_x000D_
        "ID": 8678,_x000D_
        "Results": [_x000D_
          [_x000D_
            "Catégorie 4"_x000D_
          ]_x000D_
        ],_x000D_
        "Statistics": {_x000D_
          "CreationDate": "2022-11-15T10:02:33.5062055+01:00",_x000D_
          "LastRefreshDate": "2020-11-09T16:15:49.741732+01:00",_x000D_
          "TotalRefreshCount": 5,_x000D_
          "CustomInfo": {}_x000D_
        }_x000D_
      },_x000D_
      "8679": {_x000D_
        "$type": "Inside.Core.Formula.Definition.DefinitionAC, Inside.Core.Formula",_x000D_
        "ID": 8679,_x000D_
        "Results": [_x000D_
          [_x000D_
            ""_x000D_
          ]_x000D_
        ],_x000D_
        "Statistics": {_x000D_
          "CreationDate": "2022-11-15T10:02:33.5062055+01:00",_x000D_
          "LastRefreshDate": "2020-11-09T16:15:49.7436939+01:00",_x000D_
          "TotalRefreshCount": 5,_x000D_
          "CustomInfo": {}_x000D_
        }_x000D_
      },_x000D_
      "8680": {_x000D_
        "$type": "Inside.Core.Formula.Definition.DefinitionAC, Inside.Core.Formula",_x000D_
        "ID": 8680,_x000D_
        "Results": [_x000D_
          [_x000D_
            ""_x000D_
          ]_x000D_
        ],_x000D_
        "Statistics": {_x000D_
          "CreationDate": "2022-11-15T10:02:33.5062055+01:00",_x000D_
          "LastRefreshDate": "2020-11-09T16:15:49.7456875+01:00",_x000D_
          "TotalRefreshCount": 5,_x000D_
         </t>
  </si>
  <si>
    <t xml:space="preserve"> "CustomInfo": {}_x000D_
        }_x000D_
      },_x000D_
      "8681": {_x000D_
        "$type": "Inside.Core.Formula.Definition.DefinitionAC, Inside.Core.Formula",_x000D_
        "ID": 8681,_x000D_
        "Results": [_x000D_
          [_x000D_
            "Catégorie 3"_x000D_
          ]_x000D_
        ],_x000D_
        "Statistics": {_x000D_
          "CreationDate": "2022-11-15T10:02:33.5062055+01:00",_x000D_
          "LastRefreshDate": "2020-11-09T16:15:49.7486804+01:00",_x000D_
          "TotalRefreshCount": 5,_x000D_
          "CustomInfo": {}_x000D_
        }_x000D_
      },_x000D_
      "8682": {_x000D_
        "$type": "Inside.Core.Formula.Definition.DefinitionAC, Inside.Core.Formula",_x000D_
        "ID": 8682,_x000D_
        "Results": [_x000D_
          [_x000D_
            ""_x000D_
          ]_x000D_
        ],_x000D_
        "Statistics": {_x000D_
          "CreationDate": "2022-11-15T10:02:33.5062055+01:00",_x000D_
          "LastRefreshDate": "2020-11-09T16:15:49.7516724+01:00",_x000D_
          "TotalRefreshCount": 5,_x000D_
          "CustomInfo": {}_x000D_
        }_x000D_
      },_x000D_
      "8683": {_x000D_
        "$type": "Inside.Core.Formula.Definition.DefinitionAC, Inside.Core.Formula",_x000D_
        "ID": 8683,_x000D_
        "Results": [_x000D_
          [_x000D_
            "Catégorie 1"_x000D_
          ]_x000D_
        ],_x000D_
        "Statistics": {_x000D_
          "CreationDate": "2022-11-15T10:02:33.5062055+01:00",_x000D_
          "LastRefreshDate": "2020-11-09T16:15:49.7536719+01:00",_x000D_
          "TotalRefreshCount": 5,_x000D_
          "CustomInfo": {}_x000D_
        }_x000D_
      },_x000D_
      "8684": {_x000D_
        "$type": "Inside.Core.Formula.Definition.DefinitionAC, Inside.Core.Formula",_x000D_
        "ID": 8684,_x000D_
        "Results": [_x000D_
          [_x000D_
            ""_x000D_
          ]_x000D_
        ],_x000D_
        "Statistics": {_x000D_
          "CreationDate": "2022-11-15T10:02:33.5062055+01:00",_x000D_
          "LastRefreshDate": "2020-11-09T16:15:49.7556616+01:00",_x000D_
          "TotalRefreshCount": 5,_x000D_
          "CustomInfo": {}_x000D_
        }_x000D_
      },_x000D_
      "8685": {_x000D_
        "$type": "Inside.Core.Formula.Definition.DefinitionAC, Inside.Core.Formula",_x000D_
        "ID": 8685,_x000D_
        "Results": [_x000D_
          [_x000D_
            "Catégorie 1"_x000D_
          ]_x000D_
        ],_x000D_
        "Statistics": {_x000D_
          "CreationDate": "2022-11-15T10:02:33.5062055+01:00",_x000D_
          "LastRefreshDate": "2020-11-09T16:15:49.758653+01:00",_x000D_
          "TotalRefreshCount": 5,_x000D_
          "CustomInfo": {}_x000D_
        }_x000D_
      },_x000D_
      "8686": {_x000D_
        "$type": "Inside.Core.Formula.Definition.DefinitionAC, Inside.Core.Formula",_x000D_
        "ID": 8686,_x000D_
        "Results": [_x000D_
          [_x000D_
            "Catégorie 3"_x000D_
          ]_x000D_
        ],_x000D_
        "Statistics": {_x000D_
          "CreationDate": "2022-11-15T10:02:33.5062055+01:00",_x000D_
          "LastRefreshDate": "2020-11-09T16:15:49.7606488+01:00",_x000D_
          "TotalRefreshCount": 5,_x000D_
          "CustomInfo": {}_x000D_
        }_x000D_
      },_x000D_
      "8687": {_x000D_
        "$type": "Inside.Core.Formula.Definition.DefinitionAC, Inside.Core.Formula",_x000D_
        "ID": 8687,_x000D_
        "Results": [_x000D_
          [_x000D_
            "Catégorie 2"_x000D_
          ]_x000D_
        ],_x000D_
        "Statistics": {_x000D_
          "CreationDate": "2022-11-15T10:02:33.5062055+01:00",_x000D_
          "LastRefreshDate": "2020-11-09T16:15:49.7626434+01:00",_x000D_
          "TotalRefreshCount": 5,_x000D_
          "CustomInfo": {}_x000D_
        }_x000D_
      },_x000D_
      "8688": {_x000D_
        "$type": "Inside.Core.Formula.Definition.DefinitionAC, Inside.Core.Formula",_x000D_
        "ID": 8688,_x000D_
        "Results": [_x000D_
          [_x000D_
            "Catégorie 1"_x000D_
          ]_x000D_
        ],_x000D_
        "Statistics": {_x000D_
          "CreationDate": "2022-11-15T10:02:33.5062055+01:00",_x000D_
          "LastRefreshDate": "2020-11-09T16:15:49.7648419+01:00",_x000D_
          "TotalRefreshCount": 5,_x000D_
          "CustomInfo": {}_x000D_
        }_x000D_
      },_x000D_
      "8689": {_x000D_
        "$type": "Inside.Core.Formula.Definition.DefinitionAC, Inside.Core.Formula",_x000D_
        "ID": 8689,_x000D_
        "Results": [_x000D_
          [_x000D_
            ""_x000D_
          ]_x000D_
        ],_x000D_
        "Statistics": {_x000D_
          "CreationDate": "2022-11-15T10:02:33.5062055+01:00",_x000D_
          "LastRefreshDate": "2020-11-09T16:15:49.7678686+01:00",_x000D_
          "TotalRefreshCount": 5,_x000D_
          "CustomInfo": {}_x000D_
        }_x000D_
      },_x000D_
      "8690": {_x000D_
        "$type": "Inside.Core.Formula.Definition.DefinitionAC, Inside.Core.Formula",_x000D_
        "ID": 8690,_x000D_
        "Results": [_x000D_
          [_x000D_
            "Catégorie 3"_x000D_
          ]_x000D_
        ],_x000D_
        "Statistics": {_x000D_
          "CreationDate": "2022-11-15T10:02:33.5062055+01:00",_x000D_
          "LastRefreshDate": "2020-11-09T16:15:49.769863+01:00",_x000D_
          "TotalRefreshCount": 5,_x000D_
          "CustomInfo": {}_x000D_
        }_x000D_
      },_x000D_
      "8691": {_x000D_
        "$type": "Inside.Core.Formula.Definition.DefinitionAC, Inside.Core.Formula",_x000D_
        "ID": 8691,_x000D_
        "Results": [_x000D_
          [_x000D_
            ""_x000D_
          ]_x000D_
        ],_x000D_
        "Statistics": {_x000D_
          "CreationDate": "2022-11-15T10:02:33.5062055+01:00",_x000D_
          "LastRefreshDate": "2020-11-09T16:15:49.7718596+01:00",_x000D_
          "TotalRefreshCount": 5,_x000D_
          "CustomInfo": {}_x000D_
        }_x000D_
      },_x000D_
      "8692": {_x000D_
        "$type": "Inside.Core.Formula.Definition.DefinitionAC, Inside.Core.Formula",_x000D_
        "ID": 8692,_x000D_
        "Results": [_x000D_
          [_x000D_
            ""_x000D_
          ]_x000D_
        ],_x000D_
        "Statistics": {_x000D_
          "CreationDate": "2022-11-15T10:02:33.5062055+01:00",_x000D_
          "LastRefreshDate": "2020-11-09T16:15:49.7738565+01:00",_x000D_
          "TotalRefreshCount": 5,_x000D_
          "CustomInfo": {}_x000D_
        }_x000D_
      },_x000D_
      "8693": {_x000D_
        "$type": "Inside.Core.Formula.Definition.DefinitionAC, Inside.Core.Formula",_x000D_
        "ID": 8693,_x000D_
        "Results": [_x000D_
          [_x000D_
            ""_x000D_
          ]_x000D_
        ],_x000D_
        "Statistics": {_x000D_
          "CreationDate": "2022-11-15T10:02:33.5062055+01:00",_x000D_
          "LastRefreshDate": "2020-11-09T16:15:49.7758482+01:00",_x000D_
          "TotalRefreshCount": 5,_x000D_
          "CustomInfo": {}_x000D_
        }_x000D_
      },_x000D_
      "8694": {_x000D_
        "$type": "Inside.Core.Formula.Definition.DefinitionAC, Inside.Core.Formula",_x000D_
        "ID": 8694,_x000D_
        "Results": [_x000D_
          [_x000D_
            "Catégorie 1"_x000D_
          ]_x000D_
        ],_x000D_
        "Statistics": {_x000D_
          "CreationDate": "2022-11-15T10:02:33.5062055+01:00",_x000D_
          "LastRefreshDate": "2020-11-09T16:15:49.7778495+01:00",_x000D_
          "TotalRefreshCount": 5,_x000D_
          "CustomInfo": {}_x000D_
        }_x000D_
      },_x000D_
      "8695": {_x000D_
        "$type": "Inside.Core.Formula.Definition.DefinitionAC, Inside.Core.Formula",_x000D_
        "ID": 8695,_x000D_
        "Results": [_x000D_
          [_x000D_
            "Catégorie 3"_x000D_
          ]_x000D_
        ],_x000D_
        "Statistics": {_x000D_
          "CreationDate": "2022-11-15T10:02:33.5062055+01:00",_x000D_
          "LastRefreshDate": "2020-11-09T16:15:49.7798416+01:00",_x000D_
          "TotalRefreshCount": 5,_x000D_
          "CustomInfo": {}_x000D_
        }_x000D_
      },_x000D_
      "8696": {_x000D_
        "$type": "Inside.Core.Formula.Definition.DefinitionAC, Inside.Core.Formula",_x000D_
        "ID": 8696,_x000D_
        "Results": [_x000D_
          [_x000D_
            ""_x000D_
          ]_x000D_
        ],_x000D_
        "Statistics": {_x000D_
          "CreationDate": "2022-11-15T10:02:33.5062055+01:00",_x000D_
          "LastRefreshDate": "2020-11-09T16:15:49.7817961+01:00",_x000D_
          "TotalRefreshCount": 5,_x000D_
          "CustomInfo": {}_x000D_
        }_x000D_
      },_x000D_
      "8697": {_x000D_
        "$type": "Inside.Core.Formula.Definition.DefinitionAC, Inside.Core.Formula",_x000D_
        "ID": 8697,_x000D_
        "Results": [_x000D_
          [_x000D_
            ""_x000D_
          ]_x000D_
        ],_x000D_
        "Statistics": {_x000D_
          "CreationDate": "2022-11-15T10:02:33.5062055+01:00",_x000D_
          "LastRefreshDate": "2020-11-09T16:15:49.7838362+01:00",_x000D_
          "TotalRefreshCount": 5,_x000D_
          "CustomInfo": {}_x000D_
        }_x000D_
      },_x000D_
      "8698": {_x000D_
        "$type": "Inside.Core.Formula.Definition.DefinitionAC, Inside.Core.Formula",_x000D_
        "ID": 8698,_x000D_
        "Results": [_x000D_
          [_x000D_
            ""_x000D_
          ]_x000D_
        ],_x000D_
        "Statistics": {_x000D_
          "CreationDate": "2022-11-15T10:02:33.5062055+01:00",_x000D_
          "LastRefreshDate": "2020-11-09T16:15:49.7858286+01:00",_x000D_
          "TotalRefreshCount": 5,_x000D_
          "CustomInfo": {}_x000D_
        }_x000D_
      },_x000D_
      "8699": {_x000D_
        "$type": "Inside.Core.Formula.Definition.DefinitionAC, Inside.Core.Formula",_x000D_
        "ID": 8699,_x000D_
        "Results": [_x000D_
          [_x000D_
            "Catégorie 1"_x000D_
          ]_x000D_
        ],_x000D_
        "Statistics": {_x000D_
          "CreationDate": "2022-11-15T10:02:33.5062055+01:00",_x000D_
          "LastRefreshDate": "2020-11-09T16:15:49.7868324+01:00",_x000D_
          "TotalRefreshCount": 5,_x000D_
          "CustomInfo": {}_x000D_
        }_x000D_
      },_x000D_
      "8700": {_x000D_
        "$type": "Inside.Core.Formula.Definition.DefinitionAC, Inside.Core.Formula",_x000D_
        "ID": 8700,_x000D_
        "Results": [_x000D_
          [_x000D_
            "Catégorie 2"_x000D_
          ]_x000D_
        ],_x000D_
        "Statistics": {_x000D_
          "CreationDate": "2022-11-15T10:02:33.5062055+01:00",_x000D_
          "LastRefreshDate": "2020-11-09T16:15:49.7888228+01:00",_x000D_
          "TotalRefreshCount": 5,_x000D_
          "CustomInfo": {}_x000D_
        }_x000D_
      },_x000D_
      "8701": {_x000D_
        "$type": "Inside.Core.Formula.Definition.DefinitionAC, Inside.Core.Formula",_x000D_
        "ID": 8701,_x000D_
        "Results": [_x000D_
          [_x000D_
            ""_x000D_
          ]_x000D_
        ],_x000D_
        "Statistics": {_x000D_
          "CreationDate": "2022-11-15T10:02:33.5062055+01:00",_x000D_
          "LastRefreshDate": "2020-11-09T16:15:49.7908148+01:00",_x000D_
          "TotalRefreshCount": 5,_x000D_
          "CustomInfo": {}_x000D_
        }_x000D_
      },_x000D_
      "8702": {_x000D_
        "$type": "Inside.Core.Formula.Definition.DefinitionAC, Inside.Core.Formula",_x000D_
        "ID": 8702,_x000D_
        "Results": [_x000D_
          [_x000D_
            ""_x000D_
          ]_x000D_
        ],_x000D_
        "Statistics": {_x000D_
          "CreationDate": "2022-11-15T10:02:33.5062055+01:00",_x000D_
          "LastRefreshDate": "2020-11-09T16:15:49.7928115+01:00",_x000D_
          "TotalRefreshCount": 5,_x000D_
          "CustomInfo": {}_x000D_
        }_x000D_
      },_x000D_
      "8703": {_x000D_
        "$type": "Inside.Core.Formula.Definition.DefinitionAC, Inside.Core.Formula",_x000D_
        "ID": 8703,_x000D_
        "Results": [_x000D_
          [_x000D_
            "Catégorie 1"_x000D_
          ]_x000D_
        ],_x000D_
        "Statistics": {_x000D_
          "CreationDate": "2022-11-15T10:02:33.5062055+01:00",_x000D_
          "LastRefreshDate": "2020-11-09T16:15:49.8087246+01:00",_x000D_
          "TotalRefreshCount": 5,_x000D_
          "CustomInfo": {}_x000D_
        }_x000D_
      },_x000D_
      "8704": {_x000D_
        "$type": "Inside.Core.Formula.Definition.DefinitionAC, Inside.Core.Formula",_x000D_
        "ID": 8704,_x000D_
        "Results": [_x000D_
          [_x000D_
            "Catégorie 2"_x000D_
          ]_x000D_
        ],_x000D_
        "Statistics": {_x000D_
          "CreationDate": "2022-11-15T10:02:33.5062055+01:00",_x000D_
          "LastRefreshDate": "2020-11-09T16:15:49.8107635+01:00",_x000D_
          "TotalRefreshCount": 5,_x000D_
          "CustomInfo": {}_x000D_
        }_x000D_
      },_x000D_
      "8705": {_x000D_
        "$type": "Inside.Core.Formula.Definition.DefinitionAC, Inside.Core.Formula",_x000D_
        "ID": 8705,_x000D_
        "Results": [_x000D_
          [_x000D_
            ""_x000D_
          ]_x000D_
        ],_x000D_
        "Statistics": {_x000D_
          "CreationDate": "2022-11-15T10:02:33.5062055+01:00",_x000D_
          "LastRefreshDate": "2020-11-09T16:15:49.8127557+01:00",_x000D_
          "TotalRefreshCount": 5,_x000D_
          "CustomInfo": {}_x000D_
        }_x000D_
      },_x000D_
      "8706": {_x000D_
        "$type": "Inside.Core.Formula.Definition.DefinitionAC, Inside.Core.Formula",_x000D_
        "ID": 8706,_x000D_
        "Results": [_x000D_
          [_x000D_
            "Catégorie 1"_x000D_
          ]_x000D_
        ],_x000D_
        "Statistics": {_x000D_
          "CreationDate": "2022-11-15T10:02:33.5062055+01:00",_x000D_
          "LastRefreshDate": "2020-11-09T16:15:49.8147565+01:00",_x000D_
          "TotalRefreshCount": 5,_x000D_
          "CustomInfo": {}_x000D_
        }_x000D_
      },_x000D_
      "8707": {_x000D_
        "$type": "Inside.Core.Formula.Definition.DefinitionAC, Inside.Core.Formula",_x000D_
        "ID": 8707,_x000D_
        "Results": [_x000D_
          [_x000D_
            "200"_x000D_
          ]_x000D_
        ],_x000D_
        "Statistics": {_x000D_
          "CreationDate": "2022-11-15T10:02:33.5062055+01:00",_x000D_
          "LastRefreshDate": "2020-11-09T16:15:49.8167923+01:00",_x000D_
          "TotalRefreshCount": 5,_x000D_
          "CustomInfo": {}_x000D_
        }_x000D_
      },_x000D_
      "8708": {_x000D_
        "$type": "Inside.Core.Formula.Definition.DefinitionAC, Inside.Core.Formula",_x000D_
        "ID": 8708,_x000D_
        "Results": [_x000D_
          [_x000D_
            "100"_x000D_
          ]_x000D_
        ],_x000D_
        "Statistics": {_x000D_
          "CreationDate": "2022-11-15T10:02:33.5062055+01:00",_x000D_
          "LastRefreshDate": "2020-11-09T16:15:49.8187865+01:00",_x000D_
          "TotalRefreshCount": 5,_x000D_
          "CustomInfo": {}_x000D_
        }_x000D_
      },_x000D_
      "8709": {_x000D_
        "$type": "Inside.Core.Formula.Definition.DefinitionAC, Inside.Core.Formula",_x000D_
        "ID": 8709,_x000D_
        "Results": [_x000D_
          [_x000D_
            "300"_x000D_
          ]_x000D_
        ],_x000D_
        "Statistics": {_x000D_
          "CreationDate": "2022-11-15T10:02:33.5062055+01:00",_x000D_
          "LastRefreshDate": "2020-11-09T16:15:49.8197835+01:00",_x000D_
          "TotalRefreshCount": 5,_x000D_
          "CustomInfo": {}_x000D_
        }_x000D_
      },_x000D_
      "8710": {_x000D_
        "$type": "Inside.Core.Formula.Definition.DefinitionAC, Inside.Core.Formula",_x000D_
        "ID": 8710,_x000D_
        "Results": [_x000D_
          [_x000D_
            "150"_x000D_
          ]_x000D_
        ],_x000D_
        "Statistics": {_x000D_
          "CreationDate": "2022-11-15T10:02:33.5062055+01:00",_x000D_
          "LastRefreshDate": "2020-11-09T16:15:49.8217379+01:00",_x000D_
          "TotalRefreshCount": 5,_x000D_
          "CustomInfo": {}_x000D_
        }_x000D_
      },_x000D_
      "8711": {_x000D_
        "$type": "Inside.Core.Formula.Definition.DefinitionAC, Inside.Core.Formula",_x000D_
        "ID": 8711,_x000D_
        "Results": [_x000D_
          [_x000D_
            "200"_x000D_
          ]_x000D_
        ],_x000D_
        "Statistics": {_x000D_
          "CreationDate": "2022-11-15T10:02:33.5062055+01:00",_x000D_
          "LastRefreshDate": "2020-11-09T16:15:49.8237771+01:00",_x000D_
          "TotalRefreshCount": 5,_x000D_
          "CustomInfo": {}_x000D_
        }_x000D_
      },_x000D_
      "8712": {_x000D_
        "$type": "Inside.Core.Formula.Definition.DefinitionAC, Inside.Core.Formula",_x000D_
        "ID": 8712,_x000D_
        "Results": [_x000D_
          [_x000D_
            "250"_x000D_
          ]_x000D_
        ],_x000D_
        "Statistics": {_x000D_
          "CreationDate": "2022-11-15T10:02:33.5062055+01:00",_x000D_
          "LastRefreshDate": "2020-11-09T16:15:49.8247714+01:00",_x000D_
          "TotalRefreshCount": 5,_x000D_
          "CustomInfo": {}_x000D_
        }_x000D_
      },_x000D_
      "8713": {_x000D_
        "$type": "Inside.Core.Formula.Definition.DefinitionAC, Inside.Core.Formula",_x000D_
        "ID": 8713,_x000D_
        "Results": [_x000D_
          [_x000D_
            "200"_x000D_
          ]_x000D_
        ],_x000D_
        "Statistics": {_x000D_
          "CreationDate": "2022-11-15T10:02:33.5062055+01:00",_x000D_
          "LastRefreshDate": "2020-11-09T16:15:49.8267684+01:00",_x000D_
          "TotalRefreshCount": 5,_x000D_
          "CustomInfo": {}_x000D_
        }_x000D_
      },_x000D_
      "8714": {_x000D_
        "$type": "Inside.Core.Formula.Definition.DefinitionAC, Inside.Core.Formula",_x000D_
        "ID": 8714,_x000D_
        "Results": [_x000D_
          [_x000D_
            "100"_x000D_
          ]_x000D_
        ],_x000D_
        "Statistics": {_x000D_
          "CreationDate": "2022-11-15T10:02:33.5062055+01:00",_x000D_
          "LastRefreshDate": "2020-11-09T16:15:49.8287271+01:00",_x000D_
          "TotalRefreshCount": 5,_x000D_
          "CustomInfo": {}_x000D_
        }_x000D_
      },_x000D_
      "8715": {_x000D_
        "$type": "Inside.Core.Formula.Definition.DefinitionAC, Inside.Core.Formula",_x000D_
        "ID": 8715,_x000D_
        "Results": [_x000D_
          [_x000D_
            "200"_x000D_
          ]_x000D_
        ],_x000D_
        "Statistics": {_x000D_
          "CreationDate": "2022-11-15T10:02:33.5062055+01:00",_x000D_
          "LastRefreshDate": "2020-11-09T16:15:49.8297621+01:00",_x000D_
          "TotalRefreshCount": 5,_x000D_
          "CustomInfo": {}_x000D_
        }_x000D_
      },_x000D_
      "8716": {_x000D_
        "$type": "Inside.Core.Formula.Definition.DefinitionAC, Inside.Core.Formula",_x000D_
        "ID": 8716,_x000D_
        "Results": [_x000D_
          [_x000D_
            "250"_x000D_
          ]_x000D_
        ],_x000D_
        "Statistics": {_x000D_
          "CreationDate": "2022-11-15T10:02:33.5062055+01:00",_x000D_
          "LastRefreshDate": "2020-11-09T16:15:49.8317115+01:00",_x000D_
          "TotalRefreshCount": 5,_x000D_
          "CustomInfo": {}_x000D_
        }_x000D_
      },_x000D_
      "8717": {_x000D_
        "$type": "Inside.Core.Formula.Definition.DefinitionAC, Inside.Core.Formula",_x000D_
        "ID": 8717,_x000D_
        "Results": [_x000D_
          [_x000D_
            "400"_x000D_
          ]_x000D_
        ],_x000D_
        "Statistics": {_x000D_
          "CreationDate": "2022-11-15T10:02:33.5062055+01:00",_x000D_
          "LastRefreshDate": "2020-11-09T16:15:49.8337837+01:00",_x000D_
          "TotalRefreshCount": 5,_x000D_
          "CustomInfo": {}_x000D_
        }_x000D_
      },_x000D_
      "8718": {_x000D_
        "$type": "Inside.Core.Formula.Definition.DefinitionAC, Inside.Core.Formula",_x000D_
        "ID": 8718,_x000D_
        "Results": [_x000D_
          [_x000D_
            "250"_x000D_
          ]_x000D_
        ],_x000D_
        "Statistics": {_x000D_
          "CreationDate": "2022-11-15T10:02:33.5062055+01:00",_x000D_
          "LastRefreshDate": "2020-11-09T16:15:49.8357268+01:00",_x000D_
          "TotalRefreshCount": 5,_x000D_
          "CustomInfo": {}_x000D_
        }_x000D_
      },_x000D_
      "8719": {_x000D_
        "$type": "Inside.Core.Formula.Definition.DefinitionAC, Inside.Core.Formula",_x000D_
        "ID": 8719,_x000D_
        "Results": [_x000D_
          [_x000D_
            "200"_x000D_
          ]_x000D_
        ],_x000D_
        "Statistics": {_x000D_
          "CreationDate": "2022-11-15T10:02:33.5062055+01:00",_x000D_
          "LastRefreshDate": "2020-11-09T16:15:49.8377214+01:00",_x000D_
          "TotalRefreshCount": 5,_x000D_
          "CustomInfo": {}_x000D_
        }_x000D_
      },_x000D_
      "8720": {_x000D_
        "$type": "Inside.Core.Formula.Definition.DefinitionAC, Inside.Core.Formula",_x000D_
        "ID": 8720,_x000D_
        "Results": [_x000D_
          [_x000D_
            "200"_x000D_
          ]_x000D_
        ],_x000D_
        "Statistics": {_x000D_
          "CreationDate": "2022-11-15T10:02:33.5062055+01:00",_x000D_
          "LastRefreshDate": "2020-11-09T16:15:49.8387187+01:00",_x000D_
          "TotalRefreshCount": 5,_x000D_
          "CustomInfo": {}_x000D_
        }_x000D_
      },_x000D_
      "8721": {_x000D_
        "$type": "Inside.Core.Formula.Definition.DefinitionAC, Inside.Core.Formula",_x000D_
        "ID": 8721,_x000D_
        "Results": [_x000D_
          [_x000D_
            "100"_x000D_
          ]_x000D_
        ],_x000D_
        "Statistics": {_x000D_
          "CreationDate": "2022-11-15T10:02:33.5062055+01:00",_x000D_
          "LastRefreshDate": "2020-11-09T16:15:49.840752+01:00",_x000D_
          "TotalRefreshCount": 5,_x000D_
          "CustomInfo": {}_x000D_
        }_x000D_
      },_x000D_
      "8722": {_x000D_
        "$type": "Inside.Core.Formula.Definition.DefinitionAC, Inside.Core.Formula",_x000D_
        "ID": 8722,_x000D_
        "Results": [_x000D_
          [_x000D_
            "300"_x000D_
          ]_x000D_
        ],_x000D_
        "Statistics": {_x000D_
          "CreationDate": "2022-11-15T10:02:33.5062055+01:00",_x000D_
          "LastRefreshDate": "2020-11-09T16:15:49.8427571+01:00",_x000D_
          "TotalRefreshCount": 5,_x000D_
          "CustomInfo": {}_x000D_
        }_x000D_
      },_x000D_
      "8723": {_x000D_
        "$type": "Inside.Core.Formula.Definition.DefinitionAC, Inside.Core.Formula",_x000D_
        "ID": 8723,_x000D_
        "Results": [_x000D_
          [_x000D_
            "150"_x000D_
          ]_x000D_
        ],_x000D_
        "Statistics": {_x000D_
          "CreationDate": "2022-11-15T10:02:33.5062055+01:00",_x000D_
          "LastRefreshDate": "2020-11-09T16:15:49.8447245+01:00",_x000D_
          "TotalRefreshCount": 5,_x000D_
          "CustomInfo": {}_x000D_
        }_x000D_
      },_x000D_
      "8724": {_x000D_
        "$type": "Inside.Core.Formula.Definition.DefinitionAC, Inside.Core.Formula",_x000D_
        "ID": 8724,_x000D_
        "Results": [_x000D_
          [_x000D_
            "200"_x000D_
          ]_x000D_
        ],_x000D_
        "Statistics": {_x000D_
          "CreationDate": "2022-11-15T10:02:33.5062055+01:00",_x000D_
          "LastRefreshDate": "2020-11-09T16:15:49.8457195+01:00",_x000D_
          "TotalRefreshCount": 5,_x000D_
          "CustomInfo": {}_x000D_
        }_x000D_
      },_x000D_
      "8725": {_x000D_
        "$type": "Inside.Core.Formula.Definition.DefinitionAC, Inside.Core.Formula",_x000D_
        "ID": 8725,_x000D_
        "Results": [_x000D_
          [_x000D_
            "100"_x000D_
          ]_x000D_
        ],_x000D_
        "Statistics": {_x000D_
          "CreationDate": "2022-11-15T10:02:33.5062055+01:00",_x000D_
          "LastRefreshDate": "2020-11-09T16:15:49.8477119+01:00",_x000D_
          "TotalRefreshCount": 5,_x000D_
          "CustomInfo": {}_x000D_
        }_x000D_
      },_x000D_
      "8726": {_x000D_
        "$type": "Inside.Core.Formula.Definition.DefinitionAC, Inside.Core.Formula",_x000D_
        "ID": 8726,_x000D_
        "Results": [_x000D_
          [_x000D_
            "300"_x000D_
          ]_x000D_
        ],_x000D_
        "Statistics": {_x000D_
          "CreationDate": "2022-11-15T10:02:33.5062055+01:00",_x000D_
          "LastRefreshDate": "2020-11-09T16:15:49.8496963+01:00",_x000D_
          "TotalRefreshCount": 5,_x000D_
          "CustomInfo": {}_x000D_
        }_x000D_
      },_x000D_
      "8727": {_x000D_
        "$type": "Inside.Core.Formula.Definition.DefinitionAC, Inside.Core.Formula",_x000D_
        "ID": 8727,_x000D_
        "Results": [_x000D_
          [_x000D_
            "150"_x000D_
          ]_x000D_
        ],_x000D_
        "Statistics": {_x000D_
          "CreationDate": "2022-11-15T10:02:33.5062055+01:00",_x000D_
          "LastRefreshDate": "2020-11-09T16:15:49.8517005+01:00",_x000D_
          "TotalRefreshCount": 5,_x000D_
          "CustomInfo": {}_x000D_
        }_x000D_
      },_x000D_
      "8728": {_x000D_
        "$type": "Inside.Core.Formula.Definition.DefinitionAC, Inside.Core.Formula",_x000D_
        "ID": 8728,_x000D_
        "Results": [_x000D_
          [_x000D_
            "200"_x000D_
          ]_x000D_
        ],_x000D_
        "Statistics": {_x000D_
          "CreationDate": "2022-11-15T10:02:33.5062055+01:00",_x000D_
          "LastRefreshDate": "2020-11-09T16:15:49.8527035+01:00",_x000D_
          "TotalRefreshCount": 5,_x000D_
          "CustomInfo": {}_x000D_
        }_x000D_
      },_x000D_
      "8729": {_x000D_
        "$type": "Inside.Core.Formula.Definition.DefinitionAC, Inside.Core.Formula",_x000D_
        "ID": 8729,_x000D_
        "Results": [_x000D_
          [_x000D_
            "250"_x000D_
          ]_x000D_
        ],_x000D_
        "Statistics": {_x000D_
          "CreationDate": "2022-11-15T10:02:33.5062055+01:00",_x000D_
          "LastRefreshDate": "2020-11-09T16:15:49.8546943+01:00",_x000D_
          "TotalRefreshCount": 5,_x000D_
          "CustomInfo": {}_x000D_
        }_x000D_
      },_x000D_
      "8730": {_x000D_
        "$type": "Inside.Core.Formula.Definition.DefinitionAC, Inside.Core.Formula",_x000D_
        "ID": 8730,_x000D_
        "Results": [_x000D_
          [_x000D_
            "200"_x000D_
          ]_x000D_
        ],_x000D_
        "Statistics": {_x000D_
          "CreationDate": "2022-11-15T10:02:33.5062055+01:00",_x000D_
          "LastRefreshDate": "2020-11-09T16:15:49.8556922+01:00",_x000D_
          "TotalRefreshCount": 5,_x000D_
          "CustomInfo": {}_x000D_
        }_x000D_
      },_x000D_
      "8731": {_x000D_
        "$type": "Inside.Core.Formula.Definition.DefinitionAC, Inside.Core.Formula",_x000D_
        "ID": 8731,_x000D_
        "Results": [_x000D_
          [_x000D_
            "100"_x000D_
          ]_x000D_
        ],_x000D_
        "Statistics": {_x000D_
          "CreationDate": "2022-11-15T10:02:33.5062055+01:00",_x000D_
          "LastRefreshDate": "2020-11-09T16:15:49.857645+01:00",_x000D_
          "TotalRefreshCount": 5,_x000D_
          "CustomInfo": {}_x000D_
        }_x000D_
      },_x000D_
      "8732": {_x000D_
        "$type": "Inside.Core.Formula.Definition.DefinitionAC, Inside.Core.Formula",_x000D_
        "ID": 8732,_x000D_
        "Results": [_x000D_
          [_x000D_
            "100"_x000D_
          ]_x000D_
        ],_x000D_
        "Statistics": {_x000D_
          "CreationDate": "2022-11-15T10:02:33.5062055+01:00",_x000D_
          "LastRefreshDate": "2020-11-09T16:15:49.8596824+01:00",_x000D_
          "TotalRefreshCount": 5,_x000D_
          "CustomInfo": {}_x000D_
        }_x000D_
      },_x000D_
      "8733": {_x000D_
        "$type": "Inside.Core.Formula.Definition.DefinitionAC, Inside.Core.Formula",_x000D_
        "ID": 8733,_x000D_
        "Results": [_x000D_
          [_x000D_
            "200"_x000D_
          ]_x000D_
        ],_x000D_
        "Statistics": {_x000D_
          "CreationDate": "2022-11-15T10:02:33.5062055+01:00",_x000D_
          "LastRefreshDate": "2020-11-09T16:15:49.861679+01:00",_x000D_
          "TotalRefreshCount": 5,_x000D_
          "CustomInfo": {}_x000D_
        }_x000D_
      },_x000D_
      "8734": {_x000D_
        "$type": "Inside.Core.Formula.Definition.DefinitionAC, Inside.Core.Formula",_x000D_
        "ID": 8734,_x000D_
        "Results": [_x000D_
          [_x000D_
            "300"_x000D_
          ]_x000D_
        ],_x000D_
        "Statistics": {_x000D_
          "CreationDate": "2022-11-15T10:02:33.5062055+01:00",_x000D_
          "LastRefreshDate": "2020-11-09T16:15:49.8636775+01:00",_x000D_
          "TotalRefreshCount": 5,_x000D_
          "CustomInfo": {}_x000D_
        }_x000D_
      },_x000D_
      "8735": {_x000D_
        "$type": "Inside.Core.Formula.Definition.DefinitionAC, Inside.Core.Formula",_x000D_
        "ID": 8735,_x000D_
        "Results": [_x000D_
          [_x000D_
            "300"_x000D_
          ]_x000D_
        ],_x000D_
        "Statistics": {_x000D_
          "CreationDate": "2022-11-15T10:02:33.5062055+01:00",_x000D_
          "LastRefreshDate": "2020-11-09T16:15:49.8656797+01:00",_x000D_
          "TotalRefreshCount": 5,_x000D_
          "CustomInfo": {}_x000D_
        }_x000D_
      },_x000D_
      "8736": {_x000D_
        "$type": "Inside.Core.Formula.Definition.DefinitionAC, Inside.Core.Formula",_x000D_
        "ID": 8736,_x000D_
        "Results": [_x000D_
          [_x000D_
            "100"_x000D_
          ]_x000D_
        ],_x000D_
        "Statistics": {_x000D_
          "CreationDate": "2022-11-15T10:02:33.5062055+01:00",_x000D_
          "LastRefreshDate": "2020-11-09T16:15:49.866666+01:00",_x000D_
          "TotalRefreshCount": 5,_x000D_
          "CustomInfo": {}_x000D_
        }_x000D_
      },_x000D_
      "8737": {_x000D_
        "$type": "Inside.Core.Formula.Definition.DefinitionAC, Inside.Core.Formula",_x000D_
        "ID": 8737,_x000D_
        "Results": [_x000D_
          [_x000D_
            "200"_x000D_
          ]_x000D_
        ],_x000D_
        "Statistics": {_x000D_
          "CreationDate": "2022-11-15T10:02:33.5062055+01:00",_x000D_
          "LastRefreshDate": "2020-11-09T16:15:49.8687042+01:00",_x000D_
          "TotalRefreshCount": 5,_x000D_
          "CustomInfo": {}_x000D_
        }_x000D_
      },_x000D_
      "8738": {_x000D_
        "$type": "Inside.Core.Formula.Definition.DefinitionAC, Inside.Core.Formula",_x000D_
        "ID": 8738,_x000D_
        "Results": [_x000D_
          [_x000D_
            "250"_x000D_
          ]_x000D_
        ],_x000D_
        "Statistics": {_x000D_
          "CreationDate": "2022-11-15T10:02:33.5062055+01:00",_x000D_
          "LastRefreshDate": "2020-11-09T16:15:49.8706972+01:00",_x000D_
          "TotalRefreshCount": 5,_x000D_
          "CustomInfo": {}_x000D_
        }_x000D_
      },_x000D_
      "8739": {_x000D_
        "$type": "Inside.Core.Formula.Definition.DefinitionAC, Inside.Core.Formula",_x000D_
        "ID": 8739,_x000D_
        "Results": [_x000D_
          [_x000D_
            "200"_x000D_
          ]_x000D_
        ],_x000D_
        "Statistics": {_x000D_
          "CreationDate": "2022-11-15T10:02:33.5062055+01:00",_x000D_
          "LastRefreshDate": "2020-11-09T16:15:49.8716945+01:00",_x000D_
          "TotalRefreshCount": 5,_x000D_
          "CustomInfo": {}_x000D_
        }_x000D_
      },_x000D_
      "8740": {_x000D_
        "$type": "Inside.Core.Formula.Definition.DefinitionAC, Inside.Core.Formula",_x000D_
        "ID": 8740,_x000D_
        "Results": [_x000D_
          [_x000D_
            "100"_x000D_
          ]_x000D_
        ],_x000D_
        "Statistics": {_x000D_
          "CreationDate": "2022-11-15T10:02:33.5062055+01:00",_x000D_
          "LastRefreshDate": "2020-11-09T16:15:49.8736467+01:00",_x000D_
          "TotalRefreshCount": 5,_x000D_
          "CustomInfo": {}_x000D_
        }_x000D_
      },_x000D_
      "8741": {_x000D_
        "$type": "Inside.Core.Formula.Definition.DefinitionAC, Inside.Core.Formula",_x000D_
        "ID": 8741,_x000D_
        "Results": [_x000D_
          [_x000D_
            "100"_x000D_
          ]_x000D_
        ],_x000D_
        "Statistics": {_x000D_
          "CreationDate": "2022-11-15T10:02:33.5062055+01:00",_x000D_
          "LastRefreshDate": "2020-11-09T16:15:49.8756433+01:00",_x000D_
          "TotalRefreshCount": 5,_x000D_
          "CustomInfo": {}_x000D_
        }_x000D_
      },_x000D_
      "8742": {_x000D_
        "$type": "Inside.Core.Formula.Definition.DefinitionAC, Inside.Core.Formula",_x000D_
        "ID": 8742,_x000D_
        "Results": [_x000D_
          [_x000D_
            "200"_x000D_
          ]_x000D_
        ],_x000D_
        "Statistics": {_x000D_
          "CreationDate": "2022-11-15T10:02:33.5062055+01:00",_x000D_
          "LastRefreshDate": "2020-11-09T16:15:49.8766389+01:00",_x000D_
          "TotalRefreshCount": 5,_x000D_
          "CustomInfo": {}_x000D_
        }_x000D_
      },_x000D_
      "8743": {_x000D_
        "$type": "Inside.Core.Formula.Definition.DefinitionAC, Inside.Core.Formula",_x000D_
        "ID": 8743,_x000D_
        "Results": [_x000D_
          [_x000D_
            "100"_x000D_
          ]_x000D_
        ],_x000D_
        "Statistics": {_x000D_
          "CreationDate": "2022-11-15T10:02:33.5062055+01:00",_x000D_
          "LastRefreshDate": "2020-11-09T16:15:49.8786334+01:00",_x000D_
          "TotalRefreshCount": 5,_x000D_
          "CustomInfo": {}_x000D_
        }_x000D_
      },_x000D_
      "8744": {_x000D_
        "$type": "Inside.Core.Formula.Definition.DefinitionAC, Inside.Core.Formula",_x000D_
        "ID": 8744,_x000D_
        "Results": [_x000D_
          [_x000D_
            "300"_x000D_
          ]_x000D_
        ],_x000D_
        "Statistics": {_x000D_
          "CreationDate": "2022-11-15T10:02:33.5062055+01:00",_x000D_
          "LastRefreshDate": "2020-11-09T16:15:49.8806297+01:00",_x000D_
          "TotalRefreshCount": 5,_x000D_
          "CustomInfo": {}_x000D_
        }_x000D_
      },_x000D_
      "8745": {_x000D_
        "$type": "Inside.Core.Formula.Definition.DefinitionAC, Inside.Core.Formula",_x000D_
        "ID": 8745,_x000D_
        "Results": [_x000D_
          [_x000D_
            "150"_x000D_
          ]_x000D_
        ],_x000D_
        "Statistics": {_x000D_
          "CreationDate": "2022-11-15T10:02:33.5062055+01:00",_x000D_
          "LastRefreshDate": "2020-11-09T16:15:49.8826595+01:00",_x000D_
          "TotalRefreshCount": 5,_x000D_
          "CustomInfo": {}_x000D_
        }_x000D_
      },_x000D_
      "8746": {_x000D_
        "$type": "Inside.Core.Formula.Definition.DefinitionAC, Inside.Core.Formula",_x000D_
        "ID": 8746,_x000D_
        "Results": [_x000D_
          [_x000D_
            "250"_x000D_
          ]_x000D_
        ],_x000D_
        "Statistics": {_x000D_
          "CreationDate": "2022-11-15T10:02:33.5062055+01:00",_x000D_
          "LastRefreshDate": "2020-11-09T16:15:49.8836564+01:00",_x000D_
          "TotalRefreshCount": 5,_x000D_
          "CustomInfo": {}_x000D_
        }_x000D_
      },_x000D_
      "8747": {_x000D_
        "$type": "Inside.Core.Formula.Definition.DefinitionAC, Inside.Core.Formula",_x000D_
        "ID": 8747,_x000D_
        "Results": [_x000D_
          [_x000D_
            "300"_x000D_
          ]_x000D_
        ],_x000D_
        "Statistics": {_x000D_
          "CreationDate": "2022-11-15T10:02:33.5062055+01:00",_x000D_
          "LastRefreshDate": "2020-11-09T16:15:49.8856528+01:00",_x000D_
          "TotalRefreshCount": 5,_x000D_
          "CustomInfo": {}_x000D_
        }_x000D_
      },_x000D_
      "8748": {_x000D_
        "$type": "Inside.Core.Formula.Definition.DefinitionAC, Inside.Core.Formula",_x000D_
        "ID": 8748,_x000D_
        "Results": [_x000D_
          [_x000D_
            "250"_x000D_
          ]_x000D_
        ],_x000D_
        "Statistics": {_x000D_
          "CreationDate": "2022-11-15T10:02:33.5062055+01:00",_x000D_
          "LastRefreshDate": "2020-11-09T16:15:49.8876447+01:00",_x000D_
          "TotalRefreshCount": 5,_x000D_
          "CustomInfo": {}_x000D_
        }_x000D_
      },_x000D_
      "8749": {_x000D_
        "$type": "Inside.Core.Formula.Definition.DefinitionAC, Inside.Core.Formula",_x000D_
        "ID": 8749,_x000D_
        "Results": [_x000D_
          [_x000D_
            "100"_x000D_
          ]_x000D_
        ],_x000D_
        "Statistics": {_x000D_
          "CreationDate": "2022-11-15T10:02:33.5062055+01:00",_x000D_
          "LastRefreshDate": "2020-11-09T16:15:49.8886416+01:00",_x000D_
          "TotalRefreshCount": 5,_x000D_
          "CustomInfo": {}_x000D_
        }_x000D_
      },_x000D_
      "8750": {_x000D_
        "$type": "Inside.Core.Formula.Definition.DefinitionAC, Inside.Core.Formula",_x000D_
        "ID": 8750,_x000D_
        "Results": [_x000D_
          [_x000D_
            "200"_x000D_
          ]_x000D_
        ],_x000D_
        "Statistics": {_x000D_
          "CreationDate": "2022-11-15T10:02:33.5062055+01:00",_x000D_
          "LastRefreshDate": "2020-11-09T16:15:49.89064+01:00",_x000D_
          "TotalRefreshCount": 5,_x000D_
          "CustomInfo": {}_x000D_
        }_x000D_
      },_x000D_
      "8751": {_x000D_
        "$type": "Inside.Core.Formula.Definition.DefinitionAC, Inside.Core.Formula",_x000D_
        "ID": 8751,_x000D_
        "Results": [_x000D_
          [_x000D_
            "250"_x000D_
          ]_x000D_
        ],_x000D_
        "Statistics": {_x000D_
          "CreationDate": "2022-11-15T10:02:33.5062055+01:00",_x000D_
          "LastRefreshDate": "2020-11-09T16:15:49.8916352+01:00",_x000D_
          "TotalRefreshCount": 5,_x000D_
          "CustomInfo": {}_x000D_
        }_x000D_
      },_x000D_
      "8752": {_x000D_
        "$type": "Inside.Core.Formula.Definition.DefinitionAC, Inside.Core.Formula",_x000D_
        "ID": 8752,_x000D_
        "Results": [_x000D_
          [_x000D_
            "400"_x000D_
          ]_x000D_
        ],_x000D_
        "Statistics": {_x000D_
          "CreationDate": "2022-11-15T10:02:33.5062055+01:00",_x000D_
          "LastRefreshDate": "2020-11-09T16:15:49.8935952+01:00",_x000D_
          "TotalRefreshCount": 5,_x000D_
          "CustomInfo": {}_x000D_
        }_x000D_
      },_x000D_
      "8753": {_x000D_
        "$type": "Inside.Core.Formula.Definition.DefinitionAC, Inside.Core.Formula",_x000D_
        "ID": 8753,_x000D_
        "Results": [_x000D_
          [_x000D_
            "250"_x000D_
          ]_x000D_
        ],_x000D_
        "Statistics": {_x000D_
          "CreationDate": "2022-11-15T10:02:33.5062055+01:00",_x000D_
          "LastRefreshDate": "2020-11-09T16:15:49.8956323+01:00",_x000D_
          "TotalRefreshCount": 5,_x000D_
          "CustomInfo": {}_x000D_
        }_x000D_
      },_x000D_
      "8754": {_x000D_
        "$type": "Inside.Core.Formula.Definition.DefinitionAC, Inside.Core.Formula",_x000D_
        "ID": 8754,_x000D_
        "Results": [_x000D_
          [_x000D_
            "150"_x000D_
          ]_x000D_
        ],_x000D_
        "Statistics": {_x000D_
          "CreationDate": "2022-11-15T10:02:33.5062055+01:00",_x000D_
          "LastRefreshDate":</t>
  </si>
  <si>
    <t xml:space="preserve"> "2020-11-09T16:15:49.8966277+01:00",_x000D_
          "TotalRefreshCount": 5,_x000D_
          "CustomInfo": {}_x000D_
        }_x000D_
      },_x000D_
      "8755": {_x000D_
        "$type": "Inside.Core.Formula.Definition.DefinitionAC, Inside.Core.Formula",_x000D_
        "ID": 8755,_x000D_
        "Results": [_x000D_
          [_x000D_
            "200"_x000D_
          ]_x000D_
        ],_x000D_
        "Statistics": {_x000D_
          "CreationDate": "2022-11-15T10:02:33.5062055+01:00",_x000D_
          "LastRefreshDate": "2020-11-09T16:15:49.8985817+01:00",_x000D_
          "TotalRefreshCount": 5,_x000D_
          "CustomInfo": {}_x000D_
        }_x000D_
      },_x000D_
      "8756": {_x000D_
        "$type": "Inside.Core.Formula.Definition.DefinitionAC, Inside.Core.Formula",_x000D_
        "ID": 8756,_x000D_
        "Results": [_x000D_
          [_x000D_
            "100"_x000D_
          ]_x000D_
        ],_x000D_
        "Statistics": {_x000D_
          "CreationDate": "2022-11-15T10:02:33.5062055+01:00",_x000D_
          "LastRefreshDate": "2020-11-09T16:15:49.9006206+01:00",_x000D_
          "TotalRefreshCount": 5,_x000D_
          "CustomInfo": {}_x000D_
        }_x000D_
      },_x000D_
      "8757": {_x000D_
        "$type": "Inside.Core.Formula.Definition.DefinitionAC, Inside.Core.Formula",_x000D_
        "ID": 8757,_x000D_
        "Results": [_x000D_
          [_x000D_
            "300"_x000D_
          ]_x000D_
        ],_x000D_
        "Statistics": {_x000D_
          "CreationDate": "2022-11-15T10:02:33.5062055+01:00",_x000D_
          "LastRefreshDate": "2020-11-09T16:15:49.9016157+01:00",_x000D_
          "TotalRefreshCount": 5,_x000D_
          "CustomInfo": {}_x000D_
        }_x000D_
      },_x000D_
      "8758": {_x000D_
        "$type": "Inside.Core.Formula.Definition.DefinitionAC, Inside.Core.Formula",_x000D_
        "ID": 8758,_x000D_
        "Results": [_x000D_
          [_x000D_
            "100"_x000D_
          ]_x000D_
        ],_x000D_
        "Statistics": {_x000D_
          "CreationDate": "2022-11-15T10:02:33.5062055+01:00",_x000D_
          "LastRefreshDate": "2020-11-09T16:15:49.9035692+01:00",_x000D_
          "TotalRefreshCount": 5,_x000D_
          "CustomInfo": {}_x000D_
        }_x000D_
      },_x000D_
      "8759": {_x000D_
        "$type": "Inside.Core.Formula.Definition.DefinitionAC, Inside.Core.Formula",_x000D_
        "ID": 8759,_x000D_
        "Results": [_x000D_
          [_x000D_
            "2"_x000D_
          ]_x000D_
        ],_x000D_
        "Statistics": {_x000D_
          "CreationDate": "2022-11-15T10:02:33.5062055+01:00",_x000D_
          "LastRefreshDate": "2020-11-09T16:15:48.0428+01:00",_x000D_
          "TotalRefreshCount": 5,_x000D_
          "CustomInfo": {}_x000D_
        }_x000D_
      },_x000D_
      "8760": {_x000D_
        "$type": "Inside.Core.Formula.Definition.DefinitionAC, Inside.Core.Formula",_x000D_
        "ID": 8760,_x000D_
        "Results": [_x000D_
          [_x000D_
            "3"_x000D_
          ]_x000D_
        ],_x000D_
        "Statistics": {_x000D_
          "CreationDate": "2022-11-15T10:02:33.5062055+01:00",_x000D_
          "LastRefreshDate": "2020-11-09T16:15:48.0567617+01:00",_x000D_
          "TotalRefreshCount": 5,_x000D_
          "CustomInfo": {}_x000D_
        }_x000D_
      },_x000D_
      "8761": {_x000D_
        "$type": "Inside.Core.Formula.Definition.DefinitionAC, Inside.Core.Formula",_x000D_
        "ID": 8761,_x000D_
        "Results": [_x000D_
          [_x000D_
            "2"_x000D_
          ]_x000D_
        ],_x000D_
        "Statistics": {_x000D_
          "CreationDate": "2022-11-15T10:02:33.5062055+01:00",_x000D_
          "LastRefreshDate": "2020-11-09T16:15:48.0697911+01:00",_x000D_
          "TotalRefreshCount": 5,_x000D_
          "CustomInfo": {}_x000D_
        }_x000D_
      },_x000D_
      "8762": {_x000D_
        "$type": "Inside.Core.Formula.Definition.DefinitionAC, Inside.Core.Formula",_x000D_
        "ID": 8762,_x000D_
        "Results": [_x000D_
          [_x000D_
            "1"_x000D_
          ]_x000D_
        ],_x000D_
        "Statistics": {_x000D_
          "CreationDate": "2022-11-15T10:02:33.5062055+01:00",_x000D_
          "LastRefreshDate": "2020-11-09T16:15:48.0832517+01:00",_x000D_
          "TotalRefreshCount": 5,_x000D_
          "CustomInfo": {}_x000D_
        }_x000D_
      },_x000D_
      "8763": {_x000D_
        "$type": "Inside.Core.Formula.Definition.DefinitionAC, Inside.Core.Formula",_x000D_
        "ID": 8763,_x000D_
        "Results": [_x000D_
          [_x000D_
            "1"_x000D_
          ]_x000D_
        ],_x000D_
        "Statistics": {_x000D_
          "CreationDate": "2022-11-15T10:02:33.5062055+01:00",_x000D_
          "LastRefreshDate": "2020-11-09T16:15:48.1156226+01:00",_x000D_
          "TotalRefreshCount": 5,_x000D_
          "CustomInfo": {}_x000D_
        }_x000D_
      },_x000D_
      "8764": {_x000D_
        "$type": "Inside.Core.Formula.Definition.DefinitionAC, Inside.Core.Formula",_x000D_
        "ID": 8764,_x000D_
        "Results": [_x000D_
          [_x000D_
            "3"_x000D_
          ]_x000D_
        ],_x000D_
        "Statistics": {_x000D_
          "CreationDate": "2022-11-15T10:02:33.5062055+01:00",_x000D_
          "LastRefreshDate": "2020-11-09T16:15:48.1295871+01:00",_x000D_
          "TotalRefreshCount": 5,_x000D_
          "CustomInfo": {}_x000D_
        }_x000D_
      },_x000D_
      "8765": {_x000D_
        "$type": "Inside.Core.Formula.Definition.DefinitionAC, Inside.Core.Formula",_x000D_
        "ID": 8765,_x000D_
        "Results": [_x000D_
          [_x000D_
            "Catégorie 1"_x000D_
          ]_x000D_
        ],_x000D_
        "Statistics": {_x000D_
          "CreationDate": "2022-11-15T10:02:33.5062055+01:00",_x000D_
          "LastRefreshDate": "2020-11-09T16:15:48.3727387+01:00",_x000D_
          "TotalRefreshCount": 5,_x000D_
          "CustomInfo": {}_x000D_
        }_x000D_
      },_x000D_
      "8766": {_x000D_
        "$type": "Inside.Core.Formula.Definition.DefinitionAC, Inside.Core.Formula",_x000D_
        "ID": 8766,_x000D_
        "Results": [_x000D_
          [_x000D_
            "Catégorie 3"_x000D_
          ]_x000D_
        ],_x000D_
        "Statistics": {_x000D_
          "CreationDate": "2022-11-15T10:02:33.5062055+01:00",_x000D_
          "LastRefreshDate": "2020-11-09T16:15:48.145544+01:00",_x000D_
          "TotalRefreshCount": 5,_x000D_
          "CustomInfo": {}_x000D_
        }_x000D_
      },_x000D_
      "8767": {_x000D_
        "$type": "Inside.Core.Formula.Definition.DefinitionAC, Inside.Core.Formula",_x000D_
        "ID": 8767,_x000D_
        "Results": [_x000D_
          [_x000D_
            ""_x000D_
          ]_x000D_
        ],_x000D_
        "Statistics": {_x000D_
          "CreationDate": "2022-11-15T10:02:33.5062055+01:00",_x000D_
          "LastRefreshDate": "2020-11-09T16:15:48.7900702+01:00",_x000D_
          "TotalRefreshCount": 5,_x000D_
          "CustomInfo": {}_x000D_
        }_x000D_
      },_x000D_
      "8768": {_x000D_
        "$type": "Inside.Core.Formula.Definition.DefinitionAC, Inside.Core.Formula",_x000D_
        "ID": 8768,_x000D_
        "Results": [_x000D_
          [_x000D_
            ""_x000D_
          ]_x000D_
        ],_x000D_
        "Statistics": {_x000D_
          "CreationDate": "2022-11-15T10:02:33.5062055+01:00",_x000D_
          "LastRefreshDate": "2020-11-09T16:15:48.7940611+01:00",_x000D_
          "TotalRefreshCount": 5,_x000D_
          "CustomInfo": {}_x000D_
        }_x000D_
      },_x000D_
      "8769": {_x000D_
        "$type": "Inside.Core.Formula.Definition.DefinitionAC, Inside.Core.Formula",_x000D_
        "ID": 8769,_x000D_
        "Results": [_x000D_
          [_x000D_
            ""_x000D_
          ]_x000D_
        ],_x000D_
        "Statistics": {_x000D_
          "CreationDate": "2022-11-15T10:02:33.5062055+01:00",_x000D_
          "LastRefreshDate": "2020-11-09T16:15:49.5008108+01:00",_x000D_
          "TotalRefreshCount": 5,_x000D_
          "CustomInfo": {}_x000D_
        }_x000D_
      },_x000D_
      "8770": {_x000D_
        "$type": "Inside.Core.Formula.Definition.DefinitionAC, Inside.Core.Formula",_x000D_
        "ID": 8770,_x000D_
        "Results": [_x000D_
          [_x000D_
            "Catégorie 5"_x000D_
          ]_x000D_
        ],_x000D_
        "Statistics": {_x000D_
          "CreationDate": "2022-11-15T10:02:33.5062055+01:00",_x000D_
          "LastRefreshDate": "2020-11-09T16:15:48.161522+01:00",_x000D_
          "TotalRefreshCount": 5,_x000D_
          "CustomInfo": {}_x000D_
        }_x000D_
      },_x000D_
      "8771": {_x000D_
        "$type": "Inside.Core.Formula.Definition.DefinitionAC, Inside.Core.Formula",_x000D_
        "ID": 8771,_x000D_
        "Results": [_x000D_
          [_x000D_
            ""_x000D_
          ]_x000D_
        ],_x000D_
        "Statistics": {_x000D_
          "CreationDate": "2022-11-15T10:02:33.5062055+01:00",_x000D_
          "LastRefreshDate": "2020-11-09T16:15:48.8049909+01:00",_x000D_
          "TotalRefreshCount": 5,_x000D_
          "CustomInfo": {}_x000D_
        }_x000D_
      },_x000D_
      "8772": {_x000D_
        "$type": "Inside.Core.Formula.Definition.DefinitionAC, Inside.Core.Formula",_x000D_
        "ID": 8772,_x000D_
        "Results": [_x000D_
          [_x000D_
            ""_x000D_
          ]_x000D_
        ],_x000D_
        "Statistics": {_x000D_
          "CreationDate": "2022-11-15T10:02:33.5062055+01:00",_x000D_
          "LastRefreshDate": "2020-11-09T16:15:48.1687521+01:00",_x000D_
          "TotalRefreshCount": 5,_x000D_
          "CustomInfo": {}_x000D_
        }_x000D_
      },_x000D_
      "8773": {_x000D_
        "$type": "Inside.Core.Formula.Definition.DefinitionAC, Inside.Core.Formula",_x000D_
        "ID": 8773,_x000D_
        "Results": [_x000D_
          [_x000D_
            "Catégorie 5"_x000D_
          ]_x000D_
        ],_x000D_
        "Statistics": {_x000D_
          "CreationDate": "2022-11-15T10:02:33.5062055+01:00",_x000D_
          "LastRefreshDate": "2020-11-09T16:15:49.9484534+01:00",_x000D_
          "TotalRefreshCount": 5,_x000D_
          "CustomInfo": {}_x000D_
        }_x000D_
      },_x000D_
      "8774": {_x000D_
        "$type": "Inside.Core.Formula.Definition.DefinitionAC, Inside.Core.Formula",_x000D_
        "ID": 8774,_x000D_
        "Results": [_x000D_
          [_x000D_
            "Catégorie 2"_x000D_
          ]_x000D_
        ],_x000D_
        "Statistics": {_x000D_
          "CreationDate": "2022-11-15T10:02:33.5062055+01:00",_x000D_
          "LastRefreshDate": "2020-11-09T16:15:49.9504937+01:00",_x000D_
          "TotalRefreshCount": 5,_x000D_
          "CustomInfo": {}_x000D_
        }_x000D_
      },_x000D_
      "8775": {_x000D_
        "$type": "Inside.Core.Formula.Definition.DefinitionAC, Inside.Core.Formula",_x000D_
        "ID": 8775,_x000D_
        "Results": [_x000D_
          [_x000D_
            ""_x000D_
          ]_x000D_
        ],_x000D_
        "Statistics": {_x000D_
          "CreationDate": "2022-11-15T10:02:33.5062055+01:00",_x000D_
          "LastRefreshDate": "2020-11-09T16:15:48.1767318+01:00",_x000D_
          "TotalRefreshCount": 5,_x000D_
          "CustomInfo": {}_x000D_
        }_x000D_
      },_x000D_
      "8776": {_x000D_
        "$type": "Inside.Core.Formula.Definition.DefinitionAC, Inside.Core.Formula",_x000D_
        "ID": 8776,_x000D_
        "Results": [_x000D_
          [_x000D_
            "Catégorie 1"_x000D_
          ]_x000D_
        ],_x000D_
        "Statistics": {_x000D_
          "CreationDate": "2022-11-15T10:02:33.5062055+01:00",_x000D_
          "LastRefreshDate": "2020-11-09T16:15:49.9554348+01:00",_x000D_
          "TotalRefreshCount": 5,_x000D_
          "CustomInfo": {}_x000D_
        }_x000D_
      },_x000D_
      "8777": {_x000D_
        "$type": "Inside.Core.Formula.Definition.DefinitionAC, Inside.Core.Formula",_x000D_
        "ID": 8777,_x000D_
        "Results": [_x000D_
          [_x000D_
            "Catégorie 3"_x000D_
          ]_x000D_
        ],_x000D_
        "Statistics": {_x000D_
          "CreationDate": "2022-11-15T10:02:33.5062055+01:00",_x000D_
          "LastRefreshDate": "2020-11-09T16:15:49.9574306+01:00",_x000D_
          "TotalRefreshCount": 5,_x000D_
          "CustomInfo": {}_x000D_
        }_x000D_
      },_x000D_
      "8778": {_x000D_
        "$type": "Inside.Core.Formula.Definition.DefinitionAC, Inside.Core.Formula",_x000D_
        "ID": 8778,_x000D_
        "Results": [_x000D_
          [_x000D_
            ""_x000D_
          ]_x000D_
        ],_x000D_
        "Statistics": {_x000D_
          "CreationDate": "2022-11-15T10:02:33.5062055+01:00",_x000D_
          "LastRefreshDate": "2020-11-09T16:15:49.9594243+01:00",_x000D_
          "TotalRefreshCount": 5,_x000D_
          "CustomInfo": {}_x000D_
        }_x000D_
      },_x000D_
      "8779": {_x000D_
        "$type": "Inside.Core.Formula.Definition.DefinitionAC, Inside.Core.Formula",_x000D_
        "ID": 8779,_x000D_
        "Results": [_x000D_
          [_x000D_
            ""_x000D_
          ]_x000D_
        ],_x000D_
        "Statistics": {_x000D_
          "CreationDate": "2022-11-15T10:02:33.5062055+01:00",_x000D_
          "LastRefreshDate": "2020-11-09T16:15:49.961419+01:00",_x000D_
          "TotalRefreshCount": 5,_x000D_
          "CustomInfo": {}_x000D_
        }_x000D_
      },_x000D_
      "8780": {_x000D_
        "$type": "Inside.Core.Formula.Definition.DefinitionAC, Inside.Core.Formula",_x000D_
        "ID": 8780,_x000D_
        "Results": [_x000D_
          [_x000D_
            ""_x000D_
          ]_x000D_
        ],_x000D_
        "Statistics": {_x000D_
          "CreationDate": "2022-11-15T10:02:33.5062055+01:00",_x000D_
          "LastRefreshDate": "2020-11-09T16:15:49.9634132+01:00",_x000D_
          "TotalRefreshCount": 5,_x000D_
          "CustomInfo": {}_x000D_
        }_x000D_
      },_x000D_
      "8781": {_x000D_
        "$type": "Inside.Core.Formula.Definition.DefinitionAC, Inside.Core.Formula",_x000D_
        "ID": 8781,_x000D_
        "Results": [_x000D_
          [_x000D_
            "Catégorie 3"_x000D_
          ]_x000D_
        ],_x000D_
        "Statistics": {_x000D_
          "CreationDate": "2022-11-15T10:02:33.5062055+01:00",_x000D_
          "LastRefreshDate": "2020-11-09T16:15:49.9664069+01:00",_x000D_
          "TotalRefreshCount": 5,_x000D_
          "CustomInfo": {}_x000D_
        }_x000D_
      },_x000D_
      "8782": {_x000D_
        "$type": "Inside.Core.Formula.Definition.DefinitionAC, Inside.Core.Formula",_x000D_
        "ID": 8782,_x000D_
        "Results": [_x000D_
          [_x000D_
            ""_x000D_
          ]_x000D_
        ],_x000D_
        "Statistics": {_x000D_
          "CreationDate": "2022-11-15T10:02:33.5062055+01:00",_x000D_
          "LastRefreshDate": "2020-11-09T16:15:49.968401+01:00",_x000D_
          "TotalRefreshCount": 5,_x000D_
          "CustomInfo": {}_x000D_
        }_x000D_
      },_x000D_
      "8783": {_x000D_
        "$type": "Inside.Core.Formula.Definition.DefinitionAC, Inside.Core.Formula",_x000D_
        "ID": 8783,_x000D_
        "Results": [_x000D_
          [_x000D_
            ""_x000D_
          ]_x000D_
        ],_x000D_
        "Statistics": {_x000D_
          "CreationDate": "2022-11-15T10:02:33.5062055+01:00",_x000D_
          "LastRefreshDate": "2020-11-09T16:15:49.9704349+01:00",_x000D_
          "TotalRefreshCount": 5,_x000D_
          "CustomInfo": {}_x000D_
        }_x000D_
      },_x000D_
      "8784": {_x000D_
        "$type": "Inside.Core.Formula.Definition.DefinitionAC, Inside.Core.Formula",_x000D_
        "ID": 8784,_x000D_
        "Results": [_x000D_
          [_x000D_
            ""_x000D_
          ]_x000D_
        ],_x000D_
        "Statistics": {_x000D_
          "CreationDate": "2022-11-15T10:02:33.5062055+01:00",_x000D_
          "LastRefreshDate": "2020-11-09T16:15:49.9733882+01:00",_x000D_
          "TotalRefreshCount": 5,_x000D_
          "CustomInfo": {}_x000D_
        }_x000D_
      },_x000D_
      "8785": {_x000D_
        "$type": "Inside.Core.Formula.Definition.DefinitionAC, Inside.Core.Formula",_x000D_
        "ID": 8785,_x000D_
        "Results": [_x000D_
          [_x000D_
            "Catégorie 1"_x000D_
          ]_x000D_
        ],_x000D_
        "Statistics": {_x000D_
          "CreationDate": "2022-11-15T10:02:33.5062055+01:00",_x000D_
          "LastRefreshDate": "2020-11-09T16:15:49.9754204+01:00",_x000D_
          "TotalRefreshCount": 5,_x000D_
          "CustomInfo": {}_x000D_
        }_x000D_
      },_x000D_
      "8786": {_x000D_
        "$type": "Inside.Core.Formula.Definition.DefinitionAC, Inside.Core.Formula",_x000D_
        "ID": 8786,_x000D_
        "Results": [_x000D_
          [_x000D_
            ""_x000D_
          ]_x000D_
        ],_x000D_
        "Statistics": {_x000D_
          "CreationDate": "2022-11-15T10:02:33.5062055+01:00",_x000D_
          "LastRefreshDate": "2020-11-09T16:15:49.9774173+01:00",_x000D_
          "TotalRefreshCount": 5,_x000D_
          "CustomInfo": {}_x000D_
        }_x000D_
      },_x000D_
      "8787": {_x000D_
        "$type": "Inside.Core.Formula.Definition.DefinitionAC, Inside.Core.Formula",_x000D_
        "ID": 8787,_x000D_
        "Results": [_x000D_
          [_x000D_
            "Catégorie 4"_x000D_
          ]_x000D_
        ],_x000D_
        "Statistics": {_x000D_
          "CreationDate": "2022-11-15T10:02:33.5062055+01:00",_x000D_
          "LastRefreshDate": "2020-11-09T16:15:49.9794178+01:00",_x000D_
          "TotalRefreshCount": 5,_x000D_
          "CustomInfo": {}_x000D_
        }_x000D_
      },_x000D_
      "8788": {_x000D_
        "$type": "Inside.Core.Formula.Definition.DefinitionAC, Inside.Core.Formula",_x000D_
        "ID": 8788,_x000D_
        "Results": [_x000D_
          [_x000D_
            ""_x000D_
          ]_x000D_
        ],_x000D_
        "Statistics": {_x000D_
          "CreationDate": "2022-11-15T10:02:33.5062055+01:00",_x000D_
          "LastRefreshDate": "2020-11-09T16:15:49.9823944+01:00",_x000D_
          "TotalRefreshCount": 5,_x000D_
          "CustomInfo": {}_x000D_
        }_x000D_
      },_x000D_
      "8789": {_x000D_
        "$type": "Inside.Core.Formula.Definition.DefinitionAC, Inside.Core.Formula",_x000D_
        "ID": 8789,_x000D_
        "Results": [_x000D_
          [_x000D_
            ""_x000D_
          ]_x000D_
        ],_x000D_
        "Statistics": {_x000D_
          "CreationDate": "2022-11-15T10:02:33.5062055+01:00",_x000D_
          "LastRefreshDate": "2020-11-09T16:15:49.9843994+01:00",_x000D_
          "TotalRefreshCount": 5,_x000D_
          "CustomInfo": {}_x000D_
        }_x000D_
      },_x000D_
      "8790": {_x000D_
        "$type": "Inside.Core.Formula.Definition.DefinitionAC, Inside.Core.Formula",_x000D_
        "ID": 8790,_x000D_
        "Results": [_x000D_
          [_x000D_
            "Catégorie 5"_x000D_
          ]_x000D_
        ],_x000D_
        "Statistics": {_x000D_
          "CreationDate": "2022-11-15T10:02:33.5062055+01:00",_x000D_
          "LastRefreshDate": "2020-11-09T16:15:49.9863916+01:00",_x000D_
          "TotalRefreshCount": 5,_x000D_
          "CustomInfo": {}_x000D_
        }_x000D_
      },_x000D_
      "8791": {_x000D_
        "$type": "Inside.Core.Formula.Definition.DefinitionAC, Inside.Core.Formula",_x000D_
        "ID": 8791,_x000D_
        "Results": [_x000D_
          [_x000D_
            ""_x000D_
          ]_x000D_
        ],_x000D_
        "Statistics": {_x000D_
          "CreationDate": "2022-11-15T10:02:33.5062055+01:00",_x000D_
          "LastRefreshDate": "2020-11-09T16:15:49.997325+01:00",_x000D_
          "TotalRefreshCount": 5,_x000D_
          "CustomInfo": {}_x000D_
        }_x000D_
      },_x000D_
      "8792": {_x000D_
        "$type": "Inside.Core.Formula.Definition.DefinitionAC, Inside.Core.Formula",_x000D_
        "ID": 8792,_x000D_
        "Results": [_x000D_
          [_x000D_
            ""_x000D_
          ]_x000D_
        ],_x000D_
        "Statistics": {_x000D_
          "CreationDate": "2022-11-15T10:02:33.5062055+01:00",_x000D_
          "LastRefreshDate": "2020-11-09T16:15:49.999347+01:00",_x000D_
          "TotalRefreshCount": 5,_x000D_
          "CustomInfo": {}_x000D_
        }_x000D_
      },_x000D_
      "8793": {_x000D_
        "$type": "Inside.Core.Formula.Definition.DefinitionAC, Inside.Core.Formula",_x000D_
        "ID": 8793,_x000D_
        "Results": [_x000D_
          [_x000D_
            ""_x000D_
          ]_x000D_
        ],_x000D_
        "Statistics": {_x000D_
          "CreationDate": "2022-11-15T10:02:33.5062055+01:00",_x000D_
          "LastRefreshDate": "2020-11-09T16:15:50.0013145+01:00",_x000D_
          "TotalRefreshCount": 5,_x000D_
          "CustomInfo": {}_x000D_
        }_x000D_
      },_x000D_
      "8794": {_x000D_
        "$type": "Inside.Core.Formula.Definition.DefinitionAC, Inside.Core.Formula",_x000D_
        "ID": 8794,_x000D_
        "Results": [_x000D_
          [_x000D_
            "Catégorie 1"_x000D_
          ]_x000D_
        ],_x000D_
        "Statistics": {_x000D_
          "CreationDate": "2022-11-15T10:02:33.5062055+01:00",_x000D_
          "LastRefreshDate": "2020-11-09T16:15:50.0043365+01:00",_x000D_
          "TotalRefreshCount": 5,_x000D_
          "CustomInfo": {}_x000D_
        }_x000D_
      },_x000D_
      "8795": {_x000D_
        "$type": "Inside.Core.Formula.Definition.DefinitionAC, Inside.Core.Formula",_x000D_
        "ID": 8795,_x000D_
        "Results": [_x000D_
          [_x000D_
            "Catégorie 2"_x000D_
          ]_x000D_
        ],_x000D_
        "Statistics": {_x000D_
          "CreationDate": "2022-11-15T10:02:33.5062055+01:00",_x000D_
          "LastRefreshDate": "2020-11-09T16:15:50.0063025+01:00",_x000D_
          "TotalRefreshCount": 5,_x000D_
          "CustomInfo": {}_x000D_
        }_x000D_
      },_x000D_
      "8796": {_x000D_
        "$type": "Inside.Core.Formula.Definition.DefinitionAC, Inside.Core.Formula",_x000D_
        "ID": 8796,_x000D_
        "Results": [_x000D_
          [_x000D_
            ""_x000D_
          ]_x000D_
        ],_x000D_
        "Statistics": {_x000D_
          "CreationDate": "2022-11-15T10:02:33.5062055+01:00",_x000D_
          "LastRefreshDate": "2020-11-09T16:15:50.0094306+01:00",_x000D_
          "TotalRefreshCount": 5,_x000D_
          "CustomInfo": {}_x000D_
        }_x000D_
      },_x000D_
      "8797": {_x000D_
        "$type": "Inside.Core.Formula.Definition.DefinitionAC, Inside.Core.Formula",_x000D_
        "ID": 8797,_x000D_
        "Results": [_x000D_
          [_x000D_
            "Catégorie 1"_x000D_
          ]_x000D_
        ],_x000D_
        "Statistics": {_x000D_
          "CreationDate": "2022-11-15T10:02:33.5062055+01:00",_x000D_
          "LastRefreshDate": "2020-11-09T16:15:50.0119262+01:00",_x000D_
          "TotalRefreshCount": 5,_x000D_
          "CustomInfo": {}_x000D_
        }_x000D_
      },_x000D_
      "8798": {_x000D_
        "$type": "Inside.Core.Formula.Definition.DefinitionAC, Inside.Core.Formula",_x000D_
        "ID": 8798,_x000D_
        "Results": [_x000D_
          [_x000D_
            "Catégorie 1"_x000D_
          ]_x000D_
        ],_x000D_
        "Statistics": {_x000D_
          "CreationDate": "2022-11-15T10:02:33.5062055+01:00",_x000D_
          "LastRefreshDate": "2020-11-09T16:15:50.014435+01:00",_x000D_
          "TotalRefreshCount": 5,_x000D_
          "CustomInfo": {}_x000D_
        }_x000D_
      },_x000D_
      "8799": {_x000D_
        "$type": "Inside.Core.Formula.Definition.DefinitionAC, Inside.Core.Formula",_x000D_
        "ID": 8799,_x000D_
        "Results": [_x000D_
          [_x000D_
            "Catégorie 3"_x000D_
          ]_x000D_
        ],_x000D_
        "Statistics": {_x000D_
          "CreationDate": "2022-11-15T10:02:33.5062055+01:00",_x000D_
          "LastRefreshDate": "2020-11-09T16:15:50.0164543+01:00",_x000D_
          "TotalRefreshCount": 5,_x000D_
          "CustomInfo": {}_x000D_
        }_x000D_
      },_x000D_
      "8800": {_x000D_
        "$type": "Inside.Core.Formula.Definition.DefinitionAC, Inside.Core.Formula",_x000D_
        "ID": 8800,_x000D_
        "Results": [_x000D_
          [_x000D_
            "Catégorie 2"_x000D_
          ]_x000D_
        ],_x000D_
        "Statistics": {_x000D_
          "CreationDate": "2022-11-15T10:02:33.5062055+01:00",_x000D_
          "LastRefreshDate": "2020-11-09T16:15:50.0194481+01:00",_x000D_
          "TotalRefreshCount": 5,_x000D_
          "CustomInfo": {}_x000D_
        }_x000D_
      },_x000D_
      "8801": {_x000D_
        "$type": "Inside.Core.Formula.Definition.DefinitionAC, Inside.Core.Formula",_x000D_
        "ID": 8801,_x000D_
        "Results": [_x000D_
          [_x000D_
            "Catégorie 1"_x000D_
          ]_x000D_
        ],_x000D_
        "Statistics": {_x000D_
          "CreationDate": "2022-11-15T10:02:33.5062055+01:00",_x000D_
          "LastRefreshDate": "2020-11-09T16:15:50.0214375+01:00",_x000D_
          "TotalRefreshCount": 5,_x000D_
          "CustomInfo": {}_x000D_
        }_x000D_
      },_x000D_
      "8802": {_x000D_
        "$type": "Inside.Core.Formula.Definition.DefinitionAC, Inside.Core.Formula",_x000D_
        "ID": 8802,_x000D_
        "Results": [_x000D_
          [_x000D_
            ""_x000D_
          ]_x000D_
        ],_x000D_
        "Statistics": {_x000D_
          "CreationDate": "2022-11-15T10:02:33.5062055+01:00",_x000D_
          "LastRefreshDate": "2020-11-09T16:15:50.0234089+01:00",_x000D_
          "TotalRefreshCount": 5,_x000D_
          "CustomInfo": {}_x000D_
        }_x000D_
      },_x000D_
      "8803": {_x000D_
        "$type": "Inside.Core.Formula.Definition.DefinitionAC, Inside.Core.Formula",_x000D_
        "ID": 8803,_x000D_
        "Results": [_x000D_
          [_x000D_
            "Catégorie 3"_x000D_
          ]_x000D_
        ],_x000D_
        "Statistics": {_x000D_
          "CreationDate": "2022-11-15T10:02:33.5062055+01:00",_x000D_
          "LastRefreshDate": "2020-11-09T16:15:50.0254274+01:00",_x000D_
          "TotalRefreshCount": 5,_x000D_
          "CustomInfo": {}_x000D_
        }_x000D_
      },_x000D_
      "8804": {_x000D_
        "$type": "Inside.Core.Formula.Definition.DefinitionAC, Inside.Core.Formula",_x000D_
        "ID": 8804,_x000D_
        "Results": [_x000D_
          [_x000D_
            ""_x000D_
          ]_x000D_
        ],_x000D_
        "Statistics": {_x000D_
          "CreationDate": "2022-11-15T10:02:33.5062055+01:00",_x000D_
          "LastRefreshDate": "2020-11-09T16:15:50.0274249+01:00",_x000D_
          "TotalRefreshCount": 5,_x000D_
          "CustomInfo": {}_x000D_
        }_x000D_
      },_x000D_
      "8805": {_x000D_
        "$type": "Inside.Core.Formula.Definition.DefinitionAC, Inside.Core.Formula",_x000D_
        "ID": 8805,_x000D_
        "Results": [_x000D_
          [_x000D_
            "Catégorie 1"_x000D_
          ]_x000D_
        ],_x000D_
        "Statistics": {_x000D_
          "CreationDate": "2022-11-15T10:02:33.5062055+01:00",_x000D_
          "LastRefreshDate": "2020-11-09T16:15:50.0294195+01:00",_x000D_
          "TotalRefreshCount": 5,_x000D_
          "CustomInfo": {}_x000D_
        }_x000D_
      },_x000D_
      "8806": {_x000D_
        "$type": "Inside.Core.Formula.Definition.DefinitionAC, Inside.Core.Formula",_x000D_
        "ID": 8806,_x000D_
        "Results": [_x000D_
          [_x000D_
            ""_x000D_
          ]_x000D_
        ],_x000D_
        "Statistics": {_x000D_
          "CreationDate": "2022-11-15T10:02:33.5062055+01:00",_x000D_
          "LastRefreshDate": "2020-11-09T16:15:50.0323858+01:00",_x000D_
          "TotalRefreshCount": 5,_x000D_
          "CustomInfo": {}_x000D_
        }_x000D_
      },_x000D_
      "8807": {_x000D_
        "$type": "Inside.Core.Formula.Definition.DefinitionAC, Inside.Core.Formula",_x000D_
        "ID": 8807,_x000D_
        "Results": [_x000D_
          [_x000D_
            "200"_x000D_
          ]_x000D_
        ],_x000D_
        "Statistics": {_x000D_
          "CreationDate": "2022-11-15T10:02:33.5062055+01:00",_x000D_
          "LastRefreshDate": "2020-11-09T16:15:50.0333834+01:00",_x000D_
          "TotalRefreshCount": 5,_x000D_
          "CustomInfo": {}_x000D_
        }_x000D_
      },_x000D_
      "8808": {_x000D_
        "$type": "Inside.Core.Formula.Definition.DefinitionAC, Inside.Core.Formula",_x000D_
        "ID": 8808,_x000D_
        "Results": [_x000D_
          [_x000D_
            "300"_x000D_
          ]_x000D_
        ],_x000D_
        "Statistics": {_x000D_
          "CreationDate": "2022-11-15T10:02:33.5062055+01:00",_x000D_
          "LastRefreshDate": "2020-11-09T16:15:50.0353771+01:00",_x000D_
          "TotalRefreshCount": 5,_x000D_
          "CustomInfo": {}_x000D_
        }_x000D_
      },_x000D_
      "8809": {_x000D_
        "$type": "Inside.Core.Formula.Definition.DefinitionAC, Inside.Core.Formula",_x000D_
        "ID": 8809,_x000D_
        "Results": [_x000D_
          [_x000D_
            "300"_x000D_
          ]_x000D_
        ],_x000D_
        "Statistics": {_x000D_
          "CreationDate": "2022-11-15T10:02:33.5062055+01:00",_x000D_
          "LastRefreshDate": "2020-11-09T16:15:50.0374061+01:00",_x000D_
          "TotalRefreshCount": 5,_x000D_
          "CustomInfo": {}_x000D_
        }_x000D_
      },_x000D_
      "8810": {_x000D_
        "$type": "Inside.Core.Formula.Definition.DefinitionAC, Inside.Core.Formula",_x000D_
        "ID": 8810,_x000D_
        "Results": [_x000D_
          [_x000D_
            "150"_x000D_
          ]_x000D_
        ],_x000D_
        "Statistics": {_x000D_
          "CreationDate": "2022-11-15T10:02:33.5062055+01:00",_x000D_
          "LastRefreshDate": "2020-11-09T16:15:50.0394046+01:00",_x000D_
          "TotalRefreshCount": 5,_x000D_
          "CustomInfo": {}_x000D_
        }_x000D_
      },_x000D_
      "8811": {_x000D_
        "$type": "Inside.Core.Formula.Definition.DefinitionAC, Inside.Core.Formula",_x000D_
        "ID": 8811,_x000D_
        "Results": [_x000D_
          [_x000D_
            "250"_x000D_
          ]_x000D_
        ],_x000D_
        "Statistics": {_x000D_
          "CreationDate": "2022-11-15T10:02:33.5062055+01:00",_x000D_
          "LastRefreshDate": "2020-11-09T16:15:50.0404032+01:00",_x000D_
          "TotalRefreshCount": 5,_x000D_
          "CustomInfo": {}_x000D_
        }_x000D_
      },_x000D_
      "8812": {_x000D_
        "$type": "Inside.Core.Formula.Definition.DefinitionAC, Inside.Core.Formula",_x000D_
        "ID": 8812,_x000D_
        "Results": [_x000D_
          [_x000D_
            "300"_x000D_
          ]_x000D_
        ],_x000D_
        "Statistics": {_x000D_
          "CreationDate": "2022-11-15T10:02:33.5062055+01:00",_x000D_
          "LastRefreshDate": "2020-11-09T16:15:50.0423957+01:00",_x000D_
          "TotalRefreshCount": 5,_x000D_
          "CustomInfo": {}_x000D_
        }_x000D_
      },_x000D_
      "8813": {_x000D_
        "$type": "Inside.Core.Formula.Definition.DefinitionAC, Inside.Core.Formula",_x000D_
        "ID": 8813,_x000D_
        "Results": [_x000D_
          [_x000D_
            "250"_x000D_
          ]_x000D_
        ],_x000D_
        "Statistics": {_x000D_
          "CreationDate": "2022-11-15T10:02:33.5062055+01:00",_x000D_
          "LastRefreshDate": "2020-11-09T16:15:50.0433562+01:00",_x000D_
          "TotalRefreshCount": 5,_x000D_
          "CustomInfo": {}_x000D_
        }_x000D_
      },_x000D_
      "8814": {_x000D_
        "$type": "Inside.Core.Formula.Definition.DefinitionAC, Inside.Core.Formula",_x000D_
        "ID": 8814,_x000D_
        "Results": [_x000D_
          [_x000D_
            "150"_x000D_
          ]_x000D_
        ],_x000D_
        "Statistics": {_x000D_
          "CreationDate": "2022-11-15T10:02:33.5062055+01:00",_x000D_
          "LastRefreshDate": "2020-11-09T16:15:50.0453958+01:00",_x000D_
          "TotalRefreshCount": 5,_x000D_
          "CustomInfo": {}_x000D_
        }_x000D_
      },_x000D_
      "8815": {_x000D_
        "$type": "Inside.Core.Formula.Definition.DefinitionAC, Inside.Core.Formula",_x000D_
        "ID": 8815,_x000D_
        "Results": [_x000D_
          [_x000D_
            "200"_x000D_
          ]_x000D_
        ],_x000D_
        "Statistics": {_x000D_
          "CreationDate": "2022-11-15T10:02:33.5062055+01:00",_x000D_
          "LastRefreshDate": "2020-11-09T16:15:50.0473884+01:00",_x000D_
          "TotalRefreshCount": 5,_x000D_
          "CustomInfo": {}_x000D_
        }_x000D_
      },_x000D_
      "8816": {_x000D_
        "$type": "Inside.Core.Formula.Definition.DefinitionAC, Inside.Core.Formula",_x000D_
        "ID": 8816,_x000D_
        "Results": [_x000D_
          [_x000D_
            "250"_x000D_
          ]_x000D_
        ],_x000D_
        "Statistics": {_x000D_
          "CreationDate": "2022-11-15T10:02:33.5062055+01:00",_x000D_
          "LastRefreshDate": "2020-11-09T16:15:50.0493402+01:00",_x000D_
          "TotalRefreshCount": 5,_x000D_
          "CustomInfo": {}_x000D_
        }_x000D_
      },_x000D_
      "8817": {_x000D_
        "$type": "Inside.Core.Formula.Definition.DefinitionAC, Inside.Core.Formula",_x000D_
        "ID": 8817,_x000D_
        "Results": [_x000D_
          [_x000D_
            "200"_x000D_
          ]_x000D_
        ],_x000D_
        "Statistics": {_x000D_
          "CreationDate": "2022-11-15T10:02:33.5062055+01:00",_x000D_
          "LastRefreshDate": "2020-11-09T16:15:50.0513713+01:00",_x000D_
          "TotalRefreshCount": 5,_x000D_
          "CustomInfo": {}_x000D_
        }_x000D_
      },_x000D_
      "8818": {_x000D_
        "$type": "Inside.Core.Formula.Definition.DefinitionAC, Inside.Core.Formula",_x000D_
        "ID": 8818,_x000D_
        "Results": [_x000D_
          [_x000D_
            "100"_x000D_
          ]_x000D_
        ],_x000D_
        "Statistics": {_x000D_
          "CreationDate": "2022-11-15T10:02:33.5062055+01:00",_x000D_
          "LastRefreshDate": "2020-11-09T16:15:50.0533351+01:00",_x000D_
          "TotalRefreshCount": 5,_x000D_
          "CustomInfo": {}_x000D_
        }_x000D_
      },_x000D_
      "8819": {_x000D_
        "$type": "Inside.Core.Formula.Definition.DefinitionAC, Inside.Core.Formula",_x000D_
        "ID": 8819,_x000D_
        "Results": [_x000D_
          [_x000D_
            "100"_x000D_
          ]_x000D_
        ],_x000D_
        "Statistics": {_x000D_
          "CreationDate": "2022-11-15T10:02:33.5062055+01:00",_x000D_
          "LastRefreshDate": "2020-11-09T16:15:50.0543665+01:00",_x000D_
          "TotalRefreshCount": 5,_x000D_
          "CustomInfo": {}_x000D_
        }_x000D_
      },_x000D_
      "8820": {_x000D_
        "$type": "Inside.Core.Formula.Definition.DefinitionAC, Inside.Core.Formula",_x000D_
        "ID": 8820,_x000D_
        "Results": [_x000D_
          [_x000D_
            "250"_x000D_
          ]_x000D_
        ],_x000D_
        "Statistics": {_x000D_
          "CreationDate": "2022-11-15T10:02:33.5062055+01:00",_x000D_
          "LastRefreshDate": "2020-11-09T16:15:50.0563567+01:00",_x000D_
          "TotalRefreshCount": 5,_x000D_
          "CustomInfo": {}_x000D_
        }_x000D_
      },_x000D_
      "8821": {_x000D_
        "$type": "Inside.Core.Formula.Definition.DefinitionAC, Inside.Core.Formula",_x000D_
        "ID": 8821,_x000D_
        "Results": [_x000D_
          [_x000D_
            "300"_x000D_
          ]_x000D_
        ],_x000D_
        "Statistics": {_x000D_
          "CreationDate": "2022-11-15T10:02:33.5062055+01:00",_x000D_
          "LastRefreshDate": "2020-11-09T16:15:50.0583508+01:00",_x000D_
          "TotalRefreshCount": 5,_x000D_
          "CustomInfo": {}_x000D_
        }_x000D_
      },_x000D_
      "8822": {_x000D_
        "$type": "Inside.Core.Formula.Definition.DefinitionAC, Inside.Core.Formula",_x000D_
        "ID": 8822,_x000D_
        "Results": [_x000D_
          [_x000D_
            "100"_x000D_
          ]_x000D_
        ],_x000D_
        "Statistics": {_x000D_
          "CreationDate": "2022-11-15T10:02:33.5062055+01:00",_x000D_
          "LastRefreshDate": "2020-11-09T16:15:50.0593474+01:00",_x000D_
          "TotalRefreshCount": 5,_x000D_
          "CustomInfo": {}_x000D_
        }_x000D_
      },_x000D_
      "8823": {_x000D_
        "$type": "Inside.Core.Formula.Definition.DefinitionAC, Inside.Core.Formula",_x000D_
        "ID": 8823,_x000D_
        "Results": [_x000D_
          [_x000D_
            "100"_x000D_
          ]_x000D_
        ],_x000D_
        "Statistics": {_x000D_
          "CreationDate": "2022-11-15T10:02:33.5062055+01:00",_x000D_
          "LastRefreshDate": "2020-11-09T16:15:50.0613488+01:00",_x000D_
          "TotalRefreshCount": 5,_x000D_
          "CustomInfo": {}_x000D_
        }_x000D_
      },_x000D_
      "8824": {_x000D_
        "$type": "Inside.Core.Formula.Definition.DefinitionAC, Inside.Core.Formula",_x000D_
        "ID": 8824,_x000D_
        "Results": [_x000D_
          [_x000D_
            "200"_x000D_
          ]_x000D_
        ],_x000D_
        "Statistics": {_x000D_
          "CreationDate": "2022-11-15T10:02:33.5062055+01:00",_x000D_
          "LastRefreshDate": "2020-11-09T16:15:50.063371+01:00",_x000D_
          "TotalRefreshCount": 5,_x000D_
          "CustomInfo": {}_x000D_
        }_x000D_
      },_x000D_
      "8825": {_x000D_
        "$type": "Inside.Core.Formula.Definition.DefinitionAC, Inside.Core.Formula",_x000D_
        "ID": 8825,_x000D_
        "Results": [_x000D_
          [_x000D_
            "300"_x000D_
          ]_x000D_
        ],_x000D_
        "Statistics": {_x000D_
          "CreationDate": "2022-11-15T10:02:33.5062055+01:00",_x000D_
          "LastRefreshDate": "2020-11-09T16:15:50.064918+01:00",_x000D_
          "TotalRefreshCount": 5,_x000D_
          "CustomInfo": {}_x000D_
        }_x000D_
      },_x000D_
      "8826": {_x000D_
        "$type": "Inside.Core.Formula.Definition.DefinitionAC, Inside.Core.Formula",_x000D_
        "ID": 8826,_x000D_
        "Results": [_x000D_
          [_x000D_
            "300"_x000D_
          ]_x000D_
        ],_x000D_
        "Statistics": {_x000D_
          "CreationDate": "2022-11-15T10:02:33.5062055+01:00",_x000D_
          "LastRefreshDate": "2020-11-09T16:15:50.066912+01:00",_x000D_
          "TotalRefreshCount": 5,_x000D_
          "CustomInfo": {}_x000D_
        }_x000D_
      },_x000D_
      "8827": {_x000D_
        "$type": "Inside.Core.Formula.Definition.DefinitionAC, Inside.Core.Formula",_x000D_
        "ID": 8827,_x000D_
        "Results": [_x000D_
          [_x000D_
            "150"_x000D_
          ]_x000D_
        ],_x000D_
        "Statistics": {_x000D_
          "CreationDate": "2022-11-15T10:02:33.5062055+01:00",_x000D_
          "LastRefreshDate": "2020-11-09T16:15:50.0679443+01:00",_x000D_
          "TotalRefreshCount": 5,_x000D_
          "CustomInfo": {}_x000D_
        }_x000D_
      },_x000D_
      "8828": {_x000D_
        "$type": "Inside.Core.Formula.Definition.DefinitionAC, Inside.Core.Formula",_x000D_
        "ID": 8828,_x000D_
        "Results": [_x000D_
          [_x000D_
            "250"_x000D_
          ]_x000D_
        ],_x000D_
        "Statistics": {_x000D_
        </t>
  </si>
  <si>
    <t xml:space="preserve">  "CreationDate": "2022-11-15T10:02:33.5062055+01:00",_x000D_
          "LastRefreshDate": "2020-11-09T16:15:50.0699346+01:00",_x000D_
          "TotalRefreshCount": 5,_x000D_
          "CustomInfo": {}_x000D_
        }_x000D_
      },_x000D_
      "8829": {_x000D_
        "$type": "Inside.Core.Formula.Definition.DefinitionAC, Inside.Core.Formula",_x000D_
        "ID": 8829,_x000D_
        "Results": [_x000D_
          [_x000D_
            "300"_x000D_
          ]_x000D_
        ],_x000D_
        "Statistics": {_x000D_
          "CreationDate": "2022-11-15T10:02:33.5062055+01:00",_x000D_
          "LastRefreshDate": "2020-11-09T16:15:50.0719397+01:00",_x000D_
          "TotalRefreshCount": 5,_x000D_
          "CustomInfo": {}_x000D_
        }_x000D_
      },_x000D_
      "8830": {_x000D_
        "$type": "Inside.Core.Formula.Definition.DefinitionAC, Inside.Core.Formula",_x000D_
        "ID": 8830,_x000D_
        "Results": [_x000D_
          [_x000D_
            "250"_x000D_
          ]_x000D_
        ],_x000D_
        "Statistics": {_x000D_
          "CreationDate": "2022-11-15T10:02:33.5062055+01:00",_x000D_
          "LastRefreshDate": "2020-11-09T16:15:50.0729389+01:00",_x000D_
          "TotalRefreshCount": 5,_x000D_
          "CustomInfo": {}_x000D_
        }_x000D_
      },_x000D_
      "8831": {_x000D_
        "$type": "Inside.Core.Formula.Definition.DefinitionAC, Inside.Core.Formula",_x000D_
        "ID": 8831,_x000D_
        "Results": [_x000D_
          [_x000D_
            "100"_x000D_
          ]_x000D_
        ],_x000D_
        "Statistics": {_x000D_
          "CreationDate": "2022-11-15T10:02:33.5062055+01:00",_x000D_
          "LastRefreshDate": "2020-11-09T16:15:50.0749377+01:00",_x000D_
          "TotalRefreshCount": 5,_x000D_
          "CustomInfo": {}_x000D_
        }_x000D_
      },_x000D_
      "8832": {_x000D_
        "$type": "Inside.Core.Formula.Definition.DefinitionAC, Inside.Core.Formula",_x000D_
        "ID": 8832,_x000D_
        "Results": [_x000D_
          [_x000D_
            "200"_x000D_
          ]_x000D_
        ],_x000D_
        "Statistics": {_x000D_
          "CreationDate": "2022-11-15T10:02:33.5062055+01:00",_x000D_
          "LastRefreshDate": "2020-11-09T16:15:50.0769286+01:00",_x000D_
          "TotalRefreshCount": 5,_x000D_
          "CustomInfo": {}_x000D_
        }_x000D_
      },_x000D_
      "8833": {_x000D_
        "$type": "Inside.Core.Formula.Definition.DefinitionAC, Inside.Core.Formula",_x000D_
        "ID": 8833,_x000D_
        "Results": [_x000D_
          [_x000D_
            "200"_x000D_
          ]_x000D_
        ],_x000D_
        "Statistics": {_x000D_
          "CreationDate": "2022-11-15T10:02:33.5062055+01:00",_x000D_
          "LastRefreshDate": "2020-11-09T16:15:50.077925+01:00",_x000D_
          "TotalRefreshCount": 5,_x000D_
          "CustomInfo": {}_x000D_
        }_x000D_
      },_x000D_
      "8834": {_x000D_
        "$type": "Inside.Core.Formula.Definition.DefinitionAC, Inside.Core.Formula",_x000D_
        "ID": 8834,_x000D_
        "Results": [_x000D_
          [_x000D_
            "100"_x000D_
          ]_x000D_
        ],_x000D_
        "Statistics": {_x000D_
          "CreationDate": "2022-11-15T10:02:33.5062055+01:00",_x000D_
          "LastRefreshDate": "2020-11-09T16:15:50.0799193+01:00",_x000D_
          "TotalRefreshCount": 5,_x000D_
          "CustomInfo": {}_x000D_
        }_x000D_
      },_x000D_
      "8835": {_x000D_
        "$type": "Inside.Core.Formula.Definition.DefinitionAC, Inside.Core.Formula",_x000D_
        "ID": 8835,_x000D_
        "Results": [_x000D_
          [_x000D_
            "300"_x000D_
          ]_x000D_
        ],_x000D_
        "Statistics": {_x000D_
          "CreationDate": "2022-11-15T10:02:33.5062055+01:00",_x000D_
          "LastRefreshDate": "2020-11-09T16:15:50.0818736+01:00",_x000D_
          "TotalRefreshCount": 5,_x000D_
          "CustomInfo": {}_x000D_
        }_x000D_
      },_x000D_
      "8836": {_x000D_
        "$type": "Inside.Core.Formula.Definition.DefinitionAC, Inside.Core.Formula",_x000D_
        "ID": 8836,_x000D_
        "Results": [_x000D_
          [_x000D_
            "150"_x000D_
          ]_x000D_
        ],_x000D_
        "Statistics": {_x000D_
          "CreationDate": "2022-11-15T10:02:33.5062055+01:00",_x000D_
          "LastRefreshDate": "2020-11-09T16:15:50.0839126+01:00",_x000D_
          "TotalRefreshCount": 5,_x000D_
          "CustomInfo": {}_x000D_
        }_x000D_
      },_x000D_
      "8837": {_x000D_
        "$type": "Inside.Core.Formula.Definition.DefinitionAC, Inside.Core.Formula",_x000D_
        "ID": 8837,_x000D_
        "Results": [_x000D_
          [_x000D_
            "200"_x000D_
          ]_x000D_
        ],_x000D_
        "Statistics": {_x000D_
          "CreationDate": "2022-11-15T10:02:33.5062055+01:00",_x000D_
          "LastRefreshDate": "2020-11-09T16:15:50.0859068+01:00",_x000D_
          "TotalRefreshCount": 5,_x000D_
          "CustomInfo": {}_x000D_
        }_x000D_
      },_x000D_
      "8838": {_x000D_
        "$type": "Inside.Core.Formula.Definition.DefinitionAC, Inside.Core.Formula",_x000D_
        "ID": 8838,_x000D_
        "Results": [_x000D_
          [_x000D_
            "250"_x000D_
          ]_x000D_
        ],_x000D_
        "Statistics": {_x000D_
          "CreationDate": "2022-11-15T10:02:33.5062055+01:00",_x000D_
          "LastRefreshDate": "2020-11-09T16:15:50.0869017+01:00",_x000D_
          "TotalRefreshCount": 5,_x000D_
          "CustomInfo": {}_x000D_
        }_x000D_
      },_x000D_
      "8839": {_x000D_
        "$type": "Inside.Core.Formula.Definition.DefinitionAC, Inside.Core.Formula",_x000D_
        "ID": 8839,_x000D_
        "Results": [_x000D_
          [_x000D_
            "200"_x000D_
          ]_x000D_
        ],_x000D_
        "Statistics": {_x000D_
          "CreationDate": "2022-11-15T10:02:33.5062055+01:00",_x000D_
          "LastRefreshDate": "2020-11-09T16:15:50.0889025+01:00",_x000D_
          "TotalRefreshCount": 5,_x000D_
          "CustomInfo": {}_x000D_
        }_x000D_
      },_x000D_
      "8840": {_x000D_
        "$type": "Inside.Core.Formula.Definition.DefinitionAC, Inside.Core.Formula",_x000D_
        "ID": 8840,_x000D_
        "Results": [_x000D_
          [_x000D_
            "100"_x000D_
          ]_x000D_
        ],_x000D_
        "Statistics": {_x000D_
          "CreationDate": "2022-11-15T10:02:33.5062055+01:00",_x000D_
          "LastRefreshDate": "2020-11-09T16:15:50.0908948+01:00",_x000D_
          "TotalRefreshCount": 5,_x000D_
          "CustomInfo": {}_x000D_
        }_x000D_
      },_x000D_
      "8841": {_x000D_
        "$type": "Inside.Core.Formula.Definition.DefinitionAC, Inside.Core.Formula",_x000D_
        "ID": 8841,_x000D_
        "Results": [_x000D_
          [_x000D_
            "100"_x000D_
          ]_x000D_
        ],_x000D_
        "Statistics": {_x000D_
          "CreationDate": "2022-11-15T10:02:33.5062055+01:00",_x000D_
          "LastRefreshDate": "2020-11-09T16:15:50.0918899+01:00",_x000D_
          "TotalRefreshCount": 5,_x000D_
          "CustomInfo": {}_x000D_
        }_x000D_
      },_x000D_
      "8842": {_x000D_
        "$type": "Inside.Core.Formula.Definition.DefinitionAC, Inside.Core.Formula",_x000D_
        "ID": 8842,_x000D_
        "Results": [_x000D_
          [_x000D_
            "250"_x000D_
          ]_x000D_
        ],_x000D_
        "Statistics": {_x000D_
          "CreationDate": "2022-11-15T10:02:33.5062055+01:00",_x000D_
          "LastRefreshDate": "2020-11-09T16:15:50.0938845+01:00",_x000D_
          "TotalRefreshCount": 5,_x000D_
          "CustomInfo": {}_x000D_
        }_x000D_
      },_x000D_
      "8843": {_x000D_
        "$type": "Inside.Core.Formula.Definition.DefinitionAC, Inside.Core.Formula",_x000D_
        "ID": 8843,_x000D_
        "Results": [_x000D_
          [_x000D_
            "300"_x000D_
          ]_x000D_
        ],_x000D_
        "Statistics": {_x000D_
          "CreationDate": "2022-11-15T10:02:33.5062055+01:00",_x000D_
          "LastRefreshDate": "2020-11-09T16:15:50.094879+01:00",_x000D_
          "TotalRefreshCount": 5,_x000D_
          "CustomInfo": {}_x000D_
        }_x000D_
      },_x000D_
      "8844": {_x000D_
        "$type": "Inside.Core.Formula.Definition.DefinitionAC, Inside.Core.Formula",_x000D_
        "ID": 8844,_x000D_
        "Results": [_x000D_
          [_x000D_
            "100"_x000D_
          ]_x000D_
        ],_x000D_
        "Statistics": {_x000D_
          "CreationDate": "2022-11-15T10:02:33.5062055+01:00",_x000D_
          "LastRefreshDate": "2020-11-09T16:15:50.0968756+01:00",_x000D_
          "TotalRefreshCount": 5,_x000D_
          "CustomInfo": {}_x000D_
        }_x000D_
      },_x000D_
      "8845": {_x000D_
        "$type": "Inside.Core.Formula.Definition.DefinitionAC, Inside.Core.Formula",_x000D_
        "ID": 8845,_x000D_
        "Results": [_x000D_
          [_x000D_
            "150"_x000D_
          ]_x000D_
        ],_x000D_
        "Statistics": {_x000D_
          "CreationDate": "2022-11-15T10:02:33.5062055+01:00",_x000D_
          "LastRefreshDate": "2020-11-09T16:15:50.0988294+01:00",_x000D_
          "TotalRefreshCount": 5,_x000D_
          "CustomInfo": {}_x000D_
        }_x000D_
      },_x000D_
      "8846": {_x000D_
        "$type": "Inside.Core.Formula.Definition.DefinitionAC, Inside.Core.Formula",_x000D_
        "ID": 8846,_x000D_
        "Results": [_x000D_
          [_x000D_
            "200"_x000D_
          ]_x000D_
        ],_x000D_
        "Statistics": {_x000D_
          "CreationDate": "2022-11-15T10:02:33.5062055+01:00",_x000D_
          "LastRefreshDate": "2020-11-09T16:15:50.1008664+01:00",_x000D_
          "TotalRefreshCount": 5,_x000D_
          "CustomInfo": {}_x000D_
        }_x000D_
      },_x000D_
      "8847": {_x000D_
        "$type": "Inside.Core.Formula.Definition.DefinitionAC, Inside.Core.Formula",_x000D_
        "ID": 8847,_x000D_
        "Results": [_x000D_
          [_x000D_
            "100"_x000D_
          ]_x000D_
        ],_x000D_
        "Statistics": {_x000D_
          "CreationDate": "2022-11-15T10:02:33.5062055+01:00",_x000D_
          "LastRefreshDate": "2020-11-09T16:15:50.1018613+01:00",_x000D_
          "TotalRefreshCount": 5,_x000D_
          "CustomInfo": {}_x000D_
        }_x000D_
      },_x000D_
      "8848": {_x000D_
        "$type": "Inside.Core.Formula.Definition.DefinitionAC, Inside.Core.Formula",_x000D_
        "ID": 8848,_x000D_
        "Results": [_x000D_
          [_x000D_
            "300"_x000D_
          ]_x000D_
        ],_x000D_
        "Statistics": {_x000D_
          "CreationDate": "2022-11-15T10:02:33.5062055+01:00",_x000D_
          "LastRefreshDate": "2020-11-09T16:15:50.1038583+01:00",_x000D_
          "TotalRefreshCount": 5,_x000D_
          "CustomInfo": {}_x000D_
        }_x000D_
      },_x000D_
      "8849": {_x000D_
        "$type": "Inside.Core.Formula.Definition.DefinitionAC, Inside.Core.Formula",_x000D_
        "ID": 8849,_x000D_
        "Results": [_x000D_
          [_x000D_
            "100"_x000D_
          ]_x000D_
        ],_x000D_
        "Statistics": {_x000D_
          "CreationDate": "2022-11-15T10:02:33.5062055+01:00",_x000D_
          "LastRefreshDate": "2020-11-09T16:15:50.104855+01:00",_x000D_
          "TotalRefreshCount": 5,_x000D_
          "CustomInfo": {}_x000D_
        }_x000D_
      },_x000D_
      "8850": {_x000D_
        "$type": "Inside.Core.Formula.Definition.DefinitionAC, Inside.Core.Formula",_x000D_
        "ID": 8850,_x000D_
        "Results": [_x000D_
          [_x000D_
            "200"_x000D_
          ]_x000D_
        ],_x000D_
        "Statistics": {_x000D_
          "CreationDate": "2022-11-15T10:02:33.5062055+01:00",_x000D_
          "LastRefreshDate": "2020-11-09T16:15:50.1068537+01:00",_x000D_
          "TotalRefreshCount": 5,_x000D_
          "CustomInfo": {}_x000D_
        }_x000D_
      },_x000D_
      "8851": {_x000D_
        "$type": "Inside.Core.Formula.Definition.DefinitionAC, Inside.Core.Formula",_x000D_
        "ID": 8851,_x000D_
        "Results": [_x000D_
          [_x000D_
            "250"_x000D_
          ]_x000D_
        ],_x000D_
        "Statistics": {_x000D_
          "CreationDate": "2022-11-15T10:02:33.5062055+01:00",_x000D_
          "LastRefreshDate": "2020-11-09T16:15:50.1088455+01:00",_x000D_
          "TotalRefreshCount": 5,_x000D_
          "CustomInfo": {}_x000D_
        }_x000D_
      },_x000D_
      "8852": {_x000D_
        "$type": "Inside.Core.Formula.Definition.DefinitionAC, Inside.Core.Formula",_x000D_
        "ID": 8852,_x000D_
        "Results": [_x000D_
          [_x000D_
            "200"_x000D_
          ]_x000D_
        ],_x000D_
        "Statistics": {_x000D_
          "CreationDate": "2022-11-15T10:02:33.5062055+01:00",_x000D_
          "LastRefreshDate": "2020-11-09T16:15:50.1098411+01:00",_x000D_
          "TotalRefreshCount": 5,_x000D_
          "CustomInfo": {}_x000D_
        }_x000D_
      },_x000D_
      "8853": {_x000D_
        "$type": "Inside.Core.Formula.Definition.DefinitionAC, Inside.Core.Formula",_x000D_
        "ID": 8853,_x000D_
        "Results": [_x000D_
          [_x000D_
            "100"_x000D_
          ]_x000D_
        ],_x000D_
        "Statistics": {_x000D_
          "CreationDate": "2022-11-15T10:02:33.5062055+01:00",_x000D_
          "LastRefreshDate": "2020-11-09T16:15:50.1118376+01:00",_x000D_
          "TotalRefreshCount": 5,_x000D_
          "CustomInfo": {}_x000D_
        }_x000D_
      },_x000D_
      "8854": {_x000D_
        "$type": "Inside.Core.Formula.Definition.DefinitionAC, Inside.Core.Formula",_x000D_
        "ID": 8854,_x000D_
        "Results": [_x000D_
          [_x000D_
            "100"_x000D_
          ]_x000D_
        ],_x000D_
        "Statistics": {_x000D_
          "CreationDate": "2022-11-15T10:02:33.5062055+01:00",_x000D_
          "LastRefreshDate": "2020-11-09T16:15:50.1138432+01:00",_x000D_
          "TotalRefreshCount": 5,_x000D_
          "CustomInfo": {}_x000D_
        }_x000D_
      },_x000D_
      "8855": {_x000D_
        "$type": "Inside.Core.Formula.Definition.DefinitionAC, Inside.Core.Formula",_x000D_
        "ID": 8855,_x000D_
        "Results": [_x000D_
          [_x000D_
            "200"_x000D_
          ]_x000D_
        ],_x000D_
        "Statistics": {_x000D_
          "CreationDate": "2022-11-15T10:02:33.5062055+01:00",_x000D_
          "LastRefreshDate": "2020-11-09T16:15:50.1158364+01:00",_x000D_
          "TotalRefreshCount": 5,_x000D_
          "CustomInfo": {}_x000D_
        }_x000D_
      },_x000D_
      "8856": {_x000D_
        "$type": "Inside.Core.Formula.Definition.DefinitionAC, Inside.Core.Formula",_x000D_
        "ID": 8856,_x000D_
        "Results": [_x000D_
          [_x000D_
            "300"_x000D_
          ]_x000D_
        ],_x000D_
        "Statistics": {_x000D_
          "CreationDate": "2022-11-15T10:02:33.5062055+01:00",_x000D_
          "LastRefreshDate": "2020-11-09T16:15:50.1178636+01:00",_x000D_
          "TotalRefreshCount": 5,_x000D_
          "CustomInfo": {}_x000D_
        }_x000D_
      },_x000D_
      "8857": {_x000D_
        "$type": "Inside.Core.Formula.Definition.DefinitionAC, Inside.Core.Formula",_x000D_
        "ID": 8857,_x000D_
        "Results": [_x000D_
          [_x000D_
            "300"_x000D_
          ]_x000D_
        ],_x000D_
        "Statistics": {_x000D_
          "CreationDate": "2022-11-15T10:02:33.5062055+01:00",_x000D_
          "LastRefreshDate": "2020-11-09T16:15:50.1188628+01:00",_x000D_
          "TotalRefreshCount": 5,_x000D_
          "CustomInfo": {}_x000D_
        }_x000D_
      },_x000D_
      "8858": {_x000D_
        "$type": "Inside.Core.Formula.Definition.DefinitionAC, Inside.Core.Formula",_x000D_
        "ID": 8858,_x000D_
        "Results": [_x000D_
          [_x000D_
            "100"_x000D_
          ]_x000D_
        ],_x000D_
        "Statistics": {_x000D_
          "CreationDate": "2022-11-15T10:02:33.5062055+01:00",_x000D_
          "LastRefreshDate": "2020-11-09T16:15:50.1208572+01:00",_x000D_
          "TotalRefreshCount": 5,_x000D_
          "CustomInfo": {}_x000D_
        }_x000D_
      },_x000D_
      "8859": {_x000D_
        "$type": "Inside.Core.Formula.Definition.DefinitionAC, Inside.Core.Formula",_x000D_
        "ID": 8859,_x000D_
        "Results": [_x000D_
          [_x000D_
            "1"_x000D_
          ]_x000D_
        ],_x000D_
        "Statistics": {_x000D_
          "CreationDate": "2022-11-15T10:02:33.5062055+01:00",_x000D_
          "LastRefreshDate": "2020-11-09T16:15:48.0437991+01:00",_x000D_
          "TotalRefreshCount": 5,_x000D_
          "CustomInfo": {}_x000D_
        }_x000D_
      },_x000D_
      "8860": {_x000D_
        "$type": "Inside.Core.Formula.Definition.DefinitionAC, Inside.Core.Formula",_x000D_
        "ID": 8860,_x000D_
        "Results": [_x000D_
          [_x000D_
            "3"_x000D_
          ]_x000D_
        ],_x000D_
        "Statistics": {_x000D_
          "CreationDate": "2022-11-15T10:02:33.5062055+01:00",_x000D_
          "LastRefreshDate": "2020-11-09T16:15:48.0577589+01:00",_x000D_
          "TotalRefreshCount": 5,_x000D_
          "CustomInfo": {}_x000D_
        }_x000D_
      },_x000D_
      "8861": {_x000D_
        "$type": "Inside.Core.Formula.Definition.DefinitionAC, Inside.Core.Formula",_x000D_
        "ID": 8861,_x000D_
        "Results": [_x000D_
          [_x000D_
            "1"_x000D_
          ]_x000D_
        ],_x000D_
        "Statistics": {_x000D_
          "CreationDate": "2022-11-15T10:02:33.5062055+01:00",_x000D_
          "LastRefreshDate": "2020-11-09T16:15:48.0717788+01:00",_x000D_
          "TotalRefreshCount": 5,_x000D_
          "CustomInfo": {}_x000D_
        }_x000D_
      },_x000D_
      "8862": {_x000D_
        "$type": "Inside.Core.Formula.Definition.DefinitionAC, Inside.Core.Formula",_x000D_
        "ID": 8862,_x000D_
        "Results": [_x000D_
          [_x000D_
            "2"_x000D_
          ]_x000D_
        ],_x000D_
        "Statistics": {_x000D_
          "CreationDate": "2022-11-15T10:02:33.5062055+01:00",_x000D_
          "LastRefreshDate": "2020-11-09T16:15:48.0852812+01:00",_x000D_
          "TotalRefreshCount": 5,_x000D_
          "CustomInfo": {}_x000D_
        }_x000D_
      },_x000D_
      "8863": {_x000D_
        "$type": "Inside.Core.Formula.Definition.DefinitionAC, Inside.Core.Formula",_x000D_
        "ID": 8863,_x000D_
        "Results": [_x000D_
          [_x000D_
            "2"_x000D_
          ]_x000D_
        ],_x000D_
        "Statistics": {_x000D_
          "CreationDate": "2022-11-15T10:02:33.5062055+01:00",_x000D_
          "LastRefreshDate": "2020-11-09T16:15:48.1176187+01:00",_x000D_
          "TotalRefreshCount": 5,_x000D_
          "CustomInfo": {}_x000D_
        }_x000D_
      },_x000D_
      "8864": {_x000D_
        "$type": "Inside.Core.Formula.Definition.DefinitionAC, Inside.Core.Formula",_x000D_
        "ID": 8864,_x000D_
        "Results": [_x000D_
          [_x000D_
            "1"_x000D_
          ]_x000D_
        ],_x000D_
        "Statistics": {_x000D_
          "CreationDate": "2022-11-15T10:02:33.5062055+01:00",_x000D_
          "LastRefreshDate": "2020-11-09T16:15:48.1315806+01:00",_x000D_
          "TotalRefreshCount": 5,_x000D_
          "CustomInfo": {}_x000D_
        }_x000D_
      },_x000D_
      "8865": {_x000D_
        "$type": "Inside.Core.Formula.Definition.DefinitionAC, Inside.Core.Formula",_x000D_
        "ID": 8865,_x000D_
        "Results": [_x000D_
          [_x000D_
            "Catégorie 1"_x000D_
          ]_x000D_
        ],_x000D_
        "Statistics": {_x000D_
          "CreationDate": "2022-11-15T10:02:33.5062055+01:00",_x000D_
          "LastRefreshDate": "2020-11-09T16:15:48.7798501+01:00",_x000D_
          "TotalRefreshCount": 5,_x000D_
          "CustomInfo": {}_x000D_
        }_x000D_
      },_x000D_
      "8866": {_x000D_
        "$type": "Inside.Core.Formula.Definition.DefinitionAC, Inside.Core.Formula",_x000D_
        "ID": 8866,_x000D_
        "Results": [_x000D_
          [_x000D_
            "Catégorie 2"_x000D_
          ]_x000D_
        ],_x000D_
        "Statistics": {_x000D_
          "CreationDate": "2022-11-15T10:02:33.5062055+01:00",_x000D_
          "LastRefreshDate": "2020-11-09T16:15:48.378729+01:00",_x000D_
          "TotalRefreshCount": 5,_x000D_
          "CustomInfo": {}_x000D_
        }_x000D_
      },_x000D_
      "8867": {_x000D_
        "$type": "Inside.Core.Formula.Definition.DefinitionAC, Inside.Core.Formula",_x000D_
        "ID": 8867,_x000D_
        "Results": [_x000D_
          [_x000D_
            ""_x000D_
          ]_x000D_
        ],_x000D_
        "Statistics": {_x000D_
          "CreationDate": "2022-11-15T10:02:33.5062055+01:00",_x000D_
          "LastRefreshDate": "2020-11-09T16:15:49.7217493+01:00",_x000D_
          "TotalRefreshCount": 5,_x000D_
          "CustomInfo": {}_x000D_
        }_x000D_
      },_x000D_
      "8868": {_x000D_
        "$type": "Inside.Core.Formula.Definition.DefinitionAC, Inside.Core.Formula",_x000D_
        "ID": 8868,_x000D_
        "Results": [_x000D_
          [_x000D_
            "Catégorie 2"_x000D_
          ]_x000D_
        ],_x000D_
        "Statistics": {_x000D_
          "CreationDate": "2022-11-15T10:02:33.5062055+01:00",_x000D_
          "LastRefreshDate": "2020-11-09T16:15:49.7237441+01:00",_x000D_
          "TotalRefreshCount": 5,_x000D_
          "CustomInfo": {}_x000D_
        }_x000D_
      },_x000D_
      "8869": {_x000D_
        "$type": "Inside.Core.Formula.Definition.DefinitionAC, Inside.Core.Formula",_x000D_
        "ID": 8869,_x000D_
        "Results": [_x000D_
          [_x000D_
            ""_x000D_
          ]_x000D_
        ],_x000D_
        "Statistics": {_x000D_
          "CreationDate": "2022-11-15T10:02:33.5062055+01:00",_x000D_
          "LastRefreshDate": "2020-11-09T16:15:48.7990071+01:00",_x000D_
          "TotalRefreshCount": 5,_x000D_
          "CustomInfo": {}_x000D_
        }_x000D_
      },_x000D_
      "8870": {_x000D_
        "$type": "Inside.Core.Formula.Definition.DefinitionAC, Inside.Core.Formula",_x000D_
        "ID": 8870,_x000D_
        "Results": [_x000D_
          [_x000D_
            "Catégorie 1"_x000D_
          ]_x000D_
        ],_x000D_
        "Statistics": {_x000D_
          "CreationDate": "2022-11-15T10:02:33.5062055+01:00",_x000D_
          "LastRefreshDate": "2020-11-09T16:15:49.0757552+01:00",_x000D_
          "TotalRefreshCount": 5,_x000D_
          "CustomInfo": {}_x000D_
        }_x000D_
      },_x000D_
      "8871": {_x000D_
        "$type": "Inside.Core.Formula.Definition.DefinitionAC, Inside.Core.Formula",_x000D_
        "ID": 8871,_x000D_
        "Results": [_x000D_
          [_x000D_
            "Catégorie 1"_x000D_
          ]_x000D_
        ],_x000D_
        "Statistics": {_x000D_
          "CreationDate": "2022-11-15T10:02:33.5062055+01:00",_x000D_
          "LastRefreshDate": "2020-11-09T16:15:49.0777687+01:00",_x000D_
          "TotalRefreshCount": 5,_x000D_
          "CustomInfo": {}_x000D_
        }_x000D_
      },_x000D_
      "8872": {_x000D_
        "$type": "Inside.Core.Formula.Definition.DefinitionAC, Inside.Core.Formula",_x000D_
        "ID": 8872,_x000D_
        "Results": [_x000D_
          [_x000D_
            ""_x000D_
          ]_x000D_
        ],_x000D_
        "Statistics": {_x000D_
          "CreationDate": "2022-11-15T10:02:33.5062055+01:00",_x000D_
          "LastRefreshDate": "2020-11-09T16:15:50.3918573+01:00",_x000D_
          "TotalRefreshCount": 5,_x000D_
          "CustomInfo": {}_x000D_
        }_x000D_
      },_x000D_
      "8873": {_x000D_
        "$type": "Inside.Core.Formula.Definition.DefinitionAC, Inside.Core.Formula",_x000D_
        "ID": 8873,_x000D_
        "Results": [_x000D_
          [_x000D_
            "Catégorie 1"_x000D_
          ]_x000D_
        ],_x000D_
        "Statistics": {_x000D_
          "CreationDate": "2022-11-15T10:02:33.5062055+01:00",_x000D_
          "LastRefreshDate": "2020-11-09T16:15:50.1627542+01:00",_x000D_
          "TotalRefreshCount": 5,_x000D_
          "CustomInfo": {}_x000D_
        }_x000D_
      },_x000D_
      "8874": {_x000D_
        "$type": "Inside.Core.Formula.Definition.DefinitionAC, Inside.Core.Formula",_x000D_
        "ID": 8874,_x000D_
        "Results": [_x000D_
          [_x000D_
            ""_x000D_
          ]_x000D_
        ],_x000D_
        "Statistics": {_x000D_
          "CreationDate": "2022-11-15T10:02:33.5062055+01:00",_x000D_
          "LastRefreshDate": "2020-11-09T16:15:50.3958481+01:00",_x000D_
          "TotalRefreshCount": 5,_x000D_
          "CustomInfo": {}_x000D_
        }_x000D_
      },_x000D_
      "8875": {_x000D_
        "$type": "Inside.Core.Formula.Definition.DefinitionAC, Inside.Core.Formula",_x000D_
        "ID": 8875,_x000D_
        "Results": [_x000D_
          [_x000D_
            ""_x000D_
          ]_x000D_
        ],_x000D_
        "Statistics": {_x000D_
          "CreationDate": "2022-11-15T10:02:33.5062055+01:00",_x000D_
          "LastRefreshDate": "2020-11-09T16:15:50.167755+01:00",_x000D_
          "TotalRefreshCount": 5,_x000D_
          "CustomInfo": {}_x000D_
        }_x000D_
      },_x000D_
      "8876": {_x000D_
        "$type": "Inside.Core.Formula.Definition.DefinitionAC, Inside.Core.Formula",_x000D_
        "ID": 8876,_x000D_
        "Results": [_x000D_
          [_x000D_
            "Catégorie 1"_x000D_
          ]_x000D_
        ],_x000D_
        "Statistics": {_x000D_
          "CreationDate": "2022-11-15T10:02:33.5062055+01:00",_x000D_
          "LastRefreshDate": "2020-11-09T16:15:50.1697408+01:00",_x000D_
          "TotalRefreshCount": 5,_x000D_
          "CustomInfo": {}_x000D_
        }_x000D_
      },_x000D_
      "8877": {_x000D_
        "$type": "Inside.Core.Formula.Definition.DefinitionAC, Inside.Core.Formula",_x000D_
        "ID": 8877,_x000D_
        "Results": [_x000D_
          [_x000D_
            "Catégorie 2"_x000D_
          ]_x000D_
        ],_x000D_
        "Statistics": {_x000D_
          "CreationDate": "2022-11-15T10:02:33.5062055+01:00",_x000D_
          "LastRefreshDate": "2020-11-09T16:15:50.1707363+01:00",_x000D_
          "TotalRefreshCount": 5,_x000D_
          "CustomInfo": {}_x000D_
        }_x000D_
      },_x000D_
      "8878": {_x000D_
        "$type": "Inside.Core.Formula.Definition.DefinitionAC, Inside.Core.Formula",_x000D_
        "ID": 8878,_x000D_
        "Results": [_x000D_
          [_x000D_
            ""_x000D_
          ]_x000D_
        ],_x000D_
        "Statistics": {_x000D_
          "CreationDate": "2022-11-15T10:02:33.5062055+01:00",_x000D_
          "LastRefreshDate": "2020-11-09T16:15:50.174685+01:00",_x000D_
          "TotalRefreshCount": 5,_x000D_
          "CustomInfo": {}_x000D_
        }_x000D_
      },_x000D_
      "8879": {_x000D_
        "$type": "Inside.Core.Formula.Definition.DefinitionAC, Inside.Core.Formula",_x000D_
        "ID": 8879,_x000D_
        "Results": [_x000D_
          [_x000D_
            "Catégorie 1"_x000D_
          ]_x000D_
        ],_x000D_
        "Statistics": {_x000D_
          "CreationDate": "2022-11-15T10:02:33.5062055+01:00",_x000D_
          "LastRefreshDate": "2020-11-09T16:15:50.1862177+01:00",_x000D_
          "TotalRefreshCount": 5,_x000D_
          "CustomInfo": {}_x000D_
        }_x000D_
      },_x000D_
      "8880": {_x000D_
        "$type": "Inside.Core.Formula.Definition.DefinitionAC, Inside.Core.Formula",_x000D_
        "ID": 8880,_x000D_
        "Results": [_x000D_
          [_x000D_
            ""_x000D_
          ]_x000D_
        ],_x000D_
        "Statistics": {_x000D_
          "CreationDate": "2022-11-15T10:02:33.5062055+01:00",_x000D_
          "LastRefreshDate": "2020-11-09T16:15:50.1872084+01:00",_x000D_
          "TotalRefreshCount": 5,_x000D_
          "CustomInfo": {}_x000D_
        }_x000D_
      },_x000D_
      "8881": {_x000D_
        "$type": "Inside.Core.Formula.Definition.DefinitionAC, Inside.Core.Formula",_x000D_
        "ID": 8881,_x000D_
        "Results": [_x000D_
          [_x000D_
            "Catégorie 5"_x000D_
          ]_x000D_
        ],_x000D_
        "Statistics": {_x000D_
          "CreationDate": "2022-11-15T10:02:33.5062055+01:00",_x000D_
          "LastRefreshDate": "2020-11-09T16:15:50.1892158+01:00",_x000D_
          "TotalRefreshCount": 5,_x000D_
          "CustomInfo": {}_x000D_
        }_x000D_
      },_x000D_
      "8882": {_x000D_
        "$type": "Inside.Core.Formula.Definition.DefinitionAC, Inside.Core.Formula",_x000D_
        "ID": 8882,_x000D_
        "Results": [_x000D_
          [_x000D_
            ""_x000D_
          ]_x000D_
        ],_x000D_
        "Statistics": {_x000D_
          "CreationDate": "2022-11-15T10:02:33.5062055+01:00",_x000D_
          "LastRefreshDate": "2020-11-09T16:15:50.1911995+01:00",_x000D_
          "TotalRefreshCount": 5,_x000D_
          "CustomInfo": {}_x000D_
        }_x000D_
      },_x000D_
      "8883": {_x000D_
        "$type": "Inside.Core.Formula.Definition.DefinitionAC, Inside.Core.Formula",_x000D_
        "ID": 8883,_x000D_
        "Results": [_x000D_
          [_x000D_
            ""_x000D_
          ]_x000D_
        ],_x000D_
        "Statistics": {_x000D_
          "CreationDate": "2022-11-15T10:02:33.5062055+01:00",_x000D_
          "LastRefreshDate": "2020-11-09T16:15:50.1931954+01:00",_x000D_
          "TotalRefreshCount": 5,_x000D_
          "CustomInfo": {}_x000D_
        }_x000D_
      },_x000D_
      "8884": {_x000D_
        "$type": "Inside.Core.Formula.Definition.DefinitionAC, Inside.Core.Formula",_x000D_
        "ID": 8884,_x000D_
        "Results": [_x000D_
          [_x000D_
            ""_x000D_
          ]_x000D_
        ],_x000D_
        "Statistics": {_x000D_
          "CreationDate": "2022-11-15T10:02:33.5062055+01:00",_x000D_
          "LastRefreshDate": "2020-11-09T16:15:50.1951465+01:00",_x000D_
          "TotalRefreshCount": 5,_x000D_
          "CustomInfo": {}_x000D_
        }_x000D_
      },_x000D_
      "8885": {_x000D_
        "$type": "Inside.Core.Formula.Definition.DefinitionAC, Inside.Core.Formula",_x000D_
        "ID": 8885,_x000D_
        "Results": [_x000D_
          [_x000D_
            "Catégorie 1"_x000D_
          ]_x000D_
        ],_x000D_
        "Statistics": {_x000D_
          "CreationDate": "2022-11-15T10:02:33.5062055+01:00",_x000D_
          "LastRefreshDate": "2020-11-09T16:15:50.1971807+01:00",_x000D_
          "TotalRefreshCount": 5,_x000D_
          "CustomInfo": {}_x000D_
        }_x000D_
      },_x000D_
      "8886": {_x000D_
        "$type": "Inside.Core.Formula.Definition.DefinitionAC, Inside.Core.Formula",_x000D_
        "ID": 8886,_x000D_
        "Results": [_x000D_
          [_x000D_
            "Catégorie 3"_x000D_
          ]_x000D_
        ],_x000D_
        "Statistics": {_x000D_
          "CreationDate": "2022-11-15T10:02:33.5062055+01:00",_x000D_
          "LastRefreshDate": "2020-11-09T16:15:50.1991794+01:00",_x000D_
          "TotalRefreshCount": 5,_x000D_
          "CustomInfo": {}_x000D_
        }_x000D_
      },_x000D_
      "8887": {_x000D_
        "$type": "Inside.Core.Formula.Definition.DefinitionAC, Inside.Core.Formula",_x000D_
        "ID": 8887,_x000D_
        "Results": [_x000D_
          [_x000D_
            ""_x000D_
          ]_x000D_
        ],_x000D_
        "Statistics": {_x000D_
          "CreationDate": "2022-11-15T10:02:33.5062055+01:00",_x000D_
          "LastRefreshDate": "2020-11-09T16:15:50.2011312+01:00",_x000D_
          "TotalRefreshCount": 5,_x000D_
          "CustomInfo": {}_x000D_
        }_x000D_
      },_x000D_
      "8888": {_x000D_
        "$type": "Inside.Core.Formula.Definition.DefinitionAC, Inside.Core.Formula",_x000D_
        "ID": 8888,_x000D_
        "Results": [_x000D_
          [_x000D_
            ""_x000D_
          ]_x000D_
        ],_x000D_
        "Statistics": {_x000D_
          "CreationDate": "2022-11-15T10:02:33.5062055+01:00",_x000D_
          "LastRefreshDate": "2020-11-09T16:15:50.2031687+01:00",_x000D_
          "TotalRefreshCount": 5,_x000D_
          "CustomInfo": {}_x000D_
        }_x000D_
      },_x000D_
      "8889": {_x000D_
        "$type": "Inside.Core.Formula.Definition.DefinitionAC, Inside.Core.Formula",_x000D_
        "ID": 8889,_x000D_
        "Results": [_x000D_
          [_x000D_
            ""_x000D_
          ]_x000D_
        ],_x000D_
        "Statistics": {_x000D_
          "CreationDate": "2022-11-15T10:02:33.5062055+01:00",_x000D_
          "LastRefreshDate": "2020-11-09T16:15:50.2051625+01:00",_x000D_
          "TotalRefreshCount": 5,_x000D_
          "CustomInfo": {}_x000D_
        }_x000D_
      },_x000D_
      "8890": {_x000D_
        "$type": "Inside.Core.Formula.Definition.DefinitionAC, Inside.Core.Formula",_x000D_
        "ID": 8890,_x000D_
        "Results": [_x000D_
          [_x000D_
            "Catégorie 1"_x000D_
          ]_x000D_
        ],_x000D_
        "Statistics": {_x000D_
          "CreationDate": "2022-11-15T10:02:33.5062055+01:00",_x000D_
          "LastRefreshDate": "2020-11-09T16:15:50.207159+01:00",_x000D_
          "TotalRefreshCount": 5,_x000D_
          "CustomInfo": {}_x000D_
        }_x000D_
      },_x000D_
      "8891": {_x000D_
        "$type": "Inside.Core.Formula.Definition.DefinitionAC, Inside.Core.Formula",_x000D_
        "ID": 8891,_x000D_
        "Results": [_x000D_
          [_x000D_
            "Catégorie 2"_x000D_
          ]_x000D_
        ],_x000D_
        "Statistics": {_x000D_
          "CreationDate": "2022-11-15T10:02:33.5062055+01:00",_x000D_
          "LastRefreshDate": "2020-11-09T16:15:50.2091538+01:00",_x000D_
          "TotalRefreshCount": 5,_x000D_
          "CustomInfo": {}_x000D_
        }_x000D_
      },_x000D_
      "8892": {_x000D_
        "$type": "Inside.Core.Formula.Definition.DefinitionAC, Inside.Core.Formula",_x000D_
        "ID": 8892,_x000D_
        "Results": [_x000D_
          [_x000D_
            ""_x000D_
          ]_x000D_
        ],_x000D_
        "Statistics": {_x000D_
          "CreationDate": "2022-11-15T10:02:33.5062055+01:00",_x000D_
          "LastRefreshDate": "2020-11-09T16:15:50.2111456+01:00",_x000D_
          "TotalRefreshCount": 5,_x000D_
          "CustomInfo": {}_x000D_
        }_x000D_
      },_x000D_
      "8893": {_x000D_
        "$type": "Inside.Core.Formula.Definition.DefinitionAC, Inside.Core.Formula",_x000D_
        "ID": 8893,_x000D_
        "Results": [_x000D_
          [_x000D_
            ""_x000D_
          ]_x000D_
        ],_x000D_
        "Statistics": {_x000D_
          "CreationDate": "2022-11-15T10:02:33.5062055+01:00",_x000D_
          "LastRefreshDate": "2020-11-09T16:15:50.2131442+01:00",_x000D_
          "TotalRefreshCount": 5,_x000D_
          "CustomInfo": {}_x000D_
        }_x000D_
      },_x000D_
      "8894": {_x000D_
        "$type": "Inside.Core.Formula.Definition.DefinitionAC, Inside.Core.Formula",_x000D_
        "ID": 8894,_x000D_
        "Results": [_x000D_
          [_x000D_
            "Catégorie 3"_x000D_
          ]_x000D_
        ],_x000D_
        "Statistics": {_x000D_
          "CreationDate": "2022-11-15T10:02:33.5062055+01:00",_x000D_
          "LastRefreshDate": "2020-11-09T16:15:50.2161383+01:00",_x000D_
          "TotalRefreshCount": 5,_x000D_
          "CustomInfo": {}_x000D_
        }_x000D_
      },_x000D_
      "8895": {_x000D_
        "$type": "Inside.Core.Formula.Definition.DefinitionAC, Inside.Core.Formula",_x000D_
        "ID": 8895,_x000D_
        "Results": [_x000D_
          [_x000D_
            ""_x000D_
          ]_x000D_
        ],_x000D_
        "Statistics": {_x000D_
          "CreationDate": "2022-11-15T10:02:33.5062055+01:00",_x000D_
          "LastRefreshDate": "2020-11-09T16:15:50.2181799+01:00",_x000D_
          "TotalRefreshCount": 5,_x000D_
          "CustomInfo": {}_x000D_
        }_x000D_
      },_x000D_
      "8896": {_x000D_
        "$type": "Inside.Core.Formula.Definition.DefinitionAC, Inside.Core.Formula",_x000D_
        "ID": 8896,_x000D_
        "Results": [_x000D_
          [_x000D_
            "Catégorie 1"_x000D_
          ]_x000D_
        ],_x000D_
        "Statistics": {_x000D_
          "CreationDate": "2022-11-15T10:02:33.5062055+01:00",_x000D_
          "LastRefreshDate": "2020-11-09T16:15:50.2201701+01:00",_x000D_
          "TotalRefreshCount": 5,_x000D_
          "CustomInfo": {}_x000D_
        }_x000D_
      },_x000D_
      "8897": {_x000D_
        "$type": "Inside.Core.Formula.Definition.DefinitionAC, Inside.Core.Formula",_x000D_
        "ID": 8897,_x000D_
        "Results": [_x000D_
          [_x000D_
            ""_x000D_
          ]_x000D_
        ],_x000D_
        "Statistics": {_x000D_
          "CreationDate": "2022-11-15T10:02:33.5062055+01:00",_x000D_
          "LastRefreshDate": "2020-11-09T16:15:50.2221525+01:00",_x000D_
          "TotalRefreshCount": 5,_x000D_
          "CustomInfo": {}_x000D_
        }_x000D_
      },_x000D_
      "8898": {_x000D_
        "$type": "Inside.Core.Formula.Definition.DefinitionAC, Inside.Core.Formula",_x000D_
        "ID": 8898,_x000D_
        "Results": [_x000D_
          [_x000D_
            "Catégorie 1"_x000D_
          ]_x000D_
        ],_x000D_
        "Statistics": {_x000D_
          "CreationDate": "2022-11-15T10:02:33.5062055+01:00",_x000D_
          "LastRefreshDate": "2020-11-09T16:15:50.2241591+01:00",_x000D_
          "TotalRefreshCount": 5,_x000D_
          "CustomInfo": {}_x000D_
        }_x000D_
      },_x000D_
      "8899": {_x000D_
        "$type": "Inside.Core.Formula.Definition.DefinitionAC, Inside.Core.Formula",_x000D_
        "ID": 8899,_x000D_
        "Results": [_x000D_
          [_x000D_
            ""_x000D_
          ]_x000D_
        ],_x000D_
        "Statistics": {_x000D_
          "CreationDate": "2022-11-15T10:02:33.5062055+01:00",_x000D_
          "LastRefreshDate": "2020-11-09T16:15:50.2261554+01:00",_x000D_
          "TotalRefreshCount": 5,_x000D_
          "CustomInfo": {}_x000D_
        }_x000D_
      },_x000D_
      "8900": {_x000D_
        "$type": "Inside.Core.Formula.Definition.DefinitionAC, Inside.Core.Formula",_x000D_
        "ID": 8900,_x000D_
        "Results": [_x000D_
          [_x000D_
            "Catégorie 4"_x000D_
          ]_x000D_
        ],_x000D_
        "Statistics": {_x000D_
          "CreationDate": "2022-11-15T10:02:33.5062055+01:00",_x000D_
          "LastRefreshDate": "2020-11-09T16:15:50.2281486+01:00",_x000D_
          "TotalRefreshCount": 5,_x000D_
          "CustomInfo": {}_x000D_
        }_x000D_
      },_x000D_
      "8901": {_x000D_
        "$type": "Inside.Core.Formula.Definition.DefinitionAC, Inside.Core.Formula",_x000D_
        "ID": 8901,_x000D_
        "Results": [_x000D_
          [_x000D_
            ""_x000D_
          ]_x000D_
        ],_x000D_
        "Statistics": {_x000D_
          "CreationDate": "2022-11-15T10:02:33.5062055+01:00",_x000D_
          "LastRefreshDate": "2020-11-09T16:15:50.229147+01:00",_x000D_
          "TotalRefreshCount": 5,_x000D_
          "CustomInfo": {}_x000D_
        }_x000D_
      },_x000D_
      "8902": {_x000D_
        "$type": "Inside.Core.Formula.Definition.DefinitionAC, Inside.Core.Formula",_x000D_
        "ID": 8902,_x000D_
        "Results": [_x000D_
        </t>
  </si>
  <si>
    <t xml:space="preserve">  [_x000D_
            ""_x000D_
          ]_x000D_
        ],_x000D_
        "Statistics": {_x000D_
          "CreationDate": "2022-11-15T10:02:33.5062055+01:00",_x000D_
          "LastRefreshDate": "2020-11-09T16:15:50.2311478+01:00",_x000D_
          "TotalRefreshCount": 5,_x000D_
          "CustomInfo": {}_x000D_
        }_x000D_
      },_x000D_
      "8903": {_x000D_
        "$type": "Inside.Core.Formula.Definition.DefinitionAC, Inside.Core.Formula",_x000D_
        "ID": 8903,_x000D_
        "Results": [_x000D_
          [_x000D_
            "Catégorie 3"_x000D_
          ]_x000D_
        ],_x000D_
        "Statistics": {_x000D_
          "CreationDate": "2022-11-15T10:02:33.5062055+01:00",_x000D_
          "LastRefreshDate": "2020-11-09T16:15:50.2336377+01:00",_x000D_
          "TotalRefreshCount": 5,_x000D_
          "CustomInfo": {}_x000D_
        }_x000D_
      },_x000D_
      "8904": {_x000D_
        "$type": "Inside.Core.Formula.Definition.DefinitionAC, Inside.Core.Formula",_x000D_
        "ID": 8904,_x000D_
        "Results": [_x000D_
          [_x000D_
            ""_x000D_
          ]_x000D_
        ],_x000D_
        "Statistics": {_x000D_
          "CreationDate": "2022-11-15T10:02:33.5062055+01:00",_x000D_
          "LastRefreshDate": "2020-11-09T16:15:50.2356741+01:00",_x000D_
          "TotalRefreshCount": 5,_x000D_
          "CustomInfo": {}_x000D_
        }_x000D_
      },_x000D_
      "8905": {_x000D_
        "$type": "Inside.Core.Formula.Definition.DefinitionAC, Inside.Core.Formula",_x000D_
        "ID": 8905,_x000D_
        "Results": [_x000D_
          [_x000D_
            ""_x000D_
          ]_x000D_
        ],_x000D_
        "Statistics": {_x000D_
          "CreationDate": "2022-11-15T10:02:33.5062055+01:00",_x000D_
          "LastRefreshDate": "2020-11-09T16:15:50.2376705+01:00",_x000D_
          "TotalRefreshCount": 5,_x000D_
          "CustomInfo": {}_x000D_
        }_x000D_
      },_x000D_
      "8906": {_x000D_
        "$type": "Inside.Core.Formula.Definition.DefinitionAC, Inside.Core.Formula",_x000D_
        "ID": 8906,_x000D_
        "Results": [_x000D_
          [_x000D_
            "200"_x000D_
          ]_x000D_
        ],_x000D_
        "Statistics": {_x000D_
          "CreationDate": "2022-11-15T10:02:33.5062055+01:00",_x000D_
          "LastRefreshDate": "2020-11-09T16:15:50.2386803+01:00",_x000D_
          "TotalRefreshCount": 5,_x000D_
          "CustomInfo": {}_x000D_
        }_x000D_
      },_x000D_
      "8907": {_x000D_
        "$type": "Inside.Core.Formula.Definition.DefinitionAC, Inside.Core.Formula",_x000D_
        "ID": 8907,_x000D_
        "Results": [_x000D_
          [_x000D_
            "200"_x000D_
          ]_x000D_
        ],_x000D_
        "Statistics": {_x000D_
          "CreationDate": "2022-11-15T10:02:33.5062055+01:00",_x000D_
          "LastRefreshDate": "2020-11-09T16:15:50.240662+01:00",_x000D_
          "TotalRefreshCount": 5,_x000D_
          "CustomInfo": {}_x000D_
        }_x000D_
      },_x000D_
      "8908": {_x000D_
        "$type": "Inside.Core.Formula.Definition.DefinitionAC, Inside.Core.Formula",_x000D_
        "ID": 8908,_x000D_
        "Results": [_x000D_
          [_x000D_
            "100"_x000D_
          ]_x000D_
        ],_x000D_
        "Statistics": {_x000D_
          "CreationDate": "2022-11-15T10:02:33.5062055+01:00",_x000D_
          "LastRefreshDate": "2020-11-09T16:15:50.2416593+01:00",_x000D_
          "TotalRefreshCount": 5,_x000D_
          "CustomInfo": {}_x000D_
        }_x000D_
      },_x000D_
      "8909": {_x000D_
        "$type": "Inside.Core.Formula.Definition.DefinitionAC, Inside.Core.Formula",_x000D_
        "ID": 8909,_x000D_
        "Results": [_x000D_
          [_x000D_
            "300"_x000D_
          ]_x000D_
        ],_x000D_
        "Statistics": {_x000D_
          "CreationDate": "2022-11-15T10:02:33.5062055+01:00",_x000D_
          "LastRefreshDate": "2020-11-09T16:15:50.2436116+01:00",_x000D_
          "TotalRefreshCount": 5,_x000D_
          "CustomInfo": {}_x000D_
        }_x000D_
      },_x000D_
      "8910": {_x000D_
        "$type": "Inside.Core.Formula.Definition.DefinitionAC, Inside.Core.Formula",_x000D_
        "ID": 8910,_x000D_
        "Results": [_x000D_
          [_x000D_
            "150"_x000D_
          ]_x000D_
        ],_x000D_
        "Statistics": {_x000D_
          "CreationDate": "2022-11-15T10:02:33.5062055+01:00",_x000D_
          "LastRefreshDate": "2020-11-09T16:15:50.2456501+01:00",_x000D_
          "TotalRefreshCount": 5,_x000D_
          "CustomInfo": {}_x000D_
        }_x000D_
      },_x000D_
      "8911": {_x000D_
        "$type": "Inside.Core.Formula.Definition.DefinitionAC, Inside.Core.Formula",_x000D_
        "ID": 8911,_x000D_
        "Results": [_x000D_
          [_x000D_
            "200"_x000D_
          ]_x000D_
        ],_x000D_
        "Statistics": {_x000D_
          "CreationDate": "2022-11-15T10:02:33.5062055+01:00",_x000D_
          "LastRefreshDate": "2020-11-09T16:15:50.2466472+01:00",_x000D_
          "TotalRefreshCount": 5,_x000D_
          "CustomInfo": {}_x000D_
        }_x000D_
      },_x000D_
      "8912": {_x000D_
        "$type": "Inside.Core.Formula.Definition.DefinitionAC, Inside.Core.Formula",_x000D_
        "ID": 8912,_x000D_
        "Results": [_x000D_
          [_x000D_
            "100"_x000D_
          ]_x000D_
        ],_x000D_
        "Statistics": {_x000D_
          "CreationDate": "2022-11-15T10:02:33.5062055+01:00",_x000D_
          "LastRefreshDate": "2020-11-09T16:15:50.2485986+01:00",_x000D_
          "TotalRefreshCount": 5,_x000D_
          "CustomInfo": {}_x000D_
        }_x000D_
      },_x000D_
      "8913": {_x000D_
        "$type": "Inside.Core.Formula.Definition.DefinitionAC, Inside.Core.Formula",_x000D_
        "ID": 8913,_x000D_
        "Results": [_x000D_
          [_x000D_
            "300"_x000D_
          ]_x000D_
        ],_x000D_
        "Statistics": {_x000D_
          "CreationDate": "2022-11-15T10:02:33.5062055+01:00",_x000D_
          "LastRefreshDate": "2020-11-09T16:15:50.249639+01:00",_x000D_
          "TotalRefreshCount": 5,_x000D_
          "CustomInfo": {}_x000D_
        }_x000D_
      },_x000D_
      "8914": {_x000D_
        "$type": "Inside.Core.Formula.Definition.DefinitionAC, Inside.Core.Formula",_x000D_
        "ID": 8914,_x000D_
        "Results": [_x000D_
          [_x000D_
            "150"_x000D_
          ]_x000D_
        ],_x000D_
        "Statistics": {_x000D_
          "CreationDate": "2022-11-15T10:02:33.5062055+01:00",_x000D_
          "LastRefreshDate": "2020-11-09T16:15:50.2516418+01:00",_x000D_
          "TotalRefreshCount": 5,_x000D_
          "CustomInfo": {}_x000D_
        }_x000D_
      },_x000D_
      "8915": {_x000D_
        "$type": "Inside.Core.Formula.Definition.DefinitionAC, Inside.Core.Formula",_x000D_
        "ID": 8915,_x000D_
        "Results": [_x000D_
          [_x000D_
            "200"_x000D_
          ]_x000D_
        ],_x000D_
        "Statistics": {_x000D_
          "CreationDate": "2022-11-15T10:02:33.5062055+01:00",_x000D_
          "LastRefreshDate": "2020-11-09T16:15:50.2535866+01:00",_x000D_
          "TotalRefreshCount": 5,_x000D_
          "CustomInfo": {}_x000D_
        }_x000D_
      },_x000D_
      "8916": {_x000D_
        "$type": "Inside.Core.Formula.Definition.DefinitionAC, Inside.Core.Formula",_x000D_
        "ID": 8916,_x000D_
        "Results": [_x000D_
          [_x000D_
            "250"_x000D_
          ]_x000D_
        ],_x000D_
        "Statistics": {_x000D_
          "CreationDate": "2022-11-15T10:02:33.5062055+01:00",_x000D_
          "LastRefreshDate": "2020-11-09T16:15:50.2556249+01:00",_x000D_
          "TotalRefreshCount": 5,_x000D_
          "CustomInfo": {}_x000D_
        }_x000D_
      },_x000D_
      "8917": {_x000D_
        "$type": "Inside.Core.Formula.Definition.DefinitionAC, Inside.Core.Formula",_x000D_
        "ID": 8917,_x000D_
        "Results": [_x000D_
          [_x000D_
            "200"_x000D_
          ]_x000D_
        ],_x000D_
        "Statistics": {_x000D_
          "CreationDate": "2022-11-15T10:02:33.5062055+01:00",_x000D_
          "LastRefreshDate": "2020-11-09T16:15:50.2566192+01:00",_x000D_
          "TotalRefreshCount": 5,_x000D_
          "CustomInfo": {}_x000D_
        }_x000D_
      },_x000D_
      "8918": {_x000D_
        "$type": "Inside.Core.Formula.Definition.DefinitionAC, Inside.Core.Formula",_x000D_
        "ID": 8918,_x000D_
        "Results": [_x000D_
          [_x000D_
            "100"_x000D_
          ]_x000D_
        ],_x000D_
        "Statistics": {_x000D_
          "CreationDate": "2022-11-15T10:02:33.5062055+01:00",_x000D_
          "LastRefreshDate": "2020-11-09T16:15:50.2586145+01:00",_x000D_
          "TotalRefreshCount": 5,_x000D_
          "CustomInfo": {}_x000D_
        }_x000D_
      },_x000D_
      "8919": {_x000D_
        "$type": "Inside.Core.Formula.Definition.DefinitionAC, Inside.Core.Formula",_x000D_
        "ID": 8919,_x000D_
        "Results": [_x000D_
          [_x000D_
            "200"_x000D_
          ]_x000D_
        ],_x000D_
        "Statistics": {_x000D_
          "CreationDate": "2022-11-15T10:02:33.5062055+01:00",_x000D_
          "LastRefreshDate": "2020-11-09T16:15:50.2606121+01:00",_x000D_
          "TotalRefreshCount": 5,_x000D_
          "CustomInfo": {}_x000D_
        }_x000D_
      },_x000D_
      "8920": {_x000D_
        "$type": "Inside.Core.Formula.Definition.DefinitionAC, Inside.Core.Formula",_x000D_
        "ID": 8920,_x000D_
        "Results": [_x000D_
          [_x000D_
            "250"_x000D_
          ]_x000D_
        ],_x000D_
        "Statistics": {_x000D_
          "CreationDate": "2022-11-15T10:02:33.5062055+01:00",_x000D_
          "LastRefreshDate": "2020-11-09T16:15:50.2616115+01:00",_x000D_
          "TotalRefreshCount": 5,_x000D_
          "CustomInfo": {}_x000D_
        }_x000D_
      },_x000D_
      "8921": {_x000D_
        "$type": "Inside.Core.Formula.Definition.DefinitionAC, Inside.Core.Formula",_x000D_
        "ID": 8921,_x000D_
        "Results": [_x000D_
          [_x000D_
            "400"_x000D_
          ]_x000D_
        ],_x000D_
        "Statistics": {_x000D_
          "CreationDate": "2022-11-15T10:02:33.5062055+01:00",_x000D_
          "LastRefreshDate": "2020-11-09T16:15:50.2626044+01:00",_x000D_
          "TotalRefreshCount": 5,_x000D_
          "CustomInfo": {}_x000D_
        }_x000D_
      },_x000D_
      "8922": {_x000D_
        "$type": "Inside.Core.Formula.Definition.DefinitionAC, Inside.Core.Formula",_x000D_
        "ID": 8922,_x000D_
        "Results": [_x000D_
          [_x000D_
            "250"_x000D_
          ]_x000D_
        ],_x000D_
        "Statistics": {_x000D_
          "CreationDate": "2022-11-15T10:02:33.5062055+01:00",_x000D_
          "LastRefreshDate": "2020-11-09T16:15:50.2650762+01:00",_x000D_
          "TotalRefreshCount": 5,_x000D_
          "CustomInfo": {}_x000D_
        }_x000D_
      },_x000D_
      "8923": {_x000D_
        "$type": "Inside.Core.Formula.Definition.DefinitionAC, Inside.Core.Formula",_x000D_
        "ID": 8923,_x000D_
        "Results": [_x000D_
          [_x000D_
            "200"_x000D_
          ]_x000D_
        ],_x000D_
        "Statistics": {_x000D_
          "CreationDate": "2022-11-15T10:02:33.5062055+01:00",_x000D_
          "LastRefreshDate": "2020-11-09T16:15:50.2670578+01:00",_x000D_
          "TotalRefreshCount": 5,_x000D_
          "CustomInfo": {}_x000D_
        }_x000D_
      },_x000D_
      "8924": {_x000D_
        "$type": "Inside.Core.Formula.Definition.DefinitionAC, Inside.Core.Formula",_x000D_
        "ID": 8924,_x000D_
        "Results": [_x000D_
          [_x000D_
            "200"_x000D_
          ]_x000D_
        ],_x000D_
        "Statistics": {_x000D_
          "CreationDate": "2022-11-15T10:02:33.5062055+01:00",_x000D_
          "LastRefreshDate": "2020-11-09T16:15:50.2690524+01:00",_x000D_
          "TotalRefreshCount": 5,_x000D_
          "CustomInfo": {}_x000D_
        }_x000D_
      },_x000D_
      "8925": {_x000D_
        "$type": "Inside.Core.Formula.Definition.DefinitionAC, Inside.Core.Formula",_x000D_
        "ID": 8925,_x000D_
        "Results": [_x000D_
          [_x000D_
            "100"_x000D_
          ]_x000D_
        ],_x000D_
        "Statistics": {_x000D_
          "CreationDate": "2022-11-15T10:02:33.5062055+01:00",_x000D_
          "LastRefreshDate": "2020-11-09T16:15:50.2700493+01:00",_x000D_
          "TotalRefreshCount": 5,_x000D_
          "CustomInfo": {}_x000D_
        }_x000D_
      },_x000D_
      "8926": {_x000D_
        "$type": "Inside.Core.Formula.Definition.DefinitionAC, Inside.Core.Formula",_x000D_
        "ID": 8926,_x000D_
        "Results": [_x000D_
          [_x000D_
            "300"_x000D_
          ]_x000D_
        ],_x000D_
        "Statistics": {_x000D_
          "CreationDate": "2022-11-15T10:02:33.5062055+01:00",_x000D_
          "LastRefreshDate": "2020-11-09T16:15:50.2720446+01:00",_x000D_
          "TotalRefreshCount": 5,_x000D_
          "CustomInfo": {}_x000D_
        }_x000D_
      },_x000D_
      "8927": {_x000D_
        "$type": "Inside.Core.Formula.Definition.DefinitionAC, Inside.Core.Formula",_x000D_
        "ID": 8927,_x000D_
        "Results": [_x000D_
          [_x000D_
            "150"_x000D_
          ]_x000D_
        ],_x000D_
        "Statistics": {_x000D_
          "CreationDate": "2022-11-15T10:02:33.5062055+01:00",_x000D_
          "LastRefreshDate": "2020-11-09T16:15:50.2740388+01:00",_x000D_
          "TotalRefreshCount": 5,_x000D_
          "CustomInfo": {}_x000D_
        }_x000D_
      },_x000D_
      "8928": {_x000D_
        "$type": "Inside.Core.Formula.Definition.DefinitionAC, Inside.Core.Formula",_x000D_
        "ID": 8928,_x000D_
        "Results": [_x000D_
          [_x000D_
            "200"_x000D_
          ]_x000D_
        ],_x000D_
        "Statistics": {_x000D_
          "CreationDate": "2022-11-15T10:02:33.5062055+01:00",_x000D_
          "LastRefreshDate": "2020-11-09T16:15:50.2750361+01:00",_x000D_
          "TotalRefreshCount": 5,_x000D_
          "CustomInfo": {}_x000D_
        }_x000D_
      },_x000D_
      "8929": {_x000D_
        "$type": "Inside.Core.Formula.Definition.DefinitionAC, Inside.Core.Formula",_x000D_
        "ID": 8929,_x000D_
        "Results": [_x000D_
          [_x000D_
            "100"_x000D_
          ]_x000D_
        ],_x000D_
        "Statistics": {_x000D_
          "CreationDate": "2022-11-15T10:02:33.5062055+01:00",_x000D_
          "LastRefreshDate": "2020-11-09T16:15:50.2770301+01:00",_x000D_
          "TotalRefreshCount": 5,_x000D_
          "CustomInfo": {}_x000D_
        }_x000D_
      },_x000D_
      "8930": {_x000D_
        "$type": "Inside.Core.Formula.Definition.DefinitionAC, Inside.Core.Formula",_x000D_
        "ID": 8930,_x000D_
        "Results": [_x000D_
          [_x000D_
            "300"_x000D_
          ]_x000D_
        ],_x000D_
        "Statistics": {_x000D_
          "CreationDate": "2022-11-15T10:02:33.5062055+01:00",_x000D_
          "LastRefreshDate": "2020-11-09T16:15:50.2790599+01:00",_x000D_
          "TotalRefreshCount": 5,_x000D_
          "CustomInfo": {}_x000D_
        }_x000D_
      },_x000D_
      "8931": {_x000D_
        "$type": "Inside.Core.Formula.Definition.DefinitionAC, Inside.Core.Formula",_x000D_
        "ID": 8931,_x000D_
        "Results": [_x000D_
          [_x000D_
            "100"_x000D_
          ]_x000D_
        ],_x000D_
        "Statistics": {_x000D_
          "CreationDate": "2022-11-15T10:02:33.5062055+01:00",_x000D_
          "LastRefreshDate": "2020-11-09T16:15:50.2810528+01:00",_x000D_
          "TotalRefreshCount": 5,_x000D_
          "CustomInfo": {}_x000D_
        }_x000D_
      },_x000D_
      "8932": {_x000D_
        "$type": "Inside.Core.Formula.Definition.DefinitionAC, Inside.Core.Formula",_x000D_
        "ID": 8932,_x000D_
        "Results": [_x000D_
          [_x000D_
            "100"_x000D_
          ]_x000D_
        ],_x000D_
        "Statistics": {_x000D_
          "CreationDate": "2022-11-15T10:02:33.5062055+01:00",_x000D_
          "LastRefreshDate": "2020-11-09T16:15:50.2830556+01:00",_x000D_
          "TotalRefreshCount": 5,_x000D_
          "CustomInfo": {}_x000D_
        }_x000D_
      },_x000D_
      "8933": {_x000D_
        "$type": "Inside.Core.Formula.Definition.DefinitionAC, Inside.Core.Formula",_x000D_
        "ID": 8933,_x000D_
        "Results": [_x000D_
          [_x000D_
            "250"_x000D_
          ]_x000D_
        ],_x000D_
        "Statistics": {_x000D_
          "CreationDate": "2022-11-15T10:02:33.5062055+01:00",_x000D_
          "LastRefreshDate": "2020-11-09T16:15:50.2840389+01:00",_x000D_
          "TotalRefreshCount": 5,_x000D_
          "CustomInfo": {}_x000D_
        }_x000D_
      },_x000D_
      "8934": {_x000D_
        "$type": "Inside.Core.Formula.Definition.DefinitionAC, Inside.Core.Formula",_x000D_
        "ID": 8934,_x000D_
        "Results": [_x000D_
          [_x000D_
            "300"_x000D_
          ]_x000D_
        ],_x000D_
        "Statistics": {_x000D_
          "CreationDate": "2022-11-15T10:02:33.5062055+01:00",_x000D_
          "LastRefreshDate": "2020-11-09T16:15:50.2860473+01:00",_x000D_
          "TotalRefreshCount": 5,_x000D_
          "CustomInfo": {}_x000D_
        }_x000D_
      },_x000D_
      "8935": {_x000D_
        "$type": "Inside.Core.Formula.Definition.DefinitionAC, Inside.Core.Formula",_x000D_
        "ID": 8935,_x000D_
        "Results": [_x000D_
          [_x000D_
            "100"_x000D_
          ]_x000D_
        ],_x000D_
        "Statistics": {_x000D_
          "CreationDate": "2022-11-15T10:02:33.5062055+01:00",_x000D_
          "LastRefreshDate": "2020-11-09T16:15:50.2880024+01:00",_x000D_
          "TotalRefreshCount": 5,_x000D_
          "CustomInfo": {}_x000D_
        }_x000D_
      },_x000D_
      "8936": {_x000D_
        "$type": "Inside.Core.Formula.Definition.DefinitionAC, Inside.Core.Formula",_x000D_
        "ID": 8936,_x000D_
        "Results": [_x000D_
          [_x000D_
            "150"_x000D_
          ]_x000D_
        ],_x000D_
        "Statistics": {_x000D_
          "CreationDate": "2022-11-15T10:02:33.5062055+01:00",_x000D_
          "LastRefreshDate": "2020-11-09T16:15:50.2890326+01:00",_x000D_
          "TotalRefreshCount": 5,_x000D_
          "CustomInfo": {}_x000D_
        }_x000D_
      },_x000D_
      "8937": {_x000D_
        "$type": "Inside.Core.Formula.Definition.DefinitionAC, Inside.Core.Formula",_x000D_
        "ID": 8937,_x000D_
        "Results": [_x000D_
          [_x000D_
            "250"_x000D_
          ]_x000D_
        ],_x000D_
        "Statistics": {_x000D_
          "CreationDate": "2022-11-15T10:02:33.5062055+01:00",_x000D_
          "LastRefreshDate": "2020-11-09T16:15:50.2910345+01:00",_x000D_
          "TotalRefreshCount": 5,_x000D_
          "CustomInfo": {}_x000D_
        }_x000D_
      },_x000D_
      "8938": {_x000D_
        "$type": "Inside.Core.Formula.Definition.DefinitionAC, Inside.Core.Formula",_x000D_
        "ID": 8938,_x000D_
        "Results": [_x000D_
          [_x000D_
            "300"_x000D_
          ]_x000D_
        ],_x000D_
        "Statistics": {_x000D_
          "CreationDate": "2022-11-15T10:02:33.5062055+01:00",_x000D_
          "LastRefreshDate": "2020-11-09T16:15:50.2930296+01:00",_x000D_
          "TotalRefreshCount": 5,_x000D_
          "CustomInfo": {}_x000D_
        }_x000D_
      },_x000D_
      "8939": {_x000D_
        "$type": "Inside.Core.Formula.Definition.DefinitionAC, Inside.Core.Formula",_x000D_
        "ID": 8939,_x000D_
        "Results": [_x000D_
          [_x000D_
            "250"_x000D_
          ]_x000D_
        ],_x000D_
        "Statistics": {_x000D_
          "CreationDate": "2022-11-15T10:02:33.5062055+01:00",_x000D_
          "LastRefreshDate": "2020-11-09T16:15:50.2940294+01:00",_x000D_
          "TotalRefreshCount": 5,_x000D_
          "CustomInfo": {}_x000D_
        }_x000D_
      },_x000D_
      "8940": {_x000D_
        "$type": "Inside.Core.Formula.Definition.DefinitionAC, Inside.Core.Formula",_x000D_
        "ID": 8940,_x000D_
        "Results": [_x000D_
          [_x000D_
            "100"_x000D_
          ]_x000D_
        ],_x000D_
        "Statistics": {_x000D_
          "CreationDate": "2022-11-15T10:02:33.5062055+01:00",_x000D_
          "LastRefreshDate": "2020-11-09T16:15:50.2959808+01:00",_x000D_
          "TotalRefreshCount": 5,_x000D_
          "CustomInfo": {}_x000D_
        }_x000D_
      },_x000D_
      "8941": {_x000D_
        "$type": "Inside.Core.Formula.Definition.DefinitionAC, Inside.Core.Formula",_x000D_
        "ID": 8941,_x000D_
        "Results": [_x000D_
          [_x000D_
            "200"_x000D_
          ]_x000D_
        ],_x000D_
        "Statistics": {_x000D_
          "CreationDate": "2022-11-15T10:02:33.5062055+01:00",_x000D_
          "LastRefreshDate": "2020-11-09T16:15:50.2980186+01:00",_x000D_
          "TotalRefreshCount": 5,_x000D_
          "CustomInfo": {}_x000D_
        }_x000D_
      },_x000D_
      "8942": {_x000D_
        "$type": "Inside.Core.Formula.Definition.DefinitionAC, Inside.Core.Formula",_x000D_
        "ID": 8942,_x000D_
        "Results": [_x000D_
          [_x000D_
            "250"_x000D_
          ]_x000D_
        ],_x000D_
        "Statistics": {_x000D_
          "CreationDate": "2022-11-15T10:02:33.5062055+01:00",_x000D_
          "LastRefreshDate": "2020-11-09T16:15:50.29997+01:00",_x000D_
          "TotalRefreshCount": 5,_x000D_
          "CustomInfo": {}_x000D_
        }_x000D_
      },_x000D_
      "8943": {_x000D_
        "$type": "Inside.Core.Formula.Definition.DefinitionAC, Inside.Core.Formula",_x000D_
        "ID": 8943,_x000D_
        "Results": [_x000D_
          [_x000D_
            "400"_x000D_
          ]_x000D_
        ],_x000D_
        "Statistics": {_x000D_
          "CreationDate": "2022-11-15T10:02:33.5062055+01:00",_x000D_
          "LastRefreshDate": "2020-11-09T16:15:50.3020081+01:00",_x000D_
          "TotalRefreshCount": 5,_x000D_
          "CustomInfo": {}_x000D_
        }_x000D_
      },_x000D_
      "8944": {_x000D_
        "$type": "Inside.Core.Formula.Definition.DefinitionAC, Inside.Core.Formula",_x000D_
        "ID": 8944,_x000D_
        "Results": [_x000D_
          [_x000D_
            "250"_x000D_
          ]_x000D_
        ],_x000D_
        "Statistics": {_x000D_
          "CreationDate": "2022-11-15T10:02:33.5062055+01:00",_x000D_
          "LastRefreshDate": "2020-11-09T16:15:50.303002+01:00",_x000D_
          "TotalRefreshCount": 5,_x000D_
          "CustomInfo": {}_x000D_
        }_x000D_
      },_x000D_
      "8945": {_x000D_
        "$type": "Inside.Core.Formula.Definition.DefinitionAC, Inside.Core.Formula",_x000D_
        "ID": 8945,_x000D_
        "Results": [_x000D_
          [_x000D_
            "150"_x000D_
          ]_x000D_
        ],_x000D_
        "Statistics": {_x000D_
          "CreationDate": "2022-11-15T10:02:33.5062055+01:00",_x000D_
          "LastRefreshDate": "2020-11-09T16:15:50.3049963+01:00",_x000D_
          "TotalRefreshCount": 5,_x000D_
          "CustomInfo": {}_x000D_
        }_x000D_
      },_x000D_
      "8946": {_x000D_
        "$type": "Inside.Core.Formula.Definition.DefinitionAC, Inside.Core.Formula",_x000D_
        "ID": 8946,_x000D_
        "Results": [_x000D_
          [_x000D_
            "200"_x000D_
          ]_x000D_
        ],_x000D_
        "Statistics": {_x000D_
          "CreationDate": "2022-11-15T10:02:33.5062055+01:00",_x000D_
          "LastRefreshDate": "2020-11-09T16:15:50.3069934+01:00",_x000D_
          "TotalRefreshCount": 5,_x000D_
          "CustomInfo": {}_x000D_
        }_x000D_
      },_x000D_
      "8947": {_x000D_
        "$type": "Inside.Core.Formula.Definition.DefinitionAC, Inside.Core.Formula",_x000D_
        "ID": 8947,_x000D_
        "Results": [_x000D_
          [_x000D_
            "300"_x000D_
          ]_x000D_
        ],_x000D_
        "Statistics": {_x000D_
          "CreationDate": "2022-11-15T10:02:33.5062055+01:00",_x000D_
          "LastRefreshDate": "2020-11-09T16:15:50.3079924+01:00",_x000D_
          "TotalRefreshCount": 5,_x000D_
          "CustomInfo": {}_x000D_
        }_x000D_
      },_x000D_
      "8948": {_x000D_
        "$type": "Inside.Core.Formula.Definition.DefinitionAC, Inside.Core.Formula",_x000D_
        "ID": 8948,_x000D_
        "Results": [_x000D_
          [_x000D_
            "300"_x000D_
          ]_x000D_
        ],_x000D_
        "Statistics": {_x000D_
          "CreationDate": "2022-11-15T10:02:33.5062055+01:00",_x000D_
          "LastRefreshDate": "2020-11-09T16:15:50.3099907+01:00",_x000D_
          "TotalRefreshCount": 5,_x000D_
          "CustomInfo": {}_x000D_
        }_x000D_
      },_x000D_
      "8949": {_x000D_
        "$type": "Inside.Core.Formula.Definition.DefinitionAC, Inside.Core.Formula",_x000D_
        "ID": 8949,_x000D_
        "Results": [_x000D_
          [_x000D_
            "100"_x000D_
          ]_x000D_
        ],_x000D_
        "Statistics": {_x000D_
          "CreationDate": "2022-11-15T10:02:33.5062055+01:00",_x000D_
          "LastRefreshDate": "2020-11-09T16:15:50.3119805+01:00",_x000D_
          "TotalRefreshCount": 5,_x000D_
          "CustomInfo": {}_x000D_
        }_x000D_
      },_x000D_
      "8950": {_x000D_
        "$type": "Inside.Core.Formula.Definition.DefinitionAC, Inside.Core.Formula",_x000D_
        "ID": 8950,_x000D_
        "Results": [_x000D_
          [_x000D_
            "200"_x000D_
          ]_x000D_
        ],_x000D_
        "Statistics": {_x000D_
          "CreationDate": "2022-11-15T10:02:33.5062055+01:00",_x000D_
          "LastRefreshDate": "2020-11-09T16:15:50.3139843+01:00",_x000D_
          "TotalRefreshCount": 5,_x000D_
          "CustomInfo": {}_x000D_
        }_x000D_
      },_x000D_
      "8951": {_x000D_
        "$type": "Inside.Core.Formula.Definition.DefinitionAC, Inside.Core.Formula",_x000D_
        "ID": 8951,_x000D_
        "Results": [_x000D_
          [_x000D_
            "250"_x000D_
          ]_x000D_
        ],_x000D_
        "Statistics": {_x000D_
          "CreationDate": "2022-11-15T10:02:33.5062055+01:00",_x000D_
          "LastRefreshDate": "2020-11-09T16:15:50.316015+01:00",_x000D_
          "TotalRefreshCount": 5,_x000D_
          "CustomInfo": {}_x000D_
        }_x000D_
      },_x000D_
      "8952": {_x000D_
        "$type": "Inside.Core.Formula.Definition.DefinitionAC, Inside.Core.Formula",_x000D_
        "ID": 8952,_x000D_
        "Results": [_x000D_
          [_x000D_
            "200"_x000D_
          ]_x000D_
        ],_x000D_
        "Statistics": {_x000D_
          "CreationDate": "2022-11-15T10:02:33.5062055+01:00",_x000D_
          "LastRefreshDate": "2020-11-09T16:15:50.3179692+01:00",_x000D_
          "TotalRefreshCount": 5,_x000D_
          "CustomInfo": {}_x000D_
        }_x000D_
      },_x000D_
      "8953": {_x000D_
        "$type": "Inside.Core.Formula.Definition.DefinitionAC, Inside.Core.Formula",_x000D_
        "ID": 8953,_x000D_
        "Results": [_x000D_
          [_x000D_
            "100"_x000D_
          ]_x000D_
        ],_x000D_
        "Statistics": {_x000D_
          "CreationDate": "2022-11-15T10:02:33.5062055+01:00",_x000D_
          "LastRefreshDate": "2020-11-09T16:15:50.3190046+01:00",_x000D_
          "TotalRefreshCount": 5,_x000D_
          "CustomInfo": {}_x000D_
        }_x000D_
      },_x000D_
      "8954": {_x000D_
        "$type": "Inside.Core.Formula.Definition.DefinitionAC, Inside.Core.Formula",_x000D_
        "ID": 8954,_x000D_
        "Results": [_x000D_
          [_x000D_
            "200"_x000D_
          ]_x000D_
        ],_x000D_
        "Statistics": {_x000D_
          "CreationDate": "2022-11-15T10:02:33.5062055+01:00",_x000D_
          "LastRefreshDate": "2020-11-09T16:15:50.3209988+01:00",_x000D_
          "TotalRefreshCount": 5,_x000D_
          "CustomInfo": {}_x000D_
        }_x000D_
      },_x000D_
      "8955": {_x000D_
        "$type": "Inside.Core.Formula.Definition.DefinitionAC, Inside.Core.Formula",_x000D_
        "ID": 8955,_x000D_
        "Results": [_x000D_
          [_x000D_
            "200"_x000D_
          ]_x000D_
        ],_x000D_
        "Statistics": {_x000D_
          "CreationDate": "2022-11-15T10:02:33.5062055+01:00",_x000D_
          "LastRefreshDate": "2020-11-09T16:15:50.3229939+01:00",_x000D_
          "TotalRefreshCount": 5,_x000D_
          "CustomInfo": {}_x000D_
        }_x000D_
      },_x000D_
      "8956": {_x000D_
        "$type": "Inside.Core.Formula.Definition.DefinitionAC, Inside.Core.Formula",_x000D_
        "ID": 8956,_x000D_
        "Results": [_x000D_
          [_x000D_
            "100"_x000D_
          ]_x000D_
        ],_x000D_
        "Statistics": {_x000D_
          "CreationDate": "2022-11-15T10:02:33.5062055+01:00",_x000D_
          "LastRefreshDate": "2020-11-09T16:15:50.3239905+01:00",_x000D_
          "TotalRefreshCount": 5,_x000D_
          "CustomInfo": {}_x000D_
        }_x000D_
      },_x000D_
      "8957": {_x000D_
        "$type": "Inside.Core.Formula.Definition.DefinitionAC, Inside.Core.Formula",_x000D_
        "ID": 8957,_x000D_
        "Results": [_x000D_
          [_x000D_
            "300"_x000D_
          ]_x000D_
        ],_x000D_
        "Statistics": {_x000D_
          "CreationDate": "2022-11-15T10:02:33.5062055+01:00",_x000D_
          "LastRefreshDate": "2020-11-09T16:15:50.3259849+01:00",_x000D_
          "TotalRefreshCount": 5,_x000D_
          "CustomInfo": {}_x000D_
        }_x000D_
      },_x000D_
      "8958": {_x000D_
        "$type": "Inside.Core.Formula.Definition.DefinitionAC, Inside.Core.Formula",_x000D_
        "ID": 8958,_x000D_
        "Results": [_x000D_
          [_x000D_
            "150"_x000D_
          ]_x000D_
        ],_x000D_
        "Statistics": {_x000D_
          "CreationDate": "2022-11-15T10:02:33.5062055+01:00",_x000D_
          "LastRefreshDate": "2020-11-09T16:15:50.327981+01:00",_x000D_
          "TotalRefreshCount": 5,_x000D_
          "CustomInfo": {}_x000D_
        }_x000D_
      },_x000D_
      "8959": {_x000D_
        "$type": "Inside.Core.Formula.Definition.DefinitionAC, Inside.Core.Formula",_x000D_
        "ID": 8959,_x000D_
        "Results": [_x000D_
          [_x000D_
            "1"_x000D_
          ]_x000D_
        ],_x000D_
        "Statistics": {_x000D_
          "CreationDate": "2022-11-15T10:02:33.5062055+01:00",_x000D_
          "LastRefreshDate": "2020-11-09T16:15:48.0457936+01:00",_x000D_
          "TotalRefreshCount": 5,_x000D_
          "CustomInfo": {}_x000D_
        }_x000D_
      },_x000D_
      "8960": {_x000D_
        "$type": "Inside.Core.Formula.Definition.DefinitionAC, Inside.Core.Formula",_x000D_
        "ID": 8960,_x000D_
        "Results": [_x000D_
          [_x000D_
            "1"_x000D_
          ]_x000D_
        ],_x000D_
        "Statistics": {_x000D_
          "CreationDate": "2022-11-15T10:02:33.5062055+01:00",_x000D_
          "LastRefreshDate": "2020-11-09T16:15:48.0598012+01:00",_x000D_
          "TotalRefreshCount": 5,_x000D_
          "CustomInfo": {}_x000D_
        }_x000D_
      },_x000D_
      "8961": {_x000D_
        "$type": "Inside.Core.Formula.Definition.DefinitionAC, Inside.Core.Formula",_x000D_
        "ID": 8961,_x000D_
        "Results": [_x000D_
          [_x000D_
            "3"_x000D_
          ]_x000D_
        ],_x000D_
        "Statistics": {_x000D_
          "CreationDate": "2022-11-15T10:02:33.5062055+01:00",_x000D_
          "LastRefreshDate": "2020-11-09T16:15:48.0727755+01:00",_x000D_
          "TotalRefreshCount": 5,_x000D_
          "CustomInfo": {}_x000D_
        }_x000D_
      },_x000D_
      "8962": {_x000D_
        "$type": "Inside.Core.Formula.Definition.DefinitionAC, Inside.Core.Formula",_x000D_
        "ID": 8962,_x000D_
        "Results": [_x000D_
          [_x000D_
            "3"_x000D_
          ]_x000D_
        ],_x000D_
        "Statistics": {_x000D_
          "CreationDate": "2022-11-15T10:02:33.5062055+01:00",_x000D_
          "LastRefreshDate": "2020-11-09T16:15:48.0862783+01:00",_x000D_
          "TotalRefreshCount": 5,_x000D_
          "CustomInfo": {}_x000D_
        }_x000D_
      },_x000D_
      "8963": {_x000D_
        "$type": "Inside.Core.Formula.Definition.DefinitionAC, Inside.Core.Formula",_x000D_
        "ID": 8963,_x000D_
        "Results": [_x000D_
          [_x000D_
            "2"_x000D_
          ]_x000D_
        ],_x000D_
        "Statistics": {_x000D_
          "CreationDate": "2022-11-15T10:02:33.5062055+01:00",_x000D_
          "LastRefreshDate": "2020-11-09T16:15:48.1196271+01:00",_x000D_
          "TotalRefreshCount": 5,_x000D_
          "CustomInfo": {}_x000D_
        }_x000D_
      },_x000D_
      "8964": {_x000D_
        "$type": "Inside.Core.Formula.Definition.DefinitionAC, Inside.Core.Formula",_x000D_
        "ID": 8964,_x000D_
        "Results": [_x000D_
          [_x000D_
            ""_x000D_
          ]_x000D_
        ],_x000D_
        "Statistics": {_x000D_
          "CreationDate": "2022-11-15T10:02:33.5062055+01:00",_x000D_
          "LastRefreshDate": "2020-11-09T16:15:48.1336168+01:00",_x000D_
          "TotalRefreshCount": 5,_x000D_
          "CustomInfo": {}_x000D_
        }_x000D_
      },_x000D_
      "8965": {_x000D_
        "$type": "Inside.Core.Formula.Definition.DefinitionAC, Inside.Core.Formula",_x000D_
        "ID": 8965,_x000D_
        "Results": [_x000D_
          [_x000D_
            ""_x000D_
          ]_x000D_
        ],_x000D_
        "Statistics": {_x000D_
          "CreationDate": "2022-11-15T10:02:33.5062055+01:00",_x000D_
          "LastRefreshDate": "2020-11-09T16:15:48.1415552+01:00",_x000D_
          "TotalRefreshCount": 5,_x000D_
          "CustomInfo": {}_x000D_
        }_x000D_
      },_x000D_
      "8966": {_x000D_
        "$type": "Inside.Core.Formula.Definition.DefinitionAC, Inside.Core.Formula",_x000D_
        "ID": 8966,_x000D_
        "Results": [_x000D_
          [_x000D_
            ""_x000D_
          ]_x000D_
        ],_x000D_
        "Statistics": {_x000D_
          "CreationDate": "2022-11-15T10:02:33.5062055+01:00",_x000D_
          "LastRefreshDate": "2020-11-09T16:15:48.7850413+01:00",_x000D_
          "TotalRefreshCount": 5,_x000D_
          "CustomInfo": {}_x000D_
        }_x000D_
      },_x000D_
      "8967": {_x000D_
        "$type": "Inside.Core.Formula.Definition.DefinitionAC, Inside.Core.Formula",_x000D_
        "ID": 8967,_x000D_
        "Results": [_x000D_
          [_x000D_
            "Catégorie 1"_x000D_
          ]_x000D_
        ],_x000D_
        "Statistics": {_x000D_
          "CreationDate": "2022-11-15T10:02:33.5062055+01:00",_x000D_
          "LastRefreshDate": "2020-11-09T16:15:48.1515694+01:00",_x000D_
          "TotalRefreshCount": 5,_x000D_
          "CustomInfo": {}_x000D_
        }_x000D_
      },_x000D_
      "8968": {_x000D_
        "$type": "Inside.Core.Formula.Definition.DefinitionAC, Inside.Core.Formula",_x000D_
        "ID": 8968,_x000D_
        "Results": [_x000D_
          [_x000D_
            "Catégorie 2"_x000D_
          ]_x000D_
        ],_x000D_
        "Statistics": {_x000D_
          "CreationDate": "2022-11-15T10:02:33.5062055+01:00",_x000D_
          "LastRefreshDate": "2020-11-09T16:15:48.1555598+01:00",_x000D_
          "TotalRefreshCount": 5,_x000D_
          "CustomInfo": {}_x000D_
        }_x000D_
      },_x000D_
      "8969": {_x000D_
        "$type": "Inside.Core.Formula.Definition.DefinitionAC, Inside.Core.Formula",_x000D_
        "ID": 8969,_x000D_
        "Results": [_x000D_
          [_x000D_
            ""_x000D_
          ]_x000D_
        ],_x000D_
        "Statistics": {_x000D_
          "CreationDate": "2022-11-15T10:02:33.5062055+01:00",_x000D_
          "LastRefreshDate": "2020-11-09T16:15:49.7257468+01:00",_x000D_
          "TotalRefreshCount": 5,_x000D_
          "CustomInfo": {}_x000D_
        }_x000D_
      },_x000D_
      "8970": {_x000D_
        "$type": "Inside.Core.Formula.Definition.DefinitionAC, Inside.Core.Formula",_x000D_
        "ID": 8970,_x000D_
        "Results": [_x000D_
          [_x000D_
            ""_x000D_
          ]_x000D_
        ],_x000D_
        "Statistics": {_x000D_
          "CreationDate": "2022-11-15T10:02:33.5062055+01:00",_x000D_
          "LastRefreshDate": "2020-11-09T16:15:49.5028453+01:00",_x000D_
          "TotalRefreshCount": 5,_x000D_
          "CustomInfo": {}_x000D_
        }_x000D_
      },_x000D_
      "8971": {_x000D_
        "$type": "Inside.Core.Formula.Definition.DefinitionAC, Inside.Core.Formula",_x000D_
        "ID": 8971,_x000D_
        "Results": [_x000D_
          [_x000D_
            ""_x000D_
          ]_x000D_
        ],_x000D_
        "Statistics": {_x000D_
          "CreationDate": "2022-11-15T10:02:33.5062055+01:00",_x000D_
          "LastRefreshDate": "2020-11-09T16:15:48.1667576+01:00",_x000D_
          "TotalRefreshCount": 5,_x000D_
          "CustomInfo": {}_x000D_
        }_x000D_
      },_x000D_
      "8972": {_x000D_
        "$type": "Inside.Core.Formula.Definition.DefinitionAC, Inside.Core.Formula",_x000D_
        "ID": 8972,_x000D_
        "Results": [_x000D_
          [_x000D_
            ""_x000D_
          ]_x000D_
        ],_x000D_
        "Statistics": {_x000D_
          "CreationDate": "2022-11-15T10:02:33.5062055+01:00",_x000D_
          "LastRefreshDate": "2020-11-09T16:15:48.8666661+01:00",_x000D_
          "TotalRefreshCount": 5,_x000D_
          "CustomInfo": {}_x000D_
        }_x000D_
      },_x000D_
      "8973": {_x000D_
        "$type": "Inside.Core.Formula.Definition.DefinitionAC, Inside.Core.Formula",_x000D_
        "ID": 8973,_x000D_
        "Results": [_x000D_
          [_x000D_
            "Catégorie 3"_x000D_
          ]_x000D_
        ],_x000D_
        "Statistics": {_x000D_
          "CreationDate": "2022-11-15T10:02:33.5062055+01:00",_x000D_
          "LastRefreshDate": "2020-11-09T16:15:50.3938531+01:00",_x000D_
          "TotalRefreshCount": 5,_x000D_
          "CustomInfo": {}_x000D_
        }_x000D_
      },_x000D_
      "8974": {_x000D_
        "$type": "Inside.Core.Formula.Definition.DefinitionAC, Inside.Core.Formula",_x000D_
        "ID": 8974,_x000D_
        "Results": [_x000D_
          [_x000D_
            "Catégorie 1"_x000D_
          ]_x000D_
        ],_x000D_
        "Statistics": {_x000D_
          "CreationDate": "2022-11-15T10:02:33.5062055+01:00",_x000D_
          "LastRefreshDate": "2020-11-09T16:15:48.1747365+01:00",_x000D_
          "TotalRefreshCount": 5,_x000D_
          "CustomInfo": {}_x000D_
        }_x000D_
      },_x000D_
      "8975": {_x000D_
        "$type": "Inside.Core.Formula.Definition.DefinitionAC, Inside.Core.Formula",_x000D_
        "ID": 8975,_x000D_
        "Results": [_x000D_
          [_x000D_
            ""_x000D_
          ]_x000D_
        ],_x000D_
        "Statistics": {_x000D_
          "CreationDate": "2022-11-15T10:02:33.5062055+01:00",_x000D_
          "LastRefreshDate": "2020-11-09T16:15:50.3988086+01:00",_x000D_
          "TotalRefreshCount": 5,_x000D_
          "CustomInfo": {}_x000D_
        }_x000D_
      },_x000D_
      "8976": {_x000D_
        "$type": "Inside.Core.Formula.Definition.DefinitionAC, Inside.Core.Formula",_x000D_
        "ID": 8976,_x000D_
        "Results": [_x000D_
   </t>
  </si>
  <si>
    <t xml:space="preserve">       [_x000D_
            "Catégorie 3"_x000D_
          ]_x000D_
        ],_x000D_
        "Statistics": {_x000D_
          "CreationDate": "2022-11-15T10:02:33.5062055+01:00",_x000D_
          "LastRefreshDate": "2020-11-09T16:15:50.4008541+01:00",_x000D_
          "TotalRefreshCount": 5,_x000D_
          "CustomInfo": {}_x000D_
        }_x000D_
      },_x000D_
      "8977": {_x000D_
        "$type": "Inside.Core.Formula.Definition.DefinitionAC, Inside.Core.Formula",_x000D_
        "ID": 8977,_x000D_
        "Results": [_x000D_
          [_x000D_
            ""_x000D_
          ]_x000D_
        ],_x000D_
        "Statistics": {_x000D_
          "CreationDate": "2022-11-15T10:02:33.5062055+01:00",_x000D_
          "LastRefreshDate": "2020-11-09T16:15:50.4028443+01:00",_x000D_
          "TotalRefreshCount": 5,_x000D_
          "CustomInfo": {}_x000D_
        }_x000D_
      },_x000D_
      "8978": {_x000D_
        "$type": "Inside.Core.Formula.Definition.DefinitionAC, Inside.Core.Formula",_x000D_
        "ID": 8978,_x000D_
        "Results": [_x000D_
          [_x000D_
            "Catégorie 1"_x000D_
          ]_x000D_
        ],_x000D_
        "Statistics": {_x000D_
          "CreationDate": "2022-11-15T10:02:33.5062055+01:00",_x000D_
          "LastRefreshDate": "2020-11-09T16:15:50.403798+01:00",_x000D_
          "TotalRefreshCount": 5,_x000D_
          "CustomInfo": {}_x000D_
        }_x000D_
      },_x000D_
      "8979": {_x000D_
        "$type": "Inside.Core.Formula.Definition.DefinitionAC, Inside.Core.Formula",_x000D_
        "ID": 8979,_x000D_
        "Results": [_x000D_
          [_x000D_
            ""_x000D_
          ]_x000D_
        ],_x000D_
        "Statistics": {_x000D_
          "CreationDate": "2022-11-15T10:02:33.5062055+01:00",_x000D_
          "LastRefreshDate": "2020-11-09T16:15:50.4067883+01:00",_x000D_
          "TotalRefreshCount": 5,_x000D_
          "CustomInfo": {}_x000D_
        }_x000D_
      },_x000D_
      "8980": {_x000D_
        "$type": "Inside.Core.Formula.Definition.DefinitionAC, Inside.Core.Formula",_x000D_
        "ID": 8980,_x000D_
        "Results": [_x000D_
          [_x000D_
            ""_x000D_
          ]_x000D_
        ],_x000D_
        "Statistics": {_x000D_
          "CreationDate": "2022-11-15T10:02:33.5062055+01:00",_x000D_
          "LastRefreshDate": "2020-11-09T16:15:50.40884+01:00",_x000D_
          "TotalRefreshCount": 5,_x000D_
          "CustomInfo": {}_x000D_
        }_x000D_
      },_x000D_
      "8981": {_x000D_
        "$type": "Inside.Core.Formula.Definition.DefinitionAC, Inside.Core.Formula",_x000D_
        "ID": 8981,_x000D_
        "Results": [_x000D_
          [_x000D_
            "Catégorie 1"_x000D_
          ]_x000D_
        ],_x000D_
        "Statistics": {_x000D_
          "CreationDate": "2022-11-15T10:02:33.5062055+01:00",_x000D_
          "LastRefreshDate": "2020-11-09T16:15:50.4098355+01:00",_x000D_
          "TotalRefreshCount": 5,_x000D_
          "CustomInfo": {}_x000D_
        }_x000D_
      },_x000D_
      "8982": {_x000D_
        "$type": "Inside.Core.Formula.Definition.DefinitionAC, Inside.Core.Formula",_x000D_
        "ID": 8982,_x000D_
        "Results": [_x000D_
          [_x000D_
            "Catégorie 2"_x000D_
          ]_x000D_
        ],_x000D_
        "Statistics": {_x000D_
          "CreationDate": "2022-11-15T10:02:33.5062055+01:00",_x000D_
          "LastRefreshDate": "2020-11-09T16:15:50.4118257+01:00",_x000D_
          "TotalRefreshCount": 5,_x000D_
          "CustomInfo": {}_x000D_
        }_x000D_
      },_x000D_
      "8983": {_x000D_
        "$type": "Inside.Core.Formula.Definition.DefinitionAC, Inside.Core.Formula",_x000D_
        "ID": 8983,_x000D_
        "Results": [_x000D_
          [_x000D_
            ""_x000D_
          ]_x000D_
        ],_x000D_
        "Statistics": {_x000D_
          "CreationDate": "2022-11-15T10:02:33.5062055+01:00",_x000D_
          "LastRefreshDate": "2020-11-09T16:15:50.4138268+01:00",_x000D_
          "TotalRefreshCount": 5,_x000D_
          "CustomInfo": {}_x000D_
        }_x000D_
      },_x000D_
      "8984": {_x000D_
        "$type": "Inside.Core.Formula.Definition.DefinitionAC, Inside.Core.Formula",_x000D_
        "ID": 8984,_x000D_
        "Results": [_x000D_
          [_x000D_
            ""_x000D_
          ]_x000D_
        ],_x000D_
        "Statistics": {_x000D_
          "CreationDate": "2022-11-15T10:02:33.5062055+01:00",_x000D_
          "LastRefreshDate": "2020-11-09T16:15:50.4168703+01:00",_x000D_
          "TotalRefreshCount": 5,_x000D_
          "CustomInfo": {}_x000D_
        }_x000D_
      },_x000D_
      "8985": {_x000D_
        "$type": "Inside.Core.Formula.Definition.DefinitionAC, Inside.Core.Formula",_x000D_
        "ID": 8985,_x000D_
        "Results": [_x000D_
          [_x000D_
            "Catégorie 1"_x000D_
          ]_x000D_
        ],_x000D_
        "Statistics": {_x000D_
          "CreationDate": "2022-11-15T10:02:33.5062055+01:00",_x000D_
          "LastRefreshDate": "2020-11-09T16:15:50.4178649+01:00",_x000D_
          "TotalRefreshCount": 5,_x000D_
          "CustomInfo": {}_x000D_
        }_x000D_
      },_x000D_
      "8986": {_x000D_
        "$type": "Inside.Core.Formula.Definition.DefinitionAC, Inside.Core.Formula",_x000D_
        "ID": 8986,_x000D_
        "Results": [_x000D_
          [_x000D_
            "Catégorie 2"_x000D_
          ]_x000D_
        ],_x000D_
        "Statistics": {_x000D_
          "CreationDate": "2022-11-15T10:02:33.5062055+01:00",_x000D_
          "LastRefreshDate": "2020-11-09T16:15:50.4198082+01:00",_x000D_
          "TotalRefreshCount": 5,_x000D_
          "CustomInfo": {}_x000D_
        }_x000D_
      },_x000D_
      "8987": {_x000D_
        "$type": "Inside.Core.Formula.Definition.DefinitionAC, Inside.Core.Formula",_x000D_
        "ID": 8987,_x000D_
        "Results": [_x000D_
          [_x000D_
            ""_x000D_
          ]_x000D_
        ],_x000D_
        "Statistics": {_x000D_
          "CreationDate": "2022-11-15T10:02:33.5062055+01:00",_x000D_
          "LastRefreshDate": "2020-11-09T16:15:50.4218539+01:00",_x000D_
          "TotalRefreshCount": 5,_x000D_
          "CustomInfo": {}_x000D_
        }_x000D_
      },_x000D_
      "8988": {_x000D_
        "$type": "Inside.Core.Formula.Definition.DefinitionAC, Inside.Core.Formula",_x000D_
        "ID": 8988,_x000D_
        "Results": [_x000D_
          [_x000D_
            "Catégorie 1"_x000D_
          ]_x000D_
        ],_x000D_
        "Statistics": {_x000D_
          "CreationDate": "2022-11-15T10:02:33.5062055+01:00",_x000D_
          "LastRefreshDate": "2020-11-09T16:15:50.4238488+01:00",_x000D_
          "TotalRefreshCount": 5,_x000D_
          "CustomInfo": {}_x000D_
        }_x000D_
      },_x000D_
      "8989": {_x000D_
        "$type": "Inside.Core.Formula.Definition.DefinitionAC, Inside.Core.Formula",_x000D_
        "ID": 8989,_x000D_
        "Results": [_x000D_
          [_x000D_
            "Catégorie 1"_x000D_
          ]_x000D_
        ],_x000D_
        "Statistics": {_x000D_
          "CreationDate": "2022-11-15T10:02:33.5062055+01:00",_x000D_
          "LastRefreshDate": "2020-11-09T16:15:50.4258555+01:00",_x000D_
          "TotalRefreshCount": 5,_x000D_
          "CustomInfo": {}_x000D_
        }_x000D_
      },_x000D_
      "8990": {_x000D_
        "$type": "Inside.Core.Formula.Definition.DefinitionAC, Inside.Core.Formula",_x000D_
        "ID": 8990,_x000D_
        "Results": [_x000D_
          [_x000D_
            "Catégorie 3"_x000D_
          ]_x000D_
        ],_x000D_
        "Statistics": {_x000D_
          "CreationDate": "2022-11-15T10:02:33.5062055+01:00",_x000D_
          "LastRefreshDate": "2020-11-09T16:15:50.4278392+01:00",_x000D_
          "TotalRefreshCount": 5,_x000D_
          "CustomInfo": {}_x000D_
        }_x000D_
      },_x000D_
      "8991": {_x000D_
        "$type": "Inside.Core.Formula.Definition.DefinitionAC, Inside.Core.Formula",_x000D_
        "ID": 8991,_x000D_
        "Results": [_x000D_
          [_x000D_
            "Catégorie 2"_x000D_
          ]_x000D_
        ],_x000D_
        "Statistics": {_x000D_
          "CreationDate": "2022-11-15T10:02:33.5062055+01:00",_x000D_
          "LastRefreshDate": "2020-11-09T16:15:50.4298313+01:00",_x000D_
          "TotalRefreshCount": 5,_x000D_
          "CustomInfo": {}_x000D_
        }_x000D_
      },_x000D_
      "8992": {_x000D_
        "$type": "Inside.Core.Formula.Definition.DefinitionAC, Inside.Core.Formula",_x000D_
        "ID": 8992,_x000D_
        "Results": [_x000D_
          [_x000D_
            "Catégorie 1"_x000D_
          ]_x000D_
        ],_x000D_
        "Statistics": {_x000D_
          "CreationDate": "2022-11-15T10:02:33.5062055+01:00",_x000D_
          "LastRefreshDate": "2020-11-09T16:15:50.4323628+01:00",_x000D_
          "TotalRefreshCount": 5,_x000D_
          "CustomInfo": {}_x000D_
        }_x000D_
      },_x000D_
      "8993": {_x000D_
        "$type": "Inside.Core.Formula.Definition.DefinitionAC, Inside.Core.Formula",_x000D_
        "ID": 8993,_x000D_
        "Results": [_x000D_
          [_x000D_
            ""_x000D_
          ]_x000D_
        ],_x000D_
        "Statistics": {_x000D_
          "CreationDate": "2022-11-15T10:02:33.5062055+01:00",_x000D_
          "LastRefreshDate": "2020-11-09T16:15:50.4333556+01:00",_x000D_
          "TotalRefreshCount": 5,_x000D_
          "CustomInfo": {}_x000D_
        }_x000D_
      },_x000D_
      "8994": {_x000D_
        "$type": "Inside.Core.Formula.Definition.DefinitionAC, Inside.Core.Formula",_x000D_
        "ID": 8994,_x000D_
        "Results": [_x000D_
          [_x000D_
            "Catégorie 3"_x000D_
          ]_x000D_
        ],_x000D_
        "Statistics": {_x000D_
          "CreationDate": "2022-11-15T10:02:33.5062055+01:00",_x000D_
          "LastRefreshDate": "2020-11-09T16:15:50.4363711+01:00",_x000D_
          "TotalRefreshCount": 5,_x000D_
          "CustomInfo": {}_x000D_
        }_x000D_
      },_x000D_
      "8995": {_x000D_
        "$type": "Inside.Core.Formula.Definition.DefinitionAC, Inside.Core.Formula",_x000D_
        "ID": 8995,_x000D_
        "Results": [_x000D_
          [_x000D_
            ""_x000D_
          ]_x000D_
        ],_x000D_
        "Statistics": {_x000D_
          "CreationDate": "2022-11-15T10:02:33.5062055+01:00",_x000D_
          "LastRefreshDate": "2020-11-09T16:15:50.4383702+01:00",_x000D_
          "TotalRefreshCount": 5,_x000D_
          "CustomInfo": {}_x000D_
        }_x000D_
      },_x000D_
      "8996": {_x000D_
        "$type": "Inside.Core.Formula.Definition.DefinitionAC, Inside.Core.Formula",_x000D_
        "ID": 8996,_x000D_
        "Results": [_x000D_
          [_x000D_
            ""_x000D_
          ]_x000D_
        ],_x000D_
        "Statistics": {_x000D_
          "CreationDate": "2022-11-15T10:02:33.5062055+01:00",_x000D_
          "LastRefreshDate": "2020-11-09T16:15:50.4403618+01:00",_x000D_
          "TotalRefreshCount": 5,_x000D_
          "CustomInfo": {}_x000D_
        }_x000D_
      },_x000D_
      "8997": {_x000D_
        "$type": "Inside.Core.Formula.Definition.DefinitionAC, Inside.Core.Formula",_x000D_
        "ID": 8997,_x000D_
        "Results": [_x000D_
          [_x000D_
            ""_x000D_
          ]_x000D_
        ],_x000D_
        "Statistics": {_x000D_
          "CreationDate": "2022-11-15T10:02:33.5062055+01:00",_x000D_
          "LastRefreshDate": "2020-11-09T16:15:50.4423108+01:00",_x000D_
          "TotalRefreshCount": 5,_x000D_
          "CustomInfo": {}_x000D_
        }_x000D_
      },_x000D_
      "8998": {_x000D_
        "$type": "Inside.Core.Formula.Definition.DefinitionAC, Inside.Core.Formula",_x000D_
        "ID": 8998,_x000D_
        "Results": [_x000D_
          [_x000D_
            "Catégorie 1"_x000D_
          ]_x000D_
        ],_x000D_
        "Statistics": {_x000D_
          "CreationDate": "2022-11-15T10:02:33.5062055+01:00",_x000D_
          "LastRefreshDate": "2020-11-09T16:15:50.4443507+01:00",_x000D_
          "TotalRefreshCount": 5,_x000D_
          "CustomInfo": {}_x000D_
        }_x000D_
      },_x000D_
      "8999": {_x000D_
        "$type": "Inside.Core.Formula.Definition.DefinitionAC, Inside.Core.Formula",_x000D_
        "ID": 8999,_x000D_
        "Results": [_x000D_
          [_x000D_
            "Catégorie 3"_x000D_
          ]_x000D_
        ],_x000D_
        "Statistics": {_x000D_
          "CreationDate": "2022-11-15T10:02:33.5062055+01:00",_x000D_
          "LastRefreshDate": "2020-11-09T16:15:50.4463492+01:00",_x000D_
          "TotalRefreshCount": 5,_x000D_
          "CustomInfo": {}_x000D_
        }_x000D_
      },_x000D_
      "9000": {_x000D_
        "$type": "Inside.Core.Formula.Definition.DefinitionAC, Inside.Core.Formula",_x000D_
        "ID": 9000,_x000D_
        "Results": [_x000D_
          [_x000D_
            ""_x000D_
          ]_x000D_
        ],_x000D_
        "Statistics": {_x000D_
          "CreationDate": "2022-11-15T10:02:33.5062055+01:00",_x000D_
          "LastRefreshDate": "2020-11-09T16:15:50.4482938+01:00",_x000D_
          "TotalRefreshCount": 5,_x000D_
          "CustomInfo": {}_x000D_
        }_x000D_
      },_x000D_
      "9001": {_x000D_
        "$type": "Inside.Core.Formula.Definition.DefinitionAC, Inside.Core.Formula",_x000D_
        "ID": 9001,_x000D_
        "Results": [_x000D_
          [_x000D_
            ""_x000D_
          ]_x000D_
        ],_x000D_
        "Statistics": {_x000D_
          "CreationDate": "2022-11-15T10:02:33.5062055+01:00",_x000D_
          "LastRefreshDate": "2020-11-09T16:15:50.450336+01:00",_x000D_
          "TotalRefreshCount": 5,_x000D_
          "CustomInfo": {}_x000D_
        }_x000D_
      },_x000D_
      "9002": {_x000D_
        "$type": "Inside.Core.Formula.Definition.DefinitionAC, Inside.Core.Formula",_x000D_
        "ID": 9002,_x000D_
        "Results": [_x000D_
          [_x000D_
            ""_x000D_
          ]_x000D_
        ],_x000D_
        "Statistics": {_x000D_
          "CreationDate": "2022-11-15T10:02:33.5062055+01:00",_x000D_
          "LastRefreshDate": "2020-11-09T16:15:50.4522736+01:00",_x000D_
          "TotalRefreshCount": 5,_x000D_
          "CustomInfo": {}_x000D_
        }_x000D_
      },_x000D_
      "9003": {_x000D_
        "$type": "Inside.Core.Formula.Definition.DefinitionAC, Inside.Core.Formula",_x000D_
        "ID": 9003,_x000D_
        "Results": [_x000D_
          [_x000D_
            "Catégorie 5"_x000D_
          ]_x000D_
        ],_x000D_
        "Statistics": {_x000D_
          "CreationDate": "2022-11-15T10:02:33.5062055+01:00",_x000D_
          "LastRefreshDate": "2020-11-09T16:15:50.454325+01:00",_x000D_
          "TotalRefreshCount": 5,_x000D_
          "CustomInfo": {}_x000D_
        }_x000D_
      },_x000D_
      "9004": {_x000D_
        "$type": "Inside.Core.Formula.Definition.DefinitionAC, Inside.Core.Formula",_x000D_
        "ID": 9004,_x000D_
        "Results": [_x000D_
          [_x000D_
            ""_x000D_
          ]_x000D_
        ],_x000D_
        "Statistics": {_x000D_
          "CreationDate": "2022-11-15T10:02:33.5062055+01:00",_x000D_
          "LastRefreshDate": "2020-11-09T16:15:50.4563192+01:00",_x000D_
          "TotalRefreshCount": 5,_x000D_
          "CustomInfo": {}_x000D_
        }_x000D_
      },_x000D_
      "9005": {_x000D_
        "$type": "Inside.Core.Formula.Definition.DefinitionAC, Inside.Core.Formula",_x000D_
        "ID": 9005,_x000D_
        "Results": [_x000D_
          [_x000D_
            ""_x000D_
          ]_x000D_
        ],_x000D_
        "Statistics": {_x000D_
          "CreationDate": "2022-11-15T10:02:33.5062055+01:00",_x000D_
          "LastRefreshDate": "2020-11-09T16:15:50.4583156+01:00",_x000D_
          "TotalRefreshCount": 5,_x000D_
          "CustomInfo": {}_x000D_
        }_x000D_
      },_x000D_
      "9006": {_x000D_
        "$type": "Inside.Core.Formula.Definition.DefinitionAC, Inside.Core.Formula",_x000D_
        "ID": 9006,_x000D_
        "Results": [_x000D_
          [_x000D_
            "100"_x000D_
          ]_x000D_
        ],_x000D_
        "Statistics": {_x000D_
          "CreationDate": "2022-11-15T10:02:33.5062055+01:00",_x000D_
          "LastRefreshDate": "2020-11-09T16:15:50.4593129+01:00",_x000D_
          "TotalRefreshCount": 5,_x000D_
          "CustomInfo": {}_x000D_
        }_x000D_
      },_x000D_
      "9007": {_x000D_
        "$type": "Inside.Core.Formula.Definition.DefinitionAC, Inside.Core.Formula",_x000D_
        "ID": 9007,_x000D_
        "Results": [_x000D_
          [_x000D_
            "250"_x000D_
          ]_x000D_
        ],_x000D_
        "Statistics": {_x000D_
          "CreationDate": "2022-11-15T10:02:33.5062055+01:00",_x000D_
          "LastRefreshDate": "2020-11-09T16:15:50.4613073+01:00",_x000D_
          "TotalRefreshCount": 5,_x000D_
          "CustomInfo": {}_x000D_
        }_x000D_
      },_x000D_
      "9008": {_x000D_
        "$type": "Inside.Core.Formula.Definition.DefinitionAC, Inside.Core.Formula",_x000D_
        "ID": 9008,_x000D_
        "Results": [_x000D_
          [_x000D_
            "300"_x000D_
          ]_x000D_
        ],_x000D_
        "Statistics": {_x000D_
          "CreationDate": "2022-11-15T10:02:33.5062055+01:00",_x000D_
          "LastRefreshDate": "2020-11-09T16:15:50.4623024+01:00",_x000D_
          "TotalRefreshCount": 5,_x000D_
          "CustomInfo": {}_x000D_
        }_x000D_
      },_x000D_
      "9009": {_x000D_
        "$type": "Inside.Core.Formula.Definition.DefinitionAC, Inside.Core.Formula",_x000D_
        "ID": 9009,_x000D_
        "Results": [_x000D_
          [_x000D_
            "100"_x000D_
          ]_x000D_
        ],_x000D_
        "Statistics": {_x000D_
          "CreationDate": "2022-11-15T10:02:33.5062055+01:00",_x000D_
          "LastRefreshDate": "2020-11-09T16:15:50.4638615+01:00",_x000D_
          "TotalRefreshCount": 5,_x000D_
          "CustomInfo": {}_x000D_
        }_x000D_
      },_x000D_
      "9010": {_x000D_
        "$type": "Inside.Core.Formula.Definition.DefinitionAC, Inside.Core.Formula",_x000D_
        "ID": 9010,_x000D_
        "Results": [_x000D_
          [_x000D_
            "100"_x000D_
          ]_x000D_
        ],_x000D_
        "Statistics": {_x000D_
          "CreationDate": "2022-11-15T10:02:33.5062055+01:00",_x000D_
          "LastRefreshDate": "2020-11-09T16:15:50.4659039+01:00",_x000D_
          "TotalRefreshCount": 5,_x000D_
          "CustomInfo": {}_x000D_
        }_x000D_
      },_x000D_
      "9011": {_x000D_
        "$type": "Inside.Core.Formula.Definition.DefinitionAC, Inside.Core.Formula",_x000D_
        "ID": 9011,_x000D_
        "Results": [_x000D_
          [_x000D_
            "200"_x000D_
          ]_x000D_
        ],_x000D_
        "Statistics": {_x000D_
          "CreationDate": "2022-11-15T10:02:33.5062055+01:00",_x000D_
          "LastRefreshDate": "2020-11-09T16:15:50.4679039+01:00",_x000D_
          "TotalRefreshCount": 5,_x000D_
          "CustomInfo": {}_x000D_
        }_x000D_
      },_x000D_
      "9012": {_x000D_
        "$type": "Inside.Core.Formula.Definition.DefinitionAC, Inside.Core.Formula",_x000D_
        "ID": 9012,_x000D_
        "Results": [_x000D_
          [_x000D_
            "300"_x000D_
          ]_x000D_
        ],_x000D_
        "Statistics": {_x000D_
          "CreationDate": "2022-11-15T10:02:33.5062055+01:00",_x000D_
          "LastRefreshDate": "2020-11-09T16:15:50.4698423+01:00",_x000D_
          "TotalRefreshCount": 5,_x000D_
          "CustomInfo": {}_x000D_
        }_x000D_
      },_x000D_
      "9013": {_x000D_
        "$type": "Inside.Core.Formula.Definition.DefinitionAC, Inside.Core.Formula",_x000D_
        "ID": 9013,_x000D_
        "Results": [_x000D_
          [_x000D_
            "300"_x000D_
          ]_x000D_
        ],_x000D_
        "Statistics": {_x000D_
          "CreationDate": "2022-11-15T10:02:33.5062055+01:00",_x000D_
          "LastRefreshDate": "2020-11-09T16:15:50.4718889+01:00",_x000D_
          "TotalRefreshCount": 5,_x000D_
          "CustomInfo": {}_x000D_
        }_x000D_
      },_x000D_
      "9014": {_x000D_
        "$type": "Inside.Core.Formula.Definition.DefinitionAC, Inside.Core.Formula",_x000D_
        "ID": 9014,_x000D_
        "Results": [_x000D_
          [_x000D_
            "150"_x000D_
          ]_x000D_
        ],_x000D_
        "Statistics": {_x000D_
          "CreationDate": "2022-11-15T10:02:33.5062055+01:00",_x000D_
          "LastRefreshDate": "2020-11-09T16:15:50.4728968+01:00",_x000D_
          "TotalRefreshCount": 5,_x000D_
          "CustomInfo": {}_x000D_
        }_x000D_
      },_x000D_
      "9015": {_x000D_
        "$type": "Inside.Core.Formula.Definition.DefinitionAC, Inside.Core.Formula",_x000D_
        "ID": 9015,_x000D_
        "Results": [_x000D_
          [_x000D_
            "250"_x000D_
          ]_x000D_
        ],_x000D_
        "Statistics": {_x000D_
          "CreationDate": "2022-11-15T10:02:33.5062055+01:00",_x000D_
          "LastRefreshDate": "2020-11-09T16:15:50.4748808+01:00",_x000D_
          "TotalRefreshCount": 5,_x000D_
          "CustomInfo": {}_x000D_
        }_x000D_
      },_x000D_
      "9016": {_x000D_
        "$type": "Inside.Core.Formula.Definition.DefinitionAC, Inside.Core.Formula",_x000D_
        "ID": 9016,_x000D_
        "Results": [_x000D_
          [_x000D_
            "300"_x000D_
          ]_x000D_
        ],_x000D_
        "Statistics": {_x000D_
          "CreationDate": "2022-11-15T10:02:33.5062055+01:00",_x000D_
          "LastRefreshDate": "2020-11-09T16:15:50.4758864+01:00",_x000D_
          "TotalRefreshCount": 5,_x000D_
          "CustomInfo": {}_x000D_
        }_x000D_
      },_x000D_
      "9017": {_x000D_
        "$type": "Inside.Core.Formula.Definition.DefinitionAC, Inside.Core.Formula",_x000D_
        "ID": 9017,_x000D_
        "Results": [_x000D_
          [_x000D_
            "250"_x000D_
          ]_x000D_
        ],_x000D_
        "Statistics": {_x000D_
          "CreationDate": "2022-11-15T10:02:33.5062055+01:00",_x000D_
          "LastRefreshDate": "2020-11-09T16:15:50.4778719+01:00",_x000D_
          "TotalRefreshCount": 5,_x000D_
          "CustomInfo": {}_x000D_
        }_x000D_
      },_x000D_
      "9018": {_x000D_
        "$type": "Inside.Core.Formula.Definition.DefinitionAC, Inside.Core.Formula",_x000D_
        "ID": 9018,_x000D_
        "Results": [_x000D_
          [_x000D_
            "150"_x000D_
          ]_x000D_
        ],_x000D_
        "Statistics": {_x000D_
          "CreationDate": "2022-11-15T10:02:33.5062055+01:00",_x000D_
          "LastRefreshDate": "2020-11-09T16:15:50.4798666+01:00",_x000D_
          "TotalRefreshCount": 5,_x000D_
          "CustomInfo": {}_x000D_
        }_x000D_
      },_x000D_
      "9019": {_x000D_
        "$type": "Inside.Core.Formula.Definition.DefinitionAC, Inside.Core.Formula",_x000D_
        "ID": 9019,_x000D_
        "Results": [_x000D_
          [_x000D_
            "200"_x000D_
          ]_x000D_
        ],_x000D_
        "Statistics": {_x000D_
          "CreationDate": "2022-11-15T10:02:33.5062055+01:00",_x000D_
          "LastRefreshDate": "2020-11-09T16:15:50.4808732+01:00",_x000D_
          "TotalRefreshCount": 5,_x000D_
          "CustomInfo": {}_x000D_
        }_x000D_
      },_x000D_
      "9020": {_x000D_
        "$type": "Inside.Core.Formula.Definition.DefinitionAC, Inside.Core.Formula",_x000D_
        "ID": 9020,_x000D_
        "Results": [_x000D_
          [_x000D_
            "250"_x000D_
          ]_x000D_
        ],_x000D_
        "Statistics": {_x000D_
          "CreationDate": "2022-11-15T10:02:33.5062055+01:00",_x000D_
          "LastRefreshDate": "2020-11-09T16:15:50.4828641+01:00",_x000D_
          "TotalRefreshCount": 5,_x000D_
          "CustomInfo": {}_x000D_
        }_x000D_
      },_x000D_
      "9021": {_x000D_
        "$type": "Inside.Core.Formula.Definition.DefinitionAC, Inside.Core.Formula",_x000D_
        "ID": 9021,_x000D_
        "Results": [_x000D_
          [_x000D_
            "200"_x000D_
          ]_x000D_
        ],_x000D_
        "Statistics": {_x000D_
          "CreationDate": "2022-11-15T10:02:33.5062055+01:00",_x000D_
          "LastRefreshDate": "2020-11-09T16:15:50.4848044+01:00",_x000D_
          "TotalRefreshCount": 5,_x000D_
          "CustomInfo": {}_x000D_
        }_x000D_
      },_x000D_
      "9022": {_x000D_
        "$type": "Inside.Core.Formula.Definition.DefinitionAC, Inside.Core.Formula",_x000D_
        "ID": 9022,_x000D_
        "Results": [_x000D_
          [_x000D_
            "100"_x000D_
          ]_x000D_
        ],_x000D_
        "Statistics": {_x000D_
          "CreationDate": "2022-11-15T10:02:33.5062055+01:00",_x000D_
          "LastRefreshDate": "2020-11-09T16:15:50.486828+01:00",_x000D_
          "TotalRefreshCount": 5,_x000D_
          "CustomInfo": {}_x000D_
        }_x000D_
      },_x000D_
      "9023": {_x000D_
        "$type": "Inside.Core.Formula.Definition.DefinitionAC, Inside.Core.Formula",_x000D_
        "ID": 9023,_x000D_
        "Results": [_x000D_
          [_x000D_
            "100"_x000D_
          ]_x000D_
        ],_x000D_
        "Statistics": {_x000D_
          "CreationDate": "2022-11-15T10:02:33.5062055+01:00",_x000D_
          "LastRefreshDate": "2020-11-09T16:15:50.4878522+01:00",_x000D_
          "TotalRefreshCount": 5,_x000D_
          "CustomInfo": {}_x000D_
        }_x000D_
      },_x000D_
      "9024": {_x000D_
        "$type": "Inside.Core.Formula.Definition.DefinitionAC, Inside.Core.Formula",_x000D_
        "ID": 9024,_x000D_
        "Results": [_x000D_
          [_x000D_
            "250"_x000D_
          ]_x000D_
        ],_x000D_
        "Statistics": {_x000D_
          "CreationDate": "2022-11-15T10:02:33.5062055+01:00",_x000D_
          "LastRefreshDate": "2020-11-09T16:15:50.4898466+01:00",_x000D_
          "TotalRefreshCount": 5,_x000D_
          "CustomInfo": {}_x000D_
        }_x000D_
      },_x000D_
      "9025": {_x000D_
        "$type": "Inside.Core.Formula.Definition.DefinitionAC, Inside.Core.Formula",_x000D_
        "ID": 9025,_x000D_
        "Results": [_x000D_
          [_x000D_
            "300"_x000D_
          ]_x000D_
        ],_x000D_
        "Statistics": {_x000D_
          "CreationDate": "2022-11-15T10:02:33.5062055+01:00",_x000D_
          "LastRefreshDate": "2020-11-09T16:15:50.4918345+01:00",_x000D_
          "TotalRefreshCount": 5,_x000D_
          "CustomInfo": {}_x000D_
        }_x000D_
      },_x000D_
      "9026": {_x000D_
        "$type": "Inside.Core.Formula.Definition.DefinitionAC, Inside.Core.Formula",_x000D_
        "ID": 9026,_x000D_
        "Results": [_x000D_
          [_x000D_
            "100"_x000D_
          ]_x000D_
        ],_x000D_
        "Statistics": {_x000D_
          "CreationDate": "2022-11-15T10:02:33.5062055+01:00",_x000D_
          "LastRefreshDate": "2020-11-09T16:15:50.4928343+01:00",_x000D_
          "TotalRefreshCount": 5,_x000D_
          "CustomInfo": {}_x000D_
        }_x000D_
      },_x000D_
      "9027": {_x000D_
        "$type": "Inside.Core.Formula.Definition.DefinitionAC, Inside.Core.Formula",_x000D_
        "ID": 9027,_x000D_
        "Results": [_x000D_
          [_x000D_
            "100"_x000D_
          ]_x000D_
        ],_x000D_
        "Statistics": {_x000D_
          "CreationDate": "2022-11-15T10:02:33.5062055+01:00",_x000D_
          "LastRefreshDate": "2020-11-09T16:15:50.4948286+01:00",_x000D_
          "TotalRefreshCount": 5,_x000D_
          "CustomInfo": {}_x000D_
        }_x000D_
      },_x000D_
      "9028": {_x000D_
        "$type": "Inside.Core.Formula.Definition.DefinitionAC, Inside.Core.Formula",_x000D_
        "ID": 9028,_x000D_
        "Results": [_x000D_
          [_x000D_
            "200"_x000D_
          ]_x000D_
        ],_x000D_
        "Statistics": {_x000D_
          "CreationDate": "2022-11-15T10:02:33.5062055+01:00",_x000D_
          "LastRefreshDate": "2020-11-09T16:15:50.496823+01:00",_x000D_
          "TotalRefreshCount": 5,_x000D_
          "CustomInfo": {}_x000D_
        }_x000D_
      },_x000D_
      "9029": {_x000D_
        "$type": "Inside.Core.Formula.Definition.DefinitionAC, Inside.Core.Formula",_x000D_
        "ID": 9029,_x000D_
        "Results": [_x000D_
          [_x000D_
            "300"_x000D_
          ]_x000D_
        ],_x000D_
        "Statistics": {_x000D_
          "CreationDate": "2022-11-15T10:02:33.5062055+01:00",_x000D_
          "LastRefreshDate": "2020-11-09T16:15:50.4987658+01:00",_x000D_
          "TotalRefreshCount": 5,_x000D_
          "CustomInfo": {}_x000D_
        }_x000D_
      },_x000D_
      "9030": {_x000D_
        "$type": "Inside.Core.Formula.Definition.DefinitionAC, Inside.Core.Formula",_x000D_
        "ID": 9030,_x000D_
        "Results": [_x000D_
          [_x000D_
            "300"_x000D_
          ]_x000D_
        ],_x000D_
        "Statistics": {_x000D_
          "CreationDate": "2022-11-15T10:02:33.5062055+01:00",_x000D_
          "LastRefreshDate": "2020-11-09T16:15:50.5007611+01:00",_x000D_
          "TotalRefreshCount": 5,_x000D_
          "CustomInfo": {}_x000D_
        }_x000D_
      },_x000D_
      "9031": {_x000D_
        "$type": "Inside.Core.Formula.Definition.DefinitionAC, Inside.Core.Formula",_x000D_
        "ID": 9031,_x000D_
        "Results": [_x000D_
          [_x000D_
            "100"_x000D_
          ]_x000D_
        ],_x000D_
        "Statistics": {_x000D_
          "CreationDate": "2022-11-15T10:02:33.5062055+01:00",_x000D_
          "LastRefreshDate": "2020-11-09T16:15:50.501796+01:00",_x000D_
          "TotalRefreshCount": 5,_x000D_
          "CustomInfo": {}_x000D_
        }_x000D_
      },_x000D_
      "9032": {_x000D_
        "$type": "Inside.Core.Formula.Definition.DefinitionAC, Inside.Core.Formula",_x000D_
        "ID": 9032,_x000D_
        "Results": [_x000D_
          [_x000D_
            "200"_x000D_
          ]_x000D_
        ],_x000D_
        "Statistics": {_x000D_
          "CreationDate": "2022-11-15T10:02:33.5062055+01:00",_x000D_
          "LastRefreshDate": "2020-11-09T16:15:50.5037995+01:00",_x000D_
          "TotalRefreshCount": 5,_x000D_
          "CustomInfo": {}_x000D_
        }_x000D_
      },_x000D_
      "9033": {_x000D_
        "$type": "Inside.Core.Formula.Definition.DefinitionAC, Inside.Core.Formula",_x000D_
        "ID": 9033,_x000D_
        "Results": [_x000D_
          [_x000D_
            "250"_x000D_
          ]_x000D_
        ],_x000D_
        "Statistics": {_x000D_
          "CreationDate": "2022-11-15T10:02:33.5062055+01:00",_x000D_
          "LastRefreshDate": "2020-11-09T16:15:50.5057954+01:00",_x000D_
          "TotalRefreshCount": 5,_x000D_
          "CustomInfo": {}_x000D_
        }_x000D_
      },_x000D_
      "9034": {_x000D_
        "$type": "Inside.Core.Formula.Definition.DefinitionAC, Inside.Core.Formula",_x000D_
        "ID": 9034,_x000D_
        "Results": [_x000D_
          [_x000D_
            "400"_x000D_
          ]_x000D_
        ],_x000D_
        "Statistics": {_x000D_
          "CreationDate": "2022-11-15T10:02:33.5062055+01:00",_x000D_
          "LastRefreshDate": "2020-11-09T16:15:50.5067969+01:00",_x000D_
          "TotalRefreshCount": 5,_x000D_
          "CustomInfo": {}_x000D_
        }_x000D_
      },_x000D_
      "9035": {_x000D_
        "$type": "Inside.Core.Formula.Definition.DefinitionAC, Inside.Core.Formula",_x000D_
        "ID": 9035,_x000D_
        "Results": [_x000D_
          [_x000D_
            "250"_x000D_
          ]_x000D_
        ],_x000D_
        "Statistics": {_x000D_
          "CreationDate": "2022-11-15T10:02:33.5062055+01:00",_x000D_
          "LastRefreshDate": "2020-11-09T16:15:50.508787+01:00",_x000D_
          "TotalRefreshCount": 5,_x000D_
          "CustomInfo": {}_x000D_
        }_x000D_
      },_x000D_
      "9036": {_x000D_
        "$type": "Inside.Core.Formula.Definition.DefinitionAC, Inside.Core.Formula",_x000D_
        "ID": 9036,_x000D_
        "Results": [_x000D_
          [_x000D_
            "150"_x000D_
          ]_x000D_
        ],_x000D_
        "Statistics": {_x000D_
          "CreationDate": "2022-11-15T10:02:33.5062055+01:00",_x000D_
          "LastRefreshDate": "2020-11-09T16:15:50.5107839+01:00",_x000D_
          "TotalRefreshCount": 5,_x000D_
          "CustomInfo": {}_x000D_
        }_x000D_
      },_x000D_
      "9037": {_x000D_
        "$type": "Inside.Core.Formula.Definition.DefinitionAC, Inside.Core.Formula",_x000D_
        "ID": 9037,_x000D_
        "Results": [_x000D_
          [_x000D_
            "200"_x000D_
          ]_x000D_
        ],_x000D_
        "Statistics": {_x000D_
          "CreationDate": "2022-11-15T10:02:33.5062055+01:00",_x000D_
          "LastRefreshDate": "2020-11-09T16:15:50.5117832+01:00",_x000D_
          "TotalRefreshCount": 5,_x000D_
          "CustomInfo": {}_x000D_
        }_x000D_
      },_x000D_
      "9038": {_x000D_
        "$type": "Inside.Core.Formula.Definition.DefinitionAC, Inside.Core.Formula",_x000D_
        "ID": 9038,_x000D_
        "Results": [_x000D_
          [_x000D_
            "100"_x000D_
          ]_x000D_
        ],_x000D_
        "Statistics": {_x000D_
          "CreationDate": "2022-11-15T10:02:33.5062055+01:00",_x000D_
          "LastRefreshDate": "2020-11-09T16:15:50.5139441+01:00",_x000D_
          "TotalRefreshCount": 5,_x000D_
          "CustomInfo": {}_x000D_
        }_x000D_
      },_x000D_
      "9039": {_x000D_
        "$type": "Inside.Core.Formula.Definition.DefinitionAC, Inside.Core.Formula",_x000D_
        "ID": 9039,_x000D_
        "Results": [_x000D_
          [_x000D_
            "300"_x000D_
          ]_x000D_
        ],_x000D_
        "Statistics": {_x000D_
          "CreationDate": "2022-11-15T10:02:33.5062055+01:00",_x000D_
          "LastRefreshDate": "2020-11-09T16:15:50.5159621+01:00",_x000D_
          "TotalRefreshCount": 5,_x000D_
          "CustomInfo": {}_x000D_
        }_x000D_
      },_x000D_
      "9040": {_x000D_
        "$type": "Inside.Core.Formula.Definition.DefinitionAC, Inside.Core.Formula",_x000D_
        "ID": 9040,_x000D_
        "Results": [_x000D_
          [_x000D_
            "100"_x000D_
          ]_x000D_
        ],_x000D_
        "Statistics": {_x000D_
          "CreationDate": "2022-11-15T10:02:33.5062055+01:00",_x000D_
          "LastRefreshDate": "2020-11-09T16:15:50.5169571+01:00",_x000D_
          "TotalRefreshCount": 5,_x000D_
          "CustomInfo": {}_x000D_
        }_x000D_
      },_x000D_
      "9041": {_x000D_
        "$type": "Inside.Core.Formula.Definition.DefinitionAC, Inside.Core.Formula",_x000D_
        "ID": 9041,_x000D_
        "Results": [_x000D_
          [_x000D_
            "200"_x000D_
          ]_x000D_
        ],_x000D_
        "Statistics": {_x000D_
          "CreationDate": "2022-11-15T10:02:33.5062055+01:00",_x000D_
          "LastRefreshDate": "2020-11-09T16:15:50.5189515+01:00",_x000D_
          "TotalRefreshCount": 5,_x000D_
          "CustomInfo": {}_x000D_
        }_x000D_
      },_x000D_
      "9042": {_x000D_
        "$type": "Inside.Core.Formula.Definition.DefinitionAC, Inside.Core.Formula",_x000D_
        "ID": 9042,_x000D_
        "Results": [_x000D_
          [_x000D_
            "250"_x000D_
          ]_x000D_
        ],_x000D_
        "Statistics": {_x000D_
          "CreationDate": "2022-11-15T10:02:33.5062055+01:00",_x000D_
          "LastRefreshDate": "2020-11-09T16:15:50.5208951+01:00",_x000D_
          "TotalRefreshCount": 5,_x000D_
          "CustomInfo": {}_x000D_
        }_x000D_
      },_x000D_
      "9043": {_x000D_
        "$type": "Inside.Core.Formula.Definition.DefinitionAC, Inside.Core.Formula",_x000D_
        "ID": 9043,_x000D_
        "Results": [_x000D_
          [_x000D_
            "200"_x000D_
          ]_x000D_
        ],_x000D_
        "Statistics": {_x000D_
          "CreationDate": "2022-11-15T10:02:33.5062055+01:00",_x000D_
          "LastRefreshDate": "2020-11-09T16:15:50.5219583+01:00",_x000D_
          "TotalRefreshCount": 5,_x000D_
          "CustomInfo": {}_x000D_
        }_x000D_
      },_x000D_
      "9044": {_x000D_
        "$type": "Inside.Core.Formula.Definition.DefinitionAC, Inside.Core.Formula",_x000D_
        "ID": 9044,_x000D_
        "Results": [_x000D_
          [_x000D_
            "100"_x000D_
          ]_x000D_
        ],_x000D_
        "Statistics": {_x000D_
          "CreationDate": "2022-11-15T10:02:33.5062055+01:00",_x000D_
          "LastRefreshDate": "2020-11-09T16:15:50.5239195+01:00",_x000D_
          "TotalRefreshCount": 5,_x000D_
          "CustomInfo": {}_x000D_
        }_x000D_
      },_x000D_
      "9045": {_x000D_
        "$type": "Inside.Core.Formula.Definition.DefinitionAC, Inside.Core.Formula",_x000D_
        "ID": 9045,_x000D_
        "Results": [_x000D_
          [_x000D_
            "100"_x000D_
          ]_x000D_
        ],_x000D_
        "Statistics": {_x000D_
          "CreationDate": "2022-11-15T10:02:33.5062055+01:00",_x000D_
          "LastRefreshDate": "2020-11-09T16:15:50.5249454+01:00",_x000D_
          "TotalRefreshCount": 5,_x000D_
          "CustomInfo": {}_x000D_
        }_x000D_
      },_x000D_
      "9046": {_x000D_
        "$type": "Inside.Core.Formula.Definition.DefinitionAC, Inside.Core.Formula",_x000D_
        "ID": 9046,_x000D_
        "Results": [_x000D_
          [_x000D_
            "200"_x000D_
          ]_x000D_
        ],_x000D_
        "Statistics": {_x000D_
          "CreationDate": "2022-11-15T10:02:33.5062055+01:00",_x000D_
          "LastRefreshDate": "2020-11-09T16:15:50.5269372+01:00",_x000D_
          "TotalRefreshCount": 5,_x000D_
          "CustomInfo": {}_x000D_
        }_x000D_
      },_x000D_
      "9047": {_x000D_
        "$type": "Inside.Core.Formula.Definition.DefinitionAC, Inside.Core.Formula",_x000D_
        "ID": 9047,_x000D_
        "Results": [_x000D_
          [_x000D_
            "100"_x000D_
          ]_x000D_
        ],_x000D_
        "Statistics": {_x000D_
          "CreationDate": "2022-11-15T10:02:33.5062055+01:00",_x000D_
          "LastRefreshDate": "2020-11-09T16:15:50.5279388+01:00",_x000D_
          "TotalRefreshCount": 5,_x000D_
          "CustomInfo": {}_x000D_
        }_x000D_
      },_x000D_
      "9048": {_x000D_
        "$type": "Inside.Core.Formula.Definition.DefinitionAC, Inside.Core.Formula",_x000D_
        "ID": 9048,_x000D_
        "Results": [_x000D_
          [_x000D_
            "300"_x000D_
          ]_x000D_
        ],_x000D_
        "Statistics": {_x000D_
          "CreationDate": "2022-11-15T10:02:33.5062055+01:00",_x000D_
          "LastRefreshDate": "2020-11-09T16:15:50.5299287+01:00",_x000D_
          "TotalRefreshCount": 5,_x000D_
          "CustomInfo": {}_x000D_
        }_x000D_
      },_x000D_
      "9049": {_x000D_
        "$type": "Inside.Core.Formula.Definition.DefinitionAC, Inside.Core.Formula",_x000D_
        "ID": 9049,_x000D_
        "Results": [_x000D_
          [_x000D_
            "150"_x000D_
          ]_x000D_
        ],_x000D_
        "Statistics": {_x000D_
          "CreationDate": "2022-11-15T10:02:33.5062055+01:00",_x000D_
          "LastRefreshDate": "2020-11-09T16:15:50.531868+01:00",_x000D_
          "TotalRefreshCount": 5,_x000D_
          "CustomInfo": {}_x000D_
        }_x000D_
      },_x000D_
      "9050": {_x000D_
        "$type": "Inside.Core.Formula.Definition.Def</t>
  </si>
  <si>
    <t>initionAC, Inside.Core.Formula",_x000D_
        "ID": 9050,_x000D_
        "Results": [_x000D_
          [_x000D_
            "250"_x000D_
          ]_x000D_
        ],_x000D_
        "Statistics": {_x000D_
          "CreationDate": "2022-11-15T10:02:33.5062055+01:00",_x000D_
          "LastRefreshDate": "2020-11-09T16:15:50.5333738+01:00",_x000D_
          "TotalRefreshCount": 5,_x000D_
          "CustomInfo": {}_x000D_
        }_x000D_
      },_x000D_
      "9051": {_x000D_
        "$type": "Inside.Core.Formula.Definition.DefinitionAC, Inside.Core.Formula",_x000D_
        "ID": 9051,_x000D_
        "Results": [_x000D_
          [_x000D_
            "300"_x000D_
          ]_x000D_
        ],_x000D_
        "Statistics": {_x000D_
          "CreationDate": "2022-11-15T10:02:33.5062055+01:00",_x000D_
          "LastRefreshDate": "2020-11-09T16:15:50.5354266+01:00",_x000D_
          "TotalRefreshCount": 5,_x000D_
          "CustomInfo": {}_x000D_
        }_x000D_
      },_x000D_
      "9052": {_x000D_
        "$type": "Inside.Core.Formula.Definition.DefinitionAC, Inside.Core.Formula",_x000D_
        "ID": 9052,_x000D_
        "Results": [_x000D_
          [_x000D_
            "250"_x000D_
          ]_x000D_
        ],_x000D_
        "Statistics": {_x000D_
          "CreationDate": "2022-11-15T10:02:33.5062055+01:00",_x000D_
          "LastRefreshDate": "2020-11-09T16:15:50.536428+01:00",_x000D_
          "TotalRefreshCount": 5,_x000D_
          "CustomInfo": {}_x000D_
        }_x000D_
      },_x000D_
      "9053": {_x000D_
        "$type": "Inside.Core.Formula.Definition.DefinitionAC, Inside.Core.Formula",_x000D_
        "ID": 9053,_x000D_
        "Results": [_x000D_
          [_x000D_
            "100"_x000D_
          ]_x000D_
        ],_x000D_
        "Statistics": {_x000D_
          "CreationDate": "2022-11-15T10:02:33.5062055+01:00",_x000D_
          "LastRefreshDate": "2020-11-09T16:15:50.5384202+01:00",_x000D_
          "TotalRefreshCount": 5,_x000D_
          "CustomInfo": {}_x000D_
        }_x000D_
      },_x000D_
      "9054": {_x000D_
        "$type": "Inside.Core.Formula.Definition.DefinitionAC, Inside.Core.Formula",_x000D_
        "ID": 9054,_x000D_
        "Results": [_x000D_
          [_x000D_
            "100"_x000D_
          ]_x000D_
        ],_x000D_
        "Statistics": {_x000D_
          "CreationDate": "2022-11-15T10:02:33.5062055+01:00",_x000D_
          "LastRefreshDate": "2020-11-09T16:15:50.5394218+01:00",_x000D_
          "TotalRefreshCount": 5,_x000D_
          "CustomInfo": {}_x000D_
        }_x000D_
      },_x000D_
      "9055": {_x000D_
        "$type": "Inside.Core.Formula.Definition.DefinitionAC, Inside.Core.Formula",_x000D_
        "ID": 9055,_x000D_
        "Results": [_x000D_
          [_x000D_
            "250"_x000D_
          ]_x000D_
        ],_x000D_
        "Statistics": {_x000D_
          "CreationDate": "2022-11-15T10:02:33.5062055+01:00",_x000D_
          "LastRefreshDate": "2020-11-09T16:15:50.5414116+01:00",_x000D_
          "TotalRefreshCount": 5,_x000D_
          "CustomInfo": {}_x000D_
        }_x000D_
      },_x000D_
      "9056": {_x000D_
        "$type": "Inside.Core.Formula.Definition.DefinitionAC, Inside.Core.Formula",_x000D_
        "ID": 9056,_x000D_
        "Results": [_x000D_
          [_x000D_
            "300"_x000D_
          ]_x000D_
        ],_x000D_
        "Statistics": {_x000D_
          "CreationDate": "2022-11-15T10:02:33.5062055+01:00",_x000D_
          "LastRefreshDate": "2020-11-09T16:15:50.5433676+01:00",_x000D_
          "TotalRefreshCount": 5,_x000D_
          "CustomInfo": {}_x000D_
        }_x000D_
      },_x000D_
      "9057": {_x000D_
        "$type": "Inside.Core.Formula.Definition.DefinitionAC, Inside.Core.Formula",_x000D_
        "ID": 9057,_x000D_
        "Results": [_x000D_
          [_x000D_
            "100"_x000D_
          ]_x000D_
        ],_x000D_
        "Statistics": {_x000D_
          "CreationDate": "2022-11-15T10:02:33.5062055+01:00",_x000D_
          "LastRefreshDate": "2020-11-09T16:15:50.544407+01:00",_x000D_
          "TotalRefreshCount": 5,_x000D_
          "CustomInfo": {}_x000D_
        }_x000D_
      },_x000D_
      "9058": {_x000D_
        "$type": "Inside.Core.Formula.Definition.DefinitionAC, Inside.Core.Formula",_x000D_
        "ID": 9058,_x000D_
        "Results": [_x000D_
          [_x000D_
            "150"_x000D_
          ]_x000D_
        ],_x000D_
        "Statistics": {_x000D_
          "CreationDate": "2022-11-15T10:02:33.5062055+01:00",_x000D_
          "LastRefreshDate": "2020-11-09T16:15:50.5473967+01:00",_x000D_
          "TotalRefreshCount": 5,_x000D_
          "CustomInfo": {}_x000D_
        }_x000D_
      },_x000D_
      "9059": {_x000D_
        "$type": "Inside.Core.Formula.Definition.DefinitionAC, Inside.Core.Formula",_x000D_
        "ID": 9059,_x000D_
        "Results": [_x000D_
          [_x000D_
            "2"_x000D_
          ]_x000D_
        ],_x000D_
        "Statistics": {_x000D_
          "CreationDate": "2022-11-15T10:02:33.5062055+01:00",_x000D_
          "LastRefreshDate": "2020-11-09T16:15:48.0477509+01:00",_x000D_
          "TotalRefreshCount": 5,_x000D_
          "CustomInfo": {}_x000D_
        }_x000D_
      },_x000D_
      "9060": {_x000D_
        "$type": "Inside.Core.Formula.Definition.DefinitionAC, Inside.Core.Formula",_x000D_
        "ID": 9060,_x000D_
        "Results": [_x000D_
          [_x000D_
            "2"_x000D_
          ]_x000D_
        ],_x000D_
        "Statistics": {_x000D_
          "CreationDate": "2022-11-15T10:02:33.5062055+01:00",_x000D_
          "LastRefreshDate": "2020-11-09T16:15:48.0617559+01:00",_x000D_
          "TotalRefreshCount": 5,_x000D_
          "CustomInfo": {}_x000D_
        }_x000D_
      },_x000D_
      "9061": {_x000D_
        "$type": "Inside.Core.Formula.Definition.DefinitionAC, Inside.Core.Formula",_x000D_
        "ID": 9061,_x000D_
        "Results": [_x000D_
          [_x000D_
            "1"_x000D_
          ]_x000D_
        ],_x000D_
        "Statistics": {_x000D_
          "CreationDate": "2022-11-15T10:02:33.5062055+01:00",_x000D_
          "LastRefreshDate": "2020-11-09T16:15:48.0747705+01:00",_x000D_
          "TotalRefreshCount": 5,_x000D_
          "CustomInfo": {}_x000D_
        }_x000D_
      },_x000D_
      "9062": {_x000D_
        "$type": "Inside.Core.Formula.Definition.DefinitionAC, Inside.Core.Formula",_x000D_
        "ID": 9062,_x000D_
        "Results": [_x000D_
          [_x000D_
            "1"_x000D_
          ]_x000D_
        ],_x000D_
        "Statistics": {_x000D_
          "CreationDate": "2022-11-15T10:02:33.5062055+01:00",_x000D_
          "LastRefreshDate": "2020-11-09T16:15:48.0882745+01:00",_x000D_
          "TotalRefreshCount": 5,_x000D_
          "CustomInfo": {}_x000D_
        }_x000D_
      },_x000D_
      "9063": {_x000D_
        "$type": "Inside.Core.Formula.Definition.DefinitionAC, Inside.Core.Formula",_x000D_
        "ID": 9063,_x000D_
        "Results": [_x000D_
          [_x000D_
            "2"_x000D_
          ]_x000D_
        ],_x000D_
        "Statistics": {_x000D_
          "CreationDate": "2022-11-15T10:02:33.5062055+01:00",_x000D_
          "LastRefreshDate": "2020-11-09T16:15:48.1216079+01:00",_x000D_
          "TotalRefreshCount": 5,_x000D_
          "CustomInfo": {}_x000D_
        }_x000D_
      },_x000D_
      "9064": {_x000D_
        "$type": "Inside.Core.Formula.Definition.DefinitionAC, Inside.Core.Formula",_x000D_
        "ID": 9064,_x000D_
        "Results": [_x000D_
          [_x000D_
            "Catégorie 3"_x000D_
          ]_x000D_
        ],_x000D_
        "Statistics": {_x000D_
          "CreationDate": "2022-11-15T10:02:33.5062055+01:00",_x000D_
          "LastRefreshDate": "2020-11-09T16:15:48.1355701+01:00",_x000D_
          "TotalRefreshCount": 5,_x000D_
          "CustomInfo": {}_x000D_
        }_x000D_
      },_x000D_
      "9065": {_x000D_
        "$type": "Inside.Core.Formula.Definition.DefinitionAC, Inside.Core.Formula",_x000D_
        "ID": 9065,_x000D_
        "Results": [_x000D_
          [_x000D_
            ""_x000D_
          ]_x000D_
        ],_x000D_
        "Statistics": {_x000D_
          "CreationDate": "2022-11-15T10:02:33.5062055+01:00",_x000D_
          "LastRefreshDate": "2020-11-09T16:15:48.3747375+01:00",_x000D_
          "TotalRefreshCount": 5,_x000D_
          "CustomInfo": {}_x000D_
        }_x000D_
      },_x000D_
      "9066": {_x000D_
        "$type": "Inside.Core.Formula.Definition.DefinitionAC, Inside.Core.Formula",_x000D_
        "ID": 9066,_x000D_
        "Results": [_x000D_
          [_x000D_
            ""_x000D_
          ]_x000D_
        ],_x000D_
        "Statistics": {_x000D_
          "CreationDate": "2022-11-15T10:02:33.5062055+01:00",_x000D_
          "LastRefreshDate": "2020-11-09T16:15:48.147541+01:00",_x000D_
          "TotalRefreshCount": 5,_x000D_
          "CustomInfo": {}_x000D_
        }_x000D_
      },_x000D_
      "9067": {_x000D_
        "$type": "Inside.Core.Formula.Definition.DefinitionAC, Inside.Core.Formula",_x000D_
        "ID": 9067,_x000D_
        "Results": [_x000D_
          [_x000D_
            "Catégorie 1"_x000D_
          ]_x000D_
        ],_x000D_
        "Statistics": {_x000D_
          "CreationDate": "2022-11-15T10:02:33.5062055+01:00",_x000D_
          "LastRefreshDate": "2020-11-09T16:15:49.9374833+01:00",_x000D_
          "TotalRefreshCount": 5,_x000D_
          "CustomInfo": {}_x000D_
        }_x000D_
      },_x000D_
      "9068": {_x000D_
        "$type": "Inside.Core.Formula.Definition.DefinitionAC, Inside.Core.Formula",_x000D_
        "ID": 9068,_x000D_
        "Results": [_x000D_
          [_x000D_
            "Catégorie 4"_x000D_
          ]_x000D_
        ],_x000D_
        "Statistics": {_x000D_
          "CreationDate": "2022-11-15T10:02:33.5062055+01:00",_x000D_
          "LastRefreshDate": "2020-11-09T16:15:49.9394779+01:00",_x000D_
          "TotalRefreshCount": 5,_x000D_
          "CustomInfo": {}_x000D_
        }_x000D_
      },_x000D_
      "9069": {_x000D_
        "$type": "Inside.Core.Formula.Definition.DefinitionAC, Inside.Core.Formula",_x000D_
        "ID": 9069,_x000D_
        "Results": [_x000D_
          [_x000D_
            ""_x000D_
          ]_x000D_
        ],_x000D_
        "Statistics": {_x000D_
          "CreationDate": "2022-11-15T10:02:33.5062055+01:00",_x000D_
          "LastRefreshDate": "2020-11-09T16:15:48.1595077+01:00",_x000D_
          "TotalRefreshCount": 5,_x000D_
          "CustomInfo": {}_x000D_
        }_x000D_
      },_x000D_
      "9070": {_x000D_
        "$type": "Inside.Core.Formula.Definition.DefinitionAC, Inside.Core.Formula",_x000D_
        "ID": 9070,_x000D_
        "Results": [_x000D_
          [_x000D_
            "Catégorie 3"_x000D_
          ]_x000D_
        ],_x000D_
        "Statistics": {_x000D_
          "CreationDate": "2022-11-15T10:02:33.5062055+01:00",_x000D_
          "LastRefreshDate": "2020-11-09T16:15:48.8029961+01:00",_x000D_
          "TotalRefreshCount": 5,_x000D_
          "CustomInfo": {}_x000D_
        }_x000D_
      },_x000D_
      "9071": {_x000D_
        "$type": "Inside.Core.Formula.Definition.DefinitionAC, Inside.Core.Formula",_x000D_
        "ID": 9071,_x000D_
        "Results": [_x000D_
          [_x000D_
            ""_x000D_
          ]_x000D_
        ],_x000D_
        "Statistics": {_x000D_
          "CreationDate": "2022-11-15T10:02:33.5062055+01:00",_x000D_
          "LastRefreshDate": "2020-11-09T16:15:49.293253+01:00",_x000D_
          "TotalRefreshCount": 5,_x000D_
          "CustomInfo": {}_x000D_
        }_x000D_
      },_x000D_
      "9072": {_x000D_
        "$type": "Inside.Core.Formula.Definition.DefinitionAC, Inside.Core.Formula",_x000D_
        "ID": 9072,_x000D_
        "Results": [_x000D_
          [_x000D_
            ""_x000D_
          ]_x000D_
        ],_x000D_
        "Statistics": {_x000D_
          "CreationDate": "2022-11-15T10:02:33.5062055+01:00",_x000D_
          "LastRefreshDate": "2020-11-09T16:15:49.0797044+01:00",_x000D_
          "TotalRefreshCount": 5,_x000D_
          "CustomInfo": {}_x000D_
        }_x000D_
      },_x000D_
      "9073": {_x000D_
        "$type": "Inside.Core.Formula.Definition.DefinitionAC, Inside.Core.Formula",_x000D_
        "ID": 9073,_x000D_
        "Results": [_x000D_
          [_x000D_
            "Catégorie 2"_x000D_
          ]_x000D_
        ],_x000D_
        "Statistics": {_x000D_
          "CreationDate": "2022-11-15T10:02:33.5062055+01:00",_x000D_
          "LastRefreshDate": "2020-11-09T16:15:49.0816994+01:00",_x000D_
          "TotalRefreshCount": 5,_x000D_
          "CustomInfo": {}_x000D_
        }_x000D_
      },_x000D_
      "9074": {_x000D_
        "$type": "Inside.Core.Formula.Definition.DefinitionAC, Inside.Core.Formula",_x000D_
        "ID": 9074,_x000D_
        "Results": [_x000D_
          [_x000D_
            "Catégorie 1"_x000D_
          ]_x000D_
        ],_x000D_
        "Statistics": {_x000D_
          "CreationDate": "2022-11-15T10:02:33.5062055+01:00",_x000D_
          "LastRefreshDate": "2020-11-09T16:15:48.8706212+01:00",_x000D_
          "TotalRefreshCount": 5,_x000D_
          "CustomInfo": {}_x000D_
        }_x000D_
      },_x000D_
      "9075": {_x000D_
        "$type": "Inside.Core.Formula.Definition.DefinitionAC, Inside.Core.Formula",_x000D_
        "ID": 9075,_x000D_
        "Results": [_x000D_
          [_x000D_
            ""_x000D_
          ]_x000D_
        ],_x000D_
        "Statistics": {_x000D_
          "CreationDate": "2022-11-15T10:02:33.5062055+01:00",_x000D_
          "LastRefreshDate": "2020-11-09T16:15:48.8737583+01:00",_x000D_
          "TotalRefreshCount": 5,_x000D_
          "CustomInfo": {}_x000D_
        }_x000D_
      },_x000D_
      "9076": {_x000D_
        "$type": "Inside.Core.Formula.Definition.DefinitionAC, Inside.Core.Formula",_x000D_
        "ID": 9076,_x000D_
        "Results": [_x000D_
          [_x000D_
            "Catégorie 3"_x000D_
          ]_x000D_
        ],_x000D_
        "Statistics": {_x000D_
          "CreationDate": "2022-11-15T10:02:33.5062055+01:00",_x000D_
          "LastRefreshDate": "2020-11-09T16:15:48.875745+01:00",_x000D_
          "TotalRefreshCount": 5,_x000D_
          "CustomInfo": {}_x000D_
        }_x000D_
      },_x000D_
      "9077": {_x000D_
        "$type": "Inside.Core.Formula.Definition.DefinitionAC, Inside.Core.Formula",_x000D_
        "ID": 9077,_x000D_
        "Results": [_x000D_
          [_x000D_
            ""_x000D_
          ]_x000D_
        ],_x000D_
        "Statistics": {_x000D_
          "CreationDate": "2022-11-15T10:02:33.5062055+01:00",_x000D_
          "LastRefreshDate": "2020-11-09T16:15:48.8787371+01:00",_x000D_
          "TotalRefreshCount": 5,_x000D_
          "CustomInfo": {}_x000D_
        }_x000D_
      },_x000D_
      "9078": {_x000D_
        "$type": "Inside.Core.Formula.Definition.DefinitionAC, Inside.Core.Formula",_x000D_
        "ID": 9078,_x000D_
        "Results": [_x000D_
          [_x000D_
            ""_x000D_
          ]_x000D_
        ],_x000D_
        "Statistics": {_x000D_
          "CreationDate": "2022-11-15T10:02:33.5062055+01:00",_x000D_
          "LastRefreshDate": "2020-11-09T16:15:48.8817343+01:00",_x000D_
          "TotalRefreshCount": 5,_x000D_
          "CustomInfo": {}_x000D_
        }_x000D_
      },_x000D_
      "9079": {_x000D_
        "$type": "Inside.Core.Formula.Definition.DefinitionAC, Inside.Core.Formula",_x000D_
        "ID": 9079,_x000D_
        "Results": [_x000D_
          [_x000D_
            ""_x000D_
          ]_x000D_
        ],_x000D_
        "Statistics": {_x000D_
          "CreationDate": "2022-11-15T10:02:33.5062055+01:00",_x000D_
          "LastRefreshDate": "2020-11-09T16:15:48.8857196+01:00",_x000D_
          "TotalRefreshCount": 5,_x000D_
          "CustomInfo": {}_x000D_
        }_x000D_
      },_x000D_
      "9080": {_x000D_
        "$type": "Inside.Core.Formula.Definition.DefinitionAC, Inside.Core.Formula",_x000D_
        "ID": 9080,_x000D_
        "Results": [_x000D_
          [_x000D_
            "Catégorie 1"_x000D_
          ]_x000D_
        ],_x000D_
        "Statistics": {_x000D_
          "CreationDate": "2022-11-15T10:02:33.5062055+01:00",_x000D_
          "LastRefreshDate": "2020-11-09T16:15:48.8877145+01:00",_x000D_
          "TotalRefreshCount": 5,_x000D_
          "CustomInfo": {}_x000D_
        }_x000D_
      },_x000D_
      "9081": {_x000D_
        "$type": "Inside.Core.Formula.Definition.DefinitionAC, Inside.Core.Formula",_x000D_
        "ID": 9081,_x000D_
        "Results": [_x000D_
          [_x000D_
            "Catégorie 3"_x000D_
          ]_x000D_
        ],_x000D_
        "Statistics": {_x000D_
          "CreationDate": "2022-11-15T10:02:33.5062055+01:00",_x000D_
          "LastRefreshDate": "2020-11-09T16:15:48.8897495+01:00",_x000D_
          "TotalRefreshCount": 5,_x000D_
          "CustomInfo": {}_x000D_
        }_x000D_
      },_x000D_
      "9082": {_x000D_
        "$type": "Inside.Core.Formula.Definition.DefinitionAC, Inside.Core.Formula",_x000D_
        "ID": 9082,_x000D_
        "Results": [_x000D_
          [_x000D_
            "Catégorie 2"_x000D_
          ]_x000D_
        ],_x000D_
        "Statistics": {_x000D_
          "CreationDate": "2022-11-15T10:02:33.5062055+01:00",_x000D_
          "LastRefreshDate": "2020-11-09T16:15:48.8917422+01:00",_x000D_
          "TotalRefreshCount": 5,_x000D_
          "CustomInfo": {}_x000D_
        }_x000D_
      },_x000D_
      "9083": {_x000D_
        "$type": "Inside.Core.Formula.Definition.DefinitionAC, Inside.Core.Formula",_x000D_
        "ID": 9083,_x000D_
        "Results": [_x000D_
          [_x000D_
            "Catégorie 1"_x000D_
          ]_x000D_
        ],_x000D_
        "Statistics": {_x000D_
          "CreationDate": "2022-11-15T10:02:33.5062055+01:00",_x000D_
          "LastRefreshDate": "2020-11-09T16:15:48.8936984+01:00",_x000D_
          "TotalRefreshCount": 5,_x000D_
          "CustomInfo": {}_x000D_
        }_x000D_
      },_x000D_
      "9084": {_x000D_
        "$type": "Inside.Core.Formula.Definition.DefinitionAC, Inside.Core.Formula",_x000D_
        "ID": 9084,_x000D_
        "Results": [_x000D_
          [_x000D_
            ""_x000D_
          ]_x000D_
        ],_x000D_
        "Statistics": {_x000D_
          "CreationDate": "2022-11-15T10:02:33.5062055+01:00",_x000D_
          "LastRefreshDate": "2020-11-09T16:15:48.8957359+01:00",_x000D_
          "TotalRefreshCount": 5,_x000D_
          "CustomInfo": {}_x000D_
        }_x000D_
      },_x000D_
      "9085": {_x000D_
        "$type": "Inside.Core.Formula.Definition.DefinitionAC, Inside.Core.Formula",_x000D_
        "ID": 9085,_x000D_
        "Results": [_x000D_
          [_x000D_
            "Catégorie 3"_x000D_
          ]_x000D_
        ],_x000D_
        "Statistics": {_x000D_
          "CreationDate": "2022-11-15T10:02:33.5062055+01:00",_x000D_
          "LastRefreshDate": "2020-11-09T16:15:48.8976875+01:00",_x000D_
          "TotalRefreshCount": 5,_x000D_
          "CustomInfo": {}_x000D_
        }_x000D_
      },_x000D_
      "9086": {_x000D_
        "$type": "Inside.Core.Formula.Definition.DefinitionAC, Inside.Core.Formula",_x000D_
        "ID": 9086,_x000D_
        "Results": [_x000D_
          [_x000D_
            ""_x000D_
          ]_x000D_
        ],_x000D_
        "Statistics": {_x000D_
          "CreationDate": "2022-11-15T10:02:33.5062055+01:00",_x000D_
          "LastRefreshDate": "2020-11-09T16:15:48.8996826+01:00",_x000D_
          "TotalRefreshCount": 5,_x000D_
          "CustomInfo": {}_x000D_
        }_x000D_
      },_x000D_
      "9087": {_x000D_
        "$type": "Inside.Core.Formula.Definition.DefinitionAC, Inside.Core.Formula",_x000D_
        "ID": 9087,_x000D_
        "Results": [_x000D_
          [_x000D_
            "Catégorie 1"_x000D_
          ]_x000D_
        ],_x000D_
        "Statistics": {_x000D_
          "CreationDate": "2022-11-15T10:02:33.5062055+01:00",_x000D_
          "LastRefreshDate": "2020-11-09T16:15:48.9017212+01:00",_x000D_
          "TotalRefreshCount": 5,_x000D_
          "CustomInfo": {}_x000D_
        }_x000D_
      },_x000D_
      "9088": {_x000D_
        "$type": "Inside.Core.Formula.Definition.DefinitionAC, Inside.Core.Formula",_x000D_
        "ID": 9088,_x000D_
        "Results": [_x000D_
          [_x000D_
            ""_x000D_
          ]_x000D_
        ],_x000D_
        "Statistics": {_x000D_
          "CreationDate": "2022-11-15T10:02:33.5062055+01:00",_x000D_
          "LastRefreshDate": "2020-11-09T16:15:48.9036721+01:00",_x000D_
          "TotalRefreshCount": 5,_x000D_
          "CustomInfo": {}_x000D_
        }_x000D_
      },_x000D_
      "9089": {_x000D_
        "$type": "Inside.Core.Formula.Definition.DefinitionAC, Inside.Core.Formula",_x000D_
        "ID": 9089,_x000D_
        "Results": [_x000D_
          [_x000D_
            "Catégorie 1"_x000D_
          ]_x000D_
        ],_x000D_
        "Statistics": {_x000D_
          "CreationDate": "2022-11-15T10:02:33.5062055+01:00",_x000D_
          "LastRefreshDate": "2020-11-09T16:15:48.9057079+01:00",_x000D_
          "TotalRefreshCount": 5,_x000D_
          "CustomInfo": {}_x000D_
        }_x000D_
      },_x000D_
      "9090": {_x000D_
        "$type": "Inside.Core.Formula.Definition.DefinitionAC, Inside.Core.Formula",_x000D_
        "ID": 9090,_x000D_
        "Results": [_x000D_
          [_x000D_
            ""_x000D_
          ]_x000D_
        ],_x000D_
        "Statistics": {_x000D_
          "CreationDate": "2022-11-15T10:02:33.5062055+01:00",_x000D_
          "LastRefreshDate": "2020-11-09T16:15:48.908704+01:00",_x000D_
          "TotalRefreshCount": 5,_x000D_
          "CustomInfo": {}_x000D_
        }_x000D_
      },_x000D_
      "9091": {_x000D_
        "$type": "Inside.Core.Formula.Definition.DefinitionAC, Inside.Core.Formula",_x000D_
        "ID": 9091,_x000D_
        "Results": [_x000D_
          [_x000D_
            "Catégorie 4"_x000D_
          ]_x000D_
        ],_x000D_
        "Statistics": {_x000D_
          "CreationDate": "2022-11-15T10:02:33.5062055+01:00",_x000D_
          "LastRefreshDate": "2020-11-09T16:15:48.9106535+01:00",_x000D_
          "TotalRefreshCount": 5,_x000D_
          "CustomInfo": {}_x000D_
        }_x000D_
      },_x000D_
      "9092": {_x000D_
        "$type": "Inside.Core.Formula.Definition.DefinitionAC, Inside.Core.Formula",_x000D_
        "ID": 9092,_x000D_
        "Results": [_x000D_
          [_x000D_
            ""_x000D_
          ]_x000D_
        ],_x000D_
        "Statistics": {_x000D_
          "CreationDate": "2022-11-15T10:02:33.5062055+01:00",_x000D_
          "LastRefreshDate": "2020-11-09T16:15:48.9126486+01:00",_x000D_
          "TotalRefreshCount": 5,_x000D_
          "CustomInfo": {}_x000D_
        }_x000D_
      },_x000D_
      "9093": {_x000D_
        "$type": "Inside.Core.Formula.Definition.DefinitionAC, Inside.Core.Formula",_x000D_
        "ID": 9093,_x000D_
        "Results": [_x000D_
          [_x000D_
            ""_x000D_
          ]_x000D_
        ],_x000D_
        "Statistics": {_x000D_
          "CreationDate": "2022-11-15T10:02:33.5062055+01:00",_x000D_
          "LastRefreshDate": "2020-11-09T16:15:48.91479+01:00",_x000D_
          "TotalRefreshCount": 5,_x000D_
          "CustomInfo": {}_x000D_
        }_x000D_
      },_x000D_
      "9094": {_x000D_
        "$type": "Inside.Core.Formula.Definition.DefinitionAC, Inside.Core.Formula",_x000D_
        "ID": 9094,_x000D_
        "Results": [_x000D_
          [_x000D_
            "Catégorie 5"_x000D_
          ]_x000D_
        ],_x000D_
        "Statistics": {_x000D_
          "CreationDate": "2022-11-15T10:02:33.5062055+01:00",_x000D_
          "LastRefreshDate": "2020-11-09T16:15:48.9168224+01:00",_x000D_
          "TotalRefreshCount": 5,_x000D_
          "CustomInfo": {}_x000D_
        }_x000D_
      },_x000D_
      "9095": {_x000D_
        "$type": "Inside.Core.Formula.Definition.DefinitionAC, Inside.Core.Formula",_x000D_
        "ID": 9095,_x000D_
        "Results": [_x000D_
          [_x000D_
            ""_x000D_
          ]_x000D_
        ],_x000D_
        "Statistics": {_x000D_
          "CreationDate": "2022-11-15T10:02:33.5062055+01:00",_x000D_
          "LastRefreshDate": "2020-11-09T16:15:48.9188164+01:00",_x000D_
          "TotalRefreshCount": 5,_x000D_
          "CustomInfo": {}_x000D_
        }_x000D_
      },_x000D_
      "9096": {_x000D_
        "$type": "Inside.Core.Formula.Definition.DefinitionAC, Inside.Core.Formula",_x000D_
        "ID": 9096,_x000D_
        "Results": [_x000D_
          [_x000D_
            ""_x000D_
          ]_x000D_
        ],_x000D_
        "Statistics": {_x000D_
          "CreationDate": "2022-11-15T10:02:33.5062055+01:00",_x000D_
          "LastRefreshDate": "2020-11-09T16:15:48.9207744+01:00",_x000D_
          "TotalRefreshCount": 5,_x000D_
          "CustomInfo": {}_x000D_
        }_x000D_
      },_x000D_
      "9097": {_x000D_
        "$type": "Inside.Core.Formula.Definition.DefinitionAC, Inside.Core.Formula",_x000D_
        "ID": 9097,_x000D_
        "Results": [_x000D_
          [_x000D_
            ""_x000D_
          ]_x000D_
        ],_x000D_
        "Statistics": {_x000D_
          "CreationDate": "2022-11-15T10:02:33.5062055+01:00",_x000D_
          "LastRefreshDate": "2020-11-09T16:15:48.9227986+01:00",_x000D_
          "TotalRefreshCount": 5,_x000D_
          "CustomInfo": {}_x000D_
        }_x000D_
      },_x000D_
      "9098": {_x000D_
        "$type": "Inside.Core.Formula.Definition.DefinitionAC, Inside.Core.Formula",_x000D_
        "ID": 9098,_x000D_
        "Results": [_x000D_
          [_x000D_
            "Catégorie 1"_x000D_
          ]_x000D_
        ],_x000D_
        "Statistics": {_x000D_
          "CreationDate": "2022-11-15T10:02:33.5062055+01:00",_x000D_
          "LastRefreshDate": "2020-11-09T16:15:48.9247975+01:00",_x000D_
          "TotalRefreshCount": 5,_x000D_
          "CustomInfo": {}_x000D_
        }_x000D_
      },_x000D_
      "9099": {_x000D_
        "$type": "Inside.Core.Formula.Definition.DefinitionAC, Inside.Core.Formula",_x000D_
        "ID": 9099,_x000D_
        "Results": [_x000D_
          [_x000D_
            "Catégorie 2"_x000D_
          ]_x000D_
        ],_x000D_
        "Statistics": {_x000D_
          "CreationDate": "2022-11-15T10:02:33.5062055+01:00",_x000D_
          "LastRefreshDate": "2020-11-09T16:15:48.9267587+01:00",_x000D_
          "TotalRefreshCount": 5,_x000D_
          "CustomInfo": {}_x000D_
        }_x000D_
      },_x000D_
      "9100": {_x000D_
        "$type": "Inside.Core.Formula.Definition.DefinitionAC, Inside.Core.Formula",_x000D_
        "ID": 9100,_x000D_
        "Results": [_x000D_
          [_x000D_
            ""_x000D_
          ]_x000D_
        ],_x000D_
        "Statistics": {_x000D_
          "CreationDate": "2022-11-15T10:02:33.5062055+01:00",_x000D_
          "LastRefreshDate": "2020-11-09T16:15:48.9287911+01:00",_x000D_
          "TotalRefreshCount": 5,_x000D_
          "CustomInfo": {}_x000D_
        }_x000D_
      },_x000D_
      "9101": {_x000D_
        "$type": "Inside.Core.Formula.Definition.DefinitionAC, Inside.Core.Formula",_x000D_
        "ID": 9101,_x000D_
        "Results": [_x000D_
          [_x000D_
            "Catégorie 1"_x000D_
          ]_x000D_
        ],_x000D_
        "Statistics": {_x000D_
          "CreationDate": "2022-11-15T10:02:33.5062055+01:00",_x000D_
          "LastRefreshDate": "2020-11-09T16:15:48.931752+01:00",_x000D_
          "TotalRefreshCount": 5,_x000D_
          "CustomInfo": {}_x000D_
        }_x000D_
      },_x000D_
      "9102": {_x000D_
        "$type": "Inside.Core.Formula.Definition.DefinitionAC, Inside.Core.Formula",_x000D_
        "ID": 9102,_x000D_
        "Results": [_x000D_
          [_x000D_
            ""_x000D_
          ]_x000D_
        ],_x000D_
        "Statistics": {_x000D_
          "CreationDate": "2022-11-15T10:02:33.5062055+01:00",_x000D_
          "LastRefreshDate": "2020-11-09T16:15:48.9337777+01:00",_x000D_
          "TotalRefreshCount": 5,_x000D_
          "CustomInfo": {}_x000D_
        }_x000D_
      },_x000D_
      "9103": {_x000D_
        "$type": "Inside.Core.Formula.Definition.DefinitionAC, Inside.Core.Formula",_x000D_
        "ID": 9103,_x000D_
        "Results": [_x000D_
          [_x000D_
            "Catégorie 1"_x000D_
          ]_x000D_
        ],_x000D_
        "Statistics": {_x000D_
          "CreationDate": "2022-11-15T10:02:33.5062055+01:00",_x000D_
          "LastRefreshDate": "2020-11-09T16:15:48.9357827+01:00",_x000D_
          "TotalRefreshCount": 5,_x000D_
          "CustomInfo": {}_x000D_
        }_x000D_
      },_x000D_
      "9104": {_x000D_
        "$type": "Inside.Core.Formula.Definition.DefinitionAC, Inside.Core.Formula",_x000D_
        "ID": 9104,_x000D_
        "Results": [_x000D_
          [_x000D_
            "Catégorie 2"_x000D_
          ]_x000D_
        ],_x000D_
        "Statistics": {_x000D_
          "CreationDate": "2022-11-15T10:02:33.5062055+01:00",_x000D_
          "LastRefreshDate": "2020-11-09T16:15:48.9377639+01:00",_x000D_
          "TotalRefreshCount": 5,_x000D_
          "CustomInfo": {}_x000D_
        }_x000D_
      },_x000D_
      "9105": {_x000D_
        "$type": "Inside.Core.Formula.Definition.DefinitionAC, Inside.Core.Formula",_x000D_
        "ID": 9105,_x000D_
        "Results": [_x000D_
          [_x000D_
            ""_x000D_
          ]_x000D_
        ],_x000D_
        "Statistics": {_x000D_
          "CreationDate": "2022-11-15T10:02:33.5062055+01:00",_x000D_
          "LastRefreshDate": "2020-11-09T16:15:48.9397237+01:00",_x000D_
          "TotalRefreshCount": 5,_x000D_
          "CustomInfo": {}_x000D_
        }_x000D_
      },_x000D_
      "9106": {_x000D_
        "$type": "Inside.Core.Formula.Definition.DefinitionAC, Inside.Core.Formula",_x000D_
        "ID": 9106,_x000D_
        "Results": [_x000D_
          [_x000D_
            "200"_x000D_
          ]_x000D_
        ],_x000D_
        "Statistics": {_x000D_
          "CreationDate": "2022-11-15T10:02:33.5062055+01:00",_x000D_
          "LastRefreshDate": "2020-11-09T16:15:48.9417562+01:00",_x000D_
          "TotalRefreshCount": 5,_x000D_
          "CustomInfo": {}_x000D_
        }_x000D_
      },_x000D_
      "9107": {_x000D_
        "$type": "Inside.Core.Formula.Definition.DefinitionAC, Inside.Core.Formula",_x000D_
        "ID": 9107,_x000D_
        "Results": [_x000D_
          [_x000D_
            "250"_x000D_
          ]_x000D_
        ],_x000D_
        "Statistics": {_x000D_
          "CreationDate": "2022-11-15T10:02:33.5062055+01:00",_x000D_
          "LastRefreshDate": "2020-11-09T16:15:48.9437139+01:00",_x000D_
          "TotalRefreshCount": 5,_x000D_
          "CustomInfo": {}_x000D_
        }_x000D_
      },_x000D_
      "9108": {_x000D_
        "$type": "Inside.Core.Formula.Definition.DefinitionAC, Inside.Core.Formula",_x000D_
        "ID": 9108,_x000D_
        "Results": [_x000D_
          [_x000D_
            "400"_x000D_
          ]_x000D_
        ],_x000D_
        "Statistics": {_x000D_
          "CreationDate": "2022-11-15T10:02:33.5062055+01:00",_x000D_
          "LastRefreshDate": "2020-11-09T16:15:48.9447477+01:00",_x000D_
          "TotalRefreshCount": 5,_x000D_
          "CustomInfo": {}_x000D_
        }_x000D_
      },_x000D_
      "9109": {_x000D_
        "$type": "Inside.Core.Formula.Definition.DefinitionAC, Inside.Core.Formula",_x000D_
        "ID": 9109,_x000D_
        "Results": [_x000D_
          [_x000D_
            "250"_x000D_
          ]_x000D_
        ],_x000D_
        "Statistics": {_x000D_
          "CreationDate": "2022-11-15T10:02:33.5062055+01:00",_x000D_
          "LastRefreshDate": "2020-11-09T16:15:48.9467414+01:00",_x000D_
          "TotalRefreshCount": 5,_x000D_
          "CustomInfo": {}_x000D_
        }_x000D_
      },_x000D_
      "9110": {_x000D_
        "$type": "Inside.Core.Formula.Definition.DefinitionAC, Inside.Core.Formula",_x000D_
        "ID": 9110,_x000D_
        "Results": [_x000D_
          [_x000D_
            "200"_x000D_
          ]_x000D_
        ],_x000D_
        "Statistics": {_x000D_
          "CreationDate": "2022-11-15T10:02:33.5062055+01:00",_x000D_
          "LastRefreshDate": "2020-11-09T16:15:48.9487017+01:00",_x000D_
          "TotalRefreshCount": 5,_x000D_
          "CustomInfo": {}_x000D_
        }_x000D_
      },_x000D_
      "9111": {_x000D_
        "$type": "Inside.Core.Formula.Definition.DefinitionAC, Inside.Core.Formula",_x000D_
        "ID": 9111,_x000D_
        "Results": [_x000D_
          [_x000D_
            "200"_x000D_
          ]_x000D_
        ],_x000D_
        "Statistics": {_x000D_
          "CreationDate": "2022-11-15T10:02:33.5062055+01:00",_x000D_
          "LastRefreshDate": "2020-11-09T16:15:48.950703+01:00",_x000D_
          "TotalRefreshCount": 5,_x000D_
          "CustomInfo": {}_x000D_
        }_x000D_
      },_x000D_
      "9112": {_x000D_
        "$type": "Inside.Core.Formula.Definition.DefinitionAC, Inside.Core.Formula",_x000D_
        "ID": 9112,_x000D_
        "Results": [_x000D_
          [_x000D_
            "100"_x000D_
          ]_x000D_
        ],_x000D_
        "Statistics": {_x000D_
          "CreationDate": "2022-11-15T10:02:33.5062055+01:00",_x000D_
          "LastRefreshDate": "2020-11-09T16:15:48.9527269+01:00",_x000D_
          "TotalRefreshCount": 5,_x000D_
          "CustomInfo": {}_x000D_
        }_x000D_
      },_x000D_
      "9113": {_x000D_
        "$type": "Inside.Core.Formula.Definition.DefinitionAC, Inside.Core.Formula",_x000D_
        "ID": 9113,_x000D_
        "Results": [_x000D_
          [_x000D_
            "300"_x000D_
          ]_x000D_
        ],_x000D_
        "Statistics": {_x000D_
          "CreationDate": "2022-11-15T10:02:33.5062055+01:00",_x000D_
          "LastRefreshDate": "2020-11-09T16:15:48.9546853+01:00",_x000D_
          "TotalRefreshCount": 5,_x000D_
          "CustomInfo": {}_x000D_
        }_x000D_
      },_x000D_
      "9114": {_x000D_
        "$type": "Inside.Core.Formula.Definition.DefinitionAC, Inside.Core.Formula",_x000D_
        "ID": 9114,_x000D_
        "Results": [_x000D_
          [_x000D_
            "150"_x000D_
          ]_x000D_
        ],_x000D_
        "Statistics": {_x000D_
          "CreationDate": "2022-11-15T10:02:33.5062055+01:00",_x000D_
          "LastRefreshDate": "2020-11-09T16:15:48.9556825+01:00",_x000D_
          "TotalRefreshCount": 5,_x000D_
          "CustomInfo": {}_x000D_
        }_x000D_
      },_x000D_
      "9115": {_x000D_
        "$type": "Inside.Core.Formula.Definition.DefinitionAC, Inside.Core.Formula",_x000D_
        "ID": 9115,_x000D_
        "Results": [_x000D_
          [_x000D_
            "200"_x000D_
          ]_x000D_
        ],_x000D_
        "Statistics": {_x000D_
          "CreationDate": "2022-11-15T10:02:33.5062055+01:00",_x000D_
          "LastRefreshDate": "2020-11-09T16:15:48.9576762+01:00",_x000D_
          "TotalRefreshCount": 5,_x000D_
          "CustomInfo": {}_x000D_
        }_x000D_
      },_x000D_
      "9116": {_x000D_
        "$type": "Inside.Core.Formula.Definition.DefinitionAC, Inside.Core.Formula",_x000D_
        "ID": 9116,_x000D_
        "Results": [_x000D_
          [_x000D_
            "100"_x000D_
          ]_x000D_
        ],_x000D_
        "Statistics": {_x000D_
          "CreationDate": "2022-11-15T10:02:33.5062055+01:00",_x000D_
          "LastRefreshDate": "2020-11-09T16:15:48.9596904+01:00",_x000D_
          "TotalRefreshCount": 5,_x000D_
          "CustomInfo": {}_x000D_
        }_x000D_
      },_x000D_
      "9117": {_x000D_
        "$type": "Inside.Core.Formula.Definition.DefinitionAC, Inside.Core.Formula",_x000D_
        "ID": 9117,_x000D_
        "Results": [_x000D_
          [_x000D_
            "300"_x000D_
          ]_x000D_
        ],_x000D_
        "Statistics": {_x000D_
          "CreationDate": "2022-11-15T10:02:33.5062055+01:00",_x000D_
          "LastRefreshDate": "2020-11-09T16:15:48.9606694+01:00",_x000D_
          "TotalRefreshCount": 5,_x000D_
          "CustomInfo": {}_x000D_
        }_x000D_
      },_x000D_
      "9118": {_x000D_
        "$type": "Inside.Core.Formula.Definition.DefinitionAC, Inside.Core.Formula",_x000D_
        "ID": 9118,_x000D_
        "Results": [_x000D_
          [_x000D_
            "150"_x000D_
          ]_x000D_
        ],_x000D_
        "Statistics": {_x000D_
          "CreationDate": "2022-11-15T10:02:33.5062055+01:00",_x000D_
          "LastRefreshDate": "2020-11-09T16:15:48.9627068+01:00",_x000D_
          "TotalRefreshCount": 5,_x000D_
          "CustomInfo": {}_x000D_
        }_x000D_
      },_x000D_
      "9119": {_x000D_
        "$type": "Inside.Core.Formula.Definition.DefinitionAC, Inside.Core.Formula",_x000D_
        "ID": 9119,_x000D_
        "Results": [_x000D_
          [_x000D_
            "200"_x000D_
          ]_x000D_
        ],_x000D_
        "Statistics": {_x000D_
          "CreationDate": "2022-11-15T10:02:33.5062055+01:00",_x000D_
          "LastRefreshDate": "2020-11-09T16:15:48.9646982+01:00",_x000D_
          "TotalRefreshCount": 5,_x000D_
          "CustomInfo": {}_x000D_
        }_x000D_
      },_x000D_
      "9120": {_x000D_
        "$type": "Inside.Core.Formula.Definition.DefinitionAC, Inside.Core.Formula",_x000D_
        "ID": 9120,_x000D_
        "Results": [_x000D_
          [_x000D_
            "250"_x000D_
          ]_x000D_
        ],_x000D_
        "Statistics": {_x000D_
          "CreationDate": "2022-11-15T10:02:33.5062055+01:00",_x000D_
          "LastRefreshDate": "2020-11-09T16:15:48.9666595+01:00",_x000D_
          "TotalRefreshCount": 5,_x000D_
          "CustomInfo": {}_x000D_
        }_x000D_
      },_x000D_
      "9121": {_x000D_
        "$type": "Inside.Core.Formula.Definition.DefinitionAC, Inside.Core.Formula",_x000D_
        "ID": 9121,_x000D_
        "Results": [_x000D_
          [_x000D_
            "200"_x000D_
          ]_x000D_
        ],_x000D_
        "Statistics": {_x000D_
          "CreationDate": "2022-11-15T10:02:33.5062055+01:00",_x000D_
          "LastRefreshDate": "2020-11-09T16:15:48.9686537+01:00",_x000D_
          "TotalRefreshCount": 5,_x000D_
          "CustomInfo": {}_x000D_
        }_x000D_
      },_x000D_
      "9122": {_x000D_
        "$type": "Inside.Core.Formula.Definition.DefinitionAC, Inside.Core.Formula",_x000D_
        "ID": 9122,_x000D_
        "Results": [_x000D_
          [_x000D_
            "100"_x000D_
          ]_x000D_
        ],_x000D_
        "Statistics": {_x000D_
          "CreationDate": "2022-11-15T10:02:33.5062055+01:00",_x000D_
          "LastRefreshDate": "2020-11-09T16:15:48.9706484+01:00",_x000D_
          "TotalRefreshCount": 5,_x000D_
          "CustomInfo": {}_x000D_
        }_x000D_
      },_x000D_
      "9123": {_x000D_
        "$type": "Inside.Core.Formula.Definition.DefinitionAC, Inside.Core.Formula",_x000D_
        "ID": 9123,_x000D_
        "Results": [_x000D_
          [_x000D_
            "200"_x000D_
          ]_x000D_
        ],_x000D_
        "Statistics": {_x000D_
          "CreationDate": "2022-11-15T10:02:33.5062055+01:00",_x000D_
          "LastRefreshDate": "2020-11-09T16:15:48.9716456+01:00",_x000D_
          "TotalRefreshCount": 5,_x000D_
          "CustomI</t>
  </si>
  <si>
    <t>nfo": {}_x000D_
        }_x000D_
      },_x000D_
      "9124": {_x000D_
        "$type": "Inside.Core.Formula.Definition.DefinitionAC, Inside.Core.Formula",_x000D_
        "ID": 9124,_x000D_
        "Results": [_x000D_
          [_x000D_
            "250"_x000D_
          ]_x000D_
        ],_x000D_
        "Statistics": {_x000D_
          "CreationDate": "2022-11-15T10:02:33.5062055+01:00",_x000D_
          "LastRefreshDate": "2020-11-09T16:15:48.9737841+01:00",_x000D_
          "TotalRefreshCount": 5,_x000D_
          "CustomInfo": {}_x000D_
        }_x000D_
      },_x000D_
      "9125": {_x000D_
        "$type": "Inside.Core.Formula.Definition.DefinitionAC, Inside.Core.Formula",_x000D_
        "ID": 9125,_x000D_
        "Results": [_x000D_
          [_x000D_
            "400"_x000D_
          ]_x000D_
        ],_x000D_
        "Statistics": {_x000D_
          "CreationDate": "2022-11-15T10:02:33.5062055+01:00",_x000D_
          "LastRefreshDate": "2020-11-09T16:15:48.9747997+01:00",_x000D_
          "TotalRefreshCount": 5,_x000D_
          "CustomInfo": {}_x000D_
        }_x000D_
      },_x000D_
      "9126": {_x000D_
        "$type": "Inside.Core.Formula.Definition.DefinitionAC, Inside.Core.Formula",_x000D_
        "ID": 9126,_x000D_
        "Results": [_x000D_
          [_x000D_
            "250"_x000D_
          ]_x000D_
        ],_x000D_
        "Statistics": {_x000D_
          "CreationDate": "2022-11-15T10:02:33.5062055+01:00",_x000D_
          "LastRefreshDate": "2020-11-09T16:15:48.976765+01:00",_x000D_
          "TotalRefreshCount": 5,_x000D_
          "CustomInfo": {}_x000D_
        }_x000D_
      },_x000D_
      "9127": {_x000D_
        "$type": "Inside.Core.Formula.Definition.DefinitionAC, Inside.Core.Formula",_x000D_
        "ID": 9127,_x000D_
        "Results": [_x000D_
          [_x000D_
            "200"_x000D_
          ]_x000D_
        ],_x000D_
        "Statistics": {_x000D_
          "CreationDate": "2022-11-15T10:02:33.5062055+01:00",_x000D_
          "LastRefreshDate": "2020-11-09T16:15:48.9788122+01:00",_x000D_
          "TotalRefreshCount": 5,_x000D_
          "CustomInfo": {}_x000D_
        }_x000D_
      },_x000D_
      "9128": {_x000D_
        "$type": "Inside.Core.Formula.Definition.DefinitionAC, Inside.Core.Formula",_x000D_
        "ID": 9128,_x000D_
        "Results": [_x000D_
          [_x000D_
            "200"_x000D_
          ]_x000D_
        ],_x000D_
        "Statistics": {_x000D_
          "CreationDate": "2022-11-15T10:02:33.5062055+01:00",_x000D_
          "LastRefreshDate": "2020-11-09T16:15:48.9797573+01:00",_x000D_
          "TotalRefreshCount": 5,_x000D_
          "CustomInfo": {}_x000D_
        }_x000D_
      },_x000D_
      "9129": {_x000D_
        "$type": "Inside.Core.Formula.Definition.DefinitionAC, Inside.Core.Formula",_x000D_
        "ID": 9129,_x000D_
        "Results": [_x000D_
          [_x000D_
            "100"_x000D_
          ]_x000D_
        ],_x000D_
        "Statistics": {_x000D_
          "CreationDate": "2022-11-15T10:02:33.5062055+01:00",_x000D_
          "LastRefreshDate": "2020-11-09T16:15:48.9827819+01:00",_x000D_
          "TotalRefreshCount": 5,_x000D_
          "CustomInfo": {}_x000D_
        }_x000D_
      },_x000D_
      "9130": {_x000D_
        "$type": "Inside.Core.Formula.Definition.DefinitionAC, Inside.Core.Formula",_x000D_
        "ID": 9130,_x000D_
        "Results": [_x000D_
          [_x000D_
            "300"_x000D_
          ]_x000D_
        ],_x000D_
        "Statistics": {_x000D_
          "CreationDate": "2022-11-15T10:02:33.5062055+01:00",_x000D_
          "LastRefreshDate": "2020-11-09T16:15:48.9838536+01:00",_x000D_
          "TotalRefreshCount": 5,_x000D_
          "CustomInfo": {}_x000D_
        }_x000D_
      },_x000D_
      "9131": {_x000D_
        "$type": "Inside.Core.Formula.Definition.DefinitionAC, Inside.Core.Formula",_x000D_
        "ID": 9131,_x000D_
        "Results": [_x000D_
          [_x000D_
            "150"_x000D_
          ]_x000D_
        ],_x000D_
        "Statistics": {_x000D_
          "CreationDate": "2022-11-15T10:02:33.5062055+01:00",_x000D_
          "LastRefreshDate": "2020-11-09T16:15:48.9858318+01:00",_x000D_
          "TotalRefreshCount": 5,_x000D_
          "CustomInfo": {}_x000D_
        }_x000D_
      },_x000D_
      "9132": {_x000D_
        "$type": "Inside.Core.Formula.Definition.DefinitionAC, Inside.Core.Formula",_x000D_
        "ID": 9132,_x000D_
        "Results": [_x000D_
          [_x000D_
            "200"_x000D_
          ]_x000D_
        ],_x000D_
        "Statistics": {_x000D_
          "CreationDate": "2022-11-15T10:02:33.5062055+01:00",_x000D_
          "LastRefreshDate": "2020-11-09T16:15:48.9878273+01:00",_x000D_
          "TotalRefreshCount": 5,_x000D_
          "CustomInfo": {}_x000D_
        }_x000D_
      },_x000D_
      "9133": {_x000D_
        "$type": "Inside.Core.Formula.Definition.DefinitionAC, Inside.Core.Formula",_x000D_
        "ID": 9133,_x000D_
        "Results": [_x000D_
          [_x000D_
            "250"_x000D_
          ]_x000D_
        ],_x000D_
        "Statistics": {_x000D_
          "CreationDate": "2022-11-15T10:02:33.5062055+01:00",_x000D_
          "LastRefreshDate": "2020-11-09T16:15:48.988824+01:00",_x000D_
          "TotalRefreshCount": 5,_x000D_
          "CustomInfo": {}_x000D_
        }_x000D_
      },_x000D_
      "9134": {_x000D_
        "$type": "Inside.Core.Formula.Definition.DefinitionAC, Inside.Core.Formula",_x000D_
        "ID": 9134,_x000D_
        "Results": [_x000D_
          [_x000D_
            "200"_x000D_
          ]_x000D_
        ],_x000D_
        "Statistics": {_x000D_
          "CreationDate": "2022-11-15T10:02:33.5062055+01:00",_x000D_
          "LastRefreshDate": "2020-11-09T16:15:48.9908188+01:00",_x000D_
          "TotalRefreshCount": 5,_x000D_
          "CustomInfo": {}_x000D_
        }_x000D_
      },_x000D_
      "9135": {_x000D_
        "$type": "Inside.Core.Formula.Definition.DefinitionAC, Inside.Core.Formula",_x000D_
        "ID": 9135,_x000D_
        "Results": [_x000D_
          [_x000D_
            "100"_x000D_
          ]_x000D_
        ],_x000D_
        "Statistics": {_x000D_
          "CreationDate": "2022-11-15T10:02:33.5062055+01:00",_x000D_
          "LastRefreshDate": "2020-11-09T16:15:48.9928135+01:00",_x000D_
          "TotalRefreshCount": 5,_x000D_
          "CustomInfo": {}_x000D_
        }_x000D_
      },_x000D_
      "9136": {_x000D_
        "$type": "Inside.Core.Formula.Definition.DefinitionAC, Inside.Core.Formula",_x000D_
        "ID": 9136,_x000D_
        "Results": [_x000D_
          [_x000D_
            "150"_x000D_
          ]_x000D_
        ],_x000D_
        "Statistics": {_x000D_
          "CreationDate": "2022-11-15T10:02:33.5062055+01:00",_x000D_
          "LastRefreshDate": "2020-11-09T16:15:48.9947938+01:00",_x000D_
          "TotalRefreshCount": 5,_x000D_
          "CustomInfo": {}_x000D_
        }_x000D_
      },_x000D_
      "9137": {_x000D_
        "$type": "Inside.Core.Formula.Definition.DefinitionAC, Inside.Core.Formula",_x000D_
        "ID": 9137,_x000D_
        "Results": [_x000D_
          [_x000D_
            "200"_x000D_
          ]_x000D_
        ],_x000D_
        "Statistics": {_x000D_
          "CreationDate": "2022-11-15T10:02:33.5062055+01:00",_x000D_
          "LastRefreshDate": "2020-11-09T16:15:48.9957533+01:00",_x000D_
          "TotalRefreshCount": 5,_x000D_
          "CustomInfo": {}_x000D_
        }_x000D_
      },_x000D_
      "9138": {_x000D_
        "$type": "Inside.Core.Formula.Definition.DefinitionAC, Inside.Core.Formula",_x000D_
        "ID": 9138,_x000D_
        "Results": [_x000D_
          [_x000D_
            "300"_x000D_
          ]_x000D_
        ],_x000D_
        "Statistics": {_x000D_
          "CreationDate": "2022-11-15T10:02:33.5062055+01:00",_x000D_
          "LastRefreshDate": "2020-11-09T16:15:48.9977814+01:00",_x000D_
          "TotalRefreshCount": 5,_x000D_
          "CustomInfo": {}_x000D_
        }_x000D_
      },_x000D_
      "9139": {_x000D_
        "$type": "Inside.Core.Formula.Definition.DefinitionAC, Inside.Core.Formula",_x000D_
        "ID": 9139,_x000D_
        "Results": [_x000D_
          [_x000D_
            "300"_x000D_
          ]_x000D_
        ],_x000D_
        "Statistics": {_x000D_
          "CreationDate": "2022-11-15T10:02:33.5062055+01:00",_x000D_
          "LastRefreshDate": "2020-11-09T16:15:48.9997442+01:00",_x000D_
          "TotalRefreshCount": 5,_x000D_
          "CustomInfo": {}_x000D_
        }_x000D_
      },_x000D_
      "9140": {_x000D_
        "$type": "Inside.Core.Formula.Definition.DefinitionAC, Inside.Core.Formula",_x000D_
        "ID": 9140,_x000D_
        "Results": [_x000D_
          [_x000D_
            "100"_x000D_
          ]_x000D_
        ],_x000D_
        "Statistics": {_x000D_
          "CreationDate": "2022-11-15T10:02:33.5062055+01:00",_x000D_
          "LastRefreshDate": "2020-11-09T16:15:49.0017376+01:00",_x000D_
          "TotalRefreshCount": 5,_x000D_
          "CustomInfo": {}_x000D_
        }_x000D_
      },_x000D_
      "9141": {_x000D_
        "$type": "Inside.Core.Formula.Definition.DefinitionAC, Inside.Core.Formula",_x000D_
        "ID": 9141,_x000D_
        "Results": [_x000D_
          [_x000D_
            "200"_x000D_
          ]_x000D_
        ],_x000D_
        "Statistics": {_x000D_
          "CreationDate": "2022-11-15T10:02:33.5062055+01:00",_x000D_
          "LastRefreshDate": "2020-11-09T16:15:49.0027352+01:00",_x000D_
          "TotalRefreshCount": 5,_x000D_
          "CustomInfo": {}_x000D_
        }_x000D_
      },_x000D_
      "9142": {_x000D_
        "$type": "Inside.Core.Formula.Definition.DefinitionAC, Inside.Core.Formula",_x000D_
        "ID": 9142,_x000D_
        "Results": [_x000D_
          [_x000D_
            "250"_x000D_
          ]_x000D_
        ],_x000D_
        "Statistics": {_x000D_
          "CreationDate": "2022-11-15T10:02:33.5062055+01:00",_x000D_
          "LastRefreshDate": "2020-11-09T16:15:49.0048452+01:00",_x000D_
          "TotalRefreshCount": 5,_x000D_
          "CustomInfo": {}_x000D_
        }_x000D_
      },_x000D_
      "9143": {_x000D_
        "$type": "Inside.Core.Formula.Definition.DefinitionAC, Inside.Core.Formula",_x000D_
        "ID": 9143,_x000D_
        "Results": [_x000D_
          [_x000D_
            "200"_x000D_
          ]_x000D_
        ],_x000D_
        "Statistics": {_x000D_
          "CreationDate": "2022-11-15T10:02:33.5062055+01:00",_x000D_
          "LastRefreshDate": "2020-11-09T16:15:49.006885+01:00",_x000D_
          "TotalRefreshCount": 5,_x000D_
          "CustomInfo": {}_x000D_
        }_x000D_
      },_x000D_
      "9144": {_x000D_
        "$type": "Inside.Core.Formula.Definition.DefinitionAC, Inside.Core.Formula",_x000D_
        "ID": 9144,_x000D_
        "Results": [_x000D_
          [_x000D_
            "100"_x000D_
          ]_x000D_
        ],_x000D_
        "Statistics": {_x000D_
          "CreationDate": "2022-11-15T10:02:33.5062055+01:00",_x000D_
          "LastRefreshDate": "2020-11-09T16:15:49.0078371+01:00",_x000D_
          "TotalRefreshCount": 5,_x000D_
          "CustomInfo": {}_x000D_
        }_x000D_
      },_x000D_
      "9145": {_x000D_
        "$type": "Inside.Core.Formula.Definition.DefinitionAC, Inside.Core.Formula",_x000D_
        "ID": 9145,_x000D_
        "Results": [_x000D_
          [_x000D_
            "100"_x000D_
          ]_x000D_
        ],_x000D_
        "Statistics": {_x000D_
          "CreationDate": "2022-11-15T10:02:33.5062055+01:00",_x000D_
          "LastRefreshDate": "2020-11-09T16:15:49.009866+01:00",_x000D_
          "TotalRefreshCount": 5,_x000D_
          "CustomInfo": {}_x000D_
        }_x000D_
      },_x000D_
      "9146": {_x000D_
        "$type": "Inside.Core.Formula.Definition.DefinitionAC, Inside.Core.Formula",_x000D_
        "ID": 9146,_x000D_
        "Results": [_x000D_
          [_x000D_
            "250"_x000D_
          ]_x000D_
        ],_x000D_
        "Statistics": {_x000D_
          "CreationDate": "2022-11-15T10:02:33.5062055+01:00",_x000D_
          "LastRefreshDate": "2020-11-09T16:15:49.0118274+01:00",_x000D_
          "TotalRefreshCount": 5,_x000D_
          "CustomInfo": {}_x000D_
        }_x000D_
      },_x000D_
      "9147": {_x000D_
        "$type": "Inside.Core.Formula.Definition.DefinitionAC, Inside.Core.Formula",_x000D_
        "ID": 9147,_x000D_
        "Results": [_x000D_
          [_x000D_
            "300"_x000D_
          ]_x000D_
        ],_x000D_
        "Statistics": {_x000D_
          "CreationDate": "2022-11-15T10:02:33.5062055+01:00",_x000D_
          "LastRefreshDate": "2020-11-09T16:15:49.0142149+01:00",_x000D_
          "TotalRefreshCount": 5,_x000D_
          "CustomInfo": {}_x000D_
        }_x000D_
      },_x000D_
      "9148": {_x000D_
        "$type": "Inside.Core.Formula.Definition.DefinitionAC, Inside.Core.Formula",_x000D_
        "ID": 9148,_x000D_
        "Results": [_x000D_
          [_x000D_
            "100"_x000D_
          ]_x000D_
        ],_x000D_
        "Statistics": {_x000D_
          "CreationDate": "2022-11-15T10:02:33.5062055+01:00",_x000D_
          "LastRefreshDate": "2020-11-09T16:15:49.0161969+01:00",_x000D_
          "TotalRefreshCount": 5,_x000D_
          "CustomInfo": {}_x000D_
        }_x000D_
      },_x000D_
      "9149": {_x000D_
        "$type": "Inside.Core.Formula.Definition.DefinitionAC, Inside.Core.Formula",_x000D_
        "ID": 9149,_x000D_
        "Results": [_x000D_
          [_x000D_
            "150"_x000D_
          ]_x000D_
        ],_x000D_
        "Statistics": {_x000D_
          "CreationDate": "2022-11-15T10:02:33.5062055+01:00",_x000D_
          "LastRefreshDate": "2020-11-09T16:15:49.0182241+01:00",_x000D_
          "TotalRefreshCount": 5,_x000D_
          "CustomInfo": {}_x000D_
        }_x000D_
      },_x000D_
      "9150": {_x000D_
        "$type": "Inside.Core.Formula.Definition.DefinitionAC, Inside.Core.Formula",_x000D_
        "ID": 9150,_x000D_
        "Results": [_x000D_
          [_x000D_
            "200"_x000D_
          ]_x000D_
        ],_x000D_
        "Statistics": {_x000D_
          "CreationDate": "2022-11-15T10:02:33.5062055+01:00",_x000D_
          "LastRefreshDate": "2020-11-09T16:15:49.0202196+01:00",_x000D_
          "TotalRefreshCount": 5,_x000D_
          "CustomInfo": {}_x000D_
        }_x000D_
      },_x000D_
      "9151": {_x000D_
        "$type": "Inside.Core.Formula.Definition.DefinitionAC, Inside.Core.Formula",_x000D_
        "ID": 9151,_x000D_
        "Results": [_x000D_
          [_x000D_
            "100"_x000D_
          ]_x000D_
        ],_x000D_
        "Statistics": {_x000D_
          "CreationDate": "2022-11-15T10:02:33.5062055+01:00",_x000D_
          "LastRefreshDate": "2020-11-09T16:15:49.0212126+01:00",_x000D_
          "TotalRefreshCount": 5,_x000D_
          "CustomInfo": {}_x000D_
        }_x000D_
      },_x000D_
      "9152": {_x000D_
        "$type": "Inside.Core.Formula.Definition.DefinitionAC, Inside.Core.Formula",_x000D_
        "ID": 9152,_x000D_
        "Results": [_x000D_
          [_x000D_
            "300"_x000D_
          ]_x000D_
        ],_x000D_
        "Statistics": {_x000D_
          "CreationDate": "2022-11-15T10:02:33.5062055+01:00",_x000D_
          "LastRefreshDate": "2020-11-09T16:15:49.023211+01:00",_x000D_
          "TotalRefreshCount": 5,_x000D_
          "CustomInfo": {}_x000D_
        }_x000D_
      },_x000D_
      "9153": {_x000D_
        "$type": "Inside.Core.Formula.Definition.DefinitionAC, Inside.Core.Formula",_x000D_
        "ID": 9153,_x000D_
        "Results": [_x000D_
          [_x000D_
            "100"_x000D_
          ]_x000D_
        ],_x000D_
        "Statistics": {_x000D_
          "CreationDate": "2022-11-15T10:02:33.5062055+01:00",_x000D_
          "LastRefreshDate": "2020-11-09T16:15:49.0252038+01:00",_x000D_
          "TotalRefreshCount": 5,_x000D_
          "CustomInfo": {}_x000D_
        }_x000D_
      },_x000D_
      "9154": {_x000D_
        "$type": "Inside.Core.Formula.Definition.DefinitionAC, Inside.Core.Formula",_x000D_
        "ID": 9154,_x000D_
        "Results": [_x000D_
          [_x000D_
            "200"_x000D_
          ]_x000D_
        ],_x000D_
        "Statistics": {_x000D_
          "CreationDate": "2022-11-15T10:02:33.5062055+01:00",_x000D_
          "LastRefreshDate": "2020-11-09T16:15:49.0272096+01:00",_x000D_
          "TotalRefreshCount": 5,_x000D_
          "CustomInfo": {}_x000D_
        }_x000D_
      },_x000D_
      "9155": {_x000D_
        "$type": "Inside.Core.Formula.Definition.DefinitionAC, Inside.Core.Formula",_x000D_
        "ID": 9155,_x000D_
        "Results": [_x000D_
          [_x000D_
            "250"_x000D_
          ]_x000D_
        ],_x000D_
        "Statistics": {_x000D_
          "CreationDate": "2022-11-15T10:02:33.5062055+01:00",_x000D_
          "LastRefreshDate": "2020-11-09T16:15:49.0292038+01:00",_x000D_
          "TotalRefreshCount": 5,_x000D_
          "CustomInfo": {}_x000D_
        }_x000D_
      },_x000D_
      "9156": {_x000D_
        "$type": "Inside.Core.Formula.Definition.DefinitionAC, Inside.Core.Formula",_x000D_
        "ID": 9156,_x000D_
        "Results": [_x000D_
          [_x000D_
            "400"_x000D_
          ]_x000D_
        ],_x000D_
        "Statistics": {_x000D_
          "CreationDate": "2022-11-15T10:02:33.5062055+01:00",_x000D_
          "LastRefreshDate": "2020-11-09T16:15:49.0302013+01:00",_x000D_
          "TotalRefreshCount": 5,_x000D_
          "CustomInfo": {}_x000D_
        }_x000D_
      },_x000D_
      "9157": {_x000D_
        "$type": "Inside.Core.Formula.Definition.DefinitionAC, Inside.Core.Formula",_x000D_
        "ID": 9157,_x000D_
        "Results": [_x000D_
          [_x000D_
            "250"_x000D_
          ]_x000D_
        ],_x000D_
        "Statistics": {_x000D_
          "CreationDate": "2022-11-15T10:02:33.5062055+01:00",_x000D_
          "LastRefreshDate": "2020-11-09T16:15:49.0322215+01:00",_x000D_
          "TotalRefreshCount": 5,_x000D_
          "CustomInfo": {}_x000D_
        }_x000D_
      },_x000D_
      "9158": {_x000D_
        "$type": "Inside.Core.Formula.Definition.DefinitionAC, Inside.Core.Formula",_x000D_
        "ID": 9158,_x000D_
        "Results": [_x000D_
          [_x000D_
            "150"_x000D_
          ]_x000D_
        ],_x000D_
        "Statistics": {_x000D_
          "CreationDate": "2022-11-15T10:02:33.5062055+01:00",_x000D_
          "LastRefreshDate": "2020-11-09T16:15:49.0342441+01:00",_x000D_
          "TotalRefreshCount": 5,_x000D_
          "CustomInfo": {}_x000D_
        }_x000D_
      },_x000D_
      "9159": {_x000D_
        "$type": "Inside.Core.Formula.Definition.DefinitionAC, Inside.Core.Formula",_x000D_
        "ID": 9159,_x000D_
        "Results": [_x000D_
          [_x000D_
            "3"_x000D_
          ]_x000D_
        ],_x000D_
        "Statistics": {_x000D_
          "CreationDate": "2022-11-15T10:02:33.5062055+01:00",_x000D_
          "LastRefreshDate": "2020-11-09T16:15:48.0497463+01:00",_x000D_
          "TotalRefreshCount": 5,_x000D_
          "CustomInfo": {}_x000D_
        }_x000D_
      },_x000D_
      "9160": {_x000D_
        "$type": "Inside.Core.Formula.Definition.DefinitionAC, Inside.Core.Formula",_x000D_
        "ID": 9160,_x000D_
        "Results": [_x000D_
          [_x000D_
            "3"_x000D_
          ]_x000D_
        ],_x000D_
        "Statistics": {_x000D_
          "CreationDate": "2022-11-15T10:02:33.5062055+01:00",_x000D_
          "LastRefreshDate": "2020-11-09T16:15:48.0637571+01:00",_x000D_
          "TotalRefreshCount": 5,_x000D_
          "CustomInfo": {}_x000D_
        }_x000D_
      },_x000D_
      "9161": {_x000D_
        "$type": "Inside.Core.Formula.Definition.DefinitionAC, Inside.Core.Formula",_x000D_
        "ID": 9161,_x000D_
        "Results": [_x000D_
          [_x000D_
            "2"_x000D_
          ]_x000D_
        ],_x000D_
        "Statistics": {_x000D_
          "CreationDate": "2022-11-15T10:02:33.5062055+01:00",_x000D_
          "LastRefreshDate": "2020-11-09T16:15:48.0767622+01:00",_x000D_
          "TotalRefreshCount": 5,_x000D_
          "CustomInfo": {}_x000D_
        }_x000D_
      },_x000D_
      "9162": {_x000D_
        "$type": "Inside.Core.Formula.Definition.DefinitionAC, Inside.Core.Formula",_x000D_
        "ID": 9162,_x000D_
        "Results": [_x000D_
          [_x000D_
            "1"_x000D_
          ]_x000D_
        ],_x000D_
        "Statistics": {_x000D_
          "CreationDate": "2022-11-15T10:02:33.5062055+01:00",_x000D_
          "LastRefreshDate": "2020-11-09T16:15:48.108335+01:00",_x000D_
          "TotalRefreshCount": 5,_x000D_
          "CustomInfo": {}_x000D_
        }_x000D_
      },_x000D_
      "9163": {_x000D_
        "$type": "Inside.Core.Formula.Definition.DefinitionAC, Inside.Core.Formula",_x000D_
        "ID": 9163,_x000D_
        "Results": [_x000D_
          [_x000D_
            "1"_x000D_
          ]_x000D_
        ],_x000D_
        "Statistics": {_x000D_
          "CreationDate": "2022-11-15T10:02:33.5062055+01:00",_x000D_
          "LastRefreshDate": "2020-11-09T16:15:48.1226053+01:00",_x000D_
          "TotalRefreshCount": 5,_x000D_
          "CustomInfo": {}_x000D_
        }_x000D_
      },_x000D_
      "9164": {_x000D_
        "$type": "Inside.Core.Formula.Definition.DefinitionAC, Inside.Core.Formula",_x000D_
        "ID": 9164,_x000D_
        "Results": [_x000D_
          [_x000D_
            "Catégorie 3"_x000D_
          ]_x000D_
        ],_x000D_
        "Statistics": {_x000D_
          "CreationDate": "2022-11-15T10:02:33.5062055+01:00",_x000D_
          "LastRefreshDate": "2020-11-09T16:15:48.7758472+01:00",_x000D_
          "TotalRefreshCount": 5,_x000D_
          "CustomInfo": {}_x000D_
        }_x000D_
      },_x000D_
      "9165": {_x000D_
        "$type": "Inside.Core.Formula.Definition.DefinitionAC, Inside.Core.Formula",_x000D_
        "ID": 9165,_x000D_
        "Results": [_x000D_
          [_x000D_
            ""_x000D_
          ]_x000D_
        ],_x000D_
        "Statistics": {_x000D_
          "CreationDate": "2022-11-15T10:02:33.5062055+01:00",_x000D_
          "LastRefreshDate": "2020-11-09T16:15:48.7807982+01:00",_x000D_
          "TotalRefreshCount": 5,_x000D_
          "CustomInfo": {}_x000D_
        }_x000D_
      },_x000D_
      "9166": {_x000D_
        "$type": "Inside.Core.Formula.Definition.DefinitionAC, Inside.Core.Formula",_x000D_
        "ID": 9166,_x000D_
        "Results": [_x000D_
          [_x000D_
            ""_x000D_
          ]_x000D_
        ],_x000D_
        "Statistics": {_x000D_
          "CreationDate": "2022-11-15T10:02:33.5062055+01:00",_x000D_
          "LastRefreshDate": "2020-11-09T16:15:48.3807339+01:00",_x000D_
          "TotalRefreshCount": 5,_x000D_
          "CustomInfo": {}_x000D_
        }_x000D_
      },_x000D_
      "9167": {_x000D_
        "$type": "Inside.Core.Formula.Definition.DefinitionAC, Inside.Core.Formula",_x000D_
        "ID": 9167,_x000D_
        "Results": [_x000D_
          [_x000D_
            "Catégorie 3"_x000D_
          ]_x000D_
        ],_x000D_
        "Statistics": {_x000D_
          "CreationDate": "2022-11-15T10:02:33.5062055+01:00",_x000D_
          "LastRefreshDate": "2020-11-09T16:15:48.7920666+01:00",_x000D_
          "TotalRefreshCount": 5,_x000D_
          "CustomInfo": {}_x000D_
        }_x000D_
      },_x000D_
      "9168": {_x000D_
        "$type": "Inside.Core.Formula.Definition.DefinitionAC, Inside.Core.Formula",_x000D_
        "ID": 9168,_x000D_
        "Results": [_x000D_
          [_x000D_
            "Catégorie 1"_x000D_
          ]_x000D_
        ],_x000D_
        "Statistics": {_x000D_
          "CreationDate": "2022-11-15T10:02:33.5062055+01:00",_x000D_
          "LastRefreshDate": "2020-11-09T16:15:48.7970528+01:00",_x000D_
          "TotalRefreshCount": 5,_x000D_
          "CustomInfo": {}_x000D_
        }_x000D_
      },_x000D_
      "9169": {_x000D_
        "$type": "Inside.Core.Formula.Definition.DefinitionAC, Inside.Core.Formula",_x000D_
        "ID": 9169,_x000D_
        "Results": [_x000D_
          [_x000D_
            ""_x000D_
          ]_x000D_
        ],_x000D_
        "Statistics": {_x000D_
          "CreationDate": "2022-11-15T10:02:33.5062055+01:00",_x000D_
          "LastRefreshDate": "2020-11-09T16:15:49.9415198+01:00",_x000D_
          "TotalRefreshCount": 5,_x000D_
          "CustomInfo": {}_x000D_
        }_x000D_
      },_x000D_
      "9170": {_x000D_
        "$type": "Inside.Core.Formula.Definition.DefinitionAC, Inside.Core.Formula",_x000D_
        "ID": 9170,_x000D_
        "Results": [_x000D_
          [_x000D_
            ""_x000D_
          ]_x000D_
        ],_x000D_
        "Statistics": {_x000D_
          "CreationDate": "2022-11-15T10:02:33.5062055+01:00",_x000D_
          "LastRefreshDate": "2020-11-09T16:15:49.7277671+01:00",_x000D_
          "TotalRefreshCount": 5,_x000D_
          "CustomInfo": {}_x000D_
        }_x000D_
      },_x000D_
      "9171": {_x000D_
        "$type": "Inside.Core.Formula.Definition.DefinitionAC, Inside.Core.Formula",_x000D_
        "ID": 9171,_x000D_
        "Results": [_x000D_
          [_x000D_
            "Catégorie 1"_x000D_
          ]_x000D_
        ],_x000D_
        "Statistics": {_x000D_
          "CreationDate": "2022-11-15T10:02:33.5062055+01:00",_x000D_
          "LastRefreshDate": "2020-11-09T16:15:49.504842+01:00",_x000D_
          "TotalRefreshCount": 5,_x000D_
          "CustomInfo": {}_x000D_
        }_x000D_
      },_x000D_
      "9172": {_x000D_
        "$type": "Inside.Core.Formula.Definition.DefinitionAC, Inside.Core.Formula",_x000D_
        "ID": 9172,_x000D_
        "Results": [_x000D_
          [_x000D_
            "Catégorie 1"_x000D_
          ]_x000D_
        ],_x000D_
        "Statistics": {_x000D_
          "CreationDate": "2022-11-15T10:02:33.5062055+01:00",_x000D_
          "LastRefreshDate": "2020-11-09T16:15:48.8089807+01:00",_x000D_
          "TotalRefreshCount": 5,_x000D_
          "CustomInfo": {}_x000D_
        }_x000D_
      },_x000D_
      "9173": {_x000D_
        "$type": "Inside.Core.Formula.Definition.DefinitionAC, Inside.Core.Formula",_x000D_
        "ID": 9173,_x000D_
        "Results": [_x000D_
          [_x000D_
            ""_x000D_
          ]_x000D_
        ],_x000D_
        "Statistics": {_x000D_
          "CreationDate": "2022-11-15T10:02:33.5062055+01:00",_x000D_
          "LastRefreshDate": "2020-11-09T16:15:48.1727418+01:00",_x000D_
          "TotalRefreshCount": 5,_x000D_
          "CustomInfo": {}_x000D_
        }_x000D_
      },_x000D_
      "9174": {_x000D_
        "$type": "Inside.Core.Formula.Definition.DefinitionAC, Inside.Core.Formula",_x000D_
        "ID": 9174,_x000D_
        "Results": [_x000D_
          [_x000D_
            ""_x000D_
          ]_x000D_
        ],_x000D_
        "Statistics": {_x000D_
          "CreationDate": "2022-11-15T10:02:33.5062055+01:00",_x000D_
          "LastRefreshDate": "2020-11-09T16:15:49.0837252+01:00",_x000D_
          "TotalRefreshCount": 5,_x000D_
          "CustomInfo": {}_x000D_
        }_x000D_
      },_x000D_
      "9175": {_x000D_
        "$type": "Inside.Core.Formula.Definition.DefinitionAC, Inside.Core.Formula",_x000D_
        "ID": 9175,_x000D_
        "Results": [_x000D_
          [_x000D_
            ""_x000D_
          ]_x000D_
        ],_x000D_
        "Statistics": {_x000D_
          "CreationDate": "2022-11-15T10:02:33.5062055+01:00",_x000D_
          "LastRefreshDate": "2020-11-09T16:15:49.0857323+01:00",_x000D_
          "TotalRefreshCount": 5,_x000D_
          "CustomInfo": {}_x000D_
        }_x000D_
      },_x000D_
      "9176": {_x000D_
        "$type": "Inside.Core.Formula.Definition.DefinitionAC, Inside.Core.Formula",_x000D_
        "ID": 9176,_x000D_
        "Results": [_x000D_
          [_x000D_
            "Catégorie 5"_x000D_
          ]_x000D_
        ],_x000D_
        "Statistics": {_x000D_
          "CreationDate": "2022-11-15T10:02:33.5062055+01:00",_x000D_
          "LastRefreshDate": "2020-11-09T16:15:49.0877276+01:00",_x000D_
          "TotalRefreshCount": 5,_x000D_
          "CustomInfo": {}_x000D_
        }_x000D_
      },_x000D_
      "9177": {_x000D_
        "$type": "Inside.Core.Formula.Definition.DefinitionAC, Inside.Core.Formula",_x000D_
        "ID": 9177,_x000D_
        "Results": [_x000D_
          [_x000D_
            ""_x000D_
          ]_x000D_
        ],_x000D_
        "Statistics": {_x000D_
          "CreationDate": "2022-11-15T10:02:33.5062055+01:00",_x000D_
          "LastRefreshDate": "2020-11-09T16:15:49.0897198+01:00",_x000D_
          "TotalRefreshCount": 5,_x000D_
          "CustomInfo": {}_x000D_
        }_x000D_
      },_x000D_
      "9178": {_x000D_
        "$type": "Inside.Core.Formula.Definition.DefinitionAC, Inside.Core.Formula",_x000D_
        "ID": 9178,_x000D_
        "Results": [_x000D_
          [_x000D_
            ""_x000D_
          ]_x000D_
        ],_x000D_
        "Statistics": {_x000D_
          "CreationDate": "2022-11-15T10:02:33.5062055+01:00",_x000D_
          "LastRefreshDate": "2020-11-09T16:15:49.0917141+01:00",_x000D_
          "TotalRefreshCount": 5,_x000D_
          "CustomInfo": {}_x000D_
        }_x000D_
      },_x000D_
      "9179": {_x000D_
        "$type": "Inside.Core.Formula.Definition.DefinitionAC, Inside.Core.Formula",_x000D_
        "ID": 9179,_x000D_
        "Results": [_x000D_
          [_x000D_
            ""_x000D_
          ]_x000D_
        ],_x000D_
        "Statistics": {_x000D_
          "CreationDate": "2022-11-15T10:02:33.5062055+01:00",_x000D_
          "LastRefreshDate": "2020-11-09T16:15:49.0937112+01:00",_x000D_
          "TotalRefreshCount": 5,_x000D_
          "CustomInfo": {}_x000D_
        }_x000D_
      },_x000D_
      "9180": {_x000D_
        "$type": "Inside.Core.Formula.Definition.DefinitionAC, Inside.Core.Formula",_x000D_
        "ID": 9180,_x000D_
        "Results": [_x000D_
          [_x000D_
            "Catégorie 1"_x000D_
          ]_x000D_
        ],_x000D_
        "Statistics": {_x000D_
          "CreationDate": "2022-11-15T10:02:33.5062055+01:00",_x000D_
          "LastRefreshDate": "2020-11-09T16:15:49.0957168+01:00",_x000D_
          "TotalRefreshCount": 5,_x000D_
          "CustomInfo": {}_x000D_
        }_x000D_
      },_x000D_
      "9181": {_x000D_
        "$type": "Inside.Core.Formula.Definition.DefinitionAC, Inside.Core.Formula",_x000D_
        "ID": 9181,_x000D_
        "Results": [_x000D_
          [_x000D_
            ""_x000D_
          ]_x000D_
        ],_x000D_
        "Statistics": {_x000D_
          "CreationDate": "2022-11-15T10:02:33.5062055+01:00",_x000D_
          "LastRefreshDate": "2020-11-09T16:15:49.0976994+01:00",_x000D_
          "TotalRefreshCount": 5,_x000D_
          "CustomInfo": {}_x000D_
        }_x000D_
      },_x000D_
      "9182": {_x000D_
        "$type": "Inside.Core.Formula.Definition.DefinitionAC, Inside.Core.Formula",_x000D_
        "ID": 9182,_x000D_
        "Results": [_x000D_
          [_x000D_
            "Catégorie 4"_x000D_
          ]_x000D_
        ],_x000D_
        "Statistics": {_x000D_
          "CreationDate": "2022-11-15T10:02:33.5062055+01:00",_x000D_
          "LastRefreshDate": "2020-11-09T16:15:49.0996902+01:00",_x000D_
          "TotalRefreshCount": 5,_x000D_
          "CustomInfo": {}_x000D_
        }_x000D_
      },_x000D_
      "9183": {_x000D_
        "$type": "Inside.Core.Formula.Definition.DefinitionAC, Inside.Core.Formula",_x000D_
        "ID": 9183,_x000D_
        "Results": [_x000D_
          [_x000D_
            ""_x000D_
          ]_x000D_
        ],_x000D_
        "Statistics": {_x000D_
          "CreationDate": "2022-11-15T10:02:33.5062055+01:00",_x000D_
          "LastRefreshDate": "2020-11-09T16:15:49.101686+01:00",_x000D_
          "TotalRefreshCount": 5,_x000D_
          "CustomInfo": {}_x000D_
        }_x000D_
      },_x000D_
      "9184": {_x000D_
        "$type": "Inside.Core.Formula.Definition.DefinitionAC, Inside.Core.Formula",_x000D_
        "ID": 9184,_x000D_
        "Results": [_x000D_
          [_x000D_
            ""_x000D_
          ]_x000D_
        ],_x000D_
        "Statistics": {_x000D_
          "CreationDate": "2022-11-15T10:02:33.5062055+01:00",_x000D_
          "LastRefreshDate": "2020-11-09T16:15:49.1036849+01:00",_x000D_
          "TotalRefreshCount": 5,_x000D_
          "CustomInfo": {}_x000D_
        }_x000D_
      },_x000D_
      "9185": {_x000D_
        "$type": "Inside.Core.Formula.Definition.DefinitionAC, Inside.Core.Formula",_x000D_
        "ID": 9185,_x000D_
        "Results": [_x000D_
          [_x000D_
            "Catégorie 3"_x000D_
          ]_x000D_
        ],_x000D_
        "Statistics": {_x000D_
          "CreationDate": "2022-11-15T10:02:33.5062055+01:00",_x000D_
          "LastRefreshDate": "2020-11-09T16:15:49.1056792+01:00",_x000D_
          "TotalRefreshCount": 5,_x000D_
          "CustomInfo": {}_x000D_
        }_x000D_
      },_x000D_
      "9186": {_x000D_
        "$type": "Inside.Core.Formula.Definition.DefinitionAC, Inside.Core.Formula",_x000D_
        "ID": 9186,_x000D_
        "Results": [_x000D_
          [_x000D_
            ""_x000D_
          ]_x000D_
        ],_x000D_
        "Statistics": {_x000D_
          "CreationDate": "2022-11-15T10:02:33.5062055+01:00",_x000D_
          "LastRefreshDate": "2020-11-09T16:15:49.1076737+01:00",_x000D_
          "TotalRefreshCount": 5,_x000D_
          "CustomInfo": {}_x000D_
        }_x000D_
      },_x000D_
      "9187": {_x000D_
        "$type": "Inside.Core.Formula.Definition.DefinitionAC, Inside.Core.Formula",_x000D_
        "ID": 9187,_x000D_
        "Results": [_x000D_
          [_x000D_
            ""_x000D_
          ]_x000D_
        ],_x000D_
        "Statistics": {_x000D_
          "CreationDate": "2022-11-15T10:02:33.5062055+01:00",_x000D_
          "LastRefreshDate": "2020-11-09T16:15:49.1096637+01:00",_x000D_
          "TotalRefreshCount": 5,_x000D_
          "CustomInfo": {}_x000D_
        }_x000D_
      },_x000D_
      "9188": {_x000D_
        "$type": "Inside.Core.Formula.Definition.DefinitionAC, Inside.Core.Formula",_x000D_
        "ID": 9188,_x000D_
        "Results": [_x000D_
          [_x000D_
            ""_x000D_
          ]_x000D_
        ],_x000D_
        "Statistics": {_x000D_
          "CreationDate": "2022-11-15T10:02:33.5062055+01:00",_x000D_
          "LastRefreshDate": "2020-11-09T16:15:49.1116622+01:00",_x000D_
          "TotalRefreshCount": 5,_x000D_
          "CustomInfo": {}_x000D_
        }_x000D_
      },_x000D_
      "9189": {_x000D_
        "$type": "Inside.Core.Formula.Definition.DefinitionAC, Inside.Core.Formula",_x000D_
        "ID": 9189,_x000D_
        "Results": [_x000D_
          [_x000D_
            "Catégorie 1"_x000D_
          ]_x000D_
        ],_x000D_
        "Statistics": {_x000D_
          "CreationDate": "2022-11-15T10:02:33.5062055+01:00",_x000D_
          "LastRefreshDate": "2020-11-09T16:15:49.1139045+01:00",_x000D_
          "TotalRefreshCount": 5,_x000D_
          "CustomInfo": {}_x000D_
        }_x000D_
      },_x000D_
      "9190": {_x000D_
        "$type": "Inside.Core.Formula.Definition.DefinitionAC, Inside.Core.Formula",_x000D_
        "ID": 9190,_x000D_
        "Results": [_x000D_
          [_x000D_
            "Catégorie 3"_x000D_
          ]_x000D_
        ],_x000D_
        "Statistics": {_x000D_
          "CreationDate": "2022-11-15T10:02:33.5062055+01:00",_x000D_
          "LastRefreshDate": "2020-11-09T16:15:49.1168922+01:00",_x000D_
          "TotalRefreshCount": 5,_x000D_
          "CustomInfo": {}_x000D_
        }_x000D_
      },_x000D_
      "9191": {_x000D_
        "$type": "Inside.Core.Formula.Definition.DefinitionAC, Inside.Core.Formula",_x000D_
        "ID": 9191,_x000D_
        "Results": [_x000D_
          [_x000D_
            ""_x000D_
          ]_x000D_
        ],_x000D_
        "Statistics": {_x000D_
          "CreationDate": "2022-11-15T10:02:33.5062055+01:00",_x000D_
          "LastRefreshDate": "2020-11-09T16:15:49.1189407+01:00",_x000D_
          "TotalRefreshCount": 5,_x000D_
          "CustomInfo": {}_x000D_
        }_x000D_
      },_x000D_
      "9192": {_x000D_
        "$type": "Inside.Core.Formula.Definition.DefinitionAC, Inside.Core.Formula",_x000D_
        "ID": 9192,_x000D_
        "Results": [_x000D_
          [_x000D_
            ""_x000D_
          ]_x000D_
        ],_x000D_
        "Statistics": {_x000D_
          "CreationDate": "2022-11-15T10:02:33.5062055+01:00",_x000D_
          "LastRefreshDate": "2020-11-09T16:15:49.120935+01:00",_x000D_
          "TotalRefreshCount": 5,_x000D_
          "CustomInfo": {}_x000D_
        }_x000D_
      },_x000D_
      "9193": {_x000D_
        "$type": "Inside.Core.Formula.Definition.DefinitionAC, Inside.Core.Formula",_x000D_
        "ID": 9193,_x000D_
        "Results": [_x000D_
          [_x000D_
            ""_x000D_
          ]_x000D_
        ],_x000D_
        "Statistics": {_x000D_
          "CreationDate": "2022-11-15T10:02:33.5062055+01:00",_x000D_
          "LastRefreshDate": "2020-11-09T16:15:49.1219321+01:00",_x000D_
          "TotalRefreshCount": 5,_x000D_
          "CustomInfo": {}_x000D_
        }_x000D_
      },_x000D_
      "9194": {_x000D_
        "$type": "Inside.Core.Formula.Definition.DefinitionAC, Inside.Core.Formula",_x000D_
        "ID": 9194,_x000D_
        "Results": [_x000D_
          [_x000D_
            "Catégorie 1"_x000D_
          ]_x000D_
        ],_x000D_
        "Statistics": {_x000D_
          "CreationDate": "2022-11-15T10:02:33.5062055+01:00",_x000D_
          "LastRefreshDate": "2020-11-09T16:15:49.1239266+01:00",_x000D_
          "TotalRefreshCount": 5,_x000D_
          "CustomInfo": {}_x000D_
        }_x000D_
      },_x000D_
      "9195": {_x000D_
        "$type": "Inside.Core.Formula.Definition.DefinitionAC, Inside.Core.Formula",_x000D_
        "ID": 9195,_x000D_
        "Results": [_x000D_
          [_x000D_
            "Catégorie 2"_x000D_
          ]_x000D_
        ],_x000D_
        "Statistics": {_x000D_
          "CreationDate": "2022-11-15T10:02:33.5062055+01:00",_x000D_
          "LastRefreshDate": "2020-11-09T16:15:49.1259211+01:00",_x000D_
          "TotalRefreshCount": 5,_x000D_
          "CustomInfo": {}_x000D_
        }_x000D_
      },_x000D_
      "9196": {_x000D_
        "$type": "Inside.Core.Formula.Definition.DefinitionAC, Inside.Core.Formula",_x000D_
        "ID": 9196,_x000D_
        "Results": [_x000D_
          [_x000D_
            ""_x000D_
          ]_x000D_
        ],_x000D_
        "Statistics": {_x000D_
          "CreationDate": "2022-11-15T10:02:33.5062055+01:00",_x000D_
          "LastRefreshDate": "2020-11-09T16:15:49.1279317+01:00",_x000D_
          "TotalRefreshCount": 5,_x000D_
          "CustomInfo": {}_x000D_
        }_x000D_
      },_x000D_
      "9197": {_x000D_
        "$type": "Inside.Core.Formula.Definition.DefinitionAC, Inside.Core.Formula",_x000D_
        "ID": 9197,_x000D_
        "Results": [_x000D_
          [_x000D_
            ""_x000D_
          ]_x000D_
        ],_x000D_
        "Statistics": {_x000D_
          "CreationDate": "2022-11-15T10:02:33.5062055+01:00",_x000D_
          "LastRefreshDate": "2020-11-09T16:15:49.1299166+01:00",_x000D_
          "Total</t>
  </si>
  <si>
    <t xml:space="preserve">RefreshCount": 5,_x000D_
          "CustomInfo": {}_x000D_
        }_x000D_
      },_x000D_
      "9198": {_x000D_
        "$type": "Inside.Core.Formula.Definition.DefinitionAC, Inside.Core.Formula",_x000D_
        "ID": 9198,_x000D_
        "Results": [_x000D_
          [_x000D_
            "Catégorie 3"_x000D_
          ]_x000D_
        ],_x000D_
        "Statistics": {_x000D_
          "CreationDate": "2022-11-15T10:02:33.5062055+01:00",_x000D_
          "LastRefreshDate": "2020-11-09T16:15:49.1318522+01:00",_x000D_
          "TotalRefreshCount": 5,_x000D_
          "CustomInfo": {}_x000D_
        }_x000D_
      },_x000D_
      "9199": {_x000D_
        "$type": "Inside.Core.Formula.Definition.DefinitionAC, Inside.Core.Formula",_x000D_
        "ID": 9199,_x000D_
        "Results": [_x000D_
          [_x000D_
            ""_x000D_
          ]_x000D_
        ],_x000D_
        "Statistics": {_x000D_
          "CreationDate": "2022-11-15T10:02:33.5062055+01:00",_x000D_
          "LastRefreshDate": "2020-11-09T16:15:49.1339057+01:00",_x000D_
          "TotalRefreshCount": 5,_x000D_
          "CustomInfo": {}_x000D_
        }_x000D_
      },_x000D_
      "9200": {_x000D_
        "$type": "Inside.Core.Formula.Definition.DefinitionAC, Inside.Core.Formula",_x000D_
        "ID": 9200,_x000D_
        "Results": [_x000D_
          [_x000D_
            "Catégorie 1"_x000D_
          ]_x000D_
        ],_x000D_
        "Statistics": {_x000D_
          "CreationDate": "2022-11-15T10:02:33.5062055+01:00",_x000D_
          "LastRefreshDate": "2020-11-09T16:15:49.1358996+01:00",_x000D_
          "TotalRefreshCount": 5,_x000D_
          "CustomInfo": {}_x000D_
        }_x000D_
      },_x000D_
      "9201": {_x000D_
        "$type": "Inside.Core.Formula.Definition.DefinitionAC, Inside.Core.Formula",_x000D_
        "ID": 9201,_x000D_
        "Results": [_x000D_
          [_x000D_
            ""_x000D_
          ]_x000D_
        ],_x000D_
        "Statistics": {_x000D_
          "CreationDate": "2022-11-15T10:02:33.5062055+01:00",_x000D_
          "LastRefreshDate": "2020-11-09T16:15:49.1378939+01:00",_x000D_
          "TotalRefreshCount": 5,_x000D_
          "CustomInfo": {}_x000D_
        }_x000D_
      },_x000D_
      "9202": {_x000D_
        "$type": "Inside.Core.Formula.Definition.DefinitionAC, Inside.Core.Formula",_x000D_
        "ID": 9202,_x000D_
        "Results": [_x000D_
          [_x000D_
            "Catégorie 1"_x000D_
          ]_x000D_
        ],_x000D_
        "Statistics": {_x000D_
          "CreationDate": "2022-11-15T10:02:33.5062055+01:00",_x000D_
          "LastRefreshDate": "2020-11-09T16:15:49.1398882+01:00",_x000D_
          "TotalRefreshCount": 5,_x000D_
          "CustomInfo": {}_x000D_
        }_x000D_
      },_x000D_
      "9203": {_x000D_
        "$type": "Inside.Core.Formula.Definition.DefinitionAC, Inside.Core.Formula",_x000D_
        "ID": 9203,_x000D_
        "Results": [_x000D_
          [_x000D_
            "Catégorie 3"_x000D_
          ]_x000D_
        ],_x000D_
        "Statistics": {_x000D_
          "CreationDate": "2022-11-15T10:02:33.5062055+01:00",_x000D_
          "LastRefreshDate": "2020-11-09T16:15:49.1418848+01:00",_x000D_
          "TotalRefreshCount": 5,_x000D_
          "CustomInfo": {}_x000D_
        }_x000D_
      },_x000D_
      "9204": {_x000D_
        "$type": "Inside.Core.Formula.Definition.DefinitionAC, Inside.Core.Formula",_x000D_
        "ID": 9204,_x000D_
        "Results": [_x000D_
          [_x000D_
            "Catégorie 2"_x000D_
          ]_x000D_
        ],_x000D_
        "Statistics": {_x000D_
          "CreationDate": "2022-11-15T10:02:33.5062055+01:00",_x000D_
          "LastRefreshDate": "2020-11-09T16:15:49.1438791+01:00",_x000D_
          "TotalRefreshCount": 5,_x000D_
          "CustomInfo": {}_x000D_
        }_x000D_
      },_x000D_
      "9205": {_x000D_
        "$type": "Inside.Core.Formula.Definition.DefinitionAC, Inside.Core.Formula",_x000D_
        "ID": 9205,_x000D_
        "Results": [_x000D_
          [_x000D_
            "Catégorie 1"_x000D_
          ]_x000D_
        ],_x000D_
        "Statistics": {_x000D_
          "CreationDate": "2022-11-15T10:02:33.5062055+01:00",_x000D_
          "LastRefreshDate": "2020-11-09T16:15:49.1458735+01:00",_x000D_
          "TotalRefreshCount": 5,_x000D_
          "CustomInfo": {}_x000D_
        }_x000D_
      },_x000D_
      "9206": {_x000D_
        "$type": "Inside.Core.Formula.Definition.DefinitionAC, Inside.Core.Formula",_x000D_
        "ID": 9206,_x000D_
        "Results": [_x000D_
          [_x000D_
            "200"_x000D_
          ]_x000D_
        ],_x000D_
        "Statistics": {_x000D_
          "CreationDate": "2022-11-15T10:02:33.5062055+01:00",_x000D_
          "LastRefreshDate": "2020-11-09T16:15:49.1468718+01:00",_x000D_
          "TotalRefreshCount": 5,_x000D_
          "CustomInfo": {}_x000D_
        }_x000D_
      },_x000D_
      "9207": {_x000D_
        "$type": "Inside.Core.Formula.Definition.DefinitionAC, Inside.Core.Formula",_x000D_
        "ID": 9207,_x000D_
        "Results": [_x000D_
          [_x000D_
            "250"_x000D_
          ]_x000D_
        ],_x000D_
        "Statistics": {_x000D_
          "CreationDate": "2022-11-15T10:02:33.5062055+01:00",_x000D_
          "LastRefreshDate": "2020-11-09T16:15:49.1488089+01:00",_x000D_
          "TotalRefreshCount": 5,_x000D_
          "CustomInfo": {}_x000D_
        }_x000D_
      },_x000D_
      "9208": {_x000D_
        "$type": "Inside.Core.Formula.Definition.DefinitionAC, Inside.Core.Formula",_x000D_
        "ID": 9208,_x000D_
        "Results": [_x000D_
          [_x000D_
            "200"_x000D_
          ]_x000D_
        ],_x000D_
        "Statistics": {_x000D_
          "CreationDate": "2022-11-15T10:02:33.5062055+01:00",_x000D_
          "LastRefreshDate": "2020-11-09T16:15:49.1527973+01:00",_x000D_
          "TotalRefreshCount": 5,_x000D_
          "CustomInfo": {}_x000D_
        }_x000D_
      },_x000D_
      "9209": {_x000D_
        "$type": "Inside.Core.Formula.Definition.DefinitionAC, Inside.Core.Formula",_x000D_
        "ID": 9209,_x000D_
        "Results": [_x000D_
          [_x000D_
            "100"_x000D_
          ]_x000D_
        ],_x000D_
        "Statistics": {_x000D_
          "CreationDate": "2022-11-15T10:02:33.5062055+01:00",_x000D_
          "LastRefreshDate": "2020-11-09T16:15:49.154842+01:00",_x000D_
          "TotalRefreshCount": 5,_x000D_
          "CustomInfo": {}_x000D_
        }_x000D_
      },_x000D_
      "9210": {_x000D_
        "$type": "Inside.Core.Formula.Definition.DefinitionAC, Inside.Core.Formula",_x000D_
        "ID": 9210,_x000D_
        "Results": [_x000D_
          [_x000D_
            "100"_x000D_
          ]_x000D_
        ],_x000D_
        "Statistics": {_x000D_
          "CreationDate": "2022-11-15T10:02:33.5062055+01:00",_x000D_
          "LastRefreshDate": "2020-11-09T16:15:49.155832+01:00",_x000D_
          "TotalRefreshCount": 5,_x000D_
          "CustomInfo": {}_x000D_
        }_x000D_
      },_x000D_
      "9211": {_x000D_
        "$type": "Inside.Core.Formula.Definition.DefinitionAC, Inside.Core.Formula",_x000D_
        "ID": 9211,_x000D_
        "Results": [_x000D_
          [_x000D_
            "250"_x000D_
          ]_x000D_
        ],_x000D_
        "Statistics": {_x000D_
          "CreationDate": "2022-11-15T10:02:33.5062055+01:00",_x000D_
          "LastRefreshDate": "2020-11-09T16:15:49.1578223+01:00",_x000D_
          "TotalRefreshCount": 5,_x000D_
          "CustomInfo": {}_x000D_
        }_x000D_
      },_x000D_
      "9212": {_x000D_
        "$type": "Inside.Core.Formula.Definition.DefinitionAC, Inside.Core.Formula",_x000D_
        "ID": 9212,_x000D_
        "Results": [_x000D_
          [_x000D_
            "300"_x000D_
          ]_x000D_
        ],_x000D_
        "Statistics": {_x000D_
          "CreationDate": "2022-11-15T10:02:33.5062055+01:00",_x000D_
          "LastRefreshDate": "2020-11-09T16:15:49.1598146+01:00",_x000D_
          "TotalRefreshCount": 5,_x000D_
          "CustomInfo": {}_x000D_
        }_x000D_
      },_x000D_
      "9213": {_x000D_
        "$type": "Inside.Core.Formula.Definition.DefinitionAC, Inside.Core.Formula",_x000D_
        "ID": 9213,_x000D_
        "Results": [_x000D_
          [_x000D_
            "100"_x000D_
          ]_x000D_
        ],_x000D_
        "Statistics": {_x000D_
          "CreationDate": "2022-11-15T10:02:33.5062055+01:00",_x000D_
          "LastRefreshDate": "2020-11-09T16:15:49.1608125+01:00",_x000D_
          "TotalRefreshCount": 5,_x000D_
          "CustomInfo": {}_x000D_
        }_x000D_
      },_x000D_
      "9214": {_x000D_
        "$type": "Inside.Core.Formula.Definition.DefinitionAC, Inside.Core.Formula",_x000D_
        "ID": 9214,_x000D_
        "Results": [_x000D_
          [_x000D_
            "100"_x000D_
          ]_x000D_
        ],_x000D_
        "Statistics": {_x000D_
          "CreationDate": "2022-11-15T10:02:33.5062055+01:00",_x000D_
          "LastRefreshDate": "2020-11-09T16:15:49.1628037+01:00",_x000D_
          "TotalRefreshCount": 5,_x000D_
          "CustomInfo": {}_x000D_
        }_x000D_
      },_x000D_
      "9215": {_x000D_
        "$type": "Inside.Core.Formula.Definition.DefinitionAC, Inside.Core.Formula",_x000D_
        "ID": 9215,_x000D_
        "Results": [_x000D_
          [_x000D_
            "200"_x000D_
          ]_x000D_
        ],_x000D_
        "Statistics": {_x000D_
          "CreationDate": "2022-11-15T10:02:33.5062055+01:00",_x000D_
          "LastRefreshDate": "2020-11-09T16:15:49.164844+01:00",_x000D_
          "TotalRefreshCount": 5,_x000D_
          "CustomInfo": {}_x000D_
        }_x000D_
      },_x000D_
      "9216": {_x000D_
        "$type": "Inside.Core.Formula.Definition.DefinitionAC, Inside.Core.Formula",_x000D_
        "ID": 9216,_x000D_
        "Results": [_x000D_
          [_x000D_
            "300"_x000D_
          ]_x000D_
        ],_x000D_
        "Statistics": {_x000D_
          "CreationDate": "2022-11-15T10:02:33.5062055+01:00",_x000D_
          "LastRefreshDate": "2020-11-09T16:15:49.166807+01:00",_x000D_
          "TotalRefreshCount": 5,_x000D_
          "CustomInfo": {}_x000D_
        }_x000D_
      },_x000D_
      "9217": {_x000D_
        "$type": "Inside.Core.Formula.Definition.DefinitionAC, Inside.Core.Formula",_x000D_
        "ID": 9217,_x000D_
        "Results": [_x000D_
          [_x000D_
            "300"_x000D_
          ]_x000D_
        ],_x000D_
        "Statistics": {_x000D_
          "CreationDate": "2022-11-15T10:02:33.5062055+01:00",_x000D_
          "LastRefreshDate": "2020-11-09T16:15:49.1688296+01:00",_x000D_
          "TotalRefreshCount": 5,_x000D_
          "CustomInfo": {}_x000D_
        }_x000D_
      },_x000D_
      "9218": {_x000D_
        "$type": "Inside.Core.Formula.Definition.DefinitionAC, Inside.Core.Formula",_x000D_
        "ID": 9218,_x000D_
        "Results": [_x000D_
          [_x000D_
            "150"_x000D_
          ]_x000D_
        ],_x000D_
        "Statistics": {_x000D_
          "CreationDate": "2022-11-15T10:02:33.5062055+01:00",_x000D_
          "LastRefreshDate": "2020-11-09T16:15:49.1698259+01:00",_x000D_
          "TotalRefreshCount": 5,_x000D_
          "CustomInfo": {}_x000D_
        }_x000D_
      },_x000D_
      "9219": {_x000D_
        "$type": "Inside.Core.Formula.Definition.DefinitionAC, Inside.Core.Formula",_x000D_
        "ID": 9219,_x000D_
        "Results": [_x000D_
          [_x000D_
            "250"_x000D_
          ]_x000D_
        ],_x000D_
        "Statistics": {_x000D_
          "CreationDate": "2022-11-15T10:02:33.5062055+01:00",_x000D_
          "LastRefreshDate": "2020-11-09T16:15:49.1718282+01:00",_x000D_
          "TotalRefreshCount": 5,_x000D_
          "CustomInfo": {}_x000D_
        }_x000D_
      },_x000D_
      "9220": {_x000D_
        "$type": "Inside.Core.Formula.Definition.DefinitionAC, Inside.Core.Formula",_x000D_
        "ID": 9220,_x000D_
        "Results": [_x000D_
          [_x000D_
            "300"_x000D_
          ]_x000D_
        ],_x000D_
        "Statistics": {_x000D_
          "CreationDate": "2022-11-15T10:02:33.5062055+01:00",_x000D_
          "LastRefreshDate": "2020-11-09T16:15:49.1728298+01:00",_x000D_
          "TotalRefreshCount": 5,_x000D_
          "CustomInfo": {}_x000D_
        }_x000D_
      },_x000D_
      "9221": {_x000D_
        "$type": "Inside.Core.Formula.Definition.DefinitionAC, Inside.Core.Formula",_x000D_
        "ID": 9221,_x000D_
        "Results": [_x000D_
          [_x000D_
            "250"_x000D_
          ]_x000D_
        ],_x000D_
        "Statistics": {_x000D_
          "CreationDate": "2022-11-15T10:02:33.5062055+01:00",_x000D_
          "LastRefreshDate": "2020-11-09T16:15:49.1748258+01:00",_x000D_
          "TotalRefreshCount": 5,_x000D_
          "CustomInfo": {}_x000D_
        }_x000D_
      },_x000D_
      "9222": {_x000D_
        "$type": "Inside.Core.Formula.Definition.DefinitionAC, Inside.Core.Formula",_x000D_
        "ID": 9222,_x000D_
        "Results": [_x000D_
          [_x000D_
            "150"_x000D_
          ]_x000D_
        ],_x000D_
        "Statistics": {_x000D_
          "CreationDate": "2022-11-15T10:02:33.5062055+01:00",_x000D_
          "LastRefreshDate": "2020-11-09T16:15:49.1768187+01:00",_x000D_
          "TotalRefreshCount": 5,_x000D_
          "CustomInfo": {}_x000D_
        }_x000D_
      },_x000D_
      "9223": {_x000D_
        "$type": "Inside.Core.Formula.Definition.DefinitionAC, Inside.Core.Formula",_x000D_
        "ID": 9223,_x000D_
        "Results": [_x000D_
          [_x000D_
            "200"_x000D_
          ]_x000D_
        ],_x000D_
        "Statistics": {_x000D_
          "CreationDate": "2022-11-15T10:02:33.5062055+01:00",_x000D_
          "LastRefreshDate": "2020-11-09T16:15:49.177816+01:00",_x000D_
          "TotalRefreshCount": 5,_x000D_
          "CustomInfo": {}_x000D_
        }_x000D_
      },_x000D_
      "9224": {_x000D_
        "$type": "Inside.Core.Formula.Definition.DefinitionAC, Inside.Core.Formula",_x000D_
        "ID": 9224,_x000D_
        "Results": [_x000D_
          [_x000D_
            "250"_x000D_
          ]_x000D_
        ],_x000D_
        "Statistics": {_x000D_
          "CreationDate": "2022-11-15T10:02:33.5062055+01:00",_x000D_
          "LastRefreshDate": "2020-11-09T16:15:49.1798197+01:00",_x000D_
          "TotalRefreshCount": 5,_x000D_
          "CustomInfo": {}_x000D_
        }_x000D_
      },_x000D_
      "9225": {_x000D_
        "$type": "Inside.Core.Formula.Definition.DefinitionAC, Inside.Core.Formula",_x000D_
        "ID": 9225,_x000D_
        "Results": [_x000D_
          [_x000D_
            "200"_x000D_
          ]_x000D_
        ],_x000D_
        "Statistics": {_x000D_
          "CreationDate": "2022-11-15T10:02:33.5062055+01:00",_x000D_
          "LastRefreshDate": "2020-11-09T16:15:49.1817775+01:00",_x000D_
          "TotalRefreshCount": 5,_x000D_
          "CustomInfo": {}_x000D_
        }_x000D_
      },_x000D_
      "9226": {_x000D_
        "$type": "Inside.Core.Formula.Definition.DefinitionAC, Inside.Core.Formula",_x000D_
        "ID": 9226,_x000D_
        "Results": [_x000D_
          [_x000D_
            "100"_x000D_
          ]_x000D_
        ],_x000D_
        "Statistics": {_x000D_
          "CreationDate": "2022-11-15T10:02:33.5062055+01:00",_x000D_
          "LastRefreshDate": "2020-11-09T16:15:49.1838079+01:00",_x000D_
          "TotalRefreshCount": 5,_x000D_
          "CustomInfo": {}_x000D_
        }_x000D_
      },_x000D_
      "9227": {_x000D_
        "$type": "Inside.Core.Formula.Definition.DefinitionAC, Inside.Core.Formula",_x000D_
        "ID": 9227,_x000D_
        "Results": [_x000D_
          [_x000D_
            "100"_x000D_
          ]_x000D_
        ],_x000D_
        "Statistics": {_x000D_
          "CreationDate": "2022-11-15T10:02:33.5062055+01:00",_x000D_
          "LastRefreshDate": "2020-11-09T16:15:49.1848043+01:00",_x000D_
          "TotalRefreshCount": 5,_x000D_
          "CustomInfo": {}_x000D_
        }_x000D_
      },_x000D_
      "9228": {_x000D_
        "$type": "Inside.Core.Formula.Definition.DefinitionAC, Inside.Core.Formula",_x000D_
        "ID": 9228,_x000D_
        "Results": [_x000D_
          [_x000D_
            "250"_x000D_
          ]_x000D_
        ],_x000D_
        "Statistics": {_x000D_
          "CreationDate": "2022-11-15T10:02:33.5062055+01:00",_x000D_
          "LastRefreshDate": "2020-11-09T16:15:49.1868095+01:00",_x000D_
          "TotalRefreshCount": 5,_x000D_
          "CustomInfo": {}_x000D_
        }_x000D_
      },_x000D_
      "9229": {_x000D_
        "$type": "Inside.Core.Formula.Definition.DefinitionAC, Inside.Core.Formula",_x000D_
        "ID": 9229,_x000D_
        "Results": [_x000D_
          [_x000D_
            "300"_x000D_
          ]_x000D_
        ],_x000D_
        "Statistics": {_x000D_
          "CreationDate": "2022-11-15T10:02:33.5062055+01:00",_x000D_
          "LastRefreshDate": "2020-11-09T16:15:49.187796+01:00",_x000D_
          "TotalRefreshCount": 5,_x000D_
          "CustomInfo": {}_x000D_
        }_x000D_
      },_x000D_
      "9230": {_x000D_
        "$type": "Inside.Core.Formula.Definition.DefinitionAC, Inside.Core.Formula",_x000D_
        "ID": 9230,_x000D_
        "Results": [_x000D_
          [_x000D_
            "100"_x000D_
          ]_x000D_
        ],_x000D_
        "Statistics": {_x000D_
          "CreationDate": "2022-11-15T10:02:33.5062055+01:00",_x000D_
          "LastRefreshDate": "2020-11-09T16:15:49.1897901+01:00",_x000D_
          "TotalRefreshCount": 5,_x000D_
          "CustomInfo": {}_x000D_
        }_x000D_
      },_x000D_
      "9231": {_x000D_
        "$type": "Inside.Core.Formula.Definition.DefinitionAC, Inside.Core.Formula",_x000D_
        "ID": 9231,_x000D_
        "Results": [_x000D_
          [_x000D_
            "150"_x000D_
          ]_x000D_
        ],_x000D_
        "Statistics": {_x000D_
          "CreationDate": "2022-11-15T10:02:33.5062055+01:00",_x000D_
          "LastRefreshDate": "2020-11-09T16:15:49.1907862+01:00",_x000D_
          "TotalRefreshCount": 5,_x000D_
          "CustomInfo": {}_x000D_
        }_x000D_
      },_x000D_
      "9232": {_x000D_
        "$type": "Inside.Core.Formula.Definition.DefinitionAC, Inside.Core.Formula",_x000D_
        "ID": 9232,_x000D_
        "Results": [_x000D_
          [_x000D_
            "200"_x000D_
          ]_x000D_
        ],_x000D_
        "Statistics": {_x000D_
          "CreationDate": "2022-11-15T10:02:33.5062055+01:00",_x000D_
          "LastRefreshDate": "2020-11-09T16:15:49.1927397+01:00",_x000D_
          "TotalRefreshCount": 5,_x000D_
          "CustomInfo": {}_x000D_
        }_x000D_
      },_x000D_
      "9233": {_x000D_
        "$type": "Inside.Core.Formula.Definition.DefinitionAC, Inside.Core.Formula",_x000D_
        "ID": 9233,_x000D_
        "Results": [_x000D_
          [_x000D_
            "250"_x000D_
          ]_x000D_
        ],_x000D_
        "Statistics": {_x000D_
          "CreationDate": "2022-11-15T10:02:33.5062055+01:00",_x000D_
          "LastRefreshDate": "2020-11-09T16:15:49.1947759+01:00",_x000D_
          "TotalRefreshCount": 5,_x000D_
          "CustomInfo": {}_x000D_
        }_x000D_
      },_x000D_
      "9234": {_x000D_
        "$type": "Inside.Core.Formula.Definition.DefinitionAC, Inside.Core.Formula",_x000D_
        "ID": 9234,_x000D_
        "Results": [_x000D_
          [_x000D_
            "200"_x000D_
          ]_x000D_
        ],_x000D_
        "Statistics": {_x000D_
          "CreationDate": "2022-11-15T10:02:33.5062055+01:00",_x000D_
          "LastRefreshDate": "2020-11-09T16:15:49.196771+01:00",_x000D_
          "TotalRefreshCount": 5,_x000D_
          "CustomInfo": {}_x000D_
        }_x000D_
      },_x000D_
      "9235": {_x000D_
        "$type": "Inside.Core.Formula.Definition.DefinitionAC, Inside.Core.Formula",_x000D_
        "ID": 9235,_x000D_
        "Results": [_x000D_
          [_x000D_
            "100"_x000D_
          ]_x000D_
        ],_x000D_
        "Statistics": {_x000D_
          "CreationDate": "2022-11-15T10:02:33.5062055+01:00",_x000D_
          "LastRefreshDate": "2020-11-09T16:15:49.1983192+01:00",_x000D_
          "TotalRefreshCount": 5,_x000D_
          "CustomInfo": {}_x000D_
        }_x000D_
      },_x000D_
      "9236": {_x000D_
        "$type": "Inside.Core.Formula.Definition.DefinitionAC, Inside.Core.Formula",_x000D_
        "ID": 9236,_x000D_
        "Results": [_x000D_
          [_x000D_
            "100"_x000D_
          ]_x000D_
        ],_x000D_
        "Statistics": {_x000D_
          "CreationDate": "2022-11-15T10:02:33.5062055+01:00",_x000D_
          "LastRefreshDate": "2020-11-09T16:15:49.2003137+01:00",_x000D_
          "TotalRefreshCount": 5,_x000D_
          "CustomInfo": {}_x000D_
        }_x000D_
      },_x000D_
      "9237": {_x000D_
        "$type": "Inside.Core.Formula.Definition.DefinitionAC, Inside.Core.Formula",_x000D_
        "ID": 9237,_x000D_
        "Results": [_x000D_
          [_x000D_
            "200"_x000D_
          ]_x000D_
        ],_x000D_
        "Statistics": {_x000D_
          "CreationDate": "2022-11-15T10:02:33.5062055+01:00",_x000D_
          "LastRefreshDate": "2020-11-09T16:15:49.2023469+01:00",_x000D_
          "TotalRefreshCount": 5,_x000D_
          "CustomInfo": {}_x000D_
        }_x000D_
      },_x000D_
      "9238": {_x000D_
        "$type": "Inside.Core.Formula.Definition.DefinitionAC, Inside.Core.Formula",_x000D_
        "ID": 9238,_x000D_
        "Results": [_x000D_
          [_x000D_
            "100"_x000D_
          ]_x000D_
        ],_x000D_
        "Statistics": {_x000D_
          "CreationDate": "2022-11-15T10:02:33.5062055+01:00",_x000D_
          "LastRefreshDate": "2020-11-09T16:15:49.2033061+01:00",_x000D_
          "TotalRefreshCount": 5,_x000D_
          "CustomInfo": {}_x000D_
        }_x000D_
      },_x000D_
      "9239": {_x000D_
        "$type": "Inside.Core.Formula.Definition.DefinitionAC, Inside.Core.Formula",_x000D_
        "ID": 9239,_x000D_
        "Results": [_x000D_
          [_x000D_
            "300"_x000D_
          ]_x000D_
        ],_x000D_
        "Statistics": {_x000D_
          "CreationDate": "2022-11-15T10:02:33.5062055+01:00",_x000D_
          "LastRefreshDate": "2020-11-09T16:15:49.2053439+01:00",_x000D_
          "TotalRefreshCount": 5,_x000D_
          "CustomInfo": {}_x000D_
        }_x000D_
      },_x000D_
      "9240": {_x000D_
        "$type": "Inside.Core.Formula.Definition.DefinitionAC, Inside.Core.Formula",_x000D_
        "ID": 9240,_x000D_
        "Results": [_x000D_
          [_x000D_
            "150"_x000D_
          ]_x000D_
        ],_x000D_
        "Statistics": {_x000D_
          "CreationDate": "2022-11-15T10:02:33.5062055+01:00",_x000D_
          "LastRefreshDate": "2020-11-09T16:15:49.2073334+01:00",_x000D_
          "TotalRefreshCount": 5,_x000D_
          "CustomInfo": {}_x000D_
        }_x000D_
      },_x000D_
      "9241": {_x000D_
        "$type": "Inside.Core.Formula.Definition.DefinitionAC, Inside.Core.Formula",_x000D_
        "ID": 9241,_x000D_
        "Results": [_x000D_
          [_x000D_
            "250"_x000D_
          ]_x000D_
        ],_x000D_
        "Statistics": {_x000D_
          "CreationDate": "2022-11-15T10:02:33.5062055+01:00",_x000D_
          "LastRefreshDate": "2020-11-09T16:15:49.2083311+01:00",_x000D_
          "TotalRefreshCount": 5,_x000D_
          "CustomInfo": {}_x000D_
        }_x000D_
      },_x000D_
      "9242": {_x000D_
        "$type": "Inside.Core.Formula.Definition.DefinitionAC, Inside.Core.Formula",_x000D_
        "ID": 9242,_x000D_
        "Results": [_x000D_
          [_x000D_
            "300"_x000D_
          ]_x000D_
        ],_x000D_
        "Statistics": {_x000D_
          "CreationDate": "2022-11-15T10:02:33.5062055+01:00",_x000D_
          "LastRefreshDate": "2020-11-09T16:15:49.2103383+01:00",_x000D_
          "TotalRefreshCount": 5,_x000D_
          "CustomInfo": {}_x000D_
        }_x000D_
      },_x000D_
      "9243": {_x000D_
        "$type": "Inside.Core.Formula.Definition.DefinitionAC, Inside.Core.Formula",_x000D_
        "ID": 9243,_x000D_
        "Results": [_x000D_
          [_x000D_
            "250"_x000D_
          ]_x000D_
        ],_x000D_
        "Statistics": {_x000D_
          "CreationDate": "2022-11-15T10:02:33.5062055+01:00",_x000D_
          "LastRefreshDate": "2020-11-09T16:15:49.2113269+01:00",_x000D_
          "TotalRefreshCount": 5,_x000D_
          "CustomInfo": {}_x000D_
        }_x000D_
      },_x000D_
      "9244": {_x000D_
        "$type": "Inside.Core.Formula.Definition.DefinitionAC, Inside.Core.Formula",_x000D_
        "ID": 9244,_x000D_
        "Results": [_x000D_
          [_x000D_
            "100"_x000D_
          ]_x000D_
        ],_x000D_
        "Statistics": {_x000D_
          "CreationDate": "2022-11-15T10:02:33.5062055+01:00",_x000D_
          "LastRefreshDate": "2020-11-09T16:15:49.2132913+01:00",_x000D_
          "TotalRefreshCount": 5,_x000D_
          "CustomInfo": {}_x000D_
        }_x000D_
      },_x000D_
      "9245": {_x000D_
        "$type": "Inside.Core.Formula.Definition.DefinitionAC, Inside.Core.Formula",_x000D_
        "ID": 9245,_x000D_
        "Results": [_x000D_
          [_x000D_
            "200"_x000D_
          ]_x000D_
        ],_x000D_
        "Statistics": {_x000D_
          "CreationDate": "2022-11-15T10:02:33.5062055+01:00",_x000D_
          "LastRefreshDate": "2020-11-09T16:15:49.2158449+01:00",_x000D_
          "TotalRefreshCount": 5,_x000D_
          "CustomInfo": {}_x000D_
        }_x000D_
      },_x000D_
      "9246": {_x000D_
        "$type": "Inside.Core.Formula.Definition.DefinitionAC, Inside.Core.Formula",_x000D_
        "ID": 9246,_x000D_
        "Results": [_x000D_
          [_x000D_
            "250"_x000D_
          ]_x000D_
        ],_x000D_
        "Statistics": {_x000D_
          "CreationDate": "2022-11-15T10:02:33.5062055+01:00",_x000D_
          "LastRefreshDate": "2020-11-09T16:15:49.2168598+01:00",_x000D_
          "TotalRefreshCount": 5,_x000D_
          "CustomInfo": {}_x000D_
        }_x000D_
      },_x000D_
      "9247": {_x000D_
        "$type": "Inside.Core.Formula.Definition.DefinitionAC, Inside.Core.Formula",_x000D_
        "ID": 9247,_x000D_
        "Results": [_x000D_
          [_x000D_
            "400"_x000D_
          ]_x000D_
        ],_x000D_
        "Statistics": {_x000D_
          "CreationDate": "2022-11-15T10:02:33.5062055+01:00",_x000D_
          "LastRefreshDate": "2020-11-09T16:15:49.2318382+01:00",_x000D_
          "TotalRefreshCount": 5,_x000D_
          "CustomInfo": {}_x000D_
        }_x000D_
      },_x000D_
      "9248": {_x000D_
        "$type": "Inside.Core.Formula.Definition.DefinitionAC, Inside.Core.Formula",_x000D_
        "ID": 9248,_x000D_
        "Results": [_x000D_
          [_x000D_
            "250"_x000D_
          ]_x000D_
        ],_x000D_
        "Statistics": {_x000D_
          "CreationDate": "2022-11-15T10:02:33.5062055+01:00",_x000D_
          "LastRefreshDate": "2020-11-09T16:15:49.2333766+01:00",_x000D_
          "TotalRefreshCount": 5,_x000D_
          "CustomInfo": {}_x000D_
        }_x000D_
      },_x000D_
      "9249": {_x000D_
        "$type": "Inside.Core.Formula.Definition.DefinitionAC, Inside.Core.Formula",_x000D_
        "ID": 9249,_x000D_
        "Results": [_x000D_
          [_x000D_
            "150"_x000D_
          ]_x000D_
        ],_x000D_
        "Statistics": {_x000D_
          "CreationDate": "2022-11-15T10:02:33.5062055+01:00",_x000D_
          "LastRefreshDate": "2020-11-09T16:15:49.2354089+01:00",_x000D_
          "TotalRefreshCount": 5,_x000D_
          "CustomInfo": {}_x000D_
        }_x000D_
      },_x000D_
      "9250": {_x000D_
        "$type": "Inside.Core.Formula.Definition.DefinitionAC, Inside.Core.Formula",_x000D_
        "ID": 9250,_x000D_
        "Results": [_x000D_
          [_x000D_
            "200"_x000D_
          ]_x000D_
        ],_x000D_
        "Statistics": {_x000D_
          "CreationDate": "2022-11-15T10:02:33.5062055+01:00",_x000D_
          "LastRefreshDate": "2020-11-09T16:15:49.2374054+01:00",_x000D_
          "TotalRefreshCount": 5,_x000D_
          "CustomInfo": {}_x000D_
        }_x000D_
      },_x000D_
      "9251": {_x000D_
        "$type": "Inside.Core.Formula.Definition.DefinitionAC, Inside.Core.Formula",_x000D_
        "ID": 9251,_x000D_
        "Results": [_x000D_
          [_x000D_
            "300"_x000D_
          ]_x000D_
        ],_x000D_
        "Statistics": {_x000D_
          "CreationDate": "2022-11-15T10:02:33.5062055+01:00",_x000D_
          "LastRefreshDate": "2020-11-09T16:15:49.2384025+01:00",_x000D_
          "TotalRefreshCount": 5,_x000D_
          "CustomInfo": {}_x000D_
        }_x000D_
      },_x000D_
      "9252": {_x000D_
        "$type": "Inside.Core.Formula.Definition.DefinitionAC, Inside.Core.Formula",_x000D_
        "ID": 9252,_x000D_
        "Results": [_x000D_
          [_x000D_
            "300"_x000D_
          ]_x000D_
        ],_x000D_
        "Statistics": {_x000D_
          "CreationDate": "2022-11-15T10:02:33.5062055+01:00",_x000D_
          "LastRefreshDate": "2020-11-09T16:15:49.2403968+01:00",_x000D_
          "TotalRefreshCount": 5,_x000D_
          "CustomInfo": {}_x000D_
        }_x000D_
      },_x000D_
      "9253": {_x000D_
        "$type": "Inside.Core.Formula.Definition.DefinitionAC, Inside.Core.Formula",_x000D_
        "ID": 9253,_x000D_
        "Results": [_x000D_
          [_x000D_
            "100"_x000D_
          ]_x000D_
        ],_x000D_
        "Statistics": {_x000D_
          "CreationDate": "2022-11-15T10:02:33.5062055+01:00",_x000D_
          "LastRefreshDate": "2020-11-09T16:15:49.2413938+01:00",_x000D_
          "TotalRefreshCount": 5,_x000D_
          "CustomInfo": {}_x000D_
        }_x000D_
      },_x000D_
      "9254": {_x000D_
        "$type": "Inside.Core.Formula.Definition.DefinitionAC, Inside.Core.Formula",_x000D_
        "ID": 9254,_x000D_
        "Results": [_x000D_
          [_x000D_
            "200"_x000D_
          ]_x000D_
        ],_x000D_
        "Statistics": {_x000D_
          "CreationDate": "2022-11-15T10:02:33.5062055+01:00",_x000D_
          "LastRefreshDate": "2020-11-09T16:15:49.2433521+01:00",_x000D_
          "TotalRefreshCount": 5,_x000D_
          "CustomInfo": {}_x000D_
        }_x000D_
      },_x000D_
      "9255": {_x000D_
        "$type": "Inside.Core.Formula.Definition.DefinitionAC, Inside.Core.Formula",_x000D_
        "ID": 9255,_x000D_
        "Results": [_x000D_
          [_x000D_
            "250"_x000D_
          ]_x000D_
        ],_x000D_
        "Statistics": {_x000D_
          "CreationDate": "2022-11-15T10:02:33.5062055+01:00",_x000D_
          "LastRefreshDate": "2020-11-09T16:15:49.2443901+01:00",_x000D_
          "TotalRefreshCount": 5,_x000D_
          "CustomInfo": {}_x000D_
        }_x000D_
      },_x000D_
      "9256": {_x000D_
        "$type": "Inside.Core.Formula.Definition.DefinitionAC, Inside.Core.Formula",_x000D_
        "ID": 9256,_x000D_
        "Results": [_x000D_
          [_x000D_
            "200"_x000D_
          ]_x000D_
        ],_x000D_
        "Statistics": {_x000D_
          "CreationDate": "2022-11-15T10:02:33.5062055+01:00",_x000D_
          "LastRefreshDate": "2020-11-09T16:15:49.2463844+01:00",_x000D_
          "TotalRefreshCount": 5,_x000D_
          "CustomInfo": {}_x000D_
        }_x000D_
      },_x000D_
      "9257": {_x000D_
        "$type": "Inside.Core.Formula.Definition.DefinitionAC, Inside.Core.Formula",_x000D_
        "ID": 9257,_x000D_
        "Results": [_x000D_
          [_x000D_
            "100"_x000D_
          ]_x000D_
        ],_x000D_
        "Statistics": {_x000D_
          "CreationDate": "2022-11-15T10:02:33.5062055+01:00",_x000D_
          "LastRefreshDate": "2020-11-09T16:15:49.2483384+01:00",_x000D_
          "TotalRefreshCount": 5,_x000D_
          "CustomInfo": {}_x000D_
        }_x000D_
      },_x000D_
      "9258": {_x000D_
        "$type": "Inside.Core.Formula.Definition.DefinitionAC, Inside.Core.Formula",_x000D_
        "ID": 9258,_x000D_
        "Results": [_x000D_
          [_x000D_
            "150"_x000D_
          ]_x000D_
        ],_x000D_
        "Statistics": {_x000D_
          "CreationDate": "2022-11-15T10:02:33.5062055+01:00",_x000D_
          "LastRefreshDate": "2020-11-09T16:15:49.2503753+01:00",_x000D_
          "TotalRefreshCount": 5,_x000D_
          "CustomInfo": {}_x000D_
        }_x000D_
      },_x000D_
      "9259": {_x000D_
        "$type": "Inside.Core.Formula.Definition.DefinitionAC, Inside.Core.Formula",_x000D_
        "ID": 9259,_x000D_
        "Results": [_x000D_
          [_x000D_
            "Ingénieur et cadre"_x000D_
          ]_x000D_
        ],_x000D_
        "Statistics": {_x000D_
          "CreationDate": "2022-11-15T10:02:33.5062055+01:00",_x000D_
          "LastRefreshDate": "2020-11-09T16:15:50.5749446+01:00",_x000D_
          "TotalRefreshCount": 5,_x000D_
          "CustomInfo": {}_x000D_
        }_x000D_
      },_x000D_
      "9260": {_x000D_
        "$type": "Inside.Core.Formula.Definition.DefinitionAC, Inside.Core.Formula",_x000D_
        "ID": 9260,_x000D_
        "Results": [_x000D_
          [_x000D_
            "1"_x000D_
          ]_x000D_
        ],_x000D_
        "Statistics": {_x000D_
          "CreationDate": "2022-11-15T10:02:33.5062055+01:00",_x000D_
          "LastRefreshDate": "2020-11-09T16:15:50.5709707+01:00",_x000D_
          "TotalRefreshCount": 5,_x000D_
          "CustomInfo": {}_x000D_
        }_x000D_
      },_x000D_
      "9261": {_x000D_
        "$type": "Inside.Core.Formula.Definition.DefinitionAC, Inside.Core.Formula",_x000D_
        "ID": 9261,_x000D_
        "Results": [_x000D_
          [_x000D_
            ""_x000D_
          ]_x000D_
        ],_x000D_
        "Statistics": {_x000D_
          "CreationDate": "2022-11-15T10:02:33.5062055+01:00",_x000D_
          "LastRefreshDate": "2020-11-09T16:15:50.5523238+01:00",_x000D_
          "TotalRefreshCount": 5,_x000D_
          "CustomInfo": {}_x000D_
        }_x000D_
      },_x000D_
      "9262": {_x000D_
        "$type": "Inside.Core.Formula.Definition.DefinitionAC, Inside.Core.Formula",_x000D_
        "ID": 9262,_x000D_
        "Results": [_x000D_
          [_x000D_
            "100"_x000D_
          ]_x000D_
        ],_x000D_
        "Statistics": {_x000D_
          "CreationDate": "2022-11-15T10:02:33.5062055+01:00",_x000D_
          "LastRefreshDate": "2020-11-09T16:15:50.565934+01:00",_x000D_
          "TotalRefreshCount": 5,_x000D_
          "CustomInfo": {}_x000D_
        }_x000D_
      },_x000D_
      "9263": {_x000D_
        "$type": "Inside.Core.Formula.Definition.DefinitionAC, Inside.Core.Formula",_x000D_
        "ID": 9263,_x000D_
        "Results": [_x000D_
          [_x000D_
            "Ingénieur et cadre"_x000D_
          ]_x000D_
        ],_x000D_
        "Statistics": {_x000D_
          "CreationDate": "2022-11-15T10:02:33.5062055+01:00",_x000D_
          "LastRefreshDate": "2022-03-15T17:46:55.8606199+01:00",_x000D_
          "TotalRefreshCount": 86,_x000D_
          "CustomInfo": {}_x000D_
        }_x000D_
      },_x000D_
      "9264": {_x000D_
        "$type": "Inside.Core.Formula.Definition.DefinitionAC, Inside.Core.Formula",_x000D_
        "ID": 9264,_x000D_
        "Results": [_x000D_
          [_x000D_
            "Ingénieur et cadre"_x000D_
          ]_x000D_
        ],_x000D_
        "Statistics": {_x000D_
          "CreationDate": "2022-11-15T10:02:33.5062055+01:00",_x000D_
          "LastRefreshDate": "2020-11-09T16:33:26.9186204+01:00",_x000D_
          "TotalRefreshCount": 10,_x000D_
          "CustomInfo": {}_x000D_
        }_x000D_
      },_x000D_
      "9265": {_x000D_
        "$type": "Inside.Core.Formula.Definition.DefinitionAC, Inside.Core.Formula",_x000D_
        "ID": 9265,_x000D_
        "Results": [_x000D_
          [_x000D_
            "Ingénieur et cadre"_x000D_
          ]_x000D_
        ],_x000D_
        "Statistics": {_x000D_
          "CreationDate": "2022-11-15T10:02:33.5062055+01:00",_x000D_
          "LastRefreshDate": "2020-11-09T16:33:26.9216125+01:00",_x000D_
          "TotalRefreshCount": 10,_x000D_
          "CustomInfo": {}_x000D_
        }_x000D_
      },_x000D_
      "9266": {_x000D_
        "$type": "Inside.Core.Formula.Definition.DefinitionAC, Inside.Core.Formula",_x000D_
        "ID": 9266,_x000D_
        "Results": [_x000D_
          [_x000D_
            "Employé"_x000D_
          ]_x000D_
        ],_x000D_
        "Statistics": {_x000D_
          "CreationDate": "2022-11-15T10:02:33.5062055+01:00",_x000D_
          "LastRefreshDate": "2020-11-09T16:33:26.9236076+01:00",_x000D_
          "TotalRefreshCount": 10,_x000D_
          "CustomInfo": {}_x000D_
        }_x000D_
      },_x000D_
      "9267": {_x000D_
        "$type": "Inside.Core.Formula.Definition.DefinitionAC, Inside.Core.Formula",_x000D_
        "ID": 9267,_x000D_
        "Results": [_x000D_
          [_x000D_
            "Employé"_x000D_
          ]_x000D_
        ],_x000D_
        "Statistics": {_x000D_
          "CreationDate": "2022-11-15T10:02:33.5062055+01:00",_x000D_
          "LastRefreshDate": "2020-11-09T16:23:11.3766631+01:00",_x000D_
          "TotalRefreshCount": 9,_x000D_
          "CustomInfo": {}_x000D_
        }_x000D_
      },_x000D_
      "9268": {_x000D_
        "$type": "Inside.Core.Formula.Definition.DefinitionAC, Inside.Core.Formula",_x000D_
        "ID": 9268,_x000D_
        "Results": [_x000D_
          [_x000D_
            "Employé"_x000D_
          ]_x000D_
        ],_x000D_
        "Statistics": {_x000D_
          "CreationDate": "2022-11-15T10:02:33.5062055+01:00",_x000D_
          "LastRefreshDate": "2020-11-09T16:23:11.3786591+01:00",_x000D_
          "TotalRefreshCount": 9,_x000D_
          "CustomInfo": {}_x000D_
        }_x000D_
      },_x000D_
      "9269": {_x000D_
        "$type": "Inside.Core.Formula.Definition.DefinitionAC, Inside.Core.Formula",_x000D_
        "ID": 9269,_x000D_
        "Results": [_x000D_
          [_x000D_
            "Employé"_x000D_
          ]_x000D_
        ],_x000D_
        "Statistics": {_x000D_
          "CreationDate": "2022-11-15T10:02:33.5062055+01:00",_x000D_
          "LastRefreshDate": "2020-11-09T16:23:11.380654+01:00",_x000D_
          "TotalRefreshCount": 9,_x000D_
          "CustomInfo": {}_x000D_
        }_x000D_
      },_x000D_
      "9270": {_x000D_
        "$type": "Inside.Core.Formula.Definition.DefinitionAC, Inside.Core.Formula",_x000D_
        "ID": 9270,_x000D_
        "Results": [_x000D_
          [_x000D_
            "Ingénieur et cadre"_x000D_
          ]_x000D_
        ],_x000D_
        "Statistics": {_x000D_
          "CreationDate": "2022-11-15T10:02:33.5062055+01:00",_x000D_
          "LastRefreshDate": "2020-11-09T16:23:11.3826477+01:00",_x000D_
          "TotalRefreshCount": 9,_x000D_
          "CustomInfo": {}_x000D_
        }_x000D_
      },_x000D_
      "9271": {_x000D_
        "$type": "Inside.Core.Formula.Definition.DefinitionAC, Inside.Core.Formula",_x000D_
        "ID": 9271,_x000D_
        "Results": [_x000D_
          [_x000D_
            "Employé"_x000D_
          ]_x000D_
        ],_x000D_
        "Statistics": {_x000D_
     </t>
  </si>
  <si>
    <t xml:space="preserve">     "CreationDate": "2022-11-15T10:02:33.5062055+01:00",_x000D_
          "LastRefreshDate": "2020-11-09T16:23:11.38564+01:00",_x000D_
          "TotalRefreshCount": 9,_x000D_
          "CustomInfo": {}_x000D_
        }_x000D_
      },_x000D_
      "9272": {_x000D_
        "$type": "Inside.Core.Formula.Definition.DefinitionAC, Inside.Core.Formula",_x000D_
        "ID": 9272,_x000D_
        "Results": [_x000D_
          [_x000D_
            "Employé"_x000D_
          ]_x000D_
        ],_x000D_
        "Statistics": {_x000D_
          "CreationDate": "2022-11-15T10:02:33.5062055+01:00",_x000D_
          "LastRefreshDate": "2020-11-09T16:23:11.3876352+01:00",_x000D_
          "TotalRefreshCount": 9,_x000D_
          "CustomInfo": {}_x000D_
        }_x000D_
      },_x000D_
      "9273": {_x000D_
        "$type": "Inside.Core.Formula.Definition.DefinitionAC, Inside.Core.Formula",_x000D_
        "ID": 9273,_x000D_
        "Results": [_x000D_
          [_x000D_
            "Ingénieur et cadre"_x000D_
          ]_x000D_
        ],_x000D_
        "Statistics": {_x000D_
          "CreationDate": "2022-11-15T10:02:33.5062055+01:00",_x000D_
          "LastRefreshDate": "2020-11-09T16:23:11.3916496+01:00",_x000D_
          "TotalRefreshCount": 9,_x000D_
          "CustomInfo": {}_x000D_
        }_x000D_
      },_x000D_
      "9274": {_x000D_
        "$type": "Inside.Core.Formula.Definition.DefinitionAC, Inside.Core.Formula",_x000D_
        "ID": 9274,_x000D_
        "Results": [_x000D_
          [_x000D_
            "Employé"_x000D_
          ]_x000D_
        ],_x000D_
        "Statistics": {_x000D_
          "CreationDate": "2022-11-15T10:02:33.5062055+01:00",_x000D_
          "LastRefreshDate": "2020-11-09T16:23:11.3946156+01:00",_x000D_
          "TotalRefreshCount": 9,_x000D_
          "CustomInfo": {}_x000D_
        }_x000D_
      },_x000D_
      "9275": {_x000D_
        "$type": "Inside.Core.Formula.Definition.DefinitionAC, Inside.Core.Formula",_x000D_
        "ID": 9275,_x000D_
        "Results": [_x000D_
          [_x000D_
            "Employé"_x000D_
          ]_x000D_
        ],_x000D_
        "Statistics": {_x000D_
          "CreationDate": "2022-11-15T10:02:33.5062055+01:00",_x000D_
          "LastRefreshDate": "2020-11-09T16:23:11.3986126+01:00",_x000D_
          "TotalRefreshCount": 9,_x000D_
          "CustomInfo": {}_x000D_
        }_x000D_
      },_x000D_
      "9276": {_x000D_
        "$type": "Inside.Core.Formula.Definition.DefinitionAC, Inside.Core.Formula",_x000D_
        "ID": 9276,_x000D_
        "Results": [_x000D_
          [_x000D_
            "Employé"_x000D_
          ]_x000D_
        ],_x000D_
        "Statistics": {_x000D_
          "CreationDate": "2022-11-15T10:02:33.5062055+01:00",_x000D_
          "LastRefreshDate": "2020-11-09T16:23:11.4036115+01:00",_x000D_
          "TotalRefreshCount": 9,_x000D_
          "CustomInfo": {}_x000D_
        }_x000D_
      },_x000D_
      "9277": {_x000D_
        "$type": "Inside.Core.Formula.Definition.DefinitionAC, Inside.Core.Formula",_x000D_
        "ID": 9277,_x000D_
        "Results": [_x000D_
          [_x000D_
            "Ingénieur et cadre"_x000D_
          ]_x000D_
        ],_x000D_
        "Statistics": {_x000D_
          "CreationDate": "2022-11-15T10:02:33.5062055+01:00",_x000D_
          "LastRefreshDate": "2020-11-09T16:23:11.4085802+01:00",_x000D_
          "TotalRefreshCount": 9,_x000D_
          "CustomInfo": {}_x000D_
        }_x000D_
      },_x000D_
      "9278": {_x000D_
        "$type": "Inside.Core.Formula.Definition.DefinitionAC, Inside.Core.Formula",_x000D_
        "ID": 9278,_x000D_
        "Results": [_x000D_
          [_x000D_
            "Ingénieur et cadre"_x000D_
          ]_x000D_
        ],_x000D_
        "Statistics": {_x000D_
          "CreationDate": "2022-11-15T10:02:33.5062055+01:00",_x000D_
          "LastRefreshDate": "2020-11-09T16:23:11.4105753+01:00",_x000D_
          "TotalRefreshCount": 9,_x000D_
          "CustomInfo": {}_x000D_
        }_x000D_
      },_x000D_
      "9279": {_x000D_
        "$type": "Inside.Core.Formula.Definition.DefinitionAC, Inside.Core.Formula",_x000D_
        "ID": 9279,_x000D_
        "Results": [_x000D_
          [_x000D_
            "Employé"_x000D_
          ]_x000D_
        ],_x000D_
        "Statistics": {_x000D_
          "CreationDate": "2022-11-15T10:02:33.5062055+01:00",_x000D_
          "LastRefreshDate": "2020-11-09T16:23:11.4135657+01:00",_x000D_
          "TotalRefreshCount": 9,_x000D_
          "CustomInfo": {}_x000D_
        }_x000D_
      },_x000D_
      "9280": {_x000D_
        "$type": "Inside.Core.Formula.Definition.DefinitionAC, Inside.Core.Formula",_x000D_
        "ID": 9280,_x000D_
        "Results": [_x000D_
          [_x000D_
            "Employé"_x000D_
          ]_x000D_
        ],_x000D_
        "Statistics": {_x000D_
          "CreationDate": "2022-11-15T10:02:33.5062055+01:00",_x000D_
          "LastRefreshDate": "2020-11-09T16:23:11.4155607+01:00",_x000D_
          "TotalRefreshCount": 9,_x000D_
          "CustomInfo": {}_x000D_
        }_x000D_
      },_x000D_
      "9281": {_x000D_
        "$type": "Inside.Core.Formula.Definition.DefinitionAC, Inside.Core.Formula",_x000D_
        "ID": 9281,_x000D_
        "Results": [_x000D_
          [_x000D_
            "Employé"_x000D_
          ]_x000D_
        ],_x000D_
        "Statistics": {_x000D_
          "CreationDate": "2022-11-15T10:02:33.5062055+01:00",_x000D_
          "LastRefreshDate": "2020-11-09T16:23:11.4175565+01:00",_x000D_
          "TotalRefreshCount": 9,_x000D_
          "CustomInfo": {}_x000D_
        }_x000D_
      },_x000D_
      "9282": {_x000D_
        "$type": "Inside.Core.Formula.Definition.DefinitionAC, Inside.Core.Formula",_x000D_
        "ID": 9282,_x000D_
        "Results": [_x000D_
          [_x000D_
            "Ingénieur et cadre"_x000D_
          ]_x000D_
        ],_x000D_
        "Statistics": {_x000D_
          "CreationDate": "2022-11-15T10:02:33.5062055+01:00",_x000D_
          "LastRefreshDate": "2020-11-09T16:23:11.4205468+01:00",_x000D_
          "TotalRefreshCount": 9,_x000D_
          "CustomInfo": {}_x000D_
        }_x000D_
      },_x000D_
      "9283": {_x000D_
        "$type": "Inside.Core.Formula.Definition.DefinitionAC, Inside.Core.Formula",_x000D_
        "ID": 9283,_x000D_
        "Results": [_x000D_
          [_x000D_
            "Ingénieur et cadre"_x000D_
          ]_x000D_
        ],_x000D_
        "Statistics": {_x000D_
          "CreationDate": "2022-11-15T10:02:33.5062055+01:00",_x000D_
          "LastRefreshDate": "2020-11-09T16:23:11.4225417+01:00",_x000D_
          "TotalRefreshCount": 9,_x000D_
          "CustomInfo": {}_x000D_
        }_x000D_
      },_x000D_
      "9284": {_x000D_
        "$type": "Inside.Core.Formula.Definition.DefinitionAC, Inside.Core.Formula",_x000D_
        "ID": 9284,_x000D_
        "Results": [_x000D_
          [_x000D_
            "Employé"_x000D_
          ]_x000D_
        ],_x000D_
        "Statistics": {_x000D_
          "CreationDate": "2022-11-15T10:02:33.5062055+01:00",_x000D_
          "LastRefreshDate": "2020-11-09T16:23:11.4245365+01:00",_x000D_
          "TotalRefreshCount": 9,_x000D_
          "CustomInfo": {}_x000D_
        }_x000D_
      },_x000D_
      "9285": {_x000D_
        "$type": "Inside.Core.Formula.Definition.DefinitionAC, Inside.Core.Formula",_x000D_
        "ID": 9285,_x000D_
        "Results": [_x000D_
          [_x000D_
            "Employé"_x000D_
          ]_x000D_
        ],_x000D_
        "Statistics": {_x000D_
          "CreationDate": "2022-11-15T10:02:33.5062055+01:00",_x000D_
          "LastRefreshDate": "2020-11-09T16:23:11.4255334+01:00",_x000D_
          "TotalRefreshCount": 9,_x000D_
          "CustomInfo": {}_x000D_
        }_x000D_
      },_x000D_
      "9286": {_x000D_
        "$type": "Inside.Core.Formula.Definition.DefinitionAC, Inside.Core.Formula",_x000D_
        "ID": 9286,_x000D_
        "Results": [_x000D_
          [_x000D_
            "Employé"_x000D_
          ]_x000D_
        ],_x000D_
        "Statistics": {_x000D_
          "CreationDate": "2022-11-15T10:02:33.5062055+01:00",_x000D_
          "LastRefreshDate": "2020-11-09T16:23:11.4275284+01:00",_x000D_
          "TotalRefreshCount": 9,_x000D_
          "CustomInfo": {}_x000D_
        }_x000D_
      },_x000D_
      "9287": {_x000D_
        "$type": "Inside.Core.Formula.Definition.DefinitionAC, Inside.Core.Formula",_x000D_
        "ID": 9287,_x000D_
        "Results": [_x000D_
          [_x000D_
            "Ingénieur et cadre"_x000D_
          ]_x000D_
        ],_x000D_
        "Statistics": {_x000D_
          "CreationDate": "2022-11-15T10:02:33.5062055+01:00",_x000D_
          "LastRefreshDate": "2020-11-09T16:23:11.4295229+01:00",_x000D_
          "TotalRefreshCount": 9,_x000D_
          "CustomInfo": {}_x000D_
        }_x000D_
      },_x000D_
      "9288": {_x000D_
        "$type": "Inside.Core.Formula.Definition.DefinitionAC, Inside.Core.Formula",_x000D_
        "ID": 9288,_x000D_
        "Results": [_x000D_
          [_x000D_
            "Employé"_x000D_
          ]_x000D_
        ],_x000D_
        "Statistics": {_x000D_
          "CreationDate": "2022-11-15T10:02:33.5062055+01:00",_x000D_
          "LastRefreshDate": "2020-11-09T16:23:11.4315177+01:00",_x000D_
          "TotalRefreshCount": 9,_x000D_
          "CustomInfo": {}_x000D_
        }_x000D_
      },_x000D_
      "9289": {_x000D_
        "$type": "Inside.Core.Formula.Definition.DefinitionAC, Inside.Core.Formula",_x000D_
        "ID": 9289,_x000D_
        "Results": [_x000D_
          [_x000D_
            "Ingénieur et cadre"_x000D_
          ]_x000D_
        ],_x000D_
        "Statistics": {_x000D_
          "CreationDate": "2022-11-15T10:02:33.5062055+01:00",_x000D_
          "LastRefreshDate": "2020-11-09T16:23:11.432515+01:00",_x000D_
          "TotalRefreshCount": 9,_x000D_
          "CustomInfo": {}_x000D_
        }_x000D_
      },_x000D_
      "9290": {_x000D_
        "$type": "Inside.Core.Formula.Definition.DefinitionAC, Inside.Core.Formula",_x000D_
        "ID": 9290,_x000D_
        "Results": [_x000D_
          [_x000D_
            "Employé"_x000D_
          ]_x000D_
        ],_x000D_
        "Statistics": {_x000D_
          "CreationDate": "2022-11-15T10:02:33.5062055+01:00",_x000D_
          "LastRefreshDate": "2020-11-09T16:23:11.43451+01:00",_x000D_
          "TotalRefreshCount": 9,_x000D_
          "CustomInfo": {}_x000D_
        }_x000D_
      },_x000D_
      "9291": {_x000D_
        "$type": "Inside.Core.Formula.Definition.DefinitionAC, Inside.Core.Formula",_x000D_
        "ID": 9291,_x000D_
        "Results": [_x000D_
          [_x000D_
            "Ingénieur et cadre"_x000D_
          ]_x000D_
        ],_x000D_
        "Statistics": {_x000D_
          "CreationDate": "2022-11-15T10:02:33.5062055+01:00",_x000D_
          "LastRefreshDate": "2020-11-09T16:23:11.4375031+01:00",_x000D_
          "TotalRefreshCount": 9,_x000D_
          "CustomInfo": {}_x000D_
        }_x000D_
      },_x000D_
      "9292": {_x000D_
        "$type": "Inside.Core.Formula.Definition.DefinitionAC, Inside.Core.Formula",_x000D_
        "ID": 9292,_x000D_
        "Results": [_x000D_
          [_x000D_
            "Employé"_x000D_
          ]_x000D_
        ],_x000D_
        "Statistics": {_x000D_
          "CreationDate": "2022-11-15T10:02:33.5062055+01:00",_x000D_
          "LastRefreshDate": "2020-11-09T16:23:11.4394985+01:00",_x000D_
          "TotalRefreshCount": 9,_x000D_
          "CustomInfo": {}_x000D_
        }_x000D_
      },_x000D_
      "9293": {_x000D_
        "$type": "Inside.Core.Formula.Definition.DefinitionAC, Inside.Core.Formula",_x000D_
        "ID": 9293,_x000D_
        "Results": [_x000D_
          [_x000D_
            "Employé"_x000D_
          ]_x000D_
        ],_x000D_
        "Statistics": {_x000D_
          "CreationDate": "2022-11-15T10:02:33.5062055+01:00",_x000D_
          "LastRefreshDate": "2020-11-09T16:23:11.4414924+01:00",_x000D_
          "TotalRefreshCount": 9,_x000D_
          "CustomInfo": {}_x000D_
        }_x000D_
      },_x000D_
      "9294": {_x000D_
        "$type": "Inside.Core.Formula.Definition.DefinitionAC, Inside.Core.Formula",_x000D_
        "ID": 9294,_x000D_
        "Results": [_x000D_
          [_x000D_
            "Employé"_x000D_
          ]_x000D_
        ],_x000D_
        "Statistics": {_x000D_
          "CreationDate": "2022-11-15T10:02:33.5062055+01:00",_x000D_
          "LastRefreshDate": "2020-11-09T16:23:11.4434866+01:00",_x000D_
          "TotalRefreshCount": 9,_x000D_
          "CustomInfo": {}_x000D_
        }_x000D_
      },_x000D_
      "9295": {_x000D_
        "$type": "Inside.Core.Formula.Definition.DefinitionAC, Inside.Core.Formula",_x000D_
        "ID": 9295,_x000D_
        "Results": [_x000D_
          [_x000D_
            "Ingénieur et cadre"_x000D_
          ]_x000D_
        ],_x000D_
        "Statistics": {_x000D_
          "CreationDate": "2022-11-15T10:02:33.5062055+01:00",_x000D_
          "LastRefreshDate": "2020-11-09T16:23:11.4454811+01:00",_x000D_
          "TotalRefreshCount": 9,_x000D_
          "CustomInfo": {}_x000D_
        }_x000D_
      },_x000D_
      "9296": {_x000D_
        "$type": "Inside.Core.Formula.Definition.DefinitionAC, Inside.Core.Formula",_x000D_
        "ID": 9296,_x000D_
        "Results": [_x000D_
          [_x000D_
            "Employé"_x000D_
          ]_x000D_
        ],_x000D_
        "Statistics": {_x000D_
          "CreationDate": "2022-11-15T10:02:33.5062055+01:00",_x000D_
          "LastRefreshDate": "2020-11-09T16:23:11.4464789+01:00",_x000D_
          "TotalRefreshCount": 9,_x000D_
          "CustomInfo": {}_x000D_
        }_x000D_
      },_x000D_
      "9297": {_x000D_
        "$type": "Inside.Core.Formula.Definition.DefinitionAC, Inside.Core.Formula",_x000D_
        "ID": 9297,_x000D_
        "Results": [_x000D_
          [_x000D_
            "Employé"_x000D_
          ]_x000D_
        ],_x000D_
        "Statistics": {_x000D_
          "CreationDate": "2022-11-15T10:02:33.5062055+01:00",_x000D_
          "LastRefreshDate": "2020-11-09T16:23:11.4484731+01:00",_x000D_
          "TotalRefreshCount": 9,_x000D_
          "CustomInfo": {}_x000D_
        }_x000D_
      },_x000D_
      "9298": {_x000D_
        "$type": "Inside.Core.Formula.Definition.DefinitionAC, Inside.Core.Formula",_x000D_
        "ID": 9298,_x000D_
        "Results": [_x000D_
          [_x000D_
            "Employé"_x000D_
          ]_x000D_
        ],_x000D_
        "Statistics": {_x000D_
          "CreationDate": "2022-11-15T10:02:33.5062055+01:00",_x000D_
          "LastRefreshDate": "2020-11-09T16:23:11.4504956+01:00",_x000D_
          "TotalRefreshCount": 9,_x000D_
          "CustomInfo": {}_x000D_
        }_x000D_
      },_x000D_
      "9299": {_x000D_
        "$type": "Inside.Core.Formula.Definition.DefinitionAC, Inside.Core.Formula",_x000D_
        "ID": 9299,_x000D_
        "Results": [_x000D_
          [_x000D_
            "Ingénieur et cadre"_x000D_
          ]_x000D_
        ],_x000D_
        "Statistics": {_x000D_
          "CreationDate": "2022-11-15T10:02:33.5062055+01:00",_x000D_
          "LastRefreshDate": "2020-11-09T16:23:11.4524629+01:00",_x000D_
          "TotalRefreshCount": 9,_x000D_
          "CustomInfo": {}_x000D_
        }_x000D_
      },_x000D_
      "9300": {_x000D_
        "$type": "Inside.Core.Formula.Definition.DefinitionAC, Inside.Core.Formula",_x000D_
        "ID": 9300,_x000D_
        "Results": [_x000D_
          [_x000D_
            "Ingénieur et cadre"_x000D_
          ]_x000D_
        ],_x000D_
        "Statistics": {_x000D_
          "CreationDate": "2022-11-15T10:02:33.5062055+01:00",_x000D_
          "LastRefreshDate": "2020-11-09T16:23:11.4544588+01:00",_x000D_
          "TotalRefreshCount": 9,_x000D_
          "CustomInfo": {}_x000D_
        }_x000D_
      },_x000D_
      "9301": {_x000D_
        "$type": "Inside.Core.Formula.Definition.DefinitionAC, Inside.Core.Formula",_x000D_
        "ID": 9301,_x000D_
        "Results": [_x000D_
          [_x000D_
            "Employé"_x000D_
          ]_x000D_
        ],_x000D_
        "Statistics": {_x000D_
          "CreationDate": "2022-11-15T10:02:33.5062055+01:00",_x000D_
          "LastRefreshDate": "2020-11-09T16:23:11.4564541+01:00",_x000D_
          "TotalRefreshCount": 9,_x000D_
          "CustomInfo": {}_x000D_
        }_x000D_
      },_x000D_
      "9302": {_x000D_
        "$type": "Inside.Core.Formula.Definition.DefinitionAC, Inside.Core.Formula",_x000D_
        "ID": 9302,_x000D_
        "Results": [_x000D_
          [_x000D_
            "Employé"_x000D_
          ]_x000D_
        ],_x000D_
        "Statistics": {_x000D_
          "CreationDate": "2022-11-15T10:02:33.5062055+01:00",_x000D_
          "LastRefreshDate": "2020-11-09T16:23:11.4574502+01:00",_x000D_
          "TotalRefreshCount": 9,_x000D_
          "CustomInfo": {}_x000D_
        }_x000D_
      },_x000D_
      "9303": {_x000D_
        "$type": "Inside.Core.Formula.Definition.DefinitionAC, Inside.Core.Formula",_x000D_
        "ID": 9303,_x000D_
        "Results": [_x000D_
          [_x000D_
            "Employé"_x000D_
          ]_x000D_
        ],_x000D_
        "Statistics": {_x000D_
          "CreationDate": "2022-11-15T10:02:33.5062055+01:00",_x000D_
          "LastRefreshDate": "2020-11-09T16:23:11.4594455+01:00",_x000D_
          "TotalRefreshCount": 9,_x000D_
          "CustomInfo": {}_x000D_
        }_x000D_
      },_x000D_
      "9304": {_x000D_
        "$type": "Inside.Core.Formula.Definition.DefinitionAC, Inside.Core.Formula",_x000D_
        "ID": 9304,_x000D_
        "Results": [_x000D_
          [_x000D_
            "Ingénieur et cadre"_x000D_
          ]_x000D_
        ],_x000D_
        "Statistics": {_x000D_
          "CreationDate": "2022-11-15T10:02:33.5062055+01:00",_x000D_
          "LastRefreshDate": "2020-11-09T16:23:11.4614406+01:00",_x000D_
          "TotalRefreshCount": 9,_x000D_
          "CustomInfo": {}_x000D_
        }_x000D_
      },_x000D_
      "9305": {_x000D_
        "$type": "Inside.Core.Formula.Definition.DefinitionAC, Inside.Core.Formula",_x000D_
        "ID": 9305,_x000D_
        "Results": [_x000D_
          [_x000D_
            "Ingénieur et cadre"_x000D_
          ]_x000D_
        ],_x000D_
        "Statistics": {_x000D_
          "CreationDate": "2022-11-15T10:02:33.5062055+01:00",_x000D_
          "LastRefreshDate": "2020-11-09T16:23:11.4634348+01:00",_x000D_
          "TotalRefreshCount": 9,_x000D_
          "CustomInfo": {}_x000D_
        }_x000D_
      },_x000D_
      "9306": {_x000D_
        "$type": "Inside.Core.Formula.Definition.DefinitionAC, Inside.Core.Formula",_x000D_
        "ID": 9306,_x000D_
        "Results": [_x000D_
          [_x000D_
            "Employé"_x000D_
          ]_x000D_
        ],_x000D_
        "Statistics": {_x000D_
          "CreationDate": "2022-11-15T10:02:33.5062055+01:00",_x000D_
          "LastRefreshDate": "2020-11-09T16:23:11.4654291+01:00",_x000D_
          "TotalRefreshCount": 9,_x000D_
          "CustomInfo": {}_x000D_
        }_x000D_
      },_x000D_
      "9307": {_x000D_
        "$type": "Inside.Core.Formula.Definition.DefinitionAC, Inside.Core.Formula",_x000D_
        "ID": 9307,_x000D_
        "Results": [_x000D_
          [_x000D_
            "Employé"_x000D_
          ]_x000D_
        ],_x000D_
        "Statistics": {_x000D_
          "CreationDate": "2022-11-15T10:02:33.5062055+01:00",_x000D_
          "LastRefreshDate": "2020-11-09T16:23:11.4664266+01:00",_x000D_
          "TotalRefreshCount": 9,_x000D_
          "CustomInfo": {}_x000D_
        }_x000D_
      },_x000D_
      "9308": {_x000D_
        "$type": "Inside.Core.Formula.Definition.DefinitionAC, Inside.Core.Formula",_x000D_
        "ID": 9308,_x000D_
        "Results": [_x000D_
          [_x000D_
            "Ingénieur et cadre"_x000D_
          ]_x000D_
        ],_x000D_
        "Statistics": {_x000D_
          "CreationDate": "2022-11-15T10:02:33.5062055+01:00",_x000D_
          "LastRefreshDate": "2020-11-09T16:23:11.4684206+01:00",_x000D_
          "TotalRefreshCount": 9,_x000D_
          "CustomInfo": {}_x000D_
        }_x000D_
      },_x000D_
      "9309": {_x000D_
        "$type": "Inside.Core.Formula.Definition.DefinitionAC, Inside.Core.Formula",_x000D_
        "ID": 9309,_x000D_
        "Results": [_x000D_
          [_x000D_
            "Employé"_x000D_
          ]_x000D_
        ],_x000D_
        "Statistics": {_x000D_
          "CreationDate": "2022-11-15T10:02:33.5062055+01:00",_x000D_
          "LastRefreshDate": "2020-11-09T16:23:11.4704156+01:00",_x000D_
          "TotalRefreshCount": 9,_x000D_
          "CustomInfo": {}_x000D_
        }_x000D_
      },_x000D_
      "9310": {_x000D_
        "$type": "Inside.Core.Formula.Definition.DefinitionAC, Inside.Core.Formula",_x000D_
        "ID": 9310,_x000D_
        "Results": [_x000D_
          [_x000D_
            "Employé"_x000D_
          ]_x000D_
        ],_x000D_
        "Statistics": {_x000D_
          "CreationDate": "2022-11-15T10:02:33.5062055+01:00",_x000D_
          "LastRefreshDate": "2020-11-09T16:23:11.47241+01:00",_x000D_
          "TotalRefreshCount": 9,_x000D_
          "CustomInfo": {}_x000D_
        }_x000D_
      },_x000D_
      "9311": {_x000D_
        "$type": "Inside.Core.Formula.Definition.DefinitionAC, Inside.Core.Formula",_x000D_
        "ID": 9311,_x000D_
        "Results": [_x000D_
          [_x000D_
            "Employé"_x000D_
          ]_x000D_
        ],_x000D_
        "Statistics": {_x000D_
          "CreationDate": "2022-11-15T10:02:33.5062055+01:00",_x000D_
          "LastRefreshDate": "2020-11-09T16:23:11.4744046+01:00",_x000D_
          "TotalRefreshCount": 9,_x000D_
          "CustomInfo": {}_x000D_
        }_x000D_
      },_x000D_
      "9312": {_x000D_
        "$type": "Inside.Core.Formula.Definition.DefinitionAC, Inside.Core.Formula",_x000D_
        "ID": 9312,_x000D_
        "Results": [_x000D_
          [_x000D_
            "Employé"_x000D_
          ]_x000D_
        ],_x000D_
        "Statistics": {_x000D_
          "CreationDate": "2022-11-15T10:02:33.5062055+01:00",_x000D_
          "LastRefreshDate": "2020-11-09T16:23:11.4763996+01:00",_x000D_
          "TotalRefreshCount": 9,_x000D_
          "CustomInfo": {}_x000D_
        }_x000D_
      },_x000D_
      "9313": {_x000D_
        "$type": "Inside.Core.Formula.Definition.DefinitionAC, Inside.Core.Formula",_x000D_
        "ID": 9313,_x000D_
        "Results": [_x000D_
          [_x000D_
            "Ingénieur et cadre"_x000D_
          ]_x000D_
        ],_x000D_
        "Statistics": {_x000D_
          "CreationDate": "2022-11-15T10:02:33.5062055+01:00",_x000D_
          "LastRefreshDate": "2020-11-09T16:23:11.4773967+01:00",_x000D_
          "TotalRefreshCount": 9,_x000D_
          "CustomInfo": {}_x000D_
        }_x000D_
      },_x000D_
      "9314": {_x000D_
        "$type": "Inside.Core.Formula.Definition.DefinitionAC, Inside.Core.Formula",_x000D_
        "ID": 9314,_x000D_
        "Results": [_x000D_
          [_x000D_
            "Ingénieur et cadre"_x000D_
          ]_x000D_
        ],_x000D_
        "Statistics": {_x000D_
          "CreationDate": "2022-11-15T10:02:33.5062055+01:00",_x000D_
          "LastRefreshDate": "2020-11-09T16:23:11.4793916+01:00",_x000D_
          "TotalRefreshCount": 9,_x000D_
          "CustomInfo": {}_x000D_
        }_x000D_
      },_x000D_
      "9315": {_x000D_
        "$type": "Inside.Core.Formula.Definition.DefinitionAC, Inside.Core.Formula",_x000D_
        "ID": 9315,_x000D_
        "Results": [_x000D_
          [_x000D_
            "Employé"_x000D_
          ]_x000D_
        ],_x000D_
        "Statistics": {_x000D_
          "CreationDate": "2022-11-15T10:02:33.5062055+01:00",_x000D_
          "LastRefreshDate": "2020-11-09T16:23:11.4813861+01:00",_x000D_
          "TotalRefreshCount": 9,_x000D_
          "CustomInfo": {}_x000D_
        }_x000D_
      },_x000D_
      "9316": {_x000D_
        "$type": "Inside.Core.Formula.Definition.DefinitionAC, Inside.Core.Formula",_x000D_
        "ID": 9316,_x000D_
        "Results": [_x000D_
          [_x000D_
            "2"_x000D_
          ]_x000D_
        ],_x000D_
        "Statistics": {_x000D_
          "CreationDate": "2022-11-15T10:02:33.5062055+01:00",_x000D_
          "LastRefreshDate": "2020-11-09T16:33:26.9305887+01:00",_x000D_
          "TotalRefreshCount": 10,_x000D_
          "CustomInfo": {}_x000D_
        }_x000D_
      },_x000D_
      "9317": {_x000D_
        "$type": "Inside.Core.Formula.Definition.DefinitionAC, Inside.Core.Formula",_x000D_
        "ID": 9317,_x000D_
        "Results": [_x000D_
          [_x000D_
            "3"_x000D_
          ]_x000D_
        ],_x000D_
        "Statistics": {_x000D_
          "CreationDate": "2022-11-15T10:02:33.5062055+01:00",_x000D_
          "LastRefreshDate": "2020-11-09T16:33:26.9335828+01:00",_x000D_
          "TotalRefreshCount": 10,_x000D_
          "CustomInfo": {}_x000D_
        }_x000D_
      },_x000D_
      "9318": {_x000D_
        "$type": "Inside.Core.Formula.Definition.DefinitionAC, Inside.Core.Formula",_x000D_
        "ID": 9318,_x000D_
        "Results": [_x000D_
          [_x000D_
            "1"_x000D_
          ]_x000D_
        ],_x000D_
        "Statistics": {_x000D_
          "CreationDate": "2022-11-15T10:02:33.5062055+01:00",_x000D_
          "LastRefreshDate": "2020-11-09T16:33:26.9355756+01:00",_x000D_
          "TotalRefreshCount": 10,_x000D_
          "CustomInfo": {}_x000D_
        }_x000D_
      },_x000D_
      "9319": {_x000D_
        "$type": "Inside.Core.Formula.Definition.DefinitionAC, Inside.Core.Formula",_x000D_
        "ID": 9319,_x000D_
        "Results": [_x000D_
          [_x000D_
            "1"_x000D_
          ]_x000D_
        ],_x000D_
        "Statistics": {_x000D_
          "CreationDate": "2022-11-15T10:02:33.5062055+01:00",_x000D_
          "LastRefreshDate": "2020-11-09T16:23:11.4963466+01:00",_x000D_
          "TotalRefreshCount": 9,_x000D_
          "CustomInfo": {}_x000D_
        }_x000D_
      },_x000D_
      "9320": {_x000D_
        "$type": "Inside.Core.Formula.Definition.DefinitionAC, Inside.Core.Formula",_x000D_
        "ID": 9320,_x000D_
        "Results": [_x000D_
          [_x000D_
            "2"_x000D_
          ]_x000D_
        ],_x000D_
        "Statistics": {_x000D_
          "CreationDate": "2022-11-15T10:02:33.5062055+01:00",_x000D_
          "LastRefreshDate": "2020-11-09T16:23:11.4983415+01:00",_x000D_
          "TotalRefreshCount": 9,_x000D_
          "CustomInfo": {}_x000D_
        }_x000D_
      },_x000D_
      "9321": {_x000D_
        "$type": "Inside.Core.Formula.Definition.DefinitionAC, Inside.Core.Formula",_x000D_
        "ID": 9321,_x000D_
        "Results": [_x000D_
          [_x000D_
            "2"_x000D_
          ]_x000D_
        ],_x000D_
        "Statistics": {_x000D_
          "CreationDate": "2022-11-15T10:02:33.5062055+01:00",_x000D_
          "LastRefreshDate": "2020-11-09T16:23:11.4993395+01:00",_x000D_
          "TotalRefreshCount": 9,_x000D_
          "CustomInfo": {}_x000D_
        }_x000D_
      },_x000D_
      "9322": {_x000D_
        "$type": "Inside.Core.Formula.Definition.DefinitionAC, Inside.Core.Formula",_x000D_
        "ID": 9322,_x000D_
        "Results": [_x000D_
          [_x000D_
            "4"_x000D_
          ]_x000D_
        ],_x000D_
        "Statistics": {_x000D_
          "CreationDate": "2022-11-15T10:02:33.5062055+01:00",_x000D_
          "LastRefreshDate": "2020-11-09T16:23:11.5023394+01:00",_x000D_
          "TotalRefreshCount": 9,_x000D_
          "CustomInfo": {}_x000D_
        }_x000D_
      },_x000D_
      "9323": {_x000D_
        "$type": "Inside.Core.Formula.Definition.DefinitionAC, Inside.Core.Formula",_x000D_
        "ID": 9323,_x000D_
        "Results": [_x000D_
          [_x000D_
            "2"_x000D_
          ]_x000D_
        ],_x000D_
        "Statistics": {_x000D_
          "CreationDate": "2022-11-15T10:02:33.5062055+01:00",_x000D_
          "LastRefreshDate": "2020-11-09T16:23:11.504331+01:00",_x000D_
          "TotalRefreshCount": 9,_x000D_
          "CustomInfo": {}_x000D_
        }_x000D_
      },_x000D_
      "9324": {_x000D_
        "$type": "Inside.Core.Formula.Definition.DefinitionAC, Inside.Core.Formula",_x000D_
        "ID": 9324,_x000D_
        "Results": [_x000D_
          [_x000D_
            "2"_x000D_
          ]_x000D_
        ],_x000D_
        "Statistics": {_x000D_
          "CreationDate": "2022-11-15T10:02:33.5062055+01:00",_x000D_
          "LastRefreshDate": "2020-11-09T16:23:11.5232846+01:00",_x000D_
          "TotalRefreshCount": 9,_x000D_
          "CustomInfo": {}_x000D_
        }_x000D_
      },_x000D_
      "9325": {_x000D_
        "$type": "Inside.Core.Formula.Definition.DefinitionAC, Inside.Core.Formula",_x000D_
        "ID": 9325,_x000D_
        "Results": [_x000D_
          [_x000D_
            "2"_x000D_
          ]_x000D_
        ],_x000D_
        "Statistics": {_x000D_
          "CreationDate": "2022-11-15T10:02:33.5062055+01:00",_x000D_
          "LastRefreshDate": "2020-11-09T16:23:11.5312608+01:00",_x000D_
          "TotalRefreshCount": 9,_x000D_
          "CustomInfo": {}_x000D_
        }_x000D_
      },_x000D_
      "9326": {_x000D_
        "$type": "Inside.Core.Formula.Definition.DefinitionAC, Inside.Core.Formula",_x000D_
        "ID": 9326,_x000D_
        "Results": [_x000D_
          [_x000D_
            "1"_x000D_
          ]_x000D_
        ],_x000D_
        "Statistics": {_x000D_
          "CreationDate": "2022-11-15T10:02:33.5062055+01:00",_x000D_
          "LastRefreshDate": "2020-11-09T16:23:11.5372484+01:00",_x000D_
          "TotalRefreshCount": 9,_x000D_
          "CustomInfo": {}_x000D_
        }_x000D_
      },_x000D_
      "9327": {_x000D_
        "$type": "Inside.Core.Formula.Definition.DefinitionAC, Inside.Core.Formula",_x000D_
        "ID": 9327,_x000D_
        "Results": [_x000D_
          [_x000D_
            "3"_x000D_
          ]_x000D_
        ],_x000D_
        "Statistics": {_x000D_
          "CreationDate": "2022-11-15T10:02:33.5062055+01:00",_x000D_
          "LastRefreshDate": "2020-11-09T16:23:11.5442302+01:00",_x000D_
          "TotalRefreshCount": 9,_x000D_
          "CustomInfo": {}_x000D_
        }_x000D_
      },_x000D_
      "9328": {_x000D_
        "$type": "Inside.Core.Formula.Definition.DefinitionAC, Inside.Core.Formula",_x000D_
        "ID": 9328,_x000D_
        "Results": [_x000D_
          [_x000D_
            "1"_x000D_
          ]_x000D_
        ],_x000D_
        "Statistics": {_x000D_
          "CreationDate": "2022-11-15T10:02:33.5062055+01:00",_x000D_
          "LastRefreshDate": "2020-11-09T16:23:11.5521041+01:00",_x000D_
          "TotalRefreshCount": 9,_x000D_
          "CustomInfo": {}_x000D_
        }_x000D_
      },_x000D_
      "9329": {_x000D_
        "$type": "Inside.Core.Formula.Definition.DefinitionAC, Inside.Core.Formula",_x000D_
        "ID": 9329,_x000D_
        "Results": [_x000D_
          [_x000D_
            "2"_x000D_
          ]_x000D_
        ],_x000D_
        "Statistics": {_x000D_
          "CreationDate": "2022-11-15T10:02:33.5062055+01:00",_x000D_
          "LastRefreshDate": "2020-11-09T16:23:11.5560907+01:00",_x000D_
          "TotalRefreshCount": 9,_x000D_
          "CustomInfo": {}_x000D_
        }_x000D_
      },_x000D_
      "9330": {_x000D_
        "$type": "Inside.Core.Formula.Definition.DefinitionAC, Inside.Core.Formula",_x000D_
        "ID": 9330,_x000D_
        "Results": [_x000D_
          [_x000D_
            "1"_x000D_
          ]_x000D_
        ],_x000D_
        "Statistics": {_x000D_
          "CreationDate": "2022-11-15T10:02:33.5062055+01:00",_x000D_
          "LastRefreshDate": "2020-11-09T16:23:11.5600797+01:00",_x000D_
          "TotalRefreshCount": 9,_x000D_
          "CustomInfo": {}_x000D_
        }_x000D_
      },_x000D_
      "9331": {_x000D_
        "$type": "Inside.Core.Formula.Definition.DefinitionAC, Inside.Core.Formula",_x000D_
        "ID": 9331,_x000D_
        "Results": [_x000D_
          [_x000D_
            "3"_x000D_
          ]_x000D_
        ],_x000D_
        "Statistics": {_x000D_
          "CreationDate": "2022-11-15T10:02:33.5062055+01:00",_x000D_
          "LastRefreshDate": "2020-11-09T16:23:11.5630716+01:00",_x000D_
          "TotalRefreshCount": 9,_x000D_
          "CustomInfo": {}_x000D_
        }_x000D_
      },_x000D_
      "9332": {_x000D_
        "$type": "Inside.Core.Formula.Definition.DefinitionAC, Inside.Core.Formula",_x000D_
        "ID": 9332,_x000D_
        "Results": [_x000D_
          [_x000D_
            "1"_x000D_
          ]_x000D_
        ],_x000D_
        "Statistics": {_x000D_
          "CreationDate": "2022-11-15T10:02:33.5062055+01:00",_x000D_
          "LastRefreshDate": "2020-11-09T16:23:11.5660637+01:00",_x000D_
          "TotalRefreshCount": 9,_x000D_
          "CustomInfo": {}_x000D_
        }_x000D_
      },_x000D_
      "9333": {_x000D_
        "$type": "Inside.Core.Formula.Definition.DefinitionAC, Inside.Core.Formula",_x000D_
        "ID": 9333,_x000D_
        "Results": [_x000D_
          [_x000D_
            "2"_x000D_
          ]_x000D_
        ],_x000D_
        "Statistics": {_x000D_
          "CreationDate": "2022-11-15T10:02:33.5062055+01:00",_x000D_
          "LastRefreshDate": "2020-11-09T16:23:11.570055+01:00",_x000D_
          "TotalRefreshCount": 9,_x000D_
          "CustomInfo": {}_x000D_
        }_x000D_
      },_x000D_
      "9334": {_x000D_
        "$type": "Inside.Core.Formula.Definition.DefinitionAC, Inside.Core.Formula",_x000D_
        "ID": 9334,_x000D_
        "Results": [_x000D_
          [_x000D_
            "2"_x000D_
          ]_x000D_
        ],_x000D_
        "Statistics": {_x000D_
          "CreationDate": "2022-11-15T10:02:33.5062055+01:00",_x000D_
          "LastRefreshDate": "2020-11-09T16:23:11.5730489+01:00",_x000D_
          "TotalRefreshCount": 9,_x000D_
          "CustomInfo": {}_x000D_
        }_x000D_
      },_x000D_
      "9335": {_x000D_
        "$type": "Inside.Core.Formula.Definition.DefinitionAC, Inside.Core.Formula",_x000D_
        "ID": 9335,_x000D_
        "Results": [_x000D_
          [_x000D_
            "2"_x000D_
          ]_x000D_
        ],_x000D_
        "Statistics": {_x000D_
          "CreationDate": "2022-11-15T10:02:33.5062055+01:00",_x000D_
          "LastRefreshDate": "2020-11-09T16:23:11.575041+01:00",_x000D_
          "TotalRefreshCount": 9,_x000D_
          "CustomInfo": {}_x000D_
        }_x000D_
      },_x000D_
      "9336": {_x000D_
        "$type": "Inside.Core.Formula.Definition.DefinitionAC, Inside.Core.Formula",_x000D_
        "ID": 9336,_x000D_
        "Results": [_x000D_
          [_x000D_
            "1"_x000D_
          ]_x000D_
        ],_x000D_
        "Statistics": {_x000D_
          "CreationDate": "2022-11-15T10:02:33.5062055+01:00",_x000D_
          "LastRefreshDate": "2020-11-09T16:23:11.5770352+01:00",_x000D_
          "TotalRefreshCount": 9,_x000D_
          "CustomInfo": {}_x000D_
        }_x000D_
      },_x000D_
      "9337": {_x000D_
        "$type": "Inside.Core.Formula.Definition.DefinitionAC, Inside.Core.Formula",_x000D_
        "ID": 9337,_x000D_
        "Results": [_x000D_
          [_x000D_
            "2"_x000D_
          ]_x000D_
        ],_x000D_
        "Statistics": {_x000D_
          "CreationDate": "2022-11-15T10:02:33.5062055+01:00",_x000D_
          "LastRefreshDate": "2020-11-09T16:23:11.5790299+01:00",_x000D_
          "TotalRefreshCount": 9,_x000D_
          "CustomInfo": {}_x000D_
        }_x000D_
      },_x000D_
      "9338": {_x000D_
        "$type": "Inside.Core.Formula.Definition.DefinitionAC, Inside.Core.Formula",_x000D_
        "ID": 9338,_x000D_
        "Results": [_x000D_
          [_x000D_
            "2"_x000D_
          ]_x000D_
        ],_x000D_
        "Statistics": {_x000D_
          "CreationDate": "2022-11-15T10:02:33.5062055+01:00",_x000D_
          "LastRefreshDate": "2020-11-09T16:23:11.5810247+01:00",_x000D_
          "TotalRefreshCount": 9,_x000D_
          "CustomInfo": {}_x000D_
        }_x000D_
      },_x000D_
      "9339": {_x000D_
        "$type": "Inside.Core.Formula.Definition.DefinitionAC, Inside.Core.Formula",_x000D_
        "ID": 9339,_x000D_
        "Results": [_x000D_
          [_x000D_
            "4"_x000D_
          ]_x000D_
        ],_x000D_
        "Statistics": {_x000D_
          "CreationDate": "2022-11-15T10:02:33.5062055+01:00",_x000D_
          "LastRefreshDate": "2020-11-09T16:23:11.5830196+01:00",_x000D_
          "TotalRefreshCount": 9,_x000D_
          "CustomInfo": {}_x000D_
        }_x000D_
      },_x000D_
      "9340": {_x000D_
        "$type": "Inside.Core.Formula.Definition.DefinitionAC, Inside.Core.Formula",_x000D_
        "ID": 9340,_x000D_
        "Results": [_x000D_
          [_x000D_
            "2"_x000D_
          ]_x000D_
        ],_x000D_
        "Statistics": {_x000D_
          "CreationDate": "2022-11-15T10:02:33.5062055+01:00",_x000D_
          "LastRefreshDate": "2020-11-09T16:23:11.5850141+01:00",_x000D_
          "TotalRefreshCount": 9,_x000D_
          "CustomInfo": {}_x000D_
        }_x000D_
      },_x000D_
      "9341": {_x000D_
        "$type": "Inside.Core.Formula.Definition.DefinitionAC, Inside.Core.Formula",_x000D_
        "ID": 9341,_x000D_
        "Results": [_x000D_
          [_x000D_
            "1"_x000D_
          ]_x000D_
        ],_x000D_
        "Statistics": {_x000D_
          "CreationDate": "2022-11-15T10:02:33.5062055+01:00",_x000D_
          "LastRefreshDate": "2020-11-09T16:23:11.5890035+01:00",_x000D_
          "TotalRefreshCount": 9,_x000D_
          "CustomInfo": {}_x000D_
        }_x000D_
      },_x000D_
      "9342": {_x000D_
        "$type": "Inside.Core.Formula.Definition.DefinitionAC, Inside.Core.Formula",_x000D_
        "ID": 9342,_x000D_
        "Results": [_x000D_
          [_x000D_
            "2"_x000D_
          ]_x000D_
        ],_x000D_
        "Statistics": {_x000D_
          "CreationDate": "2022-11-15T10:02:33.5062055+01:00",_x000D_
          "LastRefreshDate": "2020-11-09T16:23:11.5919958+01:00",_x000D_
          "TotalRefreshCount": 9,_x000D_
          "CustomInfo": {}_x000D_
        }_x000D_
      },_x000D_
      "9343": {_x000D_
        "$type": "Inside.Core.Formula.Definition.DefinitionAC, Inside.Core.Formula",_x000D_
        "ID": 9343,_x000D_
        "Results": [_x000D_
          [_x000D_
            "3"_x000D_
          ]_x000D_
        ],_x000D_
        "Statistics": {_x000D_
          "CreationDate": "2022-11-15T10:02:33.5062055+01:00",_x000D_
          "LastRefreshDate": "2020-11-09T16:23:11.5939903+01:00",_x000D_
          "TotalRefreshCount": 9,_x000D_
          "CustomInfo": {}_x000D_
        }_x000D_
      },_x000D_
      "9344": {_x000D_
        "$type": "Inside.Core.Formula.Definition.DefinitionAC, Inside.Core.Formula",_x000D_
        "ID": 9344,_x000D_
        "Results": [_x000D_
          [_x000D_
            "2"_x000D_
          ]_x000D_
        ],_x000D_
        "Statistics": {_x000D_
          "CreationDate": "2022-11-15T10:02:33.5062055+01:00",_x000D_
          "LastRefreshDate": "2020-11-09T16:23:11.5949875+01:00",_x000D_
          "Tota</t>
  </si>
  <si>
    <t>lRefreshCount": 9,_x000D_
          "CustomInfo": {}_x000D_
        }_x000D_
      },_x000D_
      "9345": {_x000D_
        "$type": "Inside.Core.Formula.Definition.DefinitionAC, Inside.Core.Formula",_x000D_
        "ID": 9345,_x000D_
        "Results": [_x000D_
          [_x000D_
            "1"_x000D_
          ]_x000D_
        ],_x000D_
        "Statistics": {_x000D_
          "CreationDate": "2022-11-15T10:02:33.5062055+01:00",_x000D_
          "LastRefreshDate": "2020-11-09T16:23:11.5969827+01:00",_x000D_
          "TotalRefreshCount": 9,_x000D_
          "CustomInfo": {}_x000D_
        }_x000D_
      },_x000D_
      "9346": {_x000D_
        "$type": "Inside.Core.Formula.Definition.DefinitionAC, Inside.Core.Formula",_x000D_
        "ID": 9346,_x000D_
        "Results": [_x000D_
          [_x000D_
            "1"_x000D_
          ]_x000D_
        ],_x000D_
        "Statistics": {_x000D_
          "CreationDate": "2022-11-15T10:02:33.5062055+01:00",_x000D_
          "LastRefreshDate": "2020-11-09T16:23:11.5989771+01:00",_x000D_
          "TotalRefreshCount": 9,_x000D_
          "CustomInfo": {}_x000D_
        }_x000D_
      },_x000D_
      "9347": {_x000D_
        "$type": "Inside.Core.Formula.Definition.DefinitionAC, Inside.Core.Formula",_x000D_
        "ID": 9347,_x000D_
        "Results": [_x000D_
          [_x000D_
            "2"_x000D_
          ]_x000D_
        ],_x000D_
        "Statistics": {_x000D_
          "CreationDate": "2022-11-15T10:02:33.5062055+01:00",_x000D_
          "LastRefreshDate": "2020-11-09T16:23:11.6009718+01:00",_x000D_
          "TotalRefreshCount": 9,_x000D_
          "CustomInfo": {}_x000D_
        }_x000D_
      },_x000D_
      "9348": {_x000D_
        "$type": "Inside.Core.Formula.Definition.DefinitionAC, Inside.Core.Formula",_x000D_
        "ID": 9348,_x000D_
        "Results": [_x000D_
          [_x000D_
            "3"_x000D_
          ]_x000D_
        ],_x000D_
        "Statistics": {_x000D_
          "CreationDate": "2022-11-15T10:02:33.5062055+01:00",_x000D_
          "LastRefreshDate": "2020-11-09T16:23:11.6049615+01:00",_x000D_
          "TotalRefreshCount": 9,_x000D_
          "CustomInfo": {}_x000D_
        }_x000D_
      },_x000D_
      "9349": {_x000D_
        "$type": "Inside.Core.Formula.Definition.DefinitionAC, Inside.Core.Formula",_x000D_
        "ID": 9349,_x000D_
        "Results": [_x000D_
          [_x000D_
            "1"_x000D_
          ]_x000D_
        ],_x000D_
        "Statistics": {_x000D_
          "CreationDate": "2022-11-15T10:02:33.5062055+01:00",_x000D_
          "LastRefreshDate": "2020-11-09T16:23:11.6089518+01:00",_x000D_
          "TotalRefreshCount": 9,_x000D_
          "CustomInfo": {}_x000D_
        }_x000D_
      },_x000D_
      "9350": {_x000D_
        "$type": "Inside.Core.Formula.Definition.DefinitionAC, Inside.Core.Formula",_x000D_
        "ID": 9350,_x000D_
        "Results": [_x000D_
          [_x000D_
            "1"_x000D_
          ]_x000D_
        ],_x000D_
        "Statistics": {_x000D_
          "CreationDate": "2022-11-15T10:02:33.5062055+01:00",_x000D_
          "LastRefreshDate": "2020-11-09T16:23:11.6119431+01:00",_x000D_
          "TotalRefreshCount": 9,_x000D_
          "CustomInfo": {}_x000D_
        }_x000D_
      },_x000D_
      "9351": {_x000D_
        "$type": "Inside.Core.Formula.Definition.DefinitionAC, Inside.Core.Formula",_x000D_
        "ID": 9351,_x000D_
        "Results": [_x000D_
          [_x000D_
            "2"_x000D_
          ]_x000D_
        ],_x000D_
        "Statistics": {_x000D_
          "CreationDate": "2022-11-15T10:02:33.5062055+01:00",_x000D_
          "LastRefreshDate": "2020-11-09T16:23:11.6159325+01:00",_x000D_
          "TotalRefreshCount": 9,_x000D_
          "CustomInfo": {}_x000D_
        }_x000D_
      },_x000D_
      "9352": {_x000D_
        "$type": "Inside.Core.Formula.Definition.DefinitionAC, Inside.Core.Formula",_x000D_
        "ID": 9352,_x000D_
        "Results": [_x000D_
          [_x000D_
            "1"_x000D_
          ]_x000D_
        ],_x000D_
        "Statistics": {_x000D_
          "CreationDate": "2022-11-15T10:02:33.5062055+01:00",_x000D_
          "LastRefreshDate": "2020-11-09T16:23:11.6199221+01:00",_x000D_
          "TotalRefreshCount": 9,_x000D_
          "CustomInfo": {}_x000D_
        }_x000D_
      },_x000D_
      "9353": {_x000D_
        "$type": "Inside.Core.Formula.Definition.DefinitionAC, Inside.Core.Formula",_x000D_
        "ID": 9353,_x000D_
        "Results": [_x000D_
          [_x000D_
            "3"_x000D_
          ]_x000D_
        ],_x000D_
        "Statistics": {_x000D_
          "CreationDate": "2022-11-15T10:02:33.5062055+01:00",_x000D_
          "LastRefreshDate": "2020-11-09T16:23:11.6229137+01:00",_x000D_
          "TotalRefreshCount": 9,_x000D_
          "CustomInfo": {}_x000D_
        }_x000D_
      },_x000D_
      "9354": {_x000D_
        "$type": "Inside.Core.Formula.Definition.DefinitionAC, Inside.Core.Formula",_x000D_
        "ID": 9354,_x000D_
        "Results": [_x000D_
          [_x000D_
            "1"_x000D_
          ]_x000D_
        ],_x000D_
        "Statistics": {_x000D_
          "CreationDate": "2022-11-15T10:02:33.5062055+01:00",_x000D_
          "LastRefreshDate": "2020-11-09T16:23:11.6269037+01:00",_x000D_
          "TotalRefreshCount": 9,_x000D_
          "CustomInfo": {}_x000D_
        }_x000D_
      },_x000D_
      "9355": {_x000D_
        "$type": "Inside.Core.Formula.Definition.DefinitionAC, Inside.Core.Formula",_x000D_
        "ID": 9355,_x000D_
        "Results": [_x000D_
          [_x000D_
            "2"_x000D_
          ]_x000D_
        ],_x000D_
        "Statistics": {_x000D_
          "CreationDate": "2022-11-15T10:02:33.5062055+01:00",_x000D_
          "LastRefreshDate": "2020-11-09T16:23:11.6308937+01:00",_x000D_
          "TotalRefreshCount": 9,_x000D_
          "CustomInfo": {}_x000D_
        }_x000D_
      },_x000D_
      "9356": {_x000D_
        "$type": "Inside.Core.Formula.Definition.DefinitionAC, Inside.Core.Formula",_x000D_
        "ID": 9356,_x000D_
        "Results": [_x000D_
          [_x000D_
            "2"_x000D_
          ]_x000D_
        ],_x000D_
        "Statistics": {_x000D_
          "CreationDate": "2022-11-15T10:02:33.5062055+01:00",_x000D_
          "LastRefreshDate": "2020-11-09T16:23:11.6338851+01:00",_x000D_
          "TotalRefreshCount": 9,_x000D_
          "CustomInfo": {}_x000D_
        }_x000D_
      },_x000D_
      "9357": {_x000D_
        "$type": "Inside.Core.Formula.Definition.DefinitionAC, Inside.Core.Formula",_x000D_
        "ID": 9357,_x000D_
        "Results": [_x000D_
          [_x000D_
            "2"_x000D_
          ]_x000D_
        ],_x000D_
        "Statistics": {_x000D_
          "CreationDate": "2022-11-15T10:02:33.5062055+01:00",_x000D_
          "LastRefreshDate": "2020-11-09T16:23:11.6368785+01:00",_x000D_
          "TotalRefreshCount": 9,_x000D_
          "CustomInfo": {}_x000D_
        }_x000D_
      },_x000D_
      "9358": {_x000D_
        "$type": "Inside.Core.Formula.Definition.DefinitionAC, Inside.Core.Formula",_x000D_
        "ID": 9358,_x000D_
        "Results": [_x000D_
          [_x000D_
            "1"_x000D_
          ]_x000D_
        ],_x000D_
        "Statistics": {_x000D_
          "CreationDate": "2022-11-15T10:02:33.5062055+01:00",_x000D_
          "LastRefreshDate": "2020-11-09T16:23:11.6398699+01:00",_x000D_
          "TotalRefreshCount": 9,_x000D_
          "CustomInfo": {}_x000D_
        }_x000D_
      },_x000D_
      "9359": {_x000D_
        "$type": "Inside.Core.Formula.Definition.DefinitionAC, Inside.Core.Formula",_x000D_
        "ID": 9359,_x000D_
        "Results": [_x000D_
          [_x000D_
            "1"_x000D_
          ]_x000D_
        ],_x000D_
        "Statistics": {_x000D_
          "CreationDate": "2022-11-15T10:02:33.5062055+01:00",_x000D_
          "LastRefreshDate": "2020-11-09T16:23:11.641864+01:00",_x000D_
          "TotalRefreshCount": 9,_x000D_
          "CustomInfo": {}_x000D_
        }_x000D_
      },_x000D_
      "9360": {_x000D_
        "$type": "Inside.Core.Formula.Definition.DefinitionAC, Inside.Core.Formula",_x000D_
        "ID": 9360,_x000D_
        "Results": [_x000D_
          [_x000D_
            "2"_x000D_
          ]_x000D_
        ],_x000D_
        "Statistics": {_x000D_
          "CreationDate": "2022-11-15T10:02:33.5062055+01:00",_x000D_
          "LastRefreshDate": "2020-11-09T16:23:11.6438587+01:00",_x000D_
          "TotalRefreshCount": 9,_x000D_
          "CustomInfo": {}_x000D_
        }_x000D_
      },_x000D_
      "9361": {_x000D_
        "$type": "Inside.Core.Formula.Definition.DefinitionAC, Inside.Core.Formula",_x000D_
        "ID": 9361,_x000D_
        "Results": [_x000D_
          [_x000D_
            "1"_x000D_
          ]_x000D_
        ],_x000D_
        "Statistics": {_x000D_
          "CreationDate": "2022-11-15T10:02:33.5062055+01:00",_x000D_
          "LastRefreshDate": "2020-11-09T16:23:11.6448559+01:00",_x000D_
          "TotalRefreshCount": 9,_x000D_
          "CustomInfo": {}_x000D_
        }_x000D_
      },_x000D_
      "9362": {_x000D_
        "$type": "Inside.Core.Formula.Definition.DefinitionAC, Inside.Core.Formula",_x000D_
        "ID": 9362,_x000D_
        "Results": [_x000D_
          [_x000D_
            "3"_x000D_
          ]_x000D_
        ],_x000D_
        "Statistics": {_x000D_
          "CreationDate": "2022-11-15T10:02:33.5062055+01:00",_x000D_
          "LastRefreshDate": "2020-11-09T16:23:11.6468516+01:00",_x000D_
          "TotalRefreshCount": 9,_x000D_
          "CustomInfo": {}_x000D_
        }_x000D_
      },_x000D_
      "9363": {_x000D_
        "$type": "Inside.Core.Formula.Definition.DefinitionAC, Inside.Core.Formula",_x000D_
        "ID": 9363,_x000D_
        "Results": [_x000D_
          [_x000D_
            "1"_x000D_
          ]_x000D_
        ],_x000D_
        "Statistics": {_x000D_
          "CreationDate": "2022-11-15T10:02:33.5062055+01:00",_x000D_
          "LastRefreshDate": "2020-11-09T16:23:11.6488456+01:00",_x000D_
          "TotalRefreshCount": 9,_x000D_
          "CustomInfo": {}_x000D_
        }_x000D_
      },_x000D_
      "9364": {_x000D_
        "$type": "Inside.Core.Formula.Definition.DefinitionAC, Inside.Core.Formula",_x000D_
        "ID": 9364,_x000D_
        "Results": [_x000D_
          [_x000D_
            "2"_x000D_
          ]_x000D_
        ],_x000D_
        "Statistics": {_x000D_
          "CreationDate": "2022-11-15T10:02:33.5062055+01:00",_x000D_
          "LastRefreshDate": "2020-11-09T16:23:11.6508406+01:00",_x000D_
          "TotalRefreshCount": 9,_x000D_
          "CustomInfo": {}_x000D_
        }_x000D_
      },_x000D_
      "9365": {_x000D_
        "$type": "Inside.Core.Formula.Definition.DefinitionAC, Inside.Core.Formula",_x000D_
        "ID": 9365,_x000D_
        "Results": [_x000D_
          [_x000D_
            "2"_x000D_
          ]_x000D_
        ],_x000D_
        "Statistics": {_x000D_
          "CreationDate": "2022-11-15T10:02:33.5062055+01:00",_x000D_
          "LastRefreshDate": "2020-11-09T16:23:11.652836+01:00",_x000D_
          "TotalRefreshCount": 9,_x000D_
          "CustomInfo": {}_x000D_
        }_x000D_
      },_x000D_
      "9366": {_x000D_
        "$type": "Inside.Core.Formula.Definition.DefinitionAC, Inside.Core.Formula",_x000D_
        "ID": 9366,_x000D_
        "Results": [_x000D_
          [_x000D_
            "2"_x000D_
          ]_x000D_
        ],_x000D_
        "Statistics": {_x000D_
          "CreationDate": "2022-11-15T10:02:33.5062055+01:00",_x000D_
          "LastRefreshDate": "2020-11-09T16:23:11.6548307+01:00",_x000D_
          "TotalRefreshCount": 9,_x000D_
          "CustomInfo": {}_x000D_
        }_x000D_
      },_x000D_
      "9367": {_x000D_
        "$type": "Inside.Core.Formula.Definition.DefinitionAC, Inside.Core.Formula",_x000D_
        "ID": 9367,_x000D_
        "Results": [_x000D_
          [_x000D_
            "1"_x000D_
          ]_x000D_
        ],_x000D_
        "Statistics": {_x000D_
          "CreationDate": "2022-11-15T10:02:33.5062055+01:00",_x000D_
          "LastRefreshDate": "2020-11-09T16:23:11.6568247+01:00",_x000D_
          "TotalRefreshCount": 9,_x000D_
          "CustomInfo": {}_x000D_
        }_x000D_
      },_x000D_
      "9368": {_x000D_
        "$type": "Inside.Core.Formula.Definition.DefinitionAC, Inside.Core.Formula",_x000D_
        "ID": 9368,_x000D_
        "Results": [_x000D_
          [_x000D_
            "Catégorie 5"_x000D_
          ]_x000D_
        ],_x000D_
        "Statistics": {_x000D_
          "CreationDate": "2022-11-15T10:02:33.5062055+01:00",_x000D_
          "LastRefreshDate": "2022-03-15T17:46:56.4940368+01:00",_x000D_
          "TotalRefreshCount": 101,_x000D_
          "CustomInfo": {}_x000D_
        }_x000D_
      },_x000D_
      "9369": {_x000D_
        "$type": "Inside.Core.Formula.Definition.DefinitionAC, Inside.Core.Formula",_x000D_
        "ID": 9369,_x000D_
        "Results": [_x000D_
          [_x000D_
            "Catégorie 3"_x000D_
          ]_x000D_
        ],_x000D_
        "Statistics": {_x000D_
          "CreationDate": "2022-11-15T10:02:33.5062055+01:00",_x000D_
          "LastRefreshDate": "2020-11-09T16:33:26.9515334+01:00",_x000D_
          "TotalRefreshCount": 10,_x000D_
          "CustomInfo": {}_x000D_
        }_x000D_
      },_x000D_
      "9370": {_x000D_
        "$type": "Inside.Core.Formula.Definition.DefinitionAC, Inside.Core.Formula",_x000D_
        "ID": 9370,_x000D_
        "Results": [_x000D_
          [_x000D_
            "Catégorie 2"_x000D_
          ]_x000D_
        ],_x000D_
        "Statistics": {_x000D_
          "CreationDate": "2022-11-15T10:02:33.5062055+01:00",_x000D_
          "LastRefreshDate": "2020-11-09T16:33:26.9545248+01:00",_x000D_
          "TotalRefreshCount": 10,_x000D_
          "CustomInfo": {}_x000D_
        }_x000D_
      },_x000D_
      "9371": {_x000D_
        "$type": "Inside.Core.Formula.Definition.DefinitionAC, Inside.Core.Formula",_x000D_
        "ID": 9371,_x000D_
        "Results": [_x000D_
          [_x000D_
            ""_x000D_
          ]_x000D_
        ],_x000D_
        "Statistics": {_x000D_
          "CreationDate": "2022-11-15T10:02:33.5062055+01:00",_x000D_
          "LastRefreshDate": "2020-11-09T16:33:26.9565193+01:00",_x000D_
          "TotalRefreshCount": 10,_x000D_
          "CustomInfo": {}_x000D_
        }_x000D_
      },_x000D_
      "9372": {_x000D_
        "$type": "Inside.Core.Formula.Definition.DefinitionAC, Inside.Core.Formula",_x000D_
        "ID": 9372,_x000D_
        "Results": [_x000D_
          [_x000D_
            ""_x000D_
          ]_x000D_
        ],_x000D_
        "Statistics": {_x000D_
          "CreationDate": "2022-11-15T10:02:33.5062055+01:00",_x000D_
          "LastRefreshDate": "2020-11-09T16:23:11.679764+01:00",_x000D_
          "TotalRefreshCount": 9,_x000D_
          "CustomInfo": {}_x000D_
        }_x000D_
      },_x000D_
      "9373": {_x000D_
        "$type": "Inside.Core.Formula.Definition.DefinitionAC, Inside.Core.Formula",_x000D_
        "ID": 9373,_x000D_
        "Results": [_x000D_
          [_x000D_
            ""_x000D_
          ]_x000D_
        ],_x000D_
        "Statistics": {_x000D_
          "CreationDate": "2022-11-15T10:02:33.5062055+01:00",_x000D_
          "LastRefreshDate": "2020-11-09T16:23:11.6817586+01:00",_x000D_
          "TotalRefreshCount": 9,_x000D_
          "CustomInfo": {}_x000D_
        }_x000D_
      },_x000D_
      "9374": {_x000D_
        "$type": "Inside.Core.Formula.Definition.DefinitionAC, Inside.Core.Formula",_x000D_
        "ID": 9374,_x000D_
        "Results": [_x000D_
          [_x000D_
            "Catégorie 1"_x000D_
          ]_x000D_
        ],_x000D_
        "Statistics": {_x000D_
          "CreationDate": "2022-11-15T10:02:33.5062055+01:00",_x000D_
          "LastRefreshDate": "2020-11-09T16:23:11.6847515+01:00",_x000D_
          "TotalRefreshCount": 9,_x000D_
          "CustomInfo": {}_x000D_
        }_x000D_
      },_x000D_
      "9375": {_x000D_
        "$type": "Inside.Core.Formula.Definition.DefinitionAC, Inside.Core.Formula",_x000D_
        "ID": 9375,_x000D_
        "Results": [_x000D_
          [_x000D_
            "Catégorie 2"_x000D_
          ]_x000D_
        ],_x000D_
        "Statistics": {_x000D_
          "CreationDate": "2022-11-15T10:02:33.5062055+01:00",_x000D_
          "LastRefreshDate": "2020-11-09T16:23:11.688741+01:00",_x000D_
          "TotalRefreshCount": 9,_x000D_
          "CustomInfo": {}_x000D_
        }_x000D_
      },_x000D_
      "9376": {_x000D_
        "$type": "Inside.Core.Formula.Definition.DefinitionAC, Inside.Core.Formula",_x000D_
        "ID": 9376,_x000D_
        "Results": [_x000D_
          [_x000D_
            ""_x000D_
          ]_x000D_
        ],_x000D_
        "Statistics": {_x000D_
          "CreationDate": "2022-11-15T10:02:33.5062055+01:00",_x000D_
          "LastRefreshDate": "2020-11-09T16:23:11.6907358+01:00",_x000D_
          "TotalRefreshCount": 9,_x000D_
          "CustomInfo": {}_x000D_
        }_x000D_
      },_x000D_
      "9377": {_x000D_
        "$type": "Inside.Core.Formula.Definition.DefinitionAC, Inside.Core.Formula",_x000D_
        "ID": 9377,_x000D_
        "Results": [_x000D_
          [_x000D_
            ""_x000D_
          ]_x000D_
        ],_x000D_
        "Statistics": {_x000D_
          "CreationDate": "2022-11-15T10:02:33.5062055+01:00",_x000D_
          "LastRefreshDate": "2020-11-09T16:23:11.6937276+01:00",_x000D_
          "TotalRefreshCount": 9,_x000D_
          "CustomInfo": {}_x000D_
        }_x000D_
      },_x000D_
      "9378": {_x000D_
        "$type": "Inside.Core.Formula.Definition.DefinitionAC, Inside.Core.Formula",_x000D_
        "ID": 9378,_x000D_
        "Results": [_x000D_
          [_x000D_
            "Catégorie 3"_x000D_
          ]_x000D_
        ],_x000D_
        "Statistics": {_x000D_
          "CreationDate": "2022-11-15T10:02:33.5062055+01:00",_x000D_
          "LastRefreshDate": "2020-11-09T16:23:11.6967193+01:00",_x000D_
          "TotalRefreshCount": 9,_x000D_
          "CustomInfo": {}_x000D_
        }_x000D_
      },_x000D_
      "9379": {_x000D_
        "$type": "Inside.Core.Formula.Definition.DefinitionAC, Inside.Core.Formula",_x000D_
        "ID": 9379,_x000D_
        "Results": [_x000D_
          [_x000D_
            ""_x000D_
          ]_x000D_
        ],_x000D_
        "Statistics": {_x000D_
          "CreationDate": "2022-11-15T10:02:33.5062055+01:00",_x000D_
          "LastRefreshDate": "2020-11-09T16:23:11.6997116+01:00",_x000D_
          "TotalRefreshCount": 9,_x000D_
          "CustomInfo": {}_x000D_
        }_x000D_
      },_x000D_
      "9380": {_x000D_
        "$type": "Inside.Core.Formula.Definition.DefinitionAC, Inside.Core.Formula",_x000D_
        "ID": 9380,_x000D_
        "Results": [_x000D_
          [_x000D_
            "Catégorie 1"_x000D_
          ]_x000D_
        ],_x000D_
        "Statistics": {_x000D_
          "CreationDate": "2022-11-15T10:02:33.5062055+01:00",_x000D_
          "LastRefreshDate": "2020-11-09T16:23:11.7037019+01:00",_x000D_
          "TotalRefreshCount": 9,_x000D_
          "CustomInfo": {}_x000D_
        }_x000D_
      },_x000D_
      "9381": {_x000D_
        "$type": "Inside.Core.Formula.Definition.DefinitionAC, Inside.Core.Formula",_x000D_
        "ID": 9381,_x000D_
        "Results": [_x000D_
          [_x000D_
            ""_x000D_
          ]_x000D_
        ],_x000D_
        "Statistics": {_x000D_
          "CreationDate": "2022-11-15T10:02:33.5062055+01:00",_x000D_
          "LastRefreshDate": "2020-11-09T16:23:11.7057304+01:00",_x000D_
          "TotalRefreshCount": 9,_x000D_
          "CustomInfo": {}_x000D_
        }_x000D_
      },_x000D_
      "9382": {_x000D_
        "$type": "Inside.Core.Formula.Definition.DefinitionAC, Inside.Core.Formula",_x000D_
        "ID": 9382,_x000D_
        "Results": [_x000D_
          [_x000D_
            "Catégorie 1"_x000D_
          ]_x000D_
        ],_x000D_
        "Statistics": {_x000D_
          "CreationDate": "2022-11-15T10:02:33.5062055+01:00",_x000D_
          "LastRefreshDate": "2020-11-09T16:23:11.7077281+01:00",_x000D_
          "TotalRefreshCount": 9,_x000D_
          "CustomInfo": {}_x000D_
        }_x000D_
      },_x000D_
      "9383": {_x000D_
        "$type": "Inside.Core.Formula.Definition.DefinitionAC, Inside.Core.Formula",_x000D_
        "ID": 9383,_x000D_
        "Results": [_x000D_
          [_x000D_
            "Catégorie 2"_x000D_
          ]_x000D_
        ],_x000D_
        "Statistics": {_x000D_
          "CreationDate": "2022-11-15T10:02:33.5062055+01:00",_x000D_
          "LastRefreshDate": "2020-11-09T16:23:11.7097235+01:00",_x000D_
          "TotalRefreshCount": 9,_x000D_
          "CustomInfo": {}_x000D_
        }_x000D_
      },_x000D_
      "9384": {_x000D_
        "$type": "Inside.Core.Formula.Definition.DefinitionAC, Inside.Core.Formula",_x000D_
        "ID": 9384,_x000D_
        "Results": [_x000D_
          [_x000D_
            "Employé"_x000D_
          ]_x000D_
        ],_x000D_
        "Statistics": {_x000D_
          "CreationDate": "2022-11-15T10:02:33.5062055+01:00",_x000D_
          "LastRefreshDate": "2022-03-15T17:46:55.855634+01:00",_x000D_
          "TotalRefreshCount": 86,_x000D_
          "CustomInfo": {}_x000D_
        }_x000D_
      },_x000D_
      "9385": {_x000D_
        "$type": "Inside.Core.Formula.Definition.DefinitionAC, Inside.Core.Formula",_x000D_
        "ID": 9385,_x000D_
        "Results": [_x000D_
          [_x000D_
            "Ingénieur et cadre"_x000D_
          ]_x000D_
        ],_x000D_
        "Statistics": {_x000D_
          "CreationDate": "2022-11-15T10:02:33.5062055+01:00",_x000D_
          "LastRefreshDate": "2020-11-09T16:33:26.9760595+01:00",_x000D_
          "TotalRefreshCount": 10,_x000D_
          "CustomInfo": {}_x000D_
        }_x000D_
      },_x000D_
      "9386": {_x000D_
        "$type": "Inside.Core.Formula.Definition.DefinitionAC, Inside.Core.Formula",_x000D_
        "ID": 9386,_x000D_
        "Results": [_x000D_
          [_x000D_
            "Ingénieur et cadre"_x000D_
          ]_x000D_
        ],_x000D_
        "Statistics": {_x000D_
          "CreationDate": "2022-11-15T10:02:33.5062055+01:00",_x000D_
          "LastRefreshDate": "2020-11-09T16:33:26.978074+01:00",_x000D_
          "TotalRefreshCount": 10,_x000D_
          "CustomInfo": {}_x000D_
        }_x000D_
      },_x000D_
      "9387": {_x000D_
        "$type": "Inside.Core.Formula.Definition.DefinitionAC, Inside.Core.Formula",_x000D_
        "ID": 9387,_x000D_
        "Results": [_x000D_
          [_x000D_
            "Employé"_x000D_
          ]_x000D_
        ],_x000D_
        "Statistics": {_x000D_
          "CreationDate": "2022-11-15T10:02:33.5062055+01:00",_x000D_
          "LastRefreshDate": "2020-11-09T16:33:26.9800491+01:00",_x000D_
          "TotalRefreshCount": 10,_x000D_
          "CustomInfo": {}_x000D_
        }_x000D_
      },_x000D_
      "9388": {_x000D_
        "$type": "Inside.Core.Formula.Definition.DefinitionAC, Inside.Core.Formula",_x000D_
        "ID": 9388,_x000D_
        "Results": [_x000D_
          [_x000D_
            "Ingénieur et cadre"_x000D_
          ]_x000D_
        ],_x000D_
        "Statistics": {_x000D_
          "CreationDate": "2022-11-15T10:02:33.5062055+01:00",_x000D_
          "LastRefreshDate": "2020-11-09T16:23:11.7306721+01:00",_x000D_
          "TotalRefreshCount": 9,_x000D_
          "CustomInfo": {}_x000D_
        }_x000D_
      },_x000D_
      "9389": {_x000D_
        "$type": "Inside.Core.Formula.Definition.DefinitionAC, Inside.Core.Formula",_x000D_
        "ID": 9389,_x000D_
        "Results": [_x000D_
          [_x000D_
            "Employé"_x000D_
          ]_x000D_
        ],_x000D_
        "Statistics": {_x000D_
          "CreationDate": "2022-11-15T10:02:33.5062055+01:00",_x000D_
          "LastRefreshDate": "2020-11-09T16:23:11.7316588+01:00",_x000D_
          "TotalRefreshCount": 9,_x000D_
          "CustomInfo": {}_x000D_
        }_x000D_
      },_x000D_
      "9390": {_x000D_
        "$type": "Inside.Core.Formula.Definition.DefinitionAC, Inside.Core.Formula",_x000D_
        "ID": 9390,_x000D_
        "Results": [_x000D_
          [_x000D_
            "Ingénieur et cadre"_x000D_
          ]_x000D_
        ],_x000D_
        "Statistics": {_x000D_
          "CreationDate": "2022-11-15T10:02:33.5062055+01:00",_x000D_
          "LastRefreshDate": "2020-11-09T16:23:11.7346581+01:00",_x000D_
          "TotalRefreshCount": 9,_x000D_
          "CustomInfo": {}_x000D_
        }_x000D_
      },_x000D_
      "9391": {_x000D_
        "$type": "Inside.Core.Formula.Definition.DefinitionAC, Inside.Core.Formula",_x000D_
        "ID": 9391,_x000D_
        "Results": [_x000D_
          [_x000D_
            "Ingénieur et cadre"_x000D_
          ]_x000D_
        ],_x000D_
        "Statistics": {_x000D_
          "CreationDate": "2022-11-15T10:02:33.5062055+01:00",_x000D_
          "LastRefreshDate": "2020-11-09T16:23:13.7747258+01:00",_x000D_
          "TotalRefreshCount": 8,_x000D_
          "CustomInfo": {}_x000D_
        }_x000D_
      },_x000D_
      "9392": {_x000D_
        "$type": "Inside.Core.Formula.Definition.DefinitionAC, Inside.Core.Formula",_x000D_
        "ID": 9392,_x000D_
        "Results": [_x000D_
          [_x000D_
            "Employé"_x000D_
          ]_x000D_
        ],_x000D_
        "Statistics": {_x000D_
          "CreationDate": "2022-11-15T10:02:33.5062055+01:00",_x000D_
          "LastRefreshDate": "2020-11-09T16:23:14.0669664+01:00",_x000D_
          "TotalRefreshCount": 8,_x000D_
          "CustomInfo": {}_x000D_
        }_x000D_
      },_x000D_
      "9393": {_x000D_
        "$type": "Inside.Core.Formula.Definition.DefinitionAC, Inside.Core.Formula",_x000D_
        "ID": 9393,_x000D_
        "Results": [_x000D_
          [_x000D_
            "Employé"_x000D_
          ]_x000D_
        ],_x000D_
        "Statistics": {_x000D_
          "CreationDate": "2022-11-15T10:02:33.5062055+01:00",_x000D_
          "LastRefreshDate": "2020-11-09T16:23:14.3715636+01:00",_x000D_
          "TotalRefreshCount": 8,_x000D_
          "CustomInfo": {}_x000D_
        }_x000D_
      },_x000D_
      "9394": {_x000D_
        "$type": "Inside.Core.Formula.Definition.DefinitionAC, Inside.Core.Formula",_x000D_
        "ID": 9394,_x000D_
        "Results": [_x000D_
          [_x000D_
            "Ingénieur et cadre"_x000D_
          ]_x000D_
        ],_x000D_
        "Statistics": {_x000D_
          "CreationDate": "2022-11-15T10:02:33.5062055+01:00",_x000D_
          "LastRefreshDate": "2020-11-09T16:23:14.5866401+01:00",_x000D_
          "TotalRefreshCount": 8,_x000D_
          "CustomInfo": {}_x000D_
        }_x000D_
      },_x000D_
      "9395": {_x000D_
        "$type": "Inside.Core.Formula.Definition.DefinitionAC, Inside.Core.Formula",_x000D_
        "ID": 9395,_x000D_
        "Results": [_x000D_
          [_x000D_
            "Employé"_x000D_
          ]_x000D_
        ],_x000D_
        "Statistics": {_x000D_
          "CreationDate": "2022-11-15T10:02:33.5062055+01:00",_x000D_
          "LastRefreshDate": "2020-11-09T16:23:14.8277949+01:00",_x000D_
          "TotalRefreshCount": 9,_x000D_
          "CustomInfo": {}_x000D_
        }_x000D_
      },_x000D_
      "9396": {_x000D_
        "$type": "Inside.Core.Formula.Definition.DefinitionAC, Inside.Core.Formula",_x000D_
        "ID": 9396,_x000D_
        "Results": [_x000D_
          [_x000D_
            "Employé"_x000D_
          ]_x000D_
        ],_x000D_
        "Statistics": {_x000D_
          "CreationDate": "2022-11-15T10:02:33.5062055+01:00",_x000D_
          "LastRefreshDate": "2020-11-09T16:23:15.0698434+01:00",_x000D_
          "TotalRefreshCount": 9,_x000D_
          "CustomInfo": {}_x000D_
        }_x000D_
      },_x000D_
      "9397": {_x000D_
        "$type": "Inside.Core.Formula.Definition.DefinitionAC, Inside.Core.Formula",_x000D_
        "ID": 9397,_x000D_
        "Results": [_x000D_
          [_x000D_
            "Employé"_x000D_
          ]_x000D_
        ],_x000D_
        "Statistics": {_x000D_
          "CreationDate": "2022-11-15T10:02:33.5062055+01:00",_x000D_
          "LastRefreshDate": "2020-11-09T16:23:15.2956487+01:00",_x000D_
          "TotalRefreshCount": 9,_x000D_
          "CustomInfo": {}_x000D_
        }_x000D_
      },_x000D_
      "9398": {_x000D_
        "$type": "Inside.Core.Formula.Definition.DefinitionAC, Inside.Core.Formula",_x000D_
        "ID": 9398,_x000D_
        "Results": [_x000D_
          [_x000D_
            "Ingénieur et cadre"_x000D_
          ]_x000D_
        ],_x000D_
        "Statistics": {_x000D_
          "CreationDate": "2022-11-15T10:02:33.5062055+01:00",_x000D_
          "LastRefreshDate": "2020-11-09T16:23:15.5176227+01:00",_x000D_
          "TotalRefreshCount": 9,_x000D_
          "CustomInfo": {}_x000D_
        }_x000D_
      },_x000D_
      "9399": {_x000D_
        "$type": "Inside.Core.Formula.Definition.DefinitionAC, Inside.Core.Formula",_x000D_
        "ID": 9399,_x000D_
        "Results": [_x000D_
          [_x000D_
            "Employé"_x000D_
          ]_x000D_
        ],_x000D_
        "Statistics": {_x000D_
          "CreationDate": "2022-11-15T10:02:33.5062055+01:00",_x000D_
          "LastRefreshDate": "2020-11-09T16:23:13.7777172+01:00",_x000D_
          "TotalRefreshCount": 8,_x000D_
          "CustomInfo": {}_x000D_
        }_x000D_
      },_x000D_
      "9400": {_x000D_
        "$type": "Inside.Core.Formula.Definition.DefinitionAC, Inside.Core.Formula",_x000D_
        "ID": 9400,_x000D_
        "Results": [_x000D_
          [_x000D_
            "Employé"_x000D_
          ]_x000D_
        ],_x000D_
        "Statistics": {_x000D_
          "CreationDate": "2022-11-15T10:02:33.5062055+01:00",_x000D_
          "LastRefreshDate": "2020-11-09T16:23:14.0709554+01:00",_x000D_
          "TotalRefreshCount": 8,_x000D_
          "CustomInfo": {}_x000D_
        }_x000D_
      },_x000D_
      "9401": {_x000D_
        "$type": "Inside.Core.Formula.Definition.DefinitionAC, Inside.Core.Formula",_x000D_
        "ID": 9401,_x000D_
        "Results": [_x000D_
          [_x000D_
            "Ingénieur et cadre"_x000D_
          ]_x000D_
        ],_x000D_
        "Statistics": {_x000D_
          "CreationDate": "2022-11-15T10:02:33.5062055+01:00",_x000D_
          "LastRefreshDate": "2020-11-09T16:23:14.373557+01:00",_x000D_
          "TotalRefreshCount": 8,_x000D_
          "CustomInfo": {}_x000D_
        }_x000D_
      },_x000D_
      "9402": {_x000D_
        "$type": "Inside.Core.Formula.Definition.DefinitionAC, Inside.Core.Formula",_x000D_
        "ID": 9402,_x000D_
        "Results": [_x000D_
          [_x000D_
            "Employé"_x000D_
          ]_x000D_
        ],_x000D_
        "Statistics": {_x000D_
          "CreationDate": "2022-11-15T10:02:33.5062055+01:00",_x000D_
          "LastRefreshDate": "2020-11-09T16:23:14.5885925+01:00",_x000D_
          "TotalRefreshCount": 8,_x000D_
          "CustomInfo": {}_x000D_
        }_x000D_
      },_x000D_
      "9403": {_x000D_
        "$type": "Inside.Core.Formula.Definition.DefinitionAC, Inside.Core.Formula",_x000D_
        "ID": 9403,_x000D_
        "Results": [_x000D_
          [_x000D_
            "Ingénieur et cadre"_x000D_
          ]_x000D_
        ],_x000D_
        "Statistics": {_x000D_
          "CreationDate": "2022-11-15T10:02:33.5062055+01:00",_x000D_
          "LastRefreshDate": "2020-11-09T16:23:14.8287923+01:00",_x000D_
          "TotalRefreshCount": 9,_x000D_
          "CustomInfo": {}_x000D_
        }_x000D_
      },_x000D_
      "9404": {_x000D_
        "$type": "Inside.Core.Formula.Definition.DefinitionAC, Inside.Core.Formula",_x000D_
        "ID": 9404,_x000D_
        "Results": [_x000D_
          [_x000D_
            "Employé"_x000D_
          ]_x000D_
        ],_x000D_
        "Statistics": {_x000D_
          "CreationDate": "2022-11-15T10:02:33.5062055+01:00",_x000D_
          "LastRefreshDate": "2020-11-09T16:23:15.070866+01:00",_x000D_
          "TotalRefreshCount": 9,_x000D_
          "CustomInfo": {}_x000D_
        }_x000D_
      },_x000D_
      "9405": {_x000D_
        "$type": "Inside.Core.Formula.Definition.DefinitionAC, Inside.Core.Formula",_x000D_
        "ID": 9405,_x000D_
        "Results": [_x000D_
          [_x000D_
            "Ingénieur et cadre"_x000D_
          ]_x000D_
        ],_x000D_
        "Statistics": {_x000D_
          "CreationDate": "2022-11-15T10:02:33.5062055+01:00",_x000D_
          "LastRefreshDate": "2020-11-09T16:23:15.2986418+01:00",_x000D_
          "TotalRefreshCount": 9,_x000D_
          "CustomInfo": {}_x000D_
        }_x000D_
      },_x000D_
      "9406": {_x000D_
        "$type": "Inside.Core.Formula.Definition.DefinitionAC, Inside.Core.Formula",_x000D_
        "ID": 9406,_x000D_
        "Results": [_x000D_
          [_x000D_
            "Employé"_x000D_
          ]_x000D_
        ],_x000D_
        "Statistics": {_x000D_
          "CreationDate": "2022-11-15T10:02:33.5062055+01:00",_x000D_
          "LastRefreshDate": "2020-11-09T16:23:15.5196169+01:00",_x000D_
          "TotalRefreshCount": 9,_x000D_
          "CustomInfo": {}_x000D_
        }_x000D_
      },_x000D_
      "9407": {_x000D_
        "$type": "Inside.Core.Formula.Definition.DefinitionAC, Inside.Core.Formula",_x000D_
        "ID": 9407,_x000D_
        "Results": [_x000D_
          [_x000D_
            "Ingénieur et cadre"_x000D_
          ]_x000D_
        ],_x000D_
        "Statistics": {_x000D_
          "CreationDate": "2022-11-15T10:02:33.5062055+01:00",_x000D_
          "LastRefreshDate": "2020-11-09T16:23:13.7797131+01:00",_x000D_
          "TotalRefreshCount": 8,_x000D_
          "CustomInfo": {}_x000D_
        }_x000D_
      },_x000D_
      "9408": {_x000D_
        "$type": "Inside.Core.Formula.Definition.DefinitionAC, Inside.Core.Formula",_x000D_
        "ID": 9408,_x000D_
        "Results": [_x000D_
          [_x000D_
            "Ingénieur et cadre"_x000D_
          ]_x000D_
        ],_x000D_
        "Statistics": {_x000D_
          "CreationDate": "2022-11-15T10:02:33.5062055+01:00",_x000D_
          "LastRefreshDate": "2020-11-09T16:23:14.0729509+01:00",_x000D_
          "TotalRefreshCount": 8,_x000D_
          "CustomInfo": {}_x000D_
        }_x000D_
      },_x000D_
      "9409": {_x000D_
        "$type": "Inside.Core.Formula.Definition.DefinitionAC, Inside.Core.Formula",_x000D_
        "ID": 9409,_x000D_
        "Results": [_x000D_
          [_x000D_
            "Employé"_x000D_
          ]_x000D_
        ],_x000D_
        "Statistics": {_x000D_
          "CreationDate": "2022-11-15T10:02:33.5062055+01:00",_x000D_
          "LastRefreshDate": "2020-11-09T16:23:14.3755525+01:00",_x000D_
          "TotalRefreshCount": 8,_x000D_
          "CustomInfo": {}_x000D_
        }_x000D_
      },_x000D_
      "9410": {_x000D_
        "$type": "Inside.Core.Formula.Definition.DefinitionAC, Inside.Core.Formula",_x000D_
        "ID": 9410,_x000D_
        "Results": [_x000D_
          [_x000D_
            "Employé"_x000D_
          ]_x000D_
        ],_x000D_
        "Statistics": {_x000D_
          "CreationDate": "2022-11-15T10:02:33.5062055+01:00",_x000D_
          "LastRefreshDate": "2020-11-09T16:23:14.5906327+01:00",_x000D_
          "TotalRefreshCount": 8,_x000D_
          "CustomInfo": {}_x000D_
        }_x000D_
      },_x000D_
      "9411": {_x000D_
        "$type": "Inside.Core.Formula.Definition.DefinitionAC, Inside.Core.Formula",_x000D_
        "ID": 9411,_x000D_
        "Results": [_x000D_
          [_x000D_
            "Ingénieur et cadre"_x000D_
          ]_x000D_
        ],_x000D_
        "Statistics": {_x000D_
          "CreationDate": "2022-11-15T10:02:33.5062055+01:00",_x000D_
          "LastRefreshDate": "2020-11-09T16:23:14.830787+01:00",_x000D_
          "TotalRefreshCount": 9,_x000D_
          "CustomInfo": {}_x000D_
        }_x000D_
      },_x000D_
      "9412": {_x000D_
        "$type": "Inside.Core.Formula.Definition.DefinitionAC, Inside.Core.Formula",_x000D_
        "ID": 9412,_x000D_
        "Results": [_x000D_
          [_x000D_
            "Ingénieur et cadre"_x000D_
          ]_x000D_
        ],_x000D_
        "Statistics": {_x000D_
          "CreationDate": "2022-11-15T10:02:33.5062055+01:00",_x000D_
          "LastRefreshDate": "2020-11-09T16:23:15.0728601+01:00",_x000D_
          "TotalRefreshCount": 9,_x000D_
          "CustomInfo": {}_x000D_
        }_x000D_
      },_x000D_
      "9413": {_x000D_
        "$type": "Inside.Core.Formula.Definition.DefinitionAC, Inside.Core.Formula",_x000D_
        "ID": 9413,_x000D_
        "Results": [_x000D_
          [_x000D_
            "Employé"_x000D_
          ]_x000D_
        ],_x000D_
        "Statistics": {_x000D_
          "CreationDate": "2022-11-15T10:02:33.5062055+01:00",_x000D_
          "LastRefreshDate": "2020-11-09T16:23:15.3006365+01:00",_x000D_
          "TotalRefreshCount": 9,_x000D_
          "CustomInfo": {}_x000D_
        }_x000D_
      },_x000D_
      "9414": {_x000D_
        "$type": "Inside.Core.Formula.Definition.DefinitionAC, Inside.Core.Formula",_x000D_
        "ID": 9414,_x000D_
        "Results": [_x000D_
          [_x000D_
            "Employé"_x000D_
          ]_x000D_
        ],_x000D_
        "Statistics": {_x000D_
          "CreationDate": "2022-11-15T10:02:33.5062055+01:00",_x000D_
          "LastRefreshDate": "2020-11-09T16:23:15.5216538+01:00",_x000D_
          "TotalRefreshCount": 9,_x000D_
          "CustomInfo": {}_x000D_
        }_x000D_
      },_x000D_
      "9415": {_x000D_
        "$type": "Inside.Core.Formula.Definition.DefinitionAC, Inside.Core.Formula",_x000D_
        "ID": 9415,_x000D_
        "Results": [_x000D_
          [_x000D_
            "Employé"_x000D_
          ]_x000D_
        ],_x000D_
        "Statistics": {_x000D_
          "CreationDate": "2022-11-15T10:02:33.5062055+01:00",_x000D_
          "LastRefreshDate": "2020-11-09T16:23:13.7817081+01:00",_x000D_
          "TotalRefreshCount": 8,_x000D_
          "CustomInfo": {}_x000D_
        }_x000D_
      },_x000D_
      "9416": {_x000D_
        "$type": "Inside.Core.Formula.Definition.DefinitionAC, Inside.Core.Formula",_x000D_
        "ID": 9416,_x000D_
        "Results": [_x000D_
          [_x000D_
            "Employé"_x000D_
          ]_x000D_
        ],_x000D_
        "Statistics": {_x000D_
          "CreationDate": "2022-11-15T10:02:33.5062055+01:00",_x000D_
          "LastRefreshDate": "2020-11-09T16:23:14.0749457+01:00",_x000D_
          "TotalRefreshCount": 8,_x000D_
          "CustomInfo": {}_x000D_
        }_x000D_
      },_x000D_
      "9417": {_x000D_
        "$type": "Inside.Core.Formula.Definition.DefinitionAC, Inside.Core.Formula",_x000D_
        "ID": 9417,_x000D_
        "Results": [_x000D_
          [_x000D_
            "Ingénieur et cadre"_x000D_
          ]_x000D_
        ],_x000D_
        "Statistics": {_x000D_
          "CreationDate": "2022-11-15T10:02:33.5062055+01:00",_x000D_
          "LastRefreshDate": "2020-11-09T16:23:14.3765489+01:00",_x000D_
          "TotalRefreshCount": 8,_x000D_
          "CustomInfo": {}_x000D_
        }_x000D_
      },_x000D_
      "9418": {_x000D_
        "$type": "Inside.Core.Formul</t>
  </si>
  <si>
    <t>a.Definition.DefinitionAC, Inside.Core.Formula",_x000D_
        "ID": 9418,_x000D_
        "Results": [_x000D_
          [_x000D_
            "Employé"_x000D_
          ]_x000D_
        ],_x000D_
        "Statistics": {_x000D_
          "CreationDate": "2022-11-15T10:02:33.5062055+01:00",_x000D_
          "LastRefreshDate": "2020-11-09T16:23:14.5916294+01:00",_x000D_
          "TotalRefreshCount": 8,_x000D_
          "CustomInfo": {}_x000D_
        }_x000D_
      },_x000D_
      "9419": {_x000D_
        "$type": "Inside.Core.Formula.Definition.DefinitionAC, Inside.Core.Formula",_x000D_
        "ID": 9419,_x000D_
        "Results": [_x000D_
          [_x000D_
            "Employé"_x000D_
          ]_x000D_
        ],_x000D_
        "Statistics": {_x000D_
          "CreationDate": "2022-11-15T10:02:33.5062055+01:00",_x000D_
          "LastRefreshDate": "2020-11-09T16:23:14.8327817+01:00",_x000D_
          "TotalRefreshCount": 9,_x000D_
          "CustomInfo": {}_x000D_
        }_x000D_
      },_x000D_
      "9420": {_x000D_
        "$type": "Inside.Core.Formula.Definition.DefinitionAC, Inside.Core.Formula",_x000D_
        "ID": 9420,_x000D_
        "Results": [_x000D_
          [_x000D_
            "Ingénieur et cadre"_x000D_
          ]_x000D_
        ],_x000D_
        "Statistics": {_x000D_
          "CreationDate": "2022-11-15T10:02:33.5062055+01:00",_x000D_
          "LastRefreshDate": "2020-11-09T16:23:15.0748551+01:00",_x000D_
          "TotalRefreshCount": 9,_x000D_
          "CustomInfo": {}_x000D_
        }_x000D_
      },_x000D_
      "9421": {_x000D_
        "$type": "Inside.Core.Formula.Definition.DefinitionAC, Inside.Core.Formula",_x000D_
        "ID": 9421,_x000D_
        "Results": [_x000D_
          [_x000D_
            "Employé"_x000D_
          ]_x000D_
        ],_x000D_
        "Statistics": {_x000D_
          "CreationDate": "2022-11-15T10:02:33.5062055+01:00",_x000D_
          "LastRefreshDate": "2020-11-09T16:23:15.3036282+01:00",_x000D_
          "TotalRefreshCount": 9,_x000D_
          "CustomInfo": {}_x000D_
        }_x000D_
      },_x000D_
      "9422": {_x000D_
        "$type": "Inside.Core.Formula.Definition.DefinitionAC, Inside.Core.Formula",_x000D_
        "ID": 9422,_x000D_
        "Results": [_x000D_
          [_x000D_
            "Employé"_x000D_
          ]_x000D_
        ],_x000D_
        "Statistics": {_x000D_
          "CreationDate": "2022-11-15T10:02:33.5062055+01:00",_x000D_
          "LastRefreshDate": "2020-11-09T16:23:15.5226435+01:00",_x000D_
          "TotalRefreshCount": 9,_x000D_
          "CustomInfo": {}_x000D_
        }_x000D_
      },_x000D_
      "9423": {_x000D_
        "$type": "Inside.Core.Formula.Definition.DefinitionAC, Inside.Core.Formula",_x000D_
        "ID": 9423,_x000D_
        "Results": [_x000D_
          [_x000D_
            "Ingénieur et cadre"_x000D_
          ]_x000D_
        ],_x000D_
        "Statistics": {_x000D_
          "CreationDate": "2022-11-15T10:02:33.5062055+01:00",_x000D_
          "LastRefreshDate": "2020-11-09T16:23:13.7847008+01:00",_x000D_
          "TotalRefreshCount": 8,_x000D_
          "CustomInfo": {}_x000D_
        }_x000D_
      },_x000D_
      "9424": {_x000D_
        "$type": "Inside.Core.Formula.Definition.DefinitionAC, Inside.Core.Formula",_x000D_
        "ID": 9424,_x000D_
        "Results": [_x000D_
          [_x000D_
            "Employé"_x000D_
          ]_x000D_
        ],_x000D_
        "Statistics": {_x000D_
          "CreationDate": "2022-11-15T10:02:33.5062055+01:00",_x000D_
          "LastRefreshDate": "2020-11-09T16:23:14.0759429+01:00",_x000D_
          "TotalRefreshCount": 8,_x000D_
          "CustomInfo": {}_x000D_
        }_x000D_
      },_x000D_
      "9425": {_x000D_
        "$type": "Inside.Core.Formula.Definition.DefinitionAC, Inside.Core.Formula",_x000D_
        "ID": 9425,_x000D_
        "Results": [_x000D_
          [_x000D_
            "Ingénieur et cadre"_x000D_
          ]_x000D_
        ],_x000D_
        "Statistics": {_x000D_
          "CreationDate": "2022-11-15T10:02:33.5062055+01:00",_x000D_
          "LastRefreshDate": "2020-11-09T16:23:14.3785442+01:00",_x000D_
          "TotalRefreshCount": 8,_x000D_
          "CustomInfo": {}_x000D_
        }_x000D_
      },_x000D_
      "9426": {_x000D_
        "$type": "Inside.Core.Formula.Definition.DefinitionAC, Inside.Core.Formula",_x000D_
        "ID": 9426,_x000D_
        "Results": [_x000D_
          [_x000D_
            "Ingénieur et cadre"_x000D_
          ]_x000D_
        ],_x000D_
        "Statistics": {_x000D_
          "CreationDate": "2022-11-15T10:02:33.5062055+01:00",_x000D_
          "LastRefreshDate": "2020-11-09T16:23:14.5936224+01:00",_x000D_
          "TotalRefreshCount": 8,_x000D_
          "CustomInfo": {}_x000D_
        }_x000D_
      },_x000D_
      "9427": {_x000D_
        "$type": "Inside.Core.Formula.Definition.DefinitionAC, Inside.Core.Formula",_x000D_
        "ID": 9427,_x000D_
        "Results": [_x000D_
          [_x000D_
            "Employé"_x000D_
          ]_x000D_
        ],_x000D_
        "Statistics": {_x000D_
          "CreationDate": "2022-11-15T10:02:33.5062055+01:00",_x000D_
          "LastRefreshDate": "2020-11-09T16:23:14.8347758+01:00",_x000D_
          "TotalRefreshCount": 9,_x000D_
          "CustomInfo": {}_x000D_
        }_x000D_
      },_x000D_
      "9428": {_x000D_
        "$type": "Inside.Core.Formula.Definition.DefinitionAC, Inside.Core.Formula",_x000D_
        "ID": 9428,_x000D_
        "Results": [_x000D_
          [_x000D_
            "Employé"_x000D_
          ]_x000D_
        ],_x000D_
        "Statistics": {_x000D_
          "CreationDate": "2022-11-15T10:02:33.5062055+01:00",_x000D_
          "LastRefreshDate": "2020-11-09T16:23:15.0758519+01:00",_x000D_
          "TotalRefreshCount": 9,_x000D_
          "CustomInfo": {}_x000D_
        }_x000D_
      },_x000D_
      "9429": {_x000D_
        "$type": "Inside.Core.Formula.Definition.DefinitionAC, Inside.Core.Formula",_x000D_
        "ID": 9429,_x000D_
        "Results": [_x000D_
          [_x000D_
            "Ingénieur et cadre"_x000D_
          ]_x000D_
        ],_x000D_
        "Statistics": {_x000D_
          "CreationDate": "2022-11-15T10:02:33.5062055+01:00",_x000D_
          "LastRefreshDate": "2020-11-09T16:23:15.3046511+01:00",_x000D_
          "TotalRefreshCount": 9,_x000D_
          "CustomInfo": {}_x000D_
        }_x000D_
      },_x000D_
      "9430": {_x000D_
        "$type": "Inside.Core.Formula.Definition.DefinitionAC, Inside.Core.Formula",_x000D_
        "ID": 9430,_x000D_
        "Results": [_x000D_
          [_x000D_
            "Employé"_x000D_
          ]_x000D_
        ],_x000D_
        "Statistics": {_x000D_
          "CreationDate": "2022-11-15T10:02:33.5062055+01:00",_x000D_
          "LastRefreshDate": "2020-11-09T16:23:15.524641+01:00",_x000D_
          "TotalRefreshCount": 9,_x000D_
          "CustomInfo": {}_x000D_
        }_x000D_
      },_x000D_
      "9431": {_x000D_
        "$type": "Inside.Core.Formula.Definition.DefinitionAC, Inside.Core.Formula",_x000D_
        "ID": 9431,_x000D_
        "Results": [_x000D_
          [_x000D_
            "Employé"_x000D_
          ]_x000D_
        ],_x000D_
        "Statistics": {_x000D_
          "CreationDate": "2022-11-15T10:02:33.5062055+01:00",_x000D_
          "LastRefreshDate": "2020-11-09T16:23:13.788689+01:00",_x000D_
          "TotalRefreshCount": 8,_x000D_
          "CustomInfo": {}_x000D_
        }_x000D_
      },_x000D_
      "9432": {_x000D_
        "$type": "Inside.Core.Formula.Definition.DefinitionAC, Inside.Core.Formula",_x000D_
        "ID": 9432,_x000D_
        "Results": [_x000D_
          [_x000D_
            "Ingénieur et cadre"_x000D_
          ]_x000D_
        ],_x000D_
        "Statistics": {_x000D_
          "CreationDate": "2022-11-15T10:02:33.5062055+01:00",_x000D_
          "LastRefreshDate": "2020-11-09T16:23:14.0789353+01:00",_x000D_
          "TotalRefreshCount": 8,_x000D_
          "CustomInfo": {}_x000D_
        }_x000D_
      },_x000D_
      "9433": {_x000D_
        "$type": "Inside.Core.Formula.Definition.DefinitionAC, Inside.Core.Formula",_x000D_
        "ID": 9433,_x000D_
        "Results": [_x000D_
          [_x000D_
            "Employé"_x000D_
          ]_x000D_
        ],_x000D_
        "Statistics": {_x000D_
          "CreationDate": "2022-11-15T10:02:33.5062055+01:00",_x000D_
          "LastRefreshDate": "2020-11-09T16:23:14.380539+01:00",_x000D_
          "TotalRefreshCount": 8,_x000D_
          "CustomInfo": {}_x000D_
        }_x000D_
      },_x000D_
      "9434": {_x000D_
        "$type": "Inside.Core.Formula.Definition.DefinitionAC, Inside.Core.Formula",_x000D_
        "ID": 9434,_x000D_
        "Results": [_x000D_
          [_x000D_
            "Ingénieur et cadre"_x000D_
          ]_x000D_
        ],_x000D_
        "Statistics": {_x000D_
          "CreationDate": "2022-11-15T10:02:33.5062055+01:00",_x000D_
          "LastRefreshDate": "2020-11-09T16:23:14.595574+01:00",_x000D_
          "TotalRefreshCount": 8,_x000D_
          "CustomInfo": {}_x000D_
        }_x000D_
      },_x000D_
      "9435": {_x000D_
        "$type": "Inside.Core.Formula.Definition.DefinitionAC, Inside.Core.Formula",_x000D_
        "ID": 9435,_x000D_
        "Results": [_x000D_
          [_x000D_
            "Employé"_x000D_
          ]_x000D_
        ],_x000D_
        "Statistics": {_x000D_
          "CreationDate": "2022-11-15T10:02:33.5062055+01:00",_x000D_
          "LastRefreshDate": "2020-11-09T16:23:14.8378004+01:00",_x000D_
          "TotalRefreshCount": 9,_x000D_
          "CustomInfo": {}_x000D_
        }_x000D_
      },_x000D_
      "9436": {_x000D_
        "$type": "Inside.Core.Formula.Definition.DefinitionAC, Inside.Core.Formula",_x000D_
        "ID": 9436,_x000D_
        "Results": [_x000D_
          [_x000D_
            "Employé"_x000D_
          ]_x000D_
        ],_x000D_
        "Statistics": {_x000D_
          "CreationDate": "2022-11-15T10:02:33.5062055+01:00",_x000D_
          "LastRefreshDate": "2020-11-09T16:23:15.0778473+01:00",_x000D_
          "TotalRefreshCount": 9,_x000D_
          "CustomInfo": {}_x000D_
        }_x000D_
      },_x000D_
      "9437": {_x000D_
        "$type": "Inside.Core.Formula.Definition.DefinitionAC, Inside.Core.Formula",_x000D_
        "ID": 9437,_x000D_
        "Results": [_x000D_
          [_x000D_
            "2"_x000D_
          ]_x000D_
        ],_x000D_
        "Statistics": {_x000D_
          "CreationDate": "2022-11-15T10:02:33.5062055+01:00",_x000D_
          "LastRefreshDate": "2020-11-09T16:33:26.9820437+01:00",_x000D_
          "TotalRefreshCount": 10,_x000D_
          "CustomInfo": {}_x000D_
        }_x000D_
      },_x000D_
      "9438": {_x000D_
        "$type": "Inside.Core.Formula.Definition.DefinitionAC, Inside.Core.Formula",_x000D_
        "ID": 9438,_x000D_
        "Results": [_x000D_
          [_x000D_
            "3"_x000D_
          ]_x000D_
        ],_x000D_
        "Statistics": {_x000D_
          "CreationDate": "2022-11-15T10:02:33.5062055+01:00",_x000D_
          "LastRefreshDate": "2020-11-09T16:33:26.9860332+01:00",_x000D_
          "TotalRefreshCount": 10,_x000D_
          "CustomInfo": {}_x000D_
        }_x000D_
      },_x000D_
      "9439": {_x000D_
        "$type": "Inside.Core.Formula.Definition.DefinitionAC, Inside.Core.Formula",_x000D_
        "ID": 9439,_x000D_
        "Results": [_x000D_
          [_x000D_
            "1"_x000D_
          ]_x000D_
        ],_x000D_
        "Statistics": {_x000D_
          "CreationDate": "2022-11-15T10:02:33.5062055+01:00",_x000D_
          "LastRefreshDate": "2020-11-09T16:33:26.9880282+01:00",_x000D_
          "TotalRefreshCount": 9,_x000D_
          "CustomInfo": {}_x000D_
        }_x000D_
      },_x000D_
      "9440": {_x000D_
        "$type": "Inside.Core.Formula.Definition.DefinitionAC, Inside.Core.Formula",_x000D_
        "ID": 9440,_x000D_
        "Results": [_x000D_
          [_x000D_
            "1"_x000D_
          ]_x000D_
        ],_x000D_
        "Statistics": {_x000D_
          "CreationDate": "2022-11-15T10:02:33.5062055+01:00",_x000D_
          "LastRefreshDate": "2020-11-09T16:23:14.0809283+01:00",_x000D_
          "TotalRefreshCount": 8,_x000D_
          "CustomInfo": {}_x000D_
        }_x000D_
      },_x000D_
      "9441": {_x000D_
        "$type": "Inside.Core.Formula.Definition.DefinitionAC, Inside.Core.Formula",_x000D_
        "ID": 9441,_x000D_
        "Results": [_x000D_
          [_x000D_
            "2"_x000D_
          ]_x000D_
        ],_x000D_
        "Statistics": {_x000D_
          "CreationDate": "2022-11-15T10:02:33.5062055+01:00",_x000D_
          "LastRefreshDate": "2020-11-09T16:23:14.3825335+01:00",_x000D_
          "TotalRefreshCount": 8,_x000D_
          "CustomInfo": {}_x000D_
        }_x000D_
      },_x000D_
      "9442": {_x000D_
        "$type": "Inside.Core.Formula.Definition.DefinitionAC, Inside.Core.Formula",_x000D_
        "ID": 9442,_x000D_
        "Results": [_x000D_
          [_x000D_
            "2"_x000D_
          ]_x000D_
        ],_x000D_
        "Statistics": {_x000D_
          "CreationDate": "2022-11-15T10:02:33.5062055+01:00",_x000D_
          "LastRefreshDate": "2020-11-09T16:23:14.6025958+01:00",_x000D_
          "TotalRefreshCount": 8,_x000D_
          "CustomInfo": {}_x000D_
        }_x000D_
      },_x000D_
      "9443": {_x000D_
        "$type": "Inside.Core.Formula.Definition.DefinitionAC, Inside.Core.Formula",_x000D_
        "ID": 9443,_x000D_
        "Results": [_x000D_
          [_x000D_
            "2"_x000D_
          ]_x000D_
        ],_x000D_
        "Statistics": {_x000D_
          "CreationDate": "2022-11-15T10:02:33.5062055+01:00",_x000D_
          "LastRefreshDate": "2020-11-09T16:23:14.839763+01:00",_x000D_
          "TotalRefreshCount": 9,_x000D_
          "CustomInfo": {}_x000D_
        }_x000D_
      },_x000D_
      "9444": {_x000D_
        "$type": "Inside.Core.Formula.Definition.DefinitionAC, Inside.Core.Formula",_x000D_
        "ID": 9444,_x000D_
        "Results": [_x000D_
          [_x000D_
            "1"_x000D_
          ]_x000D_
        ],_x000D_
        "Statistics": {_x000D_
          "CreationDate": "2022-11-15T10:02:33.5062055+01:00",_x000D_
          "LastRefreshDate": "2020-11-09T16:23:15.0788547+01:00",_x000D_
          "TotalRefreshCount": 9,_x000D_
          "CustomInfo": {}_x000D_
        }_x000D_
      },_x000D_
      "9445": {_x000D_
        "$type": "Inside.Core.Formula.Definition.DefinitionAC, Inside.Core.Formula",_x000D_
        "ID": 9445,_x000D_
        "Results": [_x000D_
          [_x000D_
            "1"_x000D_
          ]_x000D_
        ],_x000D_
        "Statistics": {_x000D_
          "CreationDate": "2022-11-15T10:02:33.5062055+01:00",_x000D_
          "LastRefreshDate": "2020-11-09T16:23:15.3086551+01:00",_x000D_
          "TotalRefreshCount": 9,_x000D_
          "CustomInfo": {}_x000D_
        }_x000D_
      },_x000D_
      "9446": {_x000D_
        "$type": "Inside.Core.Formula.Definition.DefinitionAC, Inside.Core.Formula",_x000D_
        "ID": 9446,_x000D_
        "Results": [_x000D_
          [_x000D_
            "2"_x000D_
          ]_x000D_
        ],_x000D_
        "Statistics": {_x000D_
          "CreationDate": "2022-11-15T10:02:33.5062055+01:00",_x000D_
          "LastRefreshDate": "2020-11-09T16:23:15.5276353+01:00",_x000D_
          "TotalRefreshCount": 9,_x000D_
          "CustomInfo": {}_x000D_
        }_x000D_
      },_x000D_
      "9447": {_x000D_
        "$type": "Inside.Core.Formula.Definition.DefinitionAC, Inside.Core.Formula",_x000D_
        "ID": 9447,_x000D_
        "Results": [_x000D_
          [_x000D_
            "3"_x000D_
          ]_x000D_
        ],_x000D_
        "Statistics": {_x000D_
          "CreationDate": "2022-11-15T10:02:33.5062055+01:00",_x000D_
          "LastRefreshDate": "2020-11-09T16:23:13.7936761+01:00",_x000D_
          "TotalRefreshCount": 8,_x000D_
          "CustomInfo": {}_x000D_
        }_x000D_
      },_x000D_
      "9448": {_x000D_
        "$type": "Inside.Core.Formula.Definition.DefinitionAC, Inside.Core.Formula",_x000D_
        "ID": 9448,_x000D_
        "Results": [_x000D_
          [_x000D_
            "1"_x000D_
          ]_x000D_
        ],_x000D_
        "Statistics": {_x000D_
          "CreationDate": "2022-11-15T10:02:33.5062055+01:00",_x000D_
          "LastRefreshDate": "2020-11-09T16:23:14.0839207+01:00",_x000D_
          "TotalRefreshCount": 8,_x000D_
          "CustomInfo": {}_x000D_
        }_x000D_
      },_x000D_
      "9449": {_x000D_
        "$type": "Inside.Core.Formula.Definition.DefinitionAC, Inside.Core.Formula",_x000D_
        "ID": 9449,_x000D_
        "Results": [_x000D_
          [_x000D_
            "1"_x000D_
          ]_x000D_
        ],_x000D_
        "Statistics": {_x000D_
          "CreationDate": "2022-11-15T10:02:33.5062055+01:00",_x000D_
          "LastRefreshDate": "2020-11-09T16:23:14.3845305+01:00",_x000D_
          "TotalRefreshCount": 8,_x000D_
          "CustomInfo": {}_x000D_
        }_x000D_
      },_x000D_
      "9450": {_x000D_
        "$type": "Inside.Core.Formula.Definition.DefinitionAC, Inside.Core.Formula",_x000D_
        "ID": 9450,_x000D_
        "Results": [_x000D_
          [_x000D_
            "2"_x000D_
          ]_x000D_
        ],_x000D_
        "Statistics": {_x000D_
          "CreationDate": "2022-11-15T10:02:33.5062055+01:00",_x000D_
          "LastRefreshDate": "2020-11-09T16:23:14.6125766+01:00",_x000D_
          "TotalRefreshCount": 8,_x000D_
          "CustomInfo": {}_x000D_
        }_x000D_
      },_x000D_
      "9451": {_x000D_
        "$type": "Inside.Core.Formula.Definition.DefinitionAC, Inside.Core.Formula",_x000D_
        "ID": 9451,_x000D_
        "Results": [_x000D_
          [_x000D_
            "3"_x000D_
          ]_x000D_
        ],_x000D_
        "Statistics": {_x000D_
          "CreationDate": "2022-11-15T10:02:33.5062055+01:00",_x000D_
          "LastRefreshDate": "2020-11-09T16:23:14.8417797+01:00",_x000D_
          "TotalRefreshCount": 9,_x000D_
          "CustomInfo": {}_x000D_
        }_x000D_
      },_x000D_
      "9452": {_x000D_
        "$type": "Inside.Core.Formula.Definition.DefinitionAC, Inside.Core.Formula",_x000D_
        "ID": 9452,_x000D_
        "Results": [_x000D_
          [_x000D_
            "3"_x000D_
          ]_x000D_
        ],_x000D_
        "Statistics": {_x000D_
          "CreationDate": "2022-11-15T10:02:33.5062055+01:00",_x000D_
          "LastRefreshDate": "2020-11-09T16:23:15.0808592+01:00",_x000D_
          "TotalRefreshCount": 9,_x000D_
          "CustomInfo": {}_x000D_
        }_x000D_
      },_x000D_
      "9453": {_x000D_
        "$type": "Inside.Core.Formula.Definition.DefinitionAC, Inside.Core.Formula",_x000D_
        "ID": 9453,_x000D_
        "Results": [_x000D_
          [_x000D_
            "1"_x000D_
          ]_x000D_
        ],_x000D_
        "Statistics": {_x000D_
          "CreationDate": "2022-11-15T10:02:33.5062055+01:00",_x000D_
          "LastRefreshDate": "2020-11-09T16:23:15.3106468+01:00",_x000D_
          "TotalRefreshCount": 9,_x000D_
          "CustomInfo": {}_x000D_
        }_x000D_
      },_x000D_
      "9454": {_x000D_
        "$type": "Inside.Core.Formula.Definition.DefinitionAC, Inside.Core.Formula",_x000D_
        "ID": 9454,_x000D_
        "Results": [_x000D_
          [_x000D_
            "2"_x000D_
          ]_x000D_
        ],_x000D_
        "Statistics": {_x000D_
          "CreationDate": "2022-11-15T10:02:33.5062055+01:00",_x000D_
          "LastRefreshDate": "2020-11-09T16:23:15.5296294+01:00",_x000D_
          "TotalRefreshCount": 9,_x000D_
          "CustomInfo": {}_x000D_
        }_x000D_
      },_x000D_
      "9455": {_x000D_
        "$type": "Inside.Core.Formula.Definition.DefinitionAC, Inside.Core.Formula",_x000D_
        "ID": 9455,_x000D_
        "Results": [_x000D_
          [_x000D_
            "3"_x000D_
          ]_x000D_
        ],_x000D_
        "Statistics": {_x000D_
          "CreationDate": "2022-11-15T10:02:33.5062055+01:00",_x000D_
          "LastRefreshDate": "2020-11-09T16:23:13.7956719+01:00",_x000D_
          "TotalRefreshCount": 8,_x000D_
          "CustomInfo": {}_x000D_
        }_x000D_
      },_x000D_
      "9456": {_x000D_
        "$type": "Inside.Core.Formula.Definition.DefinitionAC, Inside.Core.Formula",_x000D_
        "ID": 9456,_x000D_
        "Results": [_x000D_
          [_x000D_
            "2"_x000D_
          ]_x000D_
        ],_x000D_
        "Statistics": {_x000D_
          "CreationDate": "2022-11-15T10:02:33.5062055+01:00",_x000D_
          "LastRefreshDate": "2020-11-09T16:23:14.0879117+01:00",_x000D_
          "TotalRefreshCount": 8,_x000D_
          "CustomInfo": {}_x000D_
        }_x000D_
      },_x000D_
      "9457": {_x000D_
        "$type": "Inside.Core.Formula.Definition.DefinitionAC, Inside.Core.Formula",_x000D_
        "ID": 9457,_x000D_
        "Results": [_x000D_
          [_x000D_
            "1"_x000D_
          ]_x000D_
        ],_x000D_
        "Statistics": {_x000D_
          "CreationDate": "2022-11-15T10:02:33.5062055+01:00",_x000D_
          "LastRefreshDate": "2020-11-09T16:23:14.3865239+01:00",_x000D_
          "TotalRefreshCount": 8,_x000D_
          "CustomInfo": {}_x000D_
        }_x000D_
      },_x000D_
      "9458": {_x000D_
        "$type": "Inside.Core.Formula.Definition.DefinitionAC, Inside.Core.Formula",_x000D_
        "ID": 9458,_x000D_
        "Results": [_x000D_
          [_x000D_
            "2"_x000D_
          ]_x000D_
        ],_x000D_
        "Statistics": {_x000D_
          "CreationDate": "2022-11-15T10:02:33.5062055+01:00",_x000D_
          "LastRefreshDate": "2020-11-09T16:23:14.613572+01:00",_x000D_
          "TotalRefreshCount": 8,_x000D_
          "CustomInfo": {}_x000D_
        }_x000D_
      },_x000D_
      "9459": {_x000D_
        "$type": "Inside.Core.Formula.Definition.DefinitionAC, Inside.Core.Formula",_x000D_
        "ID": 9459,_x000D_
        "Results": [_x000D_
          [_x000D_
            "2"_x000D_
          ]_x000D_
        ],_x000D_
        "Statistics": {_x000D_
          "CreationDate": "2022-11-15T10:02:33.5062055+01:00",_x000D_
          "LastRefreshDate": "2020-11-09T16:23:14.8437893+01:00",_x000D_
          "TotalRefreshCount": 9,_x000D_
          "CustomInfo": {}_x000D_
        }_x000D_
      },_x000D_
      "9460": {_x000D_
        "$type": "Inside.Core.Formula.Definition.DefinitionAC, Inside.Core.Formula",_x000D_
        "ID": 9460,_x000D_
        "Results": [_x000D_
          [_x000D_
            "2"_x000D_
          ]_x000D_
        ],_x000D_
        "Statistics": {_x000D_
          "CreationDate": "2022-11-15T10:02:33.5062055+01:00",_x000D_
          "LastRefreshDate": "2020-11-09T16:23:15.0828514+01:00",_x000D_
          "TotalRefreshCount": 9,_x000D_
          "CustomInfo": {}_x000D_
        }_x000D_
      },_x000D_
      "9461": {_x000D_
        "$type": "Inside.Core.Formula.Definition.DefinitionAC, Inside.Core.Formula",_x000D_
        "ID": 9461,_x000D_
        "Results": [_x000D_
          [_x000D_
            "1"_x000D_
          ]_x000D_
        ],_x000D_
        "Statistics": {_x000D_
          "CreationDate": "2022-11-15T10:02:33.5062055+01:00",_x000D_
          "LastRefreshDate": "2020-11-09T16:23:15.3116442+01:00",_x000D_
          "TotalRefreshCount": 9,_x000D_
          "CustomInfo": {}_x000D_
        }_x000D_
      },_x000D_
      "9462": {_x000D_
        "$type": "Inside.Core.Formula.Definition.DefinitionAC, Inside.Core.Formula",_x000D_
        "ID": 9462,_x000D_
        "Results": [_x000D_
          [_x000D_
            "1"_x000D_
          ]_x000D_
        ],_x000D_
        "Statistics": {_x000D_
          "CreationDate": "2022-11-15T10:02:33.5062055+01:00",_x000D_
          "LastRefreshDate": "2020-11-09T16:23:15.5315852+01:00",_x000D_
          "TotalRefreshCount": 9,_x000D_
          "CustomInfo": {}_x000D_
        }_x000D_
      },_x000D_
      "9463": {_x000D_
        "$type": "Inside.Core.Formula.Definition.DefinitionAC, Inside.Core.Formula",_x000D_
        "ID": 9463,_x000D_
        "Results": [_x000D_
          [_x000D_
            "2"_x000D_
          ]_x000D_
        ],_x000D_
        "Statistics": {_x000D_
          "CreationDate": "2022-11-15T10:02:33.5062055+01:00",_x000D_
          "LastRefreshDate": "2020-11-09T16:23:13.8016575+01:00",_x000D_
          "TotalRefreshCount": 8,_x000D_
          "CustomInfo": {}_x000D_
        }_x000D_
      },_x000D_
      "9464": {_x000D_
        "$type": "Inside.Core.Formula.Definition.DefinitionAC, Inside.Core.Formula",_x000D_
        "ID": 9464,_x000D_
        "Results": [_x000D_
          [_x000D_
            "1"_x000D_
          ]_x000D_
        ],_x000D_
        "Statistics": {_x000D_
          "CreationDate": "2022-11-15T10:02:33.5062055+01:00",_x000D_
          "LastRefreshDate": "2020-11-09T16:23:14.0909038+01:00",_x000D_
          "TotalRefreshCount": 8,_x000D_
          "CustomInfo": {}_x000D_
        }_x000D_
      },_x000D_
      "9465": {_x000D_
        "$type": "Inside.Core.Formula.Definition.DefinitionAC, Inside.Core.Formula",_x000D_
        "ID": 9465,_x000D_
        "Results": [_x000D_
          [_x000D_
            "3"_x000D_
          ]_x000D_
        ],_x000D_
        "Statistics": {_x000D_
          "CreationDate": "2022-11-15T10:02:33.5062055+01:00",_x000D_
          "LastRefreshDate": "2020-11-09T16:23:14.3905143+01:00",_x000D_
          "TotalRefreshCount": 8,_x000D_
          "CustomInfo": {}_x000D_
        }_x000D_
      },_x000D_
      "9466": {_x000D_
        "$type": "Inside.Core.Formula.Definition.DefinitionAC, Inside.Core.Formula",_x000D_
        "ID": 9466,_x000D_
        "Results": [_x000D_
          [_x000D_
            "1"_x000D_
          ]_x000D_
        ],_x000D_
        "Statistics": {_x000D_
          "CreationDate": "2022-11-15T10:02:33.5062055+01:00",_x000D_
          "LastRefreshDate": "2020-11-09T16:23:14.6155737+01:00",_x000D_
          "TotalRefreshCount": 8,_x000D_
          "CustomInfo": {}_x000D_
        }_x000D_
      },_x000D_
      "9467": {_x000D_
        "$type": "Inside.Core.Formula.Definition.DefinitionAC, Inside.Core.Formula",_x000D_
        "ID": 9467,_x000D_
        "Results": [_x000D_
          [_x000D_
            "2"_x000D_
          ]_x000D_
        ],_x000D_
        "Statistics": {_x000D_
          "CreationDate": "2022-11-15T10:02:33.5062055+01:00",_x000D_
          "LastRefreshDate": "2020-11-09T16:23:14.844786+01:00",_x000D_
          "TotalRefreshCount": 9,_x000D_
          "CustomInfo": {}_x000D_
        }_x000D_
      },_x000D_
      "9468": {_x000D_
        "$type": "Inside.Core.Formula.Definition.DefinitionAC, Inside.Core.Formula",_x000D_
        "ID": 9468,_x000D_
        "Results": [_x000D_
          [_x000D_
            "2"_x000D_
          ]_x000D_
        ],_x000D_
        "Statistics": {_x000D_
          "CreationDate": "2022-11-15T10:02:33.5062055+01:00",_x000D_
          "LastRefreshDate": "2020-11-09T16:23:15.0848599+01:00",_x000D_
          "TotalRefreshCount": 9,_x000D_
          "CustomInfo": {}_x000D_
        }_x000D_
      },_x000D_
      "9469": {_x000D_
        "$type": "Inside.Core.Formula.Definition.DefinitionAC, Inside.Core.Formula",_x000D_
        "ID": 9469,_x000D_
        "Results": [_x000D_
          [_x000D_
            "4"_x000D_
          ]_x000D_
        ],_x000D_
        "Statistics": {_x000D_
          "CreationDate": "2022-11-15T10:02:33.5062055+01:00",_x000D_
          "LastRefreshDate": "2020-11-09T16:23:15.3136384+01:00",_x000D_
          "TotalRefreshCount": 9,_x000D_
          "CustomInfo": {}_x000D_
        }_x000D_
      },_x000D_
      "9470": {_x000D_
        "$type": "Inside.Core.Formula.Definition.DefinitionAC, Inside.Core.Formula",_x000D_
        "ID": 9470,_x000D_
        "Results": [_x000D_
          [_x000D_
            "2"_x000D_
          ]_x000D_
        ],_x000D_
        "Statistics": {_x000D_
          "CreationDate": "2022-11-15T10:02:33.5062055+01:00",_x000D_
          "LastRefreshDate": "2020-11-09T16:23:15.5345766+01:00",_x000D_
          "TotalRefreshCount": 9,_x000D_
          "CustomInfo": {}_x000D_
        }_x000D_
      },_x000D_
      "9471": {_x000D_
        "$type": "Inside.Core.Formula.Definition.DefinitionAC, Inside.Core.Formula",_x000D_
        "ID": 9471,_x000D_
        "Results": [_x000D_
          [_x000D_
            "1"_x000D_
          ]_x000D_
        ],_x000D_
        "Statistics": {_x000D_
          "CreationDate": "2022-11-15T10:02:33.5062055+01:00",_x000D_
          "LastRefreshDate": "2020-11-09T16:23:13.8046474+01:00",_x000D_
          "TotalRefreshCount": 8,_x000D_
          "CustomInfo": {}_x000D_
        }_x000D_
      },_x000D_
      "9472": {_x000D_
        "$type": "Inside.Core.Formula.Definition.DefinitionAC, Inside.Core.Formula",_x000D_
        "ID": 9472,_x000D_
        "Results": [_x000D_
          [_x000D_
            "2"_x000D_
          ]_x000D_
        ],_x000D_
        "Statistics": {_x000D_
          "CreationDate": "2022-11-15T10:02:33.5062055+01:00",_x000D_
          "LastRefreshDate": "2020-11-09T16:23:14.092897+01:00",_x000D_
          "TotalRefreshCount": 8,_x000D_
          "CustomInfo": {}_x000D_
        }_x000D_
      },_x000D_
      "9473": {_x000D_
        "$type": "Inside.Core.Formula.Definition.DefinitionAC, Inside.Core.Formula",_x000D_
        "ID": 9473,_x000D_
        "Results": [_x000D_
          [_x000D_
            "3"_x000D_
          ]_x000D_
        ],_x000D_
        "Statistics": {_x000D_
          "CreationDate": "2022-11-15T10:02:33.5062055+01:00",_x000D_
          "LastRefreshDate": "2020-11-09T16:23:14.3915119+01:00",_x000D_
          "TotalRefreshCount": 8,_x000D_
          "CustomInfo": {}_x000D_
        }_x000D_
      },_x000D_
      "9474": {_x000D_
        "$type": "Inside.Core.Formula.Definition.DefinitionAC, Inside.Core.Formula",_x000D_
        "ID": 9474,_x000D_
        "Results": [_x000D_
          [_x000D_
            "3"_x000D_
          ]_x000D_
        ],_x000D_
        "Statistics": {_x000D_
          "CreationDate": "2022-11-15T10:02:33.5062055+01:00",_x000D_
          "LastRefreshDate": "2020-11-09T16:23:14.6175171+01:00",_x000D_
          "TotalRefreshCount": 8,_x000D_
          "CustomInfo": {}_x000D_
        }_x000D_
      },_x000D_
      "9475": {_x000D_
        "$type": "Inside.Core.Formula.Definition.DefinitionAC, Inside.Core.Formula",_x000D_
        "ID": 9475,_x000D_
        "Results": [_x000D_
          [_x000D_
            "1"_x000D_
          ]_x000D_
        ],_x000D_
        "Statistics": {_x000D_
          "CreationDate": "2022-11-15T10:02:33.5062055+01:00",_x000D_
          "LastRefreshDate": "2020-11-09T16:23:14.8467773+01:00",_x000D_
          "TotalRefreshCount": 9,_x000D_
          "CustomInfo": {}_x000D_
        }_x000D_
      },_x000D_
      "9476": {_x000D_
        "$type": "Inside.Core.Formula.Definition.DefinitionAC, Inside.Core.Formula",_x000D_
        "ID": 9476,_x000D_
        "Results": [_x000D_
          [_x000D_
            "2"_x000D_
          ]_x000D_
        ],_x000D_
        "Statistics": {_x000D_
          "CreationDate": "2022-11-15T10:02:33.5062055+01:00",_x000D_
          "LastRefreshDate": "2020-11-09T16:23:15.087795+01:00",_x000D_
          "TotalRefreshCount": 9,_x000D_
          "CustomInfo": {}_x000D_
        }_x000D_
      },_x000D_
      "9477": {_x000D_
        "$type": "Inside.Core.Formula.Definition.DefinitionAC, Inside.Core.Formula",_x000D_
        "ID": 9477,_x000D_
        "Results": [_x000D_
          [_x000D_
            "2"_x000D_
          ]_x000D_
        ],_x000D_
        "Statistics": {_x000D_
          "CreationDate": "2022-11-15T10:02:33.5062055+01:00",_x000D_
          "LastRefreshDate": "2020-11-09T16:23:15.3156315+01:00",_x000D_
          "TotalRefreshCount": 9,_x000D_
          "CustomInfo": {}_x000D_
        }_x000D_
      },_x000D_
      "9478": {_x000D_
        "$type": "Inside.Core.Formula.Definition.DefinitionAC, Inside.Core.Formula",_x000D_
        "ID": 9478,_x000D_
        "Results": [_x000D_
          [_x000D_
            "2"_x000D_
          ]_x000D_
        ],_x000D_
        "Statistics": {_x000D_
          "CreationDate": "2022-11-15T10:02:33.5062055+01:00",_x000D_
          "LastRefreshDate": "2020-11-09T16:23:15.5376094+01:00",_x000D_
          "TotalRefreshCount": 9,_x000D_
          "CustomInfo": {}_x000D_
        }_x000D_
      },_x000D_
      "9479": {_x000D_
        "$type": "Inside.Core.Formula.Definition.DefinitionAC, Inside.Core.Formula",_x000D_
        "ID": 9479,_x000D_
        "Results": [_x000D_
          [_x000D_
            "1"_x000D_
          ]_x000D_
        ],_x000D_
        "Statistics": {_x000D_
          "CreationDate": "2022-11-15T10:02:33.5062055+01:00",_x000D_
          "LastRefreshDate": "2020-11-09T16:23:13.8076385+01:00",_x000D_
          "TotalRefreshCount": 8,_x000D_
          "CustomInfo": {}_x000D_
        }_x000D_
      },_x000D_
      "9480": {_x000D_
        "$type": "Inside.Core.Formula.Definition.DefinitionAC, Inside.Core.Formula",_x000D_
        "ID": 9480,_x000D_
        "Results": [_x000D_
          [_x000D_
            "1"_x000D_
          ]_x000D_
        ],_x000D_
        "Statistics": {_x000D_
          "CreationDate": "2022-11-15T10:02:33.5062055+01:00",_x000D_
          "LastRefreshDate": "2020-11-09T16:23:14.3935068+01:00",_x000D_
          "TotalRefreshCount": 8,_x000D_
          "CustomInfo": {}_x000D_
        }_x000D_
      },_x000D_
      "9481": {_x000D_
        "$type": "Inside.Core.Formula.Definition.DefinitionAC, Inside.Core.Formula",_x000D_
        "ID": 9481,_x000D_
        "Results": [_x000D_
          [_x000D_
            "2"_x000D_
          ]_x000D_
        ],_x000D_
        "Statistics": {_x000D_
          "CreationDate": "2022-11-15T10:02:33.5062055+01:00",_x000D_
          "LastRefreshDate": "2020-11-09T16:23:14.84877+01:00",_x000D_
          "TotalRefreshCount": 9,_x000D_
          "CustomInfo": {}_x000D_
        }_x000D_
      },_x000D_
      "9482": {_x000D_
        "$type": "Inside.Core.Formula.Definition.DefinitionAC, Inside.Core.Formula",_x000D_
        "ID": 9482,_x000D_
        "Results": [_x000D_
          [_x000D_
            "3"_x000D_
          ]_x000D_
        ],_x000D_
        "Statistics": {_x000D_
          "CreationDate": "2022-11-15T10:02:33.5062055+01:00",_x000D_
          "LastRefreshDate": "2020-11-09T16:23:15.3176276+01:00",_x000D_
          "TotalRefreshCount": 9,_x000D_
          "CustomInfo": {}_x000D_
        }_x000D_
      },_x000D_
      "9483": {_x000D_
        "$type": "Inside.Core.Formula.Definition.DefinitionAC, Inside.Core.Formula",_x000D_
        "ID": 9483,_x000D_
        "Results": [_x000D_
          [_x000D_
            "1"_x000D_
          ]_x000D_
        ],_x000D_
        "Statistics": {_x000D_
          "CreationDate": "2022-11-15T10:02:33.5062055+01:00",_x000D_
          "LastRefreshDate": "2020-11-09T16:23:13.8106308+01:00",_x000D_
          "TotalRefreshCount": 8,_x000D_
          "CustomInfo": {}_x000D_
        }_x000D_
      },_x000D_
      "9484": {_x000D_
        "$type": "Inside.Core.Formula.Definition.DefinitionAC, Inside.Core.Formula",_x000D_
        "ID": 9484,_x000D_
        "Results": [_x000D_
          [_x000D_
            "1"_x000D_
          ]_x000D_
        ],_x000D_
        "Statistics": {_x000D_
          "CreationDate": "2022-11-15T10:02:33.5062055+01:00",_x000D_
          "LastRefreshDate": "2020-11-09T16:23:14.395501+01:00",_x000D_
          "TotalRefreshCount": 8,_x000D_
          "CustomInfo": {}_x000D_
        }_x000D_
      },_x000D_
      "9485": {_x000D_
        "$type": "Inside.Core.Formula.Definition.DefinitionAC, Inside.Core.Formula",_x000D_
        "ID": 9485,_x000D_
        "Results": [_x000D_
          [_x000D_
            "2"_x000D_
          ]_x000D_
        ],_x000D_
        "Statistics": {_x000D_
          "CreationDate": "2022-11-15T10:02:33.5062055+01:00",_x000D_
          "LastRefreshDate": "2020-11-09T16:23:14.8497682+01:00",_x000D_
          "TotalRefreshCount": 9,_x000D_
          "CustomInfo": {}_x000D_
        }_x000D_
      },_x000D_
      "9486": {_x000D_
        "$type": "Inside.Core.Formula.Definition.DefinitionAC, Inside.Core.Formula",_x000D_
        "ID": 9486,_x000D_
        "Results": [_x000D_
          [_x000D_
            "3"_x000D_
          ]_x000D_
        ],_x000D_
        "Statistics": {_x000D_
          "CreationDate": "2022-11-15T10:02:33.5062055+01:00",_x000D_
          "LastRefreshDate": "2020-11-09T16:23:15.3205841+01:00",_x000D_
          "TotalRefreshCount": 9,_x000D_
          "CustomInfo": {}_x000D_
        }_x000D_
      },_x000D_
      "9487": {_x000D_
        "$type": "Inside.Core.Formula.Definition.DefinitionAC, Inside.Core.Formula",_x000D_
        "ID": 9487,_x000D_
        "Results": [_x000D_
          [_x000D_
            "2"_x000D_
          ]_x000D_
        ],_x000D_
        "Statistics": {_x000D_
          "CreationDate": "2022-11-15T10:02:33.5062055+01:00",_x000D_
          "LastRefreshDate": "2020-11-09T16:23:13.8136228+01:00",_x000D_
          "TotalRefreshCount": 8,_x000D_
          "CustomInfo": {}_x000D_
        }_x000D_
      },_x000D_
      "9488": {_x000D_
        "$type": "Inside.Core.Formula.Definition.DefinitionAC, Inside.Core.Formula",_x000D_
        "ID": 9488,_x000D_
        "Results": [_x000D_
          [_x000D_
            "1"_x000D_
          ]_x000D_
        ],_x000D_
        "Statistics": {_x000D_
          "CreationDate": "2022-11-15T10:02:33.5062055+01:00",_x000D_
          "LastRefreshDate": "2020-11-09T16:23:14.3974957+01:00",_x000D_
          "TotalRefreshCount": 8,_x000D_
          "CustomInfo": {}_x000D_
        }_x000D_
      },_x000D_
      "9489": {_x000D_
        "$type": "Inside.Core.Formula.Definition.DefinitionAC, Inside.Core.Formula",_x000D_
        "ID": 9489,_x000D_
        "Results": [_x000D_
          [_x000D_
            "Catégorie 1"_x000D_
          ]_x000D_
        ],_x000D_
        "Statistics": {_x000D_
          "CreationDate": "2022-11-15T10:02:33.5062055+01:00",_x000D_
          "LastRefreshDate": "2022-03-15T17:46:56.4560409+01:00",_x000D_
          "TotalRefreshCount": 101,_x000D_
          "CustomInfo": {}_x000D_
        }_x000D_
      },_x000D_
      "9490": {_x000D_
        "$type": "Inside.Core.Formula.Definition.DefinitionAC, Inside.Core.Formula",_x000D_
        "ID": 9490,_x000D_
        "Results": [_x000D_
          [_x000D_
            "Catégorie 3"_x000D_
          ]_x000D_
        ],_x000D_
        "Statistics": {_x000D_
          "CreationDate": "2022-11-15T10:02:33.5062055+01:00",_x000D_
          "LastRefreshDate": "2020-11-09T16:33:26.9930147+01:00",_x000D_
          "TotalRefreshCount": 10,_x000D_
          "CustomInfo": {}_x000D_
        }_x000D_
      },_x000D_
      "9491": {_x000D_
        "$type": "Inside.Core.Formula.Definition.DefinitionAC, Inside.Core.Formula",_x000D_
        "ID": 9491,_x000D_
        "Results": [_x000D_
          [_x000D_
            "Catégorie 4"_x000D_
          ]_x000D_
        ],_x000D_
        "Statistics": {_x000D_
          "CreationDate": "2022-11-15T10:02:33.5062055+01:00",_x000D_
          "LastRefreshDate": "2020-11-09T16:33:26.9950096+01:00",_x000D_
          "TotalRefreshCount": 9,_x000D_
          "CustomInfo</t>
  </si>
  <si>
    <t>": {}_x000D_
        }_x000D_
      },_x000D_
      "9492": {_x000D_
        "$type": "Inside.Core.Formula.Definition.DefinitionAC, Inside.Core.Formula",_x000D_
        "ID": 9492,_x000D_
        "Results": [_x000D_
          [_x000D_
            "Catégorie 1"_x000D_
          ]_x000D_
        ],_x000D_
        "Statistics": {_x000D_
          "CreationDate": "2022-11-15T10:02:33.5062055+01:00",_x000D_
          "LastRefreshDate": "2020-11-09T16:33:26.9980009+01:00",_x000D_
          "TotalRefreshCount": 10,_x000D_
          "CustomInfo": {}_x000D_
        }_x000D_
      },_x000D_
      "9493": {_x000D_
        "$type": "Inside.Core.Formula.Definition.DefinitionAC, Inside.Core.Formula",_x000D_
        "ID": 9493,_x000D_
        "Results": [_x000D_
          [_x000D_
            ""_x000D_
          ]_x000D_
        ],_x000D_
        "Statistics": {_x000D_
          "CreationDate": "2022-11-15T10:02:33.5062055+01:00",_x000D_
          "LastRefreshDate": "2020-11-09T16:23:13.8196098+01:00",_x000D_
          "TotalRefreshCount": 8,_x000D_
          "CustomInfo": {}_x000D_
        }_x000D_
      },_x000D_
      "9494": {_x000D_
        "$type": "Inside.Core.Formula.Definition.DefinitionAC, Inside.Core.Formula",_x000D_
        "ID": 9494,_x000D_
        "Results": [_x000D_
          [_x000D_
            "Catégorie 1"_x000D_
          ]_x000D_
        ],_x000D_
        "Statistics": {_x000D_
          "CreationDate": "2022-11-15T10:02:33.5062055+01:00",_x000D_
          "LastRefreshDate": "2020-11-09T16:23:14.628486+01:00",_x000D_
          "TotalRefreshCount": 8,_x000D_
          "CustomInfo": {}_x000D_
        }_x000D_
      },_x000D_
      "9495": {_x000D_
        "$type": "Inside.Core.Formula.Definition.DefinitionAC, Inside.Core.Formula",_x000D_
        "ID": 9495,_x000D_
        "Results": [_x000D_
          [_x000D_
            "Catégorie 3"_x000D_
          ]_x000D_
        ],_x000D_
        "Statistics": {_x000D_
          "CreationDate": "2022-11-15T10:02:33.5062055+01:00",_x000D_
          "LastRefreshDate": "2020-11-09T16:23:15.5465815+01:00",_x000D_
          "TotalRefreshCount": 9,_x000D_
          "CustomInfo": {}_x000D_
        }_x000D_
      },_x000D_
      "9496": {_x000D_
        "$type": "Inside.Core.Formula.Definition.DefinitionAC, Inside.Core.Formula",_x000D_
        "ID": 9496,_x000D_
        "Results": [_x000D_
          [_x000D_
            "Catégorie 2"_x000D_
          ]_x000D_
        ],_x000D_
        "Statistics": {_x000D_
          "CreationDate": "2022-11-15T10:02:33.5062055+01:00",_x000D_
          "LastRefreshDate": "2020-11-09T16:23:14.6304806+01:00",_x000D_
          "TotalRefreshCount": 8,_x000D_
          "CustomInfo": {}_x000D_
        }_x000D_
      },_x000D_
      "9497": {_x000D_
        "$type": "Inside.Core.Formula.Definition.DefinitionAC, Inside.Core.Formula",_x000D_
        "ID": 9497,_x000D_
        "Results": [_x000D_
          [_x000D_
            "Catégorie 1"_x000D_
          ]_x000D_
        ],_x000D_
        "Statistics": {_x000D_
          "CreationDate": "2022-11-15T10:02:33.5062055+01:00",_x000D_
          "LastRefreshDate": "2020-11-09T16:23:15.5485831+01:00",_x000D_
          "TotalRefreshCount": 9,_x000D_
          "CustomInfo": {}_x000D_
        }_x000D_
      },_x000D_
      "9498": {_x000D_
        "$type": "Inside.Core.Formula.Definition.DefinitionAC, Inside.Core.Formula",_x000D_
        "ID": 9498,_x000D_
        "Results": [_x000D_
          [_x000D_
            ""_x000D_
          ]_x000D_
        ],_x000D_
        "Statistics": {_x000D_
          "CreationDate": "2022-11-15T10:02:33.5062055+01:00",_x000D_
          "LastRefreshDate": "2020-11-09T16:23:14.6324754+01:00",_x000D_
          "TotalRefreshCount": 8,_x000D_
          "CustomInfo": {}_x000D_
        }_x000D_
      },_x000D_
      "9499": {_x000D_
        "$type": "Inside.Core.Formula.Definition.DefinitionAC, Inside.Core.Formula",_x000D_
        "ID": 9499,_x000D_
        "Results": [_x000D_
          [_x000D_
            "Catégorie 5"_x000D_
          ]_x000D_
        ],_x000D_
        "Statistics": {_x000D_
          "CreationDate": "2022-11-15T10:02:33.5062055+01:00",_x000D_
          "LastRefreshDate": "2020-11-09T16:23:15.5511505+01:00",_x000D_
          "TotalRefreshCount": 9,_x000D_
          "CustomInfo": {}_x000D_
        }_x000D_
      },_x000D_
      "9500": {_x000D_
        "$type": "Inside.Core.Formula.Definition.DefinitionAC, Inside.Core.Formula",_x000D_
        "ID": 9500,_x000D_
        "Results": [_x000D_
          [_x000D_
            ""_x000D_
          ]_x000D_
        ],_x000D_
        "Statistics": {_x000D_
          "CreationDate": "2022-11-15T10:02:33.5062055+01:00",_x000D_
          "LastRefreshDate": "2020-11-09T16:23:14.6354736+01:00",_x000D_
          "TotalRefreshCount": 8,_x000D_
          "CustomInfo": {}_x000D_
        }_x000D_
      },_x000D_
      "9501": {_x000D_
        "$type": "Inside.Core.Formula.Definition.DefinitionAC, Inside.Core.Formula",_x000D_
        "ID": 9501,_x000D_
        "Results": [_x000D_
          [_x000D_
            ""_x000D_
          ]_x000D_
        ],_x000D_
        "Statistics": {_x000D_
          "CreationDate": "2022-11-15T10:02:33.5062055+01:00",_x000D_
          "LastRefreshDate": "2020-11-09T16:23:15.5541699+01:00",_x000D_
          "TotalRefreshCount": 9,_x000D_
          "CustomInfo": {}_x000D_
        }_x000D_
      },_x000D_
      "9502": {_x000D_
        "$type": "Inside.Core.Formula.Definition.DefinitionAC, Inside.Core.Formula",_x000D_
        "ID": 9502,_x000D_
        "Results": [_x000D_
          [_x000D_
            ""_x000D_
          ]_x000D_
        ],_x000D_
        "Statistics": {_x000D_
          "CreationDate": "2022-11-15T10:02:33.5062055+01:00",_x000D_
          "LastRefreshDate": "2020-11-09T16:23:14.6374641+01:00",_x000D_
          "TotalRefreshCount": 8,_x000D_
          "CustomInfo": {}_x000D_
        }_x000D_
      },_x000D_
      "9503": {_x000D_
        "$type": "Inside.Core.Formula.Definition.DefinitionAC, Inside.Core.Formula",_x000D_
        "ID": 9503,_x000D_
        "Results": [_x000D_
          [_x000D_
            "Catégorie 3"_x000D_
          ]_x000D_
        ],_x000D_
        "Statistics": {_x000D_
          "CreationDate": "2022-11-15T10:02:33.5062055+01:00",_x000D_
          "LastRefreshDate": "2020-11-09T16:23:15.5561653+01:00",_x000D_
          "TotalRefreshCount": 9,_x000D_
          "CustomInfo": {}_x000D_
        }_x000D_
      },_x000D_
      "9504": {_x000D_
        "$type": "Inside.Core.Formula.Definition.DefinitionAC, Inside.Core.Formula",_x000D_
        "ID": 9504,_x000D_
        "Results": [_x000D_
          [_x000D_
            ""_x000D_
          ]_x000D_
        ],_x000D_
        "Statistics": {_x000D_
          "CreationDate": "2022-11-15T10:02:33.5062055+01:00",_x000D_
          "LastRefreshDate": "2020-11-09T16:23:14.6394575+01:00",_x000D_
          "TotalRefreshCount": 8,_x000D_
          "CustomInfo": {}_x000D_
        }_x000D_
      },_x000D_
      "9505": {_x000D_
        "$type": "Inside.Core.Formula.Definition.DefinitionAC, Inside.Core.Formula",_x000D_
        "ID": 9505,_x000D_
        "Results": [_x000D_
          [_x000D_
            "Catégorie 1"_x000D_
          ]_x000D_
        ],_x000D_
        "Statistics": {_x000D_
          "CreationDate": "2022-11-15T10:02:33.5062055+01:00",_x000D_
          "LastRefreshDate": "2020-11-09T16:23:15.5571637+01:00",_x000D_
          "TotalRefreshCount": 9,_x000D_
          "CustomInfo": {}_x000D_
        }_x000D_
      },_x000D_
      "9506": {_x000D_
        "$type": "Inside.Core.Formula.Definition.DefinitionAC, Inside.Core.Formula",_x000D_
        "ID": 9506,_x000D_
        "Results": [_x000D_
          [_x000D_
            ""_x000D_
          ]_x000D_
        ],_x000D_
        "Statistics": {_x000D_
          "CreationDate": "2022-11-15T10:02:33.5062055+01:00",_x000D_
          "LastRefreshDate": "2020-11-09T16:23:14.6414956+01:00",_x000D_
          "TotalRefreshCount": 8,_x000D_
          "CustomInfo": {}_x000D_
        }_x000D_
      },_x000D_
      "9507": {_x000D_
        "$type": "Inside.Core.Formula.Definition.DefinitionAC, Inside.Core.Formula",_x000D_
        "ID": 9507,_x000D_
        "Results": [_x000D_
          [_x000D_
            "Catégorie 1"_x000D_
          ]_x000D_
        ],_x000D_
        "Statistics": {_x000D_
          "CreationDate": "2022-11-15T10:02:33.5062055+01:00",_x000D_
          "LastRefreshDate": "2020-11-09T16:23:15.5591571+01:00",_x000D_
          "TotalRefreshCount": 9,_x000D_
          "CustomInfo": {}_x000D_
        }_x000D_
      },_x000D_
      "9508": {_x000D_
        "$type": "Inside.Core.Formula.Definition.DefinitionAC, Inside.Core.Formula",_x000D_
        "ID": 9508,_x000D_
        "Results": [_x000D_
          [_x000D_
            "Catégorie 3"_x000D_
          ]_x000D_
        ],_x000D_
        "Statistics": {_x000D_
          "CreationDate": "2022-11-15T10:02:33.5062055+01:00",_x000D_
          "LastRefreshDate": "2020-11-09T16:23:14.6434842+01:00",_x000D_
          "TotalRefreshCount": 8,_x000D_
          "CustomInfo": {}_x000D_
        }_x000D_
      },_x000D_
      "9509": {_x000D_
        "$type": "Inside.Core.Formula.Definition.DefinitionAC, Inside.Core.Formula",_x000D_
        "ID": 9509,_x000D_
        "Results": [_x000D_
          [_x000D_
            ""_x000D_
          ]_x000D_
        ],_x000D_
        "Statistics": {_x000D_
          "CreationDate": "2022-11-15T10:02:33.5062055+01:00",_x000D_
          "LastRefreshDate": "2020-11-09T16:23:15.5611486+01:00",_x000D_
          "TotalRefreshCount": 9,_x000D_
          "CustomInfo": {}_x000D_
        }_x000D_
      },_x000D_
      "9510": {_x000D_
        "$type": "Inside.Core.Formula.Definition.DefinitionAC, Inside.Core.Formula",_x000D_
        "ID": 9510,_x000D_
        "Results": [_x000D_
          [_x000D_
            ""_x000D_
          ]_x000D_
        ],_x000D_
        "Statistics": {_x000D_
          "CreationDate": "2022-11-15T10:02:33.5062055+01:00",_x000D_
          "LastRefreshDate": "2020-11-09T16:23:14.87525+01:00",_x000D_
          "TotalRefreshCount": 9,_x000D_
          "CustomInfo": {}_x000D_
        }_x000D_
      },_x000D_
      "9511": {_x000D_
        "$type": "Inside.Core.Formula.Definition.DefinitionAC, Inside.Core.Formula",_x000D_
        "ID": 9511,_x000D_
        "Results": [_x000D_
          [_x000D_
            "Employé"_x000D_
          ]_x000D_
        ],_x000D_
        "Statistics": {_x000D_
          "CreationDate": "2022-11-15T10:02:33.5062055+01:00",_x000D_
          "LastRefreshDate": "2020-11-09T16:33:27.0069774+01:00",_x000D_
          "TotalRefreshCount": 10,_x000D_
          "CustomInfo": {}_x000D_
        }_x000D_
      },_x000D_
      "9512": {_x000D_
        "$type": "Inside.Core.Formula.Definition.DefinitionAC, Inside.Core.Formula",_x000D_
        "ID": 9512,_x000D_
        "Results": [_x000D_
          [_x000D_
            "Ingénieur et cadre"_x000D_
          ]_x000D_
        ],_x000D_
        "Statistics": {_x000D_
          "CreationDate": "2022-11-15T10:02:33.5062055+01:00",_x000D_
          "LastRefreshDate": "2020-11-09T16:33:27.0089721+01:00",_x000D_
          "TotalRefreshCount": 10,_x000D_
          "CustomInfo": {}_x000D_
        }_x000D_
      },_x000D_
      "9513": {_x000D_
        "$type": "Inside.Core.Formula.Definition.DefinitionAC, Inside.Core.Formula",_x000D_
        "ID": 9513,_x000D_
        "Results": [_x000D_
          [_x000D_
            "Employé"_x000D_
          ]_x000D_
        ],_x000D_
        "Statistics": {_x000D_
          "CreationDate": "2022-11-15T10:02:33.5062055+01:00",_x000D_
          "LastRefreshDate": "2020-11-09T16:33:27.0109669+01:00",_x000D_
          "TotalRefreshCount": 10,_x000D_
          "CustomInfo": {}_x000D_
        }_x000D_
      },_x000D_
      "9514": {_x000D_
        "$type": "Inside.Core.Formula.Definition.DefinitionAC, Inside.Core.Formula",_x000D_
        "ID": 9514,_x000D_
        "Results": [_x000D_
          [_x000D_
            "Employé"_x000D_
          ]_x000D_
        ],_x000D_
        "Statistics": {_x000D_
          "CreationDate": "2022-11-15T10:02:33.5062055+01:00",_x000D_
          "LastRefreshDate": "2020-11-09T16:33:27.0129616+01:00",_x000D_
          "TotalRefreshCount": 10,_x000D_
          "CustomInfo": {}_x000D_
        }_x000D_
      },_x000D_
      "9515": {_x000D_
        "$type": "Inside.Core.Formula.Definition.DefinitionAC, Inside.Core.Formula",_x000D_
        "ID": 9515,_x000D_
        "Results": [_x000D_
          [_x000D_
            "Employé"_x000D_
          ]_x000D_
        ],_x000D_
        "Statistics": {_x000D_
          "CreationDate": "2022-11-15T10:02:33.5062055+01:00",_x000D_
          "LastRefreshDate": "2020-11-09T16:23:11.7455964+01:00",_x000D_
          "TotalRefreshCount": 9,_x000D_
          "CustomInfo": {}_x000D_
        }_x000D_
      },_x000D_
      "9516": {_x000D_
        "$type": "Inside.Core.Formula.Definition.DefinitionAC, Inside.Core.Formula",_x000D_
        "ID": 9516,_x000D_
        "Results": [_x000D_
          [_x000D_
            "Employé"_x000D_
          ]_x000D_
        ],_x000D_
        "Statistics": {_x000D_
          "CreationDate": "2022-11-15T10:02:33.5062055+01:00",_x000D_
          "LastRefreshDate": "2020-11-09T16:23:11.747585+01:00",_x000D_
          "TotalRefreshCount": 9,_x000D_
          "CustomInfo": {}_x000D_
        }_x000D_
      },_x000D_
      "9517": {_x000D_
        "$type": "Inside.Core.Formula.Definition.DefinitionAC, Inside.Core.Formula",_x000D_
        "ID": 9517,_x000D_
        "Results": [_x000D_
          [_x000D_
            "Ingénieur et cadre"_x000D_
          ]_x000D_
        ],_x000D_
        "Statistics": {_x000D_
          "CreationDate": "2022-11-15T10:02:33.5062055+01:00",_x000D_
          "LastRefreshDate": "2020-11-09T16:23:11.7485825+01:00",_x000D_
          "TotalRefreshCount": 9,_x000D_
          "CustomInfo": {}_x000D_
        }_x000D_
      },_x000D_
      "9518": {_x000D_
        "$type": "Inside.Core.Formula.Definition.DefinitionAC, Inside.Core.Formula",_x000D_
        "ID": 9518,_x000D_
        "Results": [_x000D_
          [_x000D_
            "Ingénieur et cadre"_x000D_
          ]_x000D_
        ],_x000D_
        "Statistics": {_x000D_
          "CreationDate": "2022-11-15T10:02:33.5062055+01:00",_x000D_
          "LastRefreshDate": "2020-11-09T16:23:11.7505788+01:00",_x000D_
          "TotalRefreshCount": 9,_x000D_
          "CustomInfo": {}_x000D_
        }_x000D_
      },_x000D_
      "9519": {_x000D_
        "$type": "Inside.Core.Formula.Definition.DefinitionAC, Inside.Core.Formula",_x000D_
        "ID": 9519,_x000D_
        "Results": [_x000D_
          [_x000D_
            "Employé"_x000D_
          ]_x000D_
        ],_x000D_
        "Statistics": {_x000D_
          "CreationDate": "2022-11-15T10:02:33.5062055+01:00",_x000D_
          "LastRefreshDate": "2020-11-09T16:23:11.7545721+01:00",_x000D_
          "TotalRefreshCount": 9,_x000D_
          "CustomInfo": {}_x000D_
        }_x000D_
      },_x000D_
      "9520": {_x000D_
        "$type": "Inside.Core.Formula.Definition.DefinitionAC, Inside.Core.Formula",_x000D_
        "ID": 9520,_x000D_
        "Results": [_x000D_
          [_x000D_
            "Employé"_x000D_
          ]_x000D_
        ],_x000D_
        "Statistics": {_x000D_
          "CreationDate": "2022-11-15T10:02:33.5062055+01:00",_x000D_
          "LastRefreshDate": "2020-11-09T16:23:11.7565622+01:00",_x000D_
          "TotalRefreshCount": 9,_x000D_
          "CustomInfo": {}_x000D_
        }_x000D_
      },_x000D_
      "9521": {_x000D_
        "$type": "Inside.Core.Formula.Definition.DefinitionAC, Inside.Core.Formula",_x000D_
        "ID": 9521,_x000D_
        "Results": [_x000D_
          [_x000D_
            "Employé"_x000D_
          ]_x000D_
        ],_x000D_
        "Statistics": {_x000D_
          "CreationDate": "2022-11-15T10:02:33.5062055+01:00",_x000D_
          "LastRefreshDate": "2020-11-09T16:23:11.7595529+01:00",_x000D_
          "TotalRefreshCount": 9,_x000D_
          "CustomInfo": {}_x000D_
        }_x000D_
      },_x000D_
      "9522": {_x000D_
        "$type": "Inside.Core.Formula.Definition.DefinitionAC, Inside.Core.Formula",_x000D_
        "ID": 9522,_x000D_
        "Results": [_x000D_
          [_x000D_
            "Ingénieur et cadre"_x000D_
          ]_x000D_
        ],_x000D_
        "Statistics": {_x000D_
          "CreationDate": "2022-11-15T10:02:33.5062055+01:00",_x000D_
          "LastRefreshDate": "2020-11-09T16:23:11.7615474+01:00",_x000D_
          "TotalRefreshCount": 9,_x000D_
          "CustomInfo": {}_x000D_
        }_x000D_
      },_x000D_
      "9523": {_x000D_
        "$type": "Inside.Core.Formula.Definition.DefinitionAC, Inside.Core.Formula",_x000D_
        "ID": 9523,_x000D_
        "Results": [_x000D_
          [_x000D_
            "Employé"_x000D_
          ]_x000D_
        ],_x000D_
        "Statistics": {_x000D_
          "CreationDate": "2022-11-15T10:02:33.5062055+01:00",_x000D_
          "LastRefreshDate": "2020-11-09T16:23:11.7635424+01:00",_x000D_
          "TotalRefreshCount": 9,_x000D_
          "CustomInfo": {}_x000D_
        }_x000D_
      },_x000D_
      "9524": {_x000D_
        "$type": "Inside.Core.Formula.Definition.DefinitionAC, Inside.Core.Formula",_x000D_
        "ID": 9524,_x000D_
        "Results": [_x000D_
          [_x000D_
            "Employé"_x000D_
          ]_x000D_
        ],_x000D_
        "Statistics": {_x000D_
          "CreationDate": "2022-11-15T10:02:33.5062055+01:00",_x000D_
          "LastRefreshDate": "2020-11-09T16:23:11.7655369+01:00",_x000D_
          "TotalRefreshCount": 9,_x000D_
          "CustomInfo": {}_x000D_
        }_x000D_
      },_x000D_
      "9525": {_x000D_
        "$type": "Inside.Core.Formula.Definition.DefinitionAC, Inside.Core.Formula",_x000D_
        "ID": 9525,_x000D_
        "Results": [_x000D_
          [_x000D_
            "Ingénieur et cadre"_x000D_
          ]_x000D_
        ],_x000D_
        "Statistics": {_x000D_
          "CreationDate": "2022-11-15T10:02:33.5062055+01:00",_x000D_
          "LastRefreshDate": "2020-11-09T16:23:11.7675329+01:00",_x000D_
          "TotalRefreshCount": 9,_x000D_
          "CustomInfo": {}_x000D_
        }_x000D_
      },_x000D_
      "9526": {_x000D_
        "$type": "Inside.Core.Formula.Definition.DefinitionAC, Inside.Core.Formula",_x000D_
        "ID": 9526,_x000D_
        "Results": [_x000D_
          [_x000D_
            "Employé"_x000D_
          ]_x000D_
        ],_x000D_
        "Statistics": {_x000D_
          "CreationDate": "2022-11-15T10:02:33.5062055+01:00",_x000D_
          "LastRefreshDate": "2020-11-09T16:23:11.771524+01:00",_x000D_
          "TotalRefreshCount": 9,_x000D_
          "CustomInfo": {}_x000D_
        }_x000D_
      },_x000D_
      "9527": {_x000D_
        "$type": "Inside.Core.Formula.Definition.DefinitionAC, Inside.Core.Formula",_x000D_
        "ID": 9527,_x000D_
        "Results": [_x000D_
          [_x000D_
            "Employé"_x000D_
          ]_x000D_
        ],_x000D_
        "Statistics": {_x000D_
          "CreationDate": "2022-11-15T10:02:33.5062055+01:00",_x000D_
          "LastRefreshDate": "2020-11-09T16:23:11.7737189+01:00",_x000D_
          "TotalRefreshCount": 9,_x000D_
          "CustomInfo": {}_x000D_
        }_x000D_
      },_x000D_
      "9528": {_x000D_
        "$type": "Inside.Core.Formula.Definition.DefinitionAC, Inside.Core.Formula",_x000D_
        "ID": 9528,_x000D_
        "Results": [_x000D_
          [_x000D_
            "Employé"_x000D_
          ]_x000D_
        ],_x000D_
        "Statistics": {_x000D_
          "CreationDate": "2022-11-15T10:02:33.5062055+01:00",_x000D_
          "LastRefreshDate": "2020-11-09T16:23:11.7746725+01:00",_x000D_
          "TotalRefreshCount": 9,_x000D_
          "CustomInfo": {}_x000D_
        }_x000D_
      },_x000D_
      "9529": {_x000D_
        "$type": "Inside.Core.Formula.Definition.DefinitionAC, Inside.Core.Formula",_x000D_
        "ID": 9529,_x000D_
        "Results": [_x000D_
          [_x000D_
            "Ingénieur et cadre"_x000D_
          ]_x000D_
        ],_x000D_
        "Statistics": {_x000D_
          "CreationDate": "2022-11-15T10:02:33.5062055+01:00",_x000D_
          "LastRefreshDate": "2020-11-09T16:23:11.7772235+01:00",_x000D_
          "TotalRefreshCount": 9,_x000D_
          "CustomInfo": {}_x000D_
        }_x000D_
      },_x000D_
      "9530": {_x000D_
        "$type": "Inside.Core.Formula.Definition.DefinitionAC, Inside.Core.Formula",_x000D_
        "ID": 9530,_x000D_
        "Results": [_x000D_
          [_x000D_
            "Ingénieur et cadre"_x000D_
          ]_x000D_
        ],_x000D_
        "Statistics": {_x000D_
          "CreationDate": "2022-11-15T10:02:33.5062055+01:00",_x000D_
          "LastRefreshDate": "2020-11-09T16:23:11.7782524+01:00",_x000D_
          "TotalRefreshCount": 9,_x000D_
          "CustomInfo": {}_x000D_
        }_x000D_
      },_x000D_
      "9531": {_x000D_
        "$type": "Inside.Core.Formula.Definition.DefinitionAC, Inside.Core.Formula",_x000D_
        "ID": 9531,_x000D_
        "Results": [_x000D_
          [_x000D_
            "Employé"_x000D_
          ]_x000D_
        ],_x000D_
        "Statistics": {_x000D_
          "CreationDate": "2022-11-15T10:02:33.5062055+01:00",_x000D_
          "LastRefreshDate": "2020-11-09T16:23:11.7797986+01:00",_x000D_
          "TotalRefreshCount": 9,_x000D_
          "CustomInfo": {}_x000D_
        }_x000D_
      },_x000D_
      "9532": {_x000D_
        "$type": "Inside.Core.Formula.Definition.DefinitionAC, Inside.Core.Formula",_x000D_
        "ID": 9532,_x000D_
        "Results": [_x000D_
          [_x000D_
            "Employé"_x000D_
          ]_x000D_
        ],_x000D_
        "Statistics": {_x000D_
          "CreationDate": "2022-11-15T10:02:33.5062055+01:00",_x000D_
          "LastRefreshDate": "2020-11-09T16:23:11.7817898+01:00",_x000D_
          "TotalRefreshCount": 9,_x000D_
          "CustomInfo": {}_x000D_
        }_x000D_
      },_x000D_
      "9533": {_x000D_
        "$type": "Inside.Core.Formula.Definition.DefinitionAC, Inside.Core.Formula",_x000D_
        "ID": 9533,_x000D_
        "Results": [_x000D_
          [_x000D_
            "Employé"_x000D_
          ]_x000D_
        ],_x000D_
        "Statistics": {_x000D_
          "CreationDate": "2022-11-15T10:02:33.5062055+01:00",_x000D_
          "LastRefreshDate": "2020-11-09T16:23:11.7838216+01:00",_x000D_
          "TotalRefreshCount": 9,_x000D_
          "CustomInfo": {}_x000D_
        }_x000D_
      },_x000D_
      "9534": {_x000D_
        "$type": "Inside.Core.Formula.Definition.DefinitionAC, Inside.Core.Formula",_x000D_
        "ID": 9534,_x000D_
        "Results": [_x000D_
          [_x000D_
            "Ingénieur et cadre"_x000D_
          ]_x000D_
        ],_x000D_
        "Statistics": {_x000D_
          "CreationDate": "2022-11-15T10:02:33.5062055+01:00",_x000D_
          "LastRefreshDate": "2020-11-09T16:23:11.7868086+01:00",_x000D_
          "TotalRefreshCount": 9,_x000D_
          "CustomInfo": {}_x000D_
        }_x000D_
      },_x000D_
      "9535": {_x000D_
        "$type": "Inside.Core.Formula.Definition.DefinitionAC, Inside.Core.Formula",_x000D_
        "ID": 9535,_x000D_
        "Results": [_x000D_
          [_x000D_
            "Ingénieur et cadre"_x000D_
          ]_x000D_
        ],_x000D_
        "Statistics": {_x000D_
          "CreationDate": "2022-11-15T10:02:33.5062055+01:00",_x000D_
          "LastRefreshDate": "2020-11-09T16:23:11.8207328+01:00",_x000D_
          "TotalRefreshCount": 9,_x000D_
          "CustomInfo": {}_x000D_
        }_x000D_
      },_x000D_
      "9536": {_x000D_
        "$type": "Inside.Core.Formula.Definition.DefinitionAC, Inside.Core.Formula",_x000D_
        "ID": 9536,_x000D_
        "Results": [_x000D_
          [_x000D_
            "Employé"_x000D_
          ]_x000D_
        ],_x000D_
        "Statistics": {_x000D_
          "CreationDate": "2022-11-15T10:02:33.5062055+01:00",_x000D_
          "LastRefreshDate": "2020-11-09T16:23:11.8236815+01:00",_x000D_
          "TotalRefreshCount": 9,_x000D_
          "CustomInfo": {}_x000D_
        }_x000D_
      },_x000D_
      "9537": {_x000D_
        "$type": "Inside.Core.Formula.Definition.DefinitionAC, Inside.Core.Formula",_x000D_
        "ID": 9537,_x000D_
        "Results": [_x000D_
          [_x000D_
            "Employé"_x000D_
          ]_x000D_
        ],_x000D_
        "Statistics": {_x000D_
          "CreationDate": "2022-11-15T10:02:33.5062055+01:00",_x000D_
          "LastRefreshDate": "2020-11-09T16:23:11.8266711+01:00",_x000D_
          "TotalRefreshCount": 9,_x000D_
          "CustomInfo": {}_x000D_
        }_x000D_
      },_x000D_
      "9538": {_x000D_
        "$type": "Inside.Core.Formula.Definition.DefinitionAC, Inside.Core.Formula",_x000D_
        "ID": 9538,_x000D_
        "Results": [_x000D_
          [_x000D_
            "Ingénieur et cadre"_x000D_
          ]_x000D_
        ],_x000D_
        "Statistics": {_x000D_
          "CreationDate": "2022-11-15T10:02:33.5062055+01:00",_x000D_
          "LastRefreshDate": "2020-11-09T16:23:11.8306604+01:00",_x000D_
          "TotalRefreshCount": 9,_x000D_
          "CustomInfo": {}_x000D_
        }_x000D_
      },_x000D_
      "9539": {_x000D_
        "$type": "Inside.Core.Formula.Definition.DefinitionAC, Inside.Core.Formula",_x000D_
        "ID": 9539,_x000D_
        "Results": [_x000D_
          [_x000D_
            "Employé"_x000D_
          ]_x000D_
        ],_x000D_
        "Statistics": {_x000D_
          "CreationDate": "2022-11-15T10:02:33.5062055+01:00",_x000D_
          "LastRefreshDate": "2020-11-09T16:23:11.8326571+01:00",_x000D_
          "TotalRefreshCount": 9,_x000D_
          "CustomInfo": {}_x000D_
        }_x000D_
      },_x000D_
      "9540": {_x000D_
        "$type": "Inside.Core.Formula.Definition.DefinitionAC, Inside.Core.Formula",_x000D_
        "ID": 9540,_x000D_
        "Results": [_x000D_
          [_x000D_
            "Employé"_x000D_
          ]_x000D_
        ],_x000D_
        "Statistics": {_x000D_
          "CreationDate": "2022-11-15T10:02:33.5062055+01:00",_x000D_
          "LastRefreshDate": "2020-11-09T16:23:11.8346523+01:00",_x000D_
          "TotalRefreshCount": 9,_x000D_
          "CustomInfo": {}_x000D_
        }_x000D_
      },_x000D_
      "9541": {_x000D_
        "$type": "Inside.Core.Formula.Definition.DefinitionAC, Inside.Core.Formula",_x000D_
        "ID": 9541,_x000D_
        "Results": [_x000D_
          [_x000D_
            "Employé"_x000D_
          ]_x000D_
        ],_x000D_
        "Statistics": {_x000D_
          "CreationDate": "2022-11-15T10:02:33.5062055+01:00",_x000D_
          "LastRefreshDate": "2020-11-09T16:23:11.8366487+01:00",_x000D_
          "TotalRefreshCount": 9,_x000D_
          "CustomInfo": {}_x000D_
        }_x000D_
      },_x000D_
      "9542": {_x000D_
        "$type": "Inside.Core.Formula.Definition.DefinitionAC, Inside.Core.Formula",_x000D_
        "ID": 9542,_x000D_
        "Results": [_x000D_
          [_x000D_
            "Employé"_x000D_
          ]_x000D_
        ],_x000D_
        "Statistics": {_x000D_
          "CreationDate": "2022-11-15T10:02:33.5062055+01:00",_x000D_
          "LastRefreshDate": "2020-11-09T16:23:11.8406352+01:00",_x000D_
          "TotalRefreshCount": 9,_x000D_
          "CustomInfo": {}_x000D_
        }_x000D_
      },_x000D_
      "9543": {_x000D_
        "$type": "Inside.Core.Formula.Definition.DefinitionAC, Inside.Core.Formula",_x000D_
        "ID": 9543,_x000D_
        "Results": [_x000D_
          [_x000D_
            "Ingénieur et cadre"_x000D_
          ]_x000D_
        ],_x000D_
        "Statistics": {_x000D_
          "CreationDate": "2022-11-15T10:02:33.5062055+01:00",_x000D_
          "LastRefreshDate": "2020-11-09T16:23:11.8476301+01:00",_x000D_
          "TotalRefreshCount": 9,_x000D_
          "CustomInfo": {}_x000D_
        }_x000D_
      },_x000D_
      "9544": {_x000D_
        "$type": "Inside.Core.Formula.Definition.DefinitionAC, Inside.Core.Formula",_x000D_
        "ID": 9544,_x000D_
        "Results": [_x000D_
          [_x000D_
            "Ingénieur et cadre"_x000D_
          ]_x000D_
        ],_x000D_
        "Statistics": {_x000D_
          "CreationDate": "2022-11-15T10:02:33.5062055+01:00",_x000D_
          "LastRefreshDate": "2020-11-09T16:23:11.8506101+01:00",_x000D_
          "TotalRefreshCount": 9,_x000D_
          "CustomInfo": {}_x000D_
        }_x000D_
      },_x000D_
      "9545": {_x000D_
        "$type": "Inside.Core.Formula.Definition.DefinitionAC, Inside.Core.Formula",_x000D_
        "ID": 9545,_x000D_
        "Results": [_x000D_
          [_x000D_
            "Employé"_x000D_
          ]_x000D_
        ],_x000D_
        "Statistics": {_x000D_
          "CreationDate": "2022-11-15T10:02:33.5062055+01:00",_x000D_
          "LastRefreshDate": "2020-11-09T16:23:11.856593+01:00",_x000D_
          "TotalRefreshCount": 9,_x000D_
          "CustomInfo": {}_x000D_
        }_x000D_
      },_x000D_
      "9546": {_x000D_
        "$type": "Inside.Core.Formula.Definition.DefinitionAC, Inside.Core.Formula",_x000D_
        "ID": 9546,_x000D_
        "Results": [_x000D_
          [_x000D_
            "Employé"_x000D_
          ]_x000D_
        ],_x000D_
        "Statistics": {_x000D_
          "CreationDate": "2022-11-15T10:02:33.5062055+01:00",_x000D_
          "LastRefreshDate": "2020-11-09T16:23:11.8615815+01:00",_x000D_
          "TotalRefreshCount": 9,_x000D_
          "CustomInfo": {}_x000D_
        }_x000D_
      },_x000D_
      "9547": {_x000D_
        "$type": "Inside.Core.Formula.Definition.DefinitionAC, Inside.Core.Formula",_x000D_
        "ID": 9547,_x000D_
        "Results": [_x000D_
          [_x000D_
            "Ingénieur et cadre"_x000D_
          ]_x000D_
        ],_x000D_
        "Statistics": {_x000D_
          "CreationDate": "2022-11-15T10:02:33.5062055+01:00",_x000D_
          "LastRefreshDate": "2020-11-09T16:23:11.8705572+01:00",_x000D_
          "TotalRefreshCount": 9,_x000D_
          "CustomInfo": {}_x000D_
        }_x000D_
      },_x000D_
      "9548": {_x000D_
        "$type": "Inside.Core.Formula.Definition.DefinitionAC, Inside.Core.Formula",_x000D_
        "ID": 9548,_x000D_
        "Results": [_x000D_
          [_x000D_
            "Employé"_x000D_
          ]_x000D_
        ],_x000D_
        "Statistics": {_x000D_
          "CreationDate": "2022-11-15T10:02:33.5062055+01:00",_x000D_
          "LastRefreshDate": "2020-11-09T16:23:11.878535+01:00",_x000D_
          "TotalRefreshCount": 9,_x000D_
          "CustomInfo": {}_x000D_
        }_x000D_
      },_x000D_
      "9549": {_x000D_
        "$type": "Inside.Core.Formula.Definition.DefinitionAC, Inside.Core.Formula",_x000D_
        "ID": 9549,_x000D_
        "Results": [_x000D_
          [_x000D_
            "Employé"_x000D_
          ]_x000D_
        ],_x000D_
        "Statistics": {_x000D_
          "CreationDate": "2022-11-15T10:02:33.5062055+01:00",_x000D_
          "LastRefreshDate": "2020-11-09T16:23:11.884519+01:00",_x000D_
          "TotalRefreshCount": 9,_x000D_
          "CustomInfo": {}_x000D_
        }_x000D_
      },_x000D_
      "9550": {_x000D_
        "$type": "Inside.Core.Formula.Definition.DefinitionAC, Inside.Core.Formula",_x000D_
        "ID": 9550,_x000D_
        "Results": [_x000D_
          [_x000D_
            "Ingénieur et cadre"_x000D_
          ]_x000D_
        ],_x000D_
        "Statistics": {_x000D_
          "CreationDate": "2022-11-15T10:02:33.5062055+01:00",_x000D_
          "LastRefreshDate": "2020-11-09T16:23:11.8914999+01:00",_x000D_
          "TotalRefreshCount": 9,_x000D_
          "CustomInfo": {}_x000D_
        }_x000D_
      },_x000D_
      "9551": {_x000D_
        "$type": "Inside.Core.Formula.Definition.DefinitionAC, Inside.Core.Formula",_x000D_
        "ID": 9551,_x000D_
        "Results": [_x000D_
          [_x000D_
            "Employé"_x000D_
          ]_x000D_
        ],_x000D_
        "Statistics": {_x000D_
          "CreationDate": "2022-11-15T10:02:33.5062055+01:00",_x000D_
          "LastRefreshDate": "2020-11-09T16:23:11.8994802+01:00",_x000D_
          "TotalRefreshCount": 9,_x000D_
          "CustomInfo": {}_x000D_
        }_x000D_
      },_x000D_
      "9552": {_x000D_
        "$type": "Inside.Core.Formula.Definition.DefinitionAC, Inside.Core.Formula",_x000D_
        "ID": 9552,_x000D_
        "Results": [_x000D_
          [_x000D_
            "Ingénieur et cadre"_x000D_
          ]_x000D_
        ],_x000D_
        "Statistics": {_x000D_
          "CreationDate": "2022-11-15T10:02:33.5062055+01:00",_x000D_
          "LastRefreshDate": "2020-11-09T16:23:11.9064622+01:00",_x000D_
          "TotalRefreshCount": 9,_x000D_
          "CustomInfo": {}_x000D_
        }_x000D_
      },_x000D_
      "9553": {_x000D_
        "$type": "Inside.Core.Formula.Definition.DefinitionAC, Inside.Core.Formula",_x000D_
        "ID": 9553,_x000D_
        "Results": [_x000D_
          [_x000D_
            "Employé"_x000D_
          ]_x000D_
        ],_x000D_
        "Statistics": {_x000D_
          "CreationDate": "2022-11-15T10:02:33.5062055+01:00",_x000D_
          "LastRefreshDate": "2020-11-09T16:23:11.911449+01:00",_x000D_
          "TotalRefreshCount": 9,_x000D_
          "CustomInfo": {}_x000D_
        }_x000D_
      },_x000D_
      "9554": {_x000D_
        "$type": "Inside.Core.Formula.Definition.DefinitionAC, Inside.Core.Formula",_x000D_
        "ID": 9554,_x000D_
        "Results": [_x000D_
          [_x000D_
            "Employé"_x000D_
          ]_x000D_
        ],_x000D_
        "Statistics": {_x000D_
          "CreationDate": "2022-11-15T10:02:33.5062055+01:00",_x000D_
          "LastRefreshDate": "2020-11-09T16:23:11.9164347+01:00",_x000D_
          "TotalRefreshCount": 9,_x000D_
          "CustomInfo": {}_x000D_
        }_x000D_
      },_x000D_
      "9555": {_x000D_
        "$type": "Inside.Core.Formula.Definition.DefinitionAC, Inside.Core.Formula",_x000D_
        "ID": 9555,_x000D_
        "Results": [_x000D_
          [_x000D_
            "Employé"_x000D_
          ]_x000D_
        ],_x000D_
        "Statistics": {_x000D_
          "CreationDate": "2022-11-15T10:02:33.5062055+01:00",_x000D_
          "LastRefreshDate": "2020-11-09T16:23:11.9453608+01:00",_x000D_
          "TotalRefreshCount": 9,_x000D_
          "CustomInfo": {}_x000D_
        }_x000D_
      },_x000D_
      "9556": {_x000D_
        "$type": "Inside.Core.Formula.Definition.DefinitionAC, Inside.Core.Formula",_x000D_
        "ID": 9556,_x000D_
        "Results": [_x000D_
          [_x000D_
            "Employé"_x000D_
          ]_x000D_
        ],_x000D_
        "Statistics": {_x000D_
          "CreationDate": "2022-11-15T10:02:33.5062055+01:00",_x000D_
          "LastRefreshDate": "2020-11-09T16:23:11.963819+01:00",_x000D_
          "TotalRefreshCount": 9,_x000D_
          "CustomInfo": {}_x000D_
        }_x000D_
      },_x000D_
      "9557": {_x000D_
        "$type": "Inside.Core.Formula.Definition.DefinitionAC, Inside.Core.Formula",_x000D_
        "ID": 9557,_x000D_
        "Results": [_x000D_
          [_x000D_
            "Ingénieur et cadre"_x000D_
          ]_x000D_
        ],_x000D_
        "Statistics": {_x000D_
          "CreationDate": "2022-11-15T10:02:33.5062055+01:00",_x000D_
          "LastRefreshDate": "2020-11-09T16:23:11.9668109+01:00",_x000D_
          "TotalRefreshCount": 9,_x000D_
          "CustomInfo": {}_x000D_
        }_x000D_
      },_x000D_
      "9558": {_x000D_
        "$type": "Inside.Core.Formula.Definition.DefinitionAC, Inside.Core.Formula",_x000D_
        "ID": 9558,_x000D_
        "Results": [_x000D_
          [_x000D_
            "Employé"_x000D_
          ]_x000D_
        ],_x000D_
        "Statistics": {_x000D_
          "CreationDate": "2022-11-15T10:02:33.5062055+01:00",_x000D_
          "LastRefreshDate": "2020-11-09T16:23:11.9708011+01:00",_x000D_
          "TotalRefreshCount": 9,_x000D_
          "CustomInfo": {}_x000D_
        }_x000D_
      },_x000D_
      "9559": {_x000D_
        "$type": "Inside.Core.Formula.Definition.DefinitionAC, Inside.Core.Formula",_x000D_
        "ID": 9559,_x000D_
        "Results": [_x000D_
          [_x000D_
            "Employé"_x000D_
          ]_x000D_
        ],_x000D_
        "Statistics": {_x000D_
          "CreationDate": "2022-11-15T10:02:33.5062055+01:00",_x000D_
          "LastRefreshDate": "2020-11-09T16:23:11.9777829+01:00",_x000D_
          "TotalRefreshCount": 9,_x000D_
          "CustomInfo": {}_x000D_
        }_x000D_
      },_x000D_
      "9560": {_x000D_
        "$type": "Inside.Core.Formula.Definition.DefinitionAC, Inside.Core.Formula",_x000D_
        "ID": 9560,_x000D_
        "Results": [_x000D_
          [_x000D_
            "Ingénieur et cadre"_x000D_
          ]_x000D_
        ],_x000D_
        "Statistics": {_x000D_
          "CreationDate": "2022-11-15T10:02:33.5062055+01:00",_x000D_
          "LastRefreshDate": "2020-11-09T16:23:11.9807749+01:00",_x000D_
          "TotalRefreshCount": 9,_x000D_
          "CustomInfo": {}_x000D_
        }_x000D_
      },_x000D_
      "9561": {_x000D_
        "$type": "Inside.Core.Formula.Definition.DefinitionAC, Inside.Core.Formula",_x000D_
        "ID": 9561,_x000D_
        "Results": [_x000D_
          [_x000D_
            "Ingénieur et cadre"_x000D_
          ]_x000D_
        ],_x000D_
        "Statistics": {_x000D_
          "CreationDate": "2022-11-15T10:02:33.5062055+01:00",_x000D_
          "LastRefreshDate": "2020-11-09T16:23:11.9837674+01:00",_x000D_
          "TotalRefreshCount": 9,_x000D_
          "CustomInfo": {}_x000D_
        }_x000D_
      },_x000D_
      "9562": {_x000D_
        "$type": "Inside.Core.Formula.Definition.DefinitionAC, Inside.Core.Formula",_x000D_
        "ID": 9562,_x000D_
        "Results": [_x000D_
          [_x000D_
            "Employé"_x000D_
          ]_x000D_
        ],_x000D_
        "Statistics": {_x000D_
          "CreationDate": "2022-11-15T10:02:33.5062055+01:00",_x000D_
          "LastRefreshDate": "2020-11-09T16:23:11.9887536+01:00",_x000D_
          "TotalRefreshCount": 9,_x000D_
          "CustomInfo": {}_x000D_
        }_x000D_
      },_x000D_
      "9563": {_x000D_
        "$type": "Inside.Core.Formula.Definition.DefinitionAC, Inside.Core.Formula",_x000D_
        "ID": 9563,_x000D_
        "Results": [_x000D_
          [_x000D_
            "Employé"_x000D_
          ]_x000D_
        ],_x000D_
        "Statistics": {_x000D_
          "CreationDate": "2022-11-15T10:02:33.5062055+01:00",_x000D_
          "LastRefreshDate": "2020-11-09T16:23:11.9908641+01:00",_x000D_
          "TotalRefreshCount": 9,_x000D_
          "CustomInfo": {}_x000D_
        }_x000D_
      },_x000D_
      "9564": {_x000D_
        "$type": "Inside.Core.Formula.Definition.DefinitionAC, Inside.Core.Formula",_x000D_
        "ID": 9564,_x000D_
        "Results": [_x000D_
          [_x000D_
            "2"_x000D_
          ]_x000D_
        ],_x000D_
        "Statistics": {_x000D_
          "CreationDate": "2022-11-15T10:02:33.5062055+01:00",_x000D_
          "LastRefreshDate": "2020-11-09T16:33:27.0149566+01:00",_x000D_
          "TotalRefreshCount</t>
  </si>
  <si>
    <t>": 10,_x000D_
          "CustomInfo": {}_x000D_
        }_x000D_
      },_x000D_
      "9565": {_x000D_
        "$type": "Inside.Core.Formula.Definition.DefinitionAC, Inside.Core.Formula",_x000D_
        "ID": 9565,_x000D_
        "Results": [_x000D_
          [_x000D_
            "4"_x000D_
          ]_x000D_
        ],_x000D_
        "Statistics": {_x000D_
          "CreationDate": "2022-11-15T10:02:33.5062055+01:00",_x000D_
          "LastRefreshDate": "2020-11-09T16:33:27.018946+01:00",_x000D_
          "TotalRefreshCount": 10,_x000D_
          "CustomInfo": {}_x000D_
        }_x000D_
      },_x000D_
      "9566": {_x000D_
        "$type": "Inside.Core.Formula.Definition.DefinitionAC, Inside.Core.Formula",_x000D_
        "ID": 9566,_x000D_
        "Results": [_x000D_
          [_x000D_
            "1"_x000D_
          ]_x000D_
        ],_x000D_
        "Statistics": {_x000D_
          "CreationDate": "2022-11-15T10:02:33.5062055+01:00",_x000D_
          "LastRefreshDate": "2020-11-09T16:33:27.0209401+01:00",_x000D_
          "TotalRefreshCount": 10,_x000D_
          "CustomInfo": {}_x000D_
        }_x000D_
      },_x000D_
      "9567": {_x000D_
        "$type": "Inside.Core.Formula.Definition.DefinitionAC, Inside.Core.Formula",_x000D_
        "ID": 9567,_x000D_
        "Results": [_x000D_
          [_x000D_
            "1"_x000D_
          ]_x000D_
        ],_x000D_
        "Statistics": {_x000D_
          "CreationDate": "2022-11-15T10:02:33.5062055+01:00",_x000D_
          "LastRefreshDate": "2020-11-09T16:23:12.0057092+01:00",_x000D_
          "TotalRefreshCount": 9,_x000D_
          "CustomInfo": {}_x000D_
        }_x000D_
      },_x000D_
      "9568": {_x000D_
        "$type": "Inside.Core.Formula.Definition.DefinitionAC, Inside.Core.Formula",_x000D_
        "ID": 9568,_x000D_
        "Results": [_x000D_
          [_x000D_
            "2"_x000D_
          ]_x000D_
        ],_x000D_
        "Statistics": {_x000D_
          "CreationDate": "2022-11-15T10:02:33.5062055+01:00",_x000D_
          "LastRefreshDate": "2020-11-09T16:23:12.0087005+01:00",_x000D_
          "TotalRefreshCount": 9,_x000D_
          "CustomInfo": {}_x000D_
        }_x000D_
      },_x000D_
      "9569": {_x000D_
        "$type": "Inside.Core.Formula.Definition.DefinitionAC, Inside.Core.Formula",_x000D_
        "ID": 9569,_x000D_
        "Results": [_x000D_
          [_x000D_
            "2"_x000D_
          ]_x000D_
        ],_x000D_
        "Statistics": {_x000D_
          "CreationDate": "2022-11-15T10:02:33.5062055+01:00",_x000D_
          "LastRefreshDate": "2020-11-09T16:23:12.0106952+01:00",_x000D_
          "TotalRefreshCount": 9,_x000D_
          "CustomInfo": {}_x000D_
        }_x000D_
      },_x000D_
      "9570": {_x000D_
        "$type": "Inside.Core.Formula.Definition.DefinitionAC, Inside.Core.Formula",_x000D_
        "ID": 9570,_x000D_
        "Results": [_x000D_
          [_x000D_
            "2"_x000D_
          ]_x000D_
        ],_x000D_
        "Statistics": {_x000D_
          "CreationDate": "2022-11-15T10:02:33.5062055+01:00",_x000D_
          "LastRefreshDate": "2020-11-09T16:23:12.0137041+01:00",_x000D_
          "TotalRefreshCount": 9,_x000D_
          "CustomInfo": {}_x000D_
        }_x000D_
      },_x000D_
      "9571": {_x000D_
        "$type": "Inside.Core.Formula.Definition.DefinitionAC, Inside.Core.Formula",_x000D_
        "ID": 9571,_x000D_
        "Results": [_x000D_
          [_x000D_
            "1"_x000D_
          ]_x000D_
        ],_x000D_
        "Statistics": {_x000D_
          "CreationDate": "2022-11-15T10:02:33.5062055+01:00",_x000D_
          "LastRefreshDate": "2020-11-09T16:23:12.0166805+01:00",_x000D_
          "TotalRefreshCount": 9,_x000D_
          "CustomInfo": {}_x000D_
        }_x000D_
      },_x000D_
      "9572": {_x000D_
        "$type": "Inside.Core.Formula.Definition.DefinitionAC, Inside.Core.Formula",_x000D_
        "ID": 9572,_x000D_
        "Results": [_x000D_
          [_x000D_
            "2"_x000D_
          ]_x000D_
        ],_x000D_
        "Statistics": {_x000D_
          "CreationDate": "2022-11-15T10:02:33.5062055+01:00",_x000D_
          "LastRefreshDate": "2020-11-09T16:23:12.0186817+01:00",_x000D_
          "TotalRefreshCount": 9,_x000D_
          "CustomInfo": {}_x000D_
        }_x000D_
      },_x000D_
      "9573": {_x000D_
        "$type": "Inside.Core.Formula.Definition.DefinitionAC, Inside.Core.Formula",_x000D_
        "ID": 9573,_x000D_
        "Results": [_x000D_
          [_x000D_
            "2"_x000D_
          ]_x000D_
        ],_x000D_
        "Statistics": {_x000D_
          "CreationDate": "2022-11-15T10:02:33.5062055+01:00",_x000D_
          "LastRefreshDate": "2020-11-09T16:23:12.0226684+01:00",_x000D_
          "TotalRefreshCount": 9,_x000D_
          "CustomInfo": {}_x000D_
        }_x000D_
      },_x000D_
      "9574": {_x000D_
        "$type": "Inside.Core.Formula.Definition.DefinitionAC, Inside.Core.Formula",_x000D_
        "ID": 9574,_x000D_
        "Results": [_x000D_
          [_x000D_
            "4"_x000D_
          ]_x000D_
        ],_x000D_
        "Statistics": {_x000D_
          "CreationDate": "2022-11-15T10:02:33.5062055+01:00",_x000D_
          "LastRefreshDate": "2020-11-09T16:23:12.0276509+01:00",_x000D_
          "TotalRefreshCount": 9,_x000D_
          "CustomInfo": {}_x000D_
        }_x000D_
      },_x000D_
      "9575": {_x000D_
        "$type": "Inside.Core.Formula.Definition.DefinitionAC, Inside.Core.Formula",_x000D_
        "ID": 9575,_x000D_
        "Results": [_x000D_
          [_x000D_
            "2"_x000D_
          ]_x000D_
        ],_x000D_
        "Statistics": {_x000D_
          "CreationDate": "2022-11-15T10:02:33.5062055+01:00",_x000D_
          "LastRefreshDate": "2020-11-09T16:23:12.0316407+01:00",_x000D_
          "TotalRefreshCount": 9,_x000D_
          "CustomInfo": {}_x000D_
        }_x000D_
      },_x000D_
      "9576": {_x000D_
        "$type": "Inside.Core.Formula.Definition.DefinitionAC, Inside.Core.Formula",_x000D_
        "ID": 9576,_x000D_
        "Results": [_x000D_
          [_x000D_
            "2"_x000D_
          ]_x000D_
        ],_x000D_
        "Statistics": {_x000D_
          "CreationDate": "2022-11-15T10:02:33.5062055+01:00",_x000D_
          "LastRefreshDate": "2020-11-09T16:23:12.0336348+01:00",_x000D_
          "TotalRefreshCount": 9,_x000D_
          "CustomInfo": {}_x000D_
        }_x000D_
      },_x000D_
      "9577": {_x000D_
        "$type": "Inside.Core.Formula.Definition.DefinitionAC, Inside.Core.Formula",_x000D_
        "ID": 9577,_x000D_
        "Results": [_x000D_
          [_x000D_
            "2"_x000D_
          ]_x000D_
        ],_x000D_
        "Statistics": {_x000D_
          "CreationDate": "2022-11-15T10:02:33.5062055+01:00",_x000D_
          "LastRefreshDate": "2020-11-09T16:23:12.0356298+01:00",_x000D_
          "TotalRefreshCount": 9,_x000D_
          "CustomInfo": {}_x000D_
        }_x000D_
      },_x000D_
      "9578": {_x000D_
        "$type": "Inside.Core.Formula.Definition.DefinitionAC, Inside.Core.Formula",_x000D_
        "ID": 9578,_x000D_
        "Results": [_x000D_
          [_x000D_
            "1"_x000D_
          ]_x000D_
        ],_x000D_
        "Statistics": {_x000D_
          "CreationDate": "2022-11-15T10:02:33.5062055+01:00",_x000D_
          "LastRefreshDate": "2020-11-09T16:23:12.0376278+01:00",_x000D_
          "TotalRefreshCount": 9,_x000D_
          "CustomInfo": {}_x000D_
        }_x000D_
      },_x000D_
      "9579": {_x000D_
        "$type": "Inside.Core.Formula.Definition.DefinitionAC, Inside.Core.Formula",_x000D_
        "ID": 9579,_x000D_
        "Results": [_x000D_
          [_x000D_
            "3"_x000D_
          ]_x000D_
        ],_x000D_
        "Statistics": {_x000D_
          "CreationDate": "2022-11-15T10:02:33.5062055+01:00",_x000D_
          "LastRefreshDate": "2020-11-09T16:23:12.0416155+01:00",_x000D_
          "TotalRefreshCount": 9,_x000D_
          "CustomInfo": {}_x000D_
        }_x000D_
      },_x000D_
      "9580": {_x000D_
        "$type": "Inside.Core.Formula.Definition.DefinitionAC, Inside.Core.Formula",_x000D_
        "ID": 9580,_x000D_
        "Results": [_x000D_
          [_x000D_
            "1"_x000D_
          ]_x000D_
        ],_x000D_
        "Statistics": {_x000D_
          "CreationDate": "2022-11-15T10:02:33.5062055+01:00",_x000D_
          "LastRefreshDate": "2020-11-09T16:23:12.0436091+01:00",_x000D_
          "TotalRefreshCount": 9,_x000D_
          "CustomInfo": {}_x000D_
        }_x000D_
      },_x000D_
      "9581": {_x000D_
        "$type": "Inside.Core.Formula.Definition.DefinitionAC, Inside.Core.Formula",_x000D_
        "ID": 9581,_x000D_
        "Results": [_x000D_
          [_x000D_
            "2"_x000D_
          ]_x000D_
        ],_x000D_
        "Statistics": {_x000D_
          "CreationDate": "2022-11-15T10:02:33.5062055+01:00",_x000D_
          "LastRefreshDate": "2020-11-09T16:23:12.0456066+01:00",_x000D_
          "TotalRefreshCount": 9,_x000D_
          "CustomInfo": {}_x000D_
        }_x000D_
      },_x000D_
      "9582": {_x000D_
        "$type": "Inside.Core.Formula.Definition.DefinitionAC, Inside.Core.Formula",_x000D_
        "ID": 9582,_x000D_
        "Results": [_x000D_
          [_x000D_
            "1"_x000D_
          ]_x000D_
        ],_x000D_
        "Statistics": {_x000D_
          "CreationDate": "2022-11-15T10:02:33.5062055+01:00",_x000D_
          "LastRefreshDate": "2020-11-09T16:23:12.0475976+01:00",_x000D_
          "TotalRefreshCount": 9,_x000D_
          "CustomInfo": {}_x000D_
        }_x000D_
      },_x000D_
      "9583": {_x000D_
        "$type": "Inside.Core.Formula.Definition.DefinitionAC, Inside.Core.Formula",_x000D_
        "ID": 9583,_x000D_
        "Results": [_x000D_
          [_x000D_
            "3"_x000D_
          ]_x000D_
        ],_x000D_
        "Statistics": {_x000D_
          "CreationDate": "2022-11-15T10:02:33.5062055+01:00",_x000D_
          "LastRefreshDate": "2020-11-09T16:23:12.0495933+01:00",_x000D_
          "TotalRefreshCount": 9,_x000D_
          "CustomInfo": {}_x000D_
        }_x000D_
      },_x000D_
      "9584": {_x000D_
        "$type": "Inside.Core.Formula.Definition.DefinitionAC, Inside.Core.Formula",_x000D_
        "ID": 9584,_x000D_
        "Results": [_x000D_
          [_x000D_
            "1"_x000D_
          ]_x000D_
        ],_x000D_
        "Statistics": {_x000D_
          "CreationDate": "2022-11-15T10:02:33.5062055+01:00",_x000D_
          "LastRefreshDate": "2020-11-09T16:23:12.0516139+01:00",_x000D_
          "TotalRefreshCount": 9,_x000D_
          "CustomInfo": {}_x000D_
        }_x000D_
      },_x000D_
      "9585": {_x000D_
        "$type": "Inside.Core.Formula.Definition.DefinitionAC, Inside.Core.Formula",_x000D_
        "ID": 9585,_x000D_
        "Results": [_x000D_
          [_x000D_
            "2"_x000D_
          ]_x000D_
        ],_x000D_
        "Statistics": {_x000D_
          "CreationDate": "2022-11-15T10:02:33.5062055+01:00",_x000D_
          "LastRefreshDate": "2020-11-09T16:23:12.0546066+01:00",_x000D_
          "TotalRefreshCount": 9,_x000D_
          "CustomInfo": {}_x000D_
        }_x000D_
      },_x000D_
      "9586": {_x000D_
        "$type": "Inside.Core.Formula.Definition.DefinitionAC, Inside.Core.Formula",_x000D_
        "ID": 9586,_x000D_
        "Results": [_x000D_
          [_x000D_
            "2"_x000D_
          ]_x000D_
        ],_x000D_
        "Statistics": {_x000D_
          "CreationDate": "2022-11-15T10:02:33.5062055+01:00",_x000D_
          "LastRefreshDate": "2020-11-09T16:23:12.0566017+01:00",_x000D_
          "TotalRefreshCount": 9,_x000D_
          "CustomInfo": {}_x000D_
        }_x000D_
      },_x000D_
      "9587": {_x000D_
        "$type": "Inside.Core.Formula.Definition.DefinitionAC, Inside.Core.Formula",_x000D_
        "ID": 9587,_x000D_
        "Results": [_x000D_
          [_x000D_
            "2"_x000D_
          ]_x000D_
        ],_x000D_
        "Statistics": {_x000D_
          "CreationDate": "2022-11-15T10:02:33.5062055+01:00",_x000D_
          "LastRefreshDate": "2020-11-09T16:23:12.0585955+01:00",_x000D_
          "TotalRefreshCount": 9,_x000D_
          "CustomInfo": {}_x000D_
        }_x000D_
      },_x000D_
      "9588": {_x000D_
        "$type": "Inside.Core.Formula.Definition.DefinitionAC, Inside.Core.Formula",_x000D_
        "ID": 9588,_x000D_
        "Results": [_x000D_
          [_x000D_
            "1"_x000D_
          ]_x000D_
        ],_x000D_
        "Statistics": {_x000D_
          "CreationDate": "2022-11-15T10:02:33.5062055+01:00",_x000D_
          "LastRefreshDate": "2020-11-09T16:23:12.0605901+01:00",_x000D_
          "TotalRefreshCount": 9,_x000D_
          "CustomInfo": {}_x000D_
        }_x000D_
      },_x000D_
      "9589": {_x000D_
        "$type": "Inside.Core.Formula.Definition.DefinitionAC, Inside.Core.Formula",_x000D_
        "ID": 9589,_x000D_
        "Results": [_x000D_
          [_x000D_
            "1"_x000D_
          ]_x000D_
        ],_x000D_
        "Statistics": {_x000D_
          "CreationDate": "2022-11-15T10:02:33.5062055+01:00",_x000D_
          "LastRefreshDate": "2020-11-09T16:23:12.0625874+01:00",_x000D_
          "TotalRefreshCount": 9,_x000D_
          "CustomInfo": {}_x000D_
        }_x000D_
      },_x000D_
      "9590": {_x000D_
        "$type": "Inside.Core.Formula.Definition.DefinitionAC, Inside.Core.Formula",_x000D_
        "ID": 9590,_x000D_
        "Results": [_x000D_
          [_x000D_
            "2"_x000D_
          ]_x000D_
        ],_x000D_
        "Statistics": {_x000D_
          "CreationDate": "2022-11-15T10:02:33.5062055+01:00",_x000D_
          "LastRefreshDate": "2020-11-09T16:23:12.0645803+01:00",_x000D_
          "TotalRefreshCount": 9,_x000D_
          "CustomInfo": {}_x000D_
        }_x000D_
      },_x000D_
      "9591": {_x000D_
        "$type": "Inside.Core.Formula.Definition.DefinitionAC, Inside.Core.Formula",_x000D_
        "ID": 9591,_x000D_
        "Results": [_x000D_
          [_x000D_
            "3"_x000D_
          ]_x000D_
        ],_x000D_
        "Statistics": {_x000D_
          "CreationDate": "2022-11-15T10:02:33.5062055+01:00",_x000D_
          "LastRefreshDate": "2020-11-09T16:23:12.0655766+01:00",_x000D_
          "TotalRefreshCount": 9,_x000D_
          "CustomInfo": {}_x000D_
        }_x000D_
      },_x000D_
      "9592": {_x000D_
        "$type": "Inside.Core.Formula.Definition.DefinitionAC, Inside.Core.Formula",_x000D_
        "ID": 9592,_x000D_
        "Results": [_x000D_
          [_x000D_
            "3"_x000D_
          ]_x000D_
        ],_x000D_
        "Statistics": {_x000D_
          "CreationDate": "2022-11-15T10:02:33.5062055+01:00",_x000D_
          "LastRefreshDate": "2020-11-09T16:23:12.0685771+01:00",_x000D_
          "TotalRefreshCount": 9,_x000D_
          "CustomInfo": {}_x000D_
        }_x000D_
      },_x000D_
      "9593": {_x000D_
        "$type": "Inside.Core.Formula.Definition.DefinitionAC, Inside.Core.Formula",_x000D_
        "ID": 9593,_x000D_
        "Results": [_x000D_
          [_x000D_
            "1"_x000D_
          ]_x000D_
        ],_x000D_
        "Statistics": {_x000D_
          "CreationDate": "2022-11-15T10:02:33.5062055+01:00",_x000D_
          "LastRefreshDate": "2020-11-09T16:23:12.0725587+01:00",_x000D_
          "TotalRefreshCount": 9,_x000D_
          "CustomInfo": {}_x000D_
        }_x000D_
      },_x000D_
      "9594": {_x000D_
        "$type": "Inside.Core.Formula.Definition.DefinitionAC, Inside.Core.Formula",_x000D_
        "ID": 9594,_x000D_
        "Results": [_x000D_
          [_x000D_
            "2"_x000D_
          ]_x000D_
        ],_x000D_
        "Statistics": {_x000D_
          "CreationDate": "2022-11-15T10:02:33.5062055+01:00",_x000D_
          "LastRefreshDate": "2020-11-09T16:23:12.0745529+01:00",_x000D_
          "TotalRefreshCount": 9,_x000D_
          "CustomInfo": {}_x000D_
        }_x000D_
      },_x000D_
      "9595": {_x000D_
        "$type": "Inside.Core.Formula.Definition.DefinitionAC, Inside.Core.Formula",_x000D_
        "ID": 9595,_x000D_
        "Results": [_x000D_
          [_x000D_
            "2"_x000D_
          ]_x000D_
        ],_x000D_
        "Statistics": {_x000D_
          "CreationDate": "2022-11-15T10:02:33.5062055+01:00",_x000D_
          "LastRefreshDate": "2020-11-09T16:23:12.0775452+01:00",_x000D_
          "TotalRefreshCount": 9,_x000D_
          "CustomInfo": {}_x000D_
        }_x000D_
      },_x000D_
      "9596": {_x000D_
        "$type": "Inside.Core.Formula.Definition.DefinitionAC, Inside.Core.Formula",_x000D_
        "ID": 9596,_x000D_
        "Results": [_x000D_
          [_x000D_
            "2"_x000D_
          ]_x000D_
        ],_x000D_
        "Statistics": {_x000D_
          "CreationDate": "2022-11-15T10:02:33.5062055+01:00",_x000D_
          "LastRefreshDate": "2020-11-09T16:23:12.0805373+01:00",_x000D_
          "TotalRefreshCount": 9,_x000D_
          "CustomInfo": {}_x000D_
        }_x000D_
      },_x000D_
      "9597": {_x000D_
        "$type": "Inside.Core.Formula.Definition.DefinitionAC, Inside.Core.Formula",_x000D_
        "ID": 9597,_x000D_
        "Results": [_x000D_
          [_x000D_
            "1"_x000D_
          ]_x000D_
        ],_x000D_
        "Statistics": {_x000D_
          "CreationDate": "2022-11-15T10:02:33.5062055+01:00",_x000D_
          "LastRefreshDate": "2020-11-09T16:23:12.0825385+01:00",_x000D_
          "TotalRefreshCount": 9,_x000D_
          "CustomInfo": {}_x000D_
        }_x000D_
      },_x000D_
      "9598": {_x000D_
        "$type": "Inside.Core.Formula.Definition.DefinitionAC, Inside.Core.Formula",_x000D_
        "ID": 9598,_x000D_
        "Results": [_x000D_
          [_x000D_
            "1"_x000D_
          ]_x000D_
        ],_x000D_
        "Statistics": {_x000D_
          "CreationDate": "2022-11-15T10:02:33.5062055+01:00",_x000D_
          "LastRefreshDate": "2020-11-09T16:23:12.0855262+01:00",_x000D_
          "TotalRefreshCount": 9,_x000D_
          "CustomInfo": {}_x000D_
        }_x000D_
      },_x000D_
      "9599": {_x000D_
        "$type": "Inside.Core.Formula.Definition.DefinitionAC, Inside.Core.Formula",_x000D_
        "ID": 9599,_x000D_
        "Results": [_x000D_
          [_x000D_
            "2"_x000D_
          ]_x000D_
        ],_x000D_
        "Statistics": {_x000D_
          "CreationDate": "2022-11-15T10:02:33.5062055+01:00",_x000D_
          "LastRefreshDate": "2020-11-09T16:23:12.0885163+01:00",_x000D_
          "TotalRefreshCount": 9,_x000D_
          "CustomInfo": {}_x000D_
        }_x000D_
      },_x000D_
      "9600": {_x000D_
        "$type": "Inside.Core.Formula.Definition.DefinitionAC, Inside.Core.Formula",_x000D_
        "ID": 9600,_x000D_
        "Results": [_x000D_
          [_x000D_
            "Employé"_x000D_
          ]_x000D_
        ],_x000D_
        "Statistics": {_x000D_
          "CreationDate": "2022-11-15T10:02:33.5062055+01:00",_x000D_
          "LastRefreshDate": "2020-11-09T16:33:27.045876+01:00",_x000D_
          "TotalRefreshCount": 10,_x000D_
          "CustomInfo": {}_x000D_
        }_x000D_
      },_x000D_
      "9601": {_x000D_
        "$type": "Inside.Core.Formula.Definition.DefinitionAC, Inside.Core.Formula",_x000D_
        "ID": 9601,_x000D_
        "Results": [_x000D_
          [_x000D_
            "Employé"_x000D_
          ]_x000D_
        ],_x000D_
        "Statistics": {_x000D_
          "CreationDate": "2022-11-15T10:02:33.5062055+01:00",_x000D_
          "LastRefreshDate": "2020-11-09T16:33:27.0668207+01:00",_x000D_
          "TotalRefreshCount": 10,_x000D_
          "CustomInfo": {}_x000D_
        }_x000D_
      },_x000D_
      "9602": {_x000D_
        "$type": "Inside.Core.Formula.Definition.DefinitionAC, Inside.Core.Formula",_x000D_
        "ID": 9602,_x000D_
        "Results": [_x000D_
          [_x000D_
            "Employé"_x000D_
          ]_x000D_
        ],_x000D_
        "Statistics": {_x000D_
          "CreationDate": "2022-11-15T10:02:33.5062055+01:00",_x000D_
          "LastRefreshDate": "2020-11-09T16:33:27.0708078+01:00",_x000D_
          "TotalRefreshCount": 10,_x000D_
          "CustomInfo": {}_x000D_
        }_x000D_
      },_x000D_
      "9603": {_x000D_
        "$type": "Inside.Core.Formula.Definition.DefinitionAC, Inside.Core.Formula",_x000D_
        "ID": 9603,_x000D_
        "Results": [_x000D_
          [_x000D_
            "Employé"_x000D_
          ]_x000D_
        ],_x000D_
        "Statistics": {_x000D_
          "CreationDate": "2022-11-15T10:02:33.5062055+01:00",_x000D_
          "LastRefreshDate": "2020-11-09T16:33:27.0728025+01:00",_x000D_
          "TotalRefreshCount": 10,_x000D_
          "CustomInfo": {}_x000D_
        }_x000D_
      },_x000D_
      "9604": {_x000D_
        "$type": "Inside.Core.Formula.Definition.DefinitionAC, Inside.Core.Formula",_x000D_
        "ID": 9604,_x000D_
        "Results": [_x000D_
          [_x000D_
            "Ingénieur et cadre"_x000D_
          ]_x000D_
        ],_x000D_
        "Statistics": {_x000D_
          "CreationDate": "2022-11-15T10:02:33.5062055+01:00",_x000D_
          "LastRefreshDate": "2020-11-09T16:23:12.214185+01:00",_x000D_
          "TotalRefreshCount": 9,_x000D_
          "CustomInfo": {}_x000D_
        }_x000D_
      },_x000D_
      "9605": {_x000D_
        "$type": "Inside.Core.Formula.Definition.DefinitionAC, Inside.Core.Formula",_x000D_
        "ID": 9605,_x000D_
        "Results": [_x000D_
          [_x000D_
            "Employé"_x000D_
          ]_x000D_
        ],_x000D_
        "Statistics": {_x000D_
          "CreationDate": "2022-11-15T10:02:33.5062055+01:00",_x000D_
          "LastRefreshDate": "2020-11-09T16:23:12.2181743+01:00",_x000D_
          "TotalRefreshCount": 9,_x000D_
          "CustomInfo": {}_x000D_
        }_x000D_
      },_x000D_
      "9606": {_x000D_
        "$type": "Inside.Core.Formula.Definition.DefinitionAC, Inside.Core.Formula",_x000D_
        "ID": 9606,_x000D_
        "Results": [_x000D_
          [_x000D_
            "Ingénieur et cadre"_x000D_
          ]_x000D_
        ],_x000D_
        "Statistics": {_x000D_
          "CreationDate": "2022-11-15T10:02:33.5062055+01:00",_x000D_
          "LastRefreshDate": "2020-11-09T16:23:12.2211676+01:00",_x000D_
          "TotalRefreshCount": 9,_x000D_
          "CustomInfo": {}_x000D_
        }_x000D_
      },_x000D_
      "9607": {_x000D_
        "$type": "Inside.Core.Formula.Definition.DefinitionAC, Inside.Core.Formula",_x000D_
        "ID": 9607,_x000D_
        "Results": [_x000D_
          [_x000D_
            "Employé"_x000D_
          ]_x000D_
        ],_x000D_
        "Statistics": {_x000D_
          "CreationDate": "2022-11-15T10:02:33.5062055+01:00",_x000D_
          "LastRefreshDate": "2020-11-09T16:23:12.2251575+01:00",_x000D_
          "TotalRefreshCount": 9,_x000D_
          "CustomInfo": {}_x000D_
        }_x000D_
      },_x000D_
      "9608": {_x000D_
        "$type": "Inside.Core.Formula.Definition.DefinitionAC, Inside.Core.Formula",_x000D_
        "ID": 9608,_x000D_
        "Results": [_x000D_
          [_x000D_
            "Ingénieur et cadre"_x000D_
          ]_x000D_
        ],_x000D_
        "Statistics": {_x000D_
          "CreationDate": "2022-11-15T10:02:33.5062055+01:00",_x000D_
          "LastRefreshDate": "2020-11-09T16:23:12.2291708+01:00",_x000D_
          "TotalRefreshCount": 9,_x000D_
          "CustomInfo": {}_x000D_
        }_x000D_
      },_x000D_
      "9609": {_x000D_
        "$type": "Inside.Core.Formula.Definition.DefinitionAC, Inside.Core.Formula",_x000D_
        "ID": 9609,_x000D_
        "Results": [_x000D_
          [_x000D_
            "Employé"_x000D_
          ]_x000D_
        ],_x000D_
        "Statistics": {_x000D_
          "CreationDate": "2022-11-15T10:02:33.5062055+01:00",_x000D_
          "LastRefreshDate": "2020-11-09T16:23:12.2321379+01:00",_x000D_
          "TotalRefreshCount": 9,_x000D_
          "CustomInfo": {}_x000D_
        }_x000D_
      },_x000D_
      "9610": {_x000D_
        "$type": "Inside.Core.Formula.Definition.DefinitionAC, Inside.Core.Formula",_x000D_
        "ID": 9610,_x000D_
        "Results": [_x000D_
          [_x000D_
            "Ingénieur et cadre"_x000D_
          ]_x000D_
        ],_x000D_
        "Statistics": {_x000D_
          "CreationDate": "2022-11-15T10:02:33.5062055+01:00",_x000D_
          "LastRefreshDate": "2020-11-09T16:23:12.2500905+01:00",_x000D_
          "TotalRefreshCount": 9,_x000D_
          "CustomInfo": {}_x000D_
        }_x000D_
      },_x000D_
      "9611": {_x000D_
        "$type": "Inside.Core.Formula.Definition.DefinitionAC, Inside.Core.Formula",_x000D_
        "ID": 9611,_x000D_
        "Results": [_x000D_
          [_x000D_
            "Ingénieur et cadre"_x000D_
          ]_x000D_
        ],_x000D_
        "Statistics": {_x000D_
          "CreationDate": "2022-11-15T10:02:33.5062055+01:00",_x000D_
          "LastRefreshDate": "2020-11-09T16:23:12.2546434+01:00",_x000D_
          "TotalRefreshCount": 9,_x000D_
          "CustomInfo": {}_x000D_
        }_x000D_
      },_x000D_
      "9612": {_x000D_
        "$type": "Inside.Core.Formula.Definition.DefinitionAC, Inside.Core.Formula",_x000D_
        "ID": 9612,_x000D_
        "Results": [_x000D_
          [_x000D_
            "Employé"_x000D_
          ]_x000D_
        ],_x000D_
        "Statistics": {_x000D_
          "CreationDate": "2022-11-15T10:02:33.5062055+01:00",_x000D_
          "LastRefreshDate": "2020-11-09T16:23:12.258632+01:00",_x000D_
          "TotalRefreshCount": 9,_x000D_
          "CustomInfo": {}_x000D_
        }_x000D_
      },_x000D_
      "9613": {_x000D_
        "$type": "Inside.Core.Formula.Definition.DefinitionAC, Inside.Core.Formula",_x000D_
        "ID": 9613,_x000D_
        "Results": [_x000D_
          [_x000D_
            "Employé"_x000D_
          ]_x000D_
        ],_x000D_
        "Statistics": {_x000D_
          "CreationDate": "2022-11-15T10:02:33.5062055+01:00",_x000D_
          "LastRefreshDate": "2020-11-09T16:23:12.2626209+01:00",_x000D_
          "TotalRefreshCount": 9,_x000D_
          "CustomInfo": {}_x000D_
        }_x000D_
      },_x000D_
      "9614": {_x000D_
        "$type": "Inside.Core.Formula.Definition.DefinitionAC, Inside.Core.Formula",_x000D_
        "ID": 9614,_x000D_
        "Results": [_x000D_
          [_x000D_
            "Ingénieur et cadre"_x000D_
          ]_x000D_
        ],_x000D_
        "Statistics": {_x000D_
          "CreationDate": "2022-11-15T10:02:33.5062055+01:00",_x000D_
          "LastRefreshDate": "2020-11-09T16:23:12.2656128+01:00",_x000D_
          "TotalRefreshCount": 9,_x000D_
          "CustomInfo": {}_x000D_
        }_x000D_
      },_x000D_
      "9615": {_x000D_
        "$type": "Inside.Core.Formula.Definition.DefinitionAC, Inside.Core.Formula",_x000D_
        "ID": 9615,_x000D_
        "Results": [_x000D_
          [_x000D_
            "Employé"_x000D_
          ]_x000D_
        ],_x000D_
        "Statistics": {_x000D_
          "CreationDate": "2022-11-15T10:02:33.5062055+01:00",_x000D_
          "LastRefreshDate": "2020-11-09T16:23:12.2705996+01:00",_x000D_
          "TotalRefreshCount": 9,_x000D_
          "CustomInfo": {}_x000D_
        }_x000D_
      },_x000D_
      "9616": {_x000D_
        "$type": "Inside.Core.Formula.Definition.DefinitionAC, Inside.Core.Formula",_x000D_
        "ID": 9616,_x000D_
        "Results": [_x000D_
          [_x000D_
            "Employé"_x000D_
          ]_x000D_
        ],_x000D_
        "Statistics": {_x000D_
          "CreationDate": "2022-11-15T10:02:33.5062055+01:00",_x000D_
          "LastRefreshDate": "2020-11-09T16:23:12.2745906+01:00",_x000D_
          "TotalRefreshCount": 9,_x000D_
          "CustomInfo": {}_x000D_
        }_x000D_
      },_x000D_
      "9617": {_x000D_
        "$type": "Inside.Core.Formula.Definition.DefinitionAC, Inside.Core.Formula",_x000D_
        "ID": 9617,_x000D_
        "Results": [_x000D_
          [_x000D_
            "Employé"_x000D_
          ]_x000D_
        ],_x000D_
        "Statistics": {_x000D_
          "CreationDate": "2022-11-15T10:02:33.5062055+01:00",_x000D_
          "LastRefreshDate": "2020-11-09T16:23:12.2775808+01:00",_x000D_
          "TotalRefreshCount": 9,_x000D_
          "CustomInfo": {}_x000D_
        }_x000D_
      },_x000D_
      "9618": {_x000D_
        "$type": "Inside.Core.Formula.Definition.DefinitionAC, Inside.Core.Formula",_x000D_
        "ID": 9618,_x000D_
        "Results": [_x000D_
          [_x000D_
            "Ingénieur et cadre"_x000D_
          ]_x000D_
        ],_x000D_
        "Statistics": {_x000D_
          "CreationDate": "2022-11-15T10:02:33.5062055+01:00",_x000D_
          "LastRefreshDate": "2020-11-09T16:23:12.2815715+01:00",_x000D_
          "TotalRefreshCount": 9,_x000D_
          "CustomInfo": {}_x000D_
        }_x000D_
      },_x000D_
      "9619": {_x000D_
        "$type": "Inside.Core.Formula.Definition.DefinitionAC, Inside.Core.Formula",_x000D_
        "ID": 9619,_x000D_
        "Results": [_x000D_
          [_x000D_
            "Employé"_x000D_
          ]_x000D_
        ],_x000D_
        "Statistics": {_x000D_
          "CreationDate": "2022-11-15T10:02:33.5062055+01:00",_x000D_
          "LastRefreshDate": "2020-11-09T16:23:12.2835663+01:00",_x000D_
          "TotalRefreshCount": 9,_x000D_
          "CustomInfo": {}_x000D_
        }_x000D_
      },_x000D_
      "9620": {_x000D_
        "$type": "Inside.Core.Formula.Definition.DefinitionAC, Inside.Core.Formula",_x000D_
        "ID": 9620,_x000D_
        "Results": [_x000D_
          [_x000D_
            "Employé"_x000D_
          ]_x000D_
        ],_x000D_
        "Statistics": {_x000D_
          "CreationDate": "2022-11-15T10:02:33.5062055+01:00",_x000D_
          "LastRefreshDate": "2020-11-09T16:23:12.2875556+01:00",_x000D_
          "TotalRefreshCount": 9,_x000D_
          "CustomInfo": {}_x000D_
        }_x000D_
      },_x000D_
      "9621": {_x000D_
        "$type": "Inside.Core.Formula.Definition.DefinitionAC, Inside.Core.Formula",_x000D_
        "ID": 9621,_x000D_
        "Results": [_x000D_
          [_x000D_
            "Ingénieur et cadre"_x000D_
          ]_x000D_
        ],_x000D_
        "Statistics": {_x000D_
          "CreationDate": "2022-11-15T10:02:33.5062055+01:00",_x000D_
          "LastRefreshDate": "2020-11-09T16:23:12.2895508+01:00",_x000D_
          "TotalRefreshCount": 9,_x000D_
          "CustomInfo": {}_x000D_
        }_x000D_
      },_x000D_
      "9622": {_x000D_
        "$type": "Inside.Core.Formula.Definition.DefinitionAC, Inside.Core.Formula",_x000D_
        "ID": 9622,_x000D_
        "Results": [_x000D_
          [_x000D_
            "Employé"_x000D_
          ]_x000D_
        ],_x000D_
        "Statistics": {_x000D_
          "CreationDate": "2022-11-15T10:02:33.5062055+01:00",_x000D_
          "LastRefreshDate": "2020-11-09T16:23:12.2905476+01:00",_x000D_
          "TotalRefreshCount": 9,_x000D_
          "CustomInfo": {}_x000D_
        }_x000D_
      },_x000D_
      "9623": {_x000D_
        "$type": "Inside.Core.Formula.Definition.DefinitionAC, Inside.Core.Formula",_x000D_
        "ID": 9623,_x000D_
        "Results": [_x000D_
          [_x000D_
            "Ingénieur et cadre"_x000D_
          ]_x000D_
        ],_x000D_
        "Statistics": {_x000D_
          "CreationDate": "2022-11-15T10:02:33.5062055+01:00",_x000D_
          "LastRefreshDate": "2020-11-09T16:23:12.2925441+01:00",_x000D_
          "TotalRefreshCount": 9,_x000D_
          "CustomInfo": {}_x000D_
        }_x000D_
      },_x000D_
      "9624": {_x000D_
        "$type": "Inside.Core.Formula.Definition.DefinitionAC, Inside.Core.Formula",_x000D_
        "ID": 9624,_x000D_
        "Results": [_x000D_
          [_x000D_
            "Employé"_x000D_
          ]_x000D_
        ],_x000D_
        "Statistics": {_x000D_
          "CreationDate": "2022-11-15T10:02:33.5062055+01:00",_x000D_
          "LastRefreshDate": "2020-11-09T16:23:12.2945376+01:00",_x000D_
          "TotalRefreshCount": 9,_x000D_
          "CustomInfo": {}_x000D_
        }_x000D_
      },_x000D_
      "9625": {_x000D_
        "$type": "Inside.Core.Formula.Definition.DefinitionAC, Inside.Core.Formula",_x000D_
        "ID": 9625,_x000D_
        "Results": [_x000D_
          [_x000D_
            "Employé"_x000D_
          ]_x000D_
        ],_x000D_
        "Statistics": {_x000D_
          "CreationDate": "2022-11-15T10:02:33.5062055+01:00",_x000D_
          "LastRefreshDate": "2020-11-09T16:23:12.2965327+01:00",_x000D_
          "TotalRefreshCount": 9,_x000D_
          "CustomInfo": {}_x000D_
        }_x000D_
      },_x000D_
      "9626": {_x000D_
        "$type": "Inside.Core.Formula.Definition.DefinitionAC, Inside.Core.Formula",_x000D_
        "ID": 9626,_x000D_
        "Results": [_x000D_
          [_x000D_
            "Employé"_x000D_
          ]_x000D_
        ],_x000D_
        "Statistics": {_x000D_
          "CreationDate": "2022-11-15T10:02:33.5062055+01:00",_x000D_
          "LastRefreshDate": "2020-11-09T16:23:12.2985276+01:00",_x000D_
          "TotalRefreshCount": 9,_x000D_
          "CustomInfo": {}_x000D_
        }_x000D_
      },_x000D_
      "9627": {_x000D_
        "$type": "Inside.Core.Formula.Definition.DefinitionAC, Inside.Core.Formula",_x000D_
        "ID": 9627,_x000D_
        "Results": [_x000D_
          [_x000D_
            "Ingénieur et cadre"_x000D_
          ]_x000D_
        ],_x000D_
        "Statistics": {_x000D_
          "CreationDate": "2022-11-15T10:02:33.5062055+01:00",_x000D_
          "LastRefreshDate": "2020-11-09T16:23:12.3005217+01:00",_x000D_
          "TotalRefreshCount": 9,_x000D_
          "CustomInfo": {}_x000D_
        }_x000D_
      },_x000D_
      "9628": {_x000D_
        "$type": "Inside.Core.Formula.Definition.DefinitionAC, Inside.Core.Formula",_x000D_
        "ID": 9628,_x000D_
        "Results": [_x000D_
          [_x000D_
            "Employé"_x000D_
          ]_x000D_
        ],_x000D_
        "Statistics": {_x000D_
          "CreationDate": "2022-11-15T10:02:33.5062055+01:00",_x000D_
          "LastRefreshDate": "2020-11-09T16:23:12.3025153+01:00",_x000D_
          "TotalRefreshCount": 9,_x000D_
          "CustomInfo": {}_x000D_
        }_x000D_
      },_x000D_
      "9629": {_x000D_
        "$type": "Inside.Core.Formula.Definition.DefinitionAC, Inside.Core.Formula",_x000D_
        "ID": 9629,_x000D_
        "Results": [_x000D_
          [_x000D_
            "Employé"_x000D_
          ]_x000D_
        ],_x000D_
        "Statistics": {_x000D_
          "CreationDate": "2022-11-15T10:02:33.5062055+01:00",_x000D_
          "LastRefreshDate": "2020-11-09T16:23:12.3065061+01:00",_x000D_
          "TotalRefreshCount": 9,_x000D_
          "CustomInfo": {}_x000D_
        }_x000D_
      },_x000D_
      "9630": {_x000D_
        "$type": "Inside.Core.Formula.Definition.DefinitionAC, Inside.Core.Formula",_x000D_
        "ID": 9630,_x000D_
        "Results": [_x000D_
          [_x000D_
            "Ingénieur et cadre"_x000D_
          ]_x000D_
        ],_x000D_
        "Statistics": {_x000D_
          "CreationDate": "2022-11-15T10:02:33.5062055+01:00",_x000D_
          "LastRefreshDate": "2020-11-09T16:23:12.3094982+01:00",_x000D_
          "TotalRefreshCount": 9,_x000D_
          "CustomInfo": {}_x000D_
        }_x000D_
      },_x000D_
      "9631": {_x000D_
        "$type": "Inside.Core.Formula.Definition.DefinitionAC, Inside.Core.Formula",_x000D_
        "ID": 9631,_x000D_
        "Results": [_x000D_
          [_x000D_
            "Employé"_x000D_
          ]_x000D_
        ],_x000D_
        "Statistics": {_x000D_
          "CreationDate": "2022-11-15T10:02:33.5062055+01:00",_x000D_
          "LastRefreshDate": "2020-11-09T16:23:12.3124908+01:00",_x000D_
          "TotalRefreshCount": 9,_x000D_
          "CustomInfo": {}_x000D_
        }_x000D_
      },_x000D_
      "9632": {_x000D_
        "$type": "Inside.Core.Formula.Definition.DefinitionAC, Inside.Core.Formula",_x000D_
        "ID": 9632,_x000D_
        "Results": [_x000D_
          [_x000D_
            "Ingénieur et cadre"_x000D_
          ]_x000D_
        ],_x000D_
        "Statistics": {_x000D_
          "CreationDate": "2022-11-15T10:02:33.5062055+01:00",_x000D_
          "LastRefreshDate": "2020-11-09T16:23:12.3154808+01:00",_x000D_
          "TotalRefreshCount": 9,_x000D_
          "CustomInfo": {}_x000D_
        }_x000D_
      },_x000D_
      "9633": {_x000D_
        "$type": "Inside.Core.Formula.Definition.DefinitionAC, Inside.Core.Formula",_x000D_
        "ID": 9633,_x000D_
        "Results": [_x000D_
          [_x000D_
            "Ingénieur et cadre"_x000D_
          ]_x000D_
        ],_x000D_
        "Statistics": {_x000D_
          "CreationDate": "2022-11-15T10:02:33.5062055+01:00",_x000D_
          "LastRefreshDate": "2020-11-09T16:23:12.3194731+01:00",_x000D_
          "TotalRefreshCount": 9,_x000D_
          "CustomInfo": {}_x000D_
        }_x000D_
      },_x000D_
      "9634": {_x000D_
        "$type": "Inside.Core.Formula.Definition.DefinitionAC, Inside.Core.Formula",_x000D_
        "ID": 9634,_x000D_
        "Results": [_x000D_
          [_x000D_
            "Employé"_x000D_
          ]_x000D_
        ],_x000D_
        "Statistics": {_x000D_
          "CreationDate": "2022-11-15T10:02:33.5062055+01:00",_x000D_
          "LastRefreshDate": "2020-11-09T16:23:12.3214673+01:00",_x000D_
          "TotalRefreshCount": 9,_x000D_
          "CustomInfo": {}_x000D_
        }_x000D_
      },_x000D_
      "9635": {_x000D_
        "$type": "Inside.Core.Formula.Definition.DefinitionAC, Inside.Core.Formula",_x000D_
        "ID": 9635,_x000D_
        "Results": [_x000D_
          [_x000D_
            "Employé"_x000D_
          ]_x000D_
        ],_x000D_
        "Statistics": {_x000D_
          "CreationDate": "2022-11-15T10:02:33.5062055+01:00",_x000D_
          "LastRefreshDate": "2020-11-09T16:23:12.3234609+01:00",_x000D_
          "TotalRefreshCount": 9,_x000D_
          "CustomInfo": {}_x000D_
        }_x000D_
      },_x000D_
      "9636": {_x000D_
        "$type": "Inside.Core.Formula.Definition.DefinitionAC, Inside.Core.Formula",_x000D_
        "ID": 9636,_x000D_
        "Results": [_x000D_
          [_x000D_
            "Ingénieur et cadre"_x000D_
          ]_x000D_
        ],_x000D_
        "Statistics": {_x000D_
          "CreationDate": "2022-11-15T10:02:33.5062055+01:00",_x000D_
          "LastRefreshDate": "2020-11-09T16:23:12.3244584+01:00",_x000D_
          "TotalRefreshCount": 9,_x000D_
          "CustomInfo": {}_x000D_
        }_x000D_
      },_x000D_
      "9637": {_x000D_
        "$type": "Inside.Core.Formula.Definition.DefinitionAC, Inside.Core.Formula",_x000D_
        "ID": 9637,_x000D_
        "Results": [_x000D_
          [_x000D_
            "Employé"_x000D_
          ]_x000D_
        ],_x000D_
        "Statistics": {_x000D_
          "CreationDate": "2022-11-15T10:02:33.5062055+01:00",_x000D_
          "LastRefreshDate": "2020-11-09T16:23:12.3264531+01:00",_x000D_
          "TotalRefreshCount": 9,_x000D_
          "CustomInfo": {}_x000D_
        }_x000D_
      },_x000D_
      "9638": {_x000D_
        "$type": "Inside.Core.Formula.Definition.DefinitionAC, Inside.Core.Formula",_x000D_
        "ID": 9638,_x000D_
        "</t>
  </si>
  <si>
    <t>Results": [_x000D_
          [_x000D_
            "Employé"_x000D_
          ]_x000D_
        ],_x000D_
        "Statistics": {_x000D_
          "CreationDate": "2022-11-15T10:02:33.5062055+01:00",_x000D_
          "LastRefreshDate": "2020-11-09T16:23:12.3284491+01:00",_x000D_
          "TotalRefreshCount": 9,_x000D_
          "CustomInfo": {}_x000D_
        }_x000D_
      },_x000D_
      "9639": {_x000D_
        "$type": "Inside.Core.Formula.Definition.DefinitionAC, Inside.Core.Formula",_x000D_
        "ID": 9639,_x000D_
        "Results": [_x000D_
          [_x000D_
            "Employé"_x000D_
          ]_x000D_
        ],_x000D_
        "Statistics": {_x000D_
          "CreationDate": "2022-11-15T10:02:33.5062055+01:00",_x000D_
          "LastRefreshDate": "2020-11-09T16:23:12.3304432+01:00",_x000D_
          "TotalRefreshCount": 9,_x000D_
          "CustomInfo": {}_x000D_
        }_x000D_
      },_x000D_
      "9640": {_x000D_
        "$type": "Inside.Core.Formula.Definition.DefinitionAC, Inside.Core.Formula",_x000D_
        "ID": 9640,_x000D_
        "Results": [_x000D_
          [_x000D_
            "Ingénieur et cadre"_x000D_
          ]_x000D_
        ],_x000D_
        "Statistics": {_x000D_
          "CreationDate": "2022-11-15T10:02:33.5062055+01:00",_x000D_
          "LastRefreshDate": "2020-11-09T16:23:12.3314409+01:00",_x000D_
          "TotalRefreshCount": 9,_x000D_
          "CustomInfo": {}_x000D_
        }_x000D_
      },_x000D_
      "9641": {_x000D_
        "$type": "Inside.Core.Formula.Definition.DefinitionAC, Inside.Core.Formula",_x000D_
        "ID": 9641,_x000D_
        "Results": [_x000D_
          [_x000D_
            "Ingénieur et cadre"_x000D_
          ]_x000D_
        ],_x000D_
        "Statistics": {_x000D_
          "CreationDate": "2022-11-15T10:02:33.5062055+01:00",_x000D_
          "LastRefreshDate": "2020-11-09T16:23:12.3334351+01:00",_x000D_
          "TotalRefreshCount": 9,_x000D_
          "CustomInfo": {}_x000D_
        }_x000D_
      },_x000D_
      "9642": {_x000D_
        "$type": "Inside.Core.Formula.Definition.DefinitionAC, Inside.Core.Formula",_x000D_
        "ID": 9642,_x000D_
        "Results": [_x000D_
          [_x000D_
            "Employé"_x000D_
          ]_x000D_
        ],_x000D_
        "Statistics": {_x000D_
          "CreationDate": "2022-11-15T10:02:33.5062055+01:00",_x000D_
          "LastRefreshDate": "2020-11-09T16:23:12.3374253+01:00",_x000D_
          "TotalRefreshCount": 9,_x000D_
          "CustomInfo": {}_x000D_
        }_x000D_
      },_x000D_
      "9643": {_x000D_
        "$type": "Inside.Core.Formula.Definition.DefinitionAC, Inside.Core.Formula",_x000D_
        "ID": 9643,_x000D_
        "Results": [_x000D_
          [_x000D_
            "Employé"_x000D_
          ]_x000D_
        ],_x000D_
        "Statistics": {_x000D_
          "CreationDate": "2022-11-15T10:02:33.5062055+01:00",_x000D_
          "LastRefreshDate": "2020-11-09T16:23:12.3394202+01:00",_x000D_
          "TotalRefreshCount": 9,_x000D_
          "CustomInfo": {}_x000D_
        }_x000D_
      },_x000D_
      "9644": {_x000D_
        "$type": "Inside.Core.Formula.Definition.DefinitionAC, Inside.Core.Formula",_x000D_
        "ID": 9644,_x000D_
        "Results": [_x000D_
          [_x000D_
            "Employé"_x000D_
          ]_x000D_
        ],_x000D_
        "Statistics": {_x000D_
          "CreationDate": "2022-11-15T10:02:33.5062055+01:00",_x000D_
          "LastRefreshDate": "2020-11-09T16:23:12.3414145+01:00",_x000D_
          "TotalRefreshCount": 9,_x000D_
          "CustomInfo": {}_x000D_
        }_x000D_
      },_x000D_
      "9645": {_x000D_
        "$type": "Inside.Core.Formula.Definition.DefinitionAC, Inside.Core.Formula",_x000D_
        "ID": 9645,_x000D_
        "Results": [_x000D_
          [_x000D_
            "Ingénieur et cadre"_x000D_
          ]_x000D_
        ],_x000D_
        "Statistics": {_x000D_
          "CreationDate": "2022-11-15T10:02:33.5062055+01:00",_x000D_
          "LastRefreshDate": "2020-11-09T16:23:12.3434098+01:00",_x000D_
          "TotalRefreshCount": 9,_x000D_
          "CustomInfo": {}_x000D_
        }_x000D_
      },_x000D_
      "9646": {_x000D_
        "$type": "Inside.Core.Formula.Definition.DefinitionAC, Inside.Core.Formula",_x000D_
        "ID": 9646,_x000D_
        "Results": [_x000D_
          [_x000D_
            "Ingénieur et cadre"_x000D_
          ]_x000D_
        ],_x000D_
        "Statistics": {_x000D_
          "CreationDate": "2022-11-15T10:02:33.5062055+01:00",_x000D_
          "LastRefreshDate": "2020-11-09T16:23:12.3454033+01:00",_x000D_
          "TotalRefreshCount": 9,_x000D_
          "CustomInfo": {}_x000D_
        }_x000D_
      },_x000D_
      "9647": {_x000D_
        "$type": "Inside.Core.Formula.Definition.DefinitionAC, Inside.Core.Formula",_x000D_
        "ID": 9647,_x000D_
        "Results": [_x000D_
          [_x000D_
            "Employé"_x000D_
          ]_x000D_
        ],_x000D_
        "Statistics": {_x000D_
          "CreationDate": "2022-11-15T10:02:33.5062055+01:00",_x000D_
          "LastRefreshDate": "2020-11-09T16:23:12.3464003+01:00",_x000D_
          "TotalRefreshCount": 9,_x000D_
          "CustomInfo": {}_x000D_
        }_x000D_
      },_x000D_
      "9648": {_x000D_
        "$type": "Inside.Core.Formula.Definition.DefinitionAC, Inside.Core.Formula",_x000D_
        "ID": 9648,_x000D_
        "Results": [_x000D_
          [_x000D_
            "Employé"_x000D_
          ]_x000D_
        ],_x000D_
        "Statistics": {_x000D_
          "CreationDate": "2022-11-15T10:02:33.5062055+01:00",_x000D_
          "LastRefreshDate": "2020-11-09T16:23:12.3483946+01:00",_x000D_
          "TotalRefreshCount": 9,_x000D_
          "CustomInfo": {}_x000D_
        }_x000D_
      },_x000D_
      "9649": {_x000D_
        "$type": "Inside.Core.Formula.Definition.DefinitionAC, Inside.Core.Formula",_x000D_
        "ID": 9649,_x000D_
        "Results": [_x000D_
          [_x000D_
            "Ingénieur et cadre"_x000D_
          ]_x000D_
        ],_x000D_
        "Statistics": {_x000D_
          "CreationDate": "2022-11-15T10:02:33.5062055+01:00",_x000D_
          "LastRefreshDate": "2020-11-09T16:23:12.350389+01:00",_x000D_
          "TotalRefreshCount": 9,_x000D_
          "CustomInfo": {}_x000D_
        }_x000D_
      },_x000D_
      "9650": {_x000D_
        "$type": "Inside.Core.Formula.Definition.DefinitionAC, Inside.Core.Formula",_x000D_
        "ID": 9650,_x000D_
        "Results": [_x000D_
          [_x000D_
            "Employé"_x000D_
          ]_x000D_
        ],_x000D_
        "Statistics": {_x000D_
          "CreationDate": "2022-11-15T10:02:33.5062055+01:00",_x000D_
          "LastRefreshDate": "2020-11-09T16:23:12.3523906+01:00",_x000D_
          "TotalRefreshCount": 9,_x000D_
          "CustomInfo": {}_x000D_
        }_x000D_
      },_x000D_
      "9651": {_x000D_
        "$type": "Inside.Core.Formula.Definition.DefinitionAC, Inside.Core.Formula",_x000D_
        "ID": 9651,_x000D_
        "Results": [_x000D_
          [_x000D_
            "Employé"_x000D_
          ]_x000D_
        ],_x000D_
        "Statistics": {_x000D_
          "CreationDate": "2022-11-15T10:02:33.5062055+01:00",_x000D_
          "LastRefreshDate": "2020-11-09T16:23:12.3543851+01:00",_x000D_
          "TotalRefreshCount": 9,_x000D_
          "CustomInfo": {}_x000D_
        }_x000D_
      },_x000D_
      "9652": {_x000D_
        "$type": "Inside.Core.Formula.Definition.DefinitionAC, Inside.Core.Formula",_x000D_
        "ID": 9652,_x000D_
        "Results": [_x000D_
          [_x000D_
            "Employé"_x000D_
          ]_x000D_
        ],_x000D_
        "Statistics": {_x000D_
          "CreationDate": "2022-11-15T10:02:33.5062055+01:00",_x000D_
          "LastRefreshDate": "2020-11-09T16:23:12.3563795+01:00",_x000D_
          "TotalRefreshCount": 9,_x000D_
          "CustomInfo": {}_x000D_
        }_x000D_
      },_x000D_
      "9653": {_x000D_
        "$type": "Inside.Core.Formula.Definition.DefinitionAC, Inside.Core.Formula",_x000D_
        "ID": 9653,_x000D_
        "Results": [_x000D_
          [_x000D_
            "2"_x000D_
          ]_x000D_
        ],_x000D_
        "Statistics": {_x000D_
          "CreationDate": "2022-11-15T10:02:33.5062055+01:00",_x000D_
          "LastRefreshDate": "2020-11-09T16:33:27.0747971+01:00",_x000D_
          "TotalRefreshCount": 10,_x000D_
          "CustomInfo": {}_x000D_
        }_x000D_
      },_x000D_
      "9654": {_x000D_
        "$type": "Inside.Core.Formula.Definition.DefinitionAC, Inside.Core.Formula",_x000D_
        "ID": 9654,_x000D_
        "Results": [_x000D_
          [_x000D_
            "3"_x000D_
          ]_x000D_
        ],_x000D_
        "Statistics": {_x000D_
          "CreationDate": "2022-11-15T10:02:33.5062055+01:00",_x000D_
          "LastRefreshDate": "2020-11-09T16:33:27.0767917+01:00",_x000D_
          "TotalRefreshCount": 10,_x000D_
          "CustomInfo": {}_x000D_
        }_x000D_
      },_x000D_
      "9655": {_x000D_
        "$type": "Inside.Core.Formula.Definition.DefinitionAC, Inside.Core.Formula",_x000D_
        "ID": 9655,_x000D_
        "Results": [_x000D_
          [_x000D_
            "1"_x000D_
          ]_x000D_
        ],_x000D_
        "Statistics": {_x000D_
          "CreationDate": "2022-11-15T10:02:33.5192117+01:00",_x000D_
          "LastRefreshDate": "2020-11-09T16:33:27.0787866+01:00",_x000D_
          "TotalRefreshCount": 10,_x000D_
          "CustomInfo": {}_x000D_
        }_x000D_
      },_x000D_
      "9656": {_x000D_
        "$type": "Inside.Core.Formula.Definition.DefinitionAC, Inside.Core.Formula",_x000D_
        "ID": 9656,_x000D_
        "Results": [_x000D_
          [_x000D_
            "1"_x000D_
          ]_x000D_
        ],_x000D_
        "Statistics": {_x000D_
          "CreationDate": "2022-11-15T10:02:33.5192117+01:00",_x000D_
          "LastRefreshDate": "2020-11-09T16:23:12.3633612+01:00",_x000D_
          "TotalRefreshCount": 9,_x000D_
          "CustomInfo": {}_x000D_
        }_x000D_
      },_x000D_
      "9657": {_x000D_
        "$type": "Inside.Core.Formula.Definition.DefinitionAC, Inside.Core.Formula",_x000D_
        "ID": 9657,_x000D_
        "Results": [_x000D_
          [_x000D_
            "2"_x000D_
          ]_x000D_
        ],_x000D_
        "Statistics": {_x000D_
          "CreationDate": "2022-11-15T10:02:33.5192117+01:00",_x000D_
          "LastRefreshDate": "2020-11-09T16:23:12.3653558+01:00",_x000D_
          "TotalRefreshCount": 9,_x000D_
          "CustomInfo": {}_x000D_
        }_x000D_
      },_x000D_
      "9658": {_x000D_
        "$type": "Inside.Core.Formula.Definition.DefinitionAC, Inside.Core.Formula",_x000D_
        "ID": 9658,_x000D_
        "Results": [_x000D_
          [_x000D_
            "3"_x000D_
          ]_x000D_
        ],_x000D_
        "Statistics": {_x000D_
          "CreationDate": "2022-11-15T10:02:33.5192117+01:00",_x000D_
          "LastRefreshDate": "2020-11-09T16:23:12.368349+01:00",_x000D_
          "TotalRefreshCount": 9,_x000D_
          "CustomInfo": {}_x000D_
        }_x000D_
      },_x000D_
      "9659": {_x000D_
        "$type": "Inside.Core.Formula.Definition.DefinitionAC, Inside.Core.Formula",_x000D_
        "ID": 9659,_x000D_
        "Results": [_x000D_
          [_x000D_
            "2"_x000D_
          ]_x000D_
        ],_x000D_
        "Statistics": {_x000D_
          "CreationDate": "2022-11-15T10:02:33.5192117+01:00",_x000D_
          "LastRefreshDate": "2020-11-09T16:23:12.370344+01:00",_x000D_
          "TotalRefreshCount": 9,_x000D_
          "CustomInfo": {}_x000D_
        }_x000D_
      },_x000D_
      "9660": {_x000D_
        "$type": "Inside.Core.Formula.Definition.DefinitionAC, Inside.Core.Formula",_x000D_
        "ID": 9660,_x000D_
        "Results": [_x000D_
          [_x000D_
            "1"_x000D_
          ]_x000D_
        ],_x000D_
        "Statistics": {_x000D_
          "CreationDate": "2022-11-15T10:02:33.5192117+01:00",_x000D_
          "LastRefreshDate": "2020-11-09T16:23:12.3733351+01:00",_x000D_
          "TotalRefreshCount": 9,_x000D_
          "CustomInfo": {}_x000D_
        }_x000D_
      },_x000D_
      "9661": {_x000D_
        "$type": "Inside.Core.Formula.Definition.DefinitionAC, Inside.Core.Formula",_x000D_
        "ID": 9661,_x000D_
        "Results": [_x000D_
          [_x000D_
            "2"_x000D_
          ]_x000D_
        ],_x000D_
        "Statistics": {_x000D_
          "CreationDate": "2022-11-15T10:02:33.5192117+01:00",_x000D_
          "LastRefreshDate": "2020-11-09T16:23:12.3753299+01:00",_x000D_
          "TotalRefreshCount": 9,_x000D_
          "CustomInfo": {}_x000D_
        }_x000D_
      },_x000D_
      "9662": {_x000D_
        "$type": "Inside.Core.Formula.Definition.DefinitionAC, Inside.Core.Formula",_x000D_
        "ID": 9662,_x000D_
        "Results": [_x000D_
          [_x000D_
            "2"_x000D_
          ]_x000D_
        ],_x000D_
        "Statistics": {_x000D_
          "CreationDate": "2022-11-15T10:02:33.5192117+01:00",_x000D_
          "LastRefreshDate": "2020-11-09T16:23:12.3793192+01:00",_x000D_
          "TotalRefreshCount": 9,_x000D_
          "CustomInfo": {}_x000D_
        }_x000D_
      },_x000D_
      "9663": {_x000D_
        "$type": "Inside.Core.Formula.Definition.DefinitionAC, Inside.Core.Formula",_x000D_
        "ID": 9663,_x000D_
        "Results": [_x000D_
          [_x000D_
            "2"_x000D_
          ]_x000D_
        ],_x000D_
        "Statistics": {_x000D_
          "CreationDate": "2022-11-15T10:02:33.5192117+01:00",_x000D_
          "LastRefreshDate": "2020-11-09T16:23:12.3833087+01:00",_x000D_
          "TotalRefreshCount": 9,_x000D_
          "CustomInfo": {}_x000D_
        }_x000D_
      },_x000D_
      "9664": {_x000D_
        "$type": "Inside.Core.Formula.Definition.DefinitionAC, Inside.Core.Formula",_x000D_
        "ID": 9664,_x000D_
        "Results": [_x000D_
          [_x000D_
            "1"_x000D_
          ]_x000D_
        ],_x000D_
        "Statistics": {_x000D_
          "CreationDate": "2022-11-15T10:02:33.5192117+01:00",_x000D_
          "LastRefreshDate": "2020-11-09T16:23:12.3853038+01:00",_x000D_
          "TotalRefreshCount": 9,_x000D_
          "CustomInfo": {}_x000D_
        }_x000D_
      },_x000D_
      "9665": {_x000D_
        "$type": "Inside.Core.Formula.Definition.DefinitionAC, Inside.Core.Formula",_x000D_
        "ID": 9665,_x000D_
        "Results": [_x000D_
          [_x000D_
            "1"_x000D_
          ]_x000D_
        ],_x000D_
        "Statistics": {_x000D_
          "CreationDate": "2022-11-15T10:02:33.5192117+01:00",_x000D_
          "LastRefreshDate": "2020-11-09T16:23:12.3892934+01:00",_x000D_
          "TotalRefreshCount": 9,_x000D_
          "CustomInfo": {}_x000D_
        }_x000D_
      },_x000D_
      "9666": {_x000D_
        "$type": "Inside.Core.Formula.Definition.DefinitionAC, Inside.Core.Formula",_x000D_
        "ID": 9666,_x000D_
        "Results": [_x000D_
          [_x000D_
            "2"_x000D_
          ]_x000D_
        ],_x000D_
        "Statistics": {_x000D_
          "CreationDate": "2022-11-15T10:02:33.5192117+01:00",_x000D_
          "LastRefreshDate": "2020-11-09T16:23:12.391288+01:00",_x000D_
          "TotalRefreshCount": 9,_x000D_
          "CustomInfo": {}_x000D_
        }_x000D_
      },_x000D_
      "9667": {_x000D_
        "$type": "Inside.Core.Formula.Definition.DefinitionAC, Inside.Core.Formula",_x000D_
        "ID": 9667,_x000D_
        "Results": [_x000D_
          [_x000D_
            "3"_x000D_
          ]_x000D_
        ],_x000D_
        "Statistics": {_x000D_
          "CreationDate": "2022-11-15T10:02:33.5192117+01:00",_x000D_
          "LastRefreshDate": "2020-11-09T16:23:12.3952768+01:00",_x000D_
          "TotalRefreshCount": 9,_x000D_
          "CustomInfo": {}_x000D_
        }_x000D_
      },_x000D_
      "9668": {_x000D_
        "$type": "Inside.Core.Formula.Definition.DefinitionAC, Inside.Core.Formula",_x000D_
        "ID": 9668,_x000D_
        "Results": [_x000D_
          [_x000D_
            "1"_x000D_
          ]_x000D_
        ],_x000D_
        "Statistics": {_x000D_
          "CreationDate": "2022-11-15T10:02:33.5192117+01:00",_x000D_
          "LastRefreshDate": "2020-11-09T16:23:12.3972724+01:00",_x000D_
          "TotalRefreshCount": 9,_x000D_
          "CustomInfo": {}_x000D_
        }_x000D_
      },_x000D_
      "9669": {_x000D_
        "$type": "Inside.Core.Formula.Definition.DefinitionAC, Inside.Core.Formula",_x000D_
        "ID": 9669,_x000D_
        "Results": [_x000D_
          [_x000D_
            "1"_x000D_
          ]_x000D_
        ],_x000D_
        "Statistics": {_x000D_
          "CreationDate": "2022-11-15T10:02:33.5192117+01:00",_x000D_
          "LastRefreshDate": "2020-11-09T16:23:12.3992673+01:00",_x000D_
          "TotalRefreshCount": 9,_x000D_
          "CustomInfo": {}_x000D_
        }_x000D_
      },_x000D_
      "9670": {_x000D_
        "$type": "Inside.Core.Formula.Definition.DefinitionAC, Inside.Core.Formula",_x000D_
        "ID": 9670,_x000D_
        "Results": [_x000D_
          [_x000D_
            "2"_x000D_
          ]_x000D_
        ],_x000D_
        "Statistics": {_x000D_
          "CreationDate": "2022-11-15T10:02:33.5192117+01:00",_x000D_
          "LastRefreshDate": "2020-11-09T16:23:12.401917+01:00",_x000D_
          "TotalRefreshCount": 9,_x000D_
          "CustomInfo": {}_x000D_
        }_x000D_
      },_x000D_
      "9671": {_x000D_
        "$type": "Inside.Core.Formula.Definition.DefinitionAC, Inside.Core.Formula",_x000D_
        "ID": 9671,_x000D_
        "Results": [_x000D_
          [_x000D_
            "3"_x000D_
          ]_x000D_
        ],_x000D_
        "Statistics": {_x000D_
          "CreationDate": "2022-11-15T10:02:33.5192117+01:00",_x000D_
          "LastRefreshDate": "2020-11-09T16:23:12.403911+01:00",_x000D_
          "TotalRefreshCount": 9,_x000D_
          "CustomInfo": {}_x000D_
        }_x000D_
      },_x000D_
      "9672": {_x000D_
        "$type": "Inside.Core.Formula.Definition.DefinitionAC, Inside.Core.Formula",_x000D_
        "ID": 9672,_x000D_
        "Results": [_x000D_
          [_x000D_
            "3"_x000D_
          ]_x000D_
        ],_x000D_
        "Statistics": {_x000D_
          "CreationDate": "2022-11-15T10:02:33.5192117+01:00",_x000D_
          "LastRefreshDate": "2020-11-09T16:23:12.4059052+01:00",_x000D_
          "TotalRefreshCount": 9,_x000D_
          "CustomInfo": {}_x000D_
        }_x000D_
      },_x000D_
      "9673": {_x000D_
        "$type": "Inside.Core.Formula.Definition.DefinitionAC, Inside.Core.Formula",_x000D_
        "ID": 9673,_x000D_
        "Results": [_x000D_
          [_x000D_
            "1"_x000D_
          ]_x000D_
        ],_x000D_
        "Statistics": {_x000D_
          "CreationDate": "2022-11-15T10:02:33.5192117+01:00",_x000D_
          "LastRefreshDate": "2020-11-09T16:23:12.4078999+01:00",_x000D_
          "TotalRefreshCount": 9,_x000D_
          "CustomInfo": {}_x000D_
        }_x000D_
      },_x000D_
      "9674": {_x000D_
        "$type": "Inside.Core.Formula.Definition.DefinitionAC, Inside.Core.Formula",_x000D_
        "ID": 9674,_x000D_
        "Results": [_x000D_
          [_x000D_
            "2"_x000D_
          ]_x000D_
        ],_x000D_
        "Statistics": {_x000D_
          "CreationDate": "2022-11-15T10:02:33.5192117+01:00",_x000D_
          "LastRefreshDate": "2020-11-09T16:23:12.409895+01:00",_x000D_
          "TotalRefreshCount": 9,_x000D_
          "CustomInfo": {}_x000D_
        }_x000D_
      },_x000D_
      "9675": {_x000D_
        "$type": "Inside.Core.Formula.Definition.DefinitionAC, Inside.Core.Formula",_x000D_
        "ID": 9675,_x000D_
        "Results": [_x000D_
          [_x000D_
            "3"_x000D_
          ]_x000D_
        ],_x000D_
        "Statistics": {_x000D_
          "CreationDate": "2022-11-15T10:02:33.5192117+01:00",_x000D_
          "LastRefreshDate": "2020-11-09T16:23:12.4118897+01:00",_x000D_
          "TotalRefreshCount": 9,_x000D_
          "CustomInfo": {}_x000D_
        }_x000D_
      },_x000D_
      "9676": {_x000D_
        "$type": "Inside.Core.Formula.Definition.DefinitionAC, Inside.Core.Formula",_x000D_
        "ID": 9676,_x000D_
        "Results": [_x000D_
          [_x000D_
            "2"_x000D_
          ]_x000D_
        ],_x000D_
        "Statistics": {_x000D_
          "CreationDate": "2022-11-15T10:02:33.5192117+01:00",_x000D_
          "LastRefreshDate": "2020-11-09T16:23:12.4138846+01:00",_x000D_
          "TotalRefreshCount": 9,_x000D_
          "CustomInfo": {}_x000D_
        }_x000D_
      },_x000D_
      "9677": {_x000D_
        "$type": "Inside.Core.Formula.Definition.DefinitionAC, Inside.Core.Formula",_x000D_
        "ID": 9677,_x000D_
        "Results": [_x000D_
          [_x000D_
            "1"_x000D_
          ]_x000D_
        ],_x000D_
        "Statistics": {_x000D_
          "CreationDate": "2022-11-15T10:02:33.5192117+01:00",_x000D_
          "LastRefreshDate": "2020-11-09T16:23:12.4158787+01:00",_x000D_
          "TotalRefreshCount": 9,_x000D_
          "CustomInfo": {}_x000D_
        }_x000D_
      },_x000D_
      "9678": {_x000D_
        "$type": "Inside.Core.Formula.Definition.DefinitionAC, Inside.Core.Formula",_x000D_
        "ID": 9678,_x000D_
        "Results": [_x000D_
          [_x000D_
            "2"_x000D_
          ]_x000D_
        ],_x000D_
        "Statistics": {_x000D_
          "CreationDate": "2022-11-15T10:02:33.5192117+01:00",_x000D_
          "LastRefreshDate": "2020-11-09T16:23:12.4178746+01:00",_x000D_
          "TotalRefreshCount": 9,_x000D_
          "CustomInfo": {}_x000D_
        }_x000D_
      },_x000D_
      "9679": {_x000D_
        "$type": "Inside.Core.Formula.Definition.DefinitionAC, Inside.Core.Formula",_x000D_
        "ID": 9679,_x000D_
        "Results": [_x000D_
          [_x000D_
            "2"_x000D_
          ]_x000D_
        ],_x000D_
        "Statistics": {_x000D_
          "CreationDate": "2022-11-15T10:02:33.5192117+01:00",_x000D_
          "LastRefreshDate": "2020-11-09T16:23:12.4208672+01:00",_x000D_
          "TotalRefreshCount": 9,_x000D_
          "CustomInfo": {}_x000D_
        }_x000D_
      },_x000D_
      "9680": {_x000D_
        "$type": "Inside.Core.Formula.Definition.DefinitionAC, Inside.Core.Formula",_x000D_
        "ID": 9680,_x000D_
        "Results": [_x000D_
          [_x000D_
            "1"_x000D_
          ]_x000D_
        ],_x000D_
        "Statistics": {_x000D_
          "CreationDate": "2022-11-15T10:02:33.5192117+01:00",_x000D_
          "LastRefreshDate": "2020-11-09T16:23:12.4228607+01:00",_x000D_
          "TotalRefreshCount": 9,_x000D_
          "CustomInfo": {}_x000D_
        }_x000D_
      },_x000D_
      "9681": {_x000D_
        "$type": "Inside.Core.Formula.Definition.DefinitionAC, Inside.Core.Formula",_x000D_
        "ID": 9681,_x000D_
        "Results": [_x000D_
          [_x000D_
            "3"_x000D_
          ]_x000D_
        ],_x000D_
        "Statistics": {_x000D_
          "CreationDate": "2022-11-15T10:02:33.5192117+01:00",_x000D_
          "LastRefreshDate": "2020-11-09T16:23:12.4248554+01:00",_x000D_
          "TotalRefreshCount": 9,_x000D_
          "CustomInfo": {}_x000D_
        }_x000D_
      },_x000D_
      "9682": {_x000D_
        "$type": "Inside.Core.Formula.Definition.DefinitionAC, Inside.Core.Formula",_x000D_
        "ID": 9682,_x000D_
        "Results": [_x000D_
          [_x000D_
            "1"_x000D_
          ]_x000D_
        ],_x000D_
        "Statistics": {_x000D_
          "CreationDate": "2022-11-15T10:02:33.5192117+01:00",_x000D_
          "LastRefreshDate": "2020-11-09T16:23:12.4268492+01:00",_x000D_
          "TotalRefreshCount": 9,_x000D_
          "CustomInfo": {}_x000D_
        }_x000D_
      },_x000D_
      "9683": {_x000D_
        "$type": "Inside.Core.Formula.Definition.DefinitionAC, Inside.Core.Formula",_x000D_
        "ID": 9683,_x000D_
        "Results": [_x000D_
          [_x000D_
            "2"_x000D_
          ]_x000D_
        ],_x000D_
        "Statistics": {_x000D_
          "CreationDate": "2022-11-15T10:02:33.5192117+01:00",_x000D_
          "LastRefreshDate": "2020-11-09T16:23:12.4288438+01:00",_x000D_
          "TotalRefreshCount": 9,_x000D_
          "CustomInfo": {}_x000D_
        }_x000D_
      },_x000D_
      "9684": {_x000D_
        "$type": "Inside.Core.Formula.Definition.DefinitionAC, Inside.Core.Formula",_x000D_
        "ID": 9684,_x000D_
        "Results": [_x000D_
          [_x000D_
            "2"_x000D_
          ]_x000D_
        ],_x000D_
        "Statistics": {_x000D_
          "CreationDate": "2022-11-15T10:02:33.5192117+01:00",_x000D_
          "LastRefreshDate": "2020-11-09T16:23:12.4308386+01:00",_x000D_
          "TotalRefreshCount": 9,_x000D_
          "CustomInfo": {}_x000D_
        }_x000D_
      },_x000D_
      "9685": {_x000D_
        "$type": "Inside.Core.Formula.Definition.DefinitionAC, Inside.Core.Formula",_x000D_
        "ID": 9685,_x000D_
        "Results": [_x000D_
          [_x000D_
            "2"_x000D_
          ]_x000D_
        ],_x000D_
        "Statistics": {_x000D_
          "CreationDate": "2022-11-15T10:02:33.5192117+01:00",_x000D_
          "LastRefreshDate": "2020-11-09T16:23:12.4328332+01:00",_x000D_
          "TotalRefreshCount": 9,_x000D_
          "CustomInfo": {}_x000D_
        }_x000D_
      },_x000D_
      "9686": {_x000D_
        "$type": "Inside.Core.Formula.Definition.DefinitionAC, Inside.Core.Formula",_x000D_
        "ID": 9686,_x000D_
        "Results": [_x000D_
          [_x000D_
            "1"_x000D_
          ]_x000D_
        ],_x000D_
        "Statistics": {_x000D_
          "CreationDate": "2022-11-15T10:02:33.5192117+01:00",_x000D_
          "LastRefreshDate": "2020-11-09T16:23:12.435826+01:00",_x000D_
          "TotalRefreshCount": 9,_x000D_
          "CustomInfo": {}_x000D_
        }_x000D_
      },_x000D_
      "9687": {_x000D_
        "$type": "Inside.Core.Formula.Definition.DefinitionAC, Inside.Core.Formula",_x000D_
        "ID": 9687,_x000D_
        "Results": [_x000D_
          [_x000D_
            "1"_x000D_
          ]_x000D_
        ],_x000D_
        "Statistics": {_x000D_
          "CreationDate": "2022-11-15T10:02:33.5192117+01:00",_x000D_
          "LastRefreshDate": "2020-11-09T16:23:12.4398163+01:00",_x000D_
          "TotalRefreshCount": 9,_x000D_
          "CustomInfo": {}_x000D_
        }_x000D_
      },_x000D_
      "9688": {_x000D_
        "$type": "Inside.Core.Formula.Definition.DefinitionAC, Inside.Core.Formula",_x000D_
        "ID": 9688,_x000D_
        "Results": [_x000D_
          [_x000D_
            "2"_x000D_
          ]_x000D_
        ],_x000D_
        "Statistics": {_x000D_
          "CreationDate": "2022-11-15T10:02:33.5192117+01:00",_x000D_
          "LastRefreshDate": "2020-11-09T16:23:12.4418096+01:00",_x000D_
          "TotalRefreshCount": 9,_x000D_
          "CustomInfo": {}_x000D_
        }_x000D_
      },_x000D_
      "9689": {_x000D_
        "$type": "Inside.Core.Formula.Definition.DefinitionAC, Inside.Core.Formula",_x000D_
        "ID": 9689,_x000D_
        "Results": [_x000D_
          [_x000D_
            "3"_x000D_
          ]_x000D_
        ],_x000D_
        "Statistics": {_x000D_
          "CreationDate": "2022-11-15T10:02:33.5192117+01:00",_x000D_
          "LastRefreshDate": "2020-11-09T16:23:12.4438044+01:00",_x000D_
          "TotalRefreshCount": 9,_x000D_
          "CustomInfo": {}_x000D_
        }_x000D_
      },_x000D_
      "9690": {_x000D_
        "$type": "Inside.Core.Formula.Definition.DefinitionAC, Inside.Core.Formula",_x000D_
        "ID": 9690,_x000D_
        "Results": [_x000D_
          [_x000D_
            "1"_x000D_
          ]_x000D_
        ],_x000D_
        "Statistics": {_x000D_
          "CreationDate": "2022-11-15T10:02:33.5192117+01:00",_x000D_
          "LastRefreshDate": "2020-11-09T16:23:12.4457989+01:00",_x000D_
          "TotalRefreshCount": 9,_x000D_
          "CustomInfo": {}_x000D_
        }_x000D_
      },_x000D_
      "9691": {_x000D_
        "$type": "Inside.Core.Formula.Definition.DefinitionAC, Inside.Core.Formula",_x000D_
        "ID": 9691,_x000D_
        "Results": [_x000D_
          [_x000D_
            "1"_x000D_
          ]_x000D_
        ],_x000D_
        "Statistics": {_x000D_
          "CreationDate": "2022-11-15T10:02:33.5192117+01:00",_x000D_
          "LastRefreshDate": "2020-11-09T16:23:12.4467968+01:00",_x000D_
          "TotalRefreshCount": 9,_x000D_
          "CustomInfo": {}_x000D_
        }_x000D_
      },_x000D_
      "9692": {_x000D_
        "$type": "Inside.Core.Formula.Definition.DefinitionAC, Inside.Core.Formula",_x000D_
        "ID": 9692,_x000D_
        "Results": [_x000D_
          [_x000D_
            "2"_x000D_
          ]_x000D_
        ],_x000D_
        "Statistics": {_x000D_
          "CreationDate": "2022-11-15T10:02:33.5192117+01:00",_x000D_
          "LastRefreshDate": "2020-11-09T16:23:12.4487911+01:00",_x000D_
          "TotalRefreshCount": 9,_x000D_
          "CustomInfo": {}_x000D_
        }_x000D_
      },_x000D_
      "9693": {_x000D_
        "$type": "Inside.Core.Formula.Definition.DefinitionAC, Inside.Core.Formula",_x000D_
        "ID": 9693,_x000D_
        "Results": [_x000D_
          [_x000D_
            "1"_x000D_
          ]_x000D_
        ],_x000D_
        "Statistics": {_x000D_
          "CreationDate": "2022-11-15T10:02:33.5192117+01:00",_x000D_
          "LastRefreshDate": "2020-11-09T16:23:12.4517841+01:00",_x000D_
          "TotalRefreshCount": 9,_x000D_
          "CustomInfo": {}_x000D_
        }_x000D_
      },_x000D_
      "9694": {_x000D_
        "$type": "Inside.Core.Formula.Definition.DefinitionAC, Inside.Core.Formula",_x000D_
        "ID": 9694,_x000D_
        "Results": [_x000D_
          [_x000D_
            "3"_x000D_
          ]_x000D_
        ],_x000D_
        "Statistics": {_x000D_
          "CreationDate": "2022-11-15T10:02:33.5192117+01:00",_x000D_
          "LastRefreshDate": "2020-11-09T16:23:12.4547769+01:00",_x000D_
          "TotalRefreshCount": 9,_x000D_
          "CustomInfo": {}_x000D_
        }_x000D_
      },_x000D_
      "9695": {_x000D_
        "$type": "Inside.Core.Formula.Definition.DefinitionAC, Inside.Core.Formula",_x000D_
        "ID": 9695,_x000D_
        "Results": [_x000D_
          [_x000D_
            "1"_x000D_
          ]_x000D_
        ],_x000D_
        "Statistics": {_x000D_
          "CreationDate": "2022-11-15T10:02:33.5192117+01:00",_x000D_
          "LastRefreshDate": "2020-11-09T16:23:12.4597686+01:00",_x000D_
          "TotalRefreshCount": 9,_x000D_
          "CustomInfo": {}_x000D_
        }_x000D_
      },_x000D_
      "9696": {_x000D_
        "$type": "Inside.Core.Formula.Definition.DefinitionAC, Inside.Core.Formula",_x000D_
        "ID": 9696,_x000D_
        "Results": [_x000D_
          [_x000D_
            "2"_x000D_
          ]_x000D_
        ],_x000D_
        "Statistics": {_x000D_
          "CreationDate": "2022-11-15T10:02:33.5192117+01:00",_x000D_
          "LastRefreshDate": "2020-11-09T16:23:12.4717311+01:00",_x000D_
          "TotalRefreshCount": 9,_x000D_
          "CustomInfo": {}_x000D_
        }_x000D_
      },_x000D_
      "9697": {_x000D_
        "$type": "Inside.Core.Formula.Definition.DefinitionAC, Inside.Core.Formula",_x000D_
        "ID": 9697,_x000D_
        "Results": [_x000D_
          [_x000D_
            "2"_x000D_
          ]_x000D_
        ],_x000D_
        "Statistics": {_x000D_
          "CreationDate": "2022-11-15T10:02:33.5192117+01:00",_x000D_
          "LastRefreshDate": "2020-11-09T16:23:12.4737261+01:00",_x000D_
          "TotalRefreshCount": 9,_x000D_
          "CustomInfo": {}_x000D_
        }_x000D_
      },_x000D_
      "9698": {_x000D_
        "$type": "Inside.Core.Formula.Definition.DefinitionAC, Inside.Core.Formula",_x000D_
        "ID": 9698,_x000D_
        "Results": [_x000D_
          [_x000D_
            "2"_x000D_
          ]_x000D_
        ],_x000D_
        "Statistics": {_x000D_
          "CreationDate": "2022-11-15T10:02:33.5192117+01:00",_x000D_
          "LastRefreshDate": "2020-11-09T16:23:12.4757208+01:00",_x000D_
          "TotalRefreshCount": 9,_x000D_
          "CustomInfo": {}_x000D_
        }_x000D_
      },_x000D_
      "9699": {_x000D_
        "$type": "Inside.Core.Formula.Definition.DefinitionAC, Inside.Core.Formula",_x000D_
        "ID": 9699,_x000D_
        "Results": [_x000D_
          [_x000D_
            "1"_x000D_
          ]_x000D_
        ],_x000D_
        "Statistics": {_x000D_
          "CreationDate": "2022-11-15T10:02:33.5192117+01:00",_x000D_
          "LastRefreshDate": "2020-11-09T16:23:12.4777163+01:00",_x000D_
          "TotalRefreshCount": 9,_x000D_
          "CustomInfo": {}_x000D_
        }_x000D_
      },_x000D_
      "9700": {_x000D_
        "$type": "Inside.Core.Formula.Definition.DefinitionAC, Inside.Core.Formula",_x000D_
        "ID": 9700,_x000D_
        "Results": [_x000D_
          [_x000D_
            "1"_x000D_
          ]_x000D_
        ],_x000D_
        "Statistics": {_x000D_
          "CreationDate": "2022-11-15T10:02:33.5192117+01:00",_x000D_
          "LastRefreshDate": "2020-11-09T16:23:12.4787133+01:00",_x000D_
          "TotalRefreshCount": 9,_x000D_
          "CustomInfo": {}_x000D_
        }_x000D_
      },_x000D_
      "9701": {_x000D_
        "$type": "Inside.Core.Formula.Definition.DefinitionAC, Inside.Core.Formula",_x000D_
        "ID": 9701,_x000D_
        "Results": [_x000D_
          [_x000D_
            "2"_x000D_
          ]_x000D_
        ],_x000D_
        "Statistics": {_x000D_
          "CreationDate": "2022-11-15T10:02:33.5192117+01:00",_x000D_
          "LastRefreshDate": "2020-11-09T16:23:12.4807079+01:00",_x000D_
          "TotalRefreshCount": 9,_x000D_
          "CustomInfo": {}_x000D_
        }_x000D_
      },_x000D_
      "9702": {_x000D_
        "$type": "Inside.Core.Formula.Definition.DefinitionAC, Inside.Core.Formula",_x000D_
        "ID": 9702,_x000D_
        "Results": [_x000D_
          [_x000D_
            "3"_x000D_
          ]_x000D_
        ],_x000D_
        "Statistics": {_x000D_
          "CreationDate": "2022-11-15T10:02:33.5192117+01:00",_x000D_
          "LastRefreshDate": "2020-11-09T16:23:12.4827022+01:00",_x000D_
          "TotalRefreshCount": 9,_x000D_
          "CustomInfo": {}_x000D_
        }_x000D_
      },_x000D_
      "9703": {_x000D_
        "$type": "Inside.Core.Formula.Definition.DefinitionAC, Inside.Core.Formula",_x000D_
        "ID": 9703,_x000D_
        "Results": [_x000D_
          [_x000D_
            "3"_x000D_
          ]_x000D_
        ],_x000D_
        "Statistics": {_x000D_
          "CreationDate": "2022-11-15T10:02:33.5192117+01:00",_x000D_
          "LastRefreshDate": "2020-11-09T16:23:12.4866922+01:00",_x000D_
          "TotalRefreshCount": 9,_x000D_
          "CustomInfo": {}_x000D_
        }_x000D_
      },_x000D_
      "9704": {_x000D_
        "$type": "Inside.Core.Formula.Definition.DefinitionAC, Inside.Core.Formula",_x000D_
        "ID": 9704,_x000D_
        "Results": [_x000D_
          [_x000D_
            "1"_x000D_
          ]_x000D_
        ],_x000D_
        "Statistics": {_x000D_
          "CreationDate": "2022-11-15T10:02:33.5192117+01:00",_x000D_
          "LastRefreshDate": "2020-11-09T16:23:12.490705+01:00",_x000D_
          "TotalRefreshCount": 9,_x000D_
          "CustomInfo": {}_x000D_
        }_x000D_
      },_x000D_
      "9705": {_x000D_
        "$type": "Inside.Core.Formula.Definition.DefinitionAC, Inside.Core.Formula",_x000D_
        "ID": 9705,_x000D_
        "Results": [_x000D_
          [_x000D_
            ""_x000D_
          ]_x000D_
        ],_x000D_
        "Statistics": {_x000D_
          "CreationDate": "2022-11-15T10:02:33.5192117+01:00",_x000D_
          "LastRefreshDate": "2020-11-09T16:33:27.0817786+01:00",_x000D_
          "TotalRefreshCount": 10,_x000D_
          "CustomInfo": {}_x000D_
        }_x000D_
      },_x000D_
      "9706": {_x000D_
        "$type": "Inside.Core.Formula.Definition.DefinitionAC, Inside.Core.Formula",_x000D_
        "ID": 9706,_x000D_
        "Results": [_x000D_
          [_x000D_
            "Catégorie 1"_x000D_
          ]_x000D_
        ],_x000D_
        "Statistics": {_x000D_
          "CreationDate": "2022-11-15T10:02:33.5192117+01:00",_x000D_
          "LastRefreshDate": "2020-11-09T16:33:27.085768+01:00",_x000D_
          "TotalRefreshCount": 10,_x000D_
          "CustomInfo": {}_x000D_
        }_x000D_
      },_x000D_
      "9707": {_x000D_
        "$type": "Inside.Core.Formula.Definition.DefinitionAC, Inside.Core.Formula",_x000D_
        "ID": 9707,_x000D_
        "Results": [_x000D_
          [_x000D_
            "Catégorie 1"_x000D_
          ]_x000D_
        ],_x000D_
        "Statistics": {_x000D_
          "CreationDate": "2022-11-15T10:02:33.5192117+01:00",_x000D_
          "LastRefreshDate": "2020-11-09T16:33:27.0887601+01:00",_x000D_
          "TotalRefreshCount": 10,_x000D_
          "CustomInfo": {}_x000D_
        }_x000D_
      },_x000D_
      "9708": {_x000D_
        "$type": "Inside.Core.Formula.Definition.DefinitionAC, Inside.Core.Formula",_x000D_
        "ID": 9708,_x000D_
        "Results": [_x000D_
          [_x000D_
            ""_x000D_
          ]_x000D_
        ],_x000D_
        "Statistics": {_x000D_
          "CreationDate": "2022-11-15T10:02:33.5192117+01:00",_x000D_
          "LastRefreshDate": "2020-11-09T16:33:27.0917524+01:00",_x000D_
          "TotalRefreshCount": 10,_x000D_
          "CustomInfo": {}_x000D_
        }_x000D_
      },_x000D_
      "9709": {_x000D_
        "$type": "Inside.Core.Formula.Definition.DefinitionAC, Inside.Core.Formula",_x000D_
        "ID": 9709,_x000D_
        "Results": [_x000D_
          [_x000D_
            ""_x000D_
          ]_x000D_
        ],_x000D_
        "Statistics": {_x000D_
          "CreationDate": "2022-11-15T10:02:33.5192117+01:00",_x000D_
          "LastRefreshDate": "2020-11-09T16:23:12.50664+01:00",_x000D_
          "TotalRefreshCount": 9,_x000D_
          "CustomInfo": {}_x000D_
        }_x000D_
      },_x000D_
      "9710": {_x000D_
        "$type": "Inside.Core.Formula.Definition.DefinitionAC, Inside.Core.Formula",_x000D_
        "ID": 9710,_x000D_
        "Results": [_x000D_
          [_x000D_
            "Catégorie 1"_x000D_
          ]_x000D_
        ],_x000D_
        "Statistics": {_x000D_
          "CreationDate": "2022-11-15T10:02:33.5192117+01:00",_x000D_
          "LastRefreshDate": "2020-11-09T16:23:14.8577537+01:00",_x000D_
          "TotalRefreshCount": 9,_x000D_
          "CustomInfo": {}_x000D_
        }_x000D_
      },_x000D_
      "9711": {_x000D_
        "$type": "Inside.Core.Formula.Definition.DefinitionAC, Inside.Core.Formula",_x000D_
        "ID": 9711,_x000D_
        "Results": [_x000D_
          [_x000D_
            "Catégorie 3"_x000D_
          ]_x000D_
        ],_x000D_
        "Statistics": {_x000D_
          "CreationDate": "2022-11-15T10:02:33.5192117+01:00",_x000D_
          "LastRefreshDate": "2020-11-09T16:23:13.8226001+01:00",_x000D_
          "TotalRefreshCount": 8,_x000D_
          "CustomInfo": {}_x000D_
        }_x000D_
      },_x000D_
      "9712": {_x000D_
        "$type": "Inside.Core.Formula.Definition.DefinitionAC, Inside.Co</t>
  </si>
  <si>
    <t>re.Formula",_x000D_
        "ID": 9712,_x000D_
        "Results": [_x000D_
          [_x000D_
            ""_x000D_
          ]_x000D_
        ],_x000D_
        "Statistics": {_x000D_
          "CreationDate": "2022-11-15T10:02:33.5192117+01:00",_x000D_
          "LastRefreshDate": "2020-11-09T16:23:14.8597515+01:00",_x000D_
          "TotalRefreshCount": 9,_x000D_
          "CustomInfo": {}_x000D_
        }_x000D_
      },_x000D_
      "9713": {_x000D_
        "$type": "Inside.Core.Formula.Definition.DefinitionAC, Inside.Core.Formula",_x000D_
        "ID": 9713,_x000D_
        "Results": [_x000D_
          [_x000D_
            ""_x000D_
          ]_x000D_
        ],_x000D_
        "Statistics": {_x000D_
          "CreationDate": "2022-11-15T10:02:33.5192117+01:00",_x000D_
          "LastRefreshDate": "2020-11-09T16:23:13.8245947+01:00",_x000D_
          "TotalRefreshCount": 8,_x000D_
          "CustomInfo": {}_x000D_
        }_x000D_
      },_x000D_
      "9714": {_x000D_
        "$type": "Inside.Core.Formula.Definition.DefinitionAC, Inside.Core.Formula",_x000D_
        "ID": 9714,_x000D_
        "Results": [_x000D_
          [_x000D_
            "Catégorie 1"_x000D_
          ]_x000D_
        ],_x000D_
        "Statistics": {_x000D_
          "CreationDate": "2022-11-15T10:02:33.5192117+01:00",_x000D_
          "LastRefreshDate": "2020-11-09T16:23:14.8622586+01:00",_x000D_
          "TotalRefreshCount": 9,_x000D_
          "CustomInfo": {}_x000D_
        }_x000D_
      },_x000D_
      "9715": {_x000D_
        "$type": "Inside.Core.Formula.Definition.DefinitionAC, Inside.Core.Formula",_x000D_
        "ID": 9715,_x000D_
        "Results": [_x000D_
          [_x000D_
            "Catégorie 3"_x000D_
          ]_x000D_
        ],_x000D_
        "Statistics": {_x000D_
          "CreationDate": "2022-11-15T10:02:33.5192117+01:00",_x000D_
          "LastRefreshDate": "2020-11-09T16:23:13.8275862+01:00",_x000D_
          "TotalRefreshCount": 8,_x000D_
          "CustomInfo": {}_x000D_
        }_x000D_
      },_x000D_
      "9716": {_x000D_
        "$type": "Inside.Core.Formula.Definition.DefinitionAC, Inside.Core.Formula",_x000D_
        "ID": 9716,_x000D_
        "Results": [_x000D_
          [_x000D_
            "Catégorie 2"_x000D_
          ]_x000D_
        ],_x000D_
        "Statistics": {_x000D_
          "CreationDate": "2022-11-15T10:02:33.5192117+01:00",_x000D_
          "LastRefreshDate": "2020-11-09T16:23:14.8642881+01:00",_x000D_
          "TotalRefreshCount": 9,_x000D_
          "CustomInfo": {}_x000D_
        }_x000D_
      },_x000D_
      "9717": {_x000D_
        "$type": "Inside.Core.Formula.Definition.DefinitionAC, Inside.Core.Formula",_x000D_
        "ID": 9717,_x000D_
        "Results": [_x000D_
          [_x000D_
            "Catégorie 1"_x000D_
          ]_x000D_
        ],_x000D_
        "Statistics": {_x000D_
          "CreationDate": "2022-11-15T10:02:33.5192117+01:00",_x000D_
          "LastRefreshDate": "2020-11-09T16:23:13.8295809+01:00",_x000D_
          "TotalRefreshCount": 8,_x000D_
          "CustomInfo": {}_x000D_
        }_x000D_
      },_x000D_
      "9718": {_x000D_
        "$type": "Inside.Core.Formula.Definition.DefinitionAC, Inside.Core.Formula",_x000D_
        "ID": 9718,_x000D_
        "Results": [_x000D_
          [_x000D_
            ""_x000D_
          ]_x000D_
        ],_x000D_
        "Statistics": {_x000D_
          "CreationDate": "2022-11-15T10:02:33.5192117+01:00",_x000D_
          "LastRefreshDate": "2020-11-09T16:23:14.8662834+01:00",_x000D_
          "TotalRefreshCount": 9,_x000D_
          "CustomInfo": {}_x000D_
        }_x000D_
      },_x000D_
      "9719": {_x000D_
        "$type": "Inside.Core.Formula.Definition.DefinitionAC, Inside.Core.Formula",_x000D_
        "ID": 9719,_x000D_
        "Results": [_x000D_
          [_x000D_
            "Catégorie 5"_x000D_
          ]_x000D_
        ],_x000D_
        "Statistics": {_x000D_
          "CreationDate": "2022-11-15T10:02:33.5192117+01:00",_x000D_
          "LastRefreshDate": "2020-11-09T16:23:13.8315834+01:00",_x000D_
          "TotalRefreshCount": 8,_x000D_
          "CustomInfo": {}_x000D_
        }_x000D_
      },_x000D_
      "9720": {_x000D_
        "$type": "Inside.Core.Formula.Definition.DefinitionAC, Inside.Core.Formula",_x000D_
        "ID": 9720,_x000D_
        "Results": [_x000D_
          [_x000D_
            ""_x000D_
          ]_x000D_
        ],_x000D_
        "Statistics": {_x000D_
          "CreationDate": "2022-11-15T10:02:33.5192117+01:00",_x000D_
          "LastRefreshDate": "2020-11-09T16:23:14.8682501+01:00",_x000D_
          "TotalRefreshCount": 9,_x000D_
          "CustomInfo": {}_x000D_
        }_x000D_
      },_x000D_
      "9721": {_x000D_
        "$type": "Inside.Core.Formula.Definition.DefinitionAC, Inside.Core.Formula",_x000D_
        "ID": 9721,_x000D_
        "Results": [_x000D_
          [_x000D_
            ""_x000D_
          ]_x000D_
        ],_x000D_
        "Statistics": {_x000D_
          "CreationDate": "2022-11-15T10:02:33.5192117+01:00",_x000D_
          "LastRefreshDate": "2020-11-09T16:23:13.8345693+01:00",_x000D_
          "TotalRefreshCount": 8,_x000D_
          "CustomInfo": {}_x000D_
        }_x000D_
      },_x000D_
      "9722": {_x000D_
        "$type": "Inside.Core.Formula.Definition.DefinitionAC, Inside.Core.Formula",_x000D_
        "ID": 9722,_x000D_
        "Results": [_x000D_
          [_x000D_
            ""_x000D_
          ]_x000D_
        ],_x000D_
        "Statistics": {_x000D_
          "CreationDate": "2022-11-15T10:02:33.5192117+01:00",_x000D_
          "LastRefreshDate": "2020-11-09T16:23:14.8712323+01:00",_x000D_
          "TotalRefreshCount": 9,_x000D_
          "CustomInfo": {}_x000D_
        }_x000D_
      },_x000D_
      "9723": {_x000D_
        "$type": "Inside.Core.Formula.Definition.DefinitionAC, Inside.Core.Formula",_x000D_
        "ID": 9723,_x000D_
        "Results": [_x000D_
          [_x000D_
            "Catégorie 3"_x000D_
          ]_x000D_
        ],_x000D_
        "Statistics": {_x000D_
          "CreationDate": "2022-11-15T10:02:33.5192117+01:00",_x000D_
          "LastRefreshDate": "2020-11-09T16:23:13.8415507+01:00",_x000D_
          "TotalRefreshCount": 8,_x000D_
          "CustomInfo": {}_x000D_
        }_x000D_
      },_x000D_
      "9724": {_x000D_
        "$type": "Inside.Core.Formula.Definition.DefinitionAC, Inside.Core.Formula",_x000D_
        "ID": 9724,_x000D_
        "Results": [_x000D_
          [_x000D_
            ""_x000D_
          ]_x000D_
        ],_x000D_
        "Statistics": {_x000D_
          "CreationDate": "2022-11-15T10:02:33.5192117+01:00",_x000D_
          "LastRefreshDate": "2020-11-09T16:23:14.8732525+01:00",_x000D_
          "TotalRefreshCount": 9,_x000D_
          "CustomInfo": {}_x000D_
        }_x000D_
      },_x000D_
      "9725": {_x000D_
        "$type": "Inside.Core.Formula.Definition.DefinitionAC, Inside.Core.Formula",_x000D_
        "ID": 9725,_x000D_
        "Results": [_x000D_
          [_x000D_
            "Catégorie 1"_x000D_
          ]_x000D_
        ],_x000D_
        "Statistics": {_x000D_
          "CreationDate": "2022-11-15T10:02:33.5192117+01:00",_x000D_
          "LastRefreshDate": "2020-11-09T16:23:13.8445428+01:00",_x000D_
          "TotalRefreshCount": 8,_x000D_
          "CustomInfo": {}_x000D_
        }_x000D_
      },_x000D_
      "9726": {_x000D_
        "$type": "Inside.Core.Formula.Definition.DefinitionAC, Inside.Core.Formula",_x000D_
        "ID": 9726,_x000D_
        "Results": [_x000D_
          [_x000D_
            ""_x000D_
          ]_x000D_
        ],_x000D_
        "Statistics": {_x000D_
          "CreationDate": "2022-11-15T10:02:33.5192117+01:00",_x000D_
          "LastRefreshDate": "2020-11-09T16:23:15.1147622+01:00",_x000D_
          "TotalRefreshCount": 9,_x000D_
          "CustomInfo": {}_x000D_
        }_x000D_
      },_x000D_
      "9727": {_x000D_
        "$type": "Inside.Core.Formula.Definition.DefinitionAC, Inside.Core.Formula",_x000D_
        "ID": 9727,_x000D_
        "Results": [_x000D_
          [_x000D_
            "Employé"_x000D_
          ]_x000D_
        ],_x000D_
        "Statistics": {_x000D_
          "CreationDate": "2022-11-15T10:02:33.5192117+01:00",_x000D_
          "LastRefreshDate": "2020-11-09T16:33:27.1047177+01:00",_x000D_
          "TotalRefreshCount": 10,_x000D_
          "CustomInfo": {}_x000D_
        }_x000D_
      },_x000D_
      "9728": {_x000D_
        "$type": "Inside.Core.Formula.Definition.DefinitionAC, Inside.Core.Formula",_x000D_
        "ID": 9728,_x000D_
        "Results": [_x000D_
          [_x000D_
            "Ingénieur et cadre"_x000D_
          ]_x000D_
        ],_x000D_
        "Statistics": {_x000D_
          "CreationDate": "2022-11-15T10:02:33.5192117+01:00",_x000D_
          "LastRefreshDate": "2020-11-09T16:33:27.1067122+01:00",_x000D_
          "TotalRefreshCount": 10,_x000D_
          "CustomInfo": {}_x000D_
        }_x000D_
      },_x000D_
      "9729": {_x000D_
        "$type": "Inside.Core.Formula.Definition.DefinitionAC, Inside.Core.Formula",_x000D_
        "ID": 9729,_x000D_
        "Results": [_x000D_
          [_x000D_
            "Employé"_x000D_
          ]_x000D_
        ],_x000D_
        "Statistics": {_x000D_
          "CreationDate": "2022-11-15T10:02:33.5192117+01:00",_x000D_
          "LastRefreshDate": "2020-11-09T16:33:27.1087069+01:00",_x000D_
          "TotalRefreshCount": 10,_x000D_
          "CustomInfo": {}_x000D_
        }_x000D_
      },_x000D_
      "9730": {_x000D_
        "$type": "Inside.Core.Formula.Definition.DefinitionAC, Inside.Core.Formula",_x000D_
        "ID": 9730,_x000D_
        "Results": [_x000D_
          [_x000D_
            "Employé"_x000D_
          ]_x000D_
        ],_x000D_
        "Statistics": {_x000D_
          "CreationDate": "2022-11-15T10:02:33.5192117+01:00",_x000D_
          "LastRefreshDate": "2020-11-09T16:23:12.5196053+01:00",_x000D_
          "TotalRefreshCount": 9,_x000D_
          "CustomInfo": {}_x000D_
        }_x000D_
      },_x000D_
      "9731": {_x000D_
        "$type": "Inside.Core.Formula.Definition.DefinitionAC, Inside.Core.Formula",_x000D_
        "ID": 9731,_x000D_
        "Results": [_x000D_
          [_x000D_
            "Employé"_x000D_
          ]_x000D_
        ],_x000D_
        "Statistics": {_x000D_
          "CreationDate": "2022-11-15T10:02:33.5192117+01:00",_x000D_
          "LastRefreshDate": "2020-11-09T16:23:12.5225972+01:00",_x000D_
          "TotalRefreshCount": 9,_x000D_
          "CustomInfo": {}_x000D_
        }_x000D_
      },_x000D_
      "9732": {_x000D_
        "$type": "Inside.Core.Formula.Definition.DefinitionAC, Inside.Core.Formula",_x000D_
        "ID": 9732,_x000D_
        "Results": [_x000D_
          [_x000D_
            "Ingénieur et cadre"_x000D_
          ]_x000D_
        ],_x000D_
        "Statistics": {_x000D_
          "CreationDate": "2022-11-15T10:02:33.5192117+01:00",_x000D_
          "LastRefreshDate": "2020-11-09T16:23:12.5265867+01:00",_x000D_
          "TotalRefreshCount": 9,_x000D_
          "CustomInfo": {}_x000D_
        }_x000D_
      },_x000D_
      "9733": {_x000D_
        "$type": "Inside.Core.Formula.Definition.DefinitionAC, Inside.Core.Formula",_x000D_
        "ID": 9733,_x000D_
        "Results": [_x000D_
          [_x000D_
            "Ingénieur et cadre"_x000D_
          ]_x000D_
        ],_x000D_
        "Statistics": {_x000D_
          "CreationDate": "2022-11-15T10:02:33.5192117+01:00",_x000D_
          "LastRefreshDate": "2020-11-09T16:23:12.5295787+01:00",_x000D_
          "TotalRefreshCount": 9,_x000D_
          "CustomInfo": {}_x000D_
        }_x000D_
      },_x000D_
      "9734": {_x000D_
        "$type": "Inside.Core.Formula.Definition.DefinitionAC, Inside.Core.Formula",_x000D_
        "ID": 9734,_x000D_
        "Results": [_x000D_
          [_x000D_
            "Employé"_x000D_
          ]_x000D_
        ],_x000D_
        "Statistics": {_x000D_
          "CreationDate": "2022-11-15T10:02:33.5192117+01:00",_x000D_
          "LastRefreshDate": "2020-11-09T16:23:12.531574+01:00",_x000D_
          "TotalRefreshCount": 9,_x000D_
          "CustomInfo": {}_x000D_
        }_x000D_
      },_x000D_
      "9735": {_x000D_
        "$type": "Inside.Core.Formula.Definition.DefinitionAC, Inside.Core.Formula",_x000D_
        "ID": 9735,_x000D_
        "Results": [_x000D_
          [_x000D_
            "Employé"_x000D_
          ]_x000D_
        ],_x000D_
        "Statistics": {_x000D_
          "CreationDate": "2022-11-15T10:02:33.5192117+01:00",_x000D_
          "LastRefreshDate": "2020-11-09T16:23:12.5355636+01:00",_x000D_
          "TotalRefreshCount": 9,_x000D_
          "CustomInfo": {}_x000D_
        }_x000D_
      },_x000D_
      "9736": {_x000D_
        "$type": "Inside.Core.Formula.Definition.DefinitionAC, Inside.Core.Formula",_x000D_
        "ID": 9736,_x000D_
        "Results": [_x000D_
          [_x000D_
            "Employé"_x000D_
          ]_x000D_
        ],_x000D_
        "Statistics": {_x000D_
          "CreationDate": "2022-11-15T10:02:33.5192117+01:00",_x000D_
          "LastRefreshDate": "2020-11-09T16:23:12.5385555+01:00",_x000D_
          "TotalRefreshCount": 9,_x000D_
          "CustomInfo": {}_x000D_
        }_x000D_
      },_x000D_
      "9737": {_x000D_
        "$type": "Inside.Core.Formula.Definition.DefinitionAC, Inside.Core.Formula",_x000D_
        "ID": 9737,_x000D_
        "Results": [_x000D_
          [_x000D_
            "Ingénieur et cadre"_x000D_
          ]_x000D_
        ],_x000D_
        "Statistics": {_x000D_
          "CreationDate": "2022-11-15T10:02:33.5192117+01:00",_x000D_
          "LastRefreshDate": "2020-11-09T16:23:12.5405495+01:00",_x000D_
          "TotalRefreshCount": 9,_x000D_
          "CustomInfo": {}_x000D_
        }_x000D_
      },_x000D_
      "9738": {_x000D_
        "$type": "Inside.Core.Formula.Definition.DefinitionAC, Inside.Core.Formula",_x000D_
        "ID": 9738,_x000D_
        "Results": [_x000D_
          [_x000D_
            "Ingénieur et cadre"_x000D_
          ]_x000D_
        ],_x000D_
        "Statistics": {_x000D_
          "CreationDate": "2022-11-15T10:02:33.5192117+01:00",_x000D_
          "LastRefreshDate": "2020-11-09T16:23:12.5435417+01:00",_x000D_
          "TotalRefreshCount": 9,_x000D_
          "CustomInfo": {}_x000D_
        }_x000D_
      },_x000D_
      "9739": {_x000D_
        "$type": "Inside.Core.Formula.Definition.DefinitionAC, Inside.Core.Formula",_x000D_
        "ID": 9739,_x000D_
        "Results": [_x000D_
          [_x000D_
            "Employé"_x000D_
          ]_x000D_
        ],_x000D_
        "Statistics": {_x000D_
          "CreationDate": "2022-11-15T10:02:33.5192117+01:00",_x000D_
          "LastRefreshDate": "2020-11-09T16:23:12.546534+01:00",_x000D_
          "TotalRefreshCount": 9,_x000D_
          "CustomInfo": {}_x000D_
        }_x000D_
      },_x000D_
      "9740": {_x000D_
        "$type": "Inside.Core.Formula.Definition.DefinitionAC, Inside.Core.Formula",_x000D_
        "ID": 9740,_x000D_
        "Results": [_x000D_
          [_x000D_
            "Employé"_x000D_
          ]_x000D_
        ],_x000D_
        "Statistics": {_x000D_
          "CreationDate": "2022-11-15T10:02:33.5192117+01:00",_x000D_
          "LastRefreshDate": "2020-11-09T16:23:12.548529+01:00",_x000D_
          "TotalRefreshCount": 9,_x000D_
          "CustomInfo": {}_x000D_
        }_x000D_
      },_x000D_
      "9741": {_x000D_
        "$type": "Inside.Core.Formula.Definition.DefinitionAC, Inside.Core.Formula",_x000D_
        "ID": 9741,_x000D_
        "Results": [_x000D_
          [_x000D_
            "Employé"_x000D_
          ]_x000D_
        ],_x000D_
        "Statistics": {_x000D_
          "CreationDate": "2022-11-15T10:02:33.5192117+01:00",_x000D_
          "LastRefreshDate": "2020-11-09T16:23:12.551521+01:00",_x000D_
          "TotalRefreshCount": 9,_x000D_
          "CustomInfo": {}_x000D_
        }_x000D_
      },_x000D_
      "9742": {_x000D_
        "$type": "Inside.Core.Formula.Definition.DefinitionAC, Inside.Core.Formula",_x000D_
        "ID": 9742,_x000D_
        "Results": [_x000D_
          [_x000D_
            "Ingénieur et cadre"_x000D_
          ]_x000D_
        ],_x000D_
        "Statistics": {_x000D_
          "CreationDate": "2022-11-15T10:02:33.5192117+01:00",_x000D_
          "LastRefreshDate": "2020-11-09T16:23:12.5545131+01:00",_x000D_
          "TotalRefreshCount": 9,_x000D_
          "CustomInfo": {}_x000D_
        }_x000D_
      },_x000D_
      "9743": {_x000D_
        "$type": "Inside.Core.Formula.Definition.DefinitionAC, Inside.Core.Formula",_x000D_
        "ID": 9743,_x000D_
        "Results": [_x000D_
          [_x000D_
            "Employé"_x000D_
          ]_x000D_
        ],_x000D_
        "Statistics": {_x000D_
          "CreationDate": "2022-11-15T10:02:33.5192117+01:00",_x000D_
          "LastRefreshDate": "2020-11-09T16:23:12.5575048+01:00",_x000D_
          "TotalRefreshCount": 9,_x000D_
          "CustomInfo": {}_x000D_
        }_x000D_
      },_x000D_
      "9744": {_x000D_
        "$type": "Inside.Core.Formula.Definition.DefinitionAC, Inside.Core.Formula",_x000D_
        "ID": 9744,_x000D_
        "Results": [_x000D_
          [_x000D_
            "Employé"_x000D_
          ]_x000D_
        ],_x000D_
        "Statistics": {_x000D_
          "CreationDate": "2022-11-15T10:02:33.5192117+01:00",_x000D_
          "LastRefreshDate": "2020-11-09T16:23:12.5604981+01:00",_x000D_
          "TotalRefreshCount": 9,_x000D_
          "CustomInfo": {}_x000D_
        }_x000D_
      },_x000D_
      "9745": {_x000D_
        "$type": "Inside.Core.Formula.Definition.DefinitionAC, Inside.Core.Formula",_x000D_
        "ID": 9745,_x000D_
        "Results": [_x000D_
          [_x000D_
            "Ingénieur et cadre"_x000D_
          ]_x000D_
        ],_x000D_
        "Statistics": {_x000D_
          "CreationDate": "2022-11-15T10:02:33.5192117+01:00",_x000D_
          "LastRefreshDate": "2020-11-09T16:23:12.5714685+01:00",_x000D_
          "TotalRefreshCount": 9,_x000D_
          "CustomInfo": {}_x000D_
        }_x000D_
      },_x000D_
      "9746": {_x000D_
        "$type": "Inside.Core.Formula.Definition.DefinitionAC, Inside.Core.Formula",_x000D_
        "ID": 9746,_x000D_
        "Results": [_x000D_
          [_x000D_
            "Employé"_x000D_
          ]_x000D_
        ],_x000D_
        "Statistics": {_x000D_
          "CreationDate": "2022-11-15T10:02:33.5192117+01:00",_x000D_
          "LastRefreshDate": "2020-11-09T16:23:12.5754576+01:00",_x000D_
          "TotalRefreshCount": 9,_x000D_
          "CustomInfo": {}_x000D_
        }_x000D_
      },_x000D_
      "9747": {_x000D_
        "$type": "Inside.Core.Formula.Definition.DefinitionAC, Inside.Core.Formula",_x000D_
        "ID": 9747,_x000D_
        "Results": [_x000D_
          [_x000D_
            "Employé"_x000D_
          ]_x000D_
        ],_x000D_
        "Statistics": {_x000D_
          "CreationDate": "2022-11-15T10:02:33.5192117+01:00",_x000D_
          "LastRefreshDate": "2020-11-09T16:23:12.5784499+01:00",_x000D_
          "TotalRefreshCount": 9,_x000D_
          "CustomInfo": {}_x000D_
        }_x000D_
      },_x000D_
      "9748": {_x000D_
        "$type": "Inside.Core.Formula.Definition.DefinitionAC, Inside.Core.Formula",_x000D_
        "ID": 9748,_x000D_
        "Results": [_x000D_
          [_x000D_
            "Employé"_x000D_
          ]_x000D_
        ],_x000D_
        "Statistics": {_x000D_
          "CreationDate": "2022-11-15T10:02:33.5192117+01:00",_x000D_
          "LastRefreshDate": "2020-11-09T16:23:12.5814417+01:00",_x000D_
          "TotalRefreshCount": 9,_x000D_
          "CustomInfo": {}_x000D_
        }_x000D_
      },_x000D_
      "9749": {_x000D_
        "$type": "Inside.Core.Formula.Definition.DefinitionAC, Inside.Core.Formula",_x000D_
        "ID": 9749,_x000D_
        "Results": [_x000D_
          [_x000D_
            "Ingénieur et cadre"_x000D_
          ]_x000D_
        ],_x000D_
        "Statistics": {_x000D_
          "CreationDate": "2022-11-15T10:02:33.5192117+01:00",_x000D_
          "LastRefreshDate": "2020-11-09T16:23:12.5844342+01:00",_x000D_
          "TotalRefreshCount": 9,_x000D_
          "CustomInfo": {}_x000D_
        }_x000D_
      },_x000D_
      "9750": {_x000D_
        "$type": "Inside.Core.Formula.Definition.DefinitionAC, Inside.Core.Formula",_x000D_
        "ID": 9750,_x000D_
        "Results": [_x000D_
          [_x000D_
            "Ingénieur et cadre"_x000D_
          ]_x000D_
        ],_x000D_
        "Statistics": {_x000D_
          "CreationDate": "2022-11-15T10:02:33.5192117+01:00",_x000D_
          "LastRefreshDate": "2020-11-09T16:23:12.5874265+01:00",_x000D_
          "TotalRefreshCount": 9,_x000D_
          "CustomInfo": {}_x000D_
        }_x000D_
      },_x000D_
      "9751": {_x000D_
        "$type": "Inside.Core.Formula.Definition.DefinitionAC, Inside.Core.Formula",_x000D_
        "ID": 9751,_x000D_
        "Results": [_x000D_
          [_x000D_
            "Employé"_x000D_
          ]_x000D_
        ],_x000D_
        "Statistics": {_x000D_
          "CreationDate": "2022-11-15T10:02:33.5192117+01:00",_x000D_
          "LastRefreshDate": "2020-11-09T16:23:12.590418+01:00",_x000D_
          "TotalRefreshCount": 9,_x000D_
          "CustomInfo": {}_x000D_
        }_x000D_
      },_x000D_
      "9752": {_x000D_
        "$type": "Inside.Core.Formula.Definition.DefinitionAC, Inside.Core.Formula",_x000D_
        "ID": 9752,_x000D_
        "Results": [_x000D_
          [_x000D_
            "Employé"_x000D_
          ]_x000D_
        ],_x000D_
        "Statistics": {_x000D_
          "CreationDate": "2022-11-15T10:02:33.5192117+01:00",_x000D_
          "LastRefreshDate": "2020-11-09T16:23:12.5934101+01:00",_x000D_
          "TotalRefreshCount": 9,_x000D_
          "CustomInfo": {}_x000D_
        }_x000D_
      },_x000D_
      "9753": {_x000D_
        "$type": "Inside.Core.Formula.Definition.DefinitionAC, Inside.Core.Formula",_x000D_
        "ID": 9753,_x000D_
        "Results": [_x000D_
          [_x000D_
            "Employé"_x000D_
          ]_x000D_
        ],_x000D_
        "Statistics": {_x000D_
          "CreationDate": "2022-11-15T10:02:33.5192117+01:00",_x000D_
          "LastRefreshDate": "2020-11-09T16:23:12.5954059+01:00",_x000D_
          "TotalRefreshCount": 9,_x000D_
          "CustomInfo": {}_x000D_
        }_x000D_
      },_x000D_
      "9754": {_x000D_
        "$type": "Inside.Core.Formula.Definition.DefinitionAC, Inside.Core.Formula",_x000D_
        "ID": 9754,_x000D_
        "Results": [_x000D_
          [_x000D_
            "Ingénieur et cadre"_x000D_
          ]_x000D_
        ],_x000D_
        "Statistics": {_x000D_
          "CreationDate": "2022-11-15T10:02:33.5192117+01:00",_x000D_
          "LastRefreshDate": "2020-11-09T16:23:12.5973996+01:00",_x000D_
          "TotalRefreshCount": 9,_x000D_
          "CustomInfo": {}_x000D_
        }_x000D_
      },_x000D_
      "9755": {_x000D_
        "$type": "Inside.Core.Formula.Definition.DefinitionAC, Inside.Core.Formula",_x000D_
        "ID": 9755,_x000D_
        "Results": [_x000D_
          [_x000D_
            "Employé"_x000D_
          ]_x000D_
        ],_x000D_
        "Statistics": {_x000D_
          "CreationDate": "2022-11-15T10:02:33.5192117+01:00",_x000D_
          "LastRefreshDate": "2020-11-09T16:23:12.5993939+01:00",_x000D_
          "TotalRefreshCount": 9,_x000D_
          "CustomInfo": {}_x000D_
        }_x000D_
      },_x000D_
      "9756": {_x000D_
        "$type": "Inside.Core.Formula.Definition.DefinitionAC, Inside.Core.Formula",_x000D_
        "ID": 9756,_x000D_
        "Results": [_x000D_
          [_x000D_
            "Employé"_x000D_
          ]_x000D_
        ],_x000D_
        "Statistics": {_x000D_
          "CreationDate": "2022-11-15T10:02:33.5192117+01:00",_x000D_
          "LastRefreshDate": "2020-11-09T16:23:12.6009917+01:00",_x000D_
          "TotalRefreshCount": 9,_x000D_
          "CustomInfo": {}_x000D_
        }_x000D_
      },_x000D_
      "9757": {_x000D_
        "$type": "Inside.Core.Formula.Definition.DefinitionAC, Inside.Core.Formula",_x000D_
        "ID": 9757,_x000D_
        "Results": [_x000D_
          [_x000D_
            "Ingénieur et cadre"_x000D_
          ]_x000D_
        ],_x000D_
        "Statistics": {_x000D_
          "CreationDate": "2022-11-15T10:02:33.5192117+01:00",_x000D_
          "LastRefreshDate": "2020-11-09T16:23:12.6029634+01:00",_x000D_
          "TotalRefreshCount": 9,_x000D_
          "CustomInfo": {}_x000D_
        }_x000D_
      },_x000D_
      "9758": {_x000D_
        "$type": "Inside.Core.Formula.Definition.DefinitionAC, Inside.Core.Formula",_x000D_
        "ID": 9758,_x000D_
        "Results": [_x000D_
          [_x000D_
            "Employé"_x000D_
          ]_x000D_
        ],_x000D_
        "Statistics": {_x000D_
          "CreationDate": "2022-11-15T10:02:33.5192117+01:00",_x000D_
          "LastRefreshDate": "2020-11-09T16:23:12.6049589+01:00",_x000D_
          "TotalRefreshCount": 9,_x000D_
          "CustomInfo": {}_x000D_
        }_x000D_
      },_x000D_
      "9759": {_x000D_
        "$type": "Inside.Core.Formula.Definition.DefinitionAC, Inside.Core.Formula",_x000D_
        "ID": 9759,_x000D_
        "Results": [_x000D_
          [_x000D_
            "Ingénieur et cadre"_x000D_
          ]_x000D_
        ],_x000D_
        "Statistics": {_x000D_
          "CreationDate": "2022-11-15T10:02:33.5192117+01:00",_x000D_
          "LastRefreshDate": "2020-11-09T16:23:12.6079501+01:00",_x000D_
          "TotalRefreshCount": 9,_x000D_
          "CustomInfo": {}_x000D_
        }_x000D_
      },_x000D_
      "9760": {_x000D_
        "$type": "Inside.Core.Formula.Definition.DefinitionAC, Inside.Core.Formula",_x000D_
        "ID": 9760,_x000D_
        "Results": [_x000D_
          [_x000D_
            "Employé"_x000D_
          ]_x000D_
        ],_x000D_
        "Statistics": {_x000D_
          "CreationDate": "2022-11-15T10:02:33.5192117+01:00",_x000D_
          "LastRefreshDate": "2020-11-09T16:23:12.6109453+01:00",_x000D_
          "TotalRefreshCount": 9,_x000D_
          "CustomInfo": {}_x000D_
        }_x000D_
      },_x000D_
      "9761": {_x000D_
        "$type": "Inside.Core.Formula.Definition.DefinitionAC, Inside.Core.Formula",_x000D_
        "ID": 9761,_x000D_
        "Results": [_x000D_
          [_x000D_
            "Employé"_x000D_
          ]_x000D_
        ],_x000D_
        "Statistics": {_x000D_
          "CreationDate": "2022-11-15T10:02:33.5192117+01:00",_x000D_
          "LastRefreshDate": "2020-11-09T16:23:12.6139345+01:00",_x000D_
          "TotalRefreshCount": 9,_x000D_
          "CustomInfo": {}_x000D_
        }_x000D_
      },_x000D_
      "9762": {_x000D_
        "$type": "Inside.Core.Formula.Definition.DefinitionAC, Inside.Core.Formula",_x000D_
        "ID": 9762,_x000D_
        "Results": [_x000D_
          [_x000D_
            "Employé"_x000D_
          ]_x000D_
        ],_x000D_
        "Statistics": {_x000D_
          "CreationDate": "2022-11-15T10:02:33.5192117+01:00",_x000D_
          "LastRefreshDate": "2020-11-09T16:23:12.6159299+01:00",_x000D_
          "TotalRefreshCount": 9,_x000D_
          "CustomInfo": {}_x000D_
        }_x000D_
      },_x000D_
      "9763": {_x000D_
        "$type": "Inside.Core.Formula.Definition.DefinitionAC, Inside.Core.Formula",_x000D_
        "ID": 9763,_x000D_
        "Results": [_x000D_
          [_x000D_
            "Employé"_x000D_
          ]_x000D_
        ],_x000D_
        "Statistics": {_x000D_
          "CreationDate": "2022-11-15T10:02:33.5192117+01:00",_x000D_
          "LastRefreshDate": "2020-11-09T16:23:12.6199221+01:00",_x000D_
          "TotalRefreshCount": 9,_x000D_
          "CustomInfo": {}_x000D_
        }_x000D_
      },_x000D_
      "9764": {_x000D_
        "$type": "Inside.Core.Formula.Definition.DefinitionAC, Inside.Core.Formula",_x000D_
        "ID": 9764,_x000D_
        "Results": [_x000D_
          [_x000D_
            "Ingénieur et cadre"_x000D_
          ]_x000D_
        ],_x000D_
        "Statistics": {_x000D_
          "CreationDate": "2022-11-15T10:02:33.5192117+01:00",_x000D_
          "LastRefreshDate": "2020-11-09T16:23:12.6229113+01:00",_x000D_
          "TotalRefreshCount": 9,_x000D_
          "CustomInfo": {}_x000D_
        }_x000D_
      },_x000D_
      "9765": {_x000D_
        "$type": "Inside.Core.Formula.Definition.DefinitionAC, Inside.Core.Formula",_x000D_
        "ID": 9765,_x000D_
        "Results": [_x000D_
          [_x000D_
            "Employé"_x000D_
          ]_x000D_
        ],_x000D_
        "Statistics": {_x000D_
          "CreationDate": "2022-11-15T10:02:33.5192117+01:00",_x000D_
          "LastRefreshDate": "2020-11-09T16:23:12.6259032+01:00",_x000D_
          "TotalRefreshCount": 9,_x000D_
          "CustomInfo": {}_x000D_
        }_x000D_
      },_x000D_
      "9766": {_x000D_
        "$type": "Inside.Core.Formula.Definition.DefinitionAC, Inside.Core.Formula",_x000D_
        "ID": 9766,_x000D_
        "Results": [_x000D_
          [_x000D_
            "Employé"_x000D_
          ]_x000D_
        ],_x000D_
        "Statistics": {_x000D_
          "CreationDate": "2022-11-15T10:02:33.5192117+01:00",_x000D_
          "LastRefreshDate": "2020-11-09T16:23:12.6288954+01:00",_x000D_
          "TotalRefreshCount": 9,_x000D_
          "CustomInfo": {}_x000D_
        }_x000D_
      },_x000D_
      "9767": {_x000D_
        "$type": "Inside.Core.Formula.Definition.DefinitionAC, Inside.Core.Formula",_x000D_
        "ID": 9767,_x000D_
        "Results": [_x000D_
          [_x000D_
            "Ingénieur et cadre"_x000D_
          ]_x000D_
        ],_x000D_
        "Statistics": {_x000D_
          "CreationDate": "2022-11-15T10:02:33.5192117+01:00",_x000D_
          "LastRefreshDate": "2020-11-09T16:23:12.6308897+01:00",_x000D_
          "TotalRefreshCount": 9,_x000D_
          "CustomInfo": {}_x000D_
        }_x000D_
      },_x000D_
      "9768": {_x000D_
        "$type": "Inside.Core.Formula.Definition.DefinitionAC, Inside.Core.Formula",_x000D_
        "ID": 9768,_x000D_
        "Results": [_x000D_
          [_x000D_
            "Employé"_x000D_
          ]_x000D_
        ],_x000D_
        "Statistics": {_x000D_
          "CreationDate": "2022-11-15T10:02:33.5192117+01:00",_x000D_
          "LastRefreshDate": "2020-11-09T16:23:12.6328842+01:00",_x000D_
          "TotalRefreshCount": 9,_x000D_
          "CustomInfo": {}_x000D_
        }_x000D_
      },_x000D_
      "9769": {_x000D_
        "$type": "Inside.Core.Formula.Definition.DefinitionAC, Inside.Core.Formula",_x000D_
        "ID": 9769,_x000D_
        "Results": [_x000D_
          [_x000D_
            "Employé"_x000D_
          ]_x000D_
        ],_x000D_
        "Statistics": {_x000D_
          "CreationDate": "2022-11-15T10:02:33.5192117+01:00",_x000D_
          "LastRefreshDate": "2020-11-09T16:23:12.6348806+01:00",_x000D_
          "TotalRefreshCount": 9,_x000D_
          "CustomInfo": {}_x000D_
        }_x000D_
      },_x000D_
      "9770": {_x000D_
        "$type": "Inside.Core.Formula.Definition.DefinitionAC, Inside.Core.Formula",_x000D_
        "ID": 9770,_x000D_
        "Results": [_x000D_
          [_x000D_
            "Ingénieur et cadre"_x000D_
          ]_x000D_
        ],_x000D_
        "Statistics": {_x000D_
          "CreationDate": "2022-11-15T10:02:33.5192117+01:00",_x000D_
          "LastRefreshDate": "2020-11-09T16:23:12.6368741+01:00",_x000D_
          "TotalRefreshCount": 9,_x000D_
          "CustomInfo": {}_x000D_
        }_x000D_
      },_x000D_
      "9771": {_x000D_
        "$type": "Inside.Core.Formula.Definition.DefinitionAC, Inside.Core.Formula",_x000D_
        "ID": 9771,_x000D_
        "Results": [_x000D_
          [_x000D_
            "Employé"_x000D_
          ]_x000D_
        ],_x000D_
        "Statistics": {_x000D_
          "CreationDate": "2022-11-15T10:02:33.5192117+01:00",_x000D_
          "LastRefreshDate": "2020-11-09T16:23:12.6388687+01:00",_x000D_
          "TotalRefreshCount": 9,_x000D_
          "CustomInfo": {}_x000D_
        }_x000D_
      },_x000D_
      "9772": {_x000D_
        "$type": "Inside.Core.Formula.Definition.DefinitionAC, Inside.Core.Formula",_x000D_
        "ID": 9772,_x000D_
        "Results": [_x000D_
          [_x000D_
            "Ingénieur et cadre"_x000D_
          ]_x000D_
        ],_x000D_
        "Statistics": {_x000D_
          "CreationDate": "2022-11-15T10:02:33.5192117+01:00",_x000D_
          "LastRefreshDate": "2020-11-09T16:23:12.6408636+01:00",_x000D_
          "TotalRefreshCount": 9,_x000D_
          "CustomInfo": {}_x000D_
        }_x000D_
      },_x000D_
      "9773": {_x000D_
        "$type": "Inside.Core.Formula.Definition.DefinitionAC, Inside.Core.Formula",_x000D_
        "ID": 9773,_x000D_
        "Results": [_x000D_
          [_x000D_
            "Ingénieur et cadre"_x000D_
          ]_x000D_
        ],_x000D_
        "Statistics": {_x000D_
          "CreationDate": "2022-11-15T10:02:33.5192117+01:00",_x000D_
          "LastRefreshDate": "2020-11-09T16:23:12.6418611+01:00",_x000D_
          "TotalRefreshCount": 9,_x000D_
          "CustomInfo": {}_x000D_
        }_x000D_
      },_x000D_
      "9774": {_x000D_
        "$type": "Inside.Core.Formula.Definition.DefinitionAC, Inside.Core.Formula",_x000D_
        "ID": 9774,_x000D_
        "Results": [_x000D_
          [_x000D_
            "Employé"_x000D_
          ]_x000D_
        ],_x000D_
        "Statistics": {_x000D_
          "CreationDate": "2022-11-15T10:02:33.5192117+01:00",_x000D_
          "LastRefreshDate": "2020-11-09T16:23:12.6438553+01:00",_x000D_
          "TotalRefreshCount": 9,_x000D_
          "CustomInfo": {}_x000D_
        }_x000D_
      },_x000D_
      "9775": {_x000D_
        "$type": "Inside.Core.Formula.Definition.DefinitionAC, Inside.Core.Formula",_x000D_
        "ID": 9775,_x000D_
        "Results": [_x000D_
          [_x000D_
            "Employé"_x000D_
          ]_x000D_
        ],_x000D_
        "Statistics": {_x000D_
          "CreationDate": "2022-11-15T10:02:33.5192117+01:00",_x000D_
          "LastRefreshDate": "2020-11-09T16:23:12.6458503+01:00",_x000D_
          "TotalRefreshCount": 9,_x000D_
          "CustomInfo": {}_x000D_
        }_x000D_
      },_x000D_
      "9776": {_x000D_
        "$type": "Inside.Core.Formula.Definition.DefinitionAC, Inside.Core.Formula",_x000D_
        "ID": 9776,_x000D_
        "Results": [_x000D_
          [_x000D_
            "Ingénieur et cadre"_x000D_
          ]_x000D_
        ],_x000D_
        "Statistics": {_x000D_
          "CreationDate": "2022-11-15T10:02:33.5192117+01:00",_x000D_
          "LastRefreshDate": "2020-11-09T16:23:12.6468479+01:00",_x000D_
          "TotalRefreshCount": 9,_x000D_
          "CustomInfo": {}_x000D_
        }_x000D_
      },_x000D_
      "9777": {_x000D_
        "$type": "Inside.Core.Formula.Definition.DefinitionAC, Inside.Core.Formula",_x000D_
        "ID": 9777,_x000D_
        "Results": [_x000D_
          [_x000D_
            "Employé"_x000D_
          ]_x000D_
        ],_x000D_
        "Statistics": {_x000D_
          "CreationDate": "2022-11-15T10:02:33.5192117+01:00",_x000D_
          "LastRefreshDate": "2020-11-09T16:23:12.6488423+01:00",_x000D_
          "TotalRefreshCount": 9,_x000D_
          "CustomInfo": {}_x000D_
        }_x000D_
      },_x000D_
      "9778": {_x000D_
        "$type": "Inside.Core.Formula.Definition.DefinitionAC, Inside.Core.Formula",_x000D_
        "ID": 9778,_x000D_
        "Results": [_x000D_
          [_x000D_
            "Employé"_x000D_
          ]_x000D_
        ],_x000D_
        "Statistics": {_x000D_
          "CreationDate": "2022-11-15T10:02:33.5192117+01:00",_x000D_
          "LastRefreshDate": "2020-11-09T16:23:12.6508377+01:00",_x000D_
          "TotalRefreshCount": 9,_x000D_
          "CustomInfo": {}_x000D_
        }_x000D_
      },_x000D_
      "9779": {_x000D_
        "$type": "Inside.Core.Formula.Definition.DefinitionAC, Inside.Core.Formula",_x000D_
        "ID": 9779,_x000D_
        "Results": [_x000D_
          [_x000D_
            "3"_x000D_
          ]_x000D_
        ],_x000D_
        "Statistics": {_x000D_
          "CreationDate": "2022-11-15T10:02:33.5192117+01:00",_x000D_
          "LastRefreshDate": "2022-03-15T17:46:55.8715991+01:00",_x000D_
          "TotalRefreshCount": 86,_x000D_
          "CustomInfo": {}_x000D_
        }_x000D_
      },_x000D_
      "9780": {_x000D_
        "$type": "Inside.Core.Formula.Definition.DefinitionAC, Inside.Core.Formula",_x000D_
        "ID": 9780,_x000D_
        "Results": [_x000D_
          [_x000D_
            "2"_x000D_
          ]_x000D_
        ],_x000D_
        "Statistics": {_x000D_
          "CreationDate": "2022-11-15T10:02:33.5192117+01:00",_x000D_
          "LastRefreshDate": "2020-11-09T16:33:27.114691+01:00",_x000D_
          "TotalRefreshCount": 10,_x000D_
          "CustomInfo": {}_x000D_
        }_x000D_
      },_x000D_
      "9781": {_x000D_
        "$type": "Inside.Core.Formula.Definition.DefinitionAC, Inside.Core.Formula",_x000D_
        "ID": 9781,_x000D_
        "Results": [_x000D_
          [_x000D_
            "3"_x000D_
          ]_x000D_
        ],_x000D_
        "Statistics": {_x000D_
          "CreationDate": "2022-11-15T10:02:33.5192117+01:00",_x000D_
          "LastRefreshDate": "2020-11-09T16:33:27.1178238+01:00",_x000D_
          "TotalRefreshCount": 10,_x000D_
          "CustomInfo": {}_x000D_
        }_x000D_
      },_x000D_
      "9782": {_x000D_
        "$type": "Inside.Core.Formula.Definition.DefinitionAC, Inside.Core.Formula",_x000D_
        "ID": 9782,_x000D_
        "Results": [_x000D_
          [_x000D_
            "1"_x000D_
          ]_x000D_
        ],_x000D_
        "Statistics": {_x000D_
          "CreationDate": "2022-11-15T10:02:33.5192117+01:00",_x000D_
          "LastRefreshDate": "2020-11-09T16:33:27.1198183+01:00",_x000D_
          "TotalRefreshCount": 10,_x000D_
          "CustomInfo": {}_x000D_
        }_x000D_
      },_x000D_
      "9783": {_x000D_
        "$type": "Inside.Core.Formula.Definition.DefinitionAC, Inside.Core.Formula",_x000D_
        "ID": 9783,_x000D_
        "Results": [_x000D_
          [_x000D_
            "1"_x000D_
          ]_x000D_
        ],_x000D_
        "Statistics": {_x000D_
          "CreationDate": "2022-11-15T10:02:33.5192117+01:00",_x000D_
          "LastRefreshDate": "2020-11-09T16:23:12.6602113+01:00",_x000D_
          "TotalRefreshCount": 9,_x000D_
          "CustomInfo": {}_x000D_
        }_x000D_
      },_x000D_
      "9784": {_x000D_
        "$type": "Inside.Core.Formula.Definition.DefinitionAC, Inside.Core.Formula",_x000D_
        "ID": 9784,_x000D_
        "Results": [_x000D_
          [_x000D_
            "2"_x000D_
          ]_x000D_
        ],_x000D_
        "Statistics": {_x000D_
          "CreationDate": "2022-11-15T10:02:33.5192117+01:00",_x000D_
          "LastRefreshDate": "2020-11-09T16:23:12.6612091+01:00",_x000D_
          "TotalRefreshCount": 9,_x000D_
          "CustomInfo": {}_x000D_
        }_x000D_
      },_x000D_
      "9785": {_x000D_
        "$type": "Inside.Core.Formula.Definition.DefinitionAC, Inside.Cor</t>
  </si>
  <si>
    <t xml:space="preserve">e.Formula",_x000D_
        "ID": 9785,_x000D_
        "Results": [_x000D_
          [_x000D_
            "1"_x000D_
          ]_x000D_
        ],_x000D_
        "Statistics": {_x000D_
          "CreationDate": "2022-11-15T10:02:33.5192117+01:00",_x000D_
          "LastRefreshDate": "2020-11-09T16:23:12.6632042+01:00",_x000D_
          "TotalRefreshCount": 9,_x000D_
          "CustomInfo": {}_x000D_
        }_x000D_
      },_x000D_
      "9786": {_x000D_
        "$type": "Inside.Core.Formula.Definition.DefinitionAC, Inside.Core.Formula",_x000D_
        "ID": 9786,_x000D_
        "Results": [_x000D_
          [_x000D_
            "3"_x000D_
          ]_x000D_
        ],_x000D_
        "Statistics": {_x000D_
          "CreationDate": "2022-11-15T10:02:33.5192117+01:00",_x000D_
          "LastRefreshDate": "2020-11-09T16:23:12.6651987+01:00",_x000D_
          "TotalRefreshCount": 9,_x000D_
          "CustomInfo": {}_x000D_
        }_x000D_
      },_x000D_
      "9787": {_x000D_
        "$type": "Inside.Core.Formula.Definition.DefinitionAC, Inside.Core.Formula",_x000D_
        "ID": 9787,_x000D_
        "Results": [_x000D_
          [_x000D_
            "1"_x000D_
          ]_x000D_
        ],_x000D_
        "Statistics": {_x000D_
          "CreationDate": "2022-11-15T10:02:33.5192117+01:00",_x000D_
          "LastRefreshDate": "2020-11-09T16:23:12.6671933+01:00",_x000D_
          "TotalRefreshCount": 9,_x000D_
          "CustomInfo": {}_x000D_
        }_x000D_
      },_x000D_
      "9788": {_x000D_
        "$type": "Inside.Core.Formula.Definition.DefinitionAC, Inside.Core.Formula",_x000D_
        "ID": 9788,_x000D_
        "Results": [_x000D_
          [_x000D_
            "2"_x000D_
          ]_x000D_
        ],_x000D_
        "Statistics": {_x000D_
          "CreationDate": "2022-11-15T10:02:33.5192117+01:00",_x000D_
          "LastRefreshDate": "2020-11-09T16:23:12.669189+01:00",_x000D_
          "TotalRefreshCount": 9,_x000D_
          "CustomInfo": {}_x000D_
        }_x000D_
      },_x000D_
      "9789": {_x000D_
        "$type": "Inside.Core.Formula.Definition.DefinitionAC, Inside.Core.Formula",_x000D_
        "ID": 9789,_x000D_
        "Results": [_x000D_
          [_x000D_
            "2"_x000D_
          ]_x000D_
        ],_x000D_
        "Statistics": {_x000D_
          "CreationDate": "2022-11-15T10:02:33.5192117+01:00",_x000D_
          "LastRefreshDate": "2020-11-09T16:23:12.6711839+01:00",_x000D_
          "TotalRefreshCount": 9,_x000D_
          "CustomInfo": {}_x000D_
        }_x000D_
      },_x000D_
      "9790": {_x000D_
        "$type": "Inside.Core.Formula.Definition.DefinitionAC, Inside.Core.Formula",_x000D_
        "ID": 9790,_x000D_
        "Results": [_x000D_
          [_x000D_
            "2"_x000D_
          ]_x000D_
        ],_x000D_
        "Statistics": {_x000D_
          "CreationDate": "2022-11-15T10:02:33.5192117+01:00",_x000D_
          "LastRefreshDate": "2020-11-09T16:23:12.673178+01:00",_x000D_
          "TotalRefreshCount": 9,_x000D_
          "CustomInfo": {}_x000D_
        }_x000D_
      },_x000D_
      "9791": {_x000D_
        "$type": "Inside.Core.Formula.Definition.DefinitionAC, Inside.Core.Formula",_x000D_
        "ID": 9791,_x000D_
        "Results": [_x000D_
          [_x000D_
            "1"_x000D_
          ]_x000D_
        ],_x000D_
        "Statistics": {_x000D_
          "CreationDate": "2022-11-15T10:02:33.5192117+01:00",_x000D_
          "LastRefreshDate": "2020-11-09T16:23:12.6751724+01:00",_x000D_
          "TotalRefreshCount": 9,_x000D_
          "CustomInfo": {}_x000D_
        }_x000D_
      },_x000D_
      "9792": {_x000D_
        "$type": "Inside.Core.Formula.Definition.DefinitionAC, Inside.Core.Formula",_x000D_
        "ID": 9792,_x000D_
        "Results": [_x000D_
          [_x000D_
            "2"_x000D_
          ]_x000D_
        ],_x000D_
        "Statistics": {_x000D_
          "CreationDate": "2022-11-15T10:02:33.5192117+01:00",_x000D_
          "LastRefreshDate": "2020-11-09T16:23:12.6771672+01:00",_x000D_
          "TotalRefreshCount": 9,_x000D_
          "CustomInfo": {}_x000D_
        }_x000D_
      },_x000D_
      "9793": {_x000D_
        "$type": "Inside.Core.Formula.Definition.DefinitionAC, Inside.Core.Formula",_x000D_
        "ID": 9793,_x000D_
        "Results": [_x000D_
          [_x000D_
            "2"_x000D_
          ]_x000D_
        ],_x000D_
        "Statistics": {_x000D_
          "CreationDate": "2022-11-15T10:02:33.5192117+01:00",_x000D_
          "LastRefreshDate": "2020-11-09T16:23:12.6781643+01:00",_x000D_
          "TotalRefreshCount": 9,_x000D_
          "CustomInfo": {}_x000D_
        }_x000D_
      },_x000D_
      "9794": {_x000D_
        "$type": "Inside.Core.Formula.Definition.DefinitionAC, Inside.Core.Formula",_x000D_
        "ID": 9794,_x000D_
        "Results": [_x000D_
          [_x000D_
            "4"_x000D_
          ]_x000D_
        ],_x000D_
        "Statistics": {_x000D_
          "CreationDate": "2022-11-15T10:02:33.5192117+01:00",_x000D_
          "LastRefreshDate": "2020-11-09T16:23:12.6801586+01:00",_x000D_
          "TotalRefreshCount": 9,_x000D_
          "CustomInfo": {}_x000D_
        }_x000D_
      },_x000D_
      "9795": {_x000D_
        "$type": "Inside.Core.Formula.Definition.DefinitionAC, Inside.Core.Formula",_x000D_
        "ID": 9795,_x000D_
        "Results": [_x000D_
          [_x000D_
            "2"_x000D_
          ]_x000D_
        ],_x000D_
        "Statistics": {_x000D_
          "CreationDate": "2022-11-15T10:02:33.5192117+01:00",_x000D_
          "LastRefreshDate": "2020-11-09T16:23:12.6821539+01:00",_x000D_
          "TotalRefreshCount": 9,_x000D_
          "CustomInfo": {}_x000D_
        }_x000D_
      },_x000D_
      "9796": {_x000D_
        "$type": "Inside.Core.Formula.Definition.DefinitionAC, Inside.Core.Formula",_x000D_
        "ID": 9796,_x000D_
        "Results": [_x000D_
          [_x000D_
            "2"_x000D_
          ]_x000D_
        ],_x000D_
        "Statistics": {_x000D_
          "CreationDate": "2022-11-15T10:02:33.5192117+01:00",_x000D_
          "LastRefreshDate": "2020-11-09T16:23:12.6841487+01:00",_x000D_
          "TotalRefreshCount": 9,_x000D_
          "CustomInfo": {}_x000D_
        }_x000D_
      },_x000D_
      "9797": {_x000D_
        "$type": "Inside.Core.Formula.Definition.DefinitionAC, Inside.Core.Formula",_x000D_
        "ID": 9797,_x000D_
        "Results": [_x000D_
          [_x000D_
            "2"_x000D_
          ]_x000D_
        ],_x000D_
        "Statistics": {_x000D_
          "CreationDate": "2022-11-15T10:02:33.5192117+01:00",_x000D_
          "LastRefreshDate": "2020-11-09T16:23:12.6851466+01:00",_x000D_
          "TotalRefreshCount": 9,_x000D_
          "CustomInfo": {}_x000D_
        }_x000D_
      },_x000D_
      "9798": {_x000D_
        "$type": "Inside.Core.Formula.Definition.DefinitionAC, Inside.Core.Formula",_x000D_
        "ID": 9798,_x000D_
        "Results": [_x000D_
          [_x000D_
            "1"_x000D_
          ]_x000D_
        ],_x000D_
        "Statistics": {_x000D_
          "CreationDate": "2022-11-15T10:02:33.5192117+01:00",_x000D_
          "LastRefreshDate": "2020-11-09T16:23:12.6871409+01:00",_x000D_
          "TotalRefreshCount": 9,_x000D_
          "CustomInfo": {}_x000D_
        }_x000D_
      },_x000D_
      "9799": {_x000D_
        "$type": "Inside.Core.Formula.Definition.DefinitionAC, Inside.Core.Formula",_x000D_
        "ID": 9799,_x000D_
        "Results": [_x000D_
          [_x000D_
            "3"_x000D_
          ]_x000D_
        ],_x000D_
        "Statistics": {_x000D_
          "CreationDate": "2022-11-15T10:02:33.5192117+01:00",_x000D_
          "LastRefreshDate": "2020-11-09T16:23:12.6891367+01:00",_x000D_
          "TotalRefreshCount": 9,_x000D_
          "CustomInfo": {}_x000D_
        }_x000D_
      },_x000D_
      "9800": {_x000D_
        "$type": "Inside.Core.Formula.Definition.DefinitionAC, Inside.Core.Formula",_x000D_
        "ID": 9800,_x000D_
        "Results": [_x000D_
          [_x000D_
            "1"_x000D_
          ]_x000D_
        ],_x000D_
        "Statistics": {_x000D_
          "CreationDate": "2022-11-15T10:02:33.5192117+01:00",_x000D_
          "LastRefreshDate": "2020-11-09T16:23:12.6911303+01:00",_x000D_
          "TotalRefreshCount": 9,_x000D_
          "CustomInfo": {}_x000D_
        }_x000D_
      },_x000D_
      "9801": {_x000D_
        "$type": "Inside.Core.Formula.Definition.DefinitionAC, Inside.Core.Formula",_x000D_
        "ID": 9801,_x000D_
        "Results": [_x000D_
          [_x000D_
            "2"_x000D_
          ]_x000D_
        ],_x000D_
        "Statistics": {_x000D_
          "CreationDate": "2022-11-15T10:02:33.5192117+01:00",_x000D_
          "LastRefreshDate": "2020-11-09T16:23:12.6931251+01:00",_x000D_
          "TotalRefreshCount": 9,_x000D_
          "CustomInfo": {}_x000D_
        }_x000D_
      },_x000D_
      "9802": {_x000D_
        "$type": "Inside.Core.Formula.Definition.DefinitionAC, Inside.Core.Formula",_x000D_
        "ID": 9802,_x000D_
        "Results": [_x000D_
          [_x000D_
            "1"_x000D_
          ]_x000D_
        ],_x000D_
        "Statistics": {_x000D_
          "CreationDate": "2022-11-15T10:02:33.5192117+01:00",_x000D_
          "LastRefreshDate": "2020-11-09T16:23:12.6941218+01:00",_x000D_
          "TotalRefreshCount": 9,_x000D_
          "CustomInfo": {}_x000D_
        }_x000D_
      },_x000D_
      "9803": {_x000D_
        "$type": "Inside.Core.Formula.Definition.DefinitionAC, Inside.Core.Formula",_x000D_
        "ID": 9803,_x000D_
        "Results": [_x000D_
          [_x000D_
            "3"_x000D_
          ]_x000D_
        ],_x000D_
        "Statistics": {_x000D_
          "CreationDate": "2022-11-15T10:02:33.5192117+01:00",_x000D_
          "LastRefreshDate": "2020-11-09T16:23:12.6961358+01:00",_x000D_
          "TotalRefreshCount": 9,_x000D_
          "CustomInfo": {}_x000D_
        }_x000D_
      },_x000D_
      "9804": {_x000D_
        "$type": "Inside.Core.Formula.Definition.DefinitionAC, Inside.Core.Formula",_x000D_
        "ID": 9804,_x000D_
        "Results": [_x000D_
          [_x000D_
            "1"_x000D_
          ]_x000D_
        ],_x000D_
        "Statistics": {_x000D_
          "CreationDate": "2022-11-15T10:02:33.5192117+01:00",_x000D_
          "LastRefreshDate": "2020-11-09T16:23:12.6981473+01:00",_x000D_
          "TotalRefreshCount": 9,_x000D_
          "CustomInfo": {}_x000D_
        }_x000D_
      },_x000D_
      "9805": {_x000D_
        "$type": "Inside.Core.Formula.Definition.DefinitionAC, Inside.Core.Formula",_x000D_
        "ID": 9805,_x000D_
        "Results": [_x000D_
          [_x000D_
            "1"_x000D_
          ]_x000D_
        ],_x000D_
        "Statistics": {_x000D_
          "CreationDate": "2022-11-15T10:02:33.5192117+01:00",_x000D_
          "LastRefreshDate": "2020-11-09T16:23:12.699144+01:00",_x000D_
          "TotalRefreshCount": 9,_x000D_
          "CustomInfo": {}_x000D_
        }_x000D_
      },_x000D_
      "9806": {_x000D_
        "$type": "Inside.Core.Formula.Definition.DefinitionAC, Inside.Core.Formula",_x000D_
        "ID": 9806,_x000D_
        "Results": [_x000D_
          [_x000D_
            "2"_x000D_
          ]_x000D_
        ],_x000D_
        "Statistics": {_x000D_
          "CreationDate": "2022-11-15T10:02:33.5192117+01:00",_x000D_
          "LastRefreshDate": "2020-11-09T16:23:12.7016415+01:00",_x000D_
          "TotalRefreshCount": 9,_x000D_
          "CustomInfo": {}_x000D_
        }_x000D_
      },_x000D_
      "9807": {_x000D_
        "$type": "Inside.Core.Formula.Definition.DefinitionAC, Inside.Core.Formula",_x000D_
        "ID": 9807,_x000D_
        "Results": [_x000D_
          [_x000D_
            "3"_x000D_
          ]_x000D_
        ],_x000D_
        "Statistics": {_x000D_
          "CreationDate": "2022-11-15T10:02:33.5192117+01:00",_x000D_
          "LastRefreshDate": "2020-11-09T16:23:12.7036358+01:00",_x000D_
          "TotalRefreshCount": 9,_x000D_
          "CustomInfo": {}_x000D_
        }_x000D_
      },_x000D_
      "9808": {_x000D_
        "$type": "Inside.Core.Formula.Definition.DefinitionAC, Inside.Core.Formula",_x000D_
        "ID": 9808,_x000D_
        "Results": [_x000D_
          [_x000D_
            "1"_x000D_
          ]_x000D_
        ],_x000D_
        "Statistics": {_x000D_
          "CreationDate": "2022-11-15T10:02:33.5192117+01:00",_x000D_
          "LastRefreshDate": "2020-11-09T16:23:12.7056307+01:00",_x000D_
          "TotalRefreshCount": 9,_x000D_
          "CustomInfo": {}_x000D_
        }_x000D_
      },_x000D_
      "9809": {_x000D_
        "$type": "Inside.Core.Formula.Definition.DefinitionAC, Inside.Core.Formula",_x000D_
        "ID": 9809,_x000D_
        "Results": [_x000D_
          [_x000D_
            "1"_x000D_
          ]_x000D_
        ],_x000D_
        "Statistics": {_x000D_
          "CreationDate": "2022-11-15T10:02:33.5192117+01:00",_x000D_
          "LastRefreshDate": "2020-11-09T16:23:12.7076258+01:00",_x000D_
          "TotalRefreshCount": 9,_x000D_
          "CustomInfo": {}_x000D_
        }_x000D_
      },_x000D_
      "9810": {_x000D_
        "$type": "Inside.Core.Formula.Definition.DefinitionAC, Inside.Core.Formula",_x000D_
        "ID": 9810,_x000D_
        "Results": [_x000D_
          [_x000D_
            "2"_x000D_
          ]_x000D_
        ],_x000D_
        "Statistics": {_x000D_
          "CreationDate": "2022-11-15T10:02:33.5192117+01:00",_x000D_
          "LastRefreshDate": "2020-11-09T16:23:12.7096205+01:00",_x000D_
          "TotalRefreshCount": 9,_x000D_
          "CustomInfo": {}_x000D_
        }_x000D_
      },_x000D_
      "9811": {_x000D_
        "$type": "Inside.Core.Formula.Definition.DefinitionAC, Inside.Core.Formula",_x000D_
        "ID": 9811,_x000D_
        "Results": [_x000D_
          [_x000D_
            "3"_x000D_
          ]_x000D_
        ],_x000D_
        "Statistics": {_x000D_
          "CreationDate": "2022-11-15T10:02:33.5192117+01:00",_x000D_
          "LastRefreshDate": "2020-11-09T16:23:12.7116147+01:00",_x000D_
          "TotalRefreshCount": 9,_x000D_
          "CustomInfo": {}_x000D_
        }_x000D_
      },_x000D_
      "9812": {_x000D_
        "$type": "Inside.Core.Formula.Definition.DefinitionAC, Inside.Core.Formula",_x000D_
        "ID": 9812,_x000D_
        "Results": [_x000D_
          [_x000D_
            "2"_x000D_
          ]_x000D_
        ],_x000D_
        "Statistics": {_x000D_
          "CreationDate": "2022-11-15T10:02:33.5192117+01:00",_x000D_
          "LastRefreshDate": "2020-11-09T16:23:12.7156045+01:00",_x000D_
          "TotalRefreshCount": 9,_x000D_
          "CustomInfo": {}_x000D_
        }_x000D_
      },_x000D_
      "9813": {_x000D_
        "$type": "Inside.Core.Formula.Definition.DefinitionAC, Inside.Core.Formula",_x000D_
        "ID": 9813,_x000D_
        "Results": [_x000D_
          [_x000D_
            "1"_x000D_
          ]_x000D_
        ],_x000D_
        "Statistics": {_x000D_
          "CreationDate": "2022-11-15T10:02:33.5192117+01:00",_x000D_
          "LastRefreshDate": "2020-11-09T16:23:12.7185964+01:00",_x000D_
          "TotalRefreshCount": 9,_x000D_
          "CustomInfo": {}_x000D_
        }_x000D_
      },_x000D_
      "9814": {_x000D_
        "$type": "Inside.Core.Formula.Definition.DefinitionAC, Inside.Core.Formula",_x000D_
        "ID": 9814,_x000D_
        "Results": [_x000D_
          [_x000D_
            "2"_x000D_
          ]_x000D_
        ],_x000D_
        "Statistics": {_x000D_
          "CreationDate": "2022-11-15T10:02:33.5192117+01:00",_x000D_
          "LastRefreshDate": "2020-11-09T16:23:12.7365479+01:00",_x000D_
          "TotalRefreshCount": 9,_x000D_
          "CustomInfo": {}_x000D_
        }_x000D_
      },_x000D_
      "9815": {_x000D_
        "$type": "Inside.Core.Formula.Definition.DefinitionAC, Inside.Core.Formula",_x000D_
        "ID": 9815,_x000D_
        "Results": [_x000D_
          [_x000D_
            "2"_x000D_
          ]_x000D_
        ],_x000D_
        "Statistics": {_x000D_
          "CreationDate": "2022-11-15T10:02:33.5192117+01:00",_x000D_
          "LastRefreshDate": "2020-11-09T16:23:12.7385432+01:00",_x000D_
          "TotalRefreshCount": 9,_x000D_
          "CustomInfo": {}_x000D_
        }_x000D_
      },_x000D_
      "9816": {_x000D_
        "$type": "Inside.Core.Formula.Definition.DefinitionAC, Inside.Core.Formula",_x000D_
        "ID": 9816,_x000D_
        "Results": [_x000D_
          [_x000D_
            "4"_x000D_
          ]_x000D_
        ],_x000D_
        "Statistics": {_x000D_
          "CreationDate": "2022-11-15T10:02:33.5192117+01:00",_x000D_
          "LastRefreshDate": "2020-11-09T16:23:12.7405374+01:00",_x000D_
          "TotalRefreshCount": 9,_x000D_
          "CustomInfo": {}_x000D_
        }_x000D_
      },_x000D_
      "9817": {_x000D_
        "$type": "Inside.Core.Formula.Definition.DefinitionAC, Inside.Core.Formula",_x000D_
        "ID": 9817,_x000D_
        "Results": [_x000D_
          [_x000D_
            "2"_x000D_
          ]_x000D_
        ],_x000D_
        "Statistics": {_x000D_
          "CreationDate": "2022-11-15T10:02:33.5192117+01:00",_x000D_
          "LastRefreshDate": "2020-11-09T16:23:12.7425321+01:00",_x000D_
          "TotalRefreshCount": 9,_x000D_
          "CustomInfo": {}_x000D_
        }_x000D_
      },_x000D_
      "9818": {_x000D_
        "$type": "Inside.Core.Formula.Definition.DefinitionAC, Inside.Core.Formula",_x000D_
        "ID": 9818,_x000D_
        "Results": [_x000D_
          [_x000D_
            "1"_x000D_
          ]_x000D_
        ],_x000D_
        "Statistics": {_x000D_
          "CreationDate": "2022-11-15T10:02:33.5192117+01:00",_x000D_
          "LastRefreshDate": "2020-11-09T16:23:12.7445273+01:00",_x000D_
          "TotalRefreshCount": 9,_x000D_
          "CustomInfo": {}_x000D_
        }_x000D_
      },_x000D_
      "9819": {_x000D_
        "$type": "Inside.Core.Formula.Definition.DefinitionAC, Inside.Core.Formula",_x000D_
        "ID": 9819,_x000D_
        "Results": [_x000D_
          [_x000D_
            "2"_x000D_
          ]_x000D_
        ],_x000D_
        "Statistics": {_x000D_
          "CreationDate": "2022-11-15T10:02:33.5192117+01:00",_x000D_
          "LastRefreshDate": "2020-11-09T16:23:12.7465218+01:00",_x000D_
          "TotalRefreshCount": 9,_x000D_
          "CustomInfo": {}_x000D_
        }_x000D_
      },_x000D_
      "9820": {_x000D_
        "$type": "Inside.Core.Formula.Definition.DefinitionAC, Inside.Core.Formula",_x000D_
        "ID": 9820,_x000D_
        "Results": [_x000D_
          [_x000D_
            "3"_x000D_
          ]_x000D_
        ],_x000D_
        "Statistics": {_x000D_
          "CreationDate": "2022-11-15T10:02:33.5192117+01:00",_x000D_
          "LastRefreshDate": "2020-11-09T16:23:12.7475192+01:00",_x000D_
          "TotalRefreshCount": 9,_x000D_
          "CustomInfo": {}_x000D_
        }_x000D_
      },_x000D_
      "9821": {_x000D_
        "$type": "Inside.Core.Formula.Definition.DefinitionAC, Inside.Core.Formula",_x000D_
        "ID": 9821,_x000D_
        "Results": [_x000D_
          [_x000D_
            "3"_x000D_
          ]_x000D_
        ],_x000D_
        "Statistics": {_x000D_
          "CreationDate": "2022-11-15T10:02:33.5192117+01:00",_x000D_
          "LastRefreshDate": "2020-11-09T16:23:12.7495137+01:00",_x000D_
          "TotalRefreshCount": 9,_x000D_
          "CustomInfo": {}_x000D_
        }_x000D_
      },_x000D_
      "9822": {_x000D_
        "$type": "Inside.Core.Formula.Definition.DefinitionAC, Inside.Core.Formula",_x000D_
        "ID": 9822,_x000D_
        "Results": [_x000D_
          [_x000D_
            "1"_x000D_
          ]_x000D_
        ],_x000D_
        "Statistics": {_x000D_
          "CreationDate": "2022-11-15T10:02:33.5192117+01:00",_x000D_
          "LastRefreshDate": "2020-11-09T16:23:12.7525055+01:00",_x000D_
          "TotalRefreshCount": 9,_x000D_
          "CustomInfo": {}_x000D_
        }_x000D_
      },_x000D_
      "9823": {_x000D_
        "$type": "Inside.Core.Formula.Definition.DefinitionAC, Inside.Core.Formula",_x000D_
        "ID": 9823,_x000D_
        "Results": [_x000D_
          [_x000D_
            "2"_x000D_
          ]_x000D_
        ],_x000D_
        "Statistics": {_x000D_
          "CreationDate": "2022-11-15T10:02:33.5192117+01:00",_x000D_
          "LastRefreshDate": "2020-11-09T16:23:12.7564948+01:00",_x000D_
          "TotalRefreshCount": 9,_x000D_
          "CustomInfo": {}_x000D_
        }_x000D_
      },_x000D_
      "9824": {_x000D_
        "$type": "Inside.Core.Formula.Definition.DefinitionAC, Inside.Core.Formula",_x000D_
        "ID": 9824,_x000D_
        "Results": [_x000D_
          [_x000D_
            "2"_x000D_
          ]_x000D_
        ],_x000D_
        "Statistics": {_x000D_
          "CreationDate": "2022-11-15T10:02:33.5192117+01:00",_x000D_
          "LastRefreshDate": "2020-11-09T16:23:12.7604841+01:00",_x000D_
          "TotalRefreshCount": 9,_x000D_
          "CustomInfo": {}_x000D_
        }_x000D_
      },_x000D_
      "9825": {_x000D_
        "$type": "Inside.Core.Formula.Definition.DefinitionAC, Inside.Core.Formula",_x000D_
        "ID": 9825,_x000D_
        "Results": [_x000D_
          [_x000D_
            "2"_x000D_
          ]_x000D_
        ],_x000D_
        "Statistics": {_x000D_
          "CreationDate": "2022-11-15T10:02:33.5192117+01:00",_x000D_
          "LastRefreshDate": "2020-11-09T16:23:12.7634779+01:00",_x000D_
          "TotalRefreshCount": 9,_x000D_
          "CustomInfo": {}_x000D_
        }_x000D_
      },_x000D_
      "9826": {_x000D_
        "$type": "Inside.Core.Formula.Definition.DefinitionAC, Inside.Core.Formula",_x000D_
        "ID": 9826,_x000D_
        "Results": [_x000D_
          [_x000D_
            "1"_x000D_
          ]_x000D_
        ],_x000D_
        "Statistics": {_x000D_
          "CreationDate": "2022-11-15T10:02:33.5192117+01:00",_x000D_
          "LastRefreshDate": "2020-11-09T16:23:12.7654739+01:00",_x000D_
          "TotalRefreshCount": 9,_x000D_
          "CustomInfo": {}_x000D_
        }_x000D_
      },_x000D_
      "9827": {_x000D_
        "$type": "Inside.Core.Formula.Definition.DefinitionAC, Inside.Core.Formula",_x000D_
        "ID": 9827,_x000D_
        "Results": [_x000D_
          [_x000D_
            "2"_x000D_
          ]_x000D_
        ],_x000D_
        "Statistics": {_x000D_
          "CreationDate": "2022-11-15T10:02:33.5192117+01:00",_x000D_
          "LastRefreshDate": "2020-11-09T16:23:12.7684651+01:00",_x000D_
          "TotalRefreshCount": 9,_x000D_
          "CustomInfo": {}_x000D_
        }_x000D_
      },_x000D_
      "9828": {_x000D_
        "$type": "Inside.Core.Formula.Definition.DefinitionAC, Inside.Core.Formula",_x000D_
        "ID": 9828,_x000D_
        "Results": [_x000D_
          [_x000D_
            "2"_x000D_
          ]_x000D_
        ],_x000D_
        "Statistics": {_x000D_
          "CreationDate": "2022-11-15T10:02:33.5192117+01:00",_x000D_
          "LastRefreshDate": "2020-11-09T16:23:12.7704595+01:00",_x000D_
          "TotalRefreshCount": 9,_x000D_
          "CustomInfo": {}_x000D_
        }_x000D_
      },_x000D_
      "9829": {_x000D_
        "$type": "Inside.Core.Formula.Definition.DefinitionAC, Inside.Core.Formula",_x000D_
        "ID": 9829,_x000D_
        "Results": [_x000D_
          [_x000D_
            "1"_x000D_
          ]_x000D_
        ],_x000D_
        "Statistics": {_x000D_
          "CreationDate": "2022-11-15T10:02:33.5192117+01:00",_x000D_
          "LastRefreshDate": "2020-11-09T16:23:12.7724544+01:00",_x000D_
          "TotalRefreshCount": 9,_x000D_
          "CustomInfo": {}_x000D_
        }_x000D_
      },_x000D_
      "9830": {_x000D_
        "$type": "Inside.Core.Formula.Definition.DefinitionAC, Inside.Core.Formula",_x000D_
        "ID": 9830,_x000D_
        "Results": [_x000D_
          [_x000D_
            "3"_x000D_
          ]_x000D_
        ],_x000D_
        "Statistics": {_x000D_
          "CreationDate": "2022-11-15T10:02:33.5192117+01:00",_x000D_
          "LastRefreshDate": "2020-11-09T16:23:12.7744491+01:00",_x000D_
          "TotalRefreshCount": 9,_x000D_
          "CustomInfo": {}_x000D_
        }_x000D_
      },_x000D_
      "9831": {_x000D_
        "$type": "Inside.Core.Formula.Definition.DefinitionAC, Inside.Core.Formula",_x000D_
        "ID": 9831,_x000D_
        "Results": [_x000D_
          [_x000D_
            "1"_x000D_
          ]_x000D_
        ],_x000D_
        "Statistics": {_x000D_
          "CreationDate": "2022-11-15T10:02:33.5192117+01:00",_x000D_
          "LastRefreshDate": "2020-11-09T16:23:12.7764434+01:00",_x000D_
          "TotalRefreshCount": 9,_x000D_
          "CustomInfo": {}_x000D_
        }_x000D_
      },_x000D_
      "9832": {_x000D_
        "$type": "Inside.Core.Formula.Definition.DefinitionAC, Inside.Core.Formula",_x000D_
        "ID": 9832,_x000D_
        "Results": [_x000D_
          [_x000D_
            "Catégorie 1"_x000D_
          ]_x000D_
        ],_x000D_
        "Statistics": {_x000D_
          "CreationDate": "2022-11-15T10:02:33.5192117+01:00",_x000D_
          "LastRefreshDate": "2020-11-09T16:33:27.1228103+01:00",_x000D_
          "TotalRefreshCount": 10,_x000D_
          "CustomInfo": {}_x000D_
        }_x000D_
      },_x000D_
      "9833": {_x000D_
        "$type": "Inside.Core.Formula.Definition.DefinitionAC, Inside.Core.Formula",_x000D_
        "ID": 9833,_x000D_
        "Results": [_x000D_
          [_x000D_
            "Catégorie 3"_x000D_
          ]_x000D_
        ],_x000D_
        "Statistics": {_x000D_
          "CreationDate": "2022-11-15T10:02:33.5192117+01:00",_x000D_
          "LastRefreshDate": "2020-11-09T16:33:27.1248049+01:00",_x000D_
          "TotalRefreshCount": 10,_x000D_
          "CustomInfo": {}_x000D_
        }_x000D_
      },_x000D_
      "9834": {_x000D_
        "$type": "Inside.Core.Formula.Definition.DefinitionAC, Inside.Core.Formula",_x000D_
        "ID": 9834,_x000D_
        "Results": [_x000D_
          [_x000D_
            "Catégorie 1"_x000D_
          ]_x000D_
        ],_x000D_
        "Statistics": {_x000D_
          "CreationDate": "2022-11-15T10:02:33.5192117+01:00",_x000D_
          "LastRefreshDate": "2020-11-09T16:33:27.1277966+01:00",_x000D_
          "TotalRefreshCount": 10,_x000D_
          "CustomInfo": {}_x000D_
        }_x000D_
      },_x000D_
      "9835": {_x000D_
        "$type": "Inside.Core.Formula.Definition.DefinitionAC, Inside.Core.Formula",_x000D_
        "ID": 9835,_x000D_
        "Results": [_x000D_
          [_x000D_
            "Catégorie 1"_x000D_
          ]_x000D_
        ],_x000D_
        "Statistics": {_x000D_
          "CreationDate": "2022-11-15T10:02:33.5192117+01:00",_x000D_
          "LastRefreshDate": "2020-11-09T16:23:12.7854209+01:00",_x000D_
          "TotalRefreshCount": 9,_x000D_
          "CustomInfo": {}_x000D_
        }_x000D_
      },_x000D_
      "9836": {_x000D_
        "$type": "Inside.Core.Formula.Definition.DefinitionAC, Inside.Core.Formula",_x000D_
        "ID": 9836,_x000D_
        "Results": [_x000D_
          [_x000D_
            ""_x000D_
          ]_x000D_
        ],_x000D_
        "Statistics": {_x000D_
          "CreationDate": "2022-11-15T10:02:33.5192117+01:00",_x000D_
          "LastRefreshDate": "2020-11-09T16:23:12.7884129+01:00",_x000D_
          "TotalRefreshCount": 9,_x000D_
          "CustomInfo": {}_x000D_
        }_x000D_
      },_x000D_
      "9837": {_x000D_
        "$type": "Inside.Core.Formula.Definition.DefinitionAC, Inside.Core.Formula",_x000D_
        "ID": 9837,_x000D_
        "Results": [_x000D_
          [_x000D_
            "Catégorie 1"_x000D_
          ]_x000D_
        ],_x000D_
        "Statistics": {_x000D_
          "CreationDate": "2022-11-15T10:02:33.5192117+01:00",_x000D_
          "LastRefreshDate": "2020-11-09T16:23:12.7904067+01:00",_x000D_
          "TotalRefreshCount": 9,_x000D_
          "CustomInfo": {}_x000D_
        }_x000D_
      },_x000D_
      "9838": {_x000D_
        "$type": "Inside.Core.Formula.Definition.DefinitionAC, Inside.Core.Formula",_x000D_
        "ID": 9838,_x000D_
        "Results": [_x000D_
          [_x000D_
            "Catégorie 2"_x000D_
          ]_x000D_
        ],_x000D_
        "Statistics": {_x000D_
          "CreationDate": "2022-11-15T10:02:33.5192117+01:00",_x000D_
          "LastRefreshDate": "2020-11-09T16:23:12.7924015+01:00",_x000D_
          "TotalRefreshCount": 9,_x000D_
          "CustomInfo": {}_x000D_
        }_x000D_
      },_x000D_
      "9839": {_x000D_
        "$type": "Inside.Core.Formula.Definition.DefinitionAC, Inside.Core.Formula",_x000D_
        "ID": 9839,_x000D_
        "Results": [_x000D_
          [_x000D_
            ""_x000D_
          ]_x000D_
        ],_x000D_
        "Statistics": {_x000D_
          "CreationDate": "2022-11-15T10:02:33.5192117+01:00",_x000D_
          "LastRefreshDate": "2020-11-09T16:23:12.7943958+01:00",_x000D_
          "TotalRefreshCount": 9,_x000D_
          "CustomInfo": {}_x000D_
        }_x000D_
      },_x000D_
      "9840": {_x000D_
        "$type": "Inside.Core.Formula.Definition.DefinitionAC, Inside.Core.Formula",_x000D_
        "ID": 9840,_x000D_
        "Results": [_x000D_
          [_x000D_
            ""_x000D_
          ]_x000D_
        ],_x000D_
        "Statistics": {_x000D_
          "CreationDate": "2022-11-15T10:02:33.5192117+01:00",_x000D_
          "LastRefreshDate": "2020-11-09T16:23:12.7973883+01:00",_x000D_
          "TotalRefreshCount": 9,_x000D_
          "CustomInfo": {}_x000D_
        }_x000D_
      },_x000D_
      "9841": {_x000D_
        "$type": "Inside.Core.Formula.Definition.DefinitionAC, Inside.Core.Formula",_x000D_
        "ID": 9841,_x000D_
        "Results": [_x000D_
          [_x000D_
            "Employé"_x000D_
          ]_x000D_
        ],_x000D_
        "Statistics": {_x000D_
          "CreationDate": "2022-11-15T10:02:33.5192117+01:00",_x000D_
          "LastRefreshDate": "2020-11-09T16:33:27.1447509+01:00",_x000D_
          "TotalRefreshCount": 10,_x000D_
          "CustomInfo": {}_x000D_
        }_x000D_
      },_x000D_
      "9842": {_x000D_
        "$type": "Inside.Core.Formula.Definition.DefinitionAC, Inside.Core.Formula",_x000D_
        "ID": 9842,_x000D_
        "Results": [_x000D_
          [_x000D_
            "Ingénieur et cadre"_x000D_
          ]_x000D_
        ],_x000D_
        "Statistics": {_x000D_
          "CreationDate": "2022-11-15T10:02:33.5192117+01:00",_x000D_
          "LastRefreshDate": "2020-11-09T16:33:27.1467454+01:00",_x000D_
          "TotalRefreshCount": 10,_x000D_
          "CustomInfo": {}_x000D_
        }_x000D_
      },_x000D_
      "9843": {_x000D_
        "$type": "Inside.Core.Formula.Definition.DefinitionAC, Inside.Core.Formula",_x000D_
        "ID": 9843,_x000D_
        "Results": [_x000D_
          [_x000D_
            "Employé"_x000D_
          ]_x000D_
        ],_x000D_
        "Statistics": {_x000D_
          "CreationDate": "2022-11-15T10:02:33.5192117+01:00",_x000D_
          "LastRefreshDate": "2020-11-09T16:33:27.1497376+01:00",_x000D_
          "TotalRefreshCount": 10,_x000D_
          "CustomInfo": {}_x000D_
        }_x000D_
      },_x000D_
      "9844": {_x000D_
        "$type": "Inside.Core.Formula.Definition.DefinitionAC, Inside.Core.Formula",_x000D_
        "ID": 9844,_x000D_
        "Results": [_x000D_
          [_x000D_
            "Employé"_x000D_
          ]_x000D_
        ],_x000D_
        "Statistics": {_x000D_
          "CreationDate": "2022-11-15T10:02:33.5192117+01:00",_x000D_
          "LastRefreshDate": "2020-11-09T16:23:12.8328449+01:00",_x000D_
          "TotalRefreshCount": 9,_x000D_
          "CustomInfo": {}_x000D_
        }_x000D_
      },_x000D_
      "9845": {_x000D_
        "$type": "Inside.Core.Formula.Definition.DefinitionAC, Inside.Core.Formula",_x000D_
        "ID": 9845,_x000D_
        "Results": [_x000D_
          [_x000D_
            "Employé"_x000D_
          ]_x000D_
        ],_x000D_
        "Statistics": {_x000D_
          "CreationDate": "2022-11-15T10:02:33.5192117+01:00",_x000D_
          "LastRefreshDate": "2020-11-09T16:23:12.8348404+01:00",_x000D_
          "TotalRefreshCount": 9,_x000D_
          "CustomInfo": {}_x000D_
        }_x000D_
      },_x000D_
      "9846": {_x000D_
        "$type": "Inside.Core.Formula.Definition.DefinitionAC, Inside.Core.Formula",_x000D_
        "ID": 9846,_x000D_
        "Results": [_x000D_
          [_x000D_
            "Ingénieur et cadre"_x000D_
          ]_x000D_
        ],_x000D_
        "Statistics": {_x000D_
          "CreationDate": "2022-11-15T10:02:33.5192117+01:00",_x000D_
          "LastRefreshDate": "2020-11-09T16:23:12.8368345+01:00",_x000D_
          "TotalRefreshCount": 9,_x000D_
          "CustomInfo": {}_x000D_
        }_x000D_
      },_x000D_
      "9847": {_x000D_
        "$type": "Inside.Core.Formula.Definition.DefinitionAC, Inside.Core.Formula",_x000D_
        "ID": 9847,_x000D_
        "Results": [_x000D_
          [_x000D_
            "Employé"_x000D_
          ]_x000D_
        ],_x000D_
        "Statistics": {_x000D_
          "CreationDate": "2022-11-15T10:02:33.5192117+01:00",_x000D_
          "LastRefreshDate": "2020-11-09T16:23:12.839827+01:00",_x000D_
          "TotalRefreshCount": 9,_x000D_
          "CustomInfo": {}_x000D_
        }_x000D_
      },_x000D_
      "9848": {_x000D_
        "$type": "Inside.Core.Formula.Definition.DefinitionAC, Inside.Core.Formula",_x000D_
        "ID": 9848,_x000D_
        "Results": [_x000D_
          [_x000D_
            "Employé"_x000D_
          ]_x000D_
        ],_x000D_
        "Statistics": {_x000D_
          "CreationDate": "2022-11-15T10:02:33.5192117+01:00",_x000D_
          "LastRefreshDate": "2020-11-09T16:23:12.8418215+01:00",_x000D_
          "TotalRefreshCount": 9,_x000D_
          "CustomInfo": {}_x000D_
        }_x000D_
      },_x000D_
      "9849": {_x000D_
        "$type": "Inside.Core.Formula.Definition.DefinitionAC, Inside.Core.Formula",_x000D_
        "ID": 9849,_x000D_
        "Results": [_x000D_
          [_x000D_
            "Ingénieur et cadre"_x000D_
          ]_x000D_
        ],_x000D_
        "Statistics": {_x000D_
          "CreationDate": "2022-11-15T10:02:33.5192117+01:00",_x000D_
          "LastRefreshDate": "2020-11-09T16:23:12.843816+01:00",_x000D_
          "TotalRefreshCount": 9,_x000D_
          "CustomInfo": {}_x000D_
        }_x000D_
      },_x000D_
      "9850": {_x000D_
        "$type": "Inside.Core.Formula.Definition.DefinitionAC, Inside.Core.Formula",_x000D_
        "ID": 9850,_x000D_
        "Results": [_x000D_
          [_x000D_
            "Employé"_x000D_
          ]_x000D_
        ],_x000D_
        "Statistics": {_x000D_
          "CreationDate": "2022-11-15T10:02:33.5192117+01:00",_x000D_
          "LastRefreshDate": "2020-11-09T16:23:12.8458106+01:00",_x000D_
          "TotalRefreshCount": 9,_x000D_
          "CustomInfo": {}_x000D_
        }_x000D_
      },_x000D_
      "9851": {_x000D_
        "$type": "Inside.Core.Formula.Definition.DefinitionAC, Inside.Core.Formula",_x000D_
        "ID": 9851,_x000D_
        "Results": [_x000D_
          [_x000D_
            "Ingénieur et cadre"_x000D_
          ]_x000D_
        ],_x000D_
        "Statistics": {_x000D_
          "CreationDate": "2022-11-15T10:02:33.5192117+01:00",_x000D_
          "LastRefreshDate": "2020-11-09T16:23:12.8478053+01:00",_x000D_
          "TotalRefreshCount": 9,_x000D_
          "CustomInfo": {}_x000D_
        }_x000D_
      },_x000D_
      "9852": {_x000D_
        "$type": "Inside.Core.Formula.Definition.DefinitionAC, Inside.Core.Formula",_x000D_
        "ID": 9852,_x000D_
        "Results": [_x000D_
          [_x000D_
            "Employé"_x000D_
          ]_x000D_
        ],_x000D_
        "Statistics": {_x000D_
          "CreationDate": "2022-11-15T10:02:33.5192117+01:00",_x000D_
          "LastRefreshDate": "2020-11-09T16:23:12.8498003+01:00",_x000D_
          "TotalRefreshCount": 9,_x000D_
          "CustomInfo": {}_x000D_
        }_x000D_
      },_x000D_
      "9853": {_x000D_
        "$type": "Inside.Core.Formula.Definition.DefinitionAC, Inside.Core.Formula",_x000D_
        "ID": 9853,_x000D_
        "Results": [_x000D_
          [_x000D_
            "Ingénieur et cadre"_x000D_
          ]_x000D_
        ],_x000D_
        "Statistics": {_x000D_
          "CreationDate": "2022-11-15T10:02:33.5192117+01:00",_x000D_
          "LastRefreshDate": "2020-11-09T16:23:12.8528099+01:00",_x000D_
          "TotalRefreshCount": 9,_x000D_
          "CustomInfo": {}_x000D_
        }_x000D_
      },_x000D_
      "9854": {_x000D_
        "$type": "Inside.Core.Formula.Definition.DefinitionAC, Inside.Core.Formula",_x000D_
        "ID": 9854,_x000D_
        "Results": [_x000D_
          [_x000D_
            "Employé"_x000D_
          ]_x000D_
        ],_x000D_
        "Statistics": {_x000D_
          "CreationDate": "2022-11-15T10:02:33.5192117+01:00",_x000D_
          "LastRefreshDate": "2020-11-09T16:23:12.8567821+01:00",_x000D_
          "TotalRefreshCount": 8,_x000D_
          "CustomInfo": {}_x000D_
        }_x000D_
      },_x000D_
      "9855": {_x000D_
        "$type": "Inside.Core.Formula.Definition.DefinitionAC, Inside.Core.Formula",_x000D_
        "ID": 9855,_x000D_
        "Results": [_x000D_
          [_x000D_
            "Ingénieur et cadre"_x000D_
          ]_x000D_
        ],_x000D_
        "Statistics": {_x000D_
          "CreationDate": "2022-11-15T10:02:33.5192117+01:00",_x000D_
          "LastRefreshDate": "2020-11-09T16:23:12.8597757+01:00",_x000D_
          "TotalRefreshCount": 8,_x000D_
          "CustomInfo": {}_x000D_
        }_x000D_
      },_x000D_
      "9856": {_x000D_
        "$type": "Inside.Core.Formula.Definition.DefinitionAC, Inside.Core.Formula",_x000D_
        "ID": 9856,_x000D_
        "Results": [_x000D_
          [_x000D_
            "Ingénieur et cadre"_x000D_
          ]_x000D_
        ],_x000D_
        "Statistics": {_x000D_
          "CreationDate": "2022-11-15T10:02:33.5192117+01:00",_x000D_
          "LastRefreshDate": "2020-11-09T16:23:12.8617688+01:00",_x000D_
          "TotalRefreshCount": 8,_x000D_
          "CustomInfo": {}_x000D_
        }_x000D_
      },_x000D_
      "9857": {_x000D_
        "$type": "Inside.Core.Formula.Definition.DefinitionAC, Inside.Core.Formula",_x000D_
        "ID": 9857,_x000D_
        "Results": [_x000D_
          [_x000D_
            "Employé"_x000D_
          ]_x000D_
        ],_x000D_
        "Statistics": {_x000D_
          "CreationDate": "2022-11-15T10:02:33.5192117+01:00",_x000D_
          "LastRefreshDate": "2020-11-09T16:23:12.8637636+01:00",_x000D_
          "TotalRefreshCount": 8,_x000D_
          "CustomInfo": {}_x000D_
        }_x000D_
      },_x000D_
      "9858": {_x000D_
        "$type": "Inside.Core.Formula.Definition.DefinitionAC, Inside.Core.Formula",_x000D_
        "ID": 9858,_x000D_
        "Results": [_x000D_
          [_x000D_
            "Employé"_x000D_
          ]_x000D_
        ],_x000D_
        "Statistics": {_x000D_
          "CreationDate": "2022-11-15T10:02:33.5192117+01:00",_x000D_
          "LastRefreshDate": "2020-11-09T16:23:12.8657583+01:00",_x000D_
          "TotalRefreshCount": 8,_x000D_
          "CustomInfo": {}_x000D_
 </t>
  </si>
  <si>
    <t xml:space="preserve">       }_x000D_
      },_x000D_
      "9859": {_x000D_
        "$type": "Inside.Core.Formula.Definition.DefinitionAC, Inside.Core.Formula",_x000D_
        "ID": 9859,_x000D_
        "Results": [_x000D_
          [_x000D_
            "Ingénieur et cadre"_x000D_
          ]_x000D_
        ],_x000D_
        "Statistics": {_x000D_
          "CreationDate": "2022-11-15T10:02:33.5192117+01:00",_x000D_
          "LastRefreshDate": "2020-11-09T16:23:12.8677899+01:00",_x000D_
          "TotalRefreshCount": 8,_x000D_
          "CustomInfo": {}_x000D_
        }_x000D_
      },_x000D_
      "9860": {_x000D_
        "$type": "Inside.Core.Formula.Definition.DefinitionAC, Inside.Core.Formula",_x000D_
        "ID": 9860,_x000D_
        "Results": [_x000D_
          [_x000D_
            "Employé"_x000D_
          ]_x000D_
        ],_x000D_
        "Statistics": {_x000D_
          "CreationDate": "2022-11-15T10:02:33.5192117+01:00",_x000D_
          "LastRefreshDate": "2020-11-09T16:23:12.8727423+01:00",_x000D_
          "TotalRefreshCount": 8,_x000D_
          "CustomInfo": {}_x000D_
        }_x000D_
      },_x000D_
      "9861": {_x000D_
        "$type": "Inside.Core.Formula.Definition.DefinitionAC, Inside.Core.Formula",_x000D_
        "ID": 9861,_x000D_
        "Results": [_x000D_
          [_x000D_
            "Employé"_x000D_
          ]_x000D_
        ],_x000D_
        "Statistics": {_x000D_
          "CreationDate": "2022-11-15T10:02:33.5192117+01:00",_x000D_
          "LastRefreshDate": "2020-11-09T16:23:12.8747347+01:00",_x000D_
          "TotalRefreshCount": 8,_x000D_
          "CustomInfo": {}_x000D_
        }_x000D_
      },_x000D_
      "9862": {_x000D_
        "$type": "Inside.Core.Formula.Definition.DefinitionAC, Inside.Core.Formula",_x000D_
        "ID": 9862,_x000D_
        "Results": [_x000D_
          [_x000D_
            "Employé"_x000D_
          ]_x000D_
        ],_x000D_
        "Statistics": {_x000D_
          "CreationDate": "2022-11-15T10:02:33.5192117+01:00",_x000D_
          "LastRefreshDate": "2020-11-09T16:23:12.8767298+01:00",_x000D_
          "TotalRefreshCount": 8,_x000D_
          "CustomInfo": {}_x000D_
        }_x000D_
      },_x000D_
      "9863": {_x000D_
        "$type": "Inside.Core.Formula.Definition.DefinitionAC, Inside.Core.Formula",_x000D_
        "ID": 9863,_x000D_
        "Results": [_x000D_
          [_x000D_
            "Ingénieur et cadre"_x000D_
          ]_x000D_
        ],_x000D_
        "Statistics": {_x000D_
          "CreationDate": "2022-11-15T10:02:33.5192117+01:00",_x000D_
          "LastRefreshDate": "2020-11-09T16:23:12.8787247+01:00",_x000D_
          "TotalRefreshCount": 8,_x000D_
          "CustomInfo": {}_x000D_
        }_x000D_
      },_x000D_
      "9864": {_x000D_
        "$type": "Inside.Core.Formula.Definition.DefinitionAC, Inside.Core.Formula",_x000D_
        "ID": 9864,_x000D_
        "Results": [_x000D_
          [_x000D_
            "Employé"_x000D_
          ]_x000D_
        ],_x000D_
        "Statistics": {_x000D_
          "CreationDate": "2022-11-15T10:02:33.5192117+01:00",_x000D_
          "LastRefreshDate": "2020-11-09T16:23:12.8807191+01:00",_x000D_
          "TotalRefreshCount": 8,_x000D_
          "CustomInfo": {}_x000D_
        }_x000D_
      },_x000D_
      "9865": {_x000D_
        "$type": "Inside.Core.Formula.Definition.DefinitionAC, Inside.Core.Formula",_x000D_
        "ID": 9865,_x000D_
        "Results": [_x000D_
          [_x000D_
            "Employé"_x000D_
          ]_x000D_
        ],_x000D_
        "Statistics": {_x000D_
          "CreationDate": "2022-11-15T10:02:33.5192117+01:00",_x000D_
          "LastRefreshDate": "2020-11-09T16:23:12.8827138+01:00",_x000D_
          "TotalRefreshCount": 8,_x000D_
          "CustomInfo": {}_x000D_
        }_x000D_
      },_x000D_
      "9866": {_x000D_
        "$type": "Inside.Core.Formula.Definition.DefinitionAC, Inside.Core.Formula",_x000D_
        "ID": 9866,_x000D_
        "Results": [_x000D_
          [_x000D_
            "Employé"_x000D_
          ]_x000D_
        ],_x000D_
        "Statistics": {_x000D_
          "CreationDate": "2022-11-15T10:02:33.5192117+01:00",_x000D_
          "LastRefreshDate": "2020-11-09T16:23:12.8847609+01:00",_x000D_
          "TotalRefreshCount": 8,_x000D_
          "CustomInfo": {}_x000D_
        }_x000D_
      },_x000D_
      "9867": {_x000D_
        "$type": "Inside.Core.Formula.Definition.DefinitionAC, Inside.Core.Formula",_x000D_
        "ID": 9867,_x000D_
        "Results": [_x000D_
          [_x000D_
            "Employé"_x000D_
          ]_x000D_
        ],_x000D_
        "Statistics": {_x000D_
          "CreationDate": "2022-11-15T10:02:33.5192117+01:00",_x000D_
          "LastRefreshDate": "2020-11-09T16:23:12.8867039+01:00",_x000D_
          "TotalRefreshCount": 8,_x000D_
          "CustomInfo": {}_x000D_
        }_x000D_
      },_x000D_
      "9868": {_x000D_
        "$type": "Inside.Core.Formula.Definition.DefinitionAC, Inside.Core.Formula",_x000D_
        "ID": 9868,_x000D_
        "Results": [_x000D_
          [_x000D_
            "Employé"_x000D_
          ]_x000D_
        ],_x000D_
        "Statistics": {_x000D_
          "CreationDate": "2022-11-15T10:02:33.5192117+01:00",_x000D_
          "LastRefreshDate": "2020-11-09T16:23:12.8886978+01:00",_x000D_
          "TotalRefreshCount": 8,_x000D_
          "CustomInfo": {}_x000D_
        }_x000D_
      },_x000D_
      "9869": {_x000D_
        "$type": "Inside.Core.Formula.Definition.DefinitionAC, Inside.Core.Formula",_x000D_
        "ID": 9869,_x000D_
        "Results": [_x000D_
          [_x000D_
            "Ingénieur et cadre"_x000D_
          ]_x000D_
        ],_x000D_
        "Statistics": {_x000D_
          "CreationDate": "2022-11-15T10:02:33.5192117+01:00",_x000D_
          "LastRefreshDate": "2020-11-09T16:23:12.8916901+01:00",_x000D_
          "TotalRefreshCount": 8,_x000D_
          "CustomInfo": {}_x000D_
        }_x000D_
      },_x000D_
      "9870": {_x000D_
        "$type": "Inside.Core.Formula.Definition.DefinitionAC, Inside.Core.Formula",_x000D_
        "ID": 9870,_x000D_
        "Results": [_x000D_
          [_x000D_
            "Employé"_x000D_
          ]_x000D_
        ],_x000D_
        "Statistics": {_x000D_
          "CreationDate": "2022-11-15T10:02:33.5192117+01:00",_x000D_
          "LastRefreshDate": "2020-11-09T16:23:12.8936841+01:00",_x000D_
          "TotalRefreshCount": 8,_x000D_
          "CustomInfo": {}_x000D_
        }_x000D_
      },_x000D_
      "9871": {_x000D_
        "$type": "Inside.Core.Formula.Definition.DefinitionAC, Inside.Core.Formula",_x000D_
        "ID": 9871,_x000D_
        "Results": [_x000D_
          [_x000D_
            "Employé"_x000D_
          ]_x000D_
        ],_x000D_
        "Statistics": {_x000D_
          "CreationDate": "2022-11-15T10:02:33.5192117+01:00",_x000D_
          "LastRefreshDate": "2020-11-09T16:23:12.8956789+01:00",_x000D_
          "TotalRefreshCount": 8,_x000D_
          "CustomInfo": {}_x000D_
        }_x000D_
      },_x000D_
      "9872": {_x000D_
        "$type": "Inside.Core.Formula.Definition.DefinitionAC, Inside.Core.Formula",_x000D_
        "ID": 9872,_x000D_
        "Results": [_x000D_
          [_x000D_
            "Ingénieur et cadre"_x000D_
          ]_x000D_
        ],_x000D_
        "Statistics": {_x000D_
          "CreationDate": "2022-11-15T10:02:33.5192117+01:00",_x000D_
          "LastRefreshDate": "2020-11-09T16:23:12.8966767+01:00",_x000D_
          "TotalRefreshCount": 8,_x000D_
          "CustomInfo": {}_x000D_
        }_x000D_
      },_x000D_
      "9873": {_x000D_
        "$type": "Inside.Core.Formula.Definition.DefinitionAC, Inside.Core.Formula",_x000D_
        "ID": 9873,_x000D_
        "Results": [_x000D_
          [_x000D_
            "Ingénieur et cadre"_x000D_
          ]_x000D_
        ],_x000D_
        "Statistics": {_x000D_
          "CreationDate": "2022-11-15T10:02:33.5192117+01:00",_x000D_
          "LastRefreshDate": "2020-11-09T16:23:12.8986712+01:00",_x000D_
          "TotalRefreshCount": 8,_x000D_
          "CustomInfo": {}_x000D_
        }_x000D_
      },_x000D_
      "9874": {_x000D_
        "$type": "Inside.Core.Formula.Definition.DefinitionAC, Inside.Core.Formula",_x000D_
        "ID": 9874,_x000D_
        "Results": [_x000D_
          [_x000D_
            "Employé"_x000D_
          ]_x000D_
        ],_x000D_
        "Statistics": {_x000D_
          "CreationDate": "2022-11-15T10:02:33.5192117+01:00",_x000D_
          "LastRefreshDate": "2020-11-09T16:23:12.9006657+01:00",_x000D_
          "TotalRefreshCount": 8,_x000D_
          "CustomInfo": {}_x000D_
        }_x000D_
      },_x000D_
      "9875": {_x000D_
        "$type": "Inside.Core.Formula.Definition.DefinitionAC, Inside.Core.Formula",_x000D_
        "ID": 9875,_x000D_
        "Results": [_x000D_
          [_x000D_
            "Employé"_x000D_
          ]_x000D_
        ],_x000D_
        "Statistics": {_x000D_
          "CreationDate": "2022-11-15T10:02:33.5192117+01:00",_x000D_
          "LastRefreshDate": "2020-11-09T16:23:12.903659+01:00",_x000D_
          "TotalRefreshCount": 8,_x000D_
          "CustomInfo": {}_x000D_
        }_x000D_
      },_x000D_
      "9876": {_x000D_
        "$type": "Inside.Core.Formula.Definition.DefinitionAC, Inside.Core.Formula",_x000D_
        "ID": 9876,_x000D_
        "Results": [_x000D_
          [_x000D_
            "Employé"_x000D_
          ]_x000D_
        ],_x000D_
        "Statistics": {_x000D_
          "CreationDate": "2022-11-15T10:02:33.5192117+01:00",_x000D_
          "LastRefreshDate": "2020-11-09T16:23:12.9066511+01:00",_x000D_
          "TotalRefreshCount": 8,_x000D_
          "CustomInfo": {}_x000D_
        }_x000D_
      },_x000D_
      "9877": {_x000D_
        "$type": "Inside.Core.Formula.Definition.DefinitionAC, Inside.Core.Formula",_x000D_
        "ID": 9877,_x000D_
        "Results": [_x000D_
          [_x000D_
            "Ingénieur et cadre"_x000D_
          ]_x000D_
        ],_x000D_
        "Statistics": {_x000D_
          "CreationDate": "2022-11-15T10:02:33.5192117+01:00",_x000D_
          "LastRefreshDate": "2020-11-09T16:23:12.9096421+01:00",_x000D_
          "TotalRefreshCount": 8,_x000D_
          "CustomInfo": {}_x000D_
        }_x000D_
      },_x000D_
      "9878": {_x000D_
        "$type": "Inside.Core.Formula.Definition.DefinitionAC, Inside.Core.Formula",_x000D_
        "ID": 9878,_x000D_
        "Results": [_x000D_
          [_x000D_
            "Ingénieur et cadre"_x000D_
          ]_x000D_
        ],_x000D_
        "Statistics": {_x000D_
          "CreationDate": "2022-11-15T10:02:33.5192117+01:00",_x000D_
          "LastRefreshDate": "2020-11-09T16:23:12.9116377+01:00",_x000D_
          "TotalRefreshCount": 8,_x000D_
          "CustomInfo": {}_x000D_
        }_x000D_
      },_x000D_
      "9879": {_x000D_
        "$type": "Inside.Core.Formula.Definition.DefinitionAC, Inside.Core.Formula",_x000D_
        "ID": 9879,_x000D_
        "Results": [_x000D_
          [_x000D_
            "Employé"_x000D_
          ]_x000D_
        ],_x000D_
        "Statistics": {_x000D_
          "CreationDate": "2022-11-15T10:02:33.5192117+01:00",_x000D_
          "LastRefreshDate": "2020-11-09T16:23:12.9136317+01:00",_x000D_
          "TotalRefreshCount": 8,_x000D_
          "CustomInfo": {}_x000D_
        }_x000D_
      },_x000D_
      "9880": {_x000D_
        "$type": "Inside.Core.Formula.Definition.DefinitionAC, Inside.Core.Formula",_x000D_
        "ID": 9880,_x000D_
        "Results": [_x000D_
          [_x000D_
            "Employé"_x000D_
          ]_x000D_
        ],_x000D_
        "Statistics": {_x000D_
          "CreationDate": "2022-11-15T10:02:33.5192117+01:00",_x000D_
          "LastRefreshDate": "2020-11-09T16:23:12.915627+01:00",_x000D_
          "TotalRefreshCount": 8,_x000D_
          "CustomInfo": {}_x000D_
        }_x000D_
      },_x000D_
      "9881": {_x000D_
        "$type": "Inside.Core.Formula.Definition.DefinitionAC, Inside.Core.Formula",_x000D_
        "ID": 9881,_x000D_
        "Results": [_x000D_
          [_x000D_
            "Ingénieur et cadre"_x000D_
          ]_x000D_
        ],_x000D_
        "Statistics": {_x000D_
          "CreationDate": "2022-11-15T10:02:33.5192117+01:00",_x000D_
          "LastRefreshDate": "2020-11-09T16:23:12.9176228+01:00",_x000D_
          "TotalRefreshCount": 8,_x000D_
          "CustomInfo": {}_x000D_
        }_x000D_
      },_x000D_
      "9882": {_x000D_
        "$type": "Inside.Core.Formula.Definition.DefinitionAC, Inside.Core.Formula",_x000D_
        "ID": 9882,_x000D_
        "Results": [_x000D_
          [_x000D_
            "Employé"_x000D_
          ]_x000D_
        ],_x000D_
        "Statistics": {_x000D_
          "CreationDate": "2022-11-15T10:02:33.5192117+01:00",_x000D_
          "LastRefreshDate": "2020-11-09T16:23:12.9206143+01:00",_x000D_
          "TotalRefreshCount": 8,_x000D_
          "CustomInfo": {}_x000D_
        }_x000D_
      },_x000D_
      "9883": {_x000D_
        "$type": "Inside.Core.Formula.Definition.DefinitionAC, Inside.Core.Formula",_x000D_
        "ID": 9883,_x000D_
        "Results": [_x000D_
          [_x000D_
            "Employé"_x000D_
          ]_x000D_
        ],_x000D_
        "Statistics": {_x000D_
          "CreationDate": "2022-11-15T10:02:33.5192117+01:00",_x000D_
          "LastRefreshDate": "2020-11-09T16:23:12.9226086+01:00",_x000D_
          "TotalRefreshCount": 8,_x000D_
          "CustomInfo": {}_x000D_
        }_x000D_
      },_x000D_
      "9884": {_x000D_
        "$type": "Inside.Core.Formula.Definition.DefinitionAC, Inside.Core.Formula",_x000D_
        "ID": 9884,_x000D_
        "Results": [_x000D_
          [_x000D_
            "Ingénieur et cadre"_x000D_
          ]_x000D_
        ],_x000D_
        "Statistics": {_x000D_
          "CreationDate": "2022-11-15T10:02:33.5192117+01:00",_x000D_
          "LastRefreshDate": "2020-11-09T16:23:12.9236054+01:00",_x000D_
          "TotalRefreshCount": 8,_x000D_
          "CustomInfo": {}_x000D_
        }_x000D_
      },_x000D_
      "9885": {_x000D_
        "$type": "Inside.Core.Formula.Definition.DefinitionAC, Inside.Core.Formula",_x000D_
        "ID": 9885,_x000D_
        "Results": [_x000D_
          [_x000D_
            "Employé"_x000D_
          ]_x000D_
        ],_x000D_
        "Statistics": {_x000D_
          "CreationDate": "2022-11-15T10:02:33.5192117+01:00",_x000D_
          "LastRefreshDate": "2020-11-09T16:23:12.9256006+01:00",_x000D_
          "TotalRefreshCount": 8,_x000D_
          "CustomInfo": {}_x000D_
        }_x000D_
      },_x000D_
      "9886": {_x000D_
        "$type": "Inside.Core.Formula.Definition.DefinitionAC, Inside.Core.Formula",_x000D_
        "ID": 9886,_x000D_
        "Results": [_x000D_
          [_x000D_
            "Ingénieur et cadre"_x000D_
          ]_x000D_
        ],_x000D_
        "Statistics": {_x000D_
          "CreationDate": "2022-11-15T10:02:33.5192117+01:00",_x000D_
          "LastRefreshDate": "2020-11-09T16:23:12.9285927+01:00",_x000D_
          "TotalRefreshCount": 8,_x000D_
          "CustomInfo": {}_x000D_
        }_x000D_
      },_x000D_
      "9887": {_x000D_
        "$type": "Inside.Core.Formula.Definition.DefinitionAC, Inside.Core.Formula",_x000D_
        "ID": 9887,_x000D_
        "Results": [_x000D_
          [_x000D_
            "Employé"_x000D_
          ]_x000D_
        ],_x000D_
        "Statistics": {_x000D_
          "CreationDate": "2022-11-15T10:02:33.5192117+01:00",_x000D_
          "LastRefreshDate": "2020-11-09T16:23:12.9315864+01:00",_x000D_
          "TotalRefreshCount": 8,_x000D_
          "CustomInfo": {}_x000D_
        }_x000D_
      },_x000D_
      "9888": {_x000D_
        "$type": "Inside.Core.Formula.Definition.DefinitionAC, Inside.Core.Formula",_x000D_
        "ID": 9888,_x000D_
        "Results": [_x000D_
          [_x000D_
            "Employé"_x000D_
          ]_x000D_
        ],_x000D_
        "Statistics": {_x000D_
          "CreationDate": "2022-11-15T10:02:33.5192117+01:00",_x000D_
          "LastRefreshDate": "2020-11-09T16:23:12.9365726+01:00",_x000D_
          "TotalRefreshCount": 8,_x000D_
          "CustomInfo": {}_x000D_
        }_x000D_
      },_x000D_
      "9889": {_x000D_
        "$type": "Inside.Core.Formula.Definition.DefinitionAC, Inside.Core.Formula",_x000D_
        "ID": 9889,_x000D_
        "Results": [_x000D_
          [_x000D_
            "Employé"_x000D_
          ]_x000D_
        ],_x000D_
        "Statistics": {_x000D_
          "CreationDate": "2022-11-15T10:02:33.5192117+01:00",_x000D_
          "LastRefreshDate": "2020-11-09T16:23:12.9395651+01:00",_x000D_
          "TotalRefreshCount": 8,_x000D_
          "CustomInfo": {}_x000D_
        }_x000D_
      },_x000D_
      "9890": {_x000D_
        "$type": "Inside.Core.Formula.Definition.DefinitionAC, Inside.Core.Formula",_x000D_
        "ID": 9890,_x000D_
        "Results": [_x000D_
          [_x000D_
            "Ingénieur et cadre"_x000D_
          ]_x000D_
        ],_x000D_
        "Statistics": {_x000D_
          "CreationDate": "2022-11-15T10:02:33.5192117+01:00",_x000D_
          "LastRefreshDate": "2020-11-09T16:23:12.9425562+01:00",_x000D_
          "TotalRefreshCount": 8,_x000D_
          "CustomInfo": {}_x000D_
        }_x000D_
      },_x000D_
      "9891": {_x000D_
        "$type": "Inside.Core.Formula.Definition.DefinitionAC, Inside.Core.Formula",_x000D_
        "ID": 9891,_x000D_
        "Results": [_x000D_
          [_x000D_
            "Employé"_x000D_
          ]_x000D_
        ],_x000D_
        "Statistics": {_x000D_
          "CreationDate": "2022-11-15T10:02:33.5192117+01:00",_x000D_
          "LastRefreshDate": "2020-11-09T16:23:12.94455+01:00",_x000D_
          "TotalRefreshCount": 8,_x000D_
          "CustomInfo": {}_x000D_
        }_x000D_
      },_x000D_
      "9892": {_x000D_
        "$type": "Inside.Core.Formula.Definition.DefinitionAC, Inside.Core.Formula",_x000D_
        "ID": 9892,_x000D_
        "Results": [_x000D_
          [_x000D_
            "Employé"_x000D_
          ]_x000D_
        ],_x000D_
        "Statistics": {_x000D_
          "CreationDate": "2022-11-15T10:02:33.5192117+01:00",_x000D_
          "LastRefreshDate": "2020-11-09T16:23:12.9455477+01:00",_x000D_
          "TotalRefreshCount": 8,_x000D_
          "CustomInfo": {}_x000D_
        }_x000D_
      },_x000D_
      "9893": {_x000D_
        "$type": "Inside.Core.Formula.Definition.DefinitionAC, Inside.Core.Formula",_x000D_
        "ID": 9893,_x000D_
        "Results": [_x000D_
          [_x000D_
            "1"_x000D_
          ]_x000D_
        ],_x000D_
        "Statistics": {_x000D_
          "CreationDate": "2022-11-15T10:02:33.5192117+01:00",_x000D_
          "LastRefreshDate": "2022-03-15T17:46:55.8186966+01:00",_x000D_
          "TotalRefreshCount": 85,_x000D_
          "CustomInfo": {}_x000D_
        }_x000D_
      },_x000D_
      "9894": {_x000D_
        "$type": "Inside.Core.Formula.Definition.DefinitionAC, Inside.Core.Formula",_x000D_
        "ID": 9894,_x000D_
        "Results": [_x000D_
          [_x000D_
            "2"_x000D_
          ]_x000D_
        ],_x000D_
        "Statistics": {_x000D_
          "CreationDate": "2022-11-15T10:02:33.5192117+01:00",_x000D_
          "LastRefreshDate": "2020-11-09T16:33:27.1537274+01:00",_x000D_
          "TotalRefreshCount": 9,_x000D_
          "CustomInfo": {}_x000D_
        }_x000D_
      },_x000D_
      "9895": {_x000D_
        "$type": "Inside.Core.Formula.Definition.DefinitionAC, Inside.Core.Formula",_x000D_
        "ID": 9895,_x000D_
        "Results": [_x000D_
          [_x000D_
            "3"_x000D_
          ]_x000D_
        ],_x000D_
        "Statistics": {_x000D_
          "CreationDate": "2022-11-15T10:02:33.5192117+01:00",_x000D_
          "LastRefreshDate": "2020-11-09T16:33:27.156719+01:00",_x000D_
          "TotalRefreshCount": 9,_x000D_
          "CustomInfo": {}_x000D_
        }_x000D_
      },_x000D_
      "9896": {_x000D_
        "$type": "Inside.Core.Formula.Definition.DefinitionAC, Inside.Core.Formula",_x000D_
        "ID": 9896,_x000D_
        "Results": [_x000D_
          [_x000D_
            "2"_x000D_
          ]_x000D_
        ],_x000D_
        "Statistics": {_x000D_
          "CreationDate": "2022-11-15T10:02:33.5192117+01:00",_x000D_
          "LastRefreshDate": "2020-11-09T16:33:27.1587135+01:00",_x000D_
          "TotalRefreshCount": 9,_x000D_
          "CustomInfo": {}_x000D_
        }_x000D_
      },_x000D_
      "9897": {_x000D_
        "$type": "Inside.Core.Formula.Definition.DefinitionAC, Inside.Core.Formula",_x000D_
        "ID": 9897,_x000D_
        "Results": [_x000D_
          [_x000D_
            "1"_x000D_
          ]_x000D_
        ],_x000D_
        "Statistics": {_x000D_
          "CreationDate": "2022-11-15T10:02:33.5192117+01:00",_x000D_
          "LastRefreshDate": "2020-11-09T16:23:12.9555214+01:00",_x000D_
          "TotalRefreshCount": 8,_x000D_
          "CustomInfo": {}_x000D_
        }_x000D_
      },_x000D_
      "9898": {_x000D_
        "$type": "Inside.Core.Formula.Definition.DefinitionAC, Inside.Core.Formula",_x000D_
        "ID": 9898,_x000D_
        "Results": [_x000D_
          [_x000D_
            "2"_x000D_
          ]_x000D_
        ],_x000D_
        "Statistics": {_x000D_
          "CreationDate": "2022-11-15T10:02:33.5192117+01:00",_x000D_
          "LastRefreshDate": "2020-11-09T16:23:12.9575173+01:00",_x000D_
          "TotalRefreshCount": 8,_x000D_
          "CustomInfo": {}_x000D_
        }_x000D_
      },_x000D_
      "9899": {_x000D_
        "$type": "Inside.Core.Formula.Definition.DefinitionAC, Inside.Core.Formula",_x000D_
        "ID": 9899,_x000D_
        "Results": [_x000D_
          [_x000D_
            "3"_x000D_
          ]_x000D_
        ],_x000D_
        "Statistics": {_x000D_
          "CreationDate": "2022-11-15T10:02:33.5192117+01:00",_x000D_
          "LastRefreshDate": "2020-11-09T16:23:12.9605098+01:00",_x000D_
          "TotalRefreshCount": 8,_x000D_
          "CustomInfo": {}_x000D_
        }_x000D_
      },_x000D_
      "9900": {_x000D_
        "$type": "Inside.Core.Formula.Definition.DefinitionAC, Inside.Core.Formula",_x000D_
        "ID": 9900,_x000D_
        "Results": [_x000D_
          [_x000D_
            "3"_x000D_
          ]_x000D_
        ],_x000D_
        "Statistics": {_x000D_
          "CreationDate": "2022-11-15T10:02:33.5192117+01:00",_x000D_
          "LastRefreshDate": "2020-11-09T16:23:12.9704827+01:00",_x000D_
          "TotalRefreshCount": 8,_x000D_
          "CustomInfo": {}_x000D_
        }_x000D_
      },_x000D_
      "9901": {_x000D_
        "$type": "Inside.Core.Formula.Definition.DefinitionAC, Inside.Core.Formula",_x000D_
        "ID": 9901,_x000D_
        "Results": [_x000D_
          [_x000D_
            "1"_x000D_
          ]_x000D_
        ],_x000D_
        "Statistics": {_x000D_
          "CreationDate": "2022-11-15T10:02:33.5192117+01:00",_x000D_
          "LastRefreshDate": "2020-11-09T16:23:12.9734759+01:00",_x000D_
          "TotalRefreshCount": 8,_x000D_
          "CustomInfo": {}_x000D_
        }_x000D_
      },_x000D_
      "9902": {_x000D_
        "$type": "Inside.Core.Formula.Definition.DefinitionAC, Inside.Core.Formula",_x000D_
        "ID": 9902,_x000D_
        "Results": [_x000D_
          [_x000D_
            "2"_x000D_
          ]_x000D_
        ],_x000D_
        "Statistics": {_x000D_
          "CreationDate": "2022-11-15T10:02:33.5192117+01:00",_x000D_
          "LastRefreshDate": "2020-11-09T16:23:12.9754699+01:00",_x000D_
          "TotalRefreshCount": 8,_x000D_
          "CustomInfo": {}_x000D_
        }_x000D_
      },_x000D_
      "9903": {_x000D_
        "$type": "Inside.Core.Formula.Definition.DefinitionAC, Inside.Core.Formula",_x000D_
        "ID": 9903,_x000D_
        "Results": [_x000D_
          [_x000D_
            "3"_x000D_
          ]_x000D_
        ],_x000D_
        "Statistics": {_x000D_
          "CreationDate": "2022-11-15T10:02:33.5192117+01:00",_x000D_
          "LastRefreshDate": "2020-11-09T16:23:12.9814527+01:00",_x000D_
          "TotalRefreshCount": 8,_x000D_
          "CustomInfo": {}_x000D_
        }_x000D_
      },_x000D_
      "9904": {_x000D_
        "$type": "Inside.Core.Formula.Definition.DefinitionAC, Inside.Core.Formula",_x000D_
        "ID": 9904,_x000D_
        "Results": [_x000D_
          [_x000D_
            "2"_x000D_
          ]_x000D_
        ],_x000D_
        "Statistics": {_x000D_
          "CreationDate": "2022-11-15T10:02:33.5192117+01:00",_x000D_
          "LastRefreshDate": "2020-11-09T16:23:12.9834479+01:00",_x000D_
          "TotalRefreshCount": 8,_x000D_
          "CustomInfo": {}_x000D_
        }_x000D_
      },_x000D_
      "9905": {_x000D_
        "$type": "Inside.Core.Formula.Definition.DefinitionAC, Inside.Core.Formula",_x000D_
        "ID": 9905,_x000D_
        "Results": [_x000D_
          [_x000D_
            "1"_x000D_
          ]_x000D_
        ],_x000D_
        "Statistics": {_x000D_
          "CreationDate": "2022-11-15T10:02:33.5192117+01:00",_x000D_
          "LastRefreshDate": "2020-11-09T16:23:12.9874378+01:00",_x000D_
          "TotalRefreshCount": 8,_x000D_
          "CustomInfo": {}_x000D_
        }_x000D_
      },_x000D_
      "9906": {_x000D_
        "$type": "Inside.Core.Formula.Definition.DefinitionAC, Inside.Core.Formula",_x000D_
        "ID": 9906,_x000D_
        "Results": [_x000D_
          [_x000D_
            "2"_x000D_
          ]_x000D_
        ],_x000D_
        "Statistics": {_x000D_
          "CreationDate": "2022-11-15T10:02:33.5192117+01:00",_x000D_
          "LastRefreshDate": "2020-11-09T16:23:12.9914273+01:00",_x000D_
          "TotalRefreshCount": 8,_x000D_
          "CustomInfo": {}_x000D_
        }_x000D_
      },_x000D_
      "9907": {_x000D_
        "$type": "Inside.Core.Formula.Definition.DefinitionAC, Inside.Core.Formula",_x000D_
        "ID": 9907,_x000D_
        "Results": [_x000D_
          [_x000D_
            "2"_x000D_
          ]_x000D_
        ],_x000D_
        "Statistics": {_x000D_
          "CreationDate": "2022-11-15T10:02:33.5192117+01:00",_x000D_
          "LastRefreshDate": "2020-11-09T16:23:12.9934213+01:00",_x000D_
          "TotalRefreshCount": 8,_x000D_
          "CustomInfo": {}_x000D_
        }_x000D_
      },_x000D_
      "9908": {_x000D_
        "$type": "Inside.Core.Formula.Definition.DefinitionAC, Inside.Core.Formula",_x000D_
        "ID": 9908,_x000D_
        "Results": [_x000D_
          [_x000D_
            "2"_x000D_
          ]_x000D_
        ],_x000D_
        "Statistics": {_x000D_
          "CreationDate": "2022-11-15T10:02:33.5192117+01:00",_x000D_
          "LastRefreshDate": "2020-11-09T16:23:12.9964143+01:00",_x000D_
          "TotalRefreshCount": 8,_x000D_
          "CustomInfo": {}_x000D_
        }_x000D_
      },_x000D_
      "9909": {_x000D_
        "$type": "Inside.Core.Formula.Definition.DefinitionAC, Inside.Core.Formula",_x000D_
        "ID": 9909,_x000D_
        "Results": [_x000D_
          [_x000D_
            "1"_x000D_
          ]_x000D_
        ],_x000D_
        "Statistics": {_x000D_
          "CreationDate": "2022-11-15T10:02:33.5192117+01:00",_x000D_
          "LastRefreshDate": "2020-11-09T16:23:12.9974112+01:00",_x000D_
          "TotalRefreshCount": 8,_x000D_
          "CustomInfo": {}_x000D_
        }_x000D_
      },_x000D_
      "9910": {_x000D_
        "$type": "Inside.Core.Formula.Definition.DefinitionAC, Inside.Core.Formula",_x000D_
        "ID": 9910,_x000D_
        "Results": [_x000D_
          [_x000D_
            "1"_x000D_
          ]_x000D_
        ],_x000D_
        "Statistics": {_x000D_
          "CreationDate": "2022-11-15T10:02:33.5192117+01:00",_x000D_
          "LastRefreshDate": "2020-11-09T16:23:12.9994056+01:00",_x000D_
          "TotalRefreshCount": 8,_x000D_
          "CustomInfo": {}_x000D_
        }_x000D_
      },_x000D_
      "9911": {_x000D_
        "$type": "Inside.Core.Formula.Definition.DefinitionAC, Inside.Core.Formula",_x000D_
        "ID": 9911,_x000D_
        "Results": [_x000D_
          [_x000D_
            "2"_x000D_
          ]_x000D_
        ],_x000D_
        "Statistics": {_x000D_
          "CreationDate": "2022-11-15T10:02:33.5192117+01:00",_x000D_
          "LastRefreshDate": "2020-11-09T16:23:13.0020005+01:00",_x000D_
          "TotalRefreshCount": 8,_x000D_
          "CustomInfo": {}_x000D_
        }_x000D_
      },_x000D_
      "9912": {_x000D_
        "$type": "Inside.Core.Formula.Definition.DefinitionAC, Inside.Core.Formula",_x000D_
        "ID": 9912,_x000D_
        "Results": [_x000D_
          [_x000D_
            "3"_x000D_
          ]_x000D_
        ],_x000D_
        "Statistics": {_x000D_
          "CreationDate": "2022-11-15T10:02:33.5192117+01:00",_x000D_
          "LastRefreshDate": "2020-11-09T16:23:13.0079831+01:00",_x000D_
          "TotalRefreshCount": 8,_x000D_
          "CustomInfo": {}_x000D_
        }_x000D_
      },_x000D_
      "9913": {_x000D_
        "$type": "Inside.Core.Formula.Definition.DefinitionAC, Inside.Core.Formula",_x000D_
        "ID": 9913,_x000D_
        "Results": [_x000D_
          [_x000D_
            "1"_x000D_
          ]_x000D_
        ],_x000D_
        "Statistics": {_x000D_
          "CreationDate": "2022-11-15T10:02:33.5192117+01:00",_x000D_
          "LastRefreshDate": "2020-11-09T16:23:13.0119721+01:00",_x000D_
          "TotalRefreshCount": 8,_x000D_
          "CustomInfo": {}_x000D_
        }_x000D_
      },_x000D_
      "9914": {_x000D_
        "$type": "Inside.Core.Formula.Definition.DefinitionAC, Inside.Core.Formula",_x000D_
        "ID": 9914,_x000D_
        "Results": [_x000D_
          [_x000D_
            "1"_x000D_
          ]_x000D_
        ],_x000D_
        "Statistics": {_x000D_
          "CreationDate": "2022-11-15T10:02:33.5192117+01:00",_x000D_
          "LastRefreshDate": "2020-11-09T16:23:13.0149658+01:00",_x000D_
          "TotalRefreshCount": 8,_x000D_
          "CustomInfo": {}_x000D_
        }_x000D_
      },_x000D_
      "9915": {_x000D_
        "$type": "Inside.Core.Formula.Definition.DefinitionAC, Inside.Core.Formula",_x000D_
        "ID": 9915,_x000D_
        "Results": [_x000D_
          [_x000D_
            "2"_x000D_
          ]_x000D_
        ],_x000D_
        "Statistics": {_x000D_
          "CreationDate": "2022-11-15T10:02:33.5192117+01:00",_x000D_
          "LastRefreshDate": "2020-11-09T16:23:13.0189539+01:00",_x000D_
          "TotalRefreshCount": 8,_x000D_
          "CustomInfo": {}_x000D_
        }_x000D_
      },_x000D_
      "9916": {_x000D_
        "$type": "Inside.Core.Formula.Definition.DefinitionAC, Inside.Core.Formula",_x000D_
        "ID": 9916,_x000D_
        "Results": [_x000D_
          [_x000D_
            "3"_x000D_
          ]_x000D_
        ],_x000D_
        "Statistics": {_x000D_
          "CreationDate": "2022-11-15T10:02:33.5192117+01:00",_x000D_
          "LastRefreshDate": "2020-11-09T16:23:13.021946+01:00",_x000D_
          "TotalRefreshCount": 8,_x000D_
          "CustomInfo": {}_x000D_
        }_x000D_
      },_x000D_
      "9917": {_x000D_
        "$type": "Inside.Core.Formula.Definition.DefinitionAC, Inside.Core.Formula",_x000D_
        "ID": 9917,_x000D_
        "Results": [_x000D_
          [_x000D_
            "3"_x000D_
          ]_x000D_
        ],_x000D_
        "Statistics": {_x000D_
          "CreationDate": "2022-11-15T10:02:33.5192117+01:00",_x000D_
          "LastRefreshDate": "2020-11-09T16:23:13.0249382+01:00",_x000D_
          "TotalRefreshCount": 8,_x000D_
          "CustomInfo": {}_x000D_
        }_x000D_
      },_x000D_
      "9918": {_x000D_
        "$type": "Inside.Core.Formula.Definition.DefinitionAC, Inside.Core.Formula",_x000D_
        "ID": 9918,_x000D_
        "Results": [_x000D_
          [_x000D_
            "1"_x000D_
          ]_x000D_
        ],_x000D_
        "Statistics": {_x000D_
          "CreationDate": "2022-11-15T10:02:33.5192117+01:00",_x000D_
          "LastRefreshDate": "2020-11-09T16:23:13.0279308+01:00",_x000D_
          "TotalRefreshCount": 8,_x000D_
          "CustomInfo": {}_x000D_
        }_x000D_
      },_x000D_
      "9919": {_x000D_
        "$type": "Inside.Core.Formula.Definition.DefinitionAC, Inside.Core.Formula",_x000D_
        "ID": 9919,_x000D_
        "Results": [_x000D_
          [_x000D_
            "2"_x000D_
          ]_x000D_
        ],_x000D_
        "Statistics": {_x000D_
          "CreationDate": "2022-11-15T10:02:33.5192117+01:00",_x000D_
          "LastRefreshDate": "2020-11-09T16:23:13.0299256+01:00",_x000D_
          "TotalRefreshCount": 8,_x000D_
          "CustomInfo": {}_x000D_
        }_x000D_
      },_x000D_
      "9920": {_x000D_
        "$type": "Inside.Core.Formula.Definition.DefinitionAC, Inside.Core.Formula",_x000D_
        "ID": 9920,_x000D_
        "Results": [_x000D_
          [_x000D_
            "2"_x000D_
          ]_x000D_
        ],_x000D_
        "Statistics": {_x000D_
          "CreationDate": "2022-11-15T10:02:33.5192117+01:00",_x000D_
          "LastRefreshDate": "2020-11-09T16:23:13.0329168+01:00",_x000D_
          "TotalRefreshCount": 8,_x000D_
          "CustomInfo": {}_x000D_
        }_x000D_
      },_x000D_
      "9921": {_x000D_
        "$type": "Inside.Core.Formula.Definition.DefinitionAC, Inside.Core.Formula",_x000D_
        "ID": 9921,_x000D_
        "Results": [_x000D_
          [_x000D_
            "4"_x000D_
          ]_x000D_
        ],_x000D_
        "Statistics": {_x000D_
          "CreationDate": "2022-11-15T10:02:33.5192117+01:00",_x000D_
          "LastRefreshDate": "2020-11-09T16:23:13.039907+01:00",_x000D_
          "TotalRefreshCount": 8,_x000D_
          "CustomInfo": {}_x000D_
        }_x000D_
      },_x000D_
      "9922": {_x000D_
        "$type": "Inside.Core.Formula.Definition.DefinitionAC, Inside.Core.Formula",_x000D_
        "ID": 9922,_x000D_
        "Results": [_x000D_
          [_x000D_
            "2"_x000D_
          ]_x000D_
        ],_x000D_
        "Statistics": {_x000D_
          "CreationDate": "2022-11-15T10:02:33.5192117+01:00",_x000D_
          "LastRefreshDate": "2020-11-09T16:23:13.0428917+01:00",_x000D_
          "TotalRefreshCount": 8,_x000D_
          "CustomInfo": {}_x000D_
        }_x000D_
      },_x000D_
      "9923": {_x000D_
        "$type": "Inside.Core.Formula.Definition.DefinitionAC, Inside.Core.Formula",_x000D_
        "ID": 9923,_x000D_
        "Results": [_x000D_
          [_x000D_
            "1"_x000D_
          ]_x000D_
        ],_x000D_
        "Statistics": {_x000D_
          "CreationDate": "2022-11-15T10:02:33.5192117+01:00",_x000D_
          "LastRefreshDate": "2020-11-09T16:23:13.0468816+01:00",_x000D_
          "TotalRefreshCount": 8,_x000D_
          "CustomInfo": {}_x000D_
        }_x000D_
      },_x000D_
      "9924": {_x000D_
        "$type": "Inside.Core.Formula.Definition.DefinitionAC, Inside.Core.Formula",_x000D_
        "ID": 9924,_x000D_
        "Results": [_x000D_
          [_x000D_
            "2"_x000D_
          ]_x000D_
        ],_x000D_
        "Statistics": {_x000D_
          "CreationDate": "2022-11-15T10:02:33.5192117+01:00",_x000D_
          "LastRefreshDate": "2020-11-09T16:23:13.049872+01:00",_x000D_
          "TotalRefreshCount": 8,_x000D_
          "CustomInfo": {}_x000D_
        }_x000D_
      },_x000D_
      "9925": {_x000D_
        "$type": "Inside.Core.Formula.Definition.DefinitionAC, Inside.Core.Formula",_x000D_
        "ID": 9925,_x000D_
        "Results": [_x000D_
          [_x000D_
            "1"_x000D_
          ]_x000D_
        ],_x000D_
        "Statistics": {_x000D_
          "CreationDate": "2022-11-15T10:02:33.5192117+01:00",_x000D_
          "LastRefreshDate": "2020-11-09T16:23:13.0535512+01:00",_x000D_
          "TotalRefreshCount": 8,_x000D_
          "CustomInfo": {}_x000D_
        }_x000D_
      },_x000D_
      "9926": {_x000D_
        "$type": "Inside.Core.Formula.Definition.DefinitionAC, Inside.Core.Formula",_x000D_
        "ID": 9926,_x000D_
        "Results": [_x000D_
          [_x000D_
            "3"_x000D_
          ]_x000D_
        ],_x000D_
        "Statistics": {_x000D_
          "CreationDate": "2022-11-15T10:02:33.5192117+01:00",_x000D_
          "LastRefreshDate": "2020-11-09T16:23:13.0565426+01:00",_x000D_
          "TotalRefreshCount": 8,_x000D_
          "CustomInfo": {}_x000D_
        }_x000D_
      },_x000D_
      "9927": {_x000D_
        "$type": "Inside.Core.Formula.Definition.DefinitionAC, Inside.Core.Formula",_x000D_
        "ID": 9927,_x000D_
        "Results": [_x000D_
          [_x000D_
            "1"_x000D_
          ]_x000D_
        ],_x000D_
        "Statistics": {_x000D_
          "CreationDate": "2022-11-15T10:02:33.5192117+01:00",_x000D_
          "LastRefreshDate": "2020-11-09T16:23:13.0595349+01:00",_x000D_
          "TotalRefreshCount": 8,_x000D_
          "CustomInfo": {}_x000D_
        }_x000D_
      },_x000D_
      "9928": {_x000D_
        "$type": "Inside.Core.Formula.Definition.DefinitionAC, Inside.Core.Formula",_x000D_
        "ID": 9928,_x000D_
        "Results": [_x000D_
          [_x000D_
            "2"_x000D_
          ]_x000D_
        ],_x000D_
        "Statistics": {_x000D_
          "CreationDate": "2022-11-15T10:02:33.5192117+01:00",_x000D_
          "LastRefreshDate": "2020-11-09T16:23:13.0625268+01:00",_x000D_
          "TotalRefreshCount": 8,_x000D_
          "CustomInfo": {}_x000D_
        }_x000D_
      },_x000D_
      "9929": {_x000D_
        "$type": "Inside.Core.Formula.Definition.DefinitionAC, Inside.Core.Formula",_x000D_
        "ID": 9929,_x000D_
        "Results": [_x000D_
          [_x000D_
            "2"_x000D_
          ]_x000D_
        ],_x000D_
        "Statistics": {_x000D_
          "CreationDate": "2022-11-15T10:02:33.5192117+01:00",_x000D_
          "LastRefreshDate": "2020-11-09T16:23:13.065519+01:00",_x000D_
          "TotalRefreshCount": 8,_x000D_
          "CustomInfo": {}_x000D_
        }_x000D_
      },_x000D_
      "9930": {_x000D_
        "$type": "Inside.Core.Formula.Definition.DefinitionAC, Inside.Core.Formula",_x000D_
        "ID": 9930,_x000D_
        "Results": [_x000D_
          [_x000D_
            "2"_x000D_
          ]_x000D_
        ],_x000D_
        "Statistics": {_x000D_
          "CreationDate": "2022-11-15T10:02:33.5192117+01:00",_x000D_
          "LastRefreshDate": "2020-11-09T16:23:13.0695087+01:00",_x000D_
          "TotalRefreshCount": 8,_x000D_
          "CustomInfo": {}_x000D_
        }_x000D_
      },_x000D_
      "9931": {_x000D_
        "$type": "Inside.Core.Formula.Definition.DefinitionAC, Inside.Core.Formula",_x000D_
        "ID": 9931,_x000D_
        "Results": [_x000D_
          [_x000D_
            "1"_x000D_
          ]_x000D_
        ],_x000D_
        "Statistics": {_x000D_
          "CreationDate": "2022-11-15T10:02:33.5192117+01:00",_x000D_
          "LastRefreshDate": "2020-11-09T16:23:13.0725008+01:00",_x000D_
          "TotalRefreshCount": 8,_x000D_
          "CustomInfo": {}_x000D_
        }_x000D_
      },_x000D_
      "9932": {_x000D_
        "$type": "Inside.Core.Formula.Definition.DefinitionAC, Inside.Core.Formula",_x000D_
        "ID": 9932,_x000D_
        "Results": [_x000D_
          [_x000D_
            "1"_x000D_
          ]_x000D_
        ],_x000D_
        "Statistics": {_x000D_
          "</t>
  </si>
  <si>
    <t>CreationDate": "2022-11-15T10:02:33.5192117+01:00",_x000D_
          "LastRefreshDate": "2020-11-09T16:23:13.0764898+01:00",_x000D_
          "TotalRefreshCount": 8,_x000D_
          "CustomInfo": {}_x000D_
        }_x000D_
      },_x000D_
      "9933": {_x000D_
        "$type": "Inside.Core.Formula.Definition.DefinitionAC, Inside.Core.Formula",_x000D_
        "ID": 9933,_x000D_
        "Results": [_x000D_
          [_x000D_
            "2"_x000D_
          ]_x000D_
        ],_x000D_
        "Statistics": {_x000D_
          "CreationDate": "2022-11-15T10:02:33.5192117+01:00",_x000D_
          "LastRefreshDate": "2020-11-09T16:23:13.0814766+01:00",_x000D_
          "TotalRefreshCount": 8,_x000D_
          "CustomInfo": {}_x000D_
        }_x000D_
      },_x000D_
      "9934": {_x000D_
        "$type": "Inside.Core.Formula.Definition.DefinitionAC, Inside.Core.Formula",_x000D_
        "ID": 9934,_x000D_
        "Results": [_x000D_
          [_x000D_
            "1"_x000D_
          ]_x000D_
        ],_x000D_
        "Statistics": {_x000D_
          "CreationDate": "2022-11-15T10:02:33.5192117+01:00",_x000D_
          "LastRefreshDate": "2020-11-09T16:23:13.086465+01:00",_x000D_
          "TotalRefreshCount": 8,_x000D_
          "CustomInfo": {}_x000D_
        }_x000D_
      },_x000D_
      "9935": {_x000D_
        "$type": "Inside.Core.Formula.Definition.DefinitionAC, Inside.Core.Formula",_x000D_
        "ID": 9935,_x000D_
        "Results": [_x000D_
          [_x000D_
            "3"_x000D_
          ]_x000D_
        ],_x000D_
        "Statistics": {_x000D_
          "CreationDate": "2022-11-15T10:02:33.5192117+01:00",_x000D_
          "LastRefreshDate": "2020-11-09T16:23:13.0894551+01:00",_x000D_
          "TotalRefreshCount": 8,_x000D_
          "CustomInfo": {}_x000D_
        }_x000D_
      },_x000D_
      "9936": {_x000D_
        "$type": "Inside.Core.Formula.Definition.DefinitionAC, Inside.Core.Formula",_x000D_
        "ID": 9936,_x000D_
        "Results": [_x000D_
          [_x000D_
            "1"_x000D_
          ]_x000D_
        ],_x000D_
        "Statistics": {_x000D_
          "CreationDate": "2022-11-15T10:02:33.5192117+01:00",_x000D_
          "LastRefreshDate": "2020-11-09T16:23:13.0904526+01:00",_x000D_
          "TotalRefreshCount": 8,_x000D_
          "CustomInfo": {}_x000D_
        }_x000D_
      },_x000D_
      "9937": {_x000D_
        "$type": "Inside.Core.Formula.Definition.DefinitionAC, Inside.Core.Formula",_x000D_
        "ID": 9937,_x000D_
        "Results": [_x000D_
          [_x000D_
            "2"_x000D_
          ]_x000D_
        ],_x000D_
        "Statistics": {_x000D_
          "CreationDate": "2022-11-15T10:02:33.5192117+01:00",_x000D_
          "LastRefreshDate": "2020-11-09T16:23:13.0924476+01:00",_x000D_
          "TotalRefreshCount": 8,_x000D_
          "CustomInfo": {}_x000D_
        }_x000D_
      },_x000D_
      "9938": {_x000D_
        "$type": "Inside.Core.Formula.Definition.DefinitionAC, Inside.Core.Formula",_x000D_
        "ID": 9938,_x000D_
        "Results": [_x000D_
          [_x000D_
            "3"_x000D_
          ]_x000D_
        ],_x000D_
        "Statistics": {_x000D_
          "CreationDate": "2022-11-15T10:02:33.5192117+01:00",_x000D_
          "LastRefreshDate": "2020-11-09T16:23:13.0944428+01:00",_x000D_
          "TotalRefreshCount": 8,_x000D_
          "CustomInfo": {}_x000D_
        }_x000D_
      },_x000D_
      "9939": {_x000D_
        "$type": "Inside.Core.Formula.Definition.DefinitionAC, Inside.Core.Formula",_x000D_
        "ID": 9939,_x000D_
        "Results": [_x000D_
          [_x000D_
            "2"_x000D_
          ]_x000D_
        ],_x000D_
        "Statistics": {_x000D_
          "CreationDate": "2022-11-15T10:02:33.5192117+01:00",_x000D_
          "LastRefreshDate": "2020-11-09T16:23:13.0974342+01:00",_x000D_
          "TotalRefreshCount": 8,_x000D_
          "CustomInfo": {}_x000D_
        }_x000D_
      },_x000D_
      "9940": {_x000D_
        "$type": "Inside.Core.Formula.Definition.DefinitionAC, Inside.Core.Formula",_x000D_
        "ID": 9940,_x000D_
        "Results": [_x000D_
          [_x000D_
            "1"_x000D_
          ]_x000D_
        ],_x000D_
        "Statistics": {_x000D_
          "CreationDate": "2022-11-15T10:02:33.5192117+01:00",_x000D_
          "LastRefreshDate": "2020-11-09T16:23:13.1004261+01:00",_x000D_
          "TotalRefreshCount": 8,_x000D_
          "CustomInfo": {}_x000D_
        }_x000D_
      },_x000D_
      "9941": {_x000D_
        "$type": "Inside.Core.Formula.Definition.DefinitionAC, Inside.Core.Formula",_x000D_
        "ID": 9941,_x000D_
        "Results": [_x000D_
          [_x000D_
            "1"_x000D_
          ]_x000D_
        ],_x000D_
        "Statistics": {_x000D_
          "CreationDate": "2022-11-15T10:02:33.5192117+01:00",_x000D_
          "LastRefreshDate": "2020-11-09T16:23:13.1044267+01:00",_x000D_
          "TotalRefreshCount": 8,_x000D_
          "CustomInfo": {}_x000D_
        }_x000D_
      },_x000D_
      "9942": {_x000D_
        "$type": "Inside.Core.Formula.Definition.DefinitionAC, Inside.Core.Formula",_x000D_
        "ID": 9942,_x000D_
        "Results": [_x000D_
          [_x000D_
            "2"_x000D_
          ]_x000D_
        ],_x000D_
        "Statistics": {_x000D_
          "CreationDate": "2022-11-15T10:02:33.5192117+01:00",_x000D_
          "LastRefreshDate": "2020-11-09T16:23:13.1074082+01:00",_x000D_
          "TotalRefreshCount": 8,_x000D_
          "CustomInfo": {}_x000D_
        }_x000D_
      },_x000D_
      "9943": {_x000D_
        "$type": "Inside.Core.Formula.Definition.DefinitionAC, Inside.Core.Formula",_x000D_
        "ID": 9943,_x000D_
        "Results": [_x000D_
          [_x000D_
            "3"_x000D_
          ]_x000D_
        ],_x000D_
        "Statistics": {_x000D_
          "CreationDate": "2022-11-15T10:02:33.5192117+01:00",_x000D_
          "LastRefreshDate": "2020-11-09T16:23:13.1103999+01:00",_x000D_
          "TotalRefreshCount": 8,_x000D_
          "CustomInfo": {}_x000D_
        }_x000D_
      },_x000D_
      "9944": {_x000D_
        "$type": "Inside.Core.Formula.Definition.DefinitionAC, Inside.Core.Formula",_x000D_
        "ID": 9944,_x000D_
        "Results": [_x000D_
          [_x000D_
            "1"_x000D_
          ]_x000D_
        ],_x000D_
        "Statistics": {_x000D_
          "CreationDate": "2022-11-15T10:02:33.5192117+01:00",_x000D_
          "LastRefreshDate": "2020-11-09T16:23:13.1133927+01:00",_x000D_
          "TotalRefreshCount": 8,_x000D_
          "CustomInfo": {}_x000D_
        }_x000D_
      },_x000D_
      "9945": {_x000D_
        "$type": "Inside.Core.Formula.Definition.DefinitionAC, Inside.Core.Formula",_x000D_
        "ID": 9945,_x000D_
        "Results": [_x000D_
          [_x000D_
            "1"_x000D_
          ]_x000D_
        ],_x000D_
        "Statistics": {_x000D_
          "CreationDate": "2022-11-15T10:02:33.5192117+01:00",_x000D_
          "LastRefreshDate": "2020-11-09T16:23:13.1163844+01:00",_x000D_
          "TotalRefreshCount": 8,_x000D_
          "CustomInfo": {}_x000D_
        }_x000D_
      },_x000D_
      "9946": {_x000D_
        "$type": "Inside.Core.Formula.Definition.DefinitionAC, Inside.Core.Formula",_x000D_
        "ID": 9946,_x000D_
        "Results": [_x000D_
          [_x000D_
            "Ingénieur et cadre"_x000D_
          ]_x000D_
        ],_x000D_
        "Statistics": {_x000D_
          "CreationDate": "2022-11-15T10:02:33.5192117+01:00",_x000D_
          "LastRefreshDate": "2020-11-09T16:33:27.1966127+01:00",_x000D_
          "TotalRefreshCount": 9,_x000D_
          "CustomInfo": {}_x000D_
        }_x000D_
      },_x000D_
      "9947": {_x000D_
        "$type": "Inside.Core.Formula.Definition.DefinitionAC, Inside.Core.Formula",_x000D_
        "ID": 9947,_x000D_
        "Results": [_x000D_
          [_x000D_
            "Ingénieur et cadre"_x000D_
          ]_x000D_
        ],_x000D_
        "Statistics": {_x000D_
          "CreationDate": "2022-11-15T10:02:33.5192117+01:00",_x000D_
          "LastRefreshDate": "2020-11-09T16:33:27.1986079+01:00",_x000D_
          "TotalRefreshCount": 9,_x000D_
          "CustomInfo": {}_x000D_
        }_x000D_
      },_x000D_
      "9948": {_x000D_
        "$type": "Inside.Core.Formula.Definition.DefinitionAC, Inside.Core.Formula",_x000D_
        "ID": 9948,_x000D_
        "Results": [_x000D_
          [_x000D_
            "Employé"_x000D_
          ]_x000D_
        ],_x000D_
        "Statistics": {_x000D_
          "CreationDate": "2022-11-15T10:02:33.5192117+01:00",_x000D_
          "LastRefreshDate": "2020-11-09T16:33:27.2015995+01:00",_x000D_
          "TotalRefreshCount": 9,_x000D_
          "CustomInfo": {}_x000D_
        }_x000D_
      },_x000D_
      "9949": {_x000D_
        "$type": "Inside.Core.Formula.Definition.DefinitionAC, Inside.Core.Formula",_x000D_
        "ID": 9949,_x000D_
        "Results": [_x000D_
          [_x000D_
            "Employé"_x000D_
          ]_x000D_
        ],_x000D_
        "Statistics": {_x000D_
          "CreationDate": "2022-11-15T10:02:33.5192117+01:00",_x000D_
          "LastRefreshDate": "2020-11-09T16:23:13.5109434+01:00",_x000D_
          "TotalRefreshCount": 8,_x000D_
          "CustomInfo": {}_x000D_
        }_x000D_
      },_x000D_
      "9950": {_x000D_
        "$type": "Inside.Core.Formula.Definition.DefinitionAC, Inside.Core.Formula",_x000D_
        "ID": 9950,_x000D_
        "Results": [_x000D_
          [_x000D_
            "Employé"_x000D_
          ]_x000D_
        ],_x000D_
        "Statistics": {_x000D_
          "CreationDate": "2022-11-15T10:02:33.5192117+01:00",_x000D_
          "LastRefreshDate": "2020-11-09T16:23:13.5129366+01:00",_x000D_
          "TotalRefreshCount": 8,_x000D_
          "CustomInfo": {}_x000D_
        }_x000D_
      },_x000D_
      "9951": {_x000D_
        "$type": "Inside.Core.Formula.Definition.DefinitionAC, Inside.Core.Formula",_x000D_
        "ID": 9951,_x000D_
        "Results": [_x000D_
          [_x000D_
            "Ingénieur et cadre"_x000D_
          ]_x000D_
        ],_x000D_
        "Statistics": {_x000D_
          "CreationDate": "2022-11-15T10:02:33.5192117+01:00",_x000D_
          "LastRefreshDate": "2020-11-09T16:23:13.514931+01:00",_x000D_
          "TotalRefreshCount": 8,_x000D_
          "CustomInfo": {}_x000D_
        }_x000D_
      },_x000D_
      "9952": {_x000D_
        "$type": "Inside.Core.Formula.Definition.DefinitionAC, Inside.Core.Formula",_x000D_
        "ID": 9952,_x000D_
        "Results": [_x000D_
          [_x000D_
            "Employé"_x000D_
          ]_x000D_
        ],_x000D_
        "Statistics": {_x000D_
          "CreationDate": "2022-11-15T10:02:33.5192117+01:00",_x000D_
          "LastRefreshDate": "2020-11-09T16:23:13.5159288+01:00",_x000D_
          "TotalRefreshCount": 8,_x000D_
          "CustomInfo": {}_x000D_
        }_x000D_
      },_x000D_
      "9953": {_x000D_
        "$type": "Inside.Core.Formula.Definition.DefinitionAC, Inside.Core.Formula",_x000D_
        "ID": 9953,_x000D_
        "Results": [_x000D_
          [_x000D_
            "Employé"_x000D_
          ]_x000D_
        ],_x000D_
        "Statistics": {_x000D_
          "CreationDate": "2022-11-15T10:02:33.5192117+01:00",_x000D_
          "LastRefreshDate": "2020-11-09T16:23:13.5199194+01:00",_x000D_
          "TotalRefreshCount": 8,_x000D_
          "CustomInfo": {}_x000D_
        }_x000D_
      },_x000D_
      "9954": {_x000D_
        "$type": "Inside.Core.Formula.Definition.DefinitionAC, Inside.Core.Formula",_x000D_
        "ID": 9954,_x000D_
        "Results": [_x000D_
          [_x000D_
            "Employé"_x000D_
          ]_x000D_
        ],_x000D_
        "Statistics": {_x000D_
          "CreationDate": "2022-11-15T10:02:33.5192117+01:00",_x000D_
          "LastRefreshDate": "2020-11-09T16:23:13.5229115+01:00",_x000D_
          "TotalRefreshCount": 8,_x000D_
          "CustomInfo": {}_x000D_
        }_x000D_
      },_x000D_
      "9955": {_x000D_
        "$type": "Inside.Core.Formula.Definition.DefinitionAC, Inside.Core.Formula",_x000D_
        "ID": 9955,_x000D_
        "Results": [_x000D_
          [_x000D_
            "Ingénieur et cadre"_x000D_
          ]_x000D_
        ],_x000D_
        "Statistics": {_x000D_
          "CreationDate": "2022-11-15T10:02:33.5192117+01:00",_x000D_
          "LastRefreshDate": "2020-11-09T16:23:13.5268996+01:00",_x000D_
          "TotalRefreshCount": 8,_x000D_
          "CustomInfo": {}_x000D_
        }_x000D_
      },_x000D_
      "9956": {_x000D_
        "$type": "Inside.Core.Formula.Definition.DefinitionAC, Inside.Core.Formula",_x000D_
        "ID": 9956,_x000D_
        "Results": [_x000D_
          [_x000D_
            "Employé"_x000D_
          ]_x000D_
        ],_x000D_
        "Statistics": {_x000D_
          "CreationDate": "2022-11-15T10:02:33.5192117+01:00",_x000D_
          "LastRefreshDate": "2020-11-09T16:23:13.5298916+01:00",_x000D_
          "TotalRefreshCount": 8,_x000D_
          "CustomInfo": {}_x000D_
        }_x000D_
      },_x000D_
      "9957": {_x000D_
        "$type": "Inside.Core.Formula.Definition.DefinitionAC, Inside.Core.Formula",_x000D_
        "ID": 9957,_x000D_
        "Results": [_x000D_
          [_x000D_
            "Employé"_x000D_
          ]_x000D_
        ],_x000D_
        "Statistics": {_x000D_
          "CreationDate": "2022-11-15T10:02:33.5192117+01:00",_x000D_
          "LastRefreshDate": "2020-11-09T16:23:13.5328991+01:00",_x000D_
          "TotalRefreshCount": 8,_x000D_
          "CustomInfo": {}_x000D_
        }_x000D_
      },_x000D_
      "9958": {_x000D_
        "$type": "Inside.Core.Formula.Definition.DefinitionAC, Inside.Core.Formula",_x000D_
        "ID": 9958,_x000D_
        "Results": [_x000D_
          [_x000D_
            "Ingénieur et cadre"_x000D_
          ]_x000D_
        ],_x000D_
        "Statistics": {_x000D_
          "CreationDate": "2022-11-15T10:02:33.5192117+01:00",_x000D_
          "LastRefreshDate": "2020-11-09T16:23:13.5368744+01:00",_x000D_
          "TotalRefreshCount": 8,_x000D_
          "CustomInfo": {}_x000D_
        }_x000D_
      },_x000D_
      "9959": {_x000D_
        "$type": "Inside.Core.Formula.Definition.DefinitionAC, Inside.Core.Formula",_x000D_
        "ID": 9959,_x000D_
        "Results": [_x000D_
          [_x000D_
            "Employé"_x000D_
          ]_x000D_
        ],_x000D_
        "Statistics": {_x000D_
          "CreationDate": "2022-11-15T10:02:33.5192117+01:00",_x000D_
          "LastRefreshDate": "2020-11-09T16:23:13.5408682+01:00",_x000D_
          "TotalRefreshCount": 8,_x000D_
          "CustomInfo": {}_x000D_
        }_x000D_
      },_x000D_
      "9960": {_x000D_
        "$type": "Inside.Core.Formula.Definition.DefinitionAC, Inside.Core.Formula",_x000D_
        "ID": 9960,_x000D_
        "Results": [_x000D_
          [_x000D_
            "Ingénieur et cadre"_x000D_
          ]_x000D_
        ],_x000D_
        "Statistics": {_x000D_
          "CreationDate": "2022-11-15T10:02:33.5192117+01:00",_x000D_
          "LastRefreshDate": "2020-11-09T16:23:13.542858+01:00",_x000D_
          "TotalRefreshCount": 8,_x000D_
          "CustomInfo": {}_x000D_
        }_x000D_
      },_x000D_
      "9961": {_x000D_
        "$type": "Inside.Core.Formula.Definition.DefinitionAC, Inside.Core.Formula",_x000D_
        "ID": 9961,_x000D_
        "Results": [_x000D_
          [_x000D_
            "Employé"_x000D_
          ]_x000D_
        ],_x000D_
        "Statistics": {_x000D_
          "CreationDate": "2022-11-15T10:02:33.5192117+01:00",_x000D_
          "LastRefreshDate": "2020-11-09T16:23:13.5458498+01:00",_x000D_
          "TotalRefreshCount": 8,_x000D_
          "CustomInfo": {}_x000D_
        }_x000D_
      },_x000D_
      "9962": {_x000D_
        "$type": "Inside.Core.Formula.Definition.DefinitionAC, Inside.Core.Formula",_x000D_
        "ID": 9962,_x000D_
        "Results": [_x000D_
          [_x000D_
            "Ingénieur et cadre"_x000D_
          ]_x000D_
        ],_x000D_
        "Statistics": {_x000D_
          "CreationDate": "2022-11-15T10:02:33.5192117+01:00",_x000D_
          "LastRefreshDate": "2020-11-09T16:23:13.5488416+01:00",_x000D_
          "TotalRefreshCount": 8,_x000D_
          "CustomInfo": {}_x000D_
        }_x000D_
      },_x000D_
      "9963": {_x000D_
        "$type": "Inside.Core.Formula.Definition.DefinitionAC, Inside.Core.Formula",_x000D_
        "ID": 9963,_x000D_
        "Results": [_x000D_
          [_x000D_
            "Employé"_x000D_
          ]_x000D_
        ],_x000D_
        "Statistics": {_x000D_
          "CreationDate": "2022-11-15T10:02:33.5192117+01:00",_x000D_
          "LastRefreshDate": "2020-11-09T16:23:13.5528325+01:00",_x000D_
          "TotalRefreshCount": 8,_x000D_
          "CustomInfo": {}_x000D_
        }_x000D_
      },_x000D_
      "9964": {_x000D_
        "$type": "Inside.Core.Formula.Definition.DefinitionAC, Inside.Core.Formula",_x000D_
        "ID": 9964,_x000D_
        "Results": [_x000D_
          [_x000D_
            "Ingénieur et cadre"_x000D_
          ]_x000D_
        ],_x000D_
        "Statistics": {_x000D_
          "CreationDate": "2022-11-15T10:02:33.5192117+01:00",_x000D_
          "LastRefreshDate": "2020-11-09T16:23:13.5558233+01:00",_x000D_
          "TotalRefreshCount": 8,_x000D_
          "CustomInfo": {}_x000D_
        }_x000D_
      },_x000D_
      "9965": {_x000D_
        "$type": "Inside.Core.Formula.Definition.DefinitionAC, Inside.Core.Formula",_x000D_
        "ID": 9965,_x000D_
        "Results": [_x000D_
          [_x000D_
            "Ingénieur et cadre"_x000D_
          ]_x000D_
        ],_x000D_
        "Statistics": {_x000D_
          "CreationDate": "2022-11-15T10:02:33.5192117+01:00",_x000D_
          "LastRefreshDate": "2020-11-09T16:23:13.5598137+01:00",_x000D_
          "TotalRefreshCount": 8,_x000D_
          "CustomInfo": {}_x000D_
        }_x000D_
      },_x000D_
      "9966": {_x000D_
        "$type": "Inside.Core.Formula.Definition.DefinitionAC, Inside.Core.Formula",_x000D_
        "ID": 9966,_x000D_
        "Results": [_x000D_
          [_x000D_
            "Employé"_x000D_
          ]_x000D_
        ],_x000D_
        "Statistics": {_x000D_
          "CreationDate": "2022-11-15T10:02:33.5192117+01:00",_x000D_
          "LastRefreshDate": "2020-11-09T16:23:13.561808+01:00",_x000D_
          "TotalRefreshCount": 8,_x000D_
          "CustomInfo": {}_x000D_
        }_x000D_
      },_x000D_
      "9967": {_x000D_
        "$type": "Inside.Core.Formula.Definition.DefinitionAC, Inside.Core.Formula",_x000D_
        "ID": 9967,_x000D_
        "Results": [_x000D_
          [_x000D_
            "Employé"_x000D_
          ]_x000D_
        ],_x000D_
        "Statistics": {_x000D_
          "CreationDate": "2022-11-15T10:02:33.5192117+01:00",_x000D_
          "LastRefreshDate": "2020-11-09T16:23:13.5638026+01:00",_x000D_
          "TotalRefreshCount": 8,_x000D_
          "CustomInfo": {}_x000D_
        }_x000D_
      },_x000D_
      "9968": {_x000D_
        "$type": "Inside.Core.Formula.Definition.DefinitionAC, Inside.Core.Formula",_x000D_
        "ID": 9968,_x000D_
        "Results": [_x000D_
          [_x000D_
            "Ingénieur et cadre"_x000D_
          ]_x000D_
        ],_x000D_
        "Statistics": {_x000D_
          "CreationDate": "2022-11-15T10:02:33.5192117+01:00",_x000D_
          "LastRefreshDate": "2020-11-09T16:23:13.5657987+01:00",_x000D_
          "TotalRefreshCount": 8,_x000D_
          "CustomInfo": {}_x000D_
        }_x000D_
      },_x000D_
      "9969": {_x000D_
        "$type": "Inside.Core.Formula.Definition.DefinitionAC, Inside.Core.Formula",_x000D_
        "ID": 9969,_x000D_
        "Results": [_x000D_
          [_x000D_
            "Employé"_x000D_
          ]_x000D_
        ],_x000D_
        "Statistics": {_x000D_
          "CreationDate": "2022-11-15T10:02:33.5192117+01:00",_x000D_
          "LastRefreshDate": "2020-11-09T16:23:13.5687906+01:00",_x000D_
          "TotalRefreshCount": 8,_x000D_
          "CustomInfo": {}_x000D_
        }_x000D_
      },_x000D_
      "9970": {_x000D_
        "$type": "Inside.Core.Formula.Definition.DefinitionAC, Inside.Core.Formula",_x000D_
        "ID": 9970,_x000D_
        "Results": [_x000D_
          [_x000D_
            "Employé"_x000D_
          ]_x000D_
        ],_x000D_
        "Statistics": {_x000D_
          "CreationDate": "2022-11-15T10:02:33.5192117+01:00",_x000D_
          "LastRefreshDate": "2020-11-09T16:23:13.573777+01:00",_x000D_
          "TotalRefreshCount": 8,_x000D_
          "CustomInfo": {}_x000D_
        }_x000D_
      },_x000D_
      "9971": {_x000D_
        "$type": "Inside.Core.Formula.Definition.DefinitionAC, Inside.Core.Formula",_x000D_
        "ID": 9971,_x000D_
        "Results": [_x000D_
          [_x000D_
            "Employé"_x000D_
          ]_x000D_
        ],_x000D_
        "Statistics": {_x000D_
          "CreationDate": "2022-11-15T10:02:33.5192117+01:00",_x000D_
          "LastRefreshDate": "2020-11-09T16:23:13.5757704+01:00",_x000D_
          "TotalRefreshCount": 8,_x000D_
          "CustomInfo": {}_x000D_
        }_x000D_
      },_x000D_
      "9972": {_x000D_
        "$type": "Inside.Core.Formula.Definition.DefinitionAC, Inside.Core.Formula",_x000D_
        "ID": 9972,_x000D_
        "Results": [_x000D_
          [_x000D_
            "Employé"_x000D_
          ]_x000D_
        ],_x000D_
        "Statistics": {_x000D_
          "CreationDate": "2022-11-15T10:02:33.5192117+01:00",_x000D_
          "LastRefreshDate": "2020-11-09T16:23:13.5787641+01:00",_x000D_
          "TotalRefreshCount": 8,_x000D_
          "CustomInfo": {}_x000D_
        }_x000D_
      },_x000D_
      "9973": {_x000D_
        "$type": "Inside.Core.Formula.Definition.DefinitionAC, Inside.Core.Formula",_x000D_
        "ID": 9973,_x000D_
        "Results": [_x000D_
          [_x000D_
            "Ingénieur et cadre"_x000D_
          ]_x000D_
        ],_x000D_
        "Statistics": {_x000D_
          "CreationDate": "2022-11-15T10:02:33.5192117+01:00",_x000D_
          "LastRefreshDate": "2020-11-09T16:23:13.5827539+01:00",_x000D_
          "TotalRefreshCount": 8,_x000D_
          "CustomInfo": {}_x000D_
        }_x000D_
      },_x000D_
      "9974": {_x000D_
        "$type": "Inside.Core.Formula.Definition.DefinitionAC, Inside.Core.Formula",_x000D_
        "ID": 9974,_x000D_
        "Results": [_x000D_
          [_x000D_
            "Ingénieur et cadre"_x000D_
          ]_x000D_
        ],_x000D_
        "Statistics": {_x000D_
          "CreationDate": "2022-11-15T10:02:33.5192117+01:00",_x000D_
          "LastRefreshDate": "2020-11-09T16:23:13.5867546+01:00",_x000D_
          "TotalRefreshCount": 8,_x000D_
          "CustomInfo": {}_x000D_
        }_x000D_
      },_x000D_
      "9975": {_x000D_
        "$type": "Inside.Core.Formula.Definition.DefinitionAC, Inside.Core.Formula",_x000D_
        "ID": 9975,_x000D_
        "Results": [_x000D_
          [_x000D_
            "Employé"_x000D_
          ]_x000D_
        ],_x000D_
        "Statistics": {_x000D_
          "CreationDate": "2022-11-15T10:02:33.5192117+01:00",_x000D_
          "LastRefreshDate": "2020-11-09T16:23:13.5907323+01:00",_x000D_
          "TotalRefreshCount": 8,_x000D_
          "CustomInfo": {}_x000D_
        }_x000D_
      },_x000D_
      "9976": {_x000D_
        "$type": "Inside.Core.Formula.Definition.DefinitionAC, Inside.Core.Formula",_x000D_
        "ID": 9976,_x000D_
        "Results": [_x000D_
          [_x000D_
            "Employé"_x000D_
          ]_x000D_
        ],_x000D_
        "Statistics": {_x000D_
          "CreationDate": "2022-11-15T10:02:33.5192117+01:00",_x000D_
          "LastRefreshDate": "2020-11-09T16:23:13.5937237+01:00",_x000D_
          "TotalRefreshCount": 8,_x000D_
          "CustomInfo": {}_x000D_
        }_x000D_
      },_x000D_
      "9977": {_x000D_
        "$type": "Inside.Core.Formula.Definition.DefinitionAC, Inside.Core.Formula",_x000D_
        "ID": 9977,_x000D_
        "Results": [_x000D_
          [_x000D_
            "Ingénieur et cadre"_x000D_
          ]_x000D_
        ],_x000D_
        "Statistics": {_x000D_
          "CreationDate": "2022-11-15T10:02:33.5192117+01:00",_x000D_
          "LastRefreshDate": "2020-11-09T16:23:13.5967159+01:00",_x000D_
          "TotalRefreshCount": 8,_x000D_
          "CustomInfo": {}_x000D_
        }_x000D_
      },_x000D_
      "9978": {_x000D_
        "$type": "Inside.Core.Formula.Definition.DefinitionAC, Inside.Core.Formula",_x000D_
        "ID": 9978,_x000D_
        "Results": [_x000D_
          [_x000D_
            "Employé"_x000D_
          ]_x000D_
        ],_x000D_
        "Statistics": {_x000D_
          "CreationDate": "2022-11-15T10:02:33.5192117+01:00",_x000D_
          "LastRefreshDate": "2020-11-09T16:23:13.599708+01:00",_x000D_
          "TotalRefreshCount": 8,_x000D_
          "CustomInfo": {}_x000D_
        }_x000D_
      },_x000D_
      "9979": {_x000D_
        "$type": "Inside.Core.Formula.Definition.DefinitionAC, Inside.Core.Formula",_x000D_
        "ID": 9979,_x000D_
        "Results": [_x000D_
          [_x000D_
            "Employé"_x000D_
          ]_x000D_
        ],_x000D_
        "Statistics": {_x000D_
          "CreationDate": "2022-11-15T10:02:33.5192117+01:00",_x000D_
          "LastRefreshDate": "2020-11-09T16:23:13.6017035+01:00",_x000D_
          "TotalRefreshCount": 8,_x000D_
          "CustomInfo": {}_x000D_
        }_x000D_
      },_x000D_
      "9980": {_x000D_
        "$type": "Inside.Core.Formula.Definition.DefinitionAC, Inside.Core.Formula",_x000D_
        "ID": 9980,_x000D_
        "Results": [_x000D_
          [_x000D_
            "Ingénieur et cadre"_x000D_
          ]_x000D_
        ],_x000D_
        "Statistics": {_x000D_
          "CreationDate": "2022-11-15T10:02:33.5192117+01:00",_x000D_
          "LastRefreshDate": "2020-11-09T16:23:13.6046944+01:00",_x000D_
          "TotalRefreshCount": 8,_x000D_
          "CustomInfo": {}_x000D_
        }_x000D_
      },_x000D_
      "9981": {_x000D_
        "$type": "Inside.Core.Formula.Definition.DefinitionAC, Inside.Core.Formula",_x000D_
        "ID": 9981,_x000D_
        "Results": [_x000D_
          [_x000D_
            "Employé"_x000D_
          ]_x000D_
        ],_x000D_
        "Statistics": {_x000D_
          "CreationDate": "2022-11-15T10:02:33.5192117+01:00",_x000D_
          "LastRefreshDate": "2020-11-09T16:23:13.6076869+01:00",_x000D_
          "TotalRefreshCount": 8,_x000D_
          "CustomInfo": {}_x000D_
        }_x000D_
      },_x000D_
      "9982": {_x000D_
        "$type": "Inside.Core.Formula.Definition.DefinitionAC, Inside.Core.Formula",_x000D_
        "ID": 9982,_x000D_
        "Results": [_x000D_
          [_x000D_
            "Ingénieur et cadre"_x000D_
          ]_x000D_
        ],_x000D_
        "Statistics": {_x000D_
          "CreationDate": "2022-11-15T10:02:33.5192117+01:00",_x000D_
          "LastRefreshDate": "2020-11-09T16:23:13.6116773+01:00",_x000D_
          "TotalRefreshCount": 8,_x000D_
          "CustomInfo": {}_x000D_
        }_x000D_
      },_x000D_
      "9983": {_x000D_
        "$type": "Inside.Core.Formula.Definition.DefinitionAC, Inside.Core.Formula",_x000D_
        "ID": 9983,_x000D_
        "Results": [_x000D_
          [_x000D_
            "Employé"_x000D_
          ]_x000D_
        ],_x000D_
        "Statistics": {_x000D_
          "CreationDate": "2022-11-15T10:02:33.5192117+01:00",_x000D_
          "LastRefreshDate": "2020-11-09T16:23:13.6156656+01:00",_x000D_
          "TotalRefreshCount": 8,_x000D_
          "CustomInfo": {}_x000D_
        }_x000D_
      },_x000D_
      "9984": {_x000D_
        "$type": "Inside.Core.Formula.Definition.DefinitionAC, Inside.Core.Formula",_x000D_
        "ID": 9984,_x000D_
        "Results": [_x000D_
          [_x000D_
            "Employé"_x000D_
          ]_x000D_
        ],_x000D_
        "Statistics": {_x000D_
          "CreationDate": "2022-11-15T10:02:33.5192117+01:00",_x000D_
          "LastRefreshDate": "2020-11-09T16:23:13.6196586+01:00",_x000D_
          "TotalRefreshCount": 8,_x000D_
          "CustomInfo": {}_x000D_
        }_x000D_
      },_x000D_
      "9985": {_x000D_
        "$type": "Inside.Core.Formula.Definition.DefinitionAC, Inside.Core.Formula",_x000D_
        "ID": 9985,_x000D_
        "Results": [_x000D_
          [_x000D_
            "Employé"_x000D_
          ]_x000D_
        ],_x000D_
        "Statistics": {_x000D_
          "CreationDate": "2022-11-15T10:02:33.5192117+01:00",_x000D_
          "LastRefreshDate": "2020-11-09T16:23:13.6236451+01:00",_x000D_
          "TotalRefreshCount": 8,_x000D_
          "CustomInfo": {}_x000D_
        }_x000D_
      },_x000D_
      "9986": {_x000D_
        "$type": "Inside.Core.Formula.Definition.DefinitionAC, Inside.Core.Formula",_x000D_
        "ID": 9986,_x000D_
        "Results": [_x000D_
          [_x000D_
            "Employé"_x000D_
          ]_x000D_
        ],_x000D_
        "Statistics": {_x000D_
          "CreationDate": "2022-11-15T10:02:33.5192117+01:00",_x000D_
          "LastRefreshDate": "2020-11-09T16:23:13.6425965+01:00",_x000D_
          "TotalRefreshCount": 8,_x000D_
          "CustomInfo": {}_x000D_
        }_x000D_
      },_x000D_
      "9987": {_x000D_
        "$type": "Inside.Core.Formula.Definition.DefinitionAC, Inside.Core.Formula",_x000D_
        "ID": 9987,_x000D_
        "Results": [_x000D_
          [_x000D_
            "Ingénieur et cadre"_x000D_
          ]_x000D_
        ],_x000D_
        "Statistics": {_x000D_
          "CreationDate": "2022-11-15T10:02:33.5192117+01:00",_x000D_
          "LastRefreshDate": "2020-11-09T16:23:13.6445903+01:00",_x000D_
          "TotalRefreshCount": 8,_x000D_
          "CustomInfo": {}_x000D_
        }_x000D_
      },_x000D_
      "9988": {_x000D_
        "$type": "Inside.Core.Formula.Definition.DefinitionAC, Inside.Core.Formula",_x000D_
        "ID": 9988,_x000D_
        "Results": [_x000D_
          [_x000D_
            "Employé"_x000D_
          ]_x000D_
        ],_x000D_
        "Statistics": {_x000D_
          "CreationDate": "2022-11-15T10:02:33.5192117+01:00",_x000D_
          "LastRefreshDate": "2020-11-09T16:23:13.6465844+01:00",_x000D_
          "TotalRefreshCount": 8,_x000D_
          "CustomInfo": {}_x000D_
        }_x000D_
      },_x000D_
      "9989": {_x000D_
        "$type": "Inside.Core.Formula.Definition.DefinitionAC, Inside.Core.Formula",_x000D_
        "ID": 9989,_x000D_
        "Results": [_x000D_
          [_x000D_
            "Employé"_x000D_
          ]_x000D_
        ],_x000D_
        "Statistics": {_x000D_
          "CreationDate": "2022-11-15T10:02:33.5192117+01:00",_x000D_
          "LastRefreshDate": "2020-11-09T16:23:13.6485781+01:00",_x000D_
          "TotalRefreshCount": 8,_x000D_
          "CustomInfo": {}_x000D_
        }_x000D_
      },_x000D_
      "9990": {_x000D_
        "$type": "Inside.Core.Formula.Definition.DefinitionAC, Inside.Core.Formula",_x000D_
        "ID": 9990,_x000D_
        "Results": [_x000D_
          [_x000D_
            "Ingénieur et cadre"_x000D_
          ]_x000D_
        ],_x000D_
        "Statistics": {_x000D_
          "CreationDate": "2022-11-15T10:02:33.5192117+01:00",_x000D_
          "LastRefreshDate": "2020-11-09T16:23:13.6495767+01:00",_x000D_
          "TotalRefreshCount": 8,_x000D_
          "CustomInfo": {}_x000D_
        }_x000D_
      },_x000D_
      "9991": {_x000D_
        "$type": "Inside.Core.Formula.Definition.DefinitionAC, Inside.Core.Formula",_x000D_
        "ID": 9991,_x000D_
        "Results": [_x000D_
          [_x000D_
            "Employé"_x000D_
          ]_x000D_
        ],_x000D_
        "Statistics": {_x000D_
          "CreationDate": "2022-11-15T10:02:33.5192117+01:00",_x000D_
          "LastRefreshDate": "2020-11-09T16:23:13.6525891+01:00",_x000D_
          "TotalRefreshCount": 8,_x000D_
          "CustomInfo": {}_x000D_
        }_x000D_
      },_x000D_
      "9992": {_x000D_
        "$type": "Inside.Core.Formula.Definition.DefinitionAC, Inside.Core.Formula",_x000D_
        "ID": 9992,_x000D_
        "Results": [_x000D_
          [_x000D_
            "Employé"_x000D_
          ]_x000D_
        ],_x000D_
        "Statistics": {_x000D_
          "CreationDate": "2022-11-15T10:02:33.5192117+01:00",_x000D_
          "LastRefreshDate": "2020-11-09T16:23:13.6555604+01:00",_x000D_
          "TotalRefreshCount": 8,_x000D_
          "CustomInfo": {}_x000D_
        }_x000D_
      },_x000D_
      "9993": {_x000D_
        "$type": "Inside.Core.Formula.Definition.DefinitionAC, Inside.Core.Formula",_x000D_
        "ID": 9993,_x000D_
        "Results": [_x000D_
          [_x000D_
            "Ingénieur et cadre"_x000D_
          ]_x000D_
        ],_x000D_
        "Statistics": {_x000D_
          "CreationDate": "2022-11-15T10:02:33.5192117+01:00",_x000D_
          "LastRefreshDate": "2020-11-09T16:23:13.6585524+01:00",_x000D_
          "TotalRefreshCount": 8,_x000D_
          "CustomInfo": {}_x000D_
        }_x000D_
      },_x000D_
      "9994": {_x000D_
        "$type": "Inside.Core.Formula.Definition.DefinitionAC, Inside.Core.Formula",_x000D_
        "ID": 9994,_x000D_
        "Results": [_x000D_
          [_x000D_
            "Employé"_x000D_
          ]_x000D_
        ],_x000D_
        "Statistics": {_x000D_
          "CreationDate": "2022-11-15T10:02:33.5192117+01:00",_x000D_
          "LastRefreshDate": "2020-11-09T16:23:13.6615448+01:00",_x000D_
          "TotalRefreshCount": 8,_x000D_
          "CustomInfo": {}_x000D_
        }_x000D_
      },_x000D_
      "9995": {_x000D_
        "$type": "Inside.Core.Formula.Definition.DefinitionAC, Inside.Core.Formula",_x000D_
        "ID": 9995,_x000D_
        "Results": [_x000D_
          [_x000D_
            "Ingénieur et cadre"_x000D_
          ]_x000D_
        ],_x000D_
        "Statistics": {_x000D_
          "CreationDate": "2022-11-15T10:02:33.5192117+01:00",_x000D_
          "LastRefreshDate": "2020-11-09T16:23:13.6645374+01:00",_x000D_
          "TotalRefreshCount": 8,_x000D_
          "CustomInfo": {}_x000D_
        }_x000D_
      },_x000D_
      "9996": {_x000D_
        "$type": "Inside.Core.Formula.Definition.DefinitionAC, Inside.Core.Formula",_x000D_
        "ID": 9996,_x000D_
        "Results": [_x000D_
          [_x000D_
            "Ingénieur et cadre"_x000D_
          ]_x000D_
        ],_x000D_
        "Statistics": {_x000D_
          "CreationDate": "2022-11-15T10:02:33.5192117+01:00",_x000D_
          "LastRefreshDate": "2020-11-09T16:23:13.6665323+01:00",_x000D_
          "TotalRefreshCount": 8,_x000D_
          "CustomInfo": {}_x000D_
        }_x000D_
      },_x000D_
      "9997": {_x000D_
        "$type": "Inside.Core.Formula.Definition.DefinitionAC, Inside.Core.Formula",_x000D_
        "ID": 9997,_x000D_
        "Results": [_x000D_
          [_x000D_
            "Employé"_x000D_
          ]_x000D_
        ],_x000D_
        "Statistics": {_x000D_
          "CreationDate": "2022-11-15T10:02:33.5192117+01:00",_x000D_
          "LastRefreshDate": "2020-11-09T16:23:13.6705218+01:00",_x000D_
          "TotalRefreshCount": 8,_x000D_
          "CustomInfo": {}_x000D_
        }_x000D_
      },_x000D_
      "9998": {_x000D_
        "$type": "Inside.Core.Formula.Definition.DefinitionAC, Inside.Core.Formula",_x000D_
        "ID": 9998,_x000D_
        "Results": [_x000D_
          [_x000D_
            "2"_x000D_
          ]_x000D_
        ],_x000D_
        "Statistics": {_x000D_
          "CreationDate": "2022-11-15T10:02:33.5192117+01:00",_x000D_
          "LastRefreshDate": "2020-11-09T16:33:27.2035942+01:00",_x000D_
          "TotalRefreshCount": 9,_x000D_
          "CustomInfo": {}_x000D_
        }_x000D_
      },_x000D_
      "9999": {_x000D_
        "$type": "Inside.Core.Formula.Definition.DefinitionAC, Inside.Core.Formula",_x000D_
        "ID": 9999,_x000D_
        "Results": [_x000D_
          [_x000D_
            "1"_x000D_
          ]_x000D_
        ],_x000D_
        "Statistics": {_x000D_
          "CreationDate": "2022-11-15T10:02:33.5192117+01:00",_x000D_
          "LastRefreshDate": "2020-11-09T16:33:27.2055896+01:00",_x000D_
          "TotalRefreshCount": 9,_x000D_
          "CustomInfo": {}_x000D_
        }_x000D_
      },_x000D_
      "10000": {_x000D_
        "$type": "Inside.Core.Formula.Definition.DefinitionAC, Inside.Core.Formula",_x000D_
        "ID": 10000,_x000D_
        "Results": [_x000D_
          [_x000D_
            "1"_x000D_
          ]_x000D_
        ],_x000D_
        "Statistics": {_x000D_
          "CreationDate": "2022-11-15T10:02:33.5192117+01:00",_x000D_
          "LastRefreshDate": "2020-11-09T16:33:27.2075834+01:00",_x000D_
          "TotalRefreshCount": 9,_x000D_
          "CustomInfo": {}_x000D_
        }_x000D_
      },_x000D_
      "10001": {_x000D_
        "$type": "Inside.Core.Formula.Definition.DefinitionAC, Inside.Core.Formula",_x000D_
        "ID": 10001,_x000D_
        "Results": [_x000D_
          [_x000D_
            "1"_x000D_
          ]_x000D_
        ],_x000D_
        "Statistics": {_x000D_
          "CreationDate": "2022-11-15T10:02:33.5192117+01:00",_x000D_
          "LastRefreshDate": "2020-11-09T16:33:27.209578+01:00",_x000D_
          "TotalRefreshCount": 9,_x000D_
          "CustomInfo": {}_x000D_
        }_x000D_
      },_x000D_
      "10002": {_x000D_
        "$type": "Inside.Core.Formula.Definition.DefinitionAC, Inside.Core.Formula",_x000D_
        "ID": 10002,_x000D_
        "Results": [_x000D_
          [_x000D_
            "1"_x000D_
          ]_x000D_
        ],_x000D_
        "Statistics": {_x000D_
          "CreationDate": "2022-11-15T10:02:33.5192117+01:00",_x000D_
          "LastRefreshDate": "2020-11-09T16:23:13.6814926+01:00",_x000D_
          "TotalRefreshCount": 8,_x000D_
          "CustomInfo": {}_x000D_
        }_x000D_
      },_x000D_
      "10003": {_x000D_
        "$type": "Inside.Core.Formula.Definition.DefinitionAC, Inside.Core.Formula",_x000D_
        "ID": 10003,_x000D_
        "Results": [_x000D_
          [_x000D_
            "2"_x000D_
          ]_x000D_
        ],_x000D_
        "Statistics": {_x000D_
          "CreationDate": "2022-11-15T10:02:33.5192117+01:00",_x000D_
          "LastRefreshDate": "2020-11-09T16:23:13.683487+01:00",_x000D_
          "TotalRefreshCount": 8,_x000D_
          "CustomInfo": {}_x000D_
        }_x000D_
      },_x000D_
      "10004": {_x000D_
        "$type": "Inside.Core.Formula.Definition.DefinitionAC, Inside.Core.Formula",_x000D_
        "ID": 10004,_x000D_
        "Results": [_x000D_
          [_x000D_
            "3"_x000D_
          ]_x000D_
        ],_x000D_
        "Statistics": {_x000D_
          "CreationDate": "2022-11-15T10:02:33.5192117+01:00",_x000D_
          "LastRefreshDate": "2020-11-09T16:23:13.6874777+01:00",_x000D_
          "TotalRefreshCount": 8,_x000D_
          "CustomInfo": {}_x000D_
        }_x000D_
      },_x000D_
      "10005": {_x000D_
        "$type": "Inside.Core.Formula.Definition.DefinitionAC, Inside.Core.Formula",_x000D_
        "ID": 10005,_x000D_
        "Results": [_x000D_
          [_x000D_
            "1"_x000D_
          ]_x000D_
        ],_x000D_
        "Statistics": {_x000D_
          "CreationDate": "2022-11-15T10:02:33.51</t>
  </si>
  <si>
    <t>92117+01:00",_x000D_
          "LastRefreshDate": "2020-11-09T16:23:13.6894711+01:00",_x000D_
          "TotalRefreshCount": 8,_x000D_
          "CustomInfo": {}_x000D_
        }_x000D_
      },_x000D_
      "10006": {_x000D_
        "$type": "Inside.Core.Formula.Definition.DefinitionAC, Inside.Core.Formula",_x000D_
        "ID": 10006,_x000D_
        "Results": [_x000D_
          [_x000D_
            "1"_x000D_
          ]_x000D_
        ],_x000D_
        "Statistics": {_x000D_
          "CreationDate": "2022-11-15T10:02:33.5192117+01:00",_x000D_
          "LastRefreshDate": "2020-11-09T16:23:13.6914652+01:00",_x000D_
          "TotalRefreshCount": 8,_x000D_
          "CustomInfo": {}_x000D_
        }_x000D_
      },_x000D_
      "10007": {_x000D_
        "$type": "Inside.Core.Formula.Definition.DefinitionAC, Inside.Core.Formula",_x000D_
        "ID": 10007,_x000D_
        "Results": [_x000D_
          [_x000D_
            "2"_x000D_
          ]_x000D_
        ],_x000D_
        "Statistics": {_x000D_
          "CreationDate": "2022-11-15T10:02:33.5192117+01:00",_x000D_
          "LastRefreshDate": "2020-11-09T16:23:13.6934602+01:00",_x000D_
          "TotalRefreshCount": 8,_x000D_
          "CustomInfo": {}_x000D_
        }_x000D_
      },_x000D_
      "10008": {_x000D_
        "$type": "Inside.Core.Formula.Definition.DefinitionAC, Inside.Core.Formula",_x000D_
        "ID": 10008,_x000D_
        "Results": [_x000D_
          [_x000D_
            "3"_x000D_
          ]_x000D_
        ],_x000D_
        "Statistics": {_x000D_
          "CreationDate": "2022-11-15T10:02:33.5192117+01:00",_x000D_
          "LastRefreshDate": "2020-11-09T16:23:13.6954558+01:00",_x000D_
          "TotalRefreshCount": 8,_x000D_
          "CustomInfo": {}_x000D_
        }_x000D_
      },_x000D_
      "10009": {_x000D_
        "$type": "Inside.Core.Formula.Definition.DefinitionAC, Inside.Core.Formula",_x000D_
        "ID": 10009,_x000D_
        "Results": [_x000D_
          [_x000D_
            "3"_x000D_
          ]_x000D_
        ],_x000D_
        "Statistics": {_x000D_
          "CreationDate": "2022-11-15T10:02:33.5192117+01:00",_x000D_
          "LastRefreshDate": "2020-11-09T16:23:13.6974494+01:00",_x000D_
          "TotalRefreshCount": 8,_x000D_
          "CustomInfo": {}_x000D_
        }_x000D_
      },_x000D_
      "10010": {_x000D_
        "$type": "Inside.Core.Formula.Definition.DefinitionAC, Inside.Core.Formula",_x000D_
        "ID": 10010,_x000D_
        "Results": [_x000D_
          [_x000D_
            "1"_x000D_
          ]_x000D_
        ],_x000D_
        "Statistics": {_x000D_
          "CreationDate": "2022-11-15T10:02:33.5192117+01:00",_x000D_
          "LastRefreshDate": "2020-11-09T16:23:13.698447+01:00",_x000D_
          "TotalRefreshCount": 8,_x000D_
          "CustomInfo": {}_x000D_
        }_x000D_
      },_x000D_
      "10011": {_x000D_
        "$type": "Inside.Core.Formula.Definition.DefinitionAC, Inside.Core.Formula",_x000D_
        "ID": 10011,_x000D_
        "Results": [_x000D_
          [_x000D_
            "2"_x000D_
          ]_x000D_
        ],_x000D_
        "Statistics": {_x000D_
          "CreationDate": "2022-11-15T10:02:33.5192117+01:00",_x000D_
          "LastRefreshDate": "2020-11-09T16:23:13.7023341+01:00",_x000D_
          "TotalRefreshCount": 8,_x000D_
          "CustomInfo": {}_x000D_
        }_x000D_
      },_x000D_
      "10012": {_x000D_
        "$type": "Inside.Core.Formula.Definition.DefinitionAC, Inside.Core.Formula",_x000D_
        "ID": 10012,_x000D_
        "Results": [_x000D_
          [_x000D_
            "3"_x000D_
          ]_x000D_
        ],_x000D_
        "Statistics": {_x000D_
          "CreationDate": "2022-11-15T10:02:33.5192117+01:00",_x000D_
          "LastRefreshDate": "2020-11-09T16:23:13.7053173+01:00",_x000D_
          "TotalRefreshCount": 8,_x000D_
          "CustomInfo": {}_x000D_
        }_x000D_
      },_x000D_
      "10013": {_x000D_
        "$type": "Inside.Core.Formula.Definition.DefinitionAC, Inside.Core.Formula",_x000D_
        "ID": 10013,_x000D_
        "Results": [_x000D_
          [_x000D_
            "2"_x000D_
          ]_x000D_
        ],_x000D_
        "Statistics": {_x000D_
          "CreationDate": "2022-11-15T10:02:33.5192117+01:00",_x000D_
          "LastRefreshDate": "2020-11-09T16:23:13.7073127+01:00",_x000D_
          "TotalRefreshCount": 8,_x000D_
          "CustomInfo": {}_x000D_
        }_x000D_
      },_x000D_
      "10014": {_x000D_
        "$type": "Inside.Core.Formula.Definition.DefinitionAC, Inside.Core.Formula",_x000D_
        "ID": 10014,_x000D_
        "Results": [_x000D_
          [_x000D_
            "1"_x000D_
          ]_x000D_
        ],_x000D_
        "Statistics": {_x000D_
          "CreationDate": "2022-11-15T10:02:33.5192117+01:00",_x000D_
          "LastRefreshDate": "2020-11-09T16:23:13.7103046+01:00",_x000D_
          "TotalRefreshCount": 8,_x000D_
          "CustomInfo": {}_x000D_
        }_x000D_
      },_x000D_
      "10015": {_x000D_
        "$type": "Inside.Core.Formula.Definition.DefinitionAC, Inside.Core.Formula",_x000D_
        "ID": 10015,_x000D_
        "Results": [_x000D_
          [_x000D_
            "2"_x000D_
          ]_x000D_
        ],_x000D_
        "Statistics": {_x000D_
          "CreationDate": "2022-11-15T10:02:33.5192117+01:00",_x000D_
          "LastRefreshDate": "2020-11-09T16:23:13.7122994+01:00",_x000D_
          "TotalRefreshCount": 8,_x000D_
          "CustomInfo": {}_x000D_
        }_x000D_
      },_x000D_
      "10016": {_x000D_
        "$type": "Inside.Core.Formula.Definition.DefinitionAC, Inside.Core.Formula",_x000D_
        "ID": 10016,_x000D_
        "Results": [_x000D_
          [_x000D_
            "2"_x000D_
          ]_x000D_
        ],_x000D_
        "Statistics": {_x000D_
          "CreationDate": "2022-11-15T10:02:33.5192117+01:00",_x000D_
          "LastRefreshDate": "2020-11-09T16:23:13.7142943+01:00",_x000D_
          "TotalRefreshCount": 8,_x000D_
          "CustomInfo": {}_x000D_
        }_x000D_
      },_x000D_
      "10017": {_x000D_
        "$type": "Inside.Core.Formula.Definition.DefinitionAC, Inside.Core.Formula",_x000D_
        "ID": 10017,_x000D_
        "Results": [_x000D_
          [_x000D_
            "2"_x000D_
          ]_x000D_
        ],_x000D_
        "Statistics": {_x000D_
          "CreationDate": "2022-11-15T10:02:33.5192117+01:00",_x000D_
          "LastRefreshDate": "2020-11-09T16:23:13.7152915+01:00",_x000D_
          "TotalRefreshCount": 8,_x000D_
          "CustomInfo": {}_x000D_
        }_x000D_
      },_x000D_
      "10018": {_x000D_
        "$type": "Inside.Core.Formula.Definition.DefinitionAC, Inside.Core.Formula",_x000D_
        "ID": 10018,_x000D_
        "Results": [_x000D_
          [_x000D_
            "1"_x000D_
          ]_x000D_
        ],_x000D_
        "Statistics": {_x000D_
          "CreationDate": "2022-11-15T10:02:33.5192117+01:00",_x000D_
          "LastRefreshDate": "2020-11-09T16:23:13.7182863+01:00",_x000D_
          "TotalRefreshCount": 8,_x000D_
          "CustomInfo": {}_x000D_
        }_x000D_
      },_x000D_
      "10019": {_x000D_
        "$type": "Inside.Core.Formula.Definition.DefinitionAC, Inside.Core.Formula",_x000D_
        "ID": 10019,_x000D_
        "Results": [_x000D_
          [_x000D_
            "1"_x000D_
          ]_x000D_
        ],_x000D_
        "Statistics": {_x000D_
          "CreationDate": "2022-11-15T10:02:33.5192117+01:00",_x000D_
          "LastRefreshDate": "2020-11-09T16:23:13.722273+01:00",_x000D_
          "TotalRefreshCount": 8,_x000D_
          "CustomInfo": {}_x000D_
        }_x000D_
      },_x000D_
      "10020": {_x000D_
        "$type": "Inside.Core.Formula.Definition.DefinitionAC, Inside.Core.Formula",_x000D_
        "ID": 10020,_x000D_
        "Results": [_x000D_
          [_x000D_
            "2"_x000D_
          ]_x000D_
        ],_x000D_
        "Statistics": {_x000D_
          "CreationDate": "2022-11-15T10:02:33.5192117+01:00",_x000D_
          "LastRefreshDate": "2020-11-09T16:23:13.7242682+01:00",_x000D_
          "TotalRefreshCount": 8,_x000D_
          "CustomInfo": {}_x000D_
        }_x000D_
      },_x000D_
      "10021": {_x000D_
        "$type": "Inside.Core.Formula.Definition.DefinitionAC, Inside.Core.Formula",_x000D_
        "ID": 10021,_x000D_
        "Results": [_x000D_
          [_x000D_
            "3"_x000D_
          ]_x000D_
        ],_x000D_
        "Statistics": {_x000D_
          "CreationDate": "2022-11-15T10:02:33.5192117+01:00",_x000D_
          "LastRefreshDate": "2020-11-09T16:23:13.726262+01:00",_x000D_
          "TotalRefreshCount": 8,_x000D_
          "CustomInfo": {}_x000D_
        }_x000D_
      },_x000D_
      "10022": {_x000D_
        "$type": "Inside.Core.Formula.Definition.DefinitionAC, Inside.Core.Formula",_x000D_
        "ID": 10022,_x000D_
        "Results": [_x000D_
          [_x000D_
            "1"_x000D_
          ]_x000D_
        ],_x000D_
        "Statistics": {_x000D_
          "CreationDate": "2022-11-15T10:02:33.5192117+01:00",_x000D_
          "LastRefreshDate": "2020-11-09T16:23:13.7282567+01:00",_x000D_
          "TotalRefreshCount": 8,_x000D_
          "CustomInfo": {}_x000D_
        }_x000D_
      },_x000D_
      "10023": {_x000D_
        "$type": "Inside.Core.Formula.Definition.DefinitionAC, Inside.Core.Formula",_x000D_
        "ID": 10023,_x000D_
        "Results": [_x000D_
          [_x000D_
            "1"_x000D_
          ]_x000D_
        ],_x000D_
        "Statistics": {_x000D_
          "CreationDate": "2022-11-15T10:02:33.5192117+01:00",_x000D_
          "LastRefreshDate": "2020-11-09T16:23:13.7302513+01:00",_x000D_
          "TotalRefreshCount": 8,_x000D_
          "CustomInfo": {}_x000D_
        }_x000D_
      },_x000D_
      "10024": {_x000D_
        "$type": "Inside.Core.Formula.Definition.DefinitionAC, Inside.Core.Formula",_x000D_
        "ID": 10024,_x000D_
        "Results": [_x000D_
          [_x000D_
            "2"_x000D_
          ]_x000D_
        ],_x000D_
        "Statistics": {_x000D_
          "CreationDate": "2022-11-15T10:02:33.5192117+01:00",_x000D_
          "LastRefreshDate": "2020-11-09T16:23:13.7322468+01:00",_x000D_
          "TotalRefreshCount": 8,_x000D_
          "CustomInfo": {}_x000D_
        }_x000D_
      },_x000D_
      "10025": {_x000D_
        "$type": "Inside.Core.Formula.Definition.DefinitionAC, Inside.Core.Formula",_x000D_
        "ID": 10025,_x000D_
        "Results": [_x000D_
          [_x000D_
            "2"_x000D_
          ]_x000D_
        ],_x000D_
        "Statistics": {_x000D_
          "CreationDate": "2022-11-15T10:02:33.5192117+01:00",_x000D_
          "LastRefreshDate": "2020-11-09T16:23:13.7352573+01:00",_x000D_
          "TotalRefreshCount": 8,_x000D_
          "CustomInfo": {}_x000D_
        }_x000D_
      },_x000D_
      "10026": {_x000D_
        "$type": "Inside.Core.Formula.Definition.DefinitionAC, Inside.Core.Formula",_x000D_
        "ID": 10026,_x000D_
        "Results": [_x000D_
          [_x000D_
            "2"_x000D_
          ]_x000D_
        ],_x000D_
        "Statistics": {_x000D_
          "CreationDate": "2022-11-15T10:02:33.5192117+01:00",_x000D_
          "LastRefreshDate": "2020-11-09T16:23:13.7382311+01:00",_x000D_
          "TotalRefreshCount": 8,_x000D_
          "CustomInfo": {}_x000D_
        }_x000D_
      },_x000D_
      "10027": {_x000D_
        "$type": "Inside.Core.Formula.Definition.DefinitionAC, Inside.Core.Formula",_x000D_
        "ID": 10027,_x000D_
        "Results": [_x000D_
          [_x000D_
            "1"_x000D_
          ]_x000D_
        ],_x000D_
        "Statistics": {_x000D_
          "CreationDate": "2022-11-15T10:02:33.5192117+01:00",_x000D_
          "LastRefreshDate": "2020-11-09T16:23:13.7402263+01:00",_x000D_
          "TotalRefreshCount": 8,_x000D_
          "CustomInfo": {}_x000D_
        }_x000D_
      },_x000D_
      "10028": {_x000D_
        "$type": "Inside.Core.Formula.Definition.DefinitionAC, Inside.Core.Formula",_x000D_
        "ID": 10028,_x000D_
        "Results": [_x000D_
          [_x000D_
            "1"_x000D_
          ]_x000D_
        ],_x000D_
        "Statistics": {_x000D_
          "CreationDate": "2022-11-15T10:02:33.5192117+01:00",_x000D_
          "LastRefreshDate": "2020-11-09T16:23:13.7422202+01:00",_x000D_
          "TotalRefreshCount": 8,_x000D_
          "CustomInfo": {}_x000D_
        }_x000D_
      },_x000D_
      "10029": {_x000D_
        "$type": "Inside.Core.Formula.Definition.DefinitionAC, Inside.Core.Formula",_x000D_
        "ID": 10029,_x000D_
        "Results": [_x000D_
          [_x000D_
            "2"_x000D_
          ]_x000D_
        ],_x000D_
        "Statistics": {_x000D_
          "CreationDate": "2022-11-15T10:02:33.5192117+01:00",_x000D_
          "LastRefreshDate": "2020-11-09T16:23:13.7452121+01:00",_x000D_
          "TotalRefreshCount": 8,_x000D_
          "CustomInfo": {}_x000D_
        }_x000D_
      },_x000D_
      "10030": {_x000D_
        "$type": "Inside.Core.Formula.Definition.DefinitionAC, Inside.Core.Formula",_x000D_
        "ID": 10030,_x000D_
        "Results": [_x000D_
          [_x000D_
            "1"_x000D_
          ]_x000D_
        ],_x000D_
        "Statistics": {_x000D_
          "CreationDate": "2022-11-15T10:02:33.5192117+01:00",_x000D_
          "LastRefreshDate": "2020-11-09T16:23:13.7482042+01:00",_x000D_
          "TotalRefreshCount": 8,_x000D_
          "CustomInfo": {}_x000D_
        }_x000D_
      },_x000D_
      "10031": {_x000D_
        "$type": "Inside.Core.Formula.Definition.DefinitionAC, Inside.Core.Formula",_x000D_
        "ID": 10031,_x000D_
        "Results": [_x000D_
          [_x000D_
            "3"_x000D_
          ]_x000D_
        ],_x000D_
        "Statistics": {_x000D_
          "CreationDate": "2022-11-15T10:02:33.5192117+01:00",_x000D_
          "LastRefreshDate": "2020-11-09T16:23:13.7508017+01:00",_x000D_
          "TotalRefreshCount": 8,_x000D_
          "CustomInfo": {}_x000D_
        }_x000D_
      },_x000D_
      "10032": {_x000D_
        "$type": "Inside.Core.Formula.Definition.DefinitionAC, Inside.Core.Formula",_x000D_
        "ID": 10032,_x000D_
        "Results": [_x000D_
          [_x000D_
            "1"_x000D_
          ]_x000D_
        ],_x000D_
        "Statistics": {_x000D_
          "CreationDate": "2022-11-15T10:02:33.5192117+01:00",_x000D_
          "LastRefreshDate": "2020-11-09T16:23:13.7537817+01:00",_x000D_
          "TotalRefreshCount": 8,_x000D_
          "CustomInfo": {}_x000D_
        }_x000D_
      },_x000D_
      "10033": {_x000D_
        "$type": "Inside.Core.Formula.Definition.DefinitionAC, Inside.Core.Formula",_x000D_
        "ID": 10033,_x000D_
        "Results": [_x000D_
          [_x000D_
            "2"_x000D_
          ]_x000D_
        ],_x000D_
        "Statistics": {_x000D_
          "CreationDate": "2022-11-15T10:02:33.5192117+01:00",_x000D_
          "LastRefreshDate": "2020-11-09T16:23:13.7557765+01:00",_x000D_
          "TotalRefreshCount": 8,_x000D_
          "CustomInfo": {}_x000D_
        }_x000D_
      },_x000D_
      "10034": {_x000D_
        "$type": "Inside.Core.Formula.Definition.DefinitionAC, Inside.Core.Formula",_x000D_
        "ID": 10034,_x000D_
        "Results": [_x000D_
          [_x000D_
            "3"_x000D_
          ]_x000D_
        ],_x000D_
        "Statistics": {_x000D_
          "CreationDate": "2022-11-15T10:02:33.5192117+01:00",_x000D_
          "LastRefreshDate": "2020-11-09T16:23:13.7587691+01:00",_x000D_
          "TotalRefreshCount": 8,_x000D_
          "CustomInfo": {}_x000D_
        }_x000D_
      },_x000D_
      "10035": {_x000D_
        "$type": "Inside.Core.Formula.Definition.DefinitionAC, Inside.Core.Formula",_x000D_
        "ID": 10035,_x000D_
        "Results": [_x000D_
          [_x000D_
            "2"_x000D_
          ]_x000D_
        ],_x000D_
        "Statistics": {_x000D_
          "CreationDate": "2022-11-15T10:02:33.5192117+01:00",_x000D_
          "LastRefreshDate": "2020-11-09T16:23:13.7607636+01:00",_x000D_
          "TotalRefreshCount": 8,_x000D_
          "CustomInfo": {}_x000D_
        }_x000D_
      },_x000D_
      "10036": {_x000D_
        "$type": "Inside.Core.Formula.Definition.DefinitionAC, Inside.Core.Formula",_x000D_
        "ID": 10036,_x000D_
        "Results": [_x000D_
          [_x000D_
            "1"_x000D_
          ]_x000D_
        ],_x000D_
        "Statistics": {_x000D_
          "CreationDate": "2022-11-15T10:02:33.5192117+01:00",_x000D_
          "LastRefreshDate": "2020-11-09T16:23:13.7627577+01:00",_x000D_
          "TotalRefreshCount": 8,_x000D_
          "CustomInfo": {}_x000D_
        }_x000D_
      },_x000D_
      "10037": {_x000D_
        "$type": "Inside.Core.Formula.Definition.DefinitionAC, Inside.Core.Formula",_x000D_
        "ID": 10037,_x000D_
        "Results": [_x000D_
          [_x000D_
            "2"_x000D_
          ]_x000D_
        ],_x000D_
        "Statistics": {_x000D_
          "CreationDate": "2022-11-15T10:02:33.5192117+01:00",_x000D_
          "LastRefreshDate": "2020-11-09T16:23:13.7647525+01:00",_x000D_
          "TotalRefreshCount": 8,_x000D_
          "CustomInfo": {}_x000D_
        }_x000D_
      },_x000D_
      "10038": {_x000D_
        "$type": "Inside.Core.Formula.Definition.DefinitionAC, Inside.Core.Formula",_x000D_
        "ID": 10038,_x000D_
        "Results": [_x000D_
          [_x000D_
            "2"_x000D_
          ]_x000D_
        ],_x000D_
        "Statistics": {_x000D_
          "CreationDate": "2022-11-15T10:02:33.5192117+01:00",_x000D_
          "LastRefreshDate": "2020-11-09T16:23:13.7667478+01:00",_x000D_
          "TotalRefreshCount": 8,_x000D_
          "CustomInfo": {}_x000D_
        }_x000D_
      },_x000D_
      "10039": {_x000D_
        "$type": "Inside.Core.Formula.Definition.DefinitionAC, Inside.Core.Formula",_x000D_
        "ID": 10039,_x000D_
        "Results": [_x000D_
          [_x000D_
            "4"_x000D_
          ]_x000D_
        ],_x000D_
        "Statistics": {_x000D_
          "CreationDate": "2022-11-15T10:02:33.5192117+01:00",_x000D_
          "LastRefreshDate": "2020-11-09T16:23:13.76974+01:00",_x000D_
          "TotalRefreshCount": 8,_x000D_
          "CustomInfo": {}_x000D_
        }_x000D_
      },_x000D_
      "10040": {_x000D_
        "$type": "Inside.Core.Formula.Definition.DefinitionAC, Inside.Core.Formula",_x000D_
        "ID": 10040,_x000D_
        "Results": [_x000D_
          [_x000D_
            "2"_x000D_
          ]_x000D_
        ],_x000D_
        "Statistics": {_x000D_
          "CreationDate": "2022-11-15T10:02:33.5192117+01:00",_x000D_
          "LastRefreshDate": "2020-11-09T16:23:13.7727309+01:00",_x000D_
          "TotalRefreshCount": 8,_x000D_
          "CustomInfo": {}_x000D_
        }_x000D_
      },_x000D_
      "10041": {_x000D_
        "$type": "Inside.Core.Formula.Definition.DefinitionAC, Inside.Core.Formula",_x000D_
        "ID": 10041,_x000D_
        "Results": [_x000D_
          [_x000D_
            "1"_x000D_
          ]_x000D_
        ],_x000D_
        "Statistics": {_x000D_
          "CreationDate": "2022-11-15T10:02:33.5192117+01:00",_x000D_
          "LastRefreshDate": "2020-11-09T16:23:14.0948917+01:00",_x000D_
          "TotalRefreshCount": 8,_x000D_
          "CustomInfo": {}_x000D_
        }_x000D_
      },_x000D_
      "10042": {_x000D_
        "$type": "Inside.Core.Formula.Definition.DefinitionAC, Inside.Core.Formula",_x000D_
        "ID": 10042,_x000D_
        "Results": [_x000D_
          [_x000D_
            "2"_x000D_
          ]_x000D_
        ],_x000D_
        "Statistics": {_x000D_
          "CreationDate": "2022-11-15T10:02:33.5192117+01:00",_x000D_
          "LastRefreshDate": "2020-11-09T16:23:14.6205077+01:00",_x000D_
          "TotalRefreshCount": 8,_x000D_
          "CustomInfo": {}_x000D_
        }_x000D_
      },_x000D_
      "10043": {_x000D_
        "$type": "Inside.Core.Formula.Definition.DefinitionAC, Inside.Core.Formula",_x000D_
        "ID": 10043,_x000D_
        "Results": [_x000D_
          [_x000D_
            "3"_x000D_
          ]_x000D_
        ],_x000D_
        "Statistics": {_x000D_
          "CreationDate": "2022-11-15T10:02:33.5192117+01:00",_x000D_
          "LastRefreshDate": "2020-11-09T16:23:15.0897894+01:00",_x000D_
          "TotalRefreshCount": 9,_x000D_
          "CustomInfo": {}_x000D_
        }_x000D_
      },_x000D_
      "10044": {_x000D_
        "$type": "Inside.Core.Formula.Definition.DefinitionAC, Inside.Core.Formula",_x000D_
        "ID": 10044,_x000D_
        "Results": [_x000D_
          [_x000D_
            "3"_x000D_
          ]_x000D_
        ],_x000D_
        "Statistics": {_x000D_
          "CreationDate": "2022-11-15T10:02:33.5192117+01:00",_x000D_
          "LastRefreshDate": "2020-11-09T16:23:15.5386044+01:00",_x000D_
          "TotalRefreshCount": 9,_x000D_
          "CustomInfo": {}_x000D_
        }_x000D_
      },_x000D_
      "10045": {_x000D_
        "$type": "Inside.Core.Formula.Definition.DefinitionAC, Inside.Core.Formula",_x000D_
        "ID": 10045,_x000D_
        "Results": [_x000D_
          [_x000D_
            "1"_x000D_
          ]_x000D_
        ],_x000D_
        "Statistics": {_x000D_
          "CreationDate": "2022-11-15T10:02:33.5192117+01:00",_x000D_
          "LastRefreshDate": "2020-11-09T16:23:14.0978839+01:00",_x000D_
          "TotalRefreshCount": 8,_x000D_
          "CustomInfo": {}_x000D_
        }_x000D_
      },_x000D_
      "10046": {_x000D_
        "$type": "Inside.Core.Formula.Definition.DefinitionAC, Inside.Core.Formula",_x000D_
        "ID": 10046,_x000D_
        "Results": [_x000D_
          [_x000D_
            "2"_x000D_
          ]_x000D_
        ],_x000D_
        "Statistics": {_x000D_
          "CreationDate": "2022-11-15T10:02:33.5192117+01:00",_x000D_
          "LastRefreshDate": "2020-11-09T16:23:14.6225019+01:00",_x000D_
          "TotalRefreshCount": 8,_x000D_
          "CustomInfo": {}_x000D_
        }_x000D_
      },_x000D_
      "10047": {_x000D_
        "$type": "Inside.Core.Formula.Definition.DefinitionAC, Inside.Core.Formula",_x000D_
        "ID": 10047,_x000D_
        "Results": [_x000D_
          [_x000D_
            "2"_x000D_
          ]_x000D_
        ],_x000D_
        "Statistics": {_x000D_
          "CreationDate": "2022-11-15T10:02:33.5192117+01:00",_x000D_
          "LastRefreshDate": "2020-11-09T16:23:15.0917842+01:00",_x000D_
          "TotalRefreshCount": 9,_x000D_
          "CustomInfo": {}_x000D_
        }_x000D_
      },_x000D_
      "10048": {_x000D_
        "$type": "Inside.Core.Formula.Definition.DefinitionAC, Inside.Core.Formula",_x000D_
        "ID": 10048,_x000D_
        "Results": [_x000D_
          [_x000D_
            "2"_x000D_
          ]_x000D_
        ],_x000D_
        "Statistics": {_x000D_
          "CreationDate": "2022-11-15T10:02:33.5192117+01:00",_x000D_
          "LastRefreshDate": "2020-11-09T16:23:15.5405975+01:00",_x000D_
          "TotalRefreshCount": 9,_x000D_
          "CustomInfo": {}_x000D_
        }_x000D_
      },_x000D_
      "10049": {_x000D_
        "$type": "Inside.Core.Formula.Definition.DefinitionAC, Inside.Core.Formula",_x000D_
        "ID": 10049,_x000D_
        "Results": [_x000D_
          [_x000D_
            "1"_x000D_
          ]_x000D_
        ],_x000D_
        "Statistics": {_x000D_
          "CreationDate": "2022-11-15T10:02:33.5192117+01:00",_x000D_
          "LastRefreshDate": "2020-11-09T16:23:14.1008957+01:00",_x000D_
          "TotalRefreshCount": 8,_x000D_
          "CustomInfo": {}_x000D_
        }_x000D_
      },_x000D_
      "10050": {_x000D_
        "$type": "Inside.Core.Formula.Definition.DefinitionAC, Inside.Core.Formula",_x000D_
        "ID": 10050,_x000D_
        "Results": [_x000D_
          [_x000D_
            "1"_x000D_
          ]_x000D_
        ],_x000D_
        "Statistics": {_x000D_
          "CreationDate": "2022-11-15T10:02:33.5192117+01:00",_x000D_
          "LastRefreshDate": "2020-11-09T16:23:14.6244982+01:00",_x000D_
          "TotalRefreshCount": 8,_x000D_
          "CustomInfo": {}_x000D_
        }_x000D_
      },_x000D_
      "10051": {_x000D_
        "$type": "Inside.Core.Formula.Definition.DefinitionAC, Inside.Core.Formula",_x000D_
        "ID": 10051,_x000D_
        "Results": [_x000D_
          [_x000D_
            "Catégorie 1"_x000D_
          ]_x000D_
        ],_x000D_
        "Statistics": {_x000D_
          "CreationDate": "2022-11-15T10:02:33.5192117+01:00",_x000D_
          "LastRefreshDate": "2020-11-09T16:33:27.2125701+01:00",_x000D_
          "TotalRefreshCount": 10,_x000D_
          "CustomInfo": {}_x000D_
        }_x000D_
      },_x000D_
      "10052": {_x000D_
        "$type": "Inside.Core.Formula.Definition.DefinitionAC, Inside.Core.Formula",_x000D_
        "ID": 10052,_x000D_
        "Results": [_x000D_
          [_x000D_
            "Catégorie 2"_x000D_
          ]_x000D_
        ],_x000D_
        "Statistics": {_x000D_
          "CreationDate": "2022-11-15T10:02:33.5192117+01:00",_x000D_
          "LastRefreshDate": "2020-11-09T16:33:27.2145648+01:00",_x000D_
          "TotalRefreshCount": 9,_x000D_
          "CustomInfo": {}_x000D_
        }_x000D_
      },_x000D_
      "10053": {_x000D_
        "$type": "Inside.Core.Formula.Definition.DefinitionAC, Inside.Core.Formula",_x000D_
        "ID": 10053,_x000D_
        "Results": [_x000D_
          [_x000D_
            "Catégorie 1"_x000D_
          ]_x000D_
        ],_x000D_
        "Statistics": {_x000D_
          "CreationDate": "2022-11-15T10:02:33.5192117+01:00",_x000D_
          "LastRefreshDate": "2020-11-09T16:33:27.2175569+01:00",_x000D_
          "TotalRefreshCount": 10,_x000D_
          "CustomInfo": {}_x000D_
        }_x000D_
      },_x000D_
      "10054": {_x000D_
        "$type": "Inside.Core.Formula.Definition.DefinitionAC, Inside.Core.Formula",_x000D_
        "ID": 10054,_x000D_
        "Results": [_x000D_
          [_x000D_
            "Catégorie 1"_x000D_
          ]_x000D_
        ],_x000D_
        "Statistics": {_x000D_
          "CreationDate": "2022-11-15T10:02:33.5192117+01:00",_x000D_
          "LastRefreshDate": "2020-11-09T16:23:15.5445883+01:00",_x000D_
          "TotalRefreshCount": 9,_x000D_
          "CustomInfo": {}_x000D_
        }_x000D_
      },_x000D_
      "10055": {_x000D_
        "$type": "Inside.Core.Formula.Definition.DefinitionAC, Inside.Core.Formula",_x000D_
        "ID": 10055,_x000D_
        "Results": [_x000D_
          [_x000D_
            ""_x000D_
          ]_x000D_
        ],_x000D_
        "Statistics": {_x000D_
          "CreationDate": "2022-11-15T10:02:33.5192117+01:00",_x000D_
          "LastRefreshDate": "2020-11-09T16:23:14.4010581+01:00",_x000D_
          "TotalRefreshCount": 8,_x000D_
          "CustomInfo": {}_x000D_
        }_x000D_
      },_x000D_
      "10056": {_x000D_
        "$type": "Inside.Core.Formula.Definition.DefinitionAC, Inside.Core.Formula",_x000D_
        "ID": 10056,_x000D_
        "Results": [_x000D_
          [_x000D_
            "Catégorie 5"_x000D_
          ]_x000D_
        ],_x000D_
        "Statistics": {_x000D_
          "CreationDate": "2022-11-15T10:02:33.5192117+01:00",_x000D_
          "LastRefreshDate": "2020-11-09T16:23:15.3265678+01:00",_x000D_
          "TotalRefreshCount": 9,_x000D_
          "CustomInfo": {}_x000D_
        }_x000D_
      },_x000D_
      "10057": {_x000D_
        "$type": "Inside.Core.Formula.Definition.DefinitionAC, Inside.Core.Formula",_x000D_
        "ID": 10057,_x000D_
        "Results": [_x000D_
          [_x000D_
            ""_x000D_
          ]_x000D_
        ],_x000D_
        "Statistics": {_x000D_
          "CreationDate": "2022-11-15T10:02:33.5192117+01:00",_x000D_
          "LastRefreshDate": "2020-11-09T16:23:14.4030395+01:00",_x000D_
          "TotalRefreshCount": 8,_x000D_
          "CustomInfo": {}_x000D_
        }_x000D_
      },_x000D_
      "10058": {_x000D_
        "$type": "Inside.Core.Formula.Definition.DefinitionAC, Inside.Core.Formula",_x000D_
        "ID": 10058,_x000D_
        "Results": [_x000D_
          [_x000D_
            ""_x000D_
          ]_x000D_
        ],_x000D_
        "Statistics": {_x000D_
          "CreationDate": "2022-11-15T10:02:33.5192117+01:00",_x000D_
          "LastRefreshDate": "2020-11-09T16:23:15.3285978+01:00",_x000D_
          "TotalRefreshCount": 9,_x000D_
          "CustomInfo": {}_x000D_
        }_x000D_
      },_x000D_
      "10059": {_x000D_
        "$type": "Inside.Core.Formula.Definition.DefinitionAC, Inside.Core.Formula",_x000D_
        "ID": 10059,_x000D_
        "Results": [_x000D_
          [_x000D_
            ""_x000D_
          ]_x000D_
        ],_x000D_
        "Statistics": {_x000D_
          "CreationDate": "2022-11-15T10:02:33.5192117+01:00",_x000D_
          "LastRefreshDate": "2020-11-09T16:23:14.4050351+01:00",_x000D_
          "TotalRefreshCount": 8,_x000D_
          "CustomInfo": {}_x000D_
        }_x000D_
      },_x000D_
      "10060": {_x000D_
        "$type": "Inside.Core.Formula.Definition.DefinitionAC, Inside.Core.Formula",_x000D_
        "ID": 10060,_x000D_
        "Results": [_x000D_
          [_x000D_
            "Catégorie 3"_x000D_
          ]_x000D_
        ],_x000D_
        "Statistics": {_x000D_
          "CreationDate": "2022-11-15T10:02:33.5192117+01:00",_x000D_
          "LastRefreshDate": "2020-11-09T16:23:15.3305954+01:00",_x000D_
          "TotalRefreshCount": 9,_x000D_
          "CustomInfo": {}_x000D_
        }_x000D_
      },_x000D_
      "10061": {_x000D_
        "$type": "Inside.Core.Formula.Definition.DefinitionAC, Inside.Core.Formula",_x000D_
        "ID": 10061,_x000D_
        "Results": [_x000D_
          [_x000D_
            ""_x000D_
          ]_x000D_
        ],_x000D_
        "Statistics": {_x000D_
          "CreationDate": "2022-11-15T10:02:33.5192117+01:00",_x000D_
          "LastRefreshDate": "2020-11-09T16:23:14.4239841+01:00",_x000D_
          "TotalRefreshCount": 8,_x000D_
          "CustomInfo": {}_x000D_
        }_x000D_
      },_x000D_
      "10062": {_x000D_
        "$type": "Inside.Core.Formula.Definition.DefinitionAC, Inside.Core.Formula",_x000D_
        "ID": 10062,_x000D_
        "Results": [_x000D_
          [_x000D_
            "Catégorie 1"_x000D_
          ]_x000D_
        ],_x000D_
        "Statistics": {_x000D_
          "CreationDate": "2022-11-15T10:02:33.5192117+01:00",_x000D_
          "LastRefreshDate": "2020-11-09T16:23:15.3335482+01:00",_x000D_
          "TotalRefreshCount": 9,_x000D_
          "CustomInfo": {}_x000D_
        }_x000D_
      },_x000D_
      "10063": {_x000D_
        "$type": "Inside.Core.Formula.Definition.DefinitionAC, Inside.Core.Formula",_x000D_
        "ID": 10063,_x000D_
        "Results": [_x000D_
          [_x000D_
            ""_x000D_
          ]_x000D_
        ],_x000D_
        "Statistics": {_x000D_
          "CreationDate": "2022-11-15T10:02:33.5192117+01:00",_x000D_
          "LastRefreshDate": "2020-11-09T16:23:14.4259788+01:00",_x000D_
          "TotalRefreshCount": 8,_x000D_
          "CustomInfo": {}_x000D_
        }_x000D_
      },_x000D_
      "10064": {_x000D_
        "$type": "Inside.Core.Formula.Definition.DefinitionAC, Inside.Core.Formula",_x000D_
        "ID": 10064,_x000D_
        "Results": [_x000D_
          [_x000D_
            "Catégorie 1"_x000D_
          ]_x000D_
        ],_x000D_
        "Statistics": {_x000D_
          "CreationDate": "2022-11-15T10:02:33.5192117+01:00",_x000D_
          "LastRefreshDate": "2020-11-09T16:23:15.3365416+01:00",_x000D_
          "TotalRefreshCount": 9,_x000D_
          "CustomInfo": {}_x000D_
        }_x000D_
      },_x000D_
      "10065": {_x000D_
        "$type": "Inside.Core.Formula.Definition.DefinitionAC, Inside.Core.Formula",_x000D_
        "ID": 10065,_x000D_
        "Results": [_x000D_
          [_x000D_
            "Catégorie 3"_x000D_
          ]_x000D_
        ],_x000D_
        "Statistics": {_x000D_
          "CreationDate": "2022-11-15T10:02:33.5192117+01:00",_x000D_
          "LastRefreshDate": "2020-11-09T16:23:14.4279733+01:00",_x000D_
          "TotalRefreshCount": 8,_x000D_
          "CustomInfo": {}_x000D_
        }_x000D_
      },_x000D_
      "10066": {_x000D_
        "$type": "Inside.Core.Formula.Definition.DefinitionAC, Inside.Core.Formula",_x000D_
        "ID": 10066,_x000D_
        "Results": [_x000D_
          [_x000D_
            ""_x000D_
          ]_x000D_
        ],_x000D_
        "Statistics": {_x000D_
          "CreationDate": "2022-11-15T10:02:33.5192117+01:00",_x000D_
          "LastRefreshDate": "2020-11-09T16:23:15.3385374+01:00",_x000D_
          "TotalRefreshCount": 9,_x000D_
          "CustomInfo": {}_x000D_
        }_x000D_
      },_x000D_
      "10067": {_x000D_
        "$type": "Inside.Core.Formula.Definition.DefinitionAC, Inside.Core.Formula",_x000D_
        "ID": 10067,_x000D_
        "Results": [_x000D_
          [_x000D_
            ""_x000D_
          ]_x000D_
        ],_x000D_
        "Statistics": {_x000D_
          "CreationDate": "2022-11-15T10:02:33.5192117+01:00",_x000D_
          "LastRefreshDate": "2020-11-09T16:23:14.4299682+01:00",_x000D_
          "TotalRefreshCount": 8,_x000D_
          "CustomInfo": {}_x000D_
        }_x000D_
      },_x000D_
      "10068": {_x000D_
        "$type": "Inside.Core.Formula.Definition.DefinitionAC, Inside.Core.Formula",_x000D_
        "ID": 10068,_x000D_
        "Results": [_x000D_
          [_x000D_
            "Catégorie 1"_x000D_
          ]_x000D_
        ],_x000D_
        "Statistics": {_x000D_
          "CreationDate": "2022-11-15T10:02:33.5192117+01:00",_x000D_
          "LastRefreshDate": "2020-11-09T16:23:15.3405699+01:00",_x000D_
          "TotalRefreshCount": 9,_x000D_
          "CustomInfo": {}_x000D_
        }_x000D_
      },_x000D_
      "10069": {_x000D_
        "$type": "Inside.Core.Formula.Definition.DefinitionAC, Inside.Core.Formula",_x000D_
        "ID": 10069,_x000D_
        "Results": [_x000D_
          [_x000D_
            "Employé"_x000D_
          ]_x000D_
        ],_x000D_
        "Statistics": {_x000D_
          "CreationDate": "2022-11-15T10:02:33.5192117+01:00",_x000D_
          "LastRefreshDate": "2020-11-09T16:33:27.1836479+01:00",_x000D_
          "TotalRefreshCount": 9,_x000D_
          "CustomInfo": {}_x000D_
        }_x000D_
      },_x000D_
      "10070": {_x000D_
        "$type": "Inside.Core.Formula.Definition.DefinitionAC, Inside.Core.Formula",_x000D_
        "ID": 10070,_x000D_
        "Results": [_x000D_
          [_x000D_
            "Employé"_x000D_
          ]_x000D_
        ],_x000D_
        "Statistics": {_x000D_
          "CreationDate": "2022-11-15T10:02:33.5192117+01:00",_x000D_
          "LastRefreshDate": "2020-11-09T16:23:13.1403211+01:00",_x000D_
          "TotalRefreshCount": 8,_x000D_
          "CustomInfo": {}_x000D_
        }_x000D_
      },_x000D_
      "10071": {_x000D_
        "$type": "Inside.Core.Formula.Definition.DefinitionAC, Inside.Core.Formula",_x000D_
        "ID": 10071,_x000D_
        "Results": [_x000D_
          [_x000D_
            "Employé"_x000D_
          ]_x000D_
        ],_x000D_
        "Statistics": {_x000D_
          "CreationDate": "2022-11-15T10:02:33.5192117+01:00",_x000D_
          "LastRefreshDate": "2020-11-09T16:23:13.1642582+01:00",_x000D_
          "TotalRefreshCount": 8,_x000D_
          "CustomInfo": {}_x000D_
        }_x000D_
      },_x000D_
      "10072": {_x000D_
        "$type": "Inside.Core.Formula.Definition.DefinitionAC, Inside.Core.Formula",_x000D_
        "ID": 10072,_x000D_
        "Results": [_x000D_
          [_x000D_
            "Employé"_x000D_
          ]_x000D_
        ],_x000D_
        "Statistics": {_x000D_
          "CreationDate": "2022-11-15T10:02:33.5192117+01:00",_x000D_
          "LastRefreshDate": "2020-11-09T16:23:13.1901905+01:00",_x000D_
          "TotalRefreshCount": 8,_x000D_
          "CustomInfo": {}_x000D_
        }_x000D_
      },_x000D_
      "10073": {_x000D_
        "$type": "Inside.Core.Formula.Definition.DefinitionAC, Inside.Core.Formula",_x000D_
        "ID": 10073,_x000D_
        "Results": [_x000D_
          [_x000D_
            "Employé"_x000D_
          ]_x000D_
        ],_x000D_
        "Statistics": {_x000D_
          "CreationDate": "2022-11-15T10:02:33.5192117+01:00",_x000D_
          "LastRefreshDate": "2020-11-09T16:23:13.2147242+01:00",_x000D_
          "TotalRefreshCount": 8,_x000D_
          "CustomInfo": {}_x000D_
        }_x000D_
      },_x000D_
      "10074": {_x000D_
        "$type": "Inside.Core.Formula.Definition.DefinitionAC, Inside.Core.Formula",_x000D_
        "ID": 10074,_x000D_
        "Results": [_x000D_
          [_x000D_
            "Ingénieur et cadre"_x000D_
          ]_x000D_
        ],_x000D_
        "Statistics": {_x000D_
          "CreationDate": "2022-11-15T10:02:33.5192117+01:00",_x000D_
          "LastRefreshDate": "2020-11-09T16:23:13.2386618+01:00",_x000D_
          "TotalRefreshCount": 8,_x000D_
          "CustomInfo": {}_x000D_
        }_x000D_
      },_x000D_
      "10075": {_x000D_
        "$type": "Inside.Core.Formula.Definition.DefinitionAC, Inside.Core.Formula",_x000D_
        "ID": 10075,_x000D_
        "Results": [_x000D_
          [_x000D_
            "Employé"_x000D_
          ]_x000D_
        ],_x000D_
        "Statistics": {_x000D_
          "CreationDate": "2022-11-15T10:02:33.5192117+01:00",_x000D_
          "LastRefreshDate": "2020-11-09T16:23:13.2576103+01:00",_x000D_
          "TotalRefreshCount": 8,_x000D_
          "CustomInfo": {}_x000D_
        }_x000D_
      },_x000D_
      "10076": {_x000D_
        "$type": "Inside.Core.Formula.Definition.DefinitionAC, Inside.Core.Formula",_x000D_
        "ID": 10076,_x000D_
        "Results": [_x000D_
          [_x000D_
            "2"_x000D_
          ]_x000D_
        ],_x000D_
        "Statistics": {_x000D_
          "CreationDate": "2022-11-15T10:02:33.5192117+01:00",_x000D_
          "LastRefreshDate": "2020-11-09T16:23:13.2805536+01:00",_x000D_
          "TotalRefreshCount": 8,_x000D_
          "CustomInfo": {}_x000D_
        }_x000D_
      },_x000D_
      "10077": {_x000D_
        "$type": "Inside.Core.Formula.Definition.DefinitionAC, Inside.Core.Formula",_x000D_
        "ID": 10077,_x000D_
        "Results": [_x000D_
          [_x000D_
            "1"_x000D_
          ]_x000D_
        ],_x000D_
        "Statistics": {_x000D_
          "CreationDate": "2022-11-15T10:02:33.5192117+01:00",_x000D_
          "LastRefreshDate": "2020-11-09T16:23:13.3144618+01:00",_x000D_
          "TotalRefreshCount": 8,_x000D_
          "CustomInfo": {}_x000D_
        }_x000D_
      },_x000D_
      "10078": {_x000D_
        "$type": "Inside.Core.Formula.Definition.DefinitionAC, Inside.Core.Formula",_x000D_
        "ID": 10078,_x000D_
        "Results": [_x000D_
          [_x000D_
            "2"_x000D_
          ]_x000D_
        ],_x000D_
        "Statistics": {_x000D_
          "CreationDate": "2022-11-15T10:02:33.5192117+01:00",_x000D_
          "LastRefreshDate": "2020-11-09T16:23:13.343385+01:00",_x000D_
          "TotalRefreshCount": 8,_x000D_
          "CustomInfo": {}_x000D_
        }_x000D_
      },_x000D_
      "10079": {_x000D_
        "$type": "Inside.Core.Formula.Definition.DefinitionAC, Inside.Core.Formula",_x000D_
        "ID": 100</t>
  </si>
  <si>
    <t>79,_x000D_
        "Results": [_x000D_
          [_x000D_
            "2"_x000D_
          ]_x000D_
        ],_x000D_
        "Statistics": {_x000D_
          "CreationDate": "2022-11-15T10:02:33.5192117+01:00",_x000D_
          "LastRefreshDate": "2020-11-09T16:23:13.3743025+01:00",_x000D_
          "TotalRefreshCount": 8,_x000D_
          "CustomInfo": {}_x000D_
        }_x000D_
      },_x000D_
      "10080": {_x000D_
        "$type": "Inside.Core.Formula.Definition.DefinitionAC, Inside.Core.Formula",_x000D_
        "ID": 10080,_x000D_
        "Results": [_x000D_
          [_x000D_
            "2"_x000D_
          ]_x000D_
        ],_x000D_
        "Statistics": {_x000D_
          "CreationDate": "2022-11-15T10:02:33.5192117+01:00",_x000D_
          "LastRefreshDate": "2020-11-09T16:23:13.4042235+01:00",_x000D_
          "TotalRefreshCount": 8,_x000D_
          "CustomInfo": {}_x000D_
        }_x000D_
      },_x000D_
      "10081": {_x000D_
        "$type": "Inside.Core.Formula.Definition.DefinitionAC, Inside.Core.Formula",_x000D_
        "ID": 10081,_x000D_
        "Results": [_x000D_
          [_x000D_
            "2"_x000D_
          ]_x000D_
        ],_x000D_
        "Statistics": {_x000D_
          "CreationDate": "2022-11-15T10:02:33.5192117+01:00",_x000D_
          "LastRefreshDate": "2020-11-09T16:23:13.4151943+01:00",_x000D_
          "TotalRefreshCount": 8,_x000D_
          "CustomInfo": {}_x000D_
        }_x000D_
      },_x000D_
      "10082": {_x000D_
        "$type": "Inside.Core.Formula.Definition.DefinitionAC, Inside.Core.Formula",_x000D_
        "ID": 10082,_x000D_
        "Results": [_x000D_
          [_x000D_
            "2"_x000D_
          ]_x000D_
        ],_x000D_
        "Statistics": {_x000D_
          "CreationDate": "2022-11-15T10:02:33.5192117+01:00",_x000D_
          "LastRefreshDate": "2020-11-09T16:23:13.4261679+01:00",_x000D_
          "TotalRefreshCount": 8,_x000D_
          "CustomInfo": {}_x000D_
        }_x000D_
      },_x000D_
      "10083": {_x000D_
        "$type": "Inside.Core.Formula.Definition.DefinitionAC, Inside.Core.Formula",_x000D_
        "ID": 10083,_x000D_
        "Results": [_x000D_
          [_x000D_
            "2"_x000D_
          ]_x000D_
        ],_x000D_
        "Statistics": {_x000D_
          "CreationDate": "2022-11-15T10:02:33.5192117+01:00",_x000D_
          "LastRefreshDate": "2020-11-09T16:23:13.4391549+01:00",_x000D_
          "TotalRefreshCount": 8,_x000D_
          "CustomInfo": {}_x000D_
        }_x000D_
      },_x000D_
      "10084": {_x000D_
        "$type": "Inside.Core.Formula.Definition.DefinitionAC, Inside.Core.Formula",_x000D_
        "ID": 10084,_x000D_
        "Results": [_x000D_
          [_x000D_
            "1"_x000D_
          ]_x000D_
        ],_x000D_
        "Statistics": {_x000D_
          "CreationDate": "2022-11-15T10:02:33.5192117+01:00",_x000D_
          "LastRefreshDate": "2020-11-09T16:23:13.4471101+01:00",_x000D_
          "TotalRefreshCount": 8,_x000D_
          "CustomInfo": {}_x000D_
        }_x000D_
      },_x000D_
      "10085": {_x000D_
        "$type": "Inside.Core.Formula.Definition.DefinitionAC, Inside.Core.Formula",_x000D_
        "ID": 10085,_x000D_
        "Results": [_x000D_
          [_x000D_
            ""_x000D_
          ]_x000D_
        ],_x000D_
        "Statistics": {_x000D_
          "CreationDate": "2022-11-15T10:02:33.5192117+01:00",_x000D_
          "LastRefreshDate": "2020-11-09T16:33:27.1666958+01:00",_x000D_
          "TotalRefreshCount": 9,_x000D_
          "CustomInfo": {}_x000D_
        }_x000D_
      },_x000D_
      "10086": {_x000D_
        "$type": "Inside.Core.Formula.Definition.DefinitionAC, Inside.Core.Formula",_x000D_
        "ID": 10086,_x000D_
        "Results": [_x000D_
          [_x000D_
            "Catégorie 1"_x000D_
          ]_x000D_
        ],_x000D_
        "Statistics": {_x000D_
          "CreationDate": "2022-11-15T10:02:33.5192117+01:00",_x000D_
          "LastRefreshDate": "2020-11-09T16:23:12.1413775+01:00",_x000D_
          "TotalRefreshCount": 9,_x000D_
          "CustomInfo": {}_x000D_
        }_x000D_
      },_x000D_
      "10087": {_x000D_
        "$type": "Inside.Core.Formula.Definition.DefinitionAC, Inside.Core.Formula",_x000D_
        "ID": 10087,_x000D_
        "Results": [_x000D_
          [_x000D_
            "Catégorie 1"_x000D_
          ]_x000D_
        ],_x000D_
        "Statistics": {_x000D_
          "CreationDate": "2022-11-15T10:02:33.5192117+01:00",_x000D_
          "LastRefreshDate": "2020-11-09T16:23:13.4670582+01:00",_x000D_
          "TotalRefreshCount": 8,_x000D_
          "CustomInfo": {}_x000D_
        }_x000D_
      },_x000D_
      "10088": {_x000D_
        "$type": "Inside.Core.Formula.Definition.DefinitionAC, Inside.Core.Formula",_x000D_
        "ID": 10088,_x000D_
        "Results": [_x000D_
          [_x000D_
            "Catégorie 1"_x000D_
          ]_x000D_
        ],_x000D_
        "Statistics": {_x000D_
          "CreationDate": "2022-11-15T10:02:33.5192117+01:00",_x000D_
          "LastRefreshDate": "2020-11-09T16:23:12.1563372+01:00",_x000D_
          "TotalRefreshCount": 9,_x000D_
          "CustomInfo": {}_x000D_
        }_x000D_
      },_x000D_
      "10089": {_x000D_
        "$type": "Inside.Core.Formula.Definition.DefinitionAC, Inside.Core.Formula",_x000D_
        "ID": 10089,_x000D_
        "Results": [_x000D_
          [_x000D_
            ""_x000D_
          ]_x000D_
        ],_x000D_
        "Statistics": {_x000D_
          "CreationDate": "2022-11-15T10:02:33.5192117+01:00",_x000D_
          "LastRefreshDate": "2020-11-09T16:23:12.1633207+01:00",_x000D_
          "TotalRefreshCount": 9,_x000D_
          "CustomInfo": {}_x000D_
        }_x000D_
      },_x000D_
      "10090": {_x000D_
        "$type": "Inside.Core.Formula.Definition.DefinitionAC, Inside.Core.Formula",_x000D_
        "ID": 10090,_x000D_
        "Results": [_x000D_
          [_x000D_
            "Catégorie 3"_x000D_
          ]_x000D_
        ],_x000D_
        "Statistics": {_x000D_
          "CreationDate": "2022-11-15T10:02:33.5192117+01:00",_x000D_
          "LastRefreshDate": "2020-11-09T16:23:12.1703013+01:00",_x000D_
          "TotalRefreshCount": 9,_x000D_
          "CustomInfo": {}_x000D_
        }_x000D_
      },_x000D_
      "10091": {_x000D_
        "$type": "Inside.Core.Formula.Definition.DefinitionAC, Inside.Core.Formula",_x000D_
        "ID": 10091,_x000D_
        "Results": [_x000D_
          [_x000D_
            ""_x000D_
          ]_x000D_
        ],_x000D_
        "Statistics": {_x000D_
          "CreationDate": "2022-11-15T10:02:33.5192117+01:00",_x000D_
          "LastRefreshDate": "2020-11-09T16:23:11.7117415+01:00",_x000D_
          "TotalRefreshCount": 9,_x000D_
          "CustomInfo": {}_x000D_
        }_x000D_
      },_x000D_
      "10092": {_x000D_
        "$type": "Inside.Core.Formula.Definition.DefinitionAC, Inside.Core.Formula",_x000D_
        "ID": 10092,_x000D_
        "Results": [_x000D_
          [_x000D_
            ""_x000D_
          ]_x000D_
        ],_x000D_
        "Statistics": {_x000D_
          "CreationDate": "2022-11-15T10:02:33.5192117+01:00",_x000D_
          "LastRefreshDate": "2020-11-09T16:23:15.1107701+01:00",_x000D_
          "TotalRefreshCount": 9,_x000D_
          "CustomInfo": {}_x000D_
        }_x000D_
      },_x000D_
      "10093": {_x000D_
        "$type": "Inside.Core.Formula.Definition.DefinitionAC, Inside.Core.Formula",_x000D_
        "ID": 10093,_x000D_
        "Results": [_x000D_
          [_x000D_
            ""_x000D_
          ]_x000D_
        ],_x000D_
        "Statistics": {_x000D_
          "CreationDate": "2022-11-15T10:02:33.5192117+01:00",_x000D_
          "LastRefreshDate": "2020-11-09T16:23:11.7176656+01:00",_x000D_
          "TotalRefreshCount": 9,_x000D_
          "CustomInfo": {}_x000D_
        }_x000D_
      },_x000D_
      "10094": {_x000D_
        "$type": "Inside.Core.Formula.Definition.DefinitionAC, Inside.Core.Formula",_x000D_
        "ID": 10094,_x000D_
        "Results": [_x000D_
          [_x000D_
            "Catégorie 1"_x000D_
          ]_x000D_
        ],_x000D_
        "Statistics": {_x000D_
          "CreationDate": "2022-11-15T10:02:33.5192117+01:00",_x000D_
          "LastRefreshDate": "2020-11-09T16:23:12.8258632+01:00",_x000D_
          "TotalRefreshCount": 9,_x000D_
          "CustomInfo": {}_x000D_
        }_x000D_
      },_x000D_
      "10095": {_x000D_
        "$type": "Inside.Core.Formula.Definition.DefinitionAC, Inside.Core.Formula",_x000D_
        "ID": 10095,_x000D_
        "Results": [_x000D_
          [_x000D_
            ""_x000D_
          ]_x000D_
        ],_x000D_
        "Statistics": {_x000D_
          "CreationDate": "2022-11-15T10:02:33.5192117+01:00",_x000D_
          "LastRefreshDate": "2020-11-09T16:23:13.8475337+01:00",_x000D_
          "TotalRefreshCount": 8,_x000D_
          "CustomInfo": {}_x000D_
        }_x000D_
      },_x000D_
      "10096": {_x000D_
        "$type": "Inside.Core.Formula.Definition.DefinitionAC, Inside.Core.Formula",_x000D_
        "ID": 10096,_x000D_
        "Results": [_x000D_
          [_x000D_
            "Catégorie 3"_x000D_
          ]_x000D_
        ],_x000D_
        "Statistics": {_x000D_
          "CreationDate": "2022-11-15T10:02:33.5192117+01:00",_x000D_
          "LastRefreshDate": "2020-11-09T16:23:13.8505253+01:00",_x000D_
          "TotalRefreshCount": 8,_x000D_
          "CustomInfo": {}_x000D_
        }_x000D_
      },_x000D_
      "10097": {_x000D_
        "$type": "Inside.Core.Formula.Definition.DefinitionAC, Inside.Core.Formula",_x000D_
        "ID": 10097,_x000D_
        "Results": [_x000D_
          [_x000D_
            ""_x000D_
          ]_x000D_
        ],_x000D_
        "Statistics": {_x000D_
          "CreationDate": "2022-11-15T10:02:33.5192117+01:00",_x000D_
          "LastRefreshDate": "2020-11-09T16:23:13.8555132+01:00",_x000D_
          "TotalRefreshCount": 8,_x000D_
          "CustomInfo": {}_x000D_
        }_x000D_
      },_x000D_
      "10098": {_x000D_
        "$type": "Inside.Core.Formula.Definition.DefinitionAC, Inside.Core.Formula",_x000D_
        "ID": 10098,_x000D_
        "Results": [_x000D_
          [_x000D_
            ""_x000D_
          ]_x000D_
        ],_x000D_
        "Statistics": {_x000D_
          "CreationDate": "2022-11-15T10:02:33.5192117+01:00",_x000D_
          "LastRefreshDate": "2020-11-09T16:23:13.858505+01:00",_x000D_
          "TotalRefreshCount": 8,_x000D_
          "CustomInfo": {}_x000D_
        }_x000D_
      },_x000D_
      "10099": {_x000D_
        "$type": "Inside.Core.Formula.Definition.DefinitionAC, Inside.Core.Formula",_x000D_
        "ID": 10099,_x000D_
        "Results": [_x000D_
          [_x000D_
            ""_x000D_
          ]_x000D_
        ],_x000D_
        "Statistics": {_x000D_
          "CreationDate": "2022-11-15T10:02:33.5192117+01:00",_x000D_
          "LastRefreshDate": "2020-11-09T16:23:13.8604997+01:00",_x000D_
          "TotalRefreshCount": 8,_x000D_
          "CustomInfo": {}_x000D_
        }_x000D_
      },_x000D_
      "10100": {_x000D_
        "$type": "Inside.Core.Formula.Definition.DefinitionAC, Inside.Core.Formula",_x000D_
        "ID": 10100,_x000D_
        "Results": [_x000D_
          [_x000D_
            "Catégorie 1"_x000D_
          ]_x000D_
        ],_x000D_
        "Statistics": {_x000D_
          "CreationDate": "2022-11-15T10:02:33.5192117+01:00",_x000D_
          "LastRefreshDate": "2020-11-09T16:23:13.8644885+01:00",_x000D_
          "TotalRefreshCount": 8,_x000D_
          "CustomInfo": {}_x000D_
        }_x000D_
      },_x000D_
      "10101": {_x000D_
        "$type": "Inside.Core.Formula.Definition.DefinitionAC, Inside.Core.Formula",_x000D_
        "ID": 10101,_x000D_
        "Results": [_x000D_
          [_x000D_
            "Catégorie 3"_x000D_
          ]_x000D_
        ],_x000D_
        "Statistics": {_x000D_
          "CreationDate": "2022-11-15T10:02:33.5192117+01:00",_x000D_
          "LastRefreshDate": "2020-11-09T16:23:13.8664838+01:00",_x000D_
          "TotalRefreshCount": 8,_x000D_
          "CustomInfo": {}_x000D_
        }_x000D_
      },_x000D_
      "10102": {_x000D_
        "$type": "Inside.Core.Formula.Definition.DefinitionAC, Inside.Core.Formula",_x000D_
        "ID": 10102,_x000D_
        "Results": [_x000D_
          [_x000D_
            "Catégorie 2"_x000D_
          ]_x000D_
        ],_x000D_
        "Statistics": {_x000D_
          "CreationDate": "2022-11-15T10:02:33.5192117+01:00",_x000D_
          "LastRefreshDate": "2020-11-09T16:23:13.8704756+01:00",_x000D_
          "TotalRefreshCount": 8,_x000D_
          "CustomInfo": {}_x000D_
        }_x000D_
      },_x000D_
      "10103": {_x000D_
        "$type": "Inside.Core.Formula.Definition.DefinitionAC, Inside.Core.Formula",_x000D_
        "ID": 10103,_x000D_
        "Results": [_x000D_
          [_x000D_
            "Catégorie 1"_x000D_
          ]_x000D_
        ],_x000D_
        "Statistics": {_x000D_
          "CreationDate": "2022-11-15T10:02:33.5192117+01:00",_x000D_
          "LastRefreshDate": "2020-11-09T16:23:13.8734659+01:00",_x000D_
          "TotalRefreshCount": 8,_x000D_
          "CustomInfo": {}_x000D_
        }_x000D_
      },_x000D_
      "10104": {_x000D_
        "$type": "Inside.Core.Formula.Definition.DefinitionAC, Inside.Core.Formula",_x000D_
        "ID": 10104,_x000D_
        "Results": [_x000D_
          [_x000D_
            ""_x000D_
          ]_x000D_
        ],_x000D_
        "Statistics": {_x000D_
          "CreationDate": "2022-11-15T10:02:33.5192117+01:00",_x000D_
          "LastRefreshDate": "2020-11-09T16:23:13.8764575+01:00",_x000D_
          "TotalRefreshCount": 8,_x000D_
          "CustomInfo": {}_x000D_
        }_x000D_
      },_x000D_
      "10105": {_x000D_
        "$type": "Inside.Core.Formula.Definition.DefinitionAC, Inside.Core.Formula",_x000D_
        "ID": 10105,_x000D_
        "Results": [_x000D_
          [_x000D_
            "Catégorie 3"_x000D_
          ]_x000D_
        ],_x000D_
        "Statistics": {_x000D_
          "CreationDate": "2022-11-15T10:02:33.5192117+01:00",_x000D_
          "LastRefreshDate": "2020-11-09T16:23:13.8804469+01:00",_x000D_
          "TotalRefreshCount": 8,_x000D_
          "CustomInfo": {}_x000D_
        }_x000D_
      },_x000D_
      "10106": {_x000D_
        "$type": "Inside.Core.Formula.Definition.DefinitionAC, Inside.Core.Formula",_x000D_
        "ID": 10106,_x000D_
        "Results": [_x000D_
          [_x000D_
            ""_x000D_
          ]_x000D_
        ],_x000D_
        "Statistics": {_x000D_
          "CreationDate": "2022-11-15T10:02:33.5192117+01:00",_x000D_
          "LastRefreshDate": "2020-11-09T16:23:13.882441+01:00",_x000D_
          "TotalRefreshCount": 8,_x000D_
          "CustomInfo": {}_x000D_
        }_x000D_
      },_x000D_
      "10107": {_x000D_
        "$type": "Inside.Core.Formula.Definition.DefinitionAC, Inside.Core.Formula",_x000D_
        "ID": 10107,_x000D_
        "Results": [_x000D_
          [_x000D_
            "Catégorie 1"_x000D_
          ]_x000D_
        ],_x000D_
        "Statistics": {_x000D_
          "CreationDate": "2022-11-15T10:02:33.5192117+01:00",_x000D_
          "LastRefreshDate": "2020-11-09T16:23:13.8864315+01:00",_x000D_
          "TotalRefreshCount": 8,_x000D_
          "CustomInfo": {}_x000D_
        }_x000D_
      },_x000D_
      "10108": {_x000D_
        "$type": "Inside.Core.Formula.Definition.DefinitionAC, Inside.Core.Formula",_x000D_
        "ID": 10108,_x000D_
        "Results": [_x000D_
          [_x000D_
            ""_x000D_
          ]_x000D_
        ],_x000D_
        "Statistics": {_x000D_
          "CreationDate": "2022-11-15T10:02:33.5192117+01:00",_x000D_
          "LastRefreshDate": "2020-11-09T16:23:13.888426+01:00",_x000D_
          "TotalRefreshCount": 8,_x000D_
          "CustomInfo": {}_x000D_
        }_x000D_
      },_x000D_
      "10109": {_x000D_
        "$type": "Inside.Core.Formula.Definition.DefinitionAC, Inside.Core.Formula",_x000D_
        "ID": 10109,_x000D_
        "Results": [_x000D_
          [_x000D_
            "Catégorie 1"_x000D_
          ]_x000D_
        ],_x000D_
        "Statistics": {_x000D_
          "CreationDate": "2022-11-15T10:02:33.5192117+01:00",_x000D_
          "LastRefreshDate": "2020-11-09T16:23:13.8904202+01:00",_x000D_
          "TotalRefreshCount": 8,_x000D_
          "CustomInfo": {}_x000D_
        }_x000D_
      },_x000D_
      "10110": {_x000D_
        "$type": "Inside.Core.Formula.Definition.DefinitionAC, Inside.Core.Formula",_x000D_
        "ID": 10110,_x000D_
        "Results": [_x000D_
          [_x000D_
            ""_x000D_
          ]_x000D_
        ],_x000D_
        "Statistics": {_x000D_
          "CreationDate": "2022-11-15T10:02:33.5192117+01:00",_x000D_
          "LastRefreshDate": "2020-11-09T16:23:13.8924151+01:00",_x000D_
          "TotalRefreshCount": 8,_x000D_
          "CustomInfo": {}_x000D_
        }_x000D_
      },_x000D_
      "10111": {_x000D_
        "$type": "Inside.Core.Formula.Definition.DefinitionAC, Inside.Core.Formula",_x000D_
        "ID": 10111,_x000D_
        "Results": [_x000D_
          [_x000D_
            "Catégorie 4"_x000D_
          ]_x000D_
        ],_x000D_
        "Statistics": {_x000D_
          "CreationDate": "2022-11-15T10:02:33.5192117+01:00",_x000D_
          "LastRefreshDate": "2020-11-09T16:23:13.8954075+01:00",_x000D_
          "TotalRefreshCount": 8,_x000D_
          "CustomInfo": {}_x000D_
        }_x000D_
      },_x000D_
      "10112": {_x000D_
        "$type": "Inside.Core.Formula.Definition.DefinitionAC, Inside.Core.Formula",_x000D_
        "ID": 10112,_x000D_
        "Results": [_x000D_
          [_x000D_
            ""_x000D_
          ]_x000D_
        ],_x000D_
        "Statistics": {_x000D_
          "CreationDate": "2022-11-15T10:02:33.5192117+01:00",_x000D_
          "LastRefreshDate": "2020-11-09T16:23:13.8974018+01:00",_x000D_
          "TotalRefreshCount": 8,_x000D_
          "CustomInfo": {}_x000D_
        }_x000D_
      },_x000D_
      "10113": {_x000D_
        "$type": "Inside.Core.Formula.Definition.DefinitionAC, Inside.Core.Formula",_x000D_
        "ID": 10113,_x000D_
        "Results": [_x000D_
          [_x000D_
            ""_x000D_
          ]_x000D_
        ],_x000D_
        "Statistics": {_x000D_
          "CreationDate": "2022-11-15T10:02:33.5192117+01:00",_x000D_
          "LastRefreshDate": "2020-11-09T16:23:13.9077978+01:00",_x000D_
          "TotalRefreshCount": 8,_x000D_
          "CustomInfo": {}_x000D_
        }_x000D_
      },_x000D_
      "10114": {_x000D_
        "$type": "Inside.Core.Formula.Definition.DefinitionAC, Inside.Core.Formula",_x000D_
        "ID": 10114,_x000D_
        "Results": [_x000D_
          [_x000D_
            "Catégorie 5"_x000D_
          ]_x000D_
        ],_x000D_
        "Statistics": {_x000D_
          "CreationDate": "2022-11-15T10:02:33.5192117+01:00",_x000D_
          "LastRefreshDate": "2020-11-09T16:23:13.9097925+01:00",_x000D_
          "TotalRefreshCount": 8,_x000D_
          "CustomInfo": {}_x000D_
        }_x000D_
      },_x000D_
      "10115": {_x000D_
        "$type": "Inside.Core.Formula.Definition.DefinitionAC, Inside.Core.Formula",_x000D_
        "ID": 10115,_x000D_
        "Results": [_x000D_
          [_x000D_
            ""_x000D_
          ]_x000D_
        ],_x000D_
        "Statistics": {_x000D_
          "CreationDate": "2022-11-15T10:02:33.5192117+01:00",_x000D_
          "LastRefreshDate": "2020-11-09T16:23:13.9117872+01:00",_x000D_
          "TotalRefreshCount": 8,_x000D_
          "CustomInfo": {}_x000D_
        }_x000D_
      },_x000D_
      "10116": {_x000D_
        "$type": "Inside.Core.Formula.Definition.DefinitionAC, Inside.Core.Formula",_x000D_
        "ID": 10116,_x000D_
        "Results": [_x000D_
          [_x000D_
            ""_x000D_
          ]_x000D_
        ],_x000D_
        "Statistics": {_x000D_
          "CreationDate": "2022-11-15T10:02:33.5192117+01:00",_x000D_
          "LastRefreshDate": "2020-11-09T16:23:13.9137825+01:00",_x000D_
          "TotalRefreshCount": 8,_x000D_
          "CustomInfo": {}_x000D_
        }_x000D_
      },_x000D_
      "10117": {_x000D_
        "$type": "Inside.Core.Formula.Definition.DefinitionAC, Inside.Core.Formula",_x000D_
        "ID": 10117,_x000D_
        "Results": [_x000D_
          [_x000D_
            ""_x000D_
          ]_x000D_
        ],_x000D_
        "Statistics": {_x000D_
          "CreationDate": "2022-11-15T10:02:33.5192117+01:00",_x000D_
          "LastRefreshDate": "2020-11-09T16:23:13.915777+01:00",_x000D_
          "TotalRefreshCount": 8,_x000D_
          "CustomInfo": {}_x000D_
        }_x000D_
      },_x000D_
      "10118": {_x000D_
        "$type": "Inside.Core.Formula.Definition.DefinitionAC, Inside.Core.Formula",_x000D_
        "ID": 10118,_x000D_
        "Results": [_x000D_
          [_x000D_
            "Catégorie 1"_x000D_
          ]_x000D_
        ],_x000D_
        "Statistics": {_x000D_
          "CreationDate": "2022-11-15T10:02:33.5192117+01:00",_x000D_
          "LastRefreshDate": "2020-11-09T16:23:13.9187691+01:00",_x000D_
          "TotalRefreshCount": 8,_x000D_
          "CustomInfo": {}_x000D_
        }_x000D_
      },_x000D_
      "10119": {_x000D_
        "$type": "Inside.Core.Formula.Definition.DefinitionAC, Inside.Core.Formula",_x000D_
        "ID": 10119,_x000D_
        "Results": [_x000D_
          [_x000D_
            "Catégorie 2"_x000D_
          ]_x000D_
        ],_x000D_
        "Statistics": {_x000D_
          "CreationDate": "2022-11-15T10:02:33.5192117+01:00",_x000D_
          "LastRefreshDate": "2020-11-09T16:23:13.9207638+01:00",_x000D_
          "TotalRefreshCount": 8,_x000D_
          "CustomInfo": {}_x000D_
        }_x000D_
      },_x000D_
      "10120": {_x000D_
        "$type": "Inside.Core.Formula.Definition.DefinitionAC, Inside.Core.Formula",_x000D_
        "ID": 10120,_x000D_
        "Results": [_x000D_
          [_x000D_
            ""_x000D_
          ]_x000D_
        ],_x000D_
        "Statistics": {_x000D_
          "CreationDate": "2022-11-15T10:02:33.5192117+01:00",_x000D_
          "LastRefreshDate": "2020-11-09T16:23:13.9227586+01:00",_x000D_
          "TotalRefreshCount": 8,_x000D_
          "CustomInfo": {}_x000D_
        }_x000D_
      },_x000D_
      "10121": {_x000D_
        "$type": "Inside.Core.Formula.Definition.DefinitionAC, Inside.Core.Formula",_x000D_
        "ID": 10121,_x000D_
        "Results": [_x000D_
          [_x000D_
            "Catégorie 1"_x000D_
          ]_x000D_
        ],_x000D_
        "Statistics": {_x000D_
          "CreationDate": "2022-11-15T10:02:33.5192117+01:00",_x000D_
          "LastRefreshDate": "2020-11-09T16:23:13.9247536+01:00",_x000D_
          "TotalRefreshCount": 8,_x000D_
          "CustomInfo": {}_x000D_
        }_x000D_
      },_x000D_
      "10122": {_x000D_
        "$type": "Inside.Core.Formula.Definition.DefinitionAC, Inside.Core.Formula",_x000D_
        "ID": 10122,_x000D_
        "Results": [_x000D_
          [_x000D_
            ""_x000D_
          ]_x000D_
        ],_x000D_
        "Statistics": {_x000D_
          "CreationDate": "2022-11-15T10:02:33.5192117+01:00",_x000D_
          "LastRefreshDate": "2020-11-09T16:23:13.9267488+01:00",_x000D_
          "TotalRefreshCount": 8,_x000D_
          "CustomInfo": {}_x000D_
        }_x000D_
      },_x000D_
      "10123": {_x000D_
        "$type": "Inside.Core.Formula.Definition.DefinitionAC, Inside.Core.Formula",_x000D_
        "ID": 10123,_x000D_
        "Results": [_x000D_
          [_x000D_
            "Catégorie 1"_x000D_
          ]_x000D_
        ],_x000D_
        "Statistics": {_x000D_
          "CreationDate": "2022-11-15T10:02:33.5192117+01:00",_x000D_
          "LastRefreshDate": "2020-11-09T16:23:13.9287437+01:00",_x000D_
          "TotalRefreshCount": 8,_x000D_
          "CustomInfo": {}_x000D_
        }_x000D_
      },_x000D_
      "10124": {_x000D_
        "$type": "Inside.Core.Formula.Definition.DefinitionAC, Inside.Core.Formula",_x000D_
        "ID": 10124,_x000D_
        "Results": [_x000D_
          [_x000D_
            "Catégorie 2"_x000D_
          ]_x000D_
        ],_x000D_
        "Statistics": {_x000D_
          "CreationDate": "2022-11-15T10:02:33.5192117+01:00",_x000D_
          "LastRefreshDate": "2020-11-09T16:23:13.9307369+01:00",_x000D_
          "TotalRefreshCount": 8,_x000D_
          "CustomInfo": {}_x000D_
        }_x000D_
      },_x000D_
      "10125": {_x000D_
        "$type": "Inside.Core.Formula.Definition.DefinitionAC, Inside.Core.Formula",_x000D_
        "ID": 10125,_x000D_
        "Results": [_x000D_
          [_x000D_
            ""_x000D_
          ]_x000D_
        ],_x000D_
        "Statistics": {_x000D_
          "CreationDate": "2022-11-15T10:02:33.5192117+01:00",_x000D_
          "LastRefreshDate": "2020-11-09T16:23:13.9337305+01:00",_x000D_
          "TotalRefreshCount": 8,_x000D_
          "CustomInfo": {}_x000D_
        }_x000D_
      },_x000D_
      "10126": {_x000D_
        "$type": "Inside.Core.Formula.Definition.DefinitionAC, Inside.Core.Formula",_x000D_
        "ID": 10126,_x000D_
        "Results": [_x000D_
          [_x000D_
            "200"_x000D_
          ]_x000D_
        ],_x000D_
        "Statistics": {_x000D_
          "CreationDate": "2022-11-15T10:02:33.5192117+01:00",_x000D_
          "LastRefreshDate": "2020-11-09T16:33:27.1417584+01:00",_x000D_
          "TotalRefreshCount": 9,_x000D_
          "CustomInfo": {}_x000D_
        }_x000D_
      },_x000D_
      "10127": {_x000D_
        "$type": "Inside.Core.Formula.Definition.DefinitionAC, Inside.Core.Formula",_x000D_
        "ID": 10127,_x000D_
        "Results": [_x000D_
          [_x000D_
            "300"_x000D_
          ]_x000D_
        ],_x000D_
        "Statistics": {_x000D_
          "CreationDate": "2022-11-15T10:02:33.5192117+01:00",_x000D_
          "LastRefreshDate": "2020-11-09T16:33:27.2295261+01:00",_x000D_
          "TotalRefreshCount": 9,_x000D_
          "CustomInfo": {}_x000D_
        }_x000D_
      },_x000D_
      "10128": {_x000D_
        "$type": "Inside.Core.Formula.Definition.DefinitionAC, Inside.Core.Formula",_x000D_
        "ID": 10128,_x000D_
        "Results": [_x000D_
          [_x000D_
            "100"_x000D_
          ]_x000D_
        ],_x000D_
        "Statistics": {_x000D_
          "CreationDate": "2022-11-15T10:02:33.5192117+01:00",_x000D_
          "LastRefreshDate": "2020-11-09T16:33:27.0428832+01:00",_x000D_
          "TotalRefreshCount": 9,_x000D_
          "CustomInfo": {}_x000D_
        }_x000D_
      },_x000D_
      "10129": {_x000D_
        "$type": "Inside.Core.Formula.Definition.DefinitionAC, Inside.Core.Formula",_x000D_
        "ID": 10129,_x000D_
        "Results": [_x000D_
          [_x000D_
            "100"_x000D_
          ]_x000D_
        ],_x000D_
        "Statistics": {_x000D_
          "CreationDate": "2022-11-15T10:02:33.5192117+01:00",_x000D_
          "LastRefreshDate": "2020-11-09T16:33:27.1806553+01:00",_x000D_
          "TotalRefreshCount": 9,_x000D_
          "CustomInfo": {}_x000D_
        }_x000D_
      },_x000D_
      "10130": {_x000D_
        "$type": "Inside.Core.Formula.Definition.DefinitionAC, Inside.Core.Formula",_x000D_
        "ID": 10130,_x000D_
        "Results": [_x000D_
          [_x000D_
            "200"_x000D_
          ]_x000D_
        ],_x000D_
        "Statistics": {_x000D_
          "CreationDate": "2022-11-15T10:02:33.5192117+01:00",_x000D_
          "LastRefreshDate": "2020-11-09T16:23:13.9536765+01:00",_x000D_
          "TotalRefreshCount": 8,_x000D_
          "CustomInfo": {}_x000D_
        }_x000D_
      },_x000D_
      "10131": {_x000D_
        "$type": "Inside.Core.Formula.Definition.DefinitionAC, Inside.Core.Formula",_x000D_
        "ID": 10131,_x000D_
        "Results": [_x000D_
          [_x000D_
            "200"_x000D_
          ]_x000D_
        ],_x000D_
        "Statistics": {_x000D_
          "CreationDate": "2022-11-15T10:02:33.5192117+01:00",_x000D_
          "LastRefreshDate": "2020-11-09T16:23:13.956669+01:00",_x000D_
          "TotalRefreshCount": 8,_x000D_
          "CustomInfo": {}_x000D_
        }_x000D_
      },_x000D_
      "10132": {_x000D_
        "$type": "Inside.Core.Formula.Definition.DefinitionAC, Inside.Core.Formula",_x000D_
        "ID": 10132,_x000D_
        "Results": [_x000D_
          [_x000D_
            "100"_x000D_
          ]_x000D_
        ],_x000D_
        "Statistics": {_x000D_
          "CreationDate": "2022-11-15T10:02:33.5192117+01:00",_x000D_
          "LastRefreshDate": "2020-11-09T16:23:13.9586638+01:00",_x000D_
          "TotalRefreshCount": 8,_x000D_
          "CustomInfo": {}_x000D_
        }_x000D_
      },_x000D_
      "10133": {_x000D_
        "$type": "Inside.Core.Formula.Definition.DefinitionAC, Inside.Core.Formula",_x000D_
        "ID": 10133,_x000D_
        "Results": [_x000D_
          [_x000D_
            "300"_x000D_
          ]_x000D_
        ],_x000D_
        "Statistics": {_x000D_
          "CreationDate": "2022-11-15T10:02:33.5192117+01:00",_x000D_
          "LastRefreshDate": "2020-11-09T16:23:13.9606583+01:00",_x000D_
          "TotalRefreshCount": 8,_x000D_
          "CustomInfo": {}_x000D_
        }_x000D_
      },_x000D_
      "10134": {_x000D_
        "$type": "Inside.Core.Formula.Definition.DefinitionAC, Inside.Core.Formula",_x000D_
        "ID": 10134,_x000D_
        "Results": [_x000D_
          [_x000D_
            "150"_x000D_
          ]_x000D_
        ],_x000D_
        "Statistics": {_x000D_
          "CreationDate": "2022-11-15T10:02:33.5192117+01:00",_x000D_
          "LastRefreshDate": "2020-11-09T16:23:13.962653+01:00",_x000D_
          "TotalRefreshCount": 8,_x000D_
          "CustomInfo": {}_x000D_
        }_x000D_
      },_x000D_
      "10135": {_x000D_
        "$type": "Inside.Core.Formula.Definition.DefinitionAC, Inside.Core.Formula",_x000D_
        "ID": 10135,_x000D_
        "Results": [_x000D_
          [_x000D_
            "200"_x000D_
          ]_x000D_
        ],_x000D_
        "Statistics": {_x000D_
          "CreationDate": "2022-11-15T10:02:33.5192117+01:00",_x000D_
          "LastRefreshDate": "2020-11-09T16:23:13.965647+01:00",_x000D_
          "TotalRefreshCount": 8,_x000D_
          "CustomInfo": {}_x000D_
        }_x000D_
      },_x000D_
      "10136": {_x000D_
        "$type": "Inside.Core.Formula.Definition.DefinitionAC, Inside.Core.Formula",_x000D_
        "ID": 10136,_x000D_
        "Results": [_x000D_
          [_x000D_
            "100"_x000D_
          ]_x000D_
        ],_x000D_
        "Statistics": {_x000D_
          "CreationDate": "2022-11-15T10:02:33.5192117+01:00",_x000D_
          "LastRefreshDate": "2020-11-09T16:23:13.969636+01:00",_x000D_
          "TotalRefreshCount": 8,_x000D_
          "CustomInfo": {}_x000D_
        }_x000D_
      },_x000D_
      "10137": {_x000D_
        "$type": "Inside.Core.Formula.Definition.DefinitionAC, Inside.Core.Formula",_x000D_
        "ID": 10137,_x000D_
        "Results": [_x000D_
          [_x000D_
            "300"_x000D_
          ]_x000D_
        ],_x000D_
        "Statistics": {_x000D_
          "CreationDate": "2022-11-15T10:02:33.5192117+01:00",_x000D_
          "LastRefreshDate": "2020-11-09T16:23:13.9726266+01:00",_x000D_
          "TotalRefreshCount": 8,_x000D_
          "CustomInfo": {}_x000D_
        }_x000D_
      },_x000D_
      "10138": {_x000D_
        "$type": "Inside.Core.Formula.Definition.DefinitionAC, Inside.Core.Formula",_x000D_
        "ID": 10138,_x000D_
        "Results": [_x000D_
          [_x000D_
            "150"_x000D_
          ]_x000D_
        ],_x000D_
        "Statistics": {_x000D_
          "CreationDate": "2022-11-15T10:02:33.5192117+01:00",_x000D_
          "LastRefreshDate": "2020-11-09T16:23:13.974622+01:00",_x000D_
          "TotalRefreshCount": 8,_x000D_
          "CustomInfo": {}_x000D_
        }_x000D_
      },_x000D_
      "10139": {_x000D_
        "$type": "Inside.Core.Formula.Definition.DefinitionAC, Inside.Core.Formula",_x000D_
        "ID": 10139,_x000D_
        "Results": [_x000D_
          [_x000D_
            "200"_x000D_
          ]_x000D_
        ],_x000D_
        "Statistics": {_x000D_
          "CreationDate": "2022-11-15T10:02:33.5192117+01:00",_x000D_
          "LastRefreshDate": "2020-11-09T16:23:13.9766161+01:00",_x000D_
          "TotalRefreshCount": 8,_x000D_
          "CustomInfo": {}_x000D_
        }_x000D_
      },_x000D_
      "10140": {_x000D_
        "$type": "Inside.Core.Formula.Definition.DefinitionAC, Inside.Core.Formula",_x000D_
        "ID": 10140,_x000D_
        "Results": [_x000D_
          [_x000D_
            "250"_x000D_
          ]_x000D_
        ],_x000D_
        "Statistics": {_x000D_
          "CreationDate": "2022-11-15T10:02:33.5192117+01:00",_x000D_
          "LastRefreshDate": "2020-11-09T16:23:13.9796084+01:00",_x000D_
          "TotalRefreshCount": 8,_x000D_
          "CustomInfo": {}_x000D_
        }_x000D_
      },_x000D_
      "10141": {_x000D_
        "$type": "Inside.Core.Formula.Definition.DefinitionAC, Inside.Core.Formula",_x000D_
        "ID": 10141,_x000D_
        "Results": [_x000D_
          [_x000D_
            "200"_x000D_
          ]_x000D_
        ],_x000D_
        "Statistics": {_x000D_
          "CreationDate": "2022-11-15T10:02:33.5192117+01:00",_x000D_
          "LastRefreshDate": "2020-11-09T16:23:13.9816027+01:00",_x000D_
          "TotalRefreshCount": 8,_x000D_
          "CustomInfo": {}_x000D_
        }_x000D_
      },_x000D_
      "10142": {_x000D_
        "$type": "Inside.Core.Formula.Definition.DefinitionAC, Inside.Core.Formula",_x000D_
        "ID": 10142,_x000D_
        "Results": [_x000D_
          [_x000D_
            "100"_x000D_
          ]_x000D_
        ],_x000D_
        "Statistics": {_x000D_
          "CreationDate": "2022-11-15T10:02:33.5192117+01:00",_x000D_
          "LastRefreshDate": "2020-11-09T16:23:13.9835973+01:00",_x000D_
          "TotalRefreshCount": 8,_x000D_
          "CustomInfo": {}_x000D_
        }_x000D_
      },_x000D_
      "10143": {_x000D_
        "$type": "Inside.Core.Formula.Definition.DefinitionAC, Inside.Core.Formula",_x000D_
        "ID": 10143,_x000D_
        "Results": [_x000D_
          [_x000D_
            "200"_x000D_
          ]_x000D_
        ],_x000D_
        "Statistics": {_x000D_
          "CreationDate": "2022-11-15T10:02:33.5192117+01:00",_x000D_
          "LastRefreshDate": "2020-11-09T16:23:13.9875874+01:00",_x000D_
          "TotalRefreshCount": 8,_x000D_
          "CustomInfo": {}_x000D_
        }_x000D_
      },_x000D_
      "10144": {_x000D_
        "$type": "Inside.Core.Formula.Definition.DefinitionAC, Inside.Core.Formula",_x000D_
        "ID": 10144,_x000D_
        "Results": [_x000D_
          [_x000D_
            "250"_x000D_
          ]_x000D_
        ],_x000D_
        "Statistics": {_x000D_
          "CreationDate": "2022-11-15T10:02:33.5192117+01:00",_x000D_
          "LastRefreshDate": "2020-11-09T16:23:13.9905801+01:00",_x000D_
          "TotalRefreshCount": 8,_x000D_
          "CustomInfo": {}_x000D_
        }_x000D_
      },_x000D_
      "10145": {_x000D_
        "$type": "Inside.Core.Formula.Definition.DefinitionAC, Inside.Core.Formula",_x000D_
        "ID": 10145,_x000D_
        "Results": [_x000D_
          [_x000D_
            "400"_x000D_
          ]_x000D_
        ],_x000D_
        "Statistics": {_x000D_
          "CreationDate": "2022-11-15T10:02:33.5192117+01:00",_x000D_
          "LastRefreshDate": "2020-11-09T16:23:13.9925748+01:00",_x000D_
          "TotalRefreshCount": 8,_x000D_
          "CustomInfo": {}_x000D_
        }_x000D_
      },_x000D_
      "10146": {_x000D_
        "$type": "Inside.Core.Formula.Definition.DefinitionAC, Inside.Core.Formula",_x000D_
        "ID": 10146,_x000D_
        "Results": [_x000D_
          [_x000D_
            "250"_x000D_
          ]_x000D_
        ],_x000D_
        "Statistics": {_x000D_
          "CreationDate": "2022-11-15T10:02:33.5192117+01:00",_x000D_
          "LastRefreshDate": "2020-11-09T16:23:13.9945705+01:00",_x000D_
          "TotalRefreshCount": 8,_x000D_
          "CustomInfo": {}_x000D_
        }_x000D_
      },_x000D_
      "10147": {_x000D_
        "$type": "Inside.Core.Formula.Definition.DefinitionAC, Inside.Core.Formula",_x000D_
        "ID": 10147,_x000D_
        "Results": [_x000D_
          [_x000D_
            "200"_x000D_
          ]_x000D_
        ],_x000D_
        "Statistics": {_x000D_
          "CreationDate": "2022-11-15T10:02:33.5192117+01:00",_x000D_
          "LastRefreshDate": "2020-11-09T16:23:13.9965648+01:00",_x000D_
          "TotalRefreshCount": 8,_x000D_
          "CustomInfo": {}_x000D_
        }_x000D_
      },_x000D_
      "10148": {_x000D_
        "$type": "Inside.Core.Formula.Definition.DefinitionAC, Inside.Core.Formula",_x000D_
        "ID": 10148,_x000D_
        "Results": [_x000D_
          [_x000D_
            "200"_x000D_
          ]_x000D_
        ],_x000D_
        "Statistics": {_x000D_
          "CreationDate": "2022-11-15T10:02:33.5192117+01:00",_x000D_
          "LastRefreshDate": "2020-11-09T16:23:13.9985582+01:00",_x000D_
          "TotalRefreshCount": 8,_x000D_
          "CustomInfo": {}_x000D_
        }_x000D_
      },_x000D_
      "10149": {_x000D_
        "$type": "Inside.Core.Formula.Definition.DefinitionAC, Inside.Core.Formula",_x000D_
        "ID": 10149,_x000D_
        "Results": [_x000D_
          [_x000D_
            "100"_x000D_
          ]_x000D_
        ],_x000D_
        "Statistics": {_x000D_
          "CreationDate": "2022-11-15T10:02:33.5192117+01:00",_x000D_
          "LastRefreshDate": "2020-11-09T16:23:14.0005548+01:00",_x000D_
          "TotalRefreshCount": 8,_x000D_
          "CustomInfo": {}_x000D_
        }_x000D_
      },_x000D_
      "10150": {_x000D_
        "$type": "Inside.Core.Formula.Definition.DefinitionAC, Inside.Core.Formula",_x000D_
        "ID": 10150,_x000D_
        "Results": [_x000D_
          [_x000D_
            "300"_x000D_
          ]_x000D_
        ],_x000D_
        "Statistics": {_x000D_
          "CreationDate": "2022-11-15T10:02:33.5192117+01:00",_x000D_
          "LastRefreshDate": "2020-11-09T16:23:14.003546+01:00",_x000D_
          "TotalRefreshCount": 8,_x000D_
          "CustomInfo": {}_x000D_
        }_x000D_
      },_x000D_
      "10151": {_x000D_
        "$type": "Inside.Core.Formula.Definition.DefinitionAC, Inside.Core.Formula",_x000D_
        "ID": 10151,_x000D_
        "Results": [_x000D_
          [_x000D_
            "150"_x000D_
          ]_x000D_
        ],_x000D_
        "Statistics": {_x000D_
          "CreationDate": "2022-11-15T10:02:33.5192117+01:00",_x000D_
          "LastRefreshDate": "2020-11-09T16:23:14.0065392+01:00",_x000D_
          "TotalRefreshCount": 8,_x000D_
          "CustomInfo": {}_x000D_
        }_x000D_
      },_x000D_
      "10152": {_x000D_
        "$type": "Inside.Core.Formula.Definition.DefinitionAC, Inside.Core.Formula",_x000D_
        "ID": 10152,_x000D_
        "Results": [_x000D_
          [_x000D_
            "200"_x000D_
          ]_x000D_
        ],_x000D_
        "Statistics": {_x000D_
          "CreationDate": "2022-11-15T10:02:33.5192117+01:00",_x000D_
          "LastRefreshDate": "2020</t>
  </si>
  <si>
    <t>-11-09T16:23:14.0085333+01:00",_x000D_
          "TotalRefreshCount": 8,_x000D_
          "CustomInfo": {}_x000D_
        }_x000D_
      },_x000D_
      "10153": {_x000D_
        "$type": "Inside.Core.Formula.Definition.DefinitionAC, Inside.Core.Formula",_x000D_
        "ID": 10153,_x000D_
        "Results": [_x000D_
          [_x000D_
            "250"_x000D_
          ]_x000D_
        ],_x000D_
        "Statistics": {_x000D_
          "CreationDate": "2022-11-15T10:02:33.5192117+01:00",_x000D_
          "LastRefreshDate": "2020-11-09T16:23:14.0105498+01:00",_x000D_
          "TotalRefreshCount": 8,_x000D_
          "CustomInfo": {}_x000D_
        }_x000D_
      },_x000D_
      "10154": {_x000D_
        "$type": "Inside.Core.Formula.Definition.DefinitionAC, Inside.Core.Formula",_x000D_
        "ID": 10154,_x000D_
        "Results": [_x000D_
          [_x000D_
            "200"_x000D_
          ]_x000D_
        ],_x000D_
        "Statistics": {_x000D_
          "CreationDate": "2022-11-15T10:02:33.5192117+01:00",_x000D_
          "LastRefreshDate": "2020-11-09T16:23:14.0125208+01:00",_x000D_
          "TotalRefreshCount": 8,_x000D_
          "CustomInfo": {}_x000D_
        }_x000D_
      },_x000D_
      "10155": {_x000D_
        "$type": "Inside.Core.Formula.Definition.DefinitionAC, Inside.Core.Formula",_x000D_
        "ID": 10155,_x000D_
        "Results": [_x000D_
          [_x000D_
            "100"_x000D_
          ]_x000D_
        ],_x000D_
        "Statistics": {_x000D_
          "CreationDate": "2022-11-15T10:02:33.5192117+01:00",_x000D_
          "LastRefreshDate": "2020-11-09T16:23:14.0145177+01:00",_x000D_
          "TotalRefreshCount": 8,_x000D_
          "CustomInfo": {}_x000D_
        }_x000D_
      },_x000D_
      "10156": {_x000D_
        "$type": "Inside.Core.Formula.Definition.DefinitionAC, Inside.Core.Formula",_x000D_
        "ID": 10156,_x000D_
        "Results": [_x000D_
          [_x000D_
            "150"_x000D_
          ]_x000D_
        ],_x000D_
        "Statistics": {_x000D_
          "CreationDate": "2022-11-15T10:02:33.5192117+01:00",_x000D_
          "LastRefreshDate": "2020-11-09T16:23:14.016512+01:00",_x000D_
          "TotalRefreshCount": 8,_x000D_
          "CustomInfo": {}_x000D_
        }_x000D_
      },_x000D_
      "10157": {_x000D_
        "$type": "Inside.Core.Formula.Definition.DefinitionAC, Inside.Core.Formula",_x000D_
        "ID": 10157,_x000D_
        "Results": [_x000D_
          [_x000D_
            "200"_x000D_
          ]_x000D_
        ],_x000D_
        "Statistics": {_x000D_
          "CreationDate": "2022-11-15T10:02:33.5192117+01:00",_x000D_
          "LastRefreshDate": "2020-11-09T16:23:14.0195026+01:00",_x000D_
          "TotalRefreshCount": 8,_x000D_
          "CustomInfo": {}_x000D_
        }_x000D_
      },_x000D_
      "10158": {_x000D_
        "$type": "Inside.Core.Formula.Definition.DefinitionAC, Inside.Core.Formula",_x000D_
        "ID": 10158,_x000D_
        "Results": [_x000D_
          [_x000D_
            "300"_x000D_
          ]_x000D_
        ],_x000D_
        "Statistics": {_x000D_
          "CreationDate": "2022-11-15T10:02:33.5192117+01:00",_x000D_
          "LastRefreshDate": "2020-11-09T16:23:14.0214971+01:00",_x000D_
          "TotalRefreshCount": 8,_x000D_
          "CustomInfo": {}_x000D_
        }_x000D_
      },_x000D_
      "10159": {_x000D_
        "$type": "Inside.Core.Formula.Definition.DefinitionAC, Inside.Core.Formula",_x000D_
        "ID": 10159,_x000D_
        "Results": [_x000D_
          [_x000D_
            "300"_x000D_
          ]_x000D_
        ],_x000D_
        "Statistics": {_x000D_
          "CreationDate": "2022-11-15T10:02:33.5192117+01:00",_x000D_
          "LastRefreshDate": "2020-11-09T16:23:14.0234919+01:00",_x000D_
          "TotalRefreshCount": 8,_x000D_
          "CustomInfo": {}_x000D_
        }_x000D_
      },_x000D_
      "10160": {_x000D_
        "$type": "Inside.Core.Formula.Definition.DefinitionAC, Inside.Core.Formula",_x000D_
        "ID": 10160,_x000D_
        "Results": [_x000D_
          [_x000D_
            "100"_x000D_
          ]_x000D_
        ],_x000D_
        "Statistics": {_x000D_
          "CreationDate": "2022-11-15T10:02:33.5192117+01:00",_x000D_
          "LastRefreshDate": "2020-11-09T16:23:14.0254868+01:00",_x000D_
          "TotalRefreshCount": 8,_x000D_
          "CustomInfo": {}_x000D_
        }_x000D_
      },_x000D_
      "10161": {_x000D_
        "$type": "Inside.Core.Formula.Definition.DefinitionAC, Inside.Core.Formula",_x000D_
        "ID": 10161,_x000D_
        "Results": [_x000D_
          [_x000D_
            "200"_x000D_
          ]_x000D_
        ],_x000D_
        "Statistics": {_x000D_
          "CreationDate": "2022-11-15T10:02:33.5192117+01:00",_x000D_
          "LastRefreshDate": "2020-11-09T16:23:14.0264839+01:00",_x000D_
          "TotalRefreshCount": 8,_x000D_
          "CustomInfo": {}_x000D_
        }_x000D_
      },_x000D_
      "10162": {_x000D_
        "$type": "Inside.Core.Formula.Definition.DefinitionAC, Inside.Core.Formula",_x000D_
        "ID": 10162,_x000D_
        "Results": [_x000D_
          [_x000D_
            "250"_x000D_
          ]_x000D_
        ],_x000D_
        "Statistics": {_x000D_
          "CreationDate": "2022-11-15T10:02:33.5192117+01:00",_x000D_
          "LastRefreshDate": "2020-11-09T16:23:14.0284787+01:00",_x000D_
          "TotalRefreshCount": 8,_x000D_
          "CustomInfo": {}_x000D_
        }_x000D_
      },_x000D_
      "10163": {_x000D_
        "$type": "Inside.Core.Formula.Definition.DefinitionAC, Inside.Core.Formula",_x000D_
        "ID": 10163,_x000D_
        "Results": [_x000D_
          [_x000D_
            "200"_x000D_
          ]_x000D_
        ],_x000D_
        "Statistics": {_x000D_
          "CreationDate": "2022-11-15T10:02:33.5192117+01:00",_x000D_
          "LastRefreshDate": "2020-11-09T16:23:14.030474+01:00",_x000D_
          "TotalRefreshCount": 8,_x000D_
          "CustomInfo": {}_x000D_
        }_x000D_
      },_x000D_
      "10164": {_x000D_
        "$type": "Inside.Core.Formula.Definition.DefinitionAC, Inside.Core.Formula",_x000D_
        "ID": 10164,_x000D_
        "Results": [_x000D_
          [_x000D_
            "100"_x000D_
          ]_x000D_
        ],_x000D_
        "Statistics": {_x000D_
          "CreationDate": "2022-11-15T10:02:33.5192117+01:00",_x000D_
          "LastRefreshDate": "2020-11-09T16:23:14.0324681+01:00",_x000D_
          "TotalRefreshCount": 8,_x000D_
          "CustomInfo": {}_x000D_
        }_x000D_
      },_x000D_
      "10165": {_x000D_
        "$type": "Inside.Core.Formula.Definition.DefinitionAC, Inside.Core.Formula",_x000D_
        "ID": 10165,_x000D_
        "Results": [_x000D_
          [_x000D_
            "100"_x000D_
          ]_x000D_
        ],_x000D_
        "Statistics": {_x000D_
          "CreationDate": "2022-11-15T10:02:33.5192117+01:00",_x000D_
          "LastRefreshDate": "2020-11-09T16:23:14.0344649+01:00",_x000D_
          "TotalRefreshCount": 8,_x000D_
          "CustomInfo": {}_x000D_
        }_x000D_
      },_x000D_
      "10166": {_x000D_
        "$type": "Inside.Core.Formula.Definition.DefinitionAC, Inside.Core.Formula",_x000D_
        "ID": 10166,_x000D_
        "Results": [_x000D_
          [_x000D_
            "250"_x000D_
          ]_x000D_
        ],_x000D_
        "Statistics": {_x000D_
          "CreationDate": "2022-11-15T10:02:33.5192117+01:00",_x000D_
          "LastRefreshDate": "2020-11-09T16:23:14.0374561+01:00",_x000D_
          "TotalRefreshCount": 8,_x000D_
          "CustomInfo": {}_x000D_
        }_x000D_
      },_x000D_
      "10167": {_x000D_
        "$type": "Inside.Core.Formula.Definition.DefinitionAC, Inside.Core.Formula",_x000D_
        "ID": 10167,_x000D_
        "Results": [_x000D_
          [_x000D_
            "300"_x000D_
          ]_x000D_
        ],_x000D_
        "Statistics": {_x000D_
          "CreationDate": "2022-11-15T10:02:33.5192117+01:00",_x000D_
          "LastRefreshDate": "2020-11-09T16:23:14.0394511+01:00",_x000D_
          "TotalRefreshCount": 8,_x000D_
          "CustomInfo": {}_x000D_
        }_x000D_
      },_x000D_
      "10168": {_x000D_
        "$type": "Inside.Core.Formula.Definition.DefinitionAC, Inside.Core.Formula",_x000D_
        "ID": 10168,_x000D_
        "Results": [_x000D_
          [_x000D_
            "100"_x000D_
          ]_x000D_
        ],_x000D_
        "Statistics": {_x000D_
          "CreationDate": "2022-11-15T10:02:33.5192117+01:00",_x000D_
          "LastRefreshDate": "2020-11-09T16:23:14.0414452+01:00",_x000D_
          "TotalRefreshCount": 8,_x000D_
          "CustomInfo": {}_x000D_
        }_x000D_
      },_x000D_
      "10169": {_x000D_
        "$type": "Inside.Core.Formula.Definition.DefinitionAC, Inside.Core.Formula",_x000D_
        "ID": 10169,_x000D_
        "Results": [_x000D_
          [_x000D_
            "150"_x000D_
          ]_x000D_
        ],_x000D_
        "Statistics": {_x000D_
          "CreationDate": "2022-11-15T10:02:33.5192117+01:00",_x000D_
          "LastRefreshDate": "2020-11-09T16:23:14.0424428+01:00",_x000D_
          "TotalRefreshCount": 8,_x000D_
          "CustomInfo": {}_x000D_
        }_x000D_
      },_x000D_
      "10170": {_x000D_
        "$type": "Inside.Core.Formula.Definition.DefinitionAC, Inside.Core.Formula",_x000D_
        "ID": 10170,_x000D_
        "Results": [_x000D_
          [_x000D_
            "200"_x000D_
          ]_x000D_
        ],_x000D_
        "Statistics": {_x000D_
          "CreationDate": "2022-11-15T10:02:33.5192117+01:00",_x000D_
          "LastRefreshDate": "2020-11-09T16:23:14.0444375+01:00",_x000D_
          "TotalRefreshCount": 8,_x000D_
          "CustomInfo": {}_x000D_
        }_x000D_
      },_x000D_
      "10171": {_x000D_
        "$type": "Inside.Core.Formula.Definition.DefinitionAC, Inside.Core.Formula",_x000D_
        "ID": 10171,_x000D_
        "Results": [_x000D_
          [_x000D_
            "100"_x000D_
          ]_x000D_
        ],_x000D_
        "Statistics": {_x000D_
          "CreationDate": "2022-11-15T10:02:33.5192117+01:00",_x000D_
          "LastRefreshDate": "2020-11-09T16:23:14.0464328+01:00",_x000D_
          "TotalRefreshCount": 8,_x000D_
          "CustomInfo": {}_x000D_
        }_x000D_
      },_x000D_
      "10172": {_x000D_
        "$type": "Inside.Core.Formula.Definition.DefinitionAC, Inside.Core.Formula",_x000D_
        "ID": 10172,_x000D_
        "Results": [_x000D_
          [_x000D_
            "300"_x000D_
          ]_x000D_
        ],_x000D_
        "Statistics": {_x000D_
          "CreationDate": "2022-11-15T10:02:33.5192117+01:00",_x000D_
          "LastRefreshDate": "2020-11-09T16:23:14.0484274+01:00",_x000D_
          "TotalRefreshCount": 8,_x000D_
          "CustomInfo": {}_x000D_
        }_x000D_
      },_x000D_
      "10173": {_x000D_
        "$type": "Inside.Core.Formula.Definition.DefinitionAC, Inside.Core.Formula",_x000D_
        "ID": 10173,_x000D_
        "Results": [_x000D_
          [_x000D_
            "100"_x000D_
          ]_x000D_
        ],_x000D_
        "Statistics": {_x000D_
          "CreationDate": "2022-11-15T10:02:33.5192117+01:00",_x000D_
          "LastRefreshDate": "2020-11-09T16:23:14.0504218+01:00",_x000D_
          "TotalRefreshCount": 8,_x000D_
          "CustomInfo": {}_x000D_
        }_x000D_
      },_x000D_
      "10174": {_x000D_
        "$type": "Inside.Core.Formula.Definition.DefinitionAC, Inside.Core.Formula",_x000D_
        "ID": 10174,_x000D_
        "Results": [_x000D_
          [_x000D_
            "200"_x000D_
          ]_x000D_
        ],_x000D_
        "Statistics": {_x000D_
          "CreationDate": "2022-11-15T10:02:33.5192117+01:00",_x000D_
          "LastRefreshDate": "2020-11-09T16:23:14.054998+01:00",_x000D_
          "TotalRefreshCount": 8,_x000D_
          "CustomInfo": {}_x000D_
        }_x000D_
      },_x000D_
      "10175": {_x000D_
        "$type": "Inside.Core.Formula.Definition.DefinitionAC, Inside.Core.Formula",_x000D_
        "ID": 10175,_x000D_
        "Results": [_x000D_
          [_x000D_
            "250"_x000D_
          ]_x000D_
        ],_x000D_
        "Statistics": {_x000D_
          "CreationDate": "2022-11-15T10:02:33.5192117+01:00",_x000D_
          "LastRefreshDate": "2020-11-09T16:23:14.0569929+01:00",_x000D_
          "TotalRefreshCount": 8,_x000D_
          "CustomInfo": {}_x000D_
        }_x000D_
      },_x000D_
      "10176": {_x000D_
        "$type": "Inside.Core.Formula.Definition.DefinitionAC, Inside.Core.Formula",_x000D_
        "ID": 10176,_x000D_
        "Results": [_x000D_
          [_x000D_
            "400"_x000D_
          ]_x000D_
        ],_x000D_
        "Statistics": {_x000D_
          "CreationDate": "2022-11-15T10:02:33.5192117+01:00",_x000D_
          "LastRefreshDate": "2020-11-09T16:23:14.0599844+01:00",_x000D_
          "TotalRefreshCount": 8,_x000D_
          "CustomInfo": {}_x000D_
        }_x000D_
      },_x000D_
      "10177": {_x000D_
        "$type": "Inside.Core.Formula.Definition.DefinitionAC, Inside.Core.Formula",_x000D_
        "ID": 10177,_x000D_
        "Results": [_x000D_
          [_x000D_
            "250"_x000D_
          ]_x000D_
        ],_x000D_
        "Statistics": {_x000D_
          "CreationDate": "2022-11-15T10:02:33.5192117+01:00",_x000D_
          "LastRefreshDate": "2020-11-09T16:23:14.062978+01:00",_x000D_
          "TotalRefreshCount": 8,_x000D_
          "CustomInfo": {}_x000D_
        }_x000D_
      },_x000D_
      "10178": {_x000D_
        "$type": "Inside.Core.Formula.Definition.DefinitionAC, Inside.Core.Formula",_x000D_
        "ID": 10178,_x000D_
        "Results": [_x000D_
          [_x000D_
            "150"_x000D_
          ]_x000D_
        ],_x000D_
        "Statistics": {_x000D_
          "CreationDate": "2022-11-15T10:02:33.5192117+01:00",_x000D_
          "LastRefreshDate": "2020-11-09T16:23:14.0649714+01:00",_x000D_
          "TotalRefreshCount": 8,_x000D_
          "CustomInfo": {}_x000D_
        }_x000D_
      },_x000D_
      "10179": {_x000D_
        "$type": "Inside.Core.Formula.Definition.DefinitionAC, Inside.Core.Formula",_x000D_
        "ID": 10179,_x000D_
        "Results": [_x000D_
          [_x000D_
            "Ingénieur et cadre"_x000D_
          ]_x000D_
        ],_x000D_
        "Statistics": {_x000D_
          "CreationDate": "2022-11-15T10:02:33.5192117+01:00",_x000D_
          "LastRefreshDate": "2020-11-09T16:33:27.18664+01:00",_x000D_
          "TotalRefreshCount": 9,_x000D_
          "CustomInfo": {}_x000D_
        }_x000D_
      },_x000D_
      "10180": {_x000D_
        "$type": "Inside.Core.Formula.Definition.DefinitionAC, Inside.Core.Formula",_x000D_
        "ID": 10180,_x000D_
        "Results": [_x000D_
          [_x000D_
            "Ingénieur et cadre"_x000D_
          ]_x000D_
        ],_x000D_
        "Statistics": {_x000D_
          "CreationDate": "2022-11-15T10:02:33.5192117+01:00",_x000D_
          "LastRefreshDate": "2020-11-09T16:23:13.1433134+01:00",_x000D_
          "TotalRefreshCount": 8,_x000D_
          "CustomInfo": {}_x000D_
        }_x000D_
      },_x000D_
      "10181": {_x000D_
        "$type": "Inside.Core.Formula.Definition.DefinitionAC, Inside.Core.Formula",_x000D_
        "ID": 10181,_x000D_
        "Results": [_x000D_
          [_x000D_
            "Employé"_x000D_
          ]_x000D_
        ],_x000D_
        "Statistics": {_x000D_
          "CreationDate": "2022-11-15T10:02:33.5192117+01:00",_x000D_
          "LastRefreshDate": "2020-11-09T16:23:13.1682474+01:00",_x000D_
          "TotalRefreshCount": 8,_x000D_
          "CustomInfo": {}_x000D_
        }_x000D_
      },_x000D_
      "10182": {_x000D_
        "$type": "Inside.Core.Formula.Definition.DefinitionAC, Inside.Core.Formula",_x000D_
        "ID": 10182,_x000D_
        "Results": [_x000D_
          [_x000D_
            "Ingénieur et cadre"_x000D_
          ]_x000D_
        ],_x000D_
        "Statistics": {_x000D_
          "CreationDate": "2022-11-15T10:02:33.5192117+01:00",_x000D_
          "LastRefreshDate": "2020-11-09T16:23:13.194186+01:00",_x000D_
          "TotalRefreshCount": 8,_x000D_
          "CustomInfo": {}_x000D_
        }_x000D_
      },_x000D_
      "10183": {_x000D_
        "$type": "Inside.Core.Formula.Definition.DefinitionAC, Inside.Core.Formula",_x000D_
        "ID": 10183,_x000D_
        "Results": [_x000D_
          [_x000D_
            "Employé"_x000D_
          ]_x000D_
        ],_x000D_
        "Statistics": {_x000D_
          "CreationDate": "2022-11-15T10:02:33.5192117+01:00",_x000D_
          "LastRefreshDate": "2020-11-09T16:23:13.2167182+01:00",_x000D_
          "TotalRefreshCount": 8,_x000D_
          "CustomInfo": {}_x000D_
        }_x000D_
      },_x000D_
      "10184": {_x000D_
        "$type": "Inside.Core.Formula.Definition.DefinitionAC, Inside.Core.Formula",_x000D_
        "ID": 10184,_x000D_
        "Results": [_x000D_
          [_x000D_
            "Employé"_x000D_
          ]_x000D_
        ],_x000D_
        "Statistics": {_x000D_
          "CreationDate": "2022-11-15T10:02:33.5192117+01:00",_x000D_
          "LastRefreshDate": "2020-11-09T16:23:13.2416522+01:00",_x000D_
          "TotalRefreshCount": 8,_x000D_
          "CustomInfo": {}_x000D_
        }_x000D_
      },_x000D_
      "10185": {_x000D_
        "$type": "Inside.Core.Formula.Definition.DefinitionAC, Inside.Core.Formula",_x000D_
        "ID": 10185,_x000D_
        "Results": [_x000D_
          [_x000D_
            "Employé"_x000D_
          ]_x000D_
        ],_x000D_
        "Statistics": {_x000D_
          "CreationDate": "2022-11-15T10:02:33.5192117+01:00",_x000D_
          "LastRefreshDate": "2020-11-09T16:23:13.2596047+01:00",_x000D_
          "TotalRefreshCount": 8,_x000D_
          "CustomInfo": {}_x000D_
        }_x000D_
      },_x000D_
      "10186": {_x000D_
        "$type": "Inside.Core.Formula.Definition.DefinitionAC, Inside.Core.Formula",_x000D_
        "ID": 10186,_x000D_
        "Results": [_x000D_
          [_x000D_
            "2"_x000D_
          ]_x000D_
        ],_x000D_
        "Statistics": {_x000D_
          "CreationDate": "2022-11-15T10:02:33.5192117+01:00",_x000D_
          "LastRefreshDate": "2020-11-09T16:23:13.2835434+01:00",_x000D_
          "TotalRefreshCount": 8,_x000D_
          "CustomInfo": {}_x000D_
        }_x000D_
      },_x000D_
      "10187": {_x000D_
        "$type": "Inside.Core.Formula.Definition.DefinitionAC, Inside.Core.Formula",_x000D_
        "ID": 10187,_x000D_
        "Results": [_x000D_
          [_x000D_
            "2"_x000D_
          ]_x000D_
        ],_x000D_
        "Statistics": {_x000D_
          "CreationDate": "2022-11-15T10:02:33.5192117+01:00",_x000D_
          "LastRefreshDate": "2020-11-09T16:23:13.3174522+01:00",_x000D_
          "TotalRefreshCount": 8,_x000D_
          "CustomInfo": {}_x000D_
        }_x000D_
      },_x000D_
      "10188": {_x000D_
        "$type": "Inside.Core.Formula.Definition.DefinitionAC, Inside.Core.Formula",_x000D_
        "ID": 10188,_x000D_
        "Results": [_x000D_
          [_x000D_
            "2"_x000D_
          ]_x000D_
        ],_x000D_
        "Statistics": {_x000D_
          "CreationDate": "2022-11-15T10:02:33.5192117+01:00",_x000D_
          "LastRefreshDate": "2020-11-09T16:23:13.3463758+01:00",_x000D_
          "TotalRefreshCount": 8,_x000D_
          "CustomInfo": {}_x000D_
        }_x000D_
      },_x000D_
      "10189": {_x000D_
        "$type": "Inside.Core.Formula.Definition.DefinitionAC, Inside.Core.Formula",_x000D_
        "ID": 10189,_x000D_
        "Results": [_x000D_
          [_x000D_
            "1"_x000D_
          ]_x000D_
        ],_x000D_
        "Statistics": {_x000D_
          "CreationDate": "2022-11-15T10:02:33.5192117+01:00",_x000D_
          "LastRefreshDate": "2020-11-09T16:23:13.3772948+01:00",_x000D_
          "TotalRefreshCount": 8,_x000D_
          "CustomInfo": {}_x000D_
        }_x000D_
      },_x000D_
      "10190": {_x000D_
        "$type": "Inside.Core.Formula.Definition.DefinitionAC, Inside.Core.Formula",_x000D_
        "ID": 10190,_x000D_
        "Results": [_x000D_
          [_x000D_
            "1"_x000D_
          ]_x000D_
        ],_x000D_
        "Statistics": {_x000D_
          "CreationDate": "2022-11-15T10:02:33.5192117+01:00",_x000D_
          "LastRefreshDate": "2020-11-09T16:23:12.0915089+01:00",_x000D_
          "TotalRefreshCount": 9,_x000D_
          "CustomInfo": {}_x000D_
        }_x000D_
      },_x000D_
      "10191": {_x000D_
        "$type": "Inside.Core.Formula.Definition.DefinitionAC, Inside.Core.Formula",_x000D_
        "ID": 10191,_x000D_
        "Results": [_x000D_
          [_x000D_
            "3"_x000D_
          ]_x000D_
        ],_x000D_
        "Statistics": {_x000D_
          "CreationDate": "2022-11-15T10:02:33.5192117+01:00",_x000D_
          "LastRefreshDate": "2020-11-09T16:23:12.0984903+01:00",_x000D_
          "TotalRefreshCount": 9,_x000D_
          "CustomInfo": {}_x000D_
        }_x000D_
      },_x000D_
      "10192": {_x000D_
        "$type": "Inside.Core.Formula.Definition.DefinitionAC, Inside.Core.Formula",_x000D_
        "ID": 10192,_x000D_
        "Results": [_x000D_
          [_x000D_
            "2"_x000D_
          ]_x000D_
        ],_x000D_
        "Statistics": {_x000D_
          "CreationDate": "2022-11-15T10:02:33.5192117+01:00",_x000D_
          "LastRefreshDate": "2020-11-09T16:23:12.1065072+01:00",_x000D_
          "TotalRefreshCount": 9,_x000D_
          "CustomInfo": {}_x000D_
        }_x000D_
      },_x000D_
      "10193": {_x000D_
        "$type": "Inside.Core.Formula.Definition.DefinitionAC, Inside.Core.Formula",_x000D_
        "ID": 10193,_x000D_
        "Results": [_x000D_
          [_x000D_
            "2"_x000D_
          ]_x000D_
        ],_x000D_
        "Statistics": {_x000D_
          "CreationDate": "2022-11-15T10:02:33.5192117+01:00",_x000D_
          "LastRefreshDate": "2020-11-09T16:23:12.1134855+01:00",_x000D_
          "TotalRefreshCount": 9,_x000D_
          "CustomInfo": {}_x000D_
        }_x000D_
      },_x000D_
      "10194": {_x000D_
        "$type": "Inside.Core.Formula.Definition.DefinitionAC, Inside.Core.Formula",_x000D_
        "ID": 10194,_x000D_
        "Results": [_x000D_
          [_x000D_
            ""_x000D_
          ]_x000D_
        ],_x000D_
        "Statistics": {_x000D_
          "CreationDate": "2022-11-15T10:02:33.5192117+01:00",_x000D_
          "LastRefreshDate": "2020-11-09T16:33:27.0229351+01:00",_x000D_
          "TotalRefreshCount": 10,_x000D_
          "CustomInfo": {}_x000D_
        }_x000D_
      },_x000D_
      "10195": {_x000D_
        "$type": "Inside.Core.Formula.Definition.DefinitionAC, Inside.Core.Formula",_x000D_
        "ID": 10195,_x000D_
        "Results": [_x000D_
          [_x000D_
            ""_x000D_
          ]_x000D_
        ],_x000D_
        "Statistics": {_x000D_
          "CreationDate": "2022-11-15T10:02:33.5192117+01:00",_x000D_
          "LastRefreshDate": "2020-11-09T16:33:27.194618+01:00",_x000D_
          "TotalRefreshCount": 9,_x000D_
          "CustomInfo": {}_x000D_
        }_x000D_
      },_x000D_
      "10196": {_x000D_
        "$type": "Inside.Core.Formula.Definition.DefinitionAC, Inside.Core.Formula",_x000D_
        "ID": 10196,_x000D_
        "Results": [_x000D_
          [_x000D_
            "Catégorie 3"_x000D_
          ]_x000D_
        ],_x000D_
        "Statistics": {_x000D_
          "CreationDate": "2022-11-15T10:02:33.5192117+01:00",_x000D_
          "LastRefreshDate": "2020-11-09T16:23:15.097768+01:00",_x000D_
          "TotalRefreshCount": 9,_x000D_
          "CustomInfo": {}_x000D_
        }_x000D_
      },_x000D_
      "10197": {_x000D_
        "$type": "Inside.Core.Formula.Definition.DefinitionAC, Inside.Core.Formula",_x000D_
        "ID": 10197,_x000D_
        "Results": [_x000D_
          [_x000D_
            ""_x000D_
          ]_x000D_
        ],_x000D_
        "Statistics": {_x000D_
          "CreationDate": "2022-11-15T10:02:33.5192117+01:00",_x000D_
          "LastRefreshDate": "2020-11-09T16:23:12.1483582+01:00",_x000D_
          "TotalRefreshCount": 9,_x000D_
          "CustomInfo": {}_x000D_
        }_x000D_
      },_x000D_
      "10198": {_x000D_
        "$type": "Inside.Core.Formula.Definition.DefinitionAC, Inside.Core.Formula",_x000D_
        "ID": 10198,_x000D_
        "Results": [_x000D_
          [_x000D_
            ""_x000D_
          ]_x000D_
        ],_x000D_
        "Statistics": {_x000D_
          "CreationDate": "2022-11-15T10:02:33.5192117+01:00",_x000D_
          "LastRefreshDate": "2020-11-09T16:23:12.8019271+01:00",_x000D_
          "TotalRefreshCount": 9,_x000D_
          "CustomInfo": {}_x000D_
        }_x000D_
      },_x000D_
      "10199": {_x000D_
        "$type": "Inside.Core.Formula.Definition.DefinitionAC, Inside.Core.Formula",_x000D_
        "ID": 10199,_x000D_
        "Results": [_x000D_
          [_x000D_
            ""_x000D_
          ]_x000D_
        ],_x000D_
        "Statistics": {_x000D_
          "CreationDate": "2022-11-15T10:02:33.5192117+01:00",_x000D_
          "LastRefreshDate": "2020-11-09T16:23:12.8069136+01:00",_x000D_
          "TotalRefreshCount": 9,_x000D_
          "CustomInfo": {}_x000D_
        }_x000D_
      },_x000D_
      "10200": {_x000D_
        "$type": "Inside.Core.Formula.Definition.DefinitionAC, Inside.Core.Formula",_x000D_
        "ID": 10200,_x000D_
        "Results": [_x000D_
          [_x000D_
            "Catégorie 1"_x000D_
          ]_x000D_
        ],_x000D_
        "Statistics": {_x000D_
          "CreationDate": "2022-11-15T10:02:33.5192117+01:00",_x000D_
          "LastRefreshDate": "2020-11-09T16:23:12.8119016+01:00",_x000D_
          "TotalRefreshCount": 9,_x000D_
          "CustomInfo": {}_x000D_
        }_x000D_
      },_x000D_
      "10201": {_x000D_
        "$type": "Inside.Core.Formula.Definition.DefinitionAC, Inside.Core.Formula",_x000D_
        "ID": 10201,_x000D_
        "Results": [_x000D_
          [_x000D_
            "Catégorie 1"_x000D_
          ]_x000D_
        ],_x000D_
        "Statistics": {_x000D_
          "CreationDate": "2022-11-15T10:02:33.5192117+01:00",_x000D_
          "LastRefreshDate": "2020-11-09T16:23:12.1772834+01:00",_x000D_
          "TotalRefreshCount": 9,_x000D_
          "CustomInfo": {}_x000D_
        }_x000D_
      },_x000D_
      "10202": {_x000D_
        "$type": "Inside.Core.Formula.Definition.DefinitionAC, Inside.Core.Formula",_x000D_
        "ID": 10202,_x000D_
        "Results": [_x000D_
          [_x000D_
            ""_x000D_
          ]_x000D_
        ],_x000D_
        "Statistics": {_x000D_
          "CreationDate": "2022-11-15T10:02:33.5192117+01:00",_x000D_
          "LastRefreshDate": "2020-11-09T16:23:13.4919923+01:00",_x000D_
          "TotalRefreshCount": 8,_x000D_
          "CustomInfo": {}_x000D_
        }_x000D_
      },_x000D_
      "10203": {_x000D_
        "$type": "Inside.Core.Formula.Definition.DefinitionAC, Inside.Core.Formula",_x000D_
        "ID": 10203,_x000D_
        "Results": [_x000D_
          [_x000D_
            "Catégorie 2"_x000D_
          ]_x000D_
        ],_x000D_
        "Statistics": {_x000D_
          "CreationDate": "2022-11-15T10:02:33.5192117+01:00",_x000D_
          "LastRefreshDate": "2020-11-09T16:23:12.1962323+01:00",_x000D_
          "TotalRefreshCount": 9,_x000D_
          "CustomInfo": {}_x000D_
        }_x000D_
      },_x000D_
      "10204": {_x000D_
        "$type": "Inside.Core.Formula.Definition.DefinitionAC, Inside.Core.Formula",_x000D_
        "ID": 10204,_x000D_
        "Results": [_x000D_
          [_x000D_
            ""_x000D_
          ]_x000D_
        ],_x000D_
        "Statistics": {_x000D_
          "CreationDate": "2022-11-15T10:02:33.5192117+01:00",_x000D_
          "LastRefreshDate": "2020-11-09T16:23:14.1238247+01:00",_x000D_
          "TotalRefreshCount": 8,_x000D_
          "CustomInfo": {}_x000D_
        }_x000D_
      },_x000D_
      "10205": {_x000D_
        "$type": "Inside.Core.Formula.Definition.DefinitionAC, Inside.Core.Formula",_x000D_
        "ID": 10205,_x000D_
        "Results": [_x000D_
          [_x000D_
            ""_x000D_
          ]_x000D_
        ],_x000D_
        "Statistics": {_x000D_
          "CreationDate": "2022-11-15T10:02:33.5192117+01:00",_x000D_
          "LastRefreshDate": "2020-11-09T16:23:14.1258183+01:00",_x000D_
          "TotalRefreshCount": 8,_x000D_
          "CustomInfo": {}_x000D_
        }_x000D_
      },_x000D_
      "10206": {_x000D_
        "$type": "Inside.Core.Formula.Definition.DefinitionAC, Inside.Core.Formula",_x000D_
        "ID": 10206,_x000D_
        "Results": [_x000D_
          [_x000D_
            "Catégorie 5"_x000D_
          ]_x000D_
        ],_x000D_
        "Statistics": {_x000D_
          "CreationDate": "2022-11-15T10:02:33.5192117+01:00",_x000D_
          "LastRefreshDate": "2020-11-09T16:23:14.1278128+01:00",_x000D_
          "TotalRefreshCount": 8,_x000D_
          "CustomInfo": {}_x000D_
        }_x000D_
      },_x000D_
      "10207": {_x000D_
        "$type": "Inside.Core.Formula.Definition.DefinitionAC, Inside.Core.Formula",_x000D_
        "ID": 10207,_x000D_
        "Results": [_x000D_
          [_x000D_
            ""_x000D_
          ]_x000D_
        ],_x000D_
        "Statistics": {_x000D_
          "CreationDate": "2022-11-15T10:02:33.5192117+01:00",_x000D_
          "LastRefreshDate": "2020-11-09T16:23:14.1298073+01:00",_x000D_
          "TotalRefreshCount": 8,_x000D_
          "CustomInfo": {}_x000D_
        }_x000D_
      },_x000D_
      "10208": {_x000D_
        "$type": "Inside.Core.Formula.Definition.DefinitionAC, Inside.Core.Formula",_x000D_
        "ID": 10208,_x000D_
        "Results": [_x000D_
          [_x000D_
            ""_x000D_
          ]_x000D_
        ],_x000D_
        "Statistics": {_x000D_
          "CreationDate": "2022-11-15T10:02:33.5192117+01:00",_x000D_
          "LastRefreshDate": "2020-11-09T16:23:14.1318034+01:00",_x000D_
          "TotalRefreshCount": 8,_x000D_
          "CustomInfo": {}_x000D_
        }_x000D_
      },_x000D_
      "10209": {_x000D_
        "$type": "Inside.Core.Formula.Definition.DefinitionAC, Inside.Core.Formula",_x000D_
        "ID": 10209,_x000D_
        "Results": [_x000D_
          [_x000D_
            ""_x000D_
          ]_x000D_
        ],_x000D_
        "Statistics": {_x000D_
          "CreationDate": "2022-11-15T10:02:33.5192117+01:00",_x000D_
          "LastRefreshDate": "2020-11-09T16:23:14.1347959+01:00",_x000D_
          "TotalRefreshCount": 8,_x000D_
          "CustomInfo": {}_x000D_
        }_x000D_
      },_x000D_
      "10210": {_x000D_
        "$type": "Inside.Core.Formula.Definition.DefinitionAC, Inside.Core.Formula",_x000D_
        "ID": 10210,_x000D_
        "Results": [_x000D_
          [_x000D_
            "Catégorie 1"_x000D_
          ]_x000D_
        ],_x000D_
        "Statistics": {_x000D_
          "CreationDate": "2022-11-15T10:02:33.5192117+01:00",_x000D_
          "LastRefreshDate": "2020-11-09T16:23:14.1377873+01:00",_x000D_
          "TotalRefreshCount": 8,_x000D_
          "CustomInfo": {}_x000D_
        }_x000D_
      },_x000D_
      "10211": {_x000D_
        "$type": "Inside.Core.Formula.Definition.DefinitionAC, Inside.Core.Formula",_x000D_
        "ID": 10211,_x000D_
        "Results": [_x000D_
          [_x000D_
            ""_x000D_
          ]_x000D_
        ],_x000D_
        "Statistics": {_x000D_
          "CreationDate": "2022-11-15T10:02:33.5192117+01:00",_x000D_
          "LastRefreshDate": "2020-11-09T16:23:14.1577734+01:00",_x000D_
          "TotalRefreshCount": 8,_x000D_
          "CustomInfo": {}_x000D_
        }_x000D_
      },_x000D_
      "10212": {_x000D_
        "$type": "Inside.Core.Formula.Definition.DefinitionAC, Inside.Core.Formula",_x000D_
        "ID": 10212,_x000D_
        "Results": [_x000D_
          [_x000D_
            "Catégorie 4"_x000D_
          ]_x000D_
        ],_x000D_
        "Statistics": {_x000D_
          "CreationDate": "2022-11-15T10:02:33.5192117+01:00",_x000D_
          "LastRefreshDate": "2020-11-09T16:23:14.1607544+01:00",_x000D_
          "TotalRefreshCount": 8,_x000D_
          "CustomInfo": {}_x000D_
        }_x000D_
      },_x000D_
      "10213": {_x000D_
        "$type": "Inside.Core.Formula.Definition.DefinitionAC, Inside.Core.Formula",_x000D_
        "ID": 10213,_x000D_
        "Results": [_x000D_
          [_x000D_
            ""_x000D_
          ]_x000D_
        ],_x000D_
        "Statistics": {_x000D_
          "CreationDate": "2022-11-15T10:02:33.5192117+01:00",_x000D_
          "LastRefreshDate": "2020-11-09T16:23:14.1647572+01:00",_x000D_
          "TotalRefreshCount": 8,_x000D_
          "CustomInfo": {}_x000D_
        }_x000D_
      },_x000D_
      "10214": {_x000D_
        "$type": "Inside.Core.Formula.Definition.DefinitionAC, Inside.Core.Formula",_x000D_
        "ID": 10214,_x000D_
        "Results": [_x000D_
          [_x000D_
            ""_x000D_
          ]_x000D_
        ],_x000D_
        "Statistics": {_x000D_
          "CreationDate": "2022-11-15T10:02:33.5192117+01:00",_x000D_
          "LastRefreshDate": "2020-11-09T16:23:14.1677504+01:00",_x000D_
          "TotalRefreshCount": 8,_x000D_
          "CustomInfo": {}_x000D_
        }_x000D_
      },_x000D_
      "10215": {_x000D_
        "$type": "Inside.Core.Formula.Definition.DefinitionAC, Inside.Core.Formula",_x000D_
        "ID": 10215,_x000D_
        "Results": [_x000D_
          [_x000D_
            "Catégorie 3"_x000D_
          ]_x000D_
        ],_x000D_
        "Statistics": {_x000D_
          "CreationDate": "2022-11-15T10:02:33.5192117+01:00",_x000D_
          "LastRefreshDate": "2020-11-09T16:23:14.1707074+01:00",_x000D_
          "TotalRefreshCount": 8,_x000D_
          "CustomInfo": {}_x000D_
        }_x000D_
      },_x000D_
      "10216": {_x000D_
        "$type": "Inside.Core.Formula.Definition.DefinitionAC, Inside.Core.Formula",_x000D_
        "ID": 10216,_x000D_
        "Results": [_x000D_
          [_x000D_
            ""_x000D_
          ]_x000D_
        ],_x000D_
        "Statistics": {_x000D_
          "CreationDate": "2022-11-15T10:02:33.5192117+01:00",_x000D_
          "LastRefreshDate": "2020-11-09T16:23:14.172704+01:00",_x000D_
          "TotalRefreshCount": 8,_x000D_
          "CustomInfo": {}_x000D_
        }_x000D_
      },_x000D_
      "10217": {_x000D_
        "$type": "Inside.Core.Formula.Definition.DefinitionAC, Inside.Core.Formula",_x000D_
        "ID": 10217,_x000D_
        "Results": [_x000D_
          [_x000D_
            ""_x000D_
          ]_x000D_
        ],_x000D_
        "Statistics": {_x000D_
          "CreationDate": "2022-11-15T10:02:33.5192117+01:00",_x000D_
          "LastRefreshDate": "2020-11-09T16:23:14.1776917+01:00",_x000D_
          "TotalRefreshCount": 8,_x000D_
          "CustomInfo": {}_x000D_
        }_x000D_
      },_x000D_
      "10218": {_x000D_
        "$type": "Inside.Core.Formula.Definition.DefinitionAC, Inside.Core.Formula",_x000D_
        "ID": 10218,_x000D_
        "Results": [_x000D_
          [_x000D_
            ""_x000D_
          ]_x000D_
        ],_x000D_
        "Statistics": {_x000D_
          "CreationDate": "2022-11-15T10:02:33.5192117+01:00",_x000D_
          "LastRefreshDate": "2020-11-09T16:23:14.1796855+01:00",_x000D_
          "TotalRefreshCount": 8,_x000D_
          "CustomInfo": {}_x000D_
        }_x000D_
      },_x000D_
      "10219": {_x000D_
        "$type": "Inside.Core.Formula.Definition.DefinitionAC, Inside.Core.Formula",_x000D_
        "ID": 10219,_x000D_
        "Results": [_x000D_
          [_x000D_
            "Catégorie 1"_x000D_
          ]_x000D_
        ],_x000D_
        "Statistics": {_x000D_
          "CreationDate": "2022-11-15T10:02:33.5192117+01:00",_x000D_
          "LastRefreshDate": "2020-11-09T16:23:14.1826781+01:00",_x000D_
          "TotalRefreshCount": 8,_x000D_
          "CustomInfo": {}_x000D_
        }_x000D_
      },_x000D_
      "10220": {_x000D_
        "$type": "Inside.Core.Formula.Definition.DefinitionAC, Inside.Core.Formula",_x000D_
        "ID": 10220,_x000D_
        "Results": [_x000D_
          [_x000D_
            "Catégorie 3"_x000D_
          ]_x000D_
        ],_x000D_
        "Statistics": {_x000D_
          "CreationDate": "2022-11-15T10:02:33.5192117+01:00",_x000D_
          "LastRefreshDate": "2020-11-09T16:23:14.1866674+01:00",_x000D_
          "TotalRefreshCount": 8,_x000D_
          "CustomInfo": {}_x000D_
        }_x000D_
      },_x000D_
      "10221": {_x000D_
        "$type": "Inside.Core.Formula.Definition.DefinitionAC, Inside.Core.Formula",_x000D_
        "ID": 10221,_x000D_
        "Results": [_x000D_
          [_x000D_
            ""_x000D_
          ]_x000D_
        ],_x000D_
        "Statistics": {_x000D_
          "CreationDate": "2022-11-15T10:02:33.5192117+01:00",_x000D_
          "LastRefreshDate": "2020-11-09T16:23:14.1896585+01:00",_x000D_
          "TotalRefreshCount": 8,_x000D_
          "CustomInfo": {}_x000D_
        }_x000D_
      },_x000D_
      "10222": {_x000D_
        "$type": "Inside.Core.Formula.Definition.DefinitionAC, Inside.Core.Formula",_x000D_
        "ID": 10222,_x000D_
        "Results": [_x000D_
          [_x000D_
            ""_x000D_
          ]_x000D_
        ],_x000D_
        "Statistics": {_x000D_
          "CreationDate": "2022-11-15T10:02:33.5192117+01:00",_x000D_
          "LastRefreshDate": "2020-11-09T16:23:14.1926518+01:00",_x000D_
          "TotalRefreshCount": 8,_x000D_
          "CustomInfo": {}_x000D_
        }_x000D_
      },_x000D_
      "10223": {_x000D_
        "$type": "Inside.Core.Formula.Definition.DefinitionAC, Inside.Core.Formula",_x000D_
        "ID": 10223,_x000D_
        "Results": [_x000D_
          [_x000D_
            ""_x000D_
          ]_x000D_
        ],_x000D_
        "Statistics": {_x000D_
          "CreationDate": "2022-11-15T10:02:33.5192117+01:00",_x000D_
          "LastRefreshDate": "2020-11-09T16:23:14.1946457+01:00",_x000D_
          "TotalRefreshCount": 8,_x000D_
          "CustomInfo": {}_x000D_
        }_x000D_
      },_x000D_
      "10224": {_x000D_
        "$type": "Inside.Core.Formula.Definition.DefinitionAC, Inside.Core.Formula",_x000D_
        "ID": 10224,_x000D_
        "Results": [_x000D_
          [_x000D_
            "Catégorie 1"_x000D_
          ]_x000D_
        ],_x000D_
        "Statistics": {_x000D_
          "CreationDate": "2022-11-15T10:02:33.5192117+01:00",_x000D_
          "LastRefreshDate": "2020-11-09T16:23:14.1966413+01:00",_x000D_
          "TotalRefreshCount": 8,_x000D_
          "CustomInfo": {}_x000D_
        }_x000D_
      },_x000D_
      "10225": {_x000D_
        "$type": "Inside.Core.Formula.Definition.DefinitionAC, Inside.Core.Formula",_x000D_
        "ID": 10225,_x000D_
        "Results": [_x000D_
          [_x000D_
            "Catégorie 2"_x000D_
          ]_x000D_
        ],_x000D_
        "Statistics": {_x000D_
          "CreationDate": "2022-11-15T10:02:33.5192117+01:00",_x000D_
          "LastRefreshDate": "2020-11-09T16:23:14.1996319+01:00",_x000D_
          "TotalRefreshCount": 8,_x000D_
          "CustomInfo": {}_x000D_
        }_x000D_
      },_x000D_
      "10226": {_x000D_
        "$type": "Inside.Core.Formula.Definition.DefinitionAC, Inside.Core.</t>
  </si>
  <si>
    <t>Formula",_x000D_
        "ID": 10226,_x000D_
        "Results": [_x000D_
          [_x000D_
            ""_x000D_
          ]_x000D_
        ],_x000D_
        "Statistics": {_x000D_
          "CreationDate": "2022-11-15T10:02:33.5192117+01:00",_x000D_
          "LastRefreshDate": "2020-11-09T16:23:14.2046183+01:00",_x000D_
          "TotalRefreshCount": 8,_x000D_
          "CustomInfo": {}_x000D_
        }_x000D_
      },_x000D_
      "10227": {_x000D_
        "$type": "Inside.Core.Formula.Definition.DefinitionAC, Inside.Core.Formula",_x000D_
        "ID": 10227,_x000D_
        "Results": [_x000D_
          [_x000D_
            ""_x000D_
          ]_x000D_
        ],_x000D_
        "Statistics": {_x000D_
          "CreationDate": "2022-11-15T10:02:33.5192117+01:00",_x000D_
          "LastRefreshDate": "2020-11-09T16:23:14.2076101+01:00",_x000D_
          "TotalRefreshCount": 8,_x000D_
          "CustomInfo": {}_x000D_
        }_x000D_
      },_x000D_
      "10228": {_x000D_
        "$type": "Inside.Core.Formula.Definition.DefinitionAC, Inside.Core.Formula",_x000D_
        "ID": 10228,_x000D_
        "Results": [_x000D_
          [_x000D_
            "Catégorie 3"_x000D_
          ]_x000D_
        ],_x000D_
        "Statistics": {_x000D_
          "CreationDate": "2022-11-15T10:02:33.5192117+01:00",_x000D_
          "LastRefreshDate": "2020-11-09T16:23:14.2096044+01:00",_x000D_
          "TotalRefreshCount": 8,_x000D_
          "CustomInfo": {}_x000D_
        }_x000D_
      },_x000D_
      "10229": {_x000D_
        "$type": "Inside.Core.Formula.Definition.DefinitionAC, Inside.Core.Formula",_x000D_
        "ID": 10229,_x000D_
        "Results": [_x000D_
          [_x000D_
            ""_x000D_
          ]_x000D_
        ],_x000D_
        "Statistics": {_x000D_
          "CreationDate": "2022-11-15T10:02:33.5192117+01:00",_x000D_
          "LastRefreshDate": "2020-11-09T16:23:14.2135971+01:00",_x000D_
          "TotalRefreshCount": 8,_x000D_
          "CustomInfo": {}_x000D_
        }_x000D_
      },_x000D_
      "10230": {_x000D_
        "$type": "Inside.Core.Formula.Definition.DefinitionAC, Inside.Core.Formula",_x000D_
        "ID": 10230,_x000D_
        "Results": [_x000D_
          [_x000D_
            "Catégorie 1"_x000D_
          ]_x000D_
        ],_x000D_
        "Statistics": {_x000D_
          "CreationDate": "2022-11-15T10:02:33.5192117+01:00",_x000D_
          "LastRefreshDate": "2020-11-09T16:23:14.2155902+01:00",_x000D_
          "TotalRefreshCount": 8,_x000D_
          "CustomInfo": {}_x000D_
        }_x000D_
      },_x000D_
      "10231": {_x000D_
        "$type": "Inside.Core.Formula.Definition.DefinitionAC, Inside.Core.Formula",_x000D_
        "ID": 10231,_x000D_
        "Results": [_x000D_
          [_x000D_
            ""_x000D_
          ]_x000D_
        ],_x000D_
        "Statistics": {_x000D_
          "CreationDate": "2022-11-15T10:02:33.5192117+01:00",_x000D_
          "LastRefreshDate": "2020-11-09T16:23:14.2185815+01:00",_x000D_
          "TotalRefreshCount": 8,_x000D_
          "CustomInfo": {}_x000D_
        }_x000D_
      },_x000D_
      "10232": {_x000D_
        "$type": "Inside.Core.Formula.Definition.DefinitionAC, Inside.Core.Formula",_x000D_
        "ID": 10232,_x000D_
        "Results": [_x000D_
          [_x000D_
            "Catégorie 1"_x000D_
          ]_x000D_
        ],_x000D_
        "Statistics": {_x000D_
          "CreationDate": "2022-11-15T10:02:33.5192117+01:00",_x000D_
          "LastRefreshDate": "2020-11-09T16:23:14.2205758+01:00",_x000D_
          "TotalRefreshCount": 8,_x000D_
          "CustomInfo": {}_x000D_
        }_x000D_
      },_x000D_
      "10233": {_x000D_
        "$type": "Inside.Core.Formula.Definition.DefinitionAC, Inside.Core.Formula",_x000D_
        "ID": 10233,_x000D_
        "Results": [_x000D_
          [_x000D_
            "Catégorie 3"_x000D_
          ]_x000D_
        ],_x000D_
        "Statistics": {_x000D_
          "CreationDate": "2022-11-15T10:02:33.5192117+01:00",_x000D_
          "LastRefreshDate": "2020-11-09T16:23:14.2235676+01:00",_x000D_
          "TotalRefreshCount": 8,_x000D_
          "CustomInfo": {}_x000D_
        }_x000D_
      },_x000D_
      "10234": {_x000D_
        "$type": "Inside.Core.Formula.Definition.DefinitionAC, Inside.Core.Formula",_x000D_
        "ID": 10234,_x000D_
        "Results": [_x000D_
          [_x000D_
            "Catégorie 2"_x000D_
          ]_x000D_
        ],_x000D_
        "Statistics": {_x000D_
          "CreationDate": "2022-11-15T10:02:33.5192117+01:00",_x000D_
          "LastRefreshDate": "2020-11-09T16:23:14.2255621+01:00",_x000D_
          "TotalRefreshCount": 8,_x000D_
          "CustomInfo": {}_x000D_
        }_x000D_
      },_x000D_
      "10235": {_x000D_
        "$type": "Inside.Core.Formula.Definition.DefinitionAC, Inside.Core.Formula",_x000D_
        "ID": 10235,_x000D_
        "Results": [_x000D_
          [_x000D_
            "Catégorie 1"_x000D_
          ]_x000D_
        ],_x000D_
        "Statistics": {_x000D_
          "CreationDate": "2022-11-15T10:02:33.5192117+01:00",_x000D_
          "LastRefreshDate": "2020-11-09T16:23:14.2275574+01:00",_x000D_
          "TotalRefreshCount": 8,_x000D_
          "CustomInfo": {}_x000D_
        }_x000D_
      },_x000D_
      "10236": {_x000D_
        "$type": "Inside.Core.Formula.Definition.DefinitionAC, Inside.Core.Formula",_x000D_
        "ID": 10236,_x000D_
        "Results": [_x000D_
          [_x000D_
            "200"_x000D_
          ]_x000D_
        ],_x000D_
        "Statistics": {_x000D_
          "CreationDate": "2022-11-15T10:02:33.5192117+01:00",_x000D_
          "LastRefreshDate": "2020-11-09T16:33:27.2205489+01:00",_x000D_
          "TotalRefreshCount": 9,_x000D_
          "CustomInfo": {}_x000D_
        }_x000D_
      },_x000D_
      "10237": {_x000D_
        "$type": "Inside.Core.Formula.Definition.DefinitionAC, Inside.Core.Formula",_x000D_
        "ID": 10237,_x000D_
        "Results": [_x000D_
          [_x000D_
            "100"_x000D_
          ]_x000D_
        ],_x000D_
        "Statistics": {_x000D_
          "CreationDate": "2022-11-15T10:02:33.5192117+01:00",_x000D_
          "LastRefreshDate": "2020-11-09T16:33:27.2225441+01:00",_x000D_
          "TotalRefreshCount": 9,_x000D_
          "CustomInfo": {}_x000D_
        }_x000D_
      },_x000D_
      "10238": {_x000D_
        "$type": "Inside.Core.Formula.Definition.DefinitionAC, Inside.Core.Formula",_x000D_
        "ID": 10238,_x000D_
        "Results": [_x000D_
          [_x000D_
            "100"_x000D_
          ]_x000D_
        ],_x000D_
        "Statistics": {_x000D_
          "CreationDate": "2022-11-15T10:02:33.5192117+01:00",_x000D_
          "LastRefreshDate": "2020-11-09T16:33:27.2245397+01:00",_x000D_
          "TotalRefreshCount": 9,_x000D_
          "CustomInfo": {}_x000D_
        }_x000D_
      },_x000D_
      "10239": {_x000D_
        "$type": "Inside.Core.Formula.Definition.DefinitionAC, Inside.Core.Formula",_x000D_
        "ID": 10239,_x000D_
        "Results": [_x000D_
          [_x000D_
            "150"_x000D_
          ]_x000D_
        ],_x000D_
        "Statistics": {_x000D_
          "CreationDate": "2022-11-15T10:02:33.5192117+01:00",_x000D_
          "LastRefreshDate": "2020-11-09T16:33:27.226534+01:00",_x000D_
          "TotalRefreshCount": 9,_x000D_
          "CustomInfo": {}_x000D_
        }_x000D_
      },_x000D_
      "10240": {_x000D_
        "$type": "Inside.Core.Formula.Definition.DefinitionAC, Inside.Core.Formula",_x000D_
        "ID": 10240,_x000D_
        "Results": [_x000D_
          [_x000D_
            "100"_x000D_
          ]_x000D_
        ],_x000D_
        "Statistics": {_x000D_
          "CreationDate": "2022-11-15T10:02:33.5192117+01:00",_x000D_
          "LastRefreshDate": "2020-11-09T16:23:14.2385294+01:00",_x000D_
          "TotalRefreshCount": 8,_x000D_
          "CustomInfo": {}_x000D_
        }_x000D_
      },_x000D_
      "10241": {_x000D_
        "$type": "Inside.Core.Formula.Definition.DefinitionAC, Inside.Core.Formula",_x000D_
        "ID": 10241,_x000D_
        "Results": [_x000D_
          [_x000D_
            "250"_x000D_
          ]_x000D_
        ],_x000D_
        "Statistics": {_x000D_
          "CreationDate": "2022-11-15T10:02:33.5192117+01:00",_x000D_
          "LastRefreshDate": "2020-11-09T16:23:14.240524+01:00",_x000D_
          "TotalRefreshCount": 8,_x000D_
          "CustomInfo": {}_x000D_
        }_x000D_
      },_x000D_
      "10242": {_x000D_
        "$type": "Inside.Core.Formula.Definition.DefinitionAC, Inside.Core.Formula",_x000D_
        "ID": 10242,_x000D_
        "Results": [_x000D_
          [_x000D_
            "300"_x000D_
          ]_x000D_
        ],_x000D_
        "Statistics": {_x000D_
          "CreationDate": "2022-11-15T10:02:33.5192117+01:00",_x000D_
          "LastRefreshDate": "2020-11-09T16:23:14.2435162+01:00",_x000D_
          "TotalRefreshCount": 8,_x000D_
          "CustomInfo": {}_x000D_
        }_x000D_
      },_x000D_
      "10243": {_x000D_
        "$type": "Inside.Core.Formula.Definition.DefinitionAC, Inside.Core.Formula",_x000D_
        "ID": 10243,_x000D_
        "Results": [_x000D_
          [_x000D_
            "100"_x000D_
          ]_x000D_
        ],_x000D_
        "Statistics": {_x000D_
          "CreationDate": "2022-11-15T10:02:33.5192117+01:00",_x000D_
          "LastRefreshDate": "2020-11-09T16:23:14.2455102+01:00",_x000D_
          "TotalRefreshCount": 8,_x000D_
          "CustomInfo": {}_x000D_
        }_x000D_
      },_x000D_
      "10244": {_x000D_
        "$type": "Inside.Core.Formula.Definition.DefinitionAC, Inside.Core.Formula",_x000D_
        "ID": 10244,_x000D_
        "Results": [_x000D_
          [_x000D_
            "100"_x000D_
          ]_x000D_
        ],_x000D_
        "Statistics": {_x000D_
          "CreationDate": "2022-11-15T10:02:33.5192117+01:00",_x000D_
          "LastRefreshDate": "2020-11-09T16:23:14.2504975+01:00",_x000D_
          "TotalRefreshCount": 8,_x000D_
          "CustomInfo": {}_x000D_
        }_x000D_
      },_x000D_
      "10245": {_x000D_
        "$type": "Inside.Core.Formula.Definition.DefinitionAC, Inside.Core.Formula",_x000D_
        "ID": 10245,_x000D_
        "Results": [_x000D_
          [_x000D_
            "200"_x000D_
          ]_x000D_
        ],_x000D_
        "Statistics": {_x000D_
          "CreationDate": "2022-11-15T10:02:33.5192117+01:00",_x000D_
          "LastRefreshDate": "2020-11-09T16:23:14.2544542+01:00",_x000D_
          "TotalRefreshCount": 8,_x000D_
          "CustomInfo": {}_x000D_
        }_x000D_
      },_x000D_
      "10246": {_x000D_
        "$type": "Inside.Core.Formula.Definition.DefinitionAC, Inside.Core.Formula",_x000D_
        "ID": 10246,_x000D_
        "Results": [_x000D_
          [_x000D_
            "300"_x000D_
          ]_x000D_
        ],_x000D_
        "Statistics": {_x000D_
          "CreationDate": "2022-11-15T10:02:33.5192117+01:00",_x000D_
          "LastRefreshDate": "2020-11-09T16:23:14.2564497+01:00",_x000D_
          "TotalRefreshCount": 8,_x000D_
          "CustomInfo": {}_x000D_
        }_x000D_
      },_x000D_
      "10247": {_x000D_
        "$type": "Inside.Core.Formula.Definition.DefinitionAC, Inside.Core.Formula",_x000D_
        "ID": 10247,_x000D_
        "Results": [_x000D_
          [_x000D_
            "300"_x000D_
          ]_x000D_
        ],_x000D_
        "Statistics": {_x000D_
          "CreationDate": "2022-11-15T10:02:33.5192117+01:00",_x000D_
          "LastRefreshDate": "2020-11-09T16:23:14.2584446+01:00",_x000D_
          "TotalRefreshCount": 8,_x000D_
          "CustomInfo": {}_x000D_
        }_x000D_
      },_x000D_
      "10248": {_x000D_
        "$type": "Inside.Core.Formula.Definition.DefinitionAC, Inside.Core.Formula",_x000D_
        "ID": 10248,_x000D_
        "Results": [_x000D_
          [_x000D_
            "150"_x000D_
          ]_x000D_
        ],_x000D_
        "Statistics": {_x000D_
          "CreationDate": "2022-11-15T10:02:33.5192117+01:00",_x000D_
          "LastRefreshDate": "2020-11-09T16:23:14.2604376+01:00",_x000D_
          "TotalRefreshCount": 8,_x000D_
          "CustomInfo": {}_x000D_
        }_x000D_
      },_x000D_
      "10249": {_x000D_
        "$type": "Inside.Core.Formula.Definition.DefinitionAC, Inside.Core.Formula",_x000D_
        "ID": 10249,_x000D_
        "Results": [_x000D_
          [_x000D_
            "250"_x000D_
          ]_x000D_
        ],_x000D_
        "Statistics": {_x000D_
          "CreationDate": "2022-11-15T10:02:33.5192117+01:00",_x000D_
          "LastRefreshDate": "2020-11-09T16:23:14.2630313+01:00",_x000D_
          "TotalRefreshCount": 8,_x000D_
          "CustomInfo": {}_x000D_
        }_x000D_
      },_x000D_
      "10250": {_x000D_
        "$type": "Inside.Core.Formula.Definition.DefinitionAC, Inside.Core.Formula",_x000D_
        "ID": 10250,_x000D_
        "Results": [_x000D_
          [_x000D_
            "300"_x000D_
          ]_x000D_
        ],_x000D_
        "Statistics": {_x000D_
          "CreationDate": "2022-11-15T10:02:33.5192117+01:00",_x000D_
          "LastRefreshDate": "2020-11-09T16:23:14.2660232+01:00",_x000D_
          "TotalRefreshCount": 8,_x000D_
          "CustomInfo": {}_x000D_
        }_x000D_
      },_x000D_
      "10251": {_x000D_
        "$type": "Inside.Core.Formula.Definition.DefinitionAC, Inside.Core.Formula",_x000D_
        "ID": 10251,_x000D_
        "Results": [_x000D_
          [_x000D_
            "250"_x000D_
          ]_x000D_
        ],_x000D_
        "Statistics": {_x000D_
          "CreationDate": "2022-11-15T10:02:33.5192117+01:00",_x000D_
          "LastRefreshDate": "2020-11-09T16:23:14.271009+01:00",_x000D_
          "TotalRefreshCount": 8,_x000D_
          "CustomInfo": {}_x000D_
        }_x000D_
      },_x000D_
      "10252": {_x000D_
        "$type": "Inside.Core.Formula.Definition.DefinitionAC, Inside.Core.Formula",_x000D_
        "ID": 10252,_x000D_
        "Results": [_x000D_
          [_x000D_
            "150"_x000D_
          ]_x000D_
        ],_x000D_
        "Statistics": {_x000D_
          "CreationDate": "2022-11-15T10:02:33.5192117+01:00",_x000D_
          "LastRefreshDate": "2020-11-09T16:23:14.2740018+01:00",_x000D_
          "TotalRefreshCount": 8,_x000D_
          "CustomInfo": {}_x000D_
        }_x000D_
      },_x000D_
      "10253": {_x000D_
        "$type": "Inside.Core.Formula.Definition.DefinitionAC, Inside.Core.Formula",_x000D_
        "ID": 10253,_x000D_
        "Results": [_x000D_
          [_x000D_
            "200"_x000D_
          ]_x000D_
        ],_x000D_
        "Statistics": {_x000D_
          "CreationDate": "2022-11-15T10:02:33.5192117+01:00",_x000D_
          "LastRefreshDate": "2020-11-09T16:23:14.2779906+01:00",_x000D_
          "TotalRefreshCount": 8,_x000D_
          "CustomInfo": {}_x000D_
        }_x000D_
      },_x000D_
      "10254": {_x000D_
        "$type": "Inside.Core.Formula.Definition.DefinitionAC, Inside.Core.Formula",_x000D_
        "ID": 10254,_x000D_
        "Results": [_x000D_
          [_x000D_
            "250"_x000D_
          ]_x000D_
        ],_x000D_
        "Statistics": {_x000D_
          "CreationDate": "2022-11-15T10:02:33.5192117+01:00",_x000D_
          "LastRefreshDate": "2020-11-09T16:23:14.2809832+01:00",_x000D_
          "TotalRefreshCount": 8,_x000D_
          "CustomInfo": {}_x000D_
        }_x000D_
      },_x000D_
      "10255": {_x000D_
        "$type": "Inside.Core.Formula.Definition.DefinitionAC, Inside.Core.Formula",_x000D_
        "ID": 10255,_x000D_
        "Results": [_x000D_
          [_x000D_
            "200"_x000D_
          ]_x000D_
        ],_x000D_
        "Statistics": {_x000D_
          "CreationDate": "2022-11-15T10:02:33.5192117+01:00",_x000D_
          "LastRefreshDate": "2020-11-09T16:23:14.2829772+01:00",_x000D_
          "TotalRefreshCount": 8,_x000D_
          "CustomInfo": {}_x000D_
        }_x000D_
      },_x000D_
      "10256": {_x000D_
        "$type": "Inside.Core.Formula.Definition.DefinitionAC, Inside.Core.Formula",_x000D_
        "ID": 10256,_x000D_
        "Results": [_x000D_
          [_x000D_
            "100"_x000D_
          ]_x000D_
        ],_x000D_
        "Statistics": {_x000D_
          "CreationDate": "2022-11-15T10:02:33.5192117+01:00",_x000D_
          "LastRefreshDate": "2020-11-09T16:23:14.2879648+01:00",_x000D_
          "TotalRefreshCount": 8,_x000D_
          "CustomInfo": {}_x000D_
        }_x000D_
      },_x000D_
      "10257": {_x000D_
        "$type": "Inside.Core.Formula.Definition.DefinitionAC, Inside.Core.Formula",_x000D_
        "ID": 10257,_x000D_
        "Results": [_x000D_
          [_x000D_
            "100"_x000D_
          ]_x000D_
        ],_x000D_
        "Statistics": {_x000D_
          "CreationDate": "2022-11-15T10:02:33.5192117+01:00",_x000D_
          "LastRefreshDate": "2020-11-09T16:23:14.2919535+01:00",_x000D_
          "TotalRefreshCount": 8,_x000D_
          "CustomInfo": {}_x000D_
        }_x000D_
      },_x000D_
      "10258": {_x000D_
        "$type": "Inside.Core.Formula.Definition.DefinitionAC, Inside.Core.Formula",_x000D_
        "ID": 10258,_x000D_
        "Results": [_x000D_
          [_x000D_
            "250"_x000D_
          ]_x000D_
        ],_x000D_
        "Statistics": {_x000D_
          "CreationDate": "2022-11-15T10:02:33.5192117+01:00",_x000D_
          "LastRefreshDate": "2020-11-09T16:23:14.295943+01:00",_x000D_
          "TotalRefreshCount": 8,_x000D_
          "CustomInfo": {}_x000D_
        }_x000D_
      },_x000D_
      "10259": {_x000D_
        "$type": "Inside.Core.Formula.Definition.DefinitionAC, Inside.Core.Formula",_x000D_
        "ID": 10259,_x000D_
        "Results": [_x000D_
          [_x000D_
            "300"_x000D_
          ]_x000D_
        ],_x000D_
        "Statistics": {_x000D_
          "CreationDate": "2022-11-15T10:02:33.5192117+01:00",_x000D_
          "LastRefreshDate": "2020-11-09T16:23:14.2989346+01:00",_x000D_
          "TotalRefreshCount": 8,_x000D_
          "CustomInfo": {}_x000D_
        }_x000D_
      },_x000D_
      "10260": {_x000D_
        "$type": "Inside.Core.Formula.Definition.DefinitionAC, Inside.Core.Formula",_x000D_
        "ID": 10260,_x000D_
        "Results": [_x000D_
          [_x000D_
            "100"_x000D_
          ]_x000D_
        ],_x000D_
        "Statistics": {_x000D_
          "CreationDate": "2022-11-15T10:02:33.5192117+01:00",_x000D_
          "LastRefreshDate": "2020-11-09T16:23:14.3047386+01:00",_x000D_
          "TotalRefreshCount": 8,_x000D_
          "CustomInfo": {}_x000D_
        }_x000D_
      },_x000D_
      "10261": {_x000D_
        "$type": "Inside.Core.Formula.Definition.DefinitionAC, Inside.Core.Formula",_x000D_
        "ID": 10261,_x000D_
        "Results": [_x000D_
          [_x000D_
            "150"_x000D_
          ]_x000D_
        ],_x000D_
        "Statistics": {_x000D_
          "CreationDate": "2022-11-15T10:02:33.5192117+01:00",_x000D_
          "LastRefreshDate": "2020-11-09T16:23:14.3077312+01:00",_x000D_
          "TotalRefreshCount": 8,_x000D_
          "CustomInfo": {}_x000D_
        }_x000D_
      },_x000D_
      "10262": {_x000D_
        "$type": "Inside.Core.Formula.Definition.DefinitionAC, Inside.Core.Formula",_x000D_
        "ID": 10262,_x000D_
        "Results": [_x000D_
          [_x000D_
            "200"_x000D_
          ]_x000D_
        ],_x000D_
        "Statistics": {_x000D_
          "CreationDate": "2022-11-15T10:02:33.5192117+01:00",_x000D_
          "LastRefreshDate": "2020-11-09T16:23:14.3107234+01:00",_x000D_
          "TotalRefreshCount": 8,_x000D_
          "CustomInfo": {}_x000D_
        }_x000D_
      },_x000D_
      "10263": {_x000D_
        "$type": "Inside.Core.Formula.Definition.DefinitionAC, Inside.Core.Formula",_x000D_
        "ID": 10263,_x000D_
        "Results": [_x000D_
          [_x000D_
            "250"_x000D_
          ]_x000D_
        ],_x000D_
        "Statistics": {_x000D_
          "CreationDate": "2022-11-15T10:02:33.5192117+01:00",_x000D_
          "LastRefreshDate": "2020-11-09T16:23:14.3127173+01:00",_x000D_
          "TotalRefreshCount": 8,_x000D_
          "CustomInfo": {}_x000D_
        }_x000D_
      },_x000D_
      "10264": {_x000D_
        "$type": "Inside.Core.Formula.Definition.DefinitionAC, Inside.Core.Formula",_x000D_
        "ID": 10264,_x000D_
        "Results": [_x000D_
          [_x000D_
            "200"_x000D_
          ]_x000D_
        ],_x000D_
        "Statistics": {_x000D_
          "CreationDate": "2022-11-15T10:02:33.5192117+01:00",_x000D_
          "LastRefreshDate": "2020-11-09T16:23:14.3147124+01:00",_x000D_
          "TotalRefreshCount": 8,_x000D_
          "CustomInfo": {}_x000D_
        }_x000D_
      },_x000D_
      "10265": {_x000D_
        "$type": "Inside.Core.Formula.Definition.DefinitionAC, Inside.Core.Formula",_x000D_
        "ID": 10265,_x000D_
        "Results": [_x000D_
          [_x000D_
            "100"_x000D_
          ]_x000D_
        ],_x000D_
        "Statistics": {_x000D_
          "CreationDate": "2022-11-15T10:02:33.5192117+01:00",_x000D_
          "LastRefreshDate": "2020-11-09T16:23:14.316707+01:00",_x000D_
          "TotalRefreshCount": 8,_x000D_
          "CustomInfo": {}_x000D_
        }_x000D_
      },_x000D_
      "10266": {_x000D_
        "$type": "Inside.Core.Formula.Definition.DefinitionAC, Inside.Core.Formula",_x000D_
        "ID": 10266,_x000D_
        "Results": [_x000D_
          [_x000D_
            "100"_x000D_
          ]_x000D_
        ],_x000D_
        "Statistics": {_x000D_
          "CreationDate": "2022-11-15T10:02:33.5192117+01:00",_x000D_
          "LastRefreshDate": "2020-11-09T16:23:14.318702+01:00",_x000D_
          "TotalRefreshCount": 8,_x000D_
          "CustomInfo": {}_x000D_
        }_x000D_
      },_x000D_
      "10267": {_x000D_
        "$type": "Inside.Core.Formula.Definition.DefinitionAC, Inside.Core.Formula",_x000D_
        "ID": 10267,_x000D_
        "Results": [_x000D_
          [_x000D_
            "200"_x000D_
          ]_x000D_
        ],_x000D_
        "Statistics": {_x000D_
          "CreationDate": "2022-11-15T10:02:33.5192117+01:00",_x000D_
          "LastRefreshDate": "2020-11-09T16:23:14.3236888+01:00",_x000D_
          "TotalRefreshCount": 8,_x000D_
          "CustomInfo": {}_x000D_
        }_x000D_
      },_x000D_
      "10268": {_x000D_
        "$type": "Inside.Core.Formula.Definition.DefinitionAC, Inside.Core.Formula",_x000D_
        "ID": 10268,_x000D_
        "Results": [_x000D_
          [_x000D_
            "100"_x000D_
          ]_x000D_
        ],_x000D_
        "Statistics": {_x000D_
          "CreationDate": "2022-11-15T10:02:33.5192117+01:00",_x000D_
          "LastRefreshDate": "2020-11-09T16:23:14.3256833+01:00",_x000D_
          "TotalRefreshCount": 8,_x000D_
          "CustomInfo": {}_x000D_
        }_x000D_
      },_x000D_
      "10269": {_x000D_
        "$type": "Inside.Core.Formula.Definition.DefinitionAC, Inside.Core.Formula",_x000D_
        "ID": 10269,_x000D_
        "Results": [_x000D_
          [_x000D_
            "300"_x000D_
          ]_x000D_
        ],_x000D_
        "Statistics": {_x000D_
          "CreationDate": "2022-11-15T10:02:33.5192117+01:00",_x000D_
          "LastRefreshDate": "2020-11-09T16:23:14.3276779+01:00",_x000D_
          "TotalRefreshCount": 8,_x000D_
          "CustomInfo": {}_x000D_
        }_x000D_
      },_x000D_
      "10270": {_x000D_
        "$type": "Inside.Core.Formula.Definition.DefinitionAC, Inside.Core.Formula",_x000D_
        "ID": 10270,_x000D_
        "Results": [_x000D_
          [_x000D_
            "150"_x000D_
          ]_x000D_
        ],_x000D_
        "Statistics": {_x000D_
          "CreationDate": "2022-11-15T10:02:33.5192117+01:00",_x000D_
          "LastRefreshDate": "2020-11-09T16:23:14.3296734+01:00",_x000D_
          "TotalRefreshCount": 8,_x000D_
          "CustomInfo": {}_x000D_
        }_x000D_
      },_x000D_
      "10271": {_x000D_
        "$type": "Inside.Core.Formula.Definition.DefinitionAC, Inside.Core.Formula",_x000D_
        "ID": 10271,_x000D_
        "Results": [_x000D_
          [_x000D_
            "250"_x000D_
          ]_x000D_
        ],_x000D_
        "Statistics": {_x000D_
          "CreationDate": "2022-11-15T10:02:33.5192117+01:00",_x000D_
          "LastRefreshDate": "2020-11-09T16:23:14.3336629+01:00",_x000D_
          "TotalRefreshCount": 8,_x000D_
          "CustomInfo": {}_x000D_
        }_x000D_
      },_x000D_
      "10272": {_x000D_
        "$type": "Inside.Core.Formula.Definition.DefinitionAC, Inside.Core.Formula",_x000D_
        "ID": 10272,_x000D_
        "Results": [_x000D_
          [_x000D_
            "300"_x000D_
          ]_x000D_
        ],_x000D_
        "Statistics": {_x000D_
          "CreationDate": "2022-11-15T10:02:33.5192117+01:00",_x000D_
          "LastRefreshDate": "2020-11-09T16:23:14.3386501+01:00",_x000D_
          "TotalRefreshCount": 8,_x000D_
          "CustomInfo": {}_x000D_
        }_x000D_
      },_x000D_
      "10273": {_x000D_
        "$type": "Inside.Core.Formula.Definition.DefinitionAC, Inside.Core.Formula",_x000D_
        "ID": 10273,_x000D_
        "Results": [_x000D_
          [_x000D_
            "250"_x000D_
          ]_x000D_
        ],_x000D_
        "Statistics": {_x000D_
          "CreationDate": "2022-11-15T10:02:33.5192117+01:00",_x000D_
          "LastRefreshDate": "2020-11-09T16:23:14.3416423+01:00",_x000D_
          "TotalRefreshCount": 8,_x000D_
          "CustomInfo": {}_x000D_
        }_x000D_
      },_x000D_
      "10274": {_x000D_
        "$type": "Inside.Core.Formula.Definition.DefinitionAC, Inside.Core.Formula",_x000D_
        "ID": 10274,_x000D_
        "Results": [_x000D_
          [_x000D_
            "100"_x000D_
          ]_x000D_
        ],_x000D_
        "Statistics": {_x000D_
          "CreationDate": "2022-11-15T10:02:33.5192117+01:00",_x000D_
          "LastRefreshDate": "2020-11-09T16:23:14.3436374+01:00",_x000D_
          "TotalRefreshCount": 8,_x000D_
          "CustomInfo": {}_x000D_
        }_x000D_
      },_x000D_
      "10275": {_x000D_
        "$type": "Inside.Core.Formula.Definition.DefinitionAC, Inside.Core.Formula",_x000D_
        "ID": 10275,_x000D_
        "Results": [_x000D_
          [_x000D_
            "200"_x000D_
          ]_x000D_
        ],_x000D_
        "Statistics": {_x000D_
          "CreationDate": "2022-11-15T10:02:33.5192117+01:00",_x000D_
          "LastRefreshDate": "2020-11-09T16:23:14.3456321+01:00",_x000D_
          "TotalRefreshCount": 8,_x000D_
          "CustomInfo": {}_x000D_
        }_x000D_
      },_x000D_
      "10276": {_x000D_
        "$type": "Inside.Core.Formula.Definition.DefinitionAC, Inside.Core.Formula",_x000D_
        "ID": 10276,_x000D_
        "Results": [_x000D_
          [_x000D_
            "250"_x000D_
          ]_x000D_
        ],_x000D_
        "Statistics": {_x000D_
          "CreationDate": "2022-11-15T10:02:33.5192117+01:00",_x000D_
          "LastRefreshDate": "2020-11-09T16:23:14.3466298+01:00",_x000D_
          "TotalRefreshCount": 8,_x000D_
          "CustomInfo": {}_x000D_
        }_x000D_
      },_x000D_
      "10277": {_x000D_
        "$type": "Inside.Core.Formula.Definition.DefinitionAC, Inside.Core.Formula",_x000D_
        "ID": 10277,_x000D_
        "Results": [_x000D_
          [_x000D_
            "400"_x000D_
          ]_x000D_
        ],_x000D_
        "Statistics": {_x000D_
          "CreationDate": "2022-11-15T10:02:33.5192117+01:00",_x000D_
          "LastRefreshDate": "2020-11-09T16:23:14.3486241+01:00",_x000D_
          "TotalRefreshCount": 8,_x000D_
          "CustomInfo": {}_x000D_
        }_x000D_
      },_x000D_
      "10278": {_x000D_
        "$type": "Inside.Core.Formula.Definition.DefinitionAC, Inside.Core.Formula",_x000D_
        "ID": 10278,_x000D_
        "Results": [_x000D_
          [_x000D_
            "250"_x000D_
          ]_x000D_
        ],_x000D_
        "Statistics": {_x000D_
          "CreationDate": "2022-11-15T10:02:33.5192117+01:00",_x000D_
          "LastRefreshDate": "2020-11-09T16:23:14.3516155+01:00",_x000D_
          "TotalRefreshCount": 8,_x000D_
          "CustomInfo": {}_x000D_
        }_x000D_
      },_x000D_
      "10279": {_x000D_
        "$type": "Inside.Core.Formula.Definition.DefinitionAC, Inside.Core.Formula",_x000D_
        "ID": 10279,_x000D_
        "Results": [_x000D_
          [_x000D_
            "150"_x000D_
          ]_x000D_
        ],_x000D_
        "Statistics": {_x000D_
          "CreationDate": "2022-11-15T10:02:33.5192117+01:00",_x000D_
          "LastRefreshDate": "2020-11-09T16:23:14.3536101+01:00",_x000D_
          "TotalRefreshCount": 8,_x000D_
          "CustomInfo": {}_x000D_
        }_x000D_
      },_x000D_
      "10280": {_x000D_
        "$type": "Inside.Core.Formula.Definition.DefinitionAC, Inside.Core.Formula",_x000D_
        "ID": 10280,_x000D_
        "Results": [_x000D_
          [_x000D_
            "200"_x000D_
          ]_x000D_
        ],_x000D_
        "Statistics": {_x000D_
          "CreationDate": "2022-11-15T10:02:33.5192117+01:00",_x000D_
          "LastRefreshDate": "2020-11-09T16:23:14.3556064+01:00",_x000D_
          "TotalRefreshCount": 8,_x000D_
          "CustomInfo": {}_x000D_
        }_x000D_
      },_x000D_
      "10281": {_x000D_
        "$type": "Inside.Core.Formula.Definition.DefinitionAC, Inside.Core.Formula",_x000D_
        "ID": 10281,_x000D_
        "Results": [_x000D_
          [_x000D_
            "300"_x000D_
          ]_x000D_
        ],_x000D_
        "Statistics": {_x000D_
          "CreationDate": "2022-11-15T10:02:33.5192117+01:00",_x000D_
          "LastRefreshDate": "2020-11-09T16:23:14.3576012+01:00",_x000D_
          "TotalRefreshCount": 8,_x000D_
          "CustomInfo": {}_x000D_
        }_x000D_
      },_x000D_
      "10282": {_x000D_
        "$type": "Inside.Core.Formula.Definition.DefinitionAC, Inside.Core.Formula",_x000D_
        "ID": 10282,_x000D_
        "Results": [_x000D_
          [_x000D_
            "300"_x000D_
          ]_x000D_
        ],_x000D_
        "Statistics": {_x000D_
          "CreationDate": "2022-11-15T10:02:33.5192117+01:00",_x000D_
          "LastRefreshDate": "2020-11-09T16:23:14.3595943+01:00",_x000D_
          "TotalRefreshCount": 8,_x000D_
          "CustomInfo": {}_x000D_
        }_x000D_
      },_x000D_
      "10283": {_x000D_
        "$type": "Inside.Core.Formula.Definition.DefinitionAC, Inside.Core.Formula",_x000D_
        "ID": 10283,_x000D_
        "Results": [_x000D_
          [_x000D_
            "100"_x000D_
          ]_x000D_
        ],_x000D_
        "Statistics": {_x000D_
          "CreationDate": "2022-11-15T10:02:33.5192117+01:00",_x000D_
          "LastRefreshDate": "2020-11-09T16:23:14.3605911+01:00",_x000D_
          "TotalRefreshCount": 8,_x000D_
          "CustomInfo": {}_x000D_
        }_x000D_
      },_x000D_
      "10284": {_x000D_
        "$type": "Inside.Core.Formula.Definition.DefinitionAC, Inside.Core.Formula",_x000D_
        "ID": 10284,_x000D_
        "Results": [_x000D_
          [_x000D_
            "200"_x000D_
          ]_x000D_
        ],_x000D_
        "Statistics": {_x000D_
          "CreationDate": "2022-11-15T10:02:33.5192117+01:00",_x000D_
          "LastRefreshDate": "2020-11-09T16:23:14.3625863+01:00",_x000D_
          "TotalRefreshCount": 8,_x000D_
          "CustomInfo": {}_x000D_
        }_x000D_
      },_x000D_
      "10285": {_x000D_
        "$type": "Inside.Core.Formula.Definition.DefinitionAC, Inside.Core.Formula",_x000D_
        "ID": 10285,_x000D_
        "Results": [_x000D_
          [_x000D_
            "250"_x000D_
          ]_x000D_
        ],_x000D_
        "Statistics": {_x000D_
          "CreationDate": "2022-11-15T10:02:33.5192117+01:00",_x000D_
          "LastRefreshDate": "2020-11-09T16:23:14.3645804+01:00",_x000D_
          "TotalRefreshCount": 8,_x000D_
          "CustomInfo": {}_x000D_
        }_x000D_
      },_x000D_
      "10286": {_x000D_
        "$type": "Inside.Core.Formula.Definition.DefinitionAC, Inside.Core.Formula",_x000D_
        "ID": 10286,_x000D_
        "Results": [_x000D_
          [_x000D_
            "200"_x000D_
          ]_x000D_
        ],_x000D_
        "Statistics": {_x000D_
          "CreationDate": "2022-11-15T10:02:33.5192117+01:00",_x000D_
          "LastRefreshDate": "2020-11-09T16:23:14.3655777+01:00",_x000D_
          "TotalRefreshCount": 8,_x000D_
          "CustomInfo": {}_x000D_
        }_x000D_
      },_x000D_
      "10287": {_x000D_
        "$type": "Inside.Core.Formula.Definition.DefinitionAC, Inside.Core.Formula",_x000D_
        "ID": 10287,_x000D_
        "Results": [_x000D_
          [_x000D_
            "100"_x000D_
          ]_x000D_
        ],_x000D_
        "Statistics": {_x000D_
          "CreationDate": "2022-11-15T10:02:33.5192117+01:00",_x000D_
          "LastRefreshDate": "2020-11-09T16:23:14.367573+01:00",_x000D_
          "TotalRefreshCount": 8,_x000D_
          "CustomInfo": {}_x000D_
        }_x000D_
      },_x000D_
      "10288": {_x000D_
        "$type": "Inside.Core.Formula.Definition.DefinitionAC, Inside.Core.Formula",_x000D_
        "ID": 10288,_x000D_
        "Results": [_x000D_
          [_x000D_
            "150"_x000D_
          ]_x000D_
        ],_x000D_
        "Statistics": {_x000D_
          "CreationDate": "2022-11-15T10:02:33.5192117+01:00",_x000D_
          "LastRefreshDate": "2020-11-09T16:23:14.3695686+01:00",_x000D_
          "TotalRefreshCount": 8,_x000D_
          "CustomInfo": {}_x000D_
        }_x000D_
      },_x000D_
      "10289": {_x000D_
        "$type": "Inside.Core.Formula.Definition.DefinitionAC, Inside.Core.Formula",_x000D_
        "ID": 10289,_x000D_
        "Results": [_x000D_
          [_x000D_
            "Employé"_x000D_
          ]_x000D_
        ],_x000D_
        "Statistics": {_x000D_
          "CreationDate": "2022-11-15T10:02:33.5192117+01:00",_x000D_
          "LastRefreshDate": "2020-11-09T16:33:27.1886343+01:00",_x000D_
          "TotalRefreshCount": 9,_x000D_
          "CustomInfo": {}_x000D_
        }_x000D_
      },_x000D_
      "10290": {_x000D_
        "$type": "Inside.Core.Formula.Definition.DefinitionAC, Inside.Core.Formula",_x000D_
        "ID": 10290,_x000D_
        "Results": [_x000D_
          [_x000D_
            "Ingénieur et cadre"_x000D_
          ]_x000D_
        ],_x000D_
        "Statistics": {_x000D_
          "CreationDate": "2022-11-15T10:02:33.5192117+01:00",_x000D_
          "LastRefreshDate": "2020-11-09T16:23:13.1473036+01:00",_x000D_
          "TotalRefreshCount": 8,_x000D_
          "CustomInfo": {}_x000D_
        }_x000D_
      },_x000D_
      "10291": {_x000D_
        "$type": "Inside.Core.Formula.Definition.DefinitionAC, Inside.Core.Formula",_x000D_
        "ID": 10291,_x000D_
        "Results": [_x000D_
          [_x000D_
            "Employé"_x000D_
          ]_x000D_
        ],_x000D_
        "Statistics": {_x000D_
          "CreationDate": "2022-11-15T10:02:33.5192117+01:00",_x000D_
          "LastRefreshDate": "2020-11-09T16:23:13.1722377+01:00",_x000D_
          "TotalRefreshCount": 8,_x000D_
          "CustomInfo": {}_x000D_
        }_x000D_
      },_x000D_
      "10292": {_x000D_
        "$type": "Inside.Core.Formula.Definition.DefinitionAC, Inside.Core.Formula",_x000D_
        "ID": 10292,_x000D_
        "Results": [_x000D_
          [_x000D_
            "Employé"_x000D_
          ]_x000D_
        ],_x000D_
        "Statistics": {_x000D_
          "CreationDate": "2022-11-15T10:02:33.5192117+01:00",_x000D_
          "LastRefreshDate": "2020-11-09T16:23:13.1961739+01:00",_x000D_
          "TotalRefreshCount": 8,_x000D_
          "CustomInfo": {}_x000D_
        }_x000D_
      },_x000D_
      "10293": {_x000D_
        "$type": "Inside.Core.Formula.Definition.DefinitionAC, Inside.Core.Formula",_x000D_
        "ID": 10293,_x000D_
        "Results": [_x000D_
          [_x000D_
            "Ingénieur et cadre"_x000D_
          ]_x000D_
        ],_x000D_
        "Statistics": {_x000D_
          "CreationDate": "2022-11-15T10:02:33.5192117+01:00",_x000D_
          "LastRefreshDate": "2020-11-09T16:23:13.2217055+01:00",_x000D_
          "TotalRefreshCount": 8,_x000D_
          "CustomInfo": {}_x000D_
        }_x000D_
      },_x000D_
      "10294": {_x000D_
        "$type": "Inside.Core.Formula.Definition.DefinitionAC, Inside.Core.Formula",_x000D_
        "ID": 10294,_x000D_
        "Results": [_x000D_
          [_x000D_
            "Employé"_x000D_
          ]_x000D_
        ],_x000D_
        "Statistics": {_x000D_
          "CreationDate": "2022-11-15T10:02:33.5192117+01:00",_x000D_
          "LastRefreshDate": "2020-11-09T16:23:13.2436468+01:00",_x000D_
          "TotalRefreshCount": 8,_x000D_
          "CustomInfo": {}_x000D_
        }_x000D_
      },_x000D_
      "10295": {_x000D_
        "$type": "Inside.Core.Formula.Definition.DefinitionAC, Inside.Core.Formula",_x000D_
        "ID": 10295,_x000D_
        "Results": [_x000D_
          [_x000D_
            "Ingénieur et cadre"_x000D_
          ]_x000D_
        ],_x000D_
        "Statistics": {_x000D_
          "CreationDate": "2022-11-15T10:02:33.5192117+01:00",_x000D_
          "LastRefreshDate": "2020-11-09T16:23:13.2625977+01:00",_x000D_
          "TotalRefreshCount": 8,_x000D_
          "CustomInfo": {}_x000D_
        }_x000D_
      },_x000D_
      "10296": {_x000D_
        "$type": "Inside.Core.Formula.Definition.DefinitionAC, Inside.Core.Formula",_x000D_
        "ID": 10296,_x000D_
        "Results": [_x000D_
          [_x000D_
            "1"_x000D_
          ]_x000D_
        ],_x000D_
        "Statistics": {_x000D_
          "CreationDate": "2022-11-15T10:02:33.5192117+01:00",_x000D_
          "LastRefreshDate": "2020-11-09T16:23:13.2895273+01:00",_x000D_
          "TotalRefreshCount": 8,_x000D_
          "CustomInfo": {}_x000D_
        }_x000D_
      },_x000D_
      "10297": {_x000D_
        "$type": "Inside.Core.Formula.Definition.DefinitionAC, Inside.Core.Formula",_x000D_
        "ID": 10297,_x000D_
        "Results": [_x000D_
          [_x000D_
            "2"_x000D_
          ]_x000D_
        ],_x000D_
        "Statistics": {_x000D_
          "CreationDate": "2022-11-15T10:02:33.5192117+01:00",_x000D_
          "LastRefreshDate": "2020-11-09T16:23:13.3204461+01:00",_x000D_
          "TotalRefreshCount": 8,_x000D_
          "CustomInfo": {}_x000D_
        }_x000D_
      },_x000D_
      "10298": {_x000D_
        "$type": "Inside.Core.Formula.Definition.DefinitionAC, Inside.Core.Formula",_x000D_
        "ID": 10298,_x000D_
        "Results": [_x000D_
          [_x000D_
            "2"_x000D_
          ]_x000D_
        ],_x000D_
        "Statistics": {_x000D_
          "CreationDate": "2022-11-15T10:02:33.5192117+01:00",_x000D_
          "LastRefreshDate": "2020-11-09T16:23:13.3493679+01:00",_x000D_
          "TotalRefreshCount": 8,_x000D_
          "CustomInfo": {}_x000D_
        }_x000D_
      },_x000D_
      "10299": {_x000D_
        "$type": "Inside.Core.Formula.Definition.DefinitionAC, Inside.Core.Formula",_x000D_
        "ID": 10299,_x000D_
        "Results": [_x000D_
          [_x000D_
            "1"_x000D_
          ]_x000D_
        ],_x000D_
        "Statistics": {_x000D_
          "CreationDate": "2022-11-15T10:02:33.5192117+01:00",_x000D_</t>
  </si>
  <si>
    <t xml:space="preserve">
          "LastRefreshDate": "2020-11-09T16:23:13.3802869+01:00",_x000D_
          "TotalRefreshCount": 8,_x000D_
          "CustomInfo": {}_x000D_
        }_x000D_
      },_x000D_
      "10300": {_x000D_
        "$type": "Inside.Core.Formula.Definition.DefinitionAC, Inside.Core.Formula",_x000D_
        "ID": 10300,_x000D_
        "Results": [_x000D_
          [_x000D_
            "2"_x000D_
          ]_x000D_
        ],_x000D_
        "Statistics": {_x000D_
          "CreationDate": "2022-11-15T10:02:33.5192117+01:00",_x000D_
          "LastRefreshDate": "2020-11-09T16:23:13.4072157+01:00",_x000D_
          "TotalRefreshCount": 8,_x000D_
          "CustomInfo": {}_x000D_
        }_x000D_
      },_x000D_
      "10301": {_x000D_
        "$type": "Inside.Core.Formula.Definition.DefinitionAC, Inside.Core.Formula",_x000D_
        "ID": 10301,_x000D_
        "Results": [_x000D_
          [_x000D_
            "3"_x000D_
          ]_x000D_
        ],_x000D_
        "Statistics": {_x000D_
          "CreationDate": "2022-11-15T10:02:33.5192117+01:00",_x000D_
          "LastRefreshDate": "2020-11-09T16:23:13.4171896+01:00",_x000D_
          "TotalRefreshCount": 8,_x000D_
          "CustomInfo": {}_x000D_
        }_x000D_
      },_x000D_
      "10302": {_x000D_
        "$type": "Inside.Core.Formula.Definition.DefinitionAC, Inside.Core.Formula",_x000D_
        "ID": 10302,_x000D_
        "Results": [_x000D_
          [_x000D_
            "1"_x000D_
          ]_x000D_
        ],_x000D_
        "Statistics": {_x000D_
          "CreationDate": "2022-11-15T10:02:33.5192117+01:00",_x000D_
          "LastRefreshDate": "2020-11-09T16:23:13.4301549+01:00",_x000D_
          "TotalRefreshCount": 8,_x000D_
          "CustomInfo": {}_x000D_
        }_x000D_
      },_x000D_
      "10303": {_x000D_
        "$type": "Inside.Core.Formula.Definition.DefinitionAC, Inside.Core.Formula",_x000D_
        "ID": 10303,_x000D_
        "Results": [_x000D_
          [_x000D_
            "2"_x000D_
          ]_x000D_
        ],_x000D_
        "Statistics": {_x000D_
          "CreationDate": "2022-11-15T10:02:33.5192117+01:00",_x000D_
          "LastRefreshDate": "2020-11-09T16:23:13.4421232+01:00",_x000D_
          "TotalRefreshCount": 8,_x000D_
          "CustomInfo": {}_x000D_
        }_x000D_
      },_x000D_
      "10304": {_x000D_
        "$type": "Inside.Core.Formula.Definition.DefinitionAC, Inside.Core.Formula",_x000D_
        "ID": 10304,_x000D_
        "Results": [_x000D_
          [_x000D_
            "Catégorie 1"_x000D_
          ]_x000D_
        ],_x000D_
        "Statistics": {_x000D_
          "CreationDate": "2022-11-15T10:02:33.5192117+01:00",_x000D_
          "LastRefreshDate": "2020-11-09T16:33:27.1607079+01:00",_x000D_
          "TotalRefreshCount": 10,_x000D_
          "CustomInfo": {}_x000D_
        }_x000D_
      },_x000D_
      "10305": {_x000D_
        "$type": "Inside.Core.Formula.Definition.DefinitionAC, Inside.Core.Formula",_x000D_
        "ID": 10305,_x000D_
        "Results": [_x000D_
          [_x000D_
            "Catégorie 1"_x000D_
          ]_x000D_
        ],_x000D_
        "Statistics": {_x000D_
          "CreationDate": "2022-11-15T10:02:33.5192117+01:00",_x000D_
          "LastRefreshDate": "2020-11-09T16:33:27.0319124+01:00",_x000D_
          "TotalRefreshCount": 10,_x000D_
          "CustomInfo": {}_x000D_
        }_x000D_
      },_x000D_
      "10306": {_x000D_
        "$type": "Inside.Core.Formula.Definition.DefinitionAC, Inside.Core.Formula",_x000D_
        "ID": 10306,_x000D_
        "Results": [_x000D_
          [_x000D_
            "Catégorie 3"_x000D_
          ]_x000D_
        ],_x000D_
        "Statistics": {_x000D_
          "CreationDate": "2022-11-15T10:02:33.5192117+01:00",_x000D_
          "LastRefreshDate": "2020-11-09T16:23:13.4630692+01:00",_x000D_
          "TotalRefreshCount": 8,_x000D_
          "CustomInfo": {}_x000D_
        }_x000D_
      },_x000D_
      "10307": {_x000D_
        "$type": "Inside.Core.Formula.Definition.DefinitionAC, Inside.Core.Formula",_x000D_
        "ID": 10307,_x000D_
        "Results": [_x000D_
          [_x000D_
            ""_x000D_
          ]_x000D_
        ],_x000D_
        "Statistics": {_x000D_
          "CreationDate": "2022-11-15T10:02:33.5192117+01:00",_x000D_
          "LastRefreshDate": "2020-11-09T16:23:14.1108588+01:00",_x000D_
          "TotalRefreshCount": 8,_x000D_
          "CustomInfo": {}_x000D_
        }_x000D_
      },_x000D_
      "10308": {_x000D_
        "$type": "Inside.Core.Formula.Definition.DefinitionAC, Inside.Core.Formula",_x000D_
        "ID": 10308,_x000D_
        "Results": [_x000D_
          [_x000D_
            "Catégorie 3"_x000D_
          ]_x000D_
        ],_x000D_
        "Statistics": {_x000D_
          "CreationDate": "2022-11-15T10:02:33.5192117+01:00",_x000D_
          "LastRefreshDate": "2020-11-09T16:23:14.1128531+01:00",_x000D_
          "TotalRefreshCount": 8,_x000D_
          "CustomInfo": {}_x000D_
        }_x000D_
      },_x000D_
      "10309": {_x000D_
        "$type": "Inside.Core.Formula.Definition.DefinitionAC, Inside.Core.Formula",_x000D_
        "ID": 10309,_x000D_
        "Results": [_x000D_
          [_x000D_
            ""_x000D_
          ]_x000D_
        ],_x000D_
        "Statistics": {_x000D_
          "CreationDate": "2022-11-15T10:02:33.5192117+01:00",_x000D_
          "LastRefreshDate": "2020-11-09T16:23:14.1148474+01:00",_x000D_
          "TotalRefreshCount": 8,_x000D_
          "CustomInfo": {}_x000D_
        }_x000D_
      },_x000D_
      "10310": {_x000D_
        "$type": "Inside.Core.Formula.Definition.DefinitionAC, Inside.Core.Formula",_x000D_
        "ID": 10310,_x000D_
        "Results": [_x000D_
          [_x000D_
            "Catégorie 3"_x000D_
          ]_x000D_
        ],_x000D_
        "Statistics": {_x000D_
          "CreationDate": "2022-11-15T10:02:33.5192117+01:00",_x000D_
          "LastRefreshDate": "2020-11-09T16:23:14.1168423+01:00",_x000D_
          "TotalRefreshCount": 8,_x000D_
          "CustomInfo": {}_x000D_
        }_x000D_
      },_x000D_
      "10311": {_x000D_
        "$type": "Inside.Core.Formula.Definition.DefinitionAC, Inside.Core.Formula",_x000D_
        "ID": 10311,_x000D_
        "Results": [_x000D_
          [_x000D_
            ""_x000D_
          ]_x000D_
        ],_x000D_
        "Statistics": {_x000D_
          "CreationDate": "2022-11-15T10:02:33.5192117+01:00",_x000D_
          "LastRefreshDate": "2020-11-09T16:23:12.8158897+01:00",_x000D_
          "TotalRefreshCount": 9,_x000D_
          "CustomInfo": {}_x000D_
        }_x000D_
      },_x000D_
      "10312": {_x000D_
        "$type": "Inside.Core.Formula.Definition.DefinitionAC, Inside.Core.Formula",_x000D_
        "ID": 10312,_x000D_
        "Results": [_x000D_
          [_x000D_
            "Catégorie 1"_x000D_
          ]_x000D_
        ],_x000D_
        "Statistics": {_x000D_
          "CreationDate": "2022-11-15T10:02:33.5192117+01:00",_x000D_
          "LastRefreshDate": "2020-11-09T16:23:11.7157124+01:00",_x000D_
          "TotalRefreshCount": 9,_x000D_
          "CustomInfo": {}_x000D_
        }_x000D_
      },_x000D_
      "10313": {_x000D_
        "$type": "Inside.Core.Formula.Definition.DefinitionAC, Inside.Core.Formula",_x000D_
        "ID": 10313,_x000D_
        "Results": [_x000D_
          [_x000D_
            ""_x000D_
          ]_x000D_
        ],_x000D_
        "Statistics": {_x000D_
          "CreationDate": "2022-11-15T10:02:33.5192117+01:00",_x000D_
          "LastRefreshDate": "2020-11-09T16:23:12.8228712+01:00",_x000D_
          "TotalRefreshCount": 9,_x000D_
          "CustomInfo": {}_x000D_
        }_x000D_
      },_x000D_
      "10314": {_x000D_
        "$type": "Inside.Core.Formula.Definition.DefinitionAC, Inside.Core.Formula",_x000D_
        "ID": 10314,_x000D_
        "Results": [_x000D_
          [_x000D_
            ""_x000D_
          ]_x000D_
        ],_x000D_
        "Statistics": {_x000D_
          "CreationDate": "2022-11-15T10:02:33.5192117+01:00",_x000D_
          "LastRefreshDate": "2020-11-09T16:23:14.4339579+01:00",_x000D_
          "TotalRefreshCount": 8,_x000D_
          "CustomInfo": {}_x000D_
        }_x000D_
      },_x000D_
      "10315": {_x000D_
        "$type": "Inside.Core.Formula.Definition.DefinitionAC, Inside.Core.Formula",_x000D_
        "ID": 10315,_x000D_
        "Results": [_x000D_
          [_x000D_
            ""_x000D_
          ]_x000D_
        ],_x000D_
        "Statistics": {_x000D_
          "CreationDate": "2022-11-15T10:02:33.5192117+01:00",_x000D_
          "LastRefreshDate": "2020-11-09T16:23:14.4359523+01:00",_x000D_
          "TotalRefreshCount": 8,_x000D_
          "CustomInfo": {}_x000D_
        }_x000D_
      },_x000D_
      "10316": {_x000D_
        "$type": "Inside.Core.Formula.Definition.DefinitionAC, Inside.Core.Formula",_x000D_
        "ID": 10316,_x000D_
        "Results": [_x000D_
          [_x000D_
            "Catégorie 1"_x000D_
          ]_x000D_
        ],_x000D_
        "Statistics": {_x000D_
          "CreationDate": "2022-11-15T10:02:33.5192117+01:00",_x000D_
          "LastRefreshDate": "2020-11-09T16:23:14.4379471+01:00",_x000D_
          "TotalRefreshCount": 8,_x000D_
          "CustomInfo": {}_x000D_
        }_x000D_
      },_x000D_
      "10317": {_x000D_
        "$type": "Inside.Core.Formula.Definition.DefinitionAC, Inside.Core.Formula",_x000D_
        "ID": 10317,_x000D_
        "Results": [_x000D_
          [_x000D_
            "Catégorie 2"_x000D_
          ]_x000D_
        ],_x000D_
        "Statistics": {_x000D_
          "CreationDate": "2022-11-15T10:02:33.5192117+01:00",_x000D_
          "LastRefreshDate": "2020-11-09T16:23:14.4399422+01:00",_x000D_
          "TotalRefreshCount": 8,_x000D_
          "CustomInfo": {}_x000D_
        }_x000D_
      },_x000D_
      "10318": {_x000D_
        "$type": "Inside.Core.Formula.Definition.DefinitionAC, Inside.Core.Formula",_x000D_
        "ID": 10318,_x000D_
        "Results": [_x000D_
          [_x000D_
            ""_x000D_
          ]_x000D_
        ],_x000D_
        "Statistics": {_x000D_
          "CreationDate": "2022-11-15T10:02:33.5192117+01:00",_x000D_
          "LastRefreshDate": "2020-11-09T16:23:14.441937+01:00",_x000D_
          "TotalRefreshCount": 8,_x000D_
          "CustomInfo": {}_x000D_
        }_x000D_
      },_x000D_
      "10319": {_x000D_
        "$type": "Inside.Core.Formula.Definition.DefinitionAC, Inside.Core.Formula",_x000D_
        "ID": 10319,_x000D_
        "Results": [_x000D_
          [_x000D_
            ""_x000D_
          ]_x000D_
        ],_x000D_
        "Statistics": {_x000D_
          "CreationDate": "2022-11-15T10:02:33.5192117+01:00",_x000D_
          "LastRefreshDate": "2020-11-09T16:23:14.4439313+01:00",_x000D_
          "TotalRefreshCount": 8,_x000D_
          "CustomInfo": {}_x000D_
        }_x000D_
      },_x000D_
      "10320": {_x000D_
        "$type": "Inside.Core.Formula.Definition.DefinitionAC, Inside.Core.Formula",_x000D_
        "ID": 10320,_x000D_
        "Results": [_x000D_
          [_x000D_
            "Catégorie 1"_x000D_
          ]_x000D_
        ],_x000D_
        "Statistics": {_x000D_
          "CreationDate": "2022-11-15T10:02:33.5192117+01:00",_x000D_
          "LastRefreshDate": "2020-11-09T16:23:14.4459261+01:00",_x000D_
          "TotalRefreshCount": 8,_x000D_
          "CustomInfo": {}_x000D_
        }_x000D_
      },_x000D_
      "10321": {_x000D_
        "$type": "Inside.Core.Formula.Definition.DefinitionAC, Inside.Core.Formula",_x000D_
        "ID": 10321,_x000D_
        "Results": [_x000D_
          [_x000D_
            "Catégorie 3"_x000D_
          ]_x000D_
        ],_x000D_
        "Statistics": {_x000D_
          "CreationDate": "2022-11-15T10:02:33.5192117+01:00",_x000D_
          "LastRefreshDate": "2020-11-09T16:23:14.4479209+01:00",_x000D_
          "TotalRefreshCount": 8,_x000D_
          "CustomInfo": {}_x000D_
        }_x000D_
      },_x000D_
      "10322": {_x000D_
        "$type": "Inside.Core.Formula.Definition.DefinitionAC, Inside.Core.Formula",_x000D_
        "ID": 10322,_x000D_
        "Results": [_x000D_
          [_x000D_
            ""_x000D_
          ]_x000D_
        ],_x000D_
        "Statistics": {_x000D_
          "CreationDate": "2022-11-15T10:02:33.5192117+01:00",_x000D_
          "LastRefreshDate": "2020-11-09T16:23:14.4499154+01:00",_x000D_
          "TotalRefreshCount": 8,_x000D_
          "CustomInfo": {}_x000D_
        }_x000D_
      },_x000D_
      "10323": {_x000D_
        "$type": "Inside.Core.Formula.Definition.DefinitionAC, Inside.Core.Formula",_x000D_
        "ID": 10323,_x000D_
        "Results": [_x000D_
          [_x000D_
            ""_x000D_
          ]_x000D_
        ],_x000D_
        "Statistics": {_x000D_
          "CreationDate": "2022-11-15T10:02:33.5192117+01:00",_x000D_
          "LastRefreshDate": "2020-11-09T16:23:14.4519107+01:00",_x000D_
          "TotalRefreshCount": 8,_x000D_
          "CustomInfo": {}_x000D_
        }_x000D_
      },_x000D_
      "10324": {_x000D_
        "$type": "Inside.Core.Formula.Definition.DefinitionAC, Inside.Core.Formula",_x000D_
        "ID": 10324,_x000D_
        "Results": [_x000D_
          [_x000D_
            ""_x000D_
          ]_x000D_
        ],_x000D_
        "Statistics": {_x000D_
          "CreationDate": "2022-11-15T10:02:33.5192117+01:00",_x000D_
          "LastRefreshDate": "2020-11-09T16:23:14.4539049+01:00",_x000D_
          "TotalRefreshCount": 8,_x000D_
          "CustomInfo": {}_x000D_
        }_x000D_
      },_x000D_
      "10325": {_x000D_
        "$type": "Inside.Core.Formula.Definition.DefinitionAC, Inside.Core.Formula",_x000D_
        "ID": 10325,_x000D_
        "Results": [_x000D_
          [_x000D_
            "Catégorie 5"_x000D_
          ]_x000D_
        ],_x000D_
        "Statistics": {_x000D_
          "CreationDate": "2022-11-15T10:02:33.5192117+01:00",_x000D_
          "LastRefreshDate": "2020-11-09T16:23:14.4559+01:00",_x000D_
          "TotalRefreshCount": 8,_x000D_
          "CustomInfo": {}_x000D_
        }_x000D_
      },_x000D_
      "10326": {_x000D_
        "$type": "Inside.Core.Formula.Definition.DefinitionAC, Inside.Core.Formula",_x000D_
        "ID": 10326,_x000D_
        "Results": [_x000D_
          [_x000D_
            ""_x000D_
          ]_x000D_
        ],_x000D_
        "Statistics": {_x000D_
          "CreationDate": "2022-11-15T10:02:33.5192117+01:00",_x000D_
          "LastRefreshDate": "2020-11-09T16:23:14.4578946+01:00",_x000D_
          "TotalRefreshCount": 8,_x000D_
          "CustomInfo": {}_x000D_
        }_x000D_
      },_x000D_
      "10327": {_x000D_
        "$type": "Inside.Core.Formula.Definition.DefinitionAC, Inside.Core.Formula",_x000D_
        "ID": 10327,_x000D_
        "Results": [_x000D_
          [_x000D_
            ""_x000D_
          ]_x000D_
        ],_x000D_
        "Statistics": {_x000D_
          "CreationDate": "2022-11-15T10:02:33.5192117+01:00",_x000D_
          "LastRefreshDate": "2020-11-09T16:23:14.4598893+01:00",_x000D_
          "TotalRefreshCount": 8,_x000D_
          "CustomInfo": {}_x000D_
        }_x000D_
      },_x000D_
      "10328": {_x000D_
        "$type": "Inside.Core.Formula.Definition.DefinitionAC, Inside.Core.Formula",_x000D_
        "ID": 10328,_x000D_
        "Results": [_x000D_
          [_x000D_
            ""_x000D_
          ]_x000D_
        ],_x000D_
        "Statistics": {_x000D_
          "CreationDate": "2022-11-15T10:02:33.5192117+01:00",_x000D_
          "LastRefreshDate": "2020-11-09T16:23:14.4618845+01:00",_x000D_
          "TotalRefreshCount": 8,_x000D_
          "CustomInfo": {}_x000D_
        }_x000D_
      },_x000D_
      "10329": {_x000D_
        "$type": "Inside.Core.Formula.Definition.DefinitionAC, Inside.Core.Formula",_x000D_
        "ID": 10329,_x000D_
        "Results": [_x000D_
          [_x000D_
            "Catégorie 1"_x000D_
          ]_x000D_
        ],_x000D_
        "Statistics": {_x000D_
          "CreationDate": "2022-11-15T10:02:33.5192117+01:00",_x000D_
          "LastRefreshDate": "2020-11-09T16:23:14.4638786+01:00",_x000D_
          "TotalRefreshCount": 8,_x000D_
          "CustomInfo": {}_x000D_
        }_x000D_
      },_x000D_
      "10330": {_x000D_
        "$type": "Inside.Core.Formula.Definition.DefinitionAC, Inside.Core.Formula",_x000D_
        "ID": 10330,_x000D_
        "Results": [_x000D_
          [_x000D_
            "Catégorie 2"_x000D_
          ]_x000D_
        ],_x000D_
        "Statistics": {_x000D_
          "CreationDate": "2022-11-15T10:02:33.5192117+01:00",_x000D_
          "LastRefreshDate": "2020-11-09T16:23:14.4658735+01:00",_x000D_
          "TotalRefreshCount": 8,_x000D_
          "CustomInfo": {}_x000D_
        }_x000D_
      },_x000D_
      "10331": {_x000D_
        "$type": "Inside.Core.Formula.Definition.DefinitionAC, Inside.Core.Formula",_x000D_
        "ID": 10331,_x000D_
        "Results": [_x000D_
          [_x000D_
            ""_x000D_
          ]_x000D_
        ],_x000D_
        "Statistics": {_x000D_
          "CreationDate": "2022-11-15T10:02:33.5192117+01:00",_x000D_
          "LastRefreshDate": "2020-11-09T16:23:14.467869+01:00",_x000D_
          "TotalRefreshCount": 8,_x000D_
          "CustomInfo": {}_x000D_
        }_x000D_
      },_x000D_
      "10332": {_x000D_
        "$type": "Inside.Core.Formula.Definition.DefinitionAC, Inside.Core.Formula",_x000D_
        "ID": 10332,_x000D_
        "Results": [_x000D_
          [_x000D_
            "Catégorie 1"_x000D_
          ]_x000D_
        ],_x000D_
        "Statistics": {_x000D_
          "CreationDate": "2022-11-15T10:02:33.5192117+01:00",_x000D_
          "LastRefreshDate": "2020-11-09T16:23:14.4688653+01:00",_x000D_
          "TotalRefreshCount": 8,_x000D_
          "CustomInfo": {}_x000D_
        }_x000D_
      },_x000D_
      "10333": {_x000D_
        "$type": "Inside.Core.Formula.Definition.DefinitionAC, Inside.Core.Formula",_x000D_
        "ID": 10333,_x000D_
        "Results": [_x000D_
          [_x000D_
            "Catégorie 1"_x000D_
          ]_x000D_
        ],_x000D_
        "Statistics": {_x000D_
          "CreationDate": "2022-11-15T10:02:33.5192117+01:00",_x000D_
          "LastRefreshDate": "2020-11-09T16:23:14.4708601+01:00",_x000D_
          "TotalRefreshCount": 8,_x000D_
          "CustomInfo": {}_x000D_
        }_x000D_
      },_x000D_
      "10334": {_x000D_
        "$type": "Inside.Core.Formula.Definition.DefinitionAC, Inside.Core.Formula",_x000D_
        "ID": 10334,_x000D_
        "Results": [_x000D_
          [_x000D_
            "Catégorie 3"_x000D_
          ]_x000D_
        ],_x000D_
        "Statistics": {_x000D_
          "CreationDate": "2022-11-15T10:02:33.5192117+01:00",_x000D_
          "LastRefreshDate": "2020-11-09T16:23:14.473883+01:00",_x000D_
          "TotalRefreshCount": 8,_x000D_
          "CustomInfo": {}_x000D_
        }_x000D_
      },_x000D_
      "10335": {_x000D_
        "$type": "Inside.Core.Formula.Definition.DefinitionAC, Inside.Core.Formula",_x000D_
        "ID": 10335,_x000D_
        "Results": [_x000D_
          [_x000D_
            "Catégorie 2"_x000D_
          ]_x000D_
        ],_x000D_
        "Statistics": {_x000D_
          "CreationDate": "2022-11-15T10:02:33.5192117+01:00",_x000D_
          "LastRefreshDate": "2020-11-09T16:23:14.4758922+01:00",_x000D_
          "TotalRefreshCount": 8,_x000D_
          "CustomInfo": {}_x000D_
        }_x000D_
      },_x000D_
      "10336": {_x000D_
        "$type": "Inside.Core.Formula.Definition.DefinitionAC, Inside.Core.Formula",_x000D_
        "ID": 10336,_x000D_
        "Results": [_x000D_
          [_x000D_
            "Catégorie 1"_x000D_
          ]_x000D_
        ],_x000D_
        "Statistics": {_x000D_
          "CreationDate": "2022-11-15T10:02:33.5192117+01:00",_x000D_
          "LastRefreshDate": "2020-11-09T16:23:14.4778848+01:00",_x000D_
          "TotalRefreshCount": 8,_x000D_
          "CustomInfo": {}_x000D_
        }_x000D_
      },_x000D_
      "10337": {_x000D_
        "$type": "Inside.Core.Formula.Definition.DefinitionAC, Inside.Core.Formula",_x000D_
        "ID": 10337,_x000D_
        "Results": [_x000D_
          [_x000D_
            ""_x000D_
          ]_x000D_
        ],_x000D_
        "Statistics": {_x000D_
          "CreationDate": "2022-11-15T10:02:33.5192117+01:00",_x000D_
          "LastRefreshDate": "2020-11-09T16:23:14.4798884+01:00",_x000D_
          "TotalRefreshCount": 8,_x000D_
          "CustomInfo": {}_x000D_
        }_x000D_
      },_x000D_
      "10338": {_x000D_
        "$type": "Inside.Core.Formula.Definition.DefinitionAC, Inside.Core.Formula",_x000D_
        "ID": 10338,_x000D_
        "Results": [_x000D_
          [_x000D_
            "Catégorie 3"_x000D_
          ]_x000D_
        ],_x000D_
        "Statistics": {_x000D_
          "CreationDate": "2022-11-15T10:02:33.5192117+01:00",_x000D_
          "LastRefreshDate": "2020-11-09T16:23:14.4818643+01:00",_x000D_
          "TotalRefreshCount": 8,_x000D_
          "CustomInfo": {}_x000D_
        }_x000D_
      },_x000D_
      "10339": {_x000D_
        "$type": "Inside.Core.Formula.Definition.DefinitionAC, Inside.Core.Formula",_x000D_
        "ID": 10339,_x000D_
        "Results": [_x000D_
          [_x000D_
            ""_x000D_
          ]_x000D_
        ],_x000D_
        "Statistics": {_x000D_
          "CreationDate": "2022-11-15T10:02:33.5192117+01:00",_x000D_
          "LastRefreshDate": "2020-11-09T16:23:14.4838564+01:00",_x000D_
          "TotalRefreshCount": 8,_x000D_
          "CustomInfo": {}_x000D_
        }_x000D_
      },_x000D_
      "10340": {_x000D_
        "$type": "Inside.Core.Formula.Definition.DefinitionAC, Inside.Core.Formula",_x000D_
        "ID": 10340,_x000D_
        "Results": [_x000D_
          [_x000D_
            ""_x000D_
          ]_x000D_
        ],_x000D_
        "Statistics": {_x000D_
          "CreationDate": "2022-11-15T10:02:33.5192117+01:00",_x000D_
          "LastRefreshDate": "2020-11-09T16:23:14.4858594+01:00",_x000D_
          "TotalRefreshCount": 8,_x000D_
          "CustomInfo": {}_x000D_
        }_x000D_
      },_x000D_
      "10341": {_x000D_
        "$type": "Inside.Core.Formula.Definition.DefinitionAC, Inside.Core.Formula",_x000D_
        "ID": 10341,_x000D_
        "Results": [_x000D_
          [_x000D_
            ""_x000D_
          ]_x000D_
        ],_x000D_
        "Statistics": {_x000D_
          "CreationDate": "2022-11-15T10:02:33.5192117+01:00",_x000D_
          "LastRefreshDate": "2020-11-09T16:23:14.4878605+01:00",_x000D_
          "TotalRefreshCount": 8,_x000D_
          "CustomInfo": {}_x000D_
        }_x000D_
      },_x000D_
      "10342": {_x000D_
        "$type": "Inside.Core.Formula.Definition.DefinitionAC, Inside.Core.Formula",_x000D_
        "ID": 10342,_x000D_
        "Results": [_x000D_
          [_x000D_
            "Catégorie 1"_x000D_
          ]_x000D_
        ],_x000D_
        "Statistics": {_x000D_
          "CreationDate": "2022-11-15T10:02:33.5192117+01:00",_x000D_
          "LastRefreshDate": "2020-11-09T16:23:14.4898526+01:00",_x000D_
          "TotalRefreshCount": 8,_x000D_
          "CustomInfo": {}_x000D_
        }_x000D_
      },_x000D_
      "10343": {_x000D_
        "$type": "Inside.Core.Formula.Definition.DefinitionAC, Inside.Core.Formula",_x000D_
        "ID": 10343,_x000D_
        "Results": [_x000D_
          [_x000D_
            ""_x000D_
          ]_x000D_
        ],_x000D_
        "Statistics": {_x000D_
          "CreationDate": "2022-11-15T10:02:33.5192117+01:00",_x000D_
          "LastRefreshDate": "2020-11-09T16:23:14.4918721+01:00",_x000D_
          "TotalRefreshCount": 8,_x000D_
          "CustomInfo": {}_x000D_
        }_x000D_
      },_x000D_
      "10344": {_x000D_
        "$type": "Inside.Core.Formula.Definition.DefinitionAC, Inside.Core.Formula",_x000D_
        "ID": 10344,_x000D_
        "Results": [_x000D_
          [_x000D_
            "Catégorie 4"_x000D_
          ]_x000D_
        ],_x000D_
        "Statistics": {_x000D_
          "CreationDate": "2022-11-15T10:02:33.5192117+01:00",_x000D_
          "LastRefreshDate": "2020-11-09T16:23:14.4938444+01:00",_x000D_
          "TotalRefreshCount": 8,_x000D_
          "CustomInfo": {}_x000D_
        }_x000D_
      },_x000D_
      "10345": {_x000D_
        "$type": "Inside.Core.Formula.Definition.DefinitionAC, Inside.Core.Formula",_x000D_
        "ID": 10345,_x000D_
        "Results": [_x000D_
          [_x000D_
            ""_x000D_
          ]_x000D_
        ],_x000D_
        "Statistics": {_x000D_
          "CreationDate": "2022-11-15T10:02:33.5192117+01:00",_x000D_
          "LastRefreshDate": "2020-11-09T16:23:14.4958374+01:00",_x000D_
          "TotalRefreshCount": 8,_x000D_
          "CustomInfo": {}_x000D_
        }_x000D_
      },_x000D_
      "10346": {_x000D_
        "$type": "Inside.Core.Formula.Definition.DefinitionAC, Inside.Core.Formula",_x000D_
        "ID": 10346,_x000D_
        "Results": [_x000D_
          [_x000D_
            "200"_x000D_
          ]_x000D_
        ],_x000D_
        "Statistics": {_x000D_
          "CreationDate": "2022-11-15T10:02:33.5192117+01:00",_x000D_
          "LastRefreshDate": "2020-11-09T16:33:26.9635012+01:00",_x000D_
          "TotalRefreshCount": 9,_x000D_
          "CustomInfo": {}_x000D_
        }_x000D_
      },_x000D_
      "10347": {_x000D_
        "$type": "Inside.Core.Formula.Definition.DefinitionAC, Inside.Core.Formula",_x000D_
        "ID": 10347,_x000D_
        "Results": [_x000D_
          [_x000D_
            "300"_x000D_
          ]_x000D_
        ],_x000D_
        "Statistics": {_x000D_
          "CreationDate": "2022-11-15T10:02:33.5192117+01:00",_x000D_
          "LastRefreshDate": "2020-11-09T16:33:26.9660861+01:00",_x000D_
          "TotalRefreshCount": 9,_x000D_
          "CustomInfo": {}_x000D_
        }_x000D_
      },_x000D_
      "10348": {_x000D_
        "$type": "Inside.Core.Formula.Definition.DefinitionAC, Inside.Core.Formula",_x000D_
        "ID": 10348,_x000D_
        "Results": [_x000D_
          [_x000D_
            "100"_x000D_
          ]_x000D_
        ],_x000D_
        "Statistics": {_x000D_
          "CreationDate": "2022-11-15T10:02:33.5192117+01:00",_x000D_
          "LastRefreshDate": "2020-11-09T16:33:26.9680809+01:00",_x000D_
          "TotalRefreshCount": 9,_x000D_
          "CustomInfo": {}_x000D_
        }_x000D_
      },_x000D_
      "10349": {_x000D_
        "$type": "Inside.Core.Formula.Definition.DefinitionAC, Inside.Core.Formula",_x000D_
        "ID": 10349,_x000D_
        "Results": [_x000D_
          [_x000D_
            "100"_x000D_
          ]_x000D_
        ],_x000D_
        "Statistics": {_x000D_
          "CreationDate": "2022-11-15T10:02:33.5192117+01:00",_x000D_
          "LastRefreshDate": "2020-11-09T16:23:14.5028226+01:00",_x000D_
          "TotalRefreshCount": 8,_x000D_
          "CustomInfo": {}_x000D_
        }_x000D_
      },_x000D_
      "10350": {_x000D_
        "$type": "Inside.Core.Formula.Definition.DefinitionAC, Inside.Core.Formula",_x000D_
        "ID": 10350,_x000D_
        "Results": [_x000D_
          [_x000D_
            "200"_x000D_
          ]_x000D_
        ],_x000D_
        "Statistics": {_x000D_
          "CreationDate": "2022-11-15T10:02:33.5192117+01:00",_x000D_
          "LastRefreshDate": "2020-11-09T16:23:14.504772+01:00",_x000D_
          "TotalRefreshCount": 8,_x000D_
          "CustomInfo": {}_x000D_
        }_x000D_
      },_x000D_
      "10351": {_x000D_
        "$type": "Inside.Core.Formula.Definition.DefinitionAC, Inside.Core.Formula",_x000D_
        "ID": 10351,_x000D_
        "Results": [_x000D_
          [_x000D_
            "250"_x000D_
          ]_x000D_
        ],_x000D_
        "Statistics": {_x000D_
          "CreationDate": "2022-11-15T10:02:33.5192117+01:00",_x000D_
          "LastRefreshDate": "2020-11-09T16:23:14.5067669+01:00",_x000D_
          "TotalRefreshCount": 8,_x000D_
          "CustomInfo": {}_x000D_
        }_x000D_
      },_x000D_
      "10352": {_x000D_
        "$type": "Inside.Core.Formula.Definition.DefinitionAC, Inside.Core.Formula",_x000D_
        "ID": 10352,_x000D_
        "Results": [_x000D_
          [_x000D_
            "400"_x000D_
          ]_x000D_
        ],_x000D_
        "Statistics": {_x000D_
          "CreationDate": "2022-11-15T10:02:33.5192117+01:00",_x000D_
          "LastRefreshDate": "2020-11-09T16:23:14.507808+01:00",_x000D_
          "TotalRefreshCount": 8,_x000D_
          "CustomInfo": {}_x000D_
        }_x000D_
      },_x000D_
      "10353": {_x000D_
        "$type": "Inside.Core.Formula.Definition.DefinitionAC, Inside.Core.Formula",_x000D_
        "ID": 10353,_x000D_
        "Results": [_x000D_
          [_x000D_
            "250"_x000D_
          ]_x000D_
        ],_x000D_
        "Statistics": {_x000D_
          "CreationDate": "2022-11-15T10:02:33.5192117+01:00",_x000D_
          "LastRefreshDate": "2020-11-09T16:23:14.5097991+01:00",_x000D_
          "TotalRefreshCount": 8,_x000D_
          "CustomInfo": {}_x000D_
        }_x000D_
      },_x000D_
      "10354": {_x000D_
        "$type": "Inside.Core.Formula.Definition.DefinitionAC, Inside.Core.Formula",_x000D_
        "ID": 10354,_x000D_
        "Results": [_x000D_
          [_x000D_
            "200"_x000D_
          ]_x000D_
        ],_x000D_
        "Statistics": {_x000D_
          "CreationDate": "2022-11-15T10:02:33.5192117+01:00",_x000D_
          "LastRefreshDate": "2020-11-09T16:23:14.5117955+01:00",_x000D_
          "TotalRefreshCount": 8,_x000D_
          "CustomInfo": {}_x000D_
        }_x000D_
      },_x000D_
      "10355": {_x000D_
        "$type": "Inside.Core.Formula.Definition.DefinitionAC, Inside.Core.Formula",_x000D_
        "ID": 10355,_x000D_
        "Results": [_x000D_
          [_x000D_
            "200"_x000D_
          ]_x000D_
        ],_x000D_
        "Statistics": {_x000D_
          "CreationDate": "2022-11-15T10:02:33.5192117+01:00",_x000D_
          "LastRefreshDate": "2020-11-09T16:23:14.5127906+01:00",_x000D_
          "TotalRefreshCount": 8,_x000D_
          "CustomInfo": {}_x000D_
        }_x000D_
      },_x000D_
      "10356": {_x000D_
        "$type": "Inside.Core.Formula.Definition.DefinitionAC, Inside.Core.Formula",_x000D_
        "ID": 10356,_x000D_
        "Results": [_x000D_
          [_x000D_
            "100"_x000D_
          ]_x000D_
        ],_x000D_
        "Statistics": {_x000D_
          "CreationDate": "2022-11-15T10:02:33.5192117+01:00",_x000D_
          "LastRefreshDate": "2020-11-09T16:23:14.514788+01:00",_x000D_
          "TotalRefreshCount": 8,_x000D_
          "CustomInfo": {}_x000D_
        }_x000D_
      },_x000D_
      "10357": {_x000D_
        "$type": "Inside.Core.Formula.Definition.DefinitionAC, Inside.Core.Formula",_x000D_
        "ID": 10357,_x000D_
        "Results": [_x000D_
          [_x000D_
            "300"_x000D_
          ]_x000D_
        ],_x000D_
        "Statistics": {_x000D_
          "CreationDate": "2022-11-15T10:02:33.5192117+01:00",_x000D_
          "LastRefreshDate": "2020-11-09T16:23:14.5167396+01:00",_x000D_
          "TotalRefreshCount": 8,_x000D_
          "CustomInfo": {}_x000D_
        }_x000D_
      },_x000D_
      "10358": {_x000D_
        "$type": "Inside.Core.Formula.Definition.DefinitionAC, Inside.Core.Formula",_x000D_
        "ID": 10358,_x000D_
        "Results": [_x000D_
          [_x000D_
            "150"_x000D_
          ]_x000D_
        ],_x000D_
        "Statistics": {_x000D_
          "CreationDate": "2022-11-15T10:02:33.5192117+01:00",_x000D_
          "LastRefreshDate": "2020-11-09T16:23:14.5187788+01:00",_x000D_
          "TotalRefreshCount": 8,_x000D_
          "CustomInfo": {}_x000D_
        }_x000D_
      },_x000D_
      "10359": {_x000D_
        "$type": "Inside.Core.Formula.Definition.DefinitionAC, Inside.Core.Formula",_x000D_
        "ID": 10359,_x000D_
        "Results": [_x000D_
          [_x000D_
            "200"_x000D_
          ]_x000D_
        ],_x000D_
        "Statistics": {_x000D_
          "CreationDate": "2022-11-15T10:02:33.5192117+01:00",_x000D_
          "LastRefreshDate": "2020-11-09T16:23:14.5197715+01:00",_x000D_
          "TotalRefreshCount": 8,_x000D_
          "CustomInfo": {}_x000D_
        }_x000D_
      },_x000D_
      "10360": {_x000D_
        "$type": "Inside.Core.Formula.Definition.DefinitionAC, Inside.Core.Formula",_x000D_
        "ID": 10360,_x000D_
        "Results": [_x000D_
          [_x000D_
            "100"_x000D_
          ]_x000D_
        ],_x000D_
        "Statistics": {_x000D_
          "CreationDate": "2022-11-15T10:02:33.5192117+01:00",_x000D_
          "LastRefreshDate": "2020-11-09T16:23:14.5217729+01:00",_x000D_
          "TotalRefreshCount": 8,_x000D_
          "CustomInfo": {}_x000D_
        }_x000D_
      },_x000D_
      "10361": {_x000D_
        "$type": "Inside.Core.Formula.Definition.DefinitionAC, Inside.Core.Formula",_x000D_
        "ID": 10361,_x000D_
        "Results": [_x000D_
          [_x000D_
            "300"_x000D_
          ]_x000D_
        ],_x000D_
        "Statistics": {_x000D_
          "CreationDate": "2022-11-15T10:02:33.5192117+01:00",_x000D_
          "LastRefreshDate": "2020-11-09T16:23:14.5237727+01:00",_x000D_
          "TotalRefreshCount": 8,_x000D_
          "CustomInfo": {}_x000D_
        }_x000D_
      },_x000D_
      "10362": {_x000D_
        "$type": "Inside.Core.Formula.Definition.DefinitionAC, Inside.Core.Formula",_x000D_
        "ID": 10362,_x000D_
        "Results": [_x000D_
          [_x000D_
            "150"_x000D_
          ]_x000D_
        ],_x000D_
        "Statistics": {_x000D_
          "CreationDate": "2022-11-15T10:02:33.5192117+01:00",_x000D_
          "LastRefreshDate": "2020-11-09T16:23:14.5257166+01:00",_x000D_
          "TotalRefreshCount": 8,_x000D_
          "CustomInfo": {}_x000D_
        }_x000D_
      },_x000D_
      "10363": {_x000D_
        "$type": "Inside.Core.Formula.Definition.DefinitionAC, Inside.Core.Formula",_x000D_
        "ID": 10363,_x000D_
        "Results": [_x000D_
          [_x000D_
            "200"_x000D_
          ]_x000D_
        ],_x000D_
        "Statistics": {_x000D_
          "CreationDate": "2022-11-15T10:02:33.5192117+01:00",_x000D_
          "LastRefreshDate": "2020-11-09T16:23:14.5267139+01:00",_x000D_
          "TotalRefreshCount": 8,_x000D_
          "CustomInfo": {}_x000D_
        }_x000D_
      },_x000D_
      "10364": {_x000D_
        "$type": "Inside.Core.Formula.Definition.DefinitionAC, Inside.Core.Formula",_x000D_
        "ID": 10364,_x000D_
        "Results": [_x000D_
          [_x000D_
            "250"_x000D_
          ]_x000D_
        ],_x000D_
        "Statistics": {_x000D_
          "CreationDate": "2022-11-15T10:02:33.5192117+01:00",_x000D_
          "LastRefreshDate": "2020-11-09T16:23:14.5287526+01:00",_x000D_
          "TotalRefreshCount": 8,_x000D_
          "CustomInfo": {}_x000D_
        }_x000D_
      },_x000D_
      "10365": {_x000D_
        "$type": "Inside.Core.Formula.Definition.DefinitionAC, Inside.Core.Formula",_x000D_
        "ID": 10365,_x000D_
        "Results": [_x000D_
          [_x000D_
            "200"_x000D_
          ]_x000D_
        ],_x000D_
        "Statistics": {_x000D_
          "CreationDate": "2022-11-15T10:02:33.5192117+01:00",_x000D_
          "LastRefreshDate": "2020-11-09T16:23:14.530748+01:00",_x000D_
          "TotalRefreshCount": 8,_x000D_
          "CustomInfo": {}_x000D_
        }_x000D_
      },_x000D_
      "10366": {_x000D_
        "$type": "Inside.Core.Formula.Definition.DefinitionAC, Inside.Core.Formula",_x000D_
        "ID": 10366,_x000D_
        "Results": [_x000D_
          [_x000D_
            "100"_x000D_
          ]_x000D_
        ],_x000D_
        "Statistics": {_x000D_
          "CreationDate": "2022-11-15T10:02:33.5192117+01:00",_x000D_
          "LastRefreshDate": "2020-11-09T16:23:14.5317605+01:00",_x000D_
          "TotalRefreshCount": 8,_x000D_
          "CustomInfo": {}_x000D_
        }_x000D_
      },_x000D_
      "10367": {_x000D_
        "$type": "Inside.Core.Formula.Definition.DefinitionAC, Inside.Core.Formula",_x000D_
        "ID": 10367,_x000D_
        "Results": [_x000D_
          [_x000D_
            "200"_x000D_
          ]_x000D_
        ],_x000D_
        "Statistics": {_x000D_
          "CreationDate": "2022-11-15T10:02:33.5192117+01:00",_x000D_
          "LastRefreshDate": "2020-11-09T16:23:14.5337395+01:00",_x000D_
          "TotalRefreshCount": 8,_x000D_
          "CustomInfo": {}_x000D_
        }_x000D_
      },_x000D_
      "10368": {_x000D_
        "$type": "Inside.Core.Formula.Definition.DefinitionAC, Inside.Core.Formula",_x000D_
        "ID": 10368,_x000D_
        "Results": [_x000D_
          [_x000D_
            "250"_x000D_
          ]_x000D_
        ],_x000D_
        "Statistics": {_x000D_
          "CreationDate": "2022-11-15T10:02:33.5192117+01:00",_x000D_
          "LastRefreshDate": "2020-11-09T16:23:14.5356905+01:00",_x000D_
          "TotalRefreshCount": 8,_x000D_
          "CustomInfo": {}_x000D_
        }_x000D_
      },_x000D_
      "10369": {_x000D_
        "$type": "Inside.Core.Formula.Definition.DefinitionAC, Inside.Core.Formula",_x000D_
        "ID": 10369,_x000D_
        "Results": [_x000D_
          [_x000D_
            "400"_x000D_
          ]_x000D_
        ],_x000D_
        "Statistics": {_x000D_
          "CreationDate": "2022-11-15T10:02:33.5192117+01:00",_x000D_
          "LastRefreshDate": "2020-11-09T16:23:14.537725+01:00",_x000D_
          "TotalRefreshCount": 8,_x000D_
          "CustomInfo": {}_x000D_
        }_x000D_
      },_x000D_
      "10370": {_x000D_
        "$type": "Inside.Core.Formula.Definition.DefinitionAC, Inside.Core.Formula",_x000D_
        "ID": 10370,_x000D_
        "Results": [_x000D_
          [_x000D_
            "250"_x000D_
          ]_x000D_
        ],_x000D_
        "Statistics": {_x000D_
          "CreationDate": "2022-11-15T10:02:33.5192117+01:00",_x000D_
          "LastRefreshDate": "2020-11-09T16:23:14.5397179+01:00",_x000D_
          "TotalRefreshCount": 8,_x000D_
          "CustomInfo": {}_x000D_
        }_x000D_
      },_x000D_
      "10371": {_x000D_
        "$type": "Inside.Core.Formula.Definition.DefinitionAC, Inside.Core.Formula",_x000D_
        "ID": 10371,_x000D_
        "Results": [_x000D_
          [_x000D_
            "150"_x000D_
          ]_x000D_
        ],_x000D_
        "Statistics": {_x000D_
          "CreationDate": "2022-11-15T10:02:33.5192117+01:00",_x000D_
          "LastRefreshDate": "2020-11-09T16:23:14.5407166+01:00",_x000D_
          "TotalRefreshCount": 8,_x000D_
          "CustomInfo": {}_x000D_
        }_x000D_
      },_x000D_
      "10372": {_x000D_
        "$type": "Inside.Core.Formula.Definition.DefinitionAC, Inside.Core.Formula",_x000D_
        "ID": 10372,_x000D_
        "Results": [_x000D_
          [_x000D_
            "250"_x000D_
          ]_x000D_
        ],_x000D_
        "Statistics": {_x000D_
          "CreationDate": "2022-11-15T10:02:33.5192117+01:00",_x000D_
          "LastRefreshDate": "2020-11-09T16:23:14.542715+01:00",_x000D_
          "TotalRefreshCount": 8,_x000D_
          "CustomInfo": {}_x000D_
        }_x000D_
      },_x000D_
      "10373": {_x000D_
        "$type": "Inside.</t>
  </si>
  <si>
    <t xml:space="preserve">Core.Formula.Definition.DefinitionAC, Inside.Core.Formula",_x000D_
        "ID": 10373,_x000D_
        "Results": [_x000D_
          [_x000D_
            "300"_x000D_
          ]_x000D_
        ],_x000D_
        "Statistics": {_x000D_
          "CreationDate": "2022-11-15T10:02:33.5192117+01:00",_x000D_
          "LastRefreshDate": "2020-11-09T16:23:14.5437081+01:00",_x000D_
          "TotalRefreshCount": 8,_x000D_
          "CustomInfo": {}_x000D_
        }_x000D_
      },_x000D_
      "10374": {_x000D_
        "$type": "Inside.Core.Formula.Definition.DefinitionAC, Inside.Core.Formula",_x000D_
        "ID": 10374,_x000D_
        "Results": [_x000D_
          [_x000D_
            "250"_x000D_
          ]_x000D_
        ],_x000D_
        "Statistics": {_x000D_
          "CreationDate": "2022-11-15T10:02:33.5192117+01:00",_x000D_
          "LastRefreshDate": "2020-11-09T16:23:14.5457096+01:00",_x000D_
          "TotalRefreshCount": 8,_x000D_
          "CustomInfo": {}_x000D_
        }_x000D_
      },_x000D_
      "10375": {_x000D_
        "$type": "Inside.Core.Formula.Definition.DefinitionAC, Inside.Core.Formula",_x000D_
        "ID": 10375,_x000D_
        "Results": [_x000D_
          [_x000D_
            "100"_x000D_
          ]_x000D_
        ],_x000D_
        "Statistics": {_x000D_
          "CreationDate": "2022-11-15T10:02:33.5192117+01:00",_x000D_
          "LastRefreshDate": "2020-11-09T16:23:14.5477025+01:00",_x000D_
          "TotalRefreshCount": 8,_x000D_
          "CustomInfo": {}_x000D_
        }_x000D_
      },_x000D_
      "10376": {_x000D_
        "$type": "Inside.Core.Formula.Definition.DefinitionAC, Inside.Core.Formula",_x000D_
        "ID": 10376,_x000D_
        "Results": [_x000D_
          [_x000D_
            "100"_x000D_
          ]_x000D_
        ],_x000D_
        "Statistics": {_x000D_
          "CreationDate": "2022-11-15T10:02:33.5192117+01:00",_x000D_
          "LastRefreshDate": "2020-11-09T16:23:14.5486559+01:00",_x000D_
          "TotalRefreshCount": 8,_x000D_
          "CustomInfo": {}_x000D_
        }_x000D_
      },_x000D_
      "10377": {_x000D_
        "$type": "Inside.Core.Formula.Definition.DefinitionAC, Inside.Core.Formula",_x000D_
        "ID": 10377,_x000D_
        "Results": [_x000D_
          [_x000D_
            "250"_x000D_
          ]_x000D_
        ],_x000D_
        "Statistics": {_x000D_
          "CreationDate": "2022-11-15T10:02:33.5192117+01:00",_x000D_
          "LastRefreshDate": "2020-11-09T16:23:14.5506853+01:00",_x000D_
          "TotalRefreshCount": 8,_x000D_
          "CustomInfo": {}_x000D_
        }_x000D_
      },_x000D_
      "10378": {_x000D_
        "$type": "Inside.Core.Formula.Definition.DefinitionAC, Inside.Core.Formula",_x000D_
        "ID": 10378,_x000D_
        "Results": [_x000D_
          [_x000D_
            "300"_x000D_
          ]_x000D_
        ],_x000D_
        "Statistics": {_x000D_
          "CreationDate": "2022-11-15T10:02:33.5192117+01:00",_x000D_
          "LastRefreshDate": "2020-11-09T16:23:14.5526449+01:00",_x000D_
          "TotalRefreshCount": 8,_x000D_
          "CustomInfo": {}_x000D_
        }_x000D_
      },_x000D_
      "10379": {_x000D_
        "$type": "Inside.Core.Formula.Definition.DefinitionAC, Inside.Core.Formula",_x000D_
        "ID": 10379,_x000D_
        "Results": [_x000D_
          [_x000D_
            "100"_x000D_
          ]_x000D_
        ],_x000D_
        "Statistics": {_x000D_
          "CreationDate": "2022-11-15T10:02:33.5192117+01:00",_x000D_
          "LastRefreshDate": "2020-11-09T16:23:14.5546763+01:00",_x000D_
          "TotalRefreshCount": 8,_x000D_
          "CustomInfo": {}_x000D_
        }_x000D_
      },_x000D_
      "10380": {_x000D_
        "$type": "Inside.Core.Formula.Definition.DefinitionAC, Inside.Core.Formula",_x000D_
        "ID": 10380,_x000D_
        "Results": [_x000D_
          [_x000D_
            "150"_x000D_
          ]_x000D_
        ],_x000D_
        "Statistics": {_x000D_
          "CreationDate": "2022-11-15T10:02:33.5192117+01:00",_x000D_
          "LastRefreshDate": "2020-11-09T16:23:14.5556749+01:00",_x000D_
          "TotalRefreshCount": 8,_x000D_
          "CustomInfo": {}_x000D_
        }_x000D_
      },_x000D_
      "10381": {_x000D_
        "$type": "Inside.Core.Formula.Definition.DefinitionAC, Inside.Core.Formula",_x000D_
        "ID": 10381,_x000D_
        "Results": [_x000D_
          [_x000D_
            "200"_x000D_
          ]_x000D_
        ],_x000D_
        "Statistics": {_x000D_
          "CreationDate": "2022-11-15T10:02:33.5192117+01:00",_x000D_
          "LastRefreshDate": "2020-11-09T16:23:14.5576702+01:00",_x000D_
          "TotalRefreshCount": 8,_x000D_
          "CustomInfo": {}_x000D_
        }_x000D_
      },_x000D_
      "10382": {_x000D_
        "$type": "Inside.Core.Formula.Definition.DefinitionAC, Inside.Core.Formula",_x000D_
        "ID": 10382,_x000D_
        "Results": [_x000D_
          [_x000D_
            "100"_x000D_
          ]_x000D_
        ],_x000D_
        "Statistics": {_x000D_
          "CreationDate": "2022-11-15T10:02:33.5192117+01:00",_x000D_
          "LastRefreshDate": "2020-11-09T16:23:14.558668+01:00",_x000D_
          "TotalRefreshCount": 8,_x000D_
          "CustomInfo": {}_x000D_
        }_x000D_
      },_x000D_
      "10383": {_x000D_
        "$type": "Inside.Core.Formula.Definition.DefinitionAC, Inside.Core.Formula",_x000D_
        "ID": 10383,_x000D_
        "Results": [_x000D_
          [_x000D_
            "300"_x000D_
          ]_x000D_
        ],_x000D_
        "Statistics": {_x000D_
          "CreationDate": "2022-11-15T10:02:33.5192117+01:00",_x000D_
          "LastRefreshDate": "2020-11-09T16:23:14.560662+01:00",_x000D_
          "TotalRefreshCount": 8,_x000D_
          "CustomInfo": {}_x000D_
        }_x000D_
      },_x000D_
      "10384": {_x000D_
        "$type": "Inside.Core.Formula.Definition.DefinitionAC, Inside.Core.Formula",_x000D_
        "ID": 10384,_x000D_
        "Results": [_x000D_
          [_x000D_
            "100"_x000D_
          ]_x000D_
        ],_x000D_
        "Statistics": {_x000D_
          "CreationDate": "2022-11-15T10:02:33.5192117+01:00",_x000D_
          "LastRefreshDate": "2020-11-09T16:23:14.5616894+01:00",_x000D_
          "TotalRefreshCount": 8,_x000D_
          "CustomInfo": {}_x000D_
        }_x000D_
      },_x000D_
      "10385": {_x000D_
        "$type": "Inside.Core.Formula.Definition.DefinitionAC, Inside.Core.Formula",_x000D_
        "ID": 10385,_x000D_
        "Results": [_x000D_
          [_x000D_
            "200"_x000D_
          ]_x000D_
        ],_x000D_
        "Statistics": {_x000D_
          "CreationDate": "2022-11-15T10:02:33.5192117+01:00",_x000D_
          "LastRefreshDate": "2020-11-09T16:23:14.5637032+01:00",_x000D_
          "TotalRefreshCount": 8,_x000D_
          "CustomInfo": {}_x000D_
        }_x000D_
      },_x000D_
      "10386": {_x000D_
        "$type": "Inside.Core.Formula.Definition.DefinitionAC, Inside.Core.Formula",_x000D_
        "ID": 10386,_x000D_
        "Results": [_x000D_
          [_x000D_
            "250"_x000D_
          ]_x000D_
        ],_x000D_
        "Statistics": {_x000D_
          "CreationDate": "2022-11-15T10:02:33.5192117+01:00",_x000D_
          "LastRefreshDate": "2020-11-09T16:23:14.5656942+01:00",_x000D_
          "TotalRefreshCount": 8,_x000D_
          "CustomInfo": {}_x000D_
        }_x000D_
      },_x000D_
      "10387": {_x000D_
        "$type": "Inside.Core.Formula.Definition.DefinitionAC, Inside.Core.Formula",_x000D_
        "ID": 10387,_x000D_
        "Results": [_x000D_
          [_x000D_
            "200"_x000D_
          ]_x000D_
        ],_x000D_
        "Statistics": {_x000D_
          "CreationDate": "2022-11-15T10:02:33.5192117+01:00",_x000D_
          "LastRefreshDate": "2020-11-09T16:23:14.5676475+01:00",_x000D_
          "TotalRefreshCount": 8,_x000D_
          "CustomInfo": {}_x000D_
        }_x000D_
      },_x000D_
      "10388": {_x000D_
        "$type": "Inside.Core.Formula.Definition.DefinitionAC, Inside.Core.Formula",_x000D_
        "ID": 10388,_x000D_
        "Results": [_x000D_
          [_x000D_
            "100"_x000D_
          ]_x000D_
        ],_x000D_
        "Statistics": {_x000D_
          "CreationDate": "2022-11-15T10:02:33.5192117+01:00",_x000D_
          "LastRefreshDate": "2020-11-09T16:23:14.5696821+01:00",_x000D_
          "TotalRefreshCount": 8,_x000D_
          "CustomInfo": {}_x000D_
        }_x000D_
      },_x000D_
      "10389": {_x000D_
        "$type": "Inside.Core.Formula.Definition.DefinitionAC, Inside.Core.Formula",_x000D_
        "ID": 10389,_x000D_
        "Results": [_x000D_
          [_x000D_
            "100"_x000D_
          ]_x000D_
        ],_x000D_
        "Statistics": {_x000D_
          "CreationDate": "2022-11-15T10:02:33.5192117+01:00",_x000D_
          "LastRefreshDate": "2020-11-09T16:23:14.5716779+01:00",_x000D_
          "TotalRefreshCount": 8,_x000D_
          "CustomInfo": {}_x000D_
        }_x000D_
      },_x000D_
      "10390": {_x000D_
        "$type": "Inside.Core.Formula.Definition.DefinitionAC, Inside.Core.Formula",_x000D_
        "ID": 10390,_x000D_
        "Results": [_x000D_
          [_x000D_
            "200"_x000D_
          ]_x000D_
        ],_x000D_
        "Statistics": {_x000D_
          "CreationDate": "2022-11-15T10:02:33.5192117+01:00",_x000D_
          "LastRefreshDate": "2020-11-09T16:23:14.5726721+01:00",_x000D_
          "TotalRefreshCount": 8,_x000D_
          "CustomInfo": {}_x000D_
        }_x000D_
      },_x000D_
      "10391": {_x000D_
        "$type": "Inside.Core.Formula.Definition.DefinitionAC, Inside.Core.Formula",_x000D_
        "ID": 10391,_x000D_
        "Results": [_x000D_
          [_x000D_
            "100"_x000D_
          ]_x000D_
        ],_x000D_
        "Statistics": {_x000D_
          "CreationDate": "2022-11-15T10:02:33.5192117+01:00",_x000D_
          "LastRefreshDate": "2020-11-09T16:23:14.5746686+01:00",_x000D_
          "TotalRefreshCount": 8,_x000D_
          "CustomInfo": {}_x000D_
        }_x000D_
      },_x000D_
      "10392": {_x000D_
        "$type": "Inside.Core.Formula.Definition.DefinitionAC, Inside.Core.Formula",_x000D_
        "ID": 10392,_x000D_
        "Results": [_x000D_
          [_x000D_
            "300"_x000D_
          ]_x000D_
        ],_x000D_
        "Statistics": {_x000D_
          "CreationDate": "2022-11-15T10:02:33.5192117+01:00",_x000D_
          "LastRefreshDate": "2020-11-09T16:23:14.5766619+01:00",_x000D_
          "TotalRefreshCount": 8,_x000D_
          "CustomInfo": {}_x000D_
        }_x000D_
      },_x000D_
      "10393": {_x000D_
        "$type": "Inside.Core.Formula.Definition.DefinitionAC, Inside.Core.Formula",_x000D_
        "ID": 10393,_x000D_
        "Results": [_x000D_
          [_x000D_
            "150"_x000D_
          ]_x000D_
        ],_x000D_
        "Statistics": {_x000D_
          "CreationDate": "2022-11-15T10:02:33.5192117+01:00",_x000D_
          "LastRefreshDate": "2020-11-09T16:23:14.5786592+01:00",_x000D_
          "TotalRefreshCount": 8,_x000D_
          "CustomInfo": {}_x000D_
        }_x000D_
      },_x000D_
      "10394": {_x000D_
        "$type": "Inside.Core.Formula.Definition.DefinitionAC, Inside.Core.Formula",_x000D_
        "ID": 10394,_x000D_
        "Results": [_x000D_
          [_x000D_
            "200"_x000D_
          ]_x000D_
        ],_x000D_
        "Statistics": {_x000D_
          "CreationDate": "2022-11-15T10:02:33.5192117+01:00",_x000D_
          "LastRefreshDate": "2020-11-09T16:23:14.5796603+01:00",_x000D_
          "TotalRefreshCount": 8,_x000D_
          "CustomInfo": {}_x000D_
        }_x000D_
      },_x000D_
      "10395": {_x000D_
        "$type": "Inside.Core.Formula.Definition.DefinitionAC, Inside.Core.Formula",_x000D_
        "ID": 10395,_x000D_
        "Results": [_x000D_
          [_x000D_
            "250"_x000D_
          ]_x000D_
        ],_x000D_
        "Statistics": {_x000D_
          "CreationDate": "2022-11-15T10:02:33.5192117+01:00",_x000D_
          "LastRefreshDate": "2020-11-09T16:23:14.5816513+01:00",_x000D_
          "TotalRefreshCount": 8,_x000D_
          "CustomInfo": {}_x000D_
        }_x000D_
      },_x000D_
      "10396": {_x000D_
        "$type": "Inside.Core.Formula.Definition.DefinitionAC, Inside.Core.Formula",_x000D_
        "ID": 10396,_x000D_
        "Results": [_x000D_
          [_x000D_
            "200"_x000D_
          ]_x000D_
        ],_x000D_
        "Statistics": {_x000D_
          "CreationDate": "2022-11-15T10:02:33.5192117+01:00",_x000D_
          "LastRefreshDate": "2020-11-09T16:23:14.5836484+01:00",_x000D_
          "TotalRefreshCount": 8,_x000D_
          "CustomInfo": {}_x000D_
        }_x000D_
      },_x000D_
      "10397": {_x000D_
        "$type": "Inside.Core.Formula.Definition.DefinitionAC, Inside.Core.Formula",_x000D_
        "ID": 10397,_x000D_
        "Results": [_x000D_
          [_x000D_
            "100"_x000D_
          ]_x000D_
        ],_x000D_
        "Statistics": {_x000D_
          "CreationDate": "2022-11-15T10:02:33.5192117+01:00",_x000D_
          "LastRefreshDate": "2020-11-09T16:23:14.585631+01:00",_x000D_
          "TotalRefreshCount": 8,_x000D_
          "CustomInfo": {}_x000D_
        }_x000D_
      },_x000D_
      "10398": {_x000D_
        "$type": "Inside.Core.Formula.Definition.DefinitionAC, Inside.Core.Formula",_x000D_
        "ID": 10398,_x000D_
        "Results": [_x000D_
          [_x000D_
            "Employé"_x000D_
          ]_x000D_
        ],_x000D_
        "Statistics": {_x000D_
          "CreationDate": "2022-11-15T10:02:33.5192117+01:00",_x000D_
          "LastRefreshDate": "2020-11-09T16:23:13.1263581+01:00",_x000D_
          "TotalRefreshCount": 8,_x000D_
          "CustomInfo": {}_x000D_
        }_x000D_
      },_x000D_
      "10399": {_x000D_
        "$type": "Inside.Core.Formula.Definition.DefinitionAC, Inside.Core.Formula",_x000D_
        "ID": 10399,_x000D_
        "Results": [_x000D_
          [_x000D_
            "Employé"_x000D_
          ]_x000D_
        ],_x000D_
        "Statistics": {_x000D_
          "CreationDate": "2022-11-15T10:02:33.5192117+01:00",_x000D_
          "LastRefreshDate": "2020-11-09T16:23:13.1492974+01:00",_x000D_
          "TotalRefreshCount": 8,_x000D_
          "CustomInfo": {}_x000D_
        }_x000D_
      },_x000D_
      "10400": {_x000D_
        "$type": "Inside.Core.Formula.Definition.DefinitionAC, Inside.Core.Formula",_x000D_
        "ID": 10400,_x000D_
        "Results": [_x000D_
          [_x000D_
            "Ingénieur et cadre"_x000D_
          ]_x000D_
        ],_x000D_
        "Statistics": {_x000D_
          "CreationDate": "2022-11-15T10:02:33.5192117+01:00",_x000D_
          "LastRefreshDate": "2020-11-09T16:23:13.1742319+01:00",_x000D_
          "TotalRefreshCount": 8,_x000D_
          "CustomInfo": {}_x000D_
        }_x000D_
      },_x000D_
      "10401": {_x000D_
        "$type": "Inside.Core.Formula.Definition.DefinitionAC, Inside.Core.Formula",_x000D_
        "ID": 10401,_x000D_
        "Results": [_x000D_
          [_x000D_
            "Ingénieur et cadre"_x000D_
          ]_x000D_
        ],_x000D_
        "Statistics": {_x000D_
          "CreationDate": "2022-11-15T10:02:33.5192117+01:00",_x000D_
          "LastRefreshDate": "2020-11-09T16:23:13.1981684+01:00",_x000D_
          "TotalRefreshCount": 8,_x000D_
          "CustomInfo": {}_x000D_
        }_x000D_
      },_x000D_
      "10402": {_x000D_
        "$type": "Inside.Core.Formula.Definition.DefinitionAC, Inside.Core.Formula",_x000D_
        "ID": 10402,_x000D_
        "Results": [_x000D_
          [_x000D_
            "Employé"_x000D_
          ]_x000D_
        ],_x000D_
        "Statistics": {_x000D_
          "CreationDate": "2022-11-15T10:02:33.5192117+01:00",_x000D_
          "LastRefreshDate": "2020-11-09T16:23:13.2246975+01:00",_x000D_
          "TotalRefreshCount": 8,_x000D_
          "CustomInfo": {}_x000D_
        }_x000D_
      },_x000D_
      "10403": {_x000D_
        "$type": "Inside.Core.Formula.Definition.DefinitionAC, Inside.Core.Formula",_x000D_
        "ID": 10403,_x000D_
        "Results": [_x000D_
          [_x000D_
            "Employé"_x000D_
          ]_x000D_
        ],_x000D_
        "Statistics": {_x000D_
          "CreationDate": "2022-11-15T10:02:33.5192117+01:00",_x000D_
          "LastRefreshDate": "2020-11-09T16:23:13.2456417+01:00",_x000D_
          "TotalRefreshCount": 8,_x000D_
          "CustomInfo": {}_x000D_
        }_x000D_
      },_x000D_
      "10404": {_x000D_
        "$type": "Inside.Core.Formula.Definition.DefinitionAC, Inside.Core.Formula",_x000D_
        "ID": 10404,_x000D_
        "Results": [_x000D_
          [_x000D_
            "Employé"_x000D_
          ]_x000D_
        ],_x000D_
        "Statistics": {_x000D_
          "CreationDate": "2022-11-15T10:02:33.5192117+01:00",_x000D_
          "LastRefreshDate": "2020-11-09T16:23:13.2645919+01:00",_x000D_
          "TotalRefreshCount": 8,_x000D_
          "CustomInfo": {}_x000D_
        }_x000D_
      },_x000D_
      "10405": {_x000D_
        "$type": "Inside.Core.Formula.Definition.DefinitionAC, Inside.Core.Formula",_x000D_
        "ID": 10405,_x000D_
        "Results": [_x000D_
          [_x000D_
            "3"_x000D_
          ]_x000D_
        ],_x000D_
        "Statistics": {_x000D_
          "CreationDate": "2022-11-15T10:02:33.5192117+01:00",_x000D_
          "LastRefreshDate": "2020-11-09T16:23:13.2945242+01:00",_x000D_
          "TotalRefreshCount": 8,_x000D_
          "CustomInfo": {}_x000D_
        }_x000D_
      },_x000D_
      "10406": {_x000D_
        "$type": "Inside.Core.Formula.Definition.DefinitionAC, Inside.Core.Formula",_x000D_
        "ID": 10406,_x000D_
        "Results": [_x000D_
          [_x000D_
            "2"_x000D_
          ]_x000D_
        ],_x000D_
        "Statistics": {_x000D_
          "CreationDate": "2022-11-15T10:02:33.5192117+01:00",_x000D_
          "LastRefreshDate": "2020-11-09T16:23:13.3284239+01:00",_x000D_
          "TotalRefreshCount": 8,_x000D_
          "CustomInfo": {}_x000D_
        }_x000D_
      },_x000D_
      "10407": {_x000D_
        "$type": "Inside.Core.Formula.Definition.DefinitionAC, Inside.Core.Formula",_x000D_
        "ID": 10407,_x000D_
        "Results": [_x000D_
          [_x000D_
            "1"_x000D_
          ]_x000D_
        ],_x000D_
        "Statistics": {_x000D_
          "CreationDate": "2022-11-15T10:02:33.5192117+01:00",_x000D_
          "LastRefreshDate": "2020-11-09T16:23:13.3513631+01:00",_x000D_
          "TotalRefreshCount": 8,_x000D_
          "CustomInfo": {}_x000D_
        }_x000D_
      },_x000D_
      "10408": {_x000D_
        "$type": "Inside.Core.Formula.Definition.DefinitionAC, Inside.Core.Formula",_x000D_
        "ID": 10408,_x000D_
        "Results": [_x000D_
          [_x000D_
            "2"_x000D_
          ]_x000D_
        ],_x000D_
        "Statistics": {_x000D_
          "CreationDate": "2022-11-15T10:02:33.5192117+01:00",_x000D_
          "LastRefreshDate": "2020-11-09T16:23:13.3832794+01:00",_x000D_
          "TotalRefreshCount": 8,_x000D_
          "CustomInfo": {}_x000D_
        }_x000D_
      },_x000D_
      "10409": {_x000D_
        "$type": "Inside.Core.Formula.Definition.DefinitionAC, Inside.Core.Formula",_x000D_
        "ID": 10409,_x000D_
        "Results": [_x000D_
          [_x000D_
            "3"_x000D_
          ]_x000D_
        ],_x000D_
        "Statistics": {_x000D_
          "CreationDate": "2022-11-15T10:02:33.5192117+01:00",_x000D_
          "LastRefreshDate": "2020-11-09T16:23:12.0935031+01:00",_x000D_
          "TotalRefreshCount": 9,_x000D_
          "CustomInfo": {}_x000D_
        }_x000D_
      },_x000D_
      "10410": {_x000D_
        "$type": "Inside.Core.Formula.Definition.DefinitionAC, Inside.Core.Formula",_x000D_
        "ID": 10410,_x000D_
        "Results": [_x000D_
          [_x000D_
            "2"_x000D_
          ]_x000D_
        ],_x000D_
        "Statistics": {_x000D_
          "CreationDate": "2022-11-15T10:02:33.5192117+01:00",_x000D_
          "LastRefreshDate": "2020-11-09T16:23:12.1004848+01:00",_x000D_
          "TotalRefreshCount": 9,_x000D_
          "CustomInfo": {}_x000D_
        }_x000D_
      },_x000D_
      "10411": {_x000D_
        "$type": "Inside.Core.Formula.Definition.DefinitionAC, Inside.Core.Formula",_x000D_
        "ID": 10411,_x000D_
        "Results": [_x000D_
          [_x000D_
            "4"_x000D_
          ]_x000D_
        ],_x000D_
        "Statistics": {_x000D_
          "CreationDate": "2022-11-15T10:02:33.5192117+01:00",_x000D_
          "LastRefreshDate": "2020-11-09T16:23:12.1084985+01:00",_x000D_
          "TotalRefreshCount": 9,_x000D_
          "CustomInfo": {}_x000D_
        }_x000D_
      },_x000D_
      "10412": {_x000D_
        "$type": "Inside.Core.Formula.Definition.DefinitionAC, Inside.Core.Formula",_x000D_
        "ID": 10412,_x000D_
        "Results": [_x000D_
          [_x000D_
            "1"_x000D_
          ]_x000D_
        ],_x000D_
        "Statistics": {_x000D_
          "CreationDate": "2022-11-15T10:02:33.5192117+01:00",_x000D_
          "LastRefreshDate": "2020-11-09T16:23:12.1154458+01:00",_x000D_
          "TotalRefreshCount": 9,_x000D_
          "CustomInfo": {}_x000D_
        }_x000D_
      },_x000D_
      "10413": {_x000D_
        "$type": "Inside.Core.Formula.Definition.DefinitionAC, Inside.Core.Formula",_x000D_
        "ID": 10413,_x000D_
        "Results": [_x000D_
          [_x000D_
            "Catégorie 1"_x000D_
          ]_x000D_
        ],_x000D_
        "Statistics": {_x000D_
          "CreationDate": "2022-11-15T10:02:33.5192117+01:00",_x000D_
          "LastRefreshDate": "2020-11-09T16:33:27.1017254+01:00",_x000D_
          "TotalRefreshCount": 9,_x000D_
          "CustomInfo": {}_x000D_
        }_x000D_
      },_x000D_
      "10414": {_x000D_
        "$type": "Inside.Core.Formula.Definition.DefinitionAC, Inside.Core.Formula",_x000D_
        "ID": 10414,_x000D_
        "Results": [_x000D_
          [_x000D_
            ""_x000D_
          ]_x000D_
        ],_x000D_
        "Statistics": {_x000D_
          "CreationDate": "2022-11-15T10:02:33.5192117+01:00",_x000D_
          "LastRefreshDate": "2020-11-09T16:23:15.3246112+01:00",_x000D_
          "TotalRefreshCount": 9,_x000D_
          "CustomInfo": {}_x000D_
        }_x000D_
      },_x000D_
      "10415": {_x000D_
        "$type": "Inside.Core.Formula.Definition.DefinitionAC, Inside.Core.Formula",_x000D_
        "ID": 10415,_x000D_
        "Results": [_x000D_
          [_x000D_
            ""_x000D_
          ]_x000D_
        ],_x000D_
        "Statistics": {_x000D_
          "CreationDate": "2022-11-15T10:02:33.5192117+01:00",_x000D_
          "LastRefreshDate": "2020-11-09T16:23:12.1433722+01:00",_x000D_
          "TotalRefreshCount": 9,_x000D_
          "CustomInfo": {}_x000D_
        }_x000D_
      },_x000D_
      "10416": {_x000D_
        "$type": "Inside.Core.Formula.Definition.DefinitionAC, Inside.Core.Formula",_x000D_
        "ID": 10416,_x000D_
        "Results": [_x000D_
          [_x000D_
            ""_x000D_
          ]_x000D_
        ],_x000D_
        "Statistics": {_x000D_
          "CreationDate": "2022-11-15T10:02:33.5192117+01:00",_x000D_
          "LastRefreshDate": "2020-11-09T16:23:13.4720451+01:00",_x000D_
          "TotalRefreshCount": 8,_x000D_
          "CustomInfo": {}_x000D_
        }_x000D_
      },_x000D_
      "10417": {_x000D_
        "$type": "Inside.Core.Formula.Definition.DefinitionAC, Inside.Core.Formula",_x000D_
        "ID": 10417,_x000D_
        "Results": [_x000D_
          [_x000D_
            "Catégorie 2"_x000D_
          ]_x000D_
        ],_x000D_
        "Statistics": {_x000D_
          "CreationDate": "2022-11-15T10:02:33.5192117+01:00",_x000D_
          "LastRefreshDate": "2020-11-09T16:23:13.4770323+01:00",_x000D_
          "TotalRefreshCount": 8,_x000D_
          "CustomInfo": {}_x000D_
        }_x000D_
      },_x000D_
      "10418": {_x000D_
        "$type": "Inside.Core.Formula.Definition.DefinitionAC, Inside.Core.Formula",_x000D_
        "ID": 10418,_x000D_
        "Results": [_x000D_
          [_x000D_
            ""_x000D_
          ]_x000D_
        ],_x000D_
        "Statistics": {_x000D_
          "CreationDate": "2022-11-15T10:02:33.5192117+01:00",_x000D_
          "LastRefreshDate": "2020-11-09T16:23:13.4810211+01:00",_x000D_
          "TotalRefreshCount": 8,_x000D_
          "CustomInfo": {}_x000D_
        }_x000D_
      },_x000D_
      "10419": {_x000D_
        "$type": "Inside.Core.Formula.Definition.DefinitionAC, Inside.Core.Formula",_x000D_
        "ID": 10419,_x000D_
        "Results": [_x000D_
          [_x000D_
            ""_x000D_
          ]_x000D_
        ],_x000D_
        "Statistics": {_x000D_
          "CreationDate": "2022-11-15T10:02:33.5192117+01:00",_x000D_
          "LastRefreshDate": "2020-11-09T16:23:13.4850116+01:00",_x000D_
          "TotalRefreshCount": 8,_x000D_
          "CustomInfo": {}_x000D_
        }_x000D_
      },_x000D_
      "10420": {_x000D_
        "$type": "Inside.Core.Formula.Definition.DefinitionAC, Inside.Core.Formula",_x000D_
        "ID": 10420,_x000D_
        "Results": [_x000D_
          [_x000D_
            "Catégorie 1"_x000D_
          ]_x000D_
        ],_x000D_
        "Statistics": {_x000D_
          "CreationDate": "2022-11-15T10:02:33.5192117+01:00",_x000D_
          "LastRefreshDate": "2020-11-09T16:23:14.1198345+01:00",_x000D_
          "TotalRefreshCount": 8,_x000D_
          "CustomInfo": {}_x000D_
        }_x000D_
      },_x000D_
      "10421": {_x000D_
        "$type": "Inside.Core.Formula.Definition.DefinitionAC, Inside.Core.Formula",_x000D_
        "ID": 10421,_x000D_
        "Results": [_x000D_
          [_x000D_
            "Catégorie 1"_x000D_
          ]_x000D_
        ],_x000D_
        "Statistics": {_x000D_
          "CreationDate": "2022-11-15T10:02:33.5192117+01:00",_x000D_
          "LastRefreshDate": "2020-11-09T16:23:12.1942373+01:00",_x000D_
          "TotalRefreshCount": 9,_x000D_
          "CustomInfo": {}_x000D_
        }_x000D_
      },_x000D_
      "10422": {_x000D_
        "$type": "Inside.Core.Formula.Definition.DefinitionAC, Inside.Core.Formula",_x000D_
        "ID": 10422,_x000D_
        "Results": [_x000D_
          [_x000D_
            ""_x000D_
          ]_x000D_
        ],_x000D_
        "Statistics": {_x000D_
          "CreationDate": "2022-11-15T10:02:33.5192117+01:00",_x000D_
          "LastRefreshDate": "2020-11-09T16:23:15.1127656+01:00",_x000D_
          "TotalRefreshCount": 9,_x000D_
          "CustomInfo": {}_x000D_
        }_x000D_
      },_x000D_
      "10423": {_x000D_
        "$type": "Inside.Core.Formula.Definition.DefinitionAC, Inside.Core.Formula",_x000D_
        "ID": 10423,_x000D_
        "Results": [_x000D_
          [_x000D_
            "Catégorie 1"_x000D_
          ]_x000D_
        ],_x000D_
        "Statistics": {_x000D_
          "CreationDate": "2022-11-15T10:02:33.5192117+01:00",_x000D_
          "LastRefreshDate": "2020-11-09T16:23:14.6454791+01:00",_x000D_
          "TotalRefreshCount": 8,_x000D_
          "CustomInfo": {}_x000D_
        }_x000D_
      },_x000D_
      "10424": {_x000D_
        "$type": "Inside.Core.Formula.Definition.DefinitionAC, Inside.Core.Formula",_x000D_
        "ID": 10424,_x000D_
        "Results": [_x000D_
          [_x000D_
            "Catégorie 1"_x000D_
          ]_x000D_
        ],_x000D_
        "Statistics": {_x000D_
          "CreationDate": "2022-11-15T10:02:33.5192117+01:00",_x000D_
          "LastRefreshDate": "2020-11-09T16:23:14.6474722+01:00",_x000D_
          "TotalRefreshCount": 8,_x000D_
          "CustomInfo": {}_x000D_
        }_x000D_
      },_x000D_
      "10425": {_x000D_
        "$type": "Inside.Core.Formula.Definition.DefinitionAC, Inside.Core.Formula",_x000D_
        "ID": 10425,_x000D_
        "Results": [_x000D_
          [_x000D_
            "Catégorie 3"_x000D_
          ]_x000D_
        ],_x000D_
        "Statistics": {_x000D_
          "CreationDate": "2022-11-15T10:02:33.5192117+01:00",_x000D_
          "LastRefreshDate": "2020-11-09T16:23:14.6494711+01:00",_x000D_
          "TotalRefreshCount": 8,_x000D_
          "CustomInfo": {}_x000D_
        }_x000D_
      },_x000D_
      "10426": {_x000D_
        "$type": "Inside.Core.Formula.Definition.DefinitionAC, Inside.Core.Formula",_x000D_
        "ID": 10426,_x000D_
        "Results": [_x000D_
          [_x000D_
            "Catégorie 2"_x000D_
          ]_x000D_
        ],_x000D_
        "Statistics": {_x000D_
          "CreationDate": "2022-11-15T10:02:33.5192117+01:00",_x000D_
          "LastRefreshDate": "2020-11-09T16:23:14.6521034+01:00",_x000D_
          "TotalRefreshCount": 8,_x000D_
          "CustomInfo": {}_x000D_
        }_x000D_
      },_x000D_
      "10427": {_x000D_
        "$type": "Inside.Core.Formula.Definition.DefinitionAC, Inside.Core.Formula",_x000D_
        "ID": 10427,_x000D_
        "Results": [_x000D_
          [_x000D_
            "Catégorie 1"_x000D_
          ]_x000D_
        ],_x000D_
        "Statistics": {_x000D_
          "CreationDate": "2022-11-15T10:02:33.5192117+01:00",_x000D_
          "LastRefreshDate": "2020-11-09T16:23:14.6541349+01:00",_x000D_
          "TotalRefreshCount": 8,_x000D_
          "CustomInfo": {}_x000D_
        }_x000D_
      },_x000D_
      "10428": {_x000D_
        "$type": "Inside.Core.Formula.Definition.DefinitionAC, Inside.Core.Formula",_x000D_
        "ID": 10428,_x000D_
        "Results": [_x000D_
          [_x000D_
            ""_x000D_
          ]_x000D_
        ],_x000D_
        "Statistics": {_x000D_
          "CreationDate": "2022-11-15T10:02:33.5192117+01:00",_x000D_
          "LastRefreshDate": "2020-11-09T16:23:14.6561309+01:00",_x000D_
          "TotalRefreshCount": 8,_x000D_
          "CustomInfo": {}_x000D_
        }_x000D_
      },_x000D_
      "10429": {_x000D_
        "$type": "Inside.Core.Formula.Definition.DefinitionAC, Inside.Core.Formula",_x000D_
        "ID": 10429,_x000D_
        "Results": [_x000D_
          [_x000D_
            "Catégorie 1"_x000D_
          ]_x000D_
        ],_x000D_
        "Statistics": {_x000D_
          "CreationDate": "2022-11-15T10:02:33.5192117+01:00",_x000D_
          "LastRefreshDate": "2020-11-09T16:23:14.6581231+01:00",_x000D_
          "TotalRefreshCount": 8,_x000D_
          "CustomInfo": {}_x000D_
        }_x000D_
      },_x000D_
      "10430": {_x000D_
        "$type": "Inside.Core.Formula.Definition.DefinitionAC, Inside.Core.Formula",_x000D_
        "ID": 10430,_x000D_
        "Results": [_x000D_
          [_x000D_
            "Catégorie 2"_x000D_
          ]_x000D_
        ],_x000D_
        "Statistics": {_x000D_
          "CreationDate": "2022-11-15T10:02:33.5192117+01:00",_x000D_
          "LastRefreshDate": "2020-11-09T16:23:14.6601228+01:00",_x000D_
          "TotalRefreshCount": 8,_x000D_
          "CustomInfo": {}_x000D_
        }_x000D_
      },_x000D_
      "10431": {_x000D_
        "$type": "Inside.Core.Formula.Definition.DefinitionAC, Inside.Core.Formula",_x000D_
        "ID": 10431,_x000D_
        "Results": [_x000D_
          [_x000D_
            ""_x000D_
          ]_x000D_
        ],_x000D_
        "Statistics": {_x000D_
          "CreationDate": "2022-11-15T10:02:33.5192117+01:00",_x000D_
          "LastRefreshDate": "2020-11-09T16:23:14.6623287+01:00",_x000D_
          "TotalRefreshCount": 8,_x000D_
          "CustomInfo": {}_x000D_
        }_x000D_
      },_x000D_
      "10432": {_x000D_
        "$type": "Inside.Core.Formula.Definition.DefinitionAC, Inside.Core.Formula",_x000D_
        "ID": 10432,_x000D_
        "Results": [_x000D_
          [_x000D_
            "Catégorie 1"_x000D_
          ]_x000D_
        ],_x000D_
        "Statistics": {_x000D_
          "CreationDate": "2022-11-15T10:02:33.5192117+01:00",_x000D_
          "LastRefreshDate": "2020-11-09T16:23:14.6643568+01:00",_x000D_
          "TotalRefreshCount": 8,_x000D_
          "CustomInfo": {}_x000D_
        }_x000D_
      },_x000D_
      "10433": {_x000D_
        "$type": "Inside.Core.Formula.Definition.DefinitionAC, Inside.Core.Formula",_x000D_
        "ID": 10433,_x000D_
        "Results": [_x000D_
          [_x000D_
            ""_x000D_
          ]_x000D_
        ],_x000D_
        "Statistics": {_x000D_
          "CreationDate": "2022-11-15T10:02:33.5192117+01:00",_x000D_
          "LastRefreshDate": "2020-11-09T16:23:14.6663499+01:00",_x000D_
          "TotalRefreshCount": 8,_x000D_
          "CustomInfo": {}_x000D_
        }_x000D_
      },_x000D_
      "10434": {_x000D_
        "$type": "Inside.Core.Formula.Definition.DefinitionAC, Inside.Core.Formula",_x000D_
        "ID": 10434,_x000D_
        "Results": [_x000D_
          [_x000D_
            "Catégorie 1"_x000D_
          ]_x000D_
        ],_x000D_
        "Statistics": {_x000D_
          "CreationDate": "2022-11-15T10:02:33.5192117+01:00",_x000D_
          "LastRefreshDate": "2020-11-09T16:23:14.6683093+01:00",_x000D_
          "TotalRefreshCount": 8,_x000D_
          "CustomInfo": {}_x000D_
        }_x000D_
      },_x000D_
      "10435": {_x000D_
        "$type": "Inside.Core.Formula.Definition.DefinitionAC, Inside.Core.Formula",_x000D_
        "ID": 10435,_x000D_
        "Results": [_x000D_
          [_x000D_
            "Catégorie 2"_x000D_
          ]_x000D_
        ],_x000D_
        "Statistics": {_x000D_
          "CreationDate": "2022-11-15T10:02:33.5192117+01:00",_x000D_
          "LastRefreshDate": "2020-11-09T16:23:14.6703037+01:00",_x000D_
          "TotalRefreshCount": 8,_x000D_
          "CustomInfo": {}_x000D_
        }_x000D_
      },_x000D_
      "10436": {_x000D_
        "$type": "Inside.Core.Formula.Definition.DefinitionAC, Inside.Core.Formula",_x000D_
        "ID": 10436,_x000D_
        "Results": [_x000D_
          [_x000D_
            ""_x000D_
          ]_x000D_
        ],_x000D_
        "Statistics": {_x000D_
          "CreationDate": "2022-11-15T10:02:33.5192117+01:00",_x000D_
          "LastRefreshDate": "2020-11-09T16:23:14.6723504+01:00",_x000D_
          "TotalRefreshCount": 8,_x000D_
          "CustomInfo": {}_x000D_
        }_x000D_
      },_x000D_
      "10437": {_x000D_
        "$type": "Inside.Core.Formula.Definition.DefinitionAC, Inside.Core.Formula",_x000D_
        "ID": 10437,_x000D_
        "Results": [_x000D_
          [_x000D_
            ""_x000D_
          ]_x000D_
        ],_x000D_
        "Statistics": {_x000D_
          "CreationDate": "2022-11-15T10:02:33.5192117+01:00",_x000D_
          "LastRefreshDate": "2020-11-09T16:23:14.6743417+01:00",_x000D_
          "TotalRefreshCount": 8,_x000D_
          "CustomInfo": {}_x000D_
        }_x000D_
      },_x000D_
      "10438": {_x000D_
        "$type": "Inside.Core.Formula.Definition.DefinitionAC, Inside.Core.Formula",_x000D_
        "ID": 10438,_x000D_
        "Results": [_x000D_
          [_x000D_
            "Catégorie 3"_x000D_
          ]_x000D_
        ],_x000D_
        "Statistics": {_x000D_
          "CreationDate": "2022-11-15T10:02:33.5192117+01:00",_x000D_
          "LastRefreshDate": "2020-11-09T16:23:14.6763279+01:00",_x000D_
          "TotalRefreshCount": 8,_x000D_
          "CustomInfo": {}_x000D_
        }_x000D_
      },_x000D_
      "10439": {_x000D_
        "$type": "Inside.Core.Formula.Definition.DefinitionAC, Inside.Core.Formula",_x000D_
        "ID": 10439,_x000D_
        "Results": [_x000D_
          [_x000D_
            ""_x000D_
          ]_x000D_
        ],_x000D_
        "Statistics": {_x000D_
          "CreationDate": "2022-11-15T10:02:33.5192117+01:00",_x000D_
          "LastRefreshDate": "2020-11-09T16:23:14.6783442+01:00",_x000D_
          "TotalRefreshCount": 8,_x000D_
          "CustomInfo": {}_x000D_
        }_x000D_
      },_x000D_
      "10440": {_x000D_
        "$type": "Inside.Core.Formula.Definition.DefinitionAC, Inside.Core.Formula",_x000D_
        "ID": 10440,_x000D_
        "Results": [_x000D_
          [_x000D_
            "Catégorie 1"_x000D_
          ]_x000D_
        ],_x000D_
        "Statistics": {_x000D_
          "CreationDate": "2022-11-15T10:02:33.5192117+01:00",_x000D_
          "LastRefreshDate": "2020-11-09T16:23:14.6803197+01:00",_x000D_
          "TotalRefreshCount": 8,_x000D_
          "CustomInfo": {}_x000D_
        }_x000D_
      },_x000D_
      "10441": {_x000D_
        "$type": "Inside.Core.Formula.Definition.DefinitionAC, Inside.Core.Formula",_x000D_
        "ID": 10441,_x000D_
        "Results": [_x000D_
          [_x000D_
            ""_x000D_
          ]_x000D_
        ],_x000D_
        "Statistics": {_x000D_
          "CreationDate": "2022-11-15T10:02:33.5192117+01:00",_x000D_
          "LastRefreshDate": "2020-11-09T16:23:14.6823152+01:00",_x000D_
          "TotalRefreshCount": 8,_x000D_
          "CustomInfo": {}_x000D_
        }_x000D_
      },_x000D_
      "10442": {_x000D_
        "$type": "Inside.Core.Formula.Definition.DefinitionAC, Inside.Core.Formula",_x000D_
        "ID": 10442,_x000D_
        "Results": [_x000D_
          [_x000D_
            "Catégorie 1"_x000D_
          ]_x000D_
        ],_x000D_
        "Statistics": {_x000D_
          "CreationDate": "2022-11-15T10:02:33.5192117+01:00",_x000D_
          "LastRefreshDate": "2020-11-09T16:23:14.6842679+01:00",_x000D_
          "TotalRefreshCount": 8,_x000D_
          "CustomInfo": {}_x000D_
        }_x000D_
      },_x000D_
      "10443": {_x000D_
        "$type": "Inside.Core.Formula.Definition.DefinitionAC, Inside.Core.Formula",_x000D_
        "ID": 10443,_x000D_
        "Results": [_x000D_
          [_x000D_
            ""_x000D_
          ]_x000D_
        ],_x000D_
        "Statistics": {_x000D_
          "CreationDate": "2022-11-15T10:02:33.5192117+01:00",_x000D_
          "LastRefreshDate": "2020-11-09T16:23:14.6872598+01:00",_x000D_
          "TotalRefreshCount": 8,_x000D_
          "CustomInfo": {}_x000D_
        }_x000D_
      },_x000D_
      "10444": {_x000D_
        "$type": "Inside.Core.Formula.Definition.DefinitionAC, Inside.Core.Formula",_x000D_
        "ID": 10444,_x000D_
        "Results": [_x000D_
          [_x000D_
            "Catégorie 4"_x000D_
          ]_x000D_
        ],_x000D_
        "Statistics": {_x000D_
          "CreationDate": "2022-11-15T10:02:33.5192117+01:00",_x000D_
          "LastRefreshDate": "2020-11-09T16:23:14.6892547+01:00",_x000D_
          "TotalRefreshCount": 8,_x000D_
          "CustomInfo": {}_x000D_
        }_x000D_
      },_x000D_
      "10445": {_x000D_
        "$type": "Inside.Core.Formula.Definition.DefinitionAC, Inside.Core.Formula",_x000D_
        "ID": 10445,_x000D_
        "Results": [_x000D_
          [_x000D_
            ""_x000D_
          ]_x000D_
        ],_x000D_
        "Statistics": {_x000D_
          "CreationDate": "2022-11-15T10:02:33.5192117+01:00",_x000D_
          "LastRefreshDate": "2020-11-09T16:23:14.6912495+01:00",_x000D_
          "TotalRefreshCount": 8,_x000D_
          "CustomInfo": {}_x000D_
        }_x000D_
      },_x000D_
      "10446": {_x000D_
        "$type": "Inside.Core.Formula.Definition.DefinitionAC, Inside.Core.Formula",_x000D_
        "ID": 10446,_x000D_
        "Results": [_x000D_
          [_x000D_
            ""_x000D_
          ]_x000D_
     </t>
  </si>
  <si>
    <t xml:space="preserve">   ],_x000D_
        "Statistics": {_x000D_
          "CreationDate": "2022-11-15T10:02:33.5192117+01:00",_x000D_
          "LastRefreshDate": "2020-11-09T16:23:14.6932442+01:00",_x000D_
          "TotalRefreshCount": 8,_x000D_
          "CustomInfo": {}_x000D_
        }_x000D_
      },_x000D_
      "10447": {_x000D_
        "$type": "Inside.Core.Formula.Definition.DefinitionAC, Inside.Core.Formula",_x000D_
        "ID": 10447,_x000D_
        "Results": [_x000D_
          [_x000D_
            "Catégorie 5"_x000D_
          ]_x000D_
        ],_x000D_
        "Statistics": {_x000D_
          "CreationDate": "2022-11-15T10:02:33.5192117+01:00",_x000D_
          "LastRefreshDate": "2020-11-09T16:23:14.6952372+01:00",_x000D_
          "TotalRefreshCount": 8,_x000D_
          "CustomInfo": {}_x000D_
        }_x000D_
      },_x000D_
      "10448": {_x000D_
        "$type": "Inside.Core.Formula.Definition.DefinitionAC, Inside.Core.Formula",_x000D_
        "ID": 10448,_x000D_
        "Results": [_x000D_
          [_x000D_
            ""_x000D_
          ]_x000D_
        ],_x000D_
        "Statistics": {_x000D_
          "CreationDate": "2022-11-15T10:02:33.5192117+01:00",_x000D_
          "LastRefreshDate": "2020-11-09T16:23:14.6972319+01:00",_x000D_
          "TotalRefreshCount": 8,_x000D_
          "CustomInfo": {}_x000D_
        }_x000D_
      },_x000D_
      "10449": {_x000D_
        "$type": "Inside.Core.Formula.Definition.DefinitionAC, Inside.Core.Formula",_x000D_
        "ID": 10449,_x000D_
        "Results": [_x000D_
          [_x000D_
            ""_x000D_
          ]_x000D_
        ],_x000D_
        "Statistics": {_x000D_
          "CreationDate": "2022-11-15T10:02:33.5192117+01:00",_x000D_
          "LastRefreshDate": "2020-11-09T16:23:14.6992267+01:00",_x000D_
          "TotalRefreshCount": 8,_x000D_
          "CustomInfo": {}_x000D_
        }_x000D_
      },_x000D_
      "10450": {_x000D_
        "$type": "Inside.Core.Formula.Definition.DefinitionAC, Inside.Core.Formula",_x000D_
        "ID": 10450,_x000D_
        "Results": [_x000D_
          [_x000D_
            ""_x000D_
          ]_x000D_
        ],_x000D_
        "Statistics": {_x000D_
          "CreationDate": "2022-11-15T10:02:33.5192117+01:00",_x000D_
          "LastRefreshDate": "2020-11-09T16:23:14.701568+01:00",_x000D_
          "TotalRefreshCount": 8,_x000D_
          "CustomInfo": {}_x000D_
        }_x000D_
      },_x000D_
      "10451": {_x000D_
        "$type": "Inside.Core.Formula.Definition.DefinitionAC, Inside.Core.Formula",_x000D_
        "ID": 10451,_x000D_
        "Results": [_x000D_
          [_x000D_
            "Catégorie 1"_x000D_
          ]_x000D_
        ],_x000D_
        "Statistics": {_x000D_
          "CreationDate": "2022-11-15T10:02:33.5192117+01:00",_x000D_
          "LastRefreshDate": "2020-11-09T16:23:14.703586+01:00",_x000D_
          "TotalRefreshCount": 9,_x000D_
          "CustomInfo": {}_x000D_
        }_x000D_
      },_x000D_
      "10452": {_x000D_
        "$type": "Inside.Core.Formula.Definition.DefinitionAC, Inside.Core.Formula",_x000D_
        "ID": 10452,_x000D_
        "Results": [_x000D_
          [_x000D_
            "Catégorie 3"_x000D_
          ]_x000D_
        ],_x000D_
        "Statistics": {_x000D_
          "CreationDate": "2022-11-15T10:02:33.5192117+01:00",_x000D_
          "LastRefreshDate": "2020-11-09T16:23:14.7055811+01:00",_x000D_
          "TotalRefreshCount": 9,_x000D_
          "CustomInfo": {}_x000D_
        }_x000D_
      },_x000D_
      "10453": {_x000D_
        "$type": "Inside.Core.Formula.Definition.DefinitionAC, Inside.Core.Formula",_x000D_
        "ID": 10453,_x000D_
        "Results": [_x000D_
          [_x000D_
            ""_x000D_
          ]_x000D_
        ],_x000D_
        "Statistics": {_x000D_
          "CreationDate": "2022-11-15T10:02:33.5192117+01:00",_x000D_
          "LastRefreshDate": "2020-11-09T16:23:14.7075716+01:00",_x000D_
          "TotalRefreshCount": 9,_x000D_
          "CustomInfo": {}_x000D_
        }_x000D_
      },_x000D_
      "10454": {_x000D_
        "$type": "Inside.Core.Formula.Definition.DefinitionAC, Inside.Core.Formula",_x000D_
        "ID": 10454,_x000D_
        "Results": [_x000D_
          [_x000D_
            ""_x000D_
          ]_x000D_
        ],_x000D_
        "Statistics": {_x000D_
          "CreationDate": "2022-11-15T10:02:33.5192117+01:00",_x000D_
          "LastRefreshDate": "2020-11-09T16:23:14.7105645+01:00",_x000D_
          "TotalRefreshCount": 9,_x000D_
          "CustomInfo": {}_x000D_
        }_x000D_
      },_x000D_
      "10455": {_x000D_
        "$type": "Inside.Core.Formula.Definition.DefinitionAC, Inside.Core.Formula",_x000D_
        "ID": 10455,_x000D_
        "Results": [_x000D_
          [_x000D_
            "200"_x000D_
          ]_x000D_
        ],_x000D_
        "Statistics": {_x000D_
          "CreationDate": "2022-11-15T10:02:33.5192117+01:00",_x000D_
          "LastRefreshDate": "2020-11-09T16:33:26.9999969+01:00",_x000D_
          "TotalRefreshCount": 10,_x000D_
          "CustomInfo": {}_x000D_
        }_x000D_
      },_x000D_
      "10456": {_x000D_
        "$type": "Inside.Core.Formula.Definition.DefinitionAC, Inside.Core.Formula",_x000D_
        "ID": 10456,_x000D_
        "Results": [_x000D_
          [_x000D_
            "300"_x000D_
          ]_x000D_
        ],_x000D_
        "Statistics": {_x000D_
          "CreationDate": "2022-11-15T10:02:33.5192117+01:00",_x000D_
          "LastRefreshDate": "2020-11-09T16:33:27.0029882+01:00",_x000D_
          "TotalRefreshCount": 10,_x000D_
          "CustomInfo": {}_x000D_
        }_x000D_
      },_x000D_
      "10457": {_x000D_
        "$type": "Inside.Core.Formula.Definition.DefinitionAC, Inside.Core.Formula",_x000D_
        "ID": 10457,_x000D_
        "Results": [_x000D_
          [_x000D_
            "150"_x000D_
          ]_x000D_
        ],_x000D_
        "Statistics": {_x000D_
          "CreationDate": "2022-11-15T10:02:33.5192117+01:00",_x000D_
          "LastRefreshDate": "2020-11-09T16:33:27.0049836+01:00",_x000D_
          "TotalRefreshCount": 10,_x000D_
          "CustomInfo": {}_x000D_
        }_x000D_
      },_x000D_
      "10458": {_x000D_
        "$type": "Inside.Core.Formula.Definition.DefinitionAC, Inside.Core.Formula",_x000D_
        "ID": 10458,_x000D_
        "Results": [_x000D_
          [_x000D_
            "150"_x000D_
          ]_x000D_
        ],_x000D_
        "Statistics": {_x000D_
          "CreationDate": "2022-11-15T10:02:33.5192117+01:00",_x000D_
          "LastRefreshDate": "2020-11-09T16:23:14.7175119+01:00",_x000D_
          "TotalRefreshCount": 9,_x000D_
          "CustomInfo": {}_x000D_
        }_x000D_
      },_x000D_
      "10459": {_x000D_
        "$type": "Inside.Core.Formula.Definition.DefinitionAC, Inside.Core.Formula",_x000D_
        "ID": 10459,_x000D_
        "Results": [_x000D_
          [_x000D_
            "200"_x000D_
          ]_x000D_
        ],_x000D_
        "Statistics": {_x000D_
          "CreationDate": "2022-11-15T10:02:33.5192117+01:00",_x000D_
          "LastRefreshDate": "2020-11-09T16:23:14.7195432+01:00",_x000D_
          "TotalRefreshCount": 9,_x000D_
          "CustomInfo": {}_x000D_
        }_x000D_
      },_x000D_
      "10460": {_x000D_
        "$type": "Inside.Core.Formula.Definition.DefinitionAC, Inside.Core.Formula",_x000D_
        "ID": 10460,_x000D_
        "Results": [_x000D_
          [_x000D_
            "250"_x000D_
          ]_x000D_
        ],_x000D_
        "Statistics": {_x000D_
          "CreationDate": "2022-11-15T10:02:33.5192117+01:00",_x000D_
          "LastRefreshDate": "2020-11-09T16:23:14.7205419+01:00",_x000D_
          "TotalRefreshCount": 9,_x000D_
          "CustomInfo": {}_x000D_
        }_x000D_
      },_x000D_
      "10461": {_x000D_
        "$type": "Inside.Core.Formula.Definition.DefinitionAC, Inside.Core.Formula",_x000D_
        "ID": 10461,_x000D_
        "Results": [_x000D_
          [_x000D_
            "200"_x000D_
          ]_x000D_
        ],_x000D_
        "Statistics": {_x000D_
          "CreationDate": "2022-11-15T10:02:33.5192117+01:00",_x000D_
          "LastRefreshDate": "2020-11-09T16:23:14.7225348+01:00",_x000D_
          "TotalRefreshCount": 9,_x000D_
          "CustomInfo": {}_x000D_
        }_x000D_
      },_x000D_
      "10462": {_x000D_
        "$type": "Inside.Core.Formula.Definition.DefinitionAC, Inside.Core.Formula",_x000D_
        "ID": 10462,_x000D_
        "Results": [_x000D_
          [_x000D_
            "100"_x000D_
          ]_x000D_
        ],_x000D_
        "Statistics": {_x000D_
          "CreationDate": "2022-11-15T10:02:33.5192117+01:00",_x000D_
          "LastRefreshDate": "2020-11-09T16:23:14.7245303+01:00",_x000D_
          "TotalRefreshCount": 9,_x000D_
          "CustomInfo": {}_x000D_
        }_x000D_
      },_x000D_
      "10463": {_x000D_
        "$type": "Inside.Core.Formula.Definition.DefinitionAC, Inside.Core.Formula",_x000D_
        "ID": 10463,_x000D_
        "Results": [_x000D_
          [_x000D_
            "100"_x000D_
          ]_x000D_
        ],_x000D_
        "Statistics": {_x000D_
          "CreationDate": "2022-11-15T10:02:33.5192117+01:00",_x000D_
          "LastRefreshDate": "2020-11-09T16:23:14.726525+01:00",_x000D_
          "TotalRefreshCount": 9,_x000D_
          "CustomInfo": {}_x000D_
        }_x000D_
      },_x000D_
      "10464": {_x000D_
        "$type": "Inside.Core.Formula.Definition.DefinitionAC, Inside.Core.Formula",_x000D_
        "ID": 10464,_x000D_
        "Results": [_x000D_
          [_x000D_
            "250"_x000D_
          ]_x000D_
        ],_x000D_
        "Statistics": {_x000D_
          "CreationDate": "2022-11-15T10:02:33.5192117+01:00",_x000D_
          "LastRefreshDate": "2020-11-09T16:23:14.7274836+01:00",_x000D_
          "TotalRefreshCount": 9,_x000D_
          "CustomInfo": {}_x000D_
        }_x000D_
      },_x000D_
      "10465": {_x000D_
        "$type": "Inside.Core.Formula.Definition.DefinitionAC, Inside.Core.Formula",_x000D_
        "ID": 10465,_x000D_
        "Results": [_x000D_
          [_x000D_
            "300"_x000D_
          ]_x000D_
        ],_x000D_
        "Statistics": {_x000D_
          "CreationDate": "2022-11-15T10:02:33.5192117+01:00",_x000D_
          "LastRefreshDate": "2020-11-09T16:23:14.7294784+01:00",_x000D_
          "TotalRefreshCount": 9,_x000D_
          "CustomInfo": {}_x000D_
        }_x000D_
      },_x000D_
      "10466": {_x000D_
        "$type": "Inside.Core.Formula.Definition.DefinitionAC, Inside.Core.Formula",_x000D_
        "ID": 10466,_x000D_
        "Results": [_x000D_
          [_x000D_
            "100"_x000D_
          ]_x000D_
        ],_x000D_
        "Statistics": {_x000D_
          "CreationDate": "2022-11-15T10:02:33.5192117+01:00",_x000D_
          "LastRefreshDate": "2020-11-09T16:23:14.7334676+01:00",_x000D_
          "TotalRefreshCount": 9,_x000D_
          "CustomInfo": {}_x000D_
        }_x000D_
      },_x000D_
      "10467": {_x000D_
        "$type": "Inside.Core.Formula.Definition.DefinitionAC, Inside.Core.Formula",_x000D_
        "ID": 10467,_x000D_
        "Results": [_x000D_
          [_x000D_
            "100"_x000D_
          ]_x000D_
        ],_x000D_
        "Statistics": {_x000D_
          "CreationDate": "2022-11-15T10:02:33.5192117+01:00",_x000D_
          "LastRefreshDate": "2020-11-09T16:23:14.736465+01:00",_x000D_
          "TotalRefreshCount": 9,_x000D_
          "CustomInfo": {}_x000D_
        }_x000D_
      },_x000D_
      "10468": {_x000D_
        "$type": "Inside.Core.Formula.Definition.DefinitionAC, Inside.Core.Formula",_x000D_
        "ID": 10468,_x000D_
        "Results": [_x000D_
          [_x000D_
            "200"_x000D_
          ]_x000D_
        ],_x000D_
        "Statistics": {_x000D_
          "CreationDate": "2022-11-15T10:02:33.5192117+01:00",_x000D_
          "LastRefreshDate": "2020-11-09T16:23:14.7384576+01:00",_x000D_
          "TotalRefreshCount": 9,_x000D_
          "CustomInfo": {}_x000D_
        }_x000D_
      },_x000D_
      "10469": {_x000D_
        "$type": "Inside.Core.Formula.Definition.DefinitionAC, Inside.Core.Formula",_x000D_
        "ID": 10469,_x000D_
        "Results": [_x000D_
          [_x000D_
            "300"_x000D_
          ]_x000D_
        ],_x000D_
        "Statistics": {_x000D_
          "CreationDate": "2022-11-15T10:02:33.5192117+01:00",_x000D_
          "LastRefreshDate": "2020-11-09T16:23:14.7404502+01:00",_x000D_
          "TotalRefreshCount": 9,_x000D_
          "CustomInfo": {}_x000D_
        }_x000D_
      },_x000D_
      "10470": {_x000D_
        "$type": "Inside.Core.Formula.Definition.DefinitionAC, Inside.Core.Formula",_x000D_
        "ID": 10470,_x000D_
        "Results": [_x000D_
          [_x000D_
            "300"_x000D_
          ]_x000D_
        ],_x000D_
        "Statistics": {_x000D_
          "CreationDate": "2022-11-15T10:02:33.5192117+01:00",_x000D_
          "LastRefreshDate": "2020-11-09T16:23:14.742446+01:00",_x000D_
          "TotalRefreshCount": 9,_x000D_
          "CustomInfo": {}_x000D_
        }_x000D_
      },_x000D_
      "10471": {_x000D_
        "$type": "Inside.Core.Formula.Definition.DefinitionAC, Inside.Core.Formula",_x000D_
        "ID": 10471,_x000D_
        "Results": [_x000D_
          [_x000D_
            "150"_x000D_
          ]_x000D_
        ],_x000D_
        "Statistics": {_x000D_
          "CreationDate": "2022-11-15T10:02:33.5192117+01:00",_x000D_
          "LastRefreshDate": "2020-11-09T16:23:14.7434424+01:00",_x000D_
          "TotalRefreshCount": 9,_x000D_
          "CustomInfo": {}_x000D_
        }_x000D_
      },_x000D_
      "10472": {_x000D_
        "$type": "Inside.Core.Formula.Definition.DefinitionAC, Inside.Core.Formula",_x000D_
        "ID": 10472,_x000D_
        "Results": [_x000D_
          [_x000D_
            "250"_x000D_
          ]_x000D_
        ],_x000D_
        "Statistics": {_x000D_
          "CreationDate": "2022-11-15T10:02:33.5192117+01:00",_x000D_
          "LastRefreshDate": "2020-11-09T16:23:14.7454761+01:00",_x000D_
          "TotalRefreshCount": 9,_x000D_
          "CustomInfo": {}_x000D_
        }_x000D_
      },_x000D_
      "10473": {_x000D_
        "$type": "Inside.Core.Formula.Definition.DefinitionAC, Inside.Core.Formula",_x000D_
        "ID": 10473,_x000D_
        "Results": [_x000D_
          [_x000D_
            "300"_x000D_
          ]_x000D_
        ],_x000D_
        "Statistics": {_x000D_
          "CreationDate": "2022-11-15T10:02:33.5192117+01:00",_x000D_
          "LastRefreshDate": "2020-11-09T16:23:14.7474749+01:00",_x000D_
          "TotalRefreshCount": 9,_x000D_
          "CustomInfo": {}_x000D_
        }_x000D_
      },_x000D_
      "10474": {_x000D_
        "$type": "Inside.Core.Formula.Definition.DefinitionAC, Inside.Core.Formula",_x000D_
        "ID": 10474,_x000D_
        "Results": [_x000D_
          [_x000D_
            "250"_x000D_
          ]_x000D_
        ],_x000D_
        "Statistics": {_x000D_
          "CreationDate": "2022-11-15T10:02:33.5192117+01:00",_x000D_
          "LastRefreshDate": "2020-11-09T16:23:14.7494278+01:00",_x000D_
          "TotalRefreshCount": 9,_x000D_
          "CustomInfo": {}_x000D_
        }_x000D_
      },_x000D_
      "10475": {_x000D_
        "$type": "Inside.Core.Formula.Definition.DefinitionAC, Inside.Core.Formula",_x000D_
        "ID": 10475,_x000D_
        "Results": [_x000D_
          [_x000D_
            "150"_x000D_
          ]_x000D_
        ],_x000D_
        "Statistics": {_x000D_
          "CreationDate": "2022-11-15T10:02:33.5192117+01:00",_x000D_
          "LastRefreshDate": "2020-11-09T16:23:14.7520351+01:00",_x000D_
          "TotalRefreshCount": 9,_x000D_
          "CustomInfo": {}_x000D_
        }_x000D_
      },_x000D_
      "10476": {_x000D_
        "$type": "Inside.Core.Formula.Definition.DefinitionAC, Inside.Core.Formula",_x000D_
        "ID": 10476,_x000D_
        "Results": [_x000D_
          [_x000D_
            "200"_x000D_
          ]_x000D_
        ],_x000D_
        "Statistics": {_x000D_
          "CreationDate": "2022-11-15T10:02:33.5192117+01:00",_x000D_
          "LastRefreshDate": "2020-11-09T16:23:14.7540284+01:00",_x000D_
          "TotalRefreshCount": 9,_x000D_
          "CustomInfo": {}_x000D_
        }_x000D_
      },_x000D_
      "10477": {_x000D_
        "$type": "Inside.Core.Formula.Definition.DefinitionAC, Inside.Core.Formula",_x000D_
        "ID": 10477,_x000D_
        "Results": [_x000D_
          [_x000D_
            "250"_x000D_
          ]_x000D_
        ],_x000D_
        "Statistics": {_x000D_
          "CreationDate": "2022-11-15T10:02:33.5192117+01:00",_x000D_
          "LastRefreshDate": "2020-11-09T16:23:14.756024+01:00",_x000D_
          "TotalRefreshCount": 9,_x000D_
          "CustomInfo": {}_x000D_
        }_x000D_
      },_x000D_
      "10478": {_x000D_
        "$type": "Inside.Core.Formula.Definition.DefinitionAC, Inside.Core.Formula",_x000D_
        "ID": 10478,_x000D_
        "Results": [_x000D_
          [_x000D_
            "200"_x000D_
          ]_x000D_
        ],_x000D_
        "Statistics": {_x000D_
          "CreationDate": "2022-11-15T10:02:33.5192117+01:00",_x000D_
          "LastRefreshDate": "2020-11-09T16:23:14.7580564+01:00",_x000D_
          "TotalRefreshCount": 9,_x000D_
          "CustomInfo": {}_x000D_
        }_x000D_
      },_x000D_
      "10479": {_x000D_
        "$type": "Inside.Core.Formula.Definition.DefinitionAC, Inside.Core.Formula",_x000D_
        "ID": 10479,_x000D_
        "Results": [_x000D_
          [_x000D_
            "100"_x000D_
          ]_x000D_
        ],_x000D_
        "Statistics": {_x000D_
          "CreationDate": "2022-11-15T10:02:33.5192117+01:00",_x000D_
          "LastRefreshDate": "2020-11-09T16:23:14.7590166+01:00",_x000D_
          "TotalRefreshCount": 9,_x000D_
          "CustomInfo": {}_x000D_
        }_x000D_
      },_x000D_
      "10480": {_x000D_
        "$type": "Inside.Core.Formula.Definition.DefinitionAC, Inside.Core.Formula",_x000D_
        "ID": 10480,_x000D_
        "Results": [_x000D_
          [_x000D_
            "150"_x000D_
          ]_x000D_
        ],_x000D_
        "Statistics": {_x000D_
          "CreationDate": "2022-11-15T10:02:33.5192117+01:00",_x000D_
          "LastRefreshDate": "2020-11-09T16:23:14.7610494+01:00",_x000D_
          "TotalRefreshCount": 9,_x000D_
          "CustomInfo": {}_x000D_
        }_x000D_
      },_x000D_
      "10481": {_x000D_
        "$type": "Inside.Core.Formula.Definition.DefinitionAC, Inside.Core.Formula",_x000D_
        "ID": 10481,_x000D_
        "Results": [_x000D_
          [_x000D_
            "200"_x000D_
          ]_x000D_
        ],_x000D_
        "Statistics": {_x000D_
          "CreationDate": "2022-11-15T10:02:33.5192117+01:00",_x000D_
          "LastRefreshDate": "2020-11-09T16:23:14.7624124+01:00",_x000D_
          "TotalRefreshCount": 9,_x000D_
          "CustomInfo": {}_x000D_
        }_x000D_
      },_x000D_
      "10482": {_x000D_
        "$type": "Inside.Core.Formula.Definition.DefinitionAC, Inside.Core.Formula",_x000D_
        "ID": 10482,_x000D_
        "Results": [_x000D_
          [_x000D_
            "100"_x000D_
          ]_x000D_
        ],_x000D_
        "Statistics": {_x000D_
          "CreationDate": "2022-11-15T10:02:33.5192117+01:00",_x000D_
          "LastRefreshDate": "2020-11-09T16:23:14.7644389+01:00",_x000D_
          "TotalRefreshCount": 9,_x000D_
          "CustomInfo": {}_x000D_
        }_x000D_
      },_x000D_
      "10483": {_x000D_
        "$type": "Inside.Core.Formula.Definition.DefinitionAC, Inside.Core.Formula",_x000D_
        "ID": 10483,_x000D_
        "Results": [_x000D_
          [_x000D_
            "300"_x000D_
          ]_x000D_
        ],_x000D_
        "Statistics": {_x000D_
          "CreationDate": "2022-11-15T10:02:33.5192117+01:00",_x000D_
          "LastRefreshDate": "2020-11-09T16:23:14.7673964+01:00",_x000D_
          "TotalRefreshCount": 9,_x000D_
          "CustomInfo": {}_x000D_
        }_x000D_
      },_x000D_
      "10484": {_x000D_
        "$type": "Inside.Core.Formula.Definition.DefinitionAC, Inside.Core.Formula",_x000D_
        "ID": 10484,_x000D_
        "Results": [_x000D_
          [_x000D_
            "100"_x000D_
          ]_x000D_
        ],_x000D_
        "Statistics": {_x000D_
          "CreationDate": "2022-11-15T10:02:33.5192117+01:00",_x000D_
          "LastRefreshDate": "2020-11-09T16:23:14.7703873+01:00",_x000D_
          "TotalRefreshCount": 9,_x000D_
          "CustomInfo": {}_x000D_
        }_x000D_
      },_x000D_
      "10485": {_x000D_
        "$type": "Inside.Core.Formula.Definition.DefinitionAC, Inside.Core.Formula",_x000D_
        "ID": 10485,_x000D_
        "Results": [_x000D_
          [_x000D_
            "200"_x000D_
          ]_x000D_
        ],_x000D_
        "Statistics": {_x000D_
          "CreationDate": "2022-11-15T10:02:33.5192117+01:00",_x000D_
          "LastRefreshDate": "2020-11-09T16:23:14.7723832+01:00",_x000D_
          "TotalRefreshCount": 9,_x000D_
          "CustomInfo": {}_x000D_
        }_x000D_
      },_x000D_
      "10486": {_x000D_
        "$type": "Inside.Core.Formula.Definition.DefinitionAC, Inside.Core.Formula",_x000D_
        "ID": 10486,_x000D_
        "Results": [_x000D_
          [_x000D_
            "250"_x000D_
          ]_x000D_
        ],_x000D_
        "Statistics": {_x000D_
          "CreationDate": "2022-11-15T10:02:33.5192117+01:00",_x000D_
          "LastRefreshDate": "2020-11-09T16:23:14.774377+01:00",_x000D_
          "TotalRefreshCount": 9,_x000D_
          "CustomInfo": {}_x000D_
        }_x000D_
      },_x000D_
      "10487": {_x000D_
        "$type": "Inside.Core.Formula.Definition.DefinitionAC, Inside.Core.Formula",_x000D_
        "ID": 10487,_x000D_
        "Results": [_x000D_
          [_x000D_
            "400"_x000D_
          ]_x000D_
        ],_x000D_
        "Statistics": {_x000D_
          "CreationDate": "2022-11-15T10:02:33.5192117+01:00",_x000D_
          "LastRefreshDate": "2020-11-09T16:23:14.7763713+01:00",_x000D_
          "TotalRefreshCount": 9,_x000D_
          "CustomInfo": {}_x000D_
        }_x000D_
      },_x000D_
      "10488": {_x000D_
        "$type": "Inside.Core.Formula.Definition.DefinitionAC, Inside.Core.Formula",_x000D_
        "ID": 10488,_x000D_
        "Results": [_x000D_
          [_x000D_
            "250"_x000D_
          ]_x000D_
        ],_x000D_
        "Statistics": {_x000D_
          "CreationDate": "2022-11-15T10:02:33.5192117+01:00",_x000D_
          "LastRefreshDate": "2020-11-09T16:23:14.7783654+01:00",_x000D_
          "TotalRefreshCount": 9,_x000D_
          "CustomInfo": {}_x000D_
        }_x000D_
      },_x000D_
      "10489": {_x000D_
        "$type": "Inside.Core.Formula.Definition.DefinitionAC, Inside.Core.Formula",_x000D_
        "ID": 10489,_x000D_
        "Results": [_x000D_
          [_x000D_
            "150"_x000D_
          ]_x000D_
        ],_x000D_
        "Statistics": {_x000D_
          "CreationDate": "2022-11-15T10:02:33.5192117+01:00",_x000D_
          "LastRefreshDate": "2020-11-09T16:23:14.7793896+01:00",_x000D_
          "TotalRefreshCount": 9,_x000D_
          "CustomInfo": {}_x000D_
        }_x000D_
      },_x000D_
      "10490": {_x000D_
        "$type": "Inside.Core.Formula.Definition.DefinitionAC, Inside.Core.Formula",_x000D_
        "ID": 10490,_x000D_
        "Results": [_x000D_
          [_x000D_
            "200"_x000D_
          ]_x000D_
        ],_x000D_
        "Statistics": {_x000D_
          "CreationDate": "2022-11-15T10:02:33.5192117+01:00",_x000D_
          "LastRefreshDate": "2020-11-09T16:23:14.7813959+01:00",_x000D_
          "TotalRefreshCount": 9,_x000D_
          "CustomInfo": {}_x000D_
        }_x000D_
      },_x000D_
      "10491": {_x000D_
        "$type": "Inside.Core.Formula.Definition.DefinitionAC, Inside.Core.Formula",_x000D_
        "ID": 10491,_x000D_
        "Results": [_x000D_
          [_x000D_
            "300"_x000D_
          ]_x000D_
        ],_x000D_
        "Statistics": {_x000D_
          "CreationDate": "2022-11-15T10:02:33.5192117+01:00",_x000D_
          "LastRefreshDate": "2020-11-09T16:23:14.7833545+01:00",_x000D_
          "TotalRefreshCount": 9,_x000D_
          "CustomInfo": {}_x000D_
        }_x000D_
      },_x000D_
      "10492": {_x000D_
        "$type": "Inside.Core.Formula.Definition.DefinitionAC, Inside.Core.Formula",_x000D_
        "ID": 10492,_x000D_
        "Results": [_x000D_
          [_x000D_
            "300"_x000D_
          ]_x000D_
        ],_x000D_
        "Statistics": {_x000D_
          "CreationDate": "2022-11-15T10:02:33.5192117+01:00",_x000D_
          "LastRefreshDate": "2020-11-09T16:23:14.7863449+01:00",_x000D_
          "TotalRefreshCount": 9,_x000D_
          "CustomInfo": {}_x000D_
        }_x000D_
      },_x000D_
      "10493": {_x000D_
        "$type": "Inside.Core.Formula.Definition.DefinitionAC, Inside.Core.Formula",_x000D_
        "ID": 10493,_x000D_
        "Results": [_x000D_
          [_x000D_
            "100"_x000D_
          ]_x000D_
        ],_x000D_
        "Statistics": {_x000D_
          "CreationDate": "2022-11-15T10:02:33.5192117+01:00",_x000D_
          "LastRefreshDate": "2020-11-09T16:23:14.7883792+01:00",_x000D_
          "TotalRefreshCount": 9,_x000D_
          "CustomInfo": {}_x000D_
        }_x000D_
      },_x000D_
      "10494": {_x000D_
        "$type": "Inside.Core.Formula.Definition.DefinitionAC, Inside.Core.Formula",_x000D_
        "ID": 10494,_x000D_
        "Results": [_x000D_
          [_x000D_
            "200"_x000D_
          ]_x000D_
        ],_x000D_
        "Statistics": {_x000D_
          "CreationDate": "2022-11-15T10:02:33.5192117+01:00",_x000D_
          "LastRefreshDate": "2020-11-09T16:23:14.790335+01:00",_x000D_
          "TotalRefreshCount": 9,_x000D_
          "CustomInfo": {}_x000D_
        }_x000D_
      },_x000D_
      "10495": {_x000D_
        "$type": "Inside.Core.Formula.Definition.DefinitionAC, Inside.Core.Formula",_x000D_
        "ID": 10495,_x000D_
        "Results": [_x000D_
          [_x000D_
            "250"_x000D_
          ]_x000D_
        ],_x000D_
        "Statistics": {_x000D_
          "CreationDate": "2022-11-15T10:02:33.5192117+01:00",_x000D_
          "LastRefreshDate": "2020-11-09T16:23:14.7923291+01:00",_x000D_
          "TotalRefreshCount": 9,_x000D_
          "CustomInfo": {}_x000D_
        }_x000D_
      },_x000D_
      "10496": {_x000D_
        "$type": "Inside.Core.Formula.Definition.DefinitionAC, Inside.Core.Formula",_x000D_
        "ID": 10496,_x000D_
        "Results": [_x000D_
          [_x000D_
            "200"_x000D_
          ]_x000D_
        ],_x000D_
        "Statistics": {_x000D_
          "CreationDate": "2022-11-15T10:02:33.5192117+01:00",_x000D_
          "LastRefreshDate": "2020-11-09T16:23:14.7943533+01:00",_x000D_
          "TotalRefreshCount": 9,_x000D_
          "CustomInfo": {}_x000D_
        }_x000D_
      },_x000D_
      "10497": {_x000D_
        "$type": "Inside.Core.Formula.Definition.DefinitionAC, Inside.Core.Formula",_x000D_
        "ID": 10497,_x000D_
        "Results": [_x000D_
          [_x000D_
            "100"_x000D_
          ]_x000D_
        ],_x000D_
        "Statistics": {_x000D_
          "CreationDate": "2022-11-15T10:02:33.5192117+01:00",_x000D_
          "LastRefreshDate": "2020-11-09T16:23:14.7963482+01:00",_x000D_
          "TotalRefreshCount": 9,_x000D_
          "CustomInfo": {}_x000D_
        }_x000D_
      },_x000D_
      "10498": {_x000D_
        "$type": "Inside.Core.Formula.Definition.DefinitionAC, Inside.Core.Formula",_x000D_
        "ID": 10498,_x000D_
        "Results": [_x000D_
          [_x000D_
            "100"_x000D_
          ]_x000D_
        ],_x000D_
        "Statistics": {_x000D_
          "CreationDate": "2022-11-15T10:02:33.5192117+01:00",_x000D_
          "LastRefreshDate": "2020-11-09T16:23:14.7983128+01:00",_x000D_
          "TotalRefreshCount": 9,_x000D_
          "CustomInfo": {}_x000D_
        }_x000D_
      },_x000D_
      "10499": {_x000D_
        "$type": "Inside.Core.Formula.Definition.DefinitionAC, Inside.Core.Formula",_x000D_
        "ID": 10499,_x000D_
        "Results": [_x000D_
          [_x000D_
            "250"_x000D_
          ]_x000D_
        ],_x000D_
        "Statistics": {_x000D_
          "CreationDate": "2022-11-15T10:02:33.5192117+01:00",_x000D_
          "LastRefreshDate": "2020-11-09T16:23:14.7993469+01:00",_x000D_
          "TotalRefreshCount": 9,_x000D_
          "CustomInfo": {}_x000D_
        }_x000D_
      },_x000D_
      "10500": {_x000D_
        "$type": "Inside.Core.Formula.Definition.DefinitionAC, Inside.Core.Formula",_x000D_
        "ID": 10500,_x000D_
        "Results": [_x000D_
          [_x000D_
            "300"_x000D_
          ]_x000D_
        ],_x000D_
        "Statistics": {_x000D_
          "CreationDate": "2022-11-15T10:02:33.5192117+01:00",_x000D_
          "LastRefreshDate": "2020-11-09T16:23:14.8018631+01:00",_x000D_
          "TotalRefreshCount": 9,_x000D_
          "CustomInfo": {}_x000D_
        }_x000D_
      },_x000D_
      "10501": {_x000D_
        "$type": "Inside.Core.Formula.Definition.DefinitionAC, Inside.Core.Formula",_x000D_
        "ID": 10501,_x000D_
        "Results": [_x000D_
          [_x000D_
            "100"_x000D_
          ]_x000D_
        ],_x000D_
        "Statistics": {_x000D_
          "CreationDate": "2022-11-15T10:02:33.5192117+01:00",_x000D_
          "LastRefreshDate": "2020-11-09T16:23:14.8138309+01:00",_x000D_
          "TotalRefreshCount": 9,_x000D_
          "CustomInfo": {}_x000D_
        }_x000D_
      },_x000D_
      "10502": {_x000D_
        "$type": "Inside.Core.Formula.Definition.DefinitionAC, Inside.Core.Formula",_x000D_
        "ID": 10502,_x000D_
        "Results": [_x000D_
          [_x000D_
            "150"_x000D_
          ]_x000D_
        ],_x000D_
        "Statistics": {_x000D_
          "CreationDate": "2022-11-15T10:02:33.5192117+01:00",_x000D_
          "LastRefreshDate": "2020-11-09T16:23:14.8168618+01:00",_x000D_
          "TotalRefreshCount": 9,_x000D_
          "CustomInfo": {}_x000D_
        }_x000D_
      },_x000D_
      "10503": {_x000D_
        "$type": "Inside.Core.Formula.Definition.DefinitionAC, Inside.Core.Formula",_x000D_
        "ID": 10503,_x000D_
        "Results": [_x000D_
          [_x000D_
            "250"_x000D_
          ]_x000D_
        ],_x000D_
        "Statistics": {_x000D_
          "CreationDate": "2022-11-15T10:02:33.5192117+01:00",_x000D_
          "LastRefreshDate": "2020-11-09T16:23:14.8188183+01:00",_x000D_
          "TotalRefreshCount": 9,_x000D_
          "CustomInfo": {}_x000D_
        }_x000D_
      },_x000D_
      "10504": {_x000D_
        "$type": "Inside.Core.Formula.Definition.DefinitionAC, Inside.Core.Formula",_x000D_
        "ID": 10504,_x000D_
        "Results": [_x000D_
          [_x000D_
            "300"_x000D_
          ]_x000D_
        ],_x000D_
        "Statistics": {_x000D_
          "CreationDate": "2022-11-15T10:02:33.5192117+01:00",_x000D_
          "LastRefreshDate": "2020-11-09T16:23:14.8218116+01:00",_x000D_
          "TotalRefreshCount": 9,_x000D_
          "CustomInfo": {}_x000D_
        }_x000D_
      },_x000D_
      "10505": {_x000D_
        "$type": "Inside.Core.Formula.Definition.DefinitionAC, Inside.Core.Formula",_x000D_
        "ID": 10505,_x000D_
        "Results": [_x000D_
          [_x000D_
            "250"_x000D_
          ]_x000D_
        ],_x000D_
        "Statistics": {_x000D_
          "CreationDate": "2022-11-15T10:02:33.5192117+01:00",_x000D_
          "LastRefreshDate": "2020-11-09T16:23:14.8238063+01:00",_x000D_
          "TotalRefreshCount": 9,_x000D_
          "CustomInfo": {}_x000D_
        }_x000D_
      },_x000D_
      "10506": {_x000D_
        "$type": "Inside.Core.Formula.Definition.DefinitionAC, Inside.Core.Formula",_x000D_
        "ID": 10506,_x000D_
        "Results": [_x000D_
          [_x000D_
            "100"_x000D_
          ]_x000D_
        ],_x000D_
        "Statistics": {_x000D_
          "CreationDate": "2022-11-15T10:02:33.5192117+01:00",_x000D_
          "LastRefreshDate": "2020-11-09T16:23:14.8258004+01:00",_x000D_
          "TotalRefreshCount": 9,_x000D_
          "CustomInfo": {}_x000D_
        }_x000D_
      },_x000D_
      "10507": {_x000D_
        "$type": "Inside.Core.Formula.Definition.DefinitionAC, Inside.Core.Formula",_x000D_
        "ID": 10507,_x000D_
        "Results": [_x000D_
          [_x000D_
            "Employé"_x000D_
          ]_x000D_
        ],_x000D_
        "Statistics": {_x000D_
          "CreationDate": "2022-11-15T10:02:33.5192117+01:00",_x000D_
          "LastRefreshDate": "2020-11-09T16:23:13.12935+01:00",_x000D_
          "TotalRefreshCount": 8,_x000D_
          "CustomInfo": {}_x000D_
        }_x000D_
      },_x000D_
      "10508": {_x000D_
        "$type": "Inside.Core.Formula.Definition.DefinitionAC, Inside.Core.Formula",_x000D_
        "ID": 10508,_x000D_
        "Results": [_x000D_
          [_x000D_
            "Employé"_x000D_
          ]_x000D_
        ],_x000D_
        "Statistics": {_x000D_
          "CreationDate": "2022-11-15T10:02:33.5192117+01:00",_x000D_
          "LastRefreshDate": "2020-11-09T16:23:13.1522903+01:00",_x000D_
          "TotalRefreshCount": 8,_x000D_
          "CustomInfo": {}_x000D_
        }_x000D_
      },_x000D_
      "10509": {_x000D_
        "$type": "Inside.Core.Formula.Definition.DefinitionAC, Inside.Core.Formula",_x000D_
        "ID": 10509,_x000D_
        "Results": [_x000D_
          [_x000D_
            "Employé"_x000D_
          ]_x000D_
        ],_x000D_
        "Statistics": {_x000D_
          "CreationDate": "2022-11-15T10:02:33.5192117+01:00",_x000D_
          "LastRefreshDate": "2020-11-09T16:23:13.1772253+01:00",_x000D_
          "TotalRefreshCount": 8,_x000D_
          "CustomInfo": {}_x000D_
        }_x000D_
      },_x000D_
      "10510": {_x000D_
        "$type": "Inside.Core.Formula.Definition.DefinitionAC, Inside.Core.Formula",_x000D_
        "ID": 10510,_x000D_
        "Results": [_x000D_
          [_x000D_
            "Ingénieur et cadre"_x000D_
          ]_x000D_
        ],_x000D_
        "Statistics": {_x000D_
          "CreationDate": "2022-11-15T10:02:33.5192117+01:00",_x000D_
          "LastRefreshDate": "2020-11-09T16:23:13.2001629+01:00",_x000D_
          "TotalRefreshCount": 8,_x000D_
          "CustomInfo": {}_x000D_
        }_x000D_
      },_x000D_
      "10511": {_x000D_
        "$type": "Inside.Core.Formula.Definition.DefinitionAC, Inside.Core.Formula",_x000D_
        "ID": 10511,_x000D_
        "Results": [_x000D_
          [_x000D_
            "Ingénieur et cadre"_x000D_
          ]_x000D_
        ],_x000D_
        "Statistics": {_x000D_
          "CreationDate": "2022-11-15T10:02:33.5192117+01:00",_x000D_
          "LastRefreshDate": "2020-11-09T16:23:13.2266917+01:00",_x000D_
          "TotalRefreshCount": 8,_x000D_
          "CustomInfo": {}_x000D_
        }_x000D_
      },_x000D_
      "10512": {_x000D_
        "$type": "Inside.Core.Formula.Definition.DefinitionAC, Inside.Core.Formula",_x000D_
        "ID": 10512,_x000D_
        "Results": [_x000D_
          [_x000D_
            "Ingénieur et cadre"_x000D_
          ]_x000D_
        ],_x000D_
        "Statistics": {_x000D_
          "CreationDate": "2022-11-15T10:02:33.5192117+01:00",_x000D_
          "LastRefreshDate": "2020-11-09T16:23:13.2476363+01:00",_x000D_
          "TotalRefreshCount": 8,_x000D_
          "CustomInfo": {}_x000D_
        }_x000D_
      },_x000D_
      "10513": {_x000D_
        "$type": "Inside.Core.Formula.Definition.DefinitionAC, Inside.Core.Formula",_x000D_
        "ID": 10513,_x000D_
        "Results": [_x000D_
          [_x000D_
            "2"_x000D_
          ]_x000D_
        ],_x000D_
        "Statistics": {_x000D_
          "CreationDate": "2022-11-15T10:02:33.5192117+01:00",_x000D_
          "LastRefreshDate": "2020-11-09T16:33:27.1906288+01:00",_x000D_
          "TotalRefreshCount": 9,_x000D_
          "CustomInfo": {}_x000D_
        }_x000D_
      },_x000D_
      "10514": {_x000D_
        "$type": "Inside.Core.Formula.Definition.DefinitionAC, Inside.Core.Formula",_x000D_
        "ID": 10514,_x000D_
        "Results": [_x000D_
          [_x000D_
            "1"_x000D_
          ]_x000D_
        ],_x000D_
        "Statistics": {_x000D_
          "CreationDate": "2022-11-15T10:02:33.5192117+01:00",_x000D_
          "LastRefreshDate": "2020-11-09T16:23:13.2995005+01:00",_x000D_
          "TotalRefreshCount": 8,_x000D_
          "CustomInfo": {}_x000D_
        }_x000D_
      },_x000D_
      "10515": {_x000D_
        "$type": "Inside.Core.Formula.Definition.DefinitionAC, Inside.Core.Formula",_x000D_
        "ID": 10515,_x000D_
        "Results": [_x000D_
          [_x000D_
            "1"_x000D_
          ]_x000D_
        ],_x000D_
        "Statistics": {_x000D_
          "CreationDate": "2022-11-15T10:02:33.5192117+01:00",_x000D_
          "LastRefreshDate": "2020-11-09T16:23:13.3304187+01:00",_x000D_
          "TotalRefreshCount": 8,_x000D_
          "CustomInfo": {}_x000D_
        }_x000D_
      },_x000D_
      "10516": {_x000D_
        "$type": "Inside.Core.Formula.Definition.DefinitionAC, Inside.Core.Formula",_x000D_
        "ID": 10516,_x000D_
        "Results": [_x000D_
          [_x000D_
            "3"_x000D_
          ]_x000D_
        ],_x000D_
        "Statistics": {_x000D_
          "CreationDate": "2022-11-15T10:02:33.5192117+01:00",_x000D_
          "LastRefreshDate": "2020-11-09T16:23:13.3543552+01:00",_x000D_
          "TotalRefreshCount": 8,_x000D_
          "CustomInfo": {}_x000D_
        }_x000D_
      },_x000D_
      "10517": {_x000D_
        "$type": "Inside.Core.Formula.Definition.DefinitionAC, Inside.Core.Formula",_x000D_
        "ID": 10517,_x000D_
        "Results": [_x000D_
          [_x000D_
            "3"_x000D_
          ]_x000D_
        ],_x000D_
        "Statistics": {_x000D_
          "CreationDate": "2022-11-15T10:02:33.5192117+01:00",_x000D_
          "LastRefreshDate": "2020-11-09T16:23:13.3882665+01:00",_x000D_
          "TotalRefreshCount": 8,_x000D_
          "CustomInfo": {}_x000D_
        }_x000D_
      },_x000D_
      "10518": {_x000D_
        "$type": "Inside.Core.Formula.Definition.DefinitionAC, Inside.Core.Formula",_x000D_
        "ID": 10518,_x000D_
        "Results": [_x000D_
          [_x000D_
            "1"_x000D_
          ]_x000D_
        ],_x000D_
        "Statistics": {_x000D_
          "CreationDate": "2022-11-15T10:02:33.5192117+01:00",_x000D_
          "LastRefreshDate": "2020-11-09T16:23:13.4102074+01:00",_x000D_
          "TotalRefreshCount": 8,_x000D_
          "CustomInfo": {}_x000D_
        }_x000D_
      },_x000D_
      "10519": {_x000D_
        "$type": "Inside.Core.Formula.Definition.DefinitionAC, Inside.Core.Formula",_x000D_
        "ID": 10519,_x000D_
        "Results": [_x000D_
          [_x000D_
            "1"_x000D_
          ]_x000D_
        ],_x000D_
        "Statistics": {_x000D_
          "CreationDate": "2022-11-15T10:02:33.5192117+01:00",_x000D_
          "LastRefreshDate": "2020-11-09T16:23:13.420182+01:00",_x000D_
          "TotalRefreshCount": 8,_x000D_
          "CustomInfo": {}_x000D_
        }_x000D_
 </t>
  </si>
  <si>
    <t xml:space="preserve">     },_x000D_
      "10520": {_x000D_
        "$type": "Inside.Core.Formula.Definition.DefinitionAC, Inside.Core.Formula",_x000D_
        "ID": 10520,_x000D_
        "Results": [_x000D_
          [_x000D_
            "3"_x000D_
          ]_x000D_
        ],_x000D_
        "Statistics": {_x000D_
          "CreationDate": "2022-11-15T10:02:33.5192117+01:00",_x000D_
          "LastRefreshDate": "2020-11-09T16:23:13.433147+01:00",_x000D_
          "TotalRefreshCount": 8,_x000D_
          "CustomInfo": {}_x000D_
        }_x000D_
      },_x000D_
      "10521": {_x000D_
        "$type": "Inside.Core.Formula.Definition.DefinitionAC, Inside.Core.Formula",_x000D_
        "ID": 10521,_x000D_
        "Results": [_x000D_
          [_x000D_
            "4"_x000D_
          ]_x000D_
        ],_x000D_
        "Statistics": {_x000D_
          "CreationDate": "2022-11-15T10:02:33.5192117+01:00",_x000D_
          "LastRefreshDate": "2020-11-09T16:23:13.4431205+01:00",_x000D_
          "TotalRefreshCount": 8,_x000D_
          "CustomInfo": {}_x000D_
        }_x000D_
      },_x000D_
      "10522": {_x000D_
        "$type": "Inside.Core.Formula.Definition.DefinitionAC, Inside.Core.Formula",_x000D_
        "ID": 10522,_x000D_
        "Results": [_x000D_
          [_x000D_
            "Catégorie 5"_x000D_
          ]_x000D_
        ],_x000D_
        "Statistics": {_x000D_
          "CreationDate": "2022-11-15T10:02:33.5192117+01:00",_x000D_
          "LastRefreshDate": "2020-11-09T16:33:27.0259274+01:00",_x000D_
          "TotalRefreshCount": 10,_x000D_
          "CustomInfo": {}_x000D_
        }_x000D_
      },_x000D_
      "10523": {_x000D_
        "$type": "Inside.Core.Formula.Definition.DefinitionAC, Inside.Core.Formula",_x000D_
        "ID": 10523,_x000D_
        "Results": [_x000D_
          [_x000D_
            ""_x000D_
          ]_x000D_
        ],_x000D_
        "Statistics": {_x000D_
          "CreationDate": "2022-11-15T10:02:33.5192117+01:00",_x000D_
          "LastRefreshDate": "2020-11-09T16:23:13.4560869+01:00",_x000D_
          "TotalRefreshCount": 8,_x000D_
          "CustomInfo": {}_x000D_
        }_x000D_
      },_x000D_
      "10524": {_x000D_
        "$type": "Inside.Core.Formula.Definition.DefinitionAC, Inside.Core.Formula",_x000D_
        "ID": 10524,_x000D_
        "Results": [_x000D_
          [_x000D_
            ""_x000D_
          ]_x000D_
        ],_x000D_
        "Statistics": {_x000D_
          "CreationDate": "2022-11-15T10:02:33.5192117+01:00",_x000D_
          "LastRefreshDate": "2020-11-09T16:23:14.1078668+01:00",_x000D_
          "TotalRefreshCount": 8,_x000D_
          "CustomInfo": {}_x000D_
        }_x000D_
      },_x000D_
      "10525": {_x000D_
        "$type": "Inside.Core.Formula.Definition.DefinitionAC, Inside.Core.Formula",_x000D_
        "ID": 10525,_x000D_
        "Results": [_x000D_
          [_x000D_
            ""_x000D_
          ]_x000D_
        ],_x000D_
        "Statistics": {_x000D_
          "CreationDate": "2022-11-15T10:02:33.5192117+01:00",_x000D_
          "LastRefreshDate": "2020-11-09T16:23:12.1513512+01:00",_x000D_
          "TotalRefreshCount": 9,_x000D_
          "CustomInfo": {}_x000D_
        }_x000D_
      },_x000D_
      "10526": {_x000D_
        "$type": "Inside.Core.Formula.Definition.DefinitionAC, Inside.Core.Formula",_x000D_
        "ID": 10526,_x000D_
        "Results": [_x000D_
          [_x000D_
            "Catégorie 2"_x000D_
          ]_x000D_
        ],_x000D_
        "Statistics": {_x000D_
          "CreationDate": "2022-11-15T10:02:33.5192117+01:00",_x000D_
          "LastRefreshDate": "2020-11-09T16:23:12.1603284+01:00",_x000D_
          "TotalRefreshCount": 9,_x000D_
          "CustomInfo": {}_x000D_
        }_x000D_
      },_x000D_
      "10527": {_x000D_
        "$type": "Inside.Core.Formula.Definition.DefinitionAC, Inside.Core.Formula",_x000D_
        "ID": 10527,_x000D_
        "Results": [_x000D_
          [_x000D_
            ""_x000D_
          ]_x000D_
        ],_x000D_
        "Statistics": {_x000D_
          "CreationDate": "2022-11-15T10:02:33.5192117+01:00",_x000D_
          "LastRefreshDate": "2020-11-09T16:23:12.166313+01:00",_x000D_
          "TotalRefreshCount": 9,_x000D_
          "CustomInfo": {}_x000D_
        }_x000D_
      },_x000D_
      "10528": {_x000D_
        "$type": "Inside.Core.Formula.Definition.DefinitionAC, Inside.Core.Formula",_x000D_
        "ID": 10528,_x000D_
        "Results": [_x000D_
          [_x000D_
            ""_x000D_
          ]_x000D_
        ],_x000D_
        "Statistics": {_x000D_
          "CreationDate": "2022-11-15T10:02:33.5192117+01:00",_x000D_
          "LastRefreshDate": "2020-11-09T16:23:12.1732939+01:00",_x000D_
          "TotalRefreshCount": 9,_x000D_
          "CustomInfo": {}_x000D_
        }_x000D_
      },_x000D_
      "10529": {_x000D_
        "$type": "Inside.Core.Formula.Definition.DefinitionAC, Inside.Core.Formula",_x000D_
        "ID": 10529,_x000D_
        "Results": [_x000D_
          [_x000D_
            ""_x000D_
          ]_x000D_
        ],_x000D_
        "Statistics": {_x000D_
          "CreationDate": "2022-11-15T10:02:33.5192117+01:00",_x000D_
          "LastRefreshDate": "2020-11-09T16:23:13.4899974+01:00",_x000D_
          "TotalRefreshCount": 8,_x000D_
          "CustomInfo": {}_x000D_
        }_x000D_
      },_x000D_
      "10530": {_x000D_
        "$type": "Inside.Core.Formula.Definition.DefinitionAC, Inside.Core.Formula",_x000D_
        "ID": 10530,_x000D_
        "Results": [_x000D_
          [_x000D_
            "Catégorie 3"_x000D_
          ]_x000D_
        ],_x000D_
        "Statistics": {_x000D_
          "CreationDate": "2022-11-15T10:02:33.5192117+01:00",_x000D_
          "LastRefreshDate": "2020-11-09T16:23:12.8208765+01:00",_x000D_
          "TotalRefreshCount": 9,_x000D_
          "CustomInfo": {}_x000D_
        }_x000D_
      },_x000D_
      "10531": {_x000D_
        "$type": "Inside.Core.Formula.Definition.DefinitionAC, Inside.Core.Formula",_x000D_
        "ID": 10531,_x000D_
        "Results": [_x000D_
          [_x000D_
            "Catégorie 2"_x000D_
          ]_x000D_
        ],_x000D_
        "Statistics": {_x000D_
          "CreationDate": "2022-11-15T10:02:33.5192117+01:00",_x000D_
          "LastRefreshDate": "2020-11-09T16:23:13.4989745+01:00",_x000D_
          "TotalRefreshCount": 8,_x000D_
          "CustomInfo": {}_x000D_
        }_x000D_
      },_x000D_
      "10532": {_x000D_
        "$type": "Inside.Core.Formula.Definition.DefinitionAC, Inside.Core.Formula",_x000D_
        "ID": 10532,_x000D_
        "Results": [_x000D_
          [_x000D_
            ""_x000D_
          ]_x000D_
        ],_x000D_
        "Statistics": {_x000D_
          "CreationDate": "2022-11-15T10:02:33.5192117+01:00",_x000D_
          "LastRefreshDate": "2020-11-09T16:23:11.7216911+01:00",_x000D_
          "TotalRefreshCount": 9,_x000D_
          "CustomInfo": {}_x000D_
        }_x000D_
      },_x000D_
      "10533": {_x000D_
        "$type": "Inside.Core.Formula.Definition.DefinitionAC, Inside.Core.Formula",_x000D_
        "ID": 10533,_x000D_
        "Results": [_x000D_
          [_x000D_
            "Catégorie 1"_x000D_
          ]_x000D_
        ],_x000D_
        "Statistics": {_x000D_
          "CreationDate": "2022-11-15T10:02:33.5192117+01:00",_x000D_
          "LastRefreshDate": "2020-11-09T16:23:14.8772476+01:00",_x000D_
          "TotalRefreshCount": 9,_x000D_
          "CustomInfo": {}_x000D_
        }_x000D_
      },_x000D_
      "10534": {_x000D_
        "$type": "Inside.Core.Formula.Definition.DefinitionAC, Inside.Core.Formula",_x000D_
        "ID": 10534,_x000D_
        "Results": [_x000D_
          [_x000D_
            ""_x000D_
          ]_x000D_
        ],_x000D_
        "Statistics": {_x000D_
          "CreationDate": "2022-11-15T10:02:33.5192117+01:00",_x000D_
          "LastRefreshDate": "2020-11-09T16:23:14.8792538+01:00",_x000D_
          "TotalRefreshCount": 9,_x000D_
          "CustomInfo": {}_x000D_
        }_x000D_
      },_x000D_
      "10535": {_x000D_
        "$type": "Inside.Core.Formula.Definition.DefinitionAC, Inside.Core.Formula",_x000D_
        "ID": 10535,_x000D_
        "Results": [_x000D_
          [_x000D_
            "Catégorie 4"_x000D_
          ]_x000D_
        ],_x000D_
        "Statistics": {_x000D_
          "CreationDate": "2022-11-15T10:02:33.5192117+01:00",_x000D_
          "LastRefreshDate": "2020-11-09T16:23:14.8812453+01:00",_x000D_
          "TotalRefreshCount": 9,_x000D_
          "CustomInfo": {}_x000D_
        }_x000D_
      },_x000D_
      "10536": {_x000D_
        "$type": "Inside.Core.Formula.Definition.DefinitionAC, Inside.Core.Formula",_x000D_
        "ID": 10536,_x000D_
        "Results": [_x000D_
          [_x000D_
            ""_x000D_
          ]_x000D_
        ],_x000D_
        "Statistics": {_x000D_
          "CreationDate": "2022-11-15T10:02:33.5192117+01:00",_x000D_
          "LastRefreshDate": "2020-11-09T16:23:14.8832037+01:00",_x000D_
          "TotalRefreshCount": 9,_x000D_
          "CustomInfo": {}_x000D_
        }_x000D_
      },_x000D_
      "10537": {_x000D_
        "$type": "Inside.Core.Formula.Definition.DefinitionAC, Inside.Core.Formula",_x000D_
        "ID": 10537,_x000D_
        "Results": [_x000D_
          [_x000D_
            ""_x000D_
          ]_x000D_
        ],_x000D_
        "Statistics": {_x000D_
          "CreationDate": "2022-11-15T10:02:33.5192117+01:00",_x000D_
          "LastRefreshDate": "2020-11-09T16:23:14.8861938+01:00",_x000D_
          "TotalRefreshCount": 9,_x000D_
          "CustomInfo": {}_x000D_
        }_x000D_
      },_x000D_
      "10538": {_x000D_
        "$type": "Inside.Core.Formula.Definition.DefinitionAC, Inside.Core.Formula",_x000D_
        "ID": 10538,_x000D_
        "Results": [_x000D_
          [_x000D_
            "Catégorie 3"_x000D_
          ]_x000D_
        ],_x000D_
        "Statistics": {_x000D_
          "CreationDate": "2022-11-15T10:02:33.5192117+01:00",_x000D_
          "LastRefreshDate": "2020-11-09T16:23:14.8892248+01:00",_x000D_
          "TotalRefreshCount": 9,_x000D_
          "CustomInfo": {}_x000D_
        }_x000D_
      },_x000D_
      "10539": {_x000D_
        "$type": "Inside.Core.Formula.Definition.DefinitionAC, Inside.Core.Formula",_x000D_
        "ID": 10539,_x000D_
        "Results": [_x000D_
          [_x000D_
            ""_x000D_
          ]_x000D_
        ],_x000D_
        "Statistics": {_x000D_
          "CreationDate": "2022-11-15T10:02:33.5192117+01:00",_x000D_
          "LastRefreshDate": "2020-11-09T16:23:14.8922085+01:00",_x000D_
          "TotalRefreshCount": 9,_x000D_
          "CustomInfo": {}_x000D_
        }_x000D_
      },_x000D_
      "10540": {_x000D_
        "$type": "Inside.Core.Formula.Definition.DefinitionAC, Inside.Core.Formula",_x000D_
        "ID": 10540,_x000D_
        "Results": [_x000D_
          [_x000D_
            "Catégorie 1"_x000D_
          ]_x000D_
        ],_x000D_
        "Statistics": {_x000D_
          "CreationDate": "2022-11-15T10:02:33.5192117+01:00",_x000D_
          "LastRefreshDate": "2020-11-09T16:23:14.894175+01:00",_x000D_
          "TotalRefreshCount": 9,_x000D_
          "CustomInfo": {}_x000D_
        }_x000D_
      },_x000D_
      "10541": {_x000D_
        "$type": "Inside.Core.Formula.Definition.DefinitionAC, Inside.Core.Formula",_x000D_
        "ID": 10541,_x000D_
        "Results": [_x000D_
          [_x000D_
            ""_x000D_
          ]_x000D_
        ],_x000D_
        "Statistics": {_x000D_
          "CreationDate": "2022-11-15T10:02:33.5192117+01:00",_x000D_
          "LastRefreshDate": "2020-11-09T16:23:14.8971974+01:00",_x000D_
          "TotalRefreshCount": 9,_x000D_
          "CustomInfo": {}_x000D_
        }_x000D_
      },_x000D_
      "10542": {_x000D_
        "$type": "Inside.Core.Formula.Definition.DefinitionAC, Inside.Core.Formula",_x000D_
        "ID": 10542,_x000D_
        "Results": [_x000D_
          [_x000D_
            "Catégorie 1"_x000D_
          ]_x000D_
        ],_x000D_
        "Statistics": {_x000D_
          "CreationDate": "2022-11-15T10:02:33.5192117+01:00",_x000D_
          "LastRefreshDate": "2020-11-09T16:23:14.8991908+01:00",_x000D_
          "TotalRefreshCount": 9,_x000D_
          "CustomInfo": {}_x000D_
        }_x000D_
      },_x000D_
      "10543": {_x000D_
        "$type": "Inside.Core.Formula.Definition.DefinitionAC, Inside.Core.Formula",_x000D_
        "ID": 10543,_x000D_
        "Results": [_x000D_
          [_x000D_
            "Catégorie 3"_x000D_
          ]_x000D_
        ],_x000D_
        "Statistics": {_x000D_
          "CreationDate": "2022-11-15T10:02:33.5192117+01:00",_x000D_
          "LastRefreshDate": "2020-11-09T16:23:14.9017052+01:00",_x000D_
          "TotalRefreshCount": 9,_x000D_
          "CustomInfo": {}_x000D_
        }_x000D_
      },_x000D_
      "10544": {_x000D_
        "$type": "Inside.Core.Formula.Definition.DefinitionAC, Inside.Core.Formula",_x000D_
        "ID": 10544,_x000D_
        "Results": [_x000D_
          [_x000D_
            "Catégorie 2"_x000D_
          ]_x000D_
        ],_x000D_
        "Statistics": {_x000D_
          "CreationDate": "2022-11-15T10:02:33.5192117+01:00",_x000D_
          "LastRefreshDate": "2020-11-09T16:23:14.9037018+01:00",_x000D_
          "TotalRefreshCount": 9,_x000D_
          "CustomInfo": {}_x000D_
        }_x000D_
      },_x000D_
      "10545": {_x000D_
        "$type": "Inside.Core.Formula.Definition.DefinitionAC, Inside.Core.Formula",_x000D_
        "ID": 10545,_x000D_
        "Results": [_x000D_
          [_x000D_
            "Catégorie 1"_x000D_
          ]_x000D_
        ],_x000D_
        "Statistics": {_x000D_
          "CreationDate": "2022-11-15T10:02:33.5192117+01:00",_x000D_
          "LastRefreshDate": "2020-11-09T16:23:14.9067243+01:00",_x000D_
          "TotalRefreshCount": 9,_x000D_
          "CustomInfo": {}_x000D_
        }_x000D_
      },_x000D_
      "10546": {_x000D_
        "$type": "Inside.Core.Formula.Definition.DefinitionAC, Inside.Core.Formula",_x000D_
        "ID": 10546,_x000D_
        "Results": [_x000D_
          [_x000D_
            ""_x000D_
          ]_x000D_
        ],_x000D_
        "Statistics": {_x000D_
          "CreationDate": "2022-11-15T10:02:33.5192117+01:00",_x000D_
          "LastRefreshDate": "2020-11-09T16:23:14.9086881+01:00",_x000D_
          "TotalRefreshCount": 9,_x000D_
          "CustomInfo": {}_x000D_
        }_x000D_
      },_x000D_
      "10547": {_x000D_
        "$type": "Inside.Core.Formula.Definition.DefinitionAC, Inside.Core.Formula",_x000D_
        "ID": 10547,_x000D_
        "Results": [_x000D_
          [_x000D_
            "Catégorie 3"_x000D_
          ]_x000D_
        ],_x000D_
        "Statistics": {_x000D_
          "CreationDate": "2022-11-15T10:02:33.5192117+01:00",_x000D_
          "LastRefreshDate": "2020-11-09T16:23:14.910682+01:00",_x000D_
          "TotalRefreshCount": 9,_x000D_
          "CustomInfo": {}_x000D_
        }_x000D_
      },_x000D_
      "10548": {_x000D_
        "$type": "Inside.Core.Formula.Definition.DefinitionAC, Inside.Core.Formula",_x000D_
        "ID": 10548,_x000D_
        "Results": [_x000D_
          [_x000D_
            ""_x000D_
          ]_x000D_
        ],_x000D_
        "Statistics": {_x000D_
          "CreationDate": "2022-11-15T10:02:33.5192117+01:00",_x000D_
          "LastRefreshDate": "2020-11-09T16:23:14.9127129+01:00",_x000D_
          "TotalRefreshCount": 9,_x000D_
          "CustomInfo": {}_x000D_
        }_x000D_
      },_x000D_
      "10549": {_x000D_
        "$type": "Inside.Core.Formula.Definition.DefinitionAC, Inside.Core.Formula",_x000D_
        "ID": 10549,_x000D_
        "Results": [_x000D_
          [_x000D_
            ""_x000D_
          ]_x000D_
        ],_x000D_
        "Statistics": {_x000D_
          "CreationDate": "2022-11-15T10:02:33.5192117+01:00",_x000D_
          "LastRefreshDate": "2020-11-09T16:23:14.9147083+01:00",_x000D_
          "TotalRefreshCount": 9,_x000D_
          "CustomInfo": {}_x000D_
        }_x000D_
      },_x000D_
      "10550": {_x000D_
        "$type": "Inside.Core.Formula.Definition.DefinitionAC, Inside.Core.Formula",_x000D_
        "ID": 10550,_x000D_
        "Results": [_x000D_
          [_x000D_
            ""_x000D_
          ]_x000D_
        ],_x000D_
        "Statistics": {_x000D_
          "CreationDate": "2022-11-15T10:02:33.5192117+01:00",_x000D_
          "LastRefreshDate": "2020-11-09T16:23:14.9167045+01:00",_x000D_
          "TotalRefreshCount": 9,_x000D_
          "CustomInfo": {}_x000D_
        }_x000D_
      },_x000D_
      "10551": {_x000D_
        "$type": "Inside.Core.Formula.Definition.DefinitionAC, Inside.Core.Formula",_x000D_
        "ID": 10551,_x000D_
        "Results": [_x000D_
          [_x000D_
            "Catégorie 1"_x000D_
          ]_x000D_
        ],_x000D_
        "Statistics": {_x000D_
          "CreationDate": "2022-11-15T10:02:33.5192117+01:00",_x000D_
          "LastRefreshDate": "2020-11-09T16:23:14.9196597+01:00",_x000D_
          "TotalRefreshCount": 9,_x000D_
          "CustomInfo": {}_x000D_
        }_x000D_
      },_x000D_
      "10552": {_x000D_
        "$type": "Inside.Core.Formula.Definition.DefinitionAC, Inside.Core.Formula",_x000D_
        "ID": 10552,_x000D_
        "Results": [_x000D_
          [_x000D_
            "Catégorie 3"_x000D_
          ]_x000D_
        ],_x000D_
        "Statistics": {_x000D_
          "CreationDate": "2022-11-15T10:02:33.5192117+01:00",_x000D_
          "LastRefreshDate": "2020-11-09T16:23:14.9216965+01:00",_x000D_
          "TotalRefreshCount": 9,_x000D_
          "CustomInfo": {}_x000D_
        }_x000D_
      },_x000D_
      "10553": {_x000D_
        "$type": "Inside.Core.Formula.Definition.DefinitionAC, Inside.Core.Formula",_x000D_
        "ID": 10553,_x000D_
        "Results": [_x000D_
          [_x000D_
            ""_x000D_
          ]_x000D_
        ],_x000D_
        "Statistics": {_x000D_
          "CreationDate": "2022-11-15T10:02:33.5192117+01:00",_x000D_
          "LastRefreshDate": "2020-11-09T16:23:14.9246462+01:00",_x000D_
          "TotalRefreshCount": 9,_x000D_
          "CustomInfo": {}_x000D_
        }_x000D_
      },_x000D_
      "10554": {_x000D_
        "$type": "Inside.Core.Formula.Definition.DefinitionAC, Inside.Core.Formula",_x000D_
        "ID": 10554,_x000D_
        "Results": [_x000D_
          [_x000D_
            ""_x000D_
          ]_x000D_
        ],_x000D_
        "Statistics": {_x000D_
          "CreationDate": "2022-11-15T10:02:33.5192117+01:00",_x000D_
          "LastRefreshDate": "2020-11-09T16:23:14.9266394+01:00",_x000D_
          "TotalRefreshCount": 9,_x000D_
          "CustomInfo": {}_x000D_
        }_x000D_
      },_x000D_
      "10555": {_x000D_
        "$type": "Inside.Core.Formula.Definition.DefinitionAC, Inside.Core.Formula",_x000D_
        "ID": 10555,_x000D_
        "Results": [_x000D_
          [_x000D_
            ""_x000D_
          ]_x000D_
        ],_x000D_
        "Statistics": {_x000D_
          "CreationDate": "2022-11-15T10:02:33.5192117+01:00",_x000D_
          "LastRefreshDate": "2020-11-09T16:23:14.9286337+01:00",_x000D_
          "TotalRefreshCount": 9,_x000D_
          "CustomInfo": {}_x000D_
        }_x000D_
      },_x000D_
      "10556": {_x000D_
        "$type": "Inside.Core.Formula.Definition.DefinitionAC, Inside.Core.Formula",_x000D_
        "ID": 10556,_x000D_
        "Results": [_x000D_
          [_x000D_
            "Catégorie 1"_x000D_
          ]_x000D_
        ],_x000D_
        "Statistics": {_x000D_
          "CreationDate": "2022-11-15T10:02:33.5192117+01:00",_x000D_
          "LastRefreshDate": "2020-11-09T16:23:14.9306286+01:00",_x000D_
          "TotalRefreshCount": 9,_x000D_
          "CustomInfo": {}_x000D_
        }_x000D_
      },_x000D_
      "10557": {_x000D_
        "$type": "Inside.Core.Formula.Definition.DefinitionAC, Inside.Core.Formula",_x000D_
        "ID": 10557,_x000D_
        "Results": [_x000D_
          [_x000D_
            "Catégorie 2"_x000D_
          ]_x000D_
        ],_x000D_
        "Statistics": {_x000D_
          "CreationDate": "2022-11-15T10:02:33.5192117+01:00",_x000D_
          "LastRefreshDate": "2020-11-09T16:23:14.9336216+01:00",_x000D_
          "TotalRefreshCount": 9,_x000D_
          "CustomInfo": {}_x000D_
        }_x000D_
      },_x000D_
      "10558": {_x000D_
        "$type": "Inside.Core.Formula.Definition.DefinitionAC, Inside.Core.Formula",_x000D_
        "ID": 10558,_x000D_
        "Results": [_x000D_
          [_x000D_
            ""_x000D_
          ]_x000D_
        ],_x000D_
        "Statistics": {_x000D_
          "CreationDate": "2022-11-15T10:02:33.5192117+01:00",_x000D_
          "LastRefreshDate": "2020-11-09T16:23:14.9381647+01:00",_x000D_
          "TotalRefreshCount": 9,_x000D_
          "CustomInfo": {}_x000D_
        }_x000D_
      },_x000D_
      "10559": {_x000D_
        "$type": "Inside.Core.Formula.Definition.DefinitionAC, Inside.Core.Formula",_x000D_
        "ID": 10559,_x000D_
        "Results": [_x000D_
          [_x000D_
            ""_x000D_
          ]_x000D_
        ],_x000D_
        "Statistics": {_x000D_
          "CreationDate": "2022-11-15T10:02:33.5192117+01:00",_x000D_
          "LastRefreshDate": "2020-11-09T16:23:14.9401126+01:00",_x000D_
          "TotalRefreshCount": 9,_x000D_
          "CustomInfo": {}_x000D_
        }_x000D_
      },_x000D_
      "10560": {_x000D_
        "$type": "Inside.Core.Formula.Definition.DefinitionAC, Inside.Core.Formula",_x000D_
        "ID": 10560,_x000D_
        "Results": [_x000D_
          [_x000D_
            "Catégorie 1"_x000D_
          ]_x000D_
        ],_x000D_
        "Statistics": {_x000D_
          "CreationDate": "2022-11-15T10:02:33.5192117+01:00",_x000D_
          "LastRefreshDate": "2020-11-09T16:23:14.9421071+01:00",_x000D_
          "TotalRefreshCount": 9,_x000D_
          "CustomInfo": {}_x000D_
        }_x000D_
      },_x000D_
      "10561": {_x000D_
        "$type": "Inside.Core.Formula.Definition.DefinitionAC, Inside.Core.Formula",_x000D_
        "ID": 10561,_x000D_
        "Results": [_x000D_
          [_x000D_
            "Catégorie 2"_x000D_
          ]_x000D_
        ],_x000D_
        "Statistics": {_x000D_
          "CreationDate": "2022-11-15T10:02:33.5192117+01:00",_x000D_
          "LastRefreshDate": "2020-11-09T16:23:14.9446105+01:00",_x000D_
          "TotalRefreshCount": 9,_x000D_
          "CustomInfo": {}_x000D_
        }_x000D_
      },_x000D_
      "10562": {_x000D_
        "$type": "Inside.Core.Formula.Definition.DefinitionAC, Inside.Core.Formula",_x000D_
        "ID": 10562,_x000D_
        "Results": [_x000D_
          [_x000D_
            ""_x000D_
          ]_x000D_
        ],_x000D_
        "Statistics": {_x000D_
          "CreationDate": "2022-11-15T10:02:33.5192117+01:00",_x000D_
          "LastRefreshDate": "2020-11-09T16:23:14.9466049+01:00",_x000D_
          "TotalRefreshCount": 9,_x000D_
          "CustomInfo": {}_x000D_
        }_x000D_
      },_x000D_
      "10563": {_x000D_
        "$type": "Inside.Core.Formula.Definition.DefinitionAC, Inside.Core.Formula",_x000D_
        "ID": 10563,_x000D_
        "Results": [_x000D_
          [_x000D_
            "Catégorie 1"_x000D_
          ]_x000D_
        ],_x000D_
        "Statistics": {_x000D_
          "CreationDate": "2022-11-15T10:02:33.5192117+01:00",_x000D_
          "LastRefreshDate": "2020-11-09T16:23:14.9485995+01:00",_x000D_
          "TotalRefreshCount": 9,_x000D_
          "CustomInfo": {}_x000D_
        }_x000D_
      },_x000D_
      "10564": {_x000D_
        "$type": "Inside.Core.Formula.Definition.DefinitionAC, Inside.Core.Formula",_x000D_
        "ID": 10564,_x000D_
        "Results": [_x000D_
          [_x000D_
            "250"_x000D_
          ]_x000D_
        ],_x000D_
        "Statistics": {_x000D_
          "CreationDate": "2022-11-15T10:02:33.5192117+01:00",_x000D_
          "LastRefreshDate": "2020-11-09T16:33:27.0359006+01:00",_x000D_
          "TotalRefreshCount": 10,_x000D_
          "CustomInfo": {}_x000D_
        }_x000D_
      },_x000D_
      "10565": {_x000D_
        "$type": "Inside.Core.Formula.Definition.DefinitionAC, Inside.Core.Formula",_x000D_
        "ID": 10565,_x000D_
        "Results": [_x000D_
          [_x000D_
            "400"_x000D_
          ]_x000D_
        ],_x000D_
        "Statistics": {_x000D_
          "CreationDate": "2022-11-15T10:02:33.5192117+01:00",_x000D_
          "LastRefreshDate": "2020-11-09T16:33:27.0388944+01:00",_x000D_
          "TotalRefreshCount": 10,_x000D_
          "CustomInfo": {}_x000D_
        }_x000D_
      },_x000D_
      "10566": {_x000D_
        "$type": "Inside.Core.Formula.Definition.DefinitionAC, Inside.Core.Formula",_x000D_
        "ID": 10566,_x000D_
        "Results": [_x000D_
          [_x000D_
            "150"_x000D_
          ]_x000D_
        ],_x000D_
        "Statistics": {_x000D_
          "CreationDate": "2022-11-15T10:02:33.5192117+01:00",_x000D_
          "LastRefreshDate": "2020-11-09T16:33:27.0408891+01:00",_x000D_
          "TotalRefreshCount": 10,_x000D_
          "CustomInfo": {}_x000D_
        }_x000D_
      },_x000D_
      "10567": {_x000D_
        "$type": "Inside.Core.Formula.Definition.DefinitionAC, Inside.Core.Formula",_x000D_
        "ID": 10567,_x000D_
        "Results": [_x000D_
          [_x000D_
            "150"_x000D_
          ]_x000D_
        ],_x000D_
        "Statistics": {_x000D_
          "CreationDate": "2022-11-15T10:02:33.5192117+01:00",_x000D_
          "LastRefreshDate": "2020-11-09T16:23:14.9565801+01:00",_x000D_
          "TotalRefreshCount": 9,_x000D_
          "CustomInfo": {}_x000D_
        }_x000D_
      },_x000D_
      "10568": {_x000D_
        "$type": "Inside.Core.Formula.Definition.DefinitionAC, Inside.Core.Formula",_x000D_
        "ID": 10568,_x000D_
        "Results": [_x000D_
          [_x000D_
            "200"_x000D_
          ]_x000D_
        ],_x000D_
        "Statistics": {_x000D_
          "CreationDate": "2022-11-15T10:02:33.5192117+01:00",_x000D_
          "LastRefreshDate": "2020-11-09T16:23:14.958974+01:00",_x000D_
          "TotalRefreshCount": 9,_x000D_
          "CustomInfo": {}_x000D_
        }_x000D_
      },_x000D_
      "10569": {_x000D_
        "$type": "Inside.Core.Formula.Definition.DefinitionAC, Inside.Core.Formula",_x000D_
        "ID": 10569,_x000D_
        "Results": [_x000D_
          [_x000D_
            "250"_x000D_
          ]_x000D_
        ],_x000D_
        "Statistics": {_x000D_
          "CreationDate": "2022-11-15T10:02:33.5192117+01:00",_x000D_
          "LastRefreshDate": "2020-11-09T16:23:14.9606364+01:00",_x000D_
          "TotalRefreshCount": 9,_x000D_
          "CustomInfo": {}_x000D_
        }_x000D_
      },_x000D_
      "10570": {_x000D_
        "$type": "Inside.Core.Formula.Definition.DefinitionAC, Inside.Core.Formula",_x000D_
        "ID": 10570,_x000D_
        "Results": [_x000D_
          [_x000D_
            "200"_x000D_
          ]_x000D_
        ],_x000D_
        "Statistics": {_x000D_
          "CreationDate": "2022-11-15T10:02:33.5192117+01:00",_x000D_
          "LastRefreshDate": "2020-11-09T16:23:14.9625636+01:00",_x000D_
          "TotalRefreshCount": 9,_x000D_
          "CustomInfo": {}_x000D_
        }_x000D_
      },_x000D_
      "10571": {_x000D_
        "$type": "Inside.Core.Formula.Definition.DefinitionAC, Inside.Core.Formula",_x000D_
        "ID": 10571,_x000D_
        "Results": [_x000D_
          [_x000D_
            "100"_x000D_
          ]_x000D_
        ],_x000D_
        "Statistics": {_x000D_
          "CreationDate": "2022-11-15T10:02:33.5192117+01:00",_x000D_
          "LastRefreshDate": "2020-11-09T16:23:14.9645582+01:00",_x000D_
          "TotalRefreshCount": 9,_x000D_
          "CustomInfo": {}_x000D_
        }_x000D_
      },_x000D_
      "10572": {_x000D_
        "$type": "Inside.Core.Formula.Definition.DefinitionAC, Inside.Core.Formula",_x000D_
        "ID": 10572,_x000D_
        "Results": [_x000D_
          [_x000D_
            "200"_x000D_
          ]_x000D_
        ],_x000D_
        "Statistics": {_x000D_
          "CreationDate": "2022-11-15T10:02:33.5192117+01:00",_x000D_
          "LastRefreshDate": "2020-11-09T16:23:14.9665529+01:00",_x000D_
          "TotalRefreshCount": 9,_x000D_
          "CustomInfo": {}_x000D_
        }_x000D_
      },_x000D_
      "10573": {_x000D_
        "$type": "Inside.Core.Formula.Definition.DefinitionAC, Inside.Core.Formula",_x000D_
        "ID": 10573,_x000D_
        "Results": [_x000D_
          [_x000D_
            "250"_x000D_
          ]_x000D_
        ],_x000D_
        "Statistics": {_x000D_
          "CreationDate": "2022-11-15T10:02:33.5192117+01:00",_x000D_
          "LastRefreshDate": "2020-11-09T16:23:14.9695464+01:00",_x000D_
          "TotalRefreshCount": 9,_x000D_
          "CustomInfo": {}_x000D_
        }_x000D_
      },_x000D_
      "10574": {_x000D_
        "$type": "Inside.Core.Formula.Definition.DefinitionAC, Inside.Core.Formula",_x000D_
        "ID": 10574,_x000D_
        "Results": [_x000D_
          [_x000D_
            "400"_x000D_
          ]_x000D_
        ],_x000D_
        "Statistics": {_x000D_
          "CreationDate": "2022-11-15T10:02:33.5192117+01:00",_x000D_
          "LastRefreshDate": "2020-11-09T16:23:14.9715396+01:00",_x000D_
          "TotalRefreshCount": 9,_x000D_
          "CustomInfo": {}_x000D_
        }_x000D_
      },_x000D_
      "10575": {_x000D_
        "$type": "Inside.Core.Formula.Definition.DefinitionAC, Inside.Core.Formula",_x000D_
        "ID": 10575,_x000D_
        "Results": [_x000D_
          [_x000D_
            "250"_x000D_
          ]_x000D_
        ],_x000D_
        "Statistics": {_x000D_
          "CreationDate": "2022-11-15T10:02:33.5192117+01:00",_x000D_
          "LastRefreshDate": "2020-11-09T16:23:14.9735344+01:00",_x000D_
          "TotalRefreshCount": 9,_x000D_
          "CustomInfo": {}_x000D_
        }_x000D_
      },_x000D_
      "10576": {_x000D_
        "$type": "Inside.Core.Formula.Definition.DefinitionAC, Inside.Core.Formula",_x000D_
        "ID": 10576,_x000D_
        "Results": [_x000D_
          [_x000D_
            "200"_x000D_
          ]_x000D_
        ],_x000D_
        "Statistics": {_x000D_
          "CreationDate": "2022-11-15T10:02:33.5192117+01:00",_x000D_
          "LastRefreshDate": "2020-11-09T16:23:14.9755602+01:00",_x000D_
          "TotalRefreshCount": 9,_x000D_
          "CustomInfo": {}_x000D_
        }_x000D_
      },_x000D_
      "10577": {_x000D_
        "$type": "Inside.Core.Formula.Definition.DefinitionAC, Inside.Core.Formula",_x000D_
        "ID": 10577,_x000D_
        "Results": [_x000D_
          [_x000D_
            "200"_x000D_
          ]_x000D_
        ],_x000D_
        "Statistics": {_x000D_
          "CreationDate": "2022-11-15T10:02:33.5192117+01:00",_x000D_
          "LastRefreshDate": "2020-11-09T16:23:14.9775552+01:00",_x000D_
          "TotalRefreshCount": 9,_x000D_
          "CustomInfo": {}_x000D_
        }_x000D_
      },_x000D_
      "10578": {_x000D_
        "$type": "Inside.Core.Formula.Definition.DefinitionAC, Inside.Core.Formula",_x000D_
        "ID": 10578,_x000D_
        "Results": [_x000D_
          [_x000D_
            "100"_x000D_
          ]_x000D_
        ],_x000D_
        "Statistics": {_x000D_
          "CreationDate": "2022-11-15T10:02:33.5192117+01:00",_x000D_
          "LastRefreshDate": "2020-11-09T16:23:14.9795504+01:00",_x000D_
          "TotalRefreshCount": 9,_x000D_
          "CustomInfo": {}_x000D_
        }_x000D_
      },_x000D_
      "10579": {_x000D_
        "$type": "Inside.Core.Formula.Definition.DefinitionAC, Inside.Core.Formula",_x000D_
        "ID": 10579,_x000D_
        "Results": [_x000D_
          [_x000D_
            "300"_x000D_
          ]_x000D_
        ],_x000D_
        "Statistics": {_x000D_
          "CreationDate": "2022-11-15T10:02:33.5192117+01:00",_x000D_
          "LastRefreshDate": "2020-11-09T16:23:14.9825126+01:00",_x000D_
          "TotalRefreshCount": 9,_x000D_
          "CustomInfo": {}_x000D_
        }_x000D_
      },_x000D_
      "10580": {_x000D_
        "$type": "Inside.Core.Formula.Definition.DefinitionAC, Inside.Core.Formula",_x000D_
        "ID": 10580,_x000D_
        "Results": [_x000D_
          [_x000D_
            "150"_x000D_
          ]_x000D_
        ],_x000D_
        "Statistics": {_x000D_
          "CreationDate": "2022-11-15T10:02:33.5192117+01:00",_x000D_
          "LastRefreshDate": "2020-11-09T16:23:14.9865028+01:00",_x000D_
          "TotalRefreshCount": 9,_x000D_
          "CustomInfo": {}_x000D_
        }_x000D_
      },_x000D_
      "10581": {_x000D_
        "$type": "Inside.Core.Formula.Definition.DefinitionAC, Inside.Core.Formula",_x000D_
        "ID": 10581,_x000D_
        "Results": [_x000D_
          [_x000D_
            "200"_x000D_
          ]_x000D_
        ],_x000D_
        "Statistics": {_x000D_
          "CreationDate": "2022-11-15T10:02:33.5192117+01:00",_x000D_
          "LastRefreshDate": "2020-11-09T16:23:14.9894941+01:00",_x000D_
          "TotalRefreshCount": 9,_x000D_
          "CustomInfo": {}_x000D_
        }_x000D_
      },_x000D_
      "10582": {_x000D_
        "$type": "Inside.Core.Formula.Definition.DefinitionAC, Inside.Core.Formula",_x000D_
        "ID": 10582,_x000D_
        "Results": [_x000D_
          [_x000D_
            "100"_x000D_
          ]_x000D_
        ],_x000D_
        "Statistics": {_x000D_
          "CreationDate": "2022-11-15T10:02:33.5192117+01:00",_x000D_
          "LastRefreshDate": "2020-11-09T16:23:14.9914885+01:00",_x000D_
          "TotalRefreshCount": 9,_x000D_
          "CustomInfo": {}_x000D_
        }_x000D_
      },_x000D_
      "10583": {_x000D_
        "$type": "Inside.Core.Formula.Definition.DefinitionAC, Inside.Core.Formula",_x000D_
        "ID": 10583,_x000D_
        "Results": [_x000D_
          [_x000D_
            "300"_x000D_
          ]_x000D_
        ],_x000D_
        "Statistics": {_x000D_
          "CreationDate": "2022-11-15T10:02:33.5192117+01:00",_x000D_
          "LastRefreshDate": "2020-11-09T16:23:14.9934837+01:00",_x000D_
          "TotalRefreshCount": 9,_x000D_
          "CustomInfo": {}_x000D_
        }_x000D_
      },_x000D_
      "10584": {_x000D_
        "$type": "Inside.Core.Formula.Definition.DefinitionAC, Inside.Core.Formula",_x000D_
        "ID": 10584,_x000D_
        "Results": [_x000D_
          [_x000D_
            "150"_x000D_
          ]_x000D_
        ],_x000D_
        "Statistics": {_x000D_
          "CreationDate": "2022-11-15T10:02:33.5192117+01:00",_x000D_
          "LastRefreshDate": "2020-11-09T16:23:14.9954765+01:00",_x000D_
          "TotalRefreshCount": 9,_x000D_
          "CustomInfo": {}_x000D_
        }_x000D_
      },_x000D_
      "10585": {_x000D_
        "$type": "Inside.Core.Formula.Definition.DefinitionAC, Inside.Core.Formula",_x000D_
        "ID": 10585,_x000D_
        "Results": [_x000D_
          [_x000D_
            "200"_x000D_
          ]_x000D_
        ],_x000D_
        "Statistics": {_x000D_
          "CreationDate": "2022-11-15T10:02:33.5192117+01:00",_x000D_
          "LastRefreshDate": "2020-11-09T16:23:14.9974714+01:00",_x000D_
          "TotalRefreshCount": 9,_x000D_
          "CustomInfo": {}_x000D_
        }_x000D_
      },_x000D_
      "10586": {_x000D_
        "$type": "Inside.Core.Formula.Definition.DefinitionAC, Inside.Core.Formula",_x000D_
        "ID": 10586,_x000D_
        "Results": [_x000D_
          [_x000D_
            "250"_x000D_
          ]_x000D_
        ],_x000D_
        "Statistics": {_x000D_
          "CreationDate": "2022-11-15T10:02:33.5192117+01:00",_x000D_
          "LastRefreshDate": "2020-11-09T16:23:15.0005044+01:00",_x000D_
          "TotalRefreshCount": 9,_x000D_
          "CustomInfo": {}_x000D_
        }_x000D_
      },_x000D_
      "10587": {_x000D_
        "$type": "Inside.Core.Formula.Definition.DefinitionAC, Inside.Core.Formula",_x000D_
        "ID": 10587,_x000D_
        "Results": [_x000D_
          [_x000D_
            "200"_x000D_
          ]_x000D_
        ],_x000D_
        "Statistics": {_x000D_
          "CreationDate": "2022-11-15T10:02:33.5192117+01:00",_x000D_
          "LastRefreshDate": "2020-11-09T16:23:15.0024648+01:00",_x000D_
          "TotalRefreshCount": 9,_x000D_
          "CustomInfo": {}_x000D_
        }_x000D_
      },_x000D_
      "10588": {_x000D_
        "$type": "Inside.Core.Formula.Definition.DefinitionAC, Inside.Core.Formula",_x000D_
        "ID": 10588,_x000D_
        "Results": [_x000D_
          [_x000D_
            "100"_x000D_
          ]_x000D_
        ],_x000D_
        "Statistics": {_x000D_
          "CreationDate": "2022-11-15T10:02:33.5192117+01:00",_x000D_
          "LastRefreshDate": "2020-11-09T16:23:15.0054573+01:00",_x000D_
          "TotalRefreshCount": 9,_x000D_
          "CustomInfo": {}_x000D_
        }_x000D_
      },_x000D_
      "10589": {_x000D_
        "$type": "Inside.Core.Formula.Definition.DefinitionAC, Inside.Core.Formula",_x000D_
        "ID": 10589,_x000D_
        "Results": [_x000D_
          [_x000D_
            "100"_x000D_
          ]_x000D_
        ],_x000D_
        "Statistics": {_x000D_
          "CreationDate": "2022-11-15T10:02:33.5192117+01:00",_x000D_
          "LastRefreshDate": "2020-11-09T16:23:15.0064541+01:00",_x000D_
          "TotalRefreshCount": 9,_x000D_
          "CustomInfo": {}_x000D_
        }_x000D_
      },_x000D_
      "10590": {_x000D_
        "$type": "Inside.Core.Formula.Definition.DefinitionAC, Inside.Core.Formula",_x000D_
        "ID": 10590,_x000D_
        "Results": [_x000D_
          [_x000D_
            "200"_x000D_
          ]_x000D_
        ],_x000D_
        "Statistics": {_x000D_
          "CreationDate": "2022-11-15T10:02:33.5192117+01:00",_x000D_
          "LastRefreshDate": "2020-11-09T16:23:15.0084868+01:00",_x000D_
          "TotalRefreshCount": 9,_x000D_
          "CustomInfo": {}_x000D_
        }_x000D_
      },_x000D_
      "10591": {_x000D_
        "$type": "Inside.Core.Formula.Definition.DefinitionAC, Inside.Core.Formula",_x000D_
        "ID": 10591,_x000D_
        "Results": [_x000D_
          [_x000D_
            "300"_x000D_
          ]_x000D_
        ],_x000D_
        "Statistics": {_x000D_
          "CreationDate": "2022-11-15T10:02:33.5192117+01:00",_x000D_
          "LastRefreshDate": "2020-11-09T16:23:15.0104817+01:00",_x000D_
          "TotalRefreshCount": 9,_x000D_
          "CustomInfo": {}_x000D_
        }_x000D_
      },_x000D_
      "10592": {_x000D_
        "$type": "Inside.Core.Formula.Definition.DefinitionAC, Inside.Core.Formula",_x000D_
        "ID": 10592,_x000D_
        "Results": [_x000D_
          [_x000D_
            "300"_x000D_
          ]_x000D_
        ],_x000D_
        "Statistics": {_x000D_
          "CreationDate": "2022-11-15T10:02:33.5192117+01:00",_x000D_
          "LastRefreshDate": "2020-11-09T16:23:15.01248+01:00",_x000D_
          "TotalRefreshCount": 9,_x000D_
          "CustomInfo": {}_x000D_
        }_x000D_
      },_x000D_
      "10593": {_x000D_
        "$type": "Inside.Core.Formula.Definition.DefinitionAC, Inside.Core.Formula",_x000D_
        "ID": 10593,_x000D_
        "Results": [_x000D_
          [_x000D_
            "100"_x000D_
      </t>
  </si>
  <si>
    <t xml:space="preserve">    ]_x000D_
        ],_x000D_
        "Statistics": {_x000D_
          "CreationDate": "2022-11-15T10:02:33.5192117+01:00",_x000D_
          "LastRefreshDate": "2020-11-09T16:23:15.0144338+01:00",_x000D_
          "TotalRefreshCount": 9,_x000D_
          "CustomInfo": {}_x000D_
        }_x000D_
      },_x000D_
      "10594": {_x000D_
        "$type": "Inside.Core.Formula.Definition.DefinitionAC, Inside.Core.Formula",_x000D_
        "ID": 10594,_x000D_
        "Results": [_x000D_
          [_x000D_
            "200"_x000D_
          ]_x000D_
        ],_x000D_
        "Statistics": {_x000D_
          "CreationDate": "2022-11-15T10:02:33.5192117+01:00",_x000D_
          "LastRefreshDate": "2020-11-09T16:23:15.0164289+01:00",_x000D_
          "TotalRefreshCount": 9,_x000D_
          "CustomInfo": {}_x000D_
        }_x000D_
      },_x000D_
      "10595": {_x000D_
        "$type": "Inside.Core.Formula.Definition.DefinitionAC, Inside.Core.Formula",_x000D_
        "ID": 10595,_x000D_
        "Results": [_x000D_
          [_x000D_
            "250"_x000D_
          ]_x000D_
        ],_x000D_
        "Statistics": {_x000D_
          "CreationDate": "2022-11-15T10:02:33.5192117+01:00",_x000D_
          "LastRefreshDate": "2020-11-09T16:23:15.0194207+01:00",_x000D_
          "TotalRefreshCount": 9,_x000D_
          "CustomInfo": {}_x000D_
        }_x000D_
      },_x000D_
      "10596": {_x000D_
        "$type": "Inside.Core.Formula.Definition.DefinitionAC, Inside.Core.Formula",_x000D_
        "ID": 10596,_x000D_
        "Results": [_x000D_
          [_x000D_
            "200"_x000D_
          ]_x000D_
        ],_x000D_
        "Statistics": {_x000D_
          "CreationDate": "2022-11-15T10:02:33.5192117+01:00",_x000D_
          "LastRefreshDate": "2020-11-09T16:23:15.0214489+01:00",_x000D_
          "TotalRefreshCount": 9,_x000D_
          "CustomInfo": {}_x000D_
        }_x000D_
      },_x000D_
      "10597": {_x000D_
        "$type": "Inside.Core.Formula.Definition.DefinitionAC, Inside.Core.Formula",_x000D_
        "ID": 10597,_x000D_
        "Results": [_x000D_
          [_x000D_
            "100"_x000D_
          ]_x000D_
        ],_x000D_
        "Statistics": {_x000D_
          "CreationDate": "2022-11-15T10:02:33.5192117+01:00",_x000D_
          "LastRefreshDate": "2020-11-09T16:23:15.0234414+01:00",_x000D_
          "TotalRefreshCount": 9,_x000D_
          "CustomInfo": {}_x000D_
        }_x000D_
      },_x000D_
      "10598": {_x000D_
        "$type": "Inside.Core.Formula.Definition.DefinitionAC, Inside.Core.Formula",_x000D_
        "ID": 10598,_x000D_
        "Results": [_x000D_
          [_x000D_
            "100"_x000D_
          ]_x000D_
        ],_x000D_
        "Statistics": {_x000D_
          "CreationDate": "2022-11-15T10:02:33.5192117+01:00",_x000D_
          "LastRefreshDate": "2020-11-09T16:23:15.0313876+01:00",_x000D_
          "TotalRefreshCount": 9,_x000D_
          "CustomInfo": {}_x000D_
        }_x000D_
      },_x000D_
      "10599": {_x000D_
        "$type": "Inside.Core.Formula.Definition.DefinitionAC, Inside.Core.Formula",_x000D_
        "ID": 10599,_x000D_
        "Results": [_x000D_
          [_x000D_
            "200"_x000D_
          ]_x000D_
        ],_x000D_
        "Statistics": {_x000D_
          "CreationDate": "2022-11-15T10:02:33.5192117+01:00",_x000D_
          "LastRefreshDate": "2020-11-09T16:23:15.0343818+01:00",_x000D_
          "TotalRefreshCount": 9,_x000D_
          "CustomInfo": {}_x000D_
        }_x000D_
      },_x000D_
      "10600": {_x000D_
        "$type": "Inside.Core.Formula.Definition.DefinitionAC, Inside.Core.Formula",_x000D_
        "ID": 10600,_x000D_
        "Results": [_x000D_
          [_x000D_
            "100"_x000D_
          ]_x000D_
        ],_x000D_
        "Statistics": {_x000D_
          "CreationDate": "2022-11-15T10:02:33.5192117+01:00",_x000D_
          "LastRefreshDate": "2020-11-09T16:23:15.0363767+01:00",_x000D_
          "TotalRefreshCount": 9,_x000D_
          "CustomInfo": {}_x000D_
        }_x000D_
      },_x000D_
      "10601": {_x000D_
        "$type": "Inside.Core.Formula.Definition.DefinitionAC, Inside.Core.Formula",_x000D_
        "ID": 10601,_x000D_
        "Results": [_x000D_
          [_x000D_
            "300"_x000D_
          ]_x000D_
        ],_x000D_
        "Statistics": {_x000D_
          "CreationDate": "2022-11-15T10:02:33.5192117+01:00",_x000D_
          "LastRefreshDate": "2020-11-09T16:23:15.0383702+01:00",_x000D_
          "TotalRefreshCount": 9,_x000D_
          "CustomInfo": {}_x000D_
        }_x000D_
      },_x000D_
      "10602": {_x000D_
        "$type": "Inside.Core.Formula.Definition.DefinitionAC, Inside.Core.Formula",_x000D_
        "ID": 10602,_x000D_
        "Results": [_x000D_
          [_x000D_
            "150"_x000D_
          ]_x000D_
        ],_x000D_
        "Statistics": {_x000D_
          "CreationDate": "2022-11-15T10:02:33.5192117+01:00",_x000D_
          "LastRefreshDate": "2020-11-09T16:23:15.040365+01:00",_x000D_
          "TotalRefreshCount": 9,_x000D_
          "CustomInfo": {}_x000D_
        }_x000D_
      },_x000D_
      "10603": {_x000D_
        "$type": "Inside.Core.Formula.Definition.DefinitionAC, Inside.Core.Formula",_x000D_
        "ID": 10603,_x000D_
        "Results": [_x000D_
          [_x000D_
            "250"_x000D_
          ]_x000D_
        ],_x000D_
        "Statistics": {_x000D_
          "CreationDate": "2022-11-15T10:02:33.5192117+01:00",_x000D_
          "LastRefreshDate": "2020-11-09T16:23:15.0423596+01:00",_x000D_
          "TotalRefreshCount": 9,_x000D_
          "CustomInfo": {}_x000D_
        }_x000D_
      },_x000D_
      "10604": {_x000D_
        "$type": "Inside.Core.Formula.Definition.DefinitionAC, Inside.Core.Formula",_x000D_
        "ID": 10604,_x000D_
        "Results": [_x000D_
          [_x000D_
            "300"_x000D_
          ]_x000D_
        ],_x000D_
        "Statistics": {_x000D_
          "CreationDate": "2022-11-15T10:02:33.5192117+01:00",_x000D_
          "LastRefreshDate": "2020-11-09T16:23:15.0443544+01:00",_x000D_
          "TotalRefreshCount": 9,_x000D_
          "CustomInfo": {}_x000D_
        }_x000D_
      },_x000D_
      "10605": {_x000D_
        "$type": "Inside.Core.Formula.Definition.DefinitionAC, Inside.Core.Formula",_x000D_
        "ID": 10605,_x000D_
        "Results": [_x000D_
          [_x000D_
            "250"_x000D_
          ]_x000D_
        ],_x000D_
        "Statistics": {_x000D_
          "CreationDate": "2022-11-15T10:02:33.5192117+01:00",_x000D_
          "LastRefreshDate": "2020-11-09T16:23:15.0463491+01:00",_x000D_
          "TotalRefreshCount": 9,_x000D_
          "CustomInfo": {}_x000D_
        }_x000D_
      },_x000D_
      "10606": {_x000D_
        "$type": "Inside.Core.Formula.Definition.DefinitionAC, Inside.Core.Formula",_x000D_
        "ID": 10606,_x000D_
        "Results": [_x000D_
          [_x000D_
            "100"_x000D_
          ]_x000D_
        ],_x000D_
        "Statistics": {_x000D_
          "CreationDate": "2022-11-15T10:02:33.5192117+01:00",_x000D_
          "LastRefreshDate": "2020-11-09T16:23:15.0473869+01:00",_x000D_
          "TotalRefreshCount": 9,_x000D_
          "CustomInfo": {}_x000D_
        }_x000D_
      },_x000D_
      "10607": {_x000D_
        "$type": "Inside.Core.Formula.Definition.DefinitionAC, Inside.Core.Formula",_x000D_
        "ID": 10607,_x000D_
        "Results": [_x000D_
          [_x000D_
            "200"_x000D_
          ]_x000D_
        ],_x000D_
        "Statistics": {_x000D_
          "CreationDate": "2022-11-15T10:02:33.5192117+01:00",_x000D_
          "LastRefreshDate": "2020-11-09T16:23:15.0493872+01:00",_x000D_
          "TotalRefreshCount": 9,_x000D_
          "CustomInfo": {}_x000D_
        }_x000D_
      },_x000D_
      "10608": {_x000D_
        "$type": "Inside.Core.Formula.Definition.DefinitionAC, Inside.Core.Formula",_x000D_
        "ID": 10608,_x000D_
        "Results": [_x000D_
          [_x000D_
            "250"_x000D_
          ]_x000D_
        ],_x000D_
        "Statistics": {_x000D_
          "CreationDate": "2022-11-15T10:02:33.5192117+01:00",_x000D_
          "LastRefreshDate": "2020-11-09T16:23:15.0528887+01:00",_x000D_
          "TotalRefreshCount": 9,_x000D_
          "CustomInfo": {}_x000D_
        }_x000D_
      },_x000D_
      "10609": {_x000D_
        "$type": "Inside.Core.Formula.Definition.DefinitionAC, Inside.Core.Formula",_x000D_
        "ID": 10609,_x000D_
        "Results": [_x000D_
          [_x000D_
            "400"_x000D_
          ]_x000D_
        ],_x000D_
        "Statistics": {_x000D_
          "CreationDate": "2022-11-15T10:02:33.5192117+01:00",_x000D_
          "LastRefreshDate": "2020-11-09T16:23:15.0558786+01:00",_x000D_
          "TotalRefreshCount": 9,_x000D_
          "CustomInfo": {}_x000D_
        }_x000D_
      },_x000D_
      "10610": {_x000D_
        "$type": "Inside.Core.Formula.Definition.DefinitionAC, Inside.Core.Formula",_x000D_
        "ID": 10610,_x000D_
        "Results": [_x000D_
          [_x000D_
            "250"_x000D_
          ]_x000D_
        ],_x000D_
        "Statistics": {_x000D_
          "CreationDate": "2022-11-15T10:02:33.5192117+01:00",_x000D_
          "LastRefreshDate": "2020-11-09T16:23:15.0569106+01:00",_x000D_
          "TotalRefreshCount": 9,_x000D_
          "CustomInfo": {}_x000D_
        }_x000D_
      },_x000D_
      "10611": {_x000D_
        "$type": "Inside.Core.Formula.Definition.DefinitionAC, Inside.Core.Formula",_x000D_
        "ID": 10611,_x000D_
        "Results": [_x000D_
          [_x000D_
            "150"_x000D_
          ]_x000D_
        ],_x000D_
        "Statistics": {_x000D_
          "CreationDate": "2022-11-15T10:02:33.5192117+01:00",_x000D_
          "LastRefreshDate": "2020-11-09T16:23:15.0588717+01:00",_x000D_
          "TotalRefreshCount": 9,_x000D_
          "CustomInfo": {}_x000D_
        }_x000D_
      },_x000D_
      "10612": {_x000D_
        "$type": "Inside.Core.Formula.Definition.DefinitionAC, Inside.Core.Formula",_x000D_
        "ID": 10612,_x000D_
        "Results": [_x000D_
          [_x000D_
            "200"_x000D_
          ]_x000D_
        ],_x000D_
        "Statistics": {_x000D_
          "CreationDate": "2022-11-15T10:02:33.5192117+01:00",_x000D_
          "LastRefreshDate": "2020-11-09T16:23:15.0608663+01:00",_x000D_
          "TotalRefreshCount": 9,_x000D_
          "CustomInfo": {}_x000D_
        }_x000D_
      },_x000D_
      "10613": {_x000D_
        "$type": "Inside.Core.Formula.Definition.DefinitionAC, Inside.Core.Formula",_x000D_
        "ID": 10613,_x000D_
        "Results": [_x000D_
          [_x000D_
            "100"_x000D_
          ]_x000D_
        ],_x000D_
        "Statistics": {_x000D_
          "CreationDate": "2022-11-15T10:02:33.5192117+01:00",_x000D_
          "LastRefreshDate": "2020-11-09T16:23:15.0628965+01:00",_x000D_
          "TotalRefreshCount": 9,_x000D_
          "CustomInfo": {}_x000D_
        }_x000D_
      },_x000D_
      "10614": {_x000D_
        "$type": "Inside.Core.Formula.Definition.DefinitionAC, Inside.Core.Formula",_x000D_
        "ID": 10614,_x000D_
        "Results": [_x000D_
          [_x000D_
            "300"_x000D_
          ]_x000D_
        ],_x000D_
        "Statistics": {_x000D_
          "CreationDate": "2022-11-15T10:02:33.5192117+01:00",_x000D_
          "LastRefreshDate": "2020-11-09T16:23:15.0648549+01:00",_x000D_
          "TotalRefreshCount": 9,_x000D_
          "CustomInfo": {}_x000D_
        }_x000D_
      },_x000D_
      "10615": {_x000D_
        "$type": "Inside.Core.Formula.Definition.DefinitionAC, Inside.Core.Formula",_x000D_
        "ID": 10615,_x000D_
        "Results": [_x000D_
          [_x000D_
            "100"_x000D_
          ]_x000D_
        ],_x000D_
        "Statistics": {_x000D_
          "CreationDate": "2022-11-15T10:02:33.5192117+01:00",_x000D_
          "LastRefreshDate": "2020-11-09T16:23:15.0668833+01:00",_x000D_
          "TotalRefreshCount": 9,_x000D_
          "CustomInfo": {}_x000D_
        }_x000D_
      },_x000D_
      "10616": {_x000D_
        "$type": "Inside.Core.Formula.Definition.DefinitionAC, Inside.Core.Formula",_x000D_
        "ID": 10616,_x000D_
        "Results": [_x000D_
          [_x000D_
            "Ingénieur et cadre"_x000D_
          ]_x000D_
        ],_x000D_
        "Statistics": {_x000D_
          "CreationDate": "2022-11-15T10:02:33.5192117+01:00",_x000D_
          "LastRefreshDate": "2020-11-09T16:23:13.132342+01:00",_x000D_
          "TotalRefreshCount": 8,_x000D_
          "CustomInfo": {}_x000D_
        }_x000D_
      },_x000D_
      "10617": {_x000D_
        "$type": "Inside.Core.Formula.Definition.DefinitionAC, Inside.Core.Formula",_x000D_
        "ID": 10617,_x000D_
        "Results": [_x000D_
          [_x000D_
            "Employé"_x000D_
          ]_x000D_
        ],_x000D_
        "Statistics": {_x000D_
          "CreationDate": "2022-11-15T10:02:33.5192117+01:00",_x000D_
          "LastRefreshDate": "2020-11-09T16:23:13.1552818+01:00",_x000D_
          "TotalRefreshCount": 8,_x000D_
          "CustomInfo": {}_x000D_
        }_x000D_
      },_x000D_
      "10618": {_x000D_
        "$type": "Inside.Core.Formula.Definition.DefinitionAC, Inside.Core.Formula",_x000D_
        "ID": 10618,_x000D_
        "Results": [_x000D_
          [_x000D_
            "Employé"_x000D_
          ]_x000D_
        ],_x000D_
        "Statistics": {_x000D_
          "CreationDate": "2022-11-15T10:02:33.5192117+01:00",_x000D_
          "LastRefreshDate": "2020-11-09T16:23:13.1802166+01:00",_x000D_
          "TotalRefreshCount": 8,_x000D_
          "CustomInfo": {}_x000D_
        }_x000D_
      },_x000D_
      "10619": {_x000D_
        "$type": "Inside.Core.Formula.Definition.DefinitionAC, Inside.Core.Formula",_x000D_
        "ID": 10619,_x000D_
        "Results": [_x000D_
          [_x000D_
            "Employé"_x000D_
          ]_x000D_
        ],_x000D_
        "Statistics": {_x000D_
          "CreationDate": "2022-11-15T10:02:33.5192117+01:00",_x000D_
          "LastRefreshDate": "2020-11-09T16:23:13.2047509+01:00",_x000D_
          "TotalRefreshCount": 8,_x000D_
          "CustomInfo": {}_x000D_
        }_x000D_
      },_x000D_
      "10620": {_x000D_
        "$type": "Inside.Core.Formula.Definition.DefinitionAC, Inside.Core.Formula",_x000D_
        "ID": 10620,_x000D_
        "Results": [_x000D_
          [_x000D_
            "Ingénieur et cadre"_x000D_
          ]_x000D_
        ],_x000D_
        "Statistics": {_x000D_
          "CreationDate": "2022-11-15T10:02:33.5192117+01:00",_x000D_
          "LastRefreshDate": "2020-11-09T16:23:13.2286878+01:00",_x000D_
          "TotalRefreshCount": 8,_x000D_
          "CustomInfo": {}_x000D_
        }_x000D_
      },_x000D_
      "10621": {_x000D_
        "$type": "Inside.Core.Formula.Definition.DefinitionAC, Inside.Core.Formula",_x000D_
        "ID": 10621,_x000D_
        "Results": [_x000D_
          [_x000D_
            "Ingénieur et cadre"_x000D_
          ]_x000D_
        ],_x000D_
        "Statistics": {_x000D_
          "CreationDate": "2022-11-15T10:02:33.5192117+01:00",_x000D_
          "LastRefreshDate": "2020-11-09T16:23:13.2486339+01:00",_x000D_
          "TotalRefreshCount": 8,_x000D_
          "CustomInfo": {}_x000D_
        }_x000D_
      },_x000D_
      "10622": {_x000D_
        "$type": "Inside.Core.Formula.Definition.DefinitionAC, Inside.Core.Formula",_x000D_
        "ID": 10622,_x000D_
        "Results": [_x000D_
          [_x000D_
            "3"_x000D_
          ]_x000D_
        ],_x000D_
        "Statistics": {_x000D_
          "CreationDate": "2022-11-15T10:02:33.5192117+01:00",_x000D_
          "LastRefreshDate": "2020-11-09T16:33:27.1407614+01:00",_x000D_
          "TotalRefreshCount": 9,_x000D_
          "CustomInfo": {}_x000D_
        }_x000D_
      },_x000D_
      "10623": {_x000D_
        "$type": "Inside.Core.Formula.Definition.DefinitionAC, Inside.Core.Formula",_x000D_
        "ID": 10623,_x000D_
        "Results": [_x000D_
          [_x000D_
            "2"_x000D_
          ]_x000D_
        ],_x000D_
        "Statistics": {_x000D_
          "CreationDate": "2022-11-15T10:02:33.5192117+01:00",_x000D_
          "LastRefreshDate": "2020-11-09T16:23:13.3035033+01:00",_x000D_
          "TotalRefreshCount": 8,_x000D_
          "CustomInfo": {}_x000D_
        }_x000D_
      },_x000D_
      "10624": {_x000D_
        "$type": "Inside.Core.Formula.Definition.DefinitionAC, Inside.Core.Formula",_x000D_
        "ID": 10624,_x000D_
        "Results": [_x000D_
          [_x000D_
            "2"_x000D_
          ]_x000D_
        ],_x000D_
        "Statistics": {_x000D_
          "CreationDate": "2022-11-15T10:02:33.5192117+01:00",_x000D_
          "LastRefreshDate": "2020-11-09T16:23:13.3334114+01:00",_x000D_
          "TotalRefreshCount": 8,_x000D_
          "CustomInfo": {}_x000D_
        }_x000D_
      },_x000D_
      "10625": {_x000D_
        "$type": "Inside.Core.Formula.Definition.DefinitionAC, Inside.Core.Formula",_x000D_
        "ID": 10625,_x000D_
        "Results": [_x000D_
          [_x000D_
            "1"_x000D_
          ]_x000D_
        ],_x000D_
        "Statistics": {_x000D_
          "CreationDate": "2022-11-15T10:02:33.5192117+01:00",_x000D_
          "LastRefreshDate": "2020-11-09T16:23:13.3593425+01:00",_x000D_
          "TotalRefreshCount": 8,_x000D_
          "CustomInfo": {}_x000D_
        }_x000D_
      },_x000D_
      "10626": {_x000D_
        "$type": "Inside.Core.Formula.Definition.DefinitionAC, Inside.Core.Formula",_x000D_
        "ID": 10626,_x000D_
        "Results": [_x000D_
          [_x000D_
            "3"_x000D_
          ]_x000D_
        ],_x000D_
        "Statistics": {_x000D_
          "CreationDate": "2022-11-15T10:02:33.5192117+01:00",_x000D_
          "LastRefreshDate": "2020-11-09T16:23:13.3922545+01:00",_x000D_
          "TotalRefreshCount": 8,_x000D_
          "CustomInfo": {}_x000D_
        }_x000D_
      },_x000D_
      "10627": {_x000D_
        "$type": "Inside.Core.Formula.Definition.DefinitionAC, Inside.Core.Formula",_x000D_
        "ID": 10627,_x000D_
        "Results": [_x000D_
          [_x000D_
            "1"_x000D_
          ]_x000D_
        ],_x000D_
        "Statistics": {_x000D_
          "CreationDate": "2022-11-15T10:02:33.5192117+01:00",_x000D_
          "LastRefreshDate": "2020-11-09T16:23:12.095498+01:00",_x000D_
          "TotalRefreshCount": 9,_x000D_
          "CustomInfo": {}_x000D_
        }_x000D_
      },_x000D_
      "10628": {_x000D_
        "$type": "Inside.Core.Formula.Definition.DefinitionAC, Inside.Core.Formula",_x000D_
        "ID": 10628,_x000D_
        "Results": [_x000D_
          [_x000D_
            "1"_x000D_
          ]_x000D_
        ],_x000D_
        "Statistics": {_x000D_
          "CreationDate": "2022-11-15T10:02:33.5192117+01:00",_x000D_
          "LastRefreshDate": "2020-11-09T16:23:12.1024824+01:00",_x000D_
          "TotalRefreshCount": 9,_x000D_
          "CustomInfo": {}_x000D_
        }_x000D_
      },_x000D_
      "10629": {_x000D_
        "$type": "Inside.Core.Formula.Definition.DefinitionAC, Inside.Core.Formula",_x000D_
        "ID": 10629,_x000D_
        "Results": [_x000D_
          [_x000D_
            "2"_x000D_
          ]_x000D_
        ],_x000D_
        "Statistics": {_x000D_
          "CreationDate": "2022-11-15T10:02:33.5192117+01:00",_x000D_
          "LastRefreshDate": "2020-11-09T16:23:12.1094965+01:00",_x000D_
          "TotalRefreshCount": 9,_x000D_
          "CustomInfo": {}_x000D_
        }_x000D_
      },_x000D_
      "10630": {_x000D_
        "$type": "Inside.Core.Formula.Definition.DefinitionAC, Inside.Core.Formula",_x000D_
        "ID": 10630,_x000D_
        "Results": [_x000D_
          [_x000D_
            "3"_x000D_
          ]_x000D_
        ],_x000D_
        "Statistics": {_x000D_
          "CreationDate": "2022-11-15T10:02:33.5192117+01:00",_x000D_
          "LastRefreshDate": "2020-11-09T16:23:12.1184398+01:00",_x000D_
          "TotalRefreshCount": 9,_x000D_
          "CustomInfo": {}_x000D_
        }_x000D_
      },_x000D_
      "10631": {_x000D_
        "$type": "Inside.Core.Formula.Definition.DefinitionAC, Inside.Core.Formula",_x000D_
        "ID": 10631,_x000D_
        "Results": [_x000D_
          [_x000D_
            "Catégorie 3"_x000D_
          ]_x000D_
        ],_x000D_
        "Statistics": {_x000D_
          "CreationDate": "2022-11-15T10:02:33.5192117+01:00",_x000D_
          "LastRefreshDate": "2020-11-09T16:33:27.1637001+01:00",_x000D_
          "TotalRefreshCount": 9,_x000D_
          "CustomInfo": {}_x000D_
        }_x000D_
      },_x000D_
      "10632": {_x000D_
        "$type": "Inside.Core.Formula.Definition.DefinitionAC, Inside.Core.Formula",_x000D_
        "ID": 10632,_x000D_
        "Results": [_x000D_
          [_x000D_
            ""_x000D_
          ]_x000D_
        ],_x000D_
        "Statistics": {_x000D_
          "CreationDate": "2022-11-15T10:02:33.5192117+01:00",_x000D_
          "LastRefreshDate": "2020-11-09T16:23:12.1393837+01:00",_x000D_
          "TotalRefreshCount": 9,_x000D_
          "CustomInfo": {}_x000D_
        }_x000D_
      },_x000D_
      "10633": {_x000D_
        "$type": "Inside.Core.Formula.Definition.DefinitionAC, Inside.Core.Formula",_x000D_
        "ID": 10633,_x000D_
        "Results": [_x000D_
          [_x000D_
            ""_x000D_
          ]_x000D_
        ],_x000D_
        "Statistics": {_x000D_
          "CreationDate": "2022-11-15T10:02:33.5192117+01:00",_x000D_
          "LastRefreshDate": "2020-11-09T16:23:13.4650636+01:00",_x000D_
          "TotalRefreshCount": 8,_x000D_
          "CustomInfo": {}_x000D_
        }_x000D_
      },_x000D_
      "10634": {_x000D_
        "$type": "Inside.Core.Formula.Definition.DefinitionAC, Inside.Core.Formula",_x000D_
        "ID": 10634,_x000D_
        "Results": [_x000D_
          [_x000D_
            "Catégorie 1"_x000D_
          ]_x000D_
        ],_x000D_
        "Statistics": {_x000D_
          "CreationDate": "2022-11-15T10:02:33.5192117+01:00",_x000D_
          "LastRefreshDate": "2020-11-09T16:23:12.7993837+01:00",_x000D_
          "TotalRefreshCount": 9,_x000D_
          "CustomInfo": {}_x000D_
        }_x000D_
      },_x000D_
      "10635": {_x000D_
        "$type": "Inside.Core.Formula.Definition.DefinitionAC, Inside.Core.Formula",_x000D_
        "ID": 10635,_x000D_
        "Results": [_x000D_
          [_x000D_
            "Catégorie 4"_x000D_
          ]_x000D_
        ],_x000D_
        "Statistics": {_x000D_
          "CreationDate": "2022-11-15T10:02:33.5192117+01:00",_x000D_
          "LastRefreshDate": "2020-11-09T16:23:12.8049187+01:00",_x000D_
          "TotalRefreshCount": 9,_x000D_
          "CustomInfo": {}_x000D_
        }_x000D_
      },_x000D_
      "10636": {_x000D_
        "$type": "Inside.Core.Formula.Definition.DefinitionAC, Inside.Core.Formula",_x000D_
        "ID": 10636,_x000D_
        "Results": [_x000D_
          [_x000D_
            ""_x000D_
          ]_x000D_
        ],_x000D_
        "Statistics": {_x000D_
          "CreationDate": "2022-11-15T10:02:33.5192117+01:00",_x000D_
          "LastRefreshDate": "2020-11-09T16:23:12.8099066+01:00",_x000D_
          "TotalRefreshCount": 9,_x000D_
          "CustomInfo": {}_x000D_
        }_x000D_
      },_x000D_
      "10637": {_x000D_
        "$type": "Inside.Core.Formula.Definition.DefinitionAC, Inside.Core.Formula",_x000D_
        "ID": 10637,_x000D_
        "Results": [_x000D_
          [_x000D_
            "Catégorie 2"_x000D_
          ]_x000D_
        ],_x000D_
        "Statistics": {_x000D_
          "CreationDate": "2022-11-15T10:02:33.5192117+01:00",_x000D_
          "LastRefreshDate": "2020-11-09T16:23:12.8138953+01:00",_x000D_
          "TotalRefreshCount": 9,_x000D_
          "CustomInfo": {}_x000D_
        }_x000D_
      },_x000D_
      "10638": {_x000D_
        "$type": "Inside.Core.Formula.Definition.DefinitionAC, Inside.Core.Formula",_x000D_
        "ID": 10638,_x000D_
        "Results": [_x000D_
          [_x000D_
            ""_x000D_
          ]_x000D_
        ],_x000D_
        "Statistics": {_x000D_
          "CreationDate": "2022-11-15T10:02:33.5192117+01:00",_x000D_
          "LastRefreshDate": "2020-11-09T16:23:11.7137174+01:00",_x000D_
          "TotalRefreshCount": 9,_x000D_
          "CustomInfo": {}_x000D_
        }_x000D_
      },_x000D_
      "10639": {_x000D_
        "$type": "Inside.Core.Formula.Definition.DefinitionAC, Inside.Core.Formula",_x000D_
        "ID": 10639,_x000D_
        "Results": [_x000D_
          [_x000D_
            "Catégorie 5"_x000D_
          ]_x000D_
        ],_x000D_
        "Statistics": {_x000D_
          "CreationDate": "2022-11-15T10:02:33.5192117+01:00",_x000D_
          "LastRefreshDate": "2020-11-09T16:23:14.1218282+01:00",_x000D_
          "TotalRefreshCount": 8,_x000D_
          "CustomInfo": {}_x000D_
        }_x000D_
      },_x000D_
      "10640": {_x000D_
        "$type": "Inside.Core.Formula.Definition.DefinitionAC, Inside.Core.Formula",_x000D_
        "ID": 10640,_x000D_
        "Results": [_x000D_
          [_x000D_
            "Catégorie 2"_x000D_
          ]_x000D_
        ],_x000D_
        "Statistics": {_x000D_
          "CreationDate": "2022-11-15T10:02:33.5192117+01:00",_x000D_
          "LastRefreshDate": "2020-11-09T16:23:15.3425255+01:00",_x000D_
          "TotalRefreshCount": 9,_x000D_
          "CustomInfo": {}_x000D_
        }_x000D_
      },_x000D_
      "10641": {_x000D_
        "$type": "Inside.Core.Formula.Definition.DefinitionAC, Inside.Core.Formula",_x000D_
        "ID": 10641,_x000D_
        "Results": [_x000D_
          [_x000D_
            ""_x000D_
          ]_x000D_
        ],_x000D_
        "Statistics": {_x000D_
          "CreationDate": "2022-11-15T10:02:33.5192117+01:00",_x000D_
          "LastRefreshDate": "2020-11-09T16:23:12.2022158+01:00",_x000D_
          "TotalRefreshCount": 9,_x000D_
          "CustomInfo": {}_x000D_
        }_x000D_
      },_x000D_
      "10642": {_x000D_
        "$type": "Inside.Core.Formula.Definition.DefinitionAC, Inside.Core.Formula",_x000D_
        "ID": 10642,_x000D_
        "Results": [_x000D_
          [_x000D_
            "Catégorie 1"_x000D_
          ]_x000D_
        ],_x000D_
        "Statistics": {_x000D_
          "CreationDate": "2022-11-15T10:02:33.5192117+01:00",_x000D_
          "LastRefreshDate": "2020-11-09T16:23:15.1167606+01:00",_x000D_
          "TotalRefreshCount": 9,_x000D_
          "CustomInfo": {}_x000D_
        }_x000D_
      },_x000D_
      "10643": {_x000D_
        "$type": "Inside.Core.Formula.Definition.DefinitionAC, Inside.Core.Formula",_x000D_
        "ID": 10643,_x000D_
        "Results": [_x000D_
          [_x000D_
            "Catégorie 3"_x000D_
          ]_x000D_
        ],_x000D_
        "Statistics": {_x000D_
          "CreationDate": "2022-11-15T10:02:33.5192117+01:00",_x000D_
          "LastRefreshDate": "2020-11-09T16:23:15.1197114+01:00",_x000D_
          "TotalRefreshCount": 9,_x000D_
          "CustomInfo": {}_x000D_
        }_x000D_
      },_x000D_
      "10644": {_x000D_
        "$type": "Inside.Core.Formula.Definition.DefinitionAC, Inside.Core.Formula",_x000D_
        "ID": 10644,_x000D_
        "Results": [_x000D_
          [_x000D_
            ""_x000D_
          ]_x000D_
        ],_x000D_
        "Statistics": {_x000D_
          "CreationDate": "2022-11-15T10:02:33.5192117+01:00",_x000D_
          "LastRefreshDate": "2020-11-09T16:23:15.1217392+01:00",_x000D_
          "TotalRefreshCount": 9,_x000D_
          "CustomInfo": {}_x000D_
        }_x000D_
      },_x000D_
      "10645": {_x000D_
        "$type": "Inside.Core.Formula.Definition.DefinitionAC, Inside.Core.Formula",_x000D_
        "ID": 10645,_x000D_
        "Results": [_x000D_
          [_x000D_
            ""_x000D_
          ]_x000D_
        ],_x000D_
        "Statistics": {_x000D_
          "CreationDate": "2022-11-15T10:02:33.5192117+01:00",_x000D_
          "LastRefreshDate": "2020-11-09T16:23:15.1237285+01:00",_x000D_
          "TotalRefreshCount": 9,_x000D_
          "CustomInfo": {}_x000D_
        }_x000D_
      },_x000D_
      "10646": {_x000D_
        "$type": "Inside.Core.Formula.Definition.DefinitionAC, Inside.Core.Formula",_x000D_
        "ID": 10646,_x000D_
        "Results": [_x000D_
          [_x000D_
            ""_x000D_
          ]_x000D_
        ],_x000D_
        "Statistics": {_x000D_
          "CreationDate": "2022-11-15T10:02:33.5192117+01:00",_x000D_
          "LastRefreshDate": "2020-11-09T16:23:15.1257205+01:00",_x000D_
          "TotalRefreshCount": 9,_x000D_
          "CustomInfo": {}_x000D_
        }_x000D_
      },_x000D_
      "10647": {_x000D_
        "$type": "Inside.Core.Formula.Definition.DefinitionAC, Inside.Core.Formula",_x000D_
        "ID": 10647,_x000D_
        "Results": [_x000D_
          [_x000D_
            "Catégorie 3"_x000D_
          ]_x000D_
        ],_x000D_
        "Statistics": {_x000D_
          "CreationDate": "2022-11-15T10:02:33.5192117+01:00",_x000D_
          "LastRefreshDate": "2020-11-09T16:23:15.1277161+01:00",_x000D_
          "TotalRefreshCount": 9,_x000D_
          "CustomInfo": {}_x000D_
        }_x000D_
      },_x000D_
      "10648": {_x000D_
        "$type": "Inside.Core.Formula.Definition.DefinitionAC, Inside.Core.Formula",_x000D_
        "ID": 10648,_x000D_
        "Results": [_x000D_
          [_x000D_
            ""_x000D_
          ]_x000D_
        ],_x000D_
        "Statistics": {_x000D_
          "CreationDate": "2022-11-15T10:02:33.5192117+01:00",_x000D_
          "LastRefreshDate": "2020-11-09T16:23:15.1297195+01:00",_x000D_
          "TotalRefreshCount": 9,_x000D_
          "CustomInfo": {}_x000D_
        }_x000D_
      },_x000D_
      "10649": {_x000D_
        "$type": "Inside.Core.Formula.Definition.DefinitionAC, Inside.Core.Formula",_x000D_
        "ID": 10649,_x000D_
        "Results": [_x000D_
          [_x000D_
            ""_x000D_
          ]_x000D_
        ],_x000D_
        "Statistics": {_x000D_
          "CreationDate": "2022-11-15T10:02:33.5192117+01:00",_x000D_
          "LastRefreshDate": "2020-11-09T16:23:15.1317196+01:00",_x000D_
          "TotalRefreshCount": 9,_x000D_
          "CustomInfo": {}_x000D_
        }_x000D_
      },_x000D_
      "10650": {_x000D_
        "$type": "Inside.Core.Formula.Definition.DefinitionAC, Inside.Core.Formula",_x000D_
        "ID": 10650,_x000D_
        "Results": [_x000D_
          [_x000D_
            ""_x000D_
          ]_x000D_
        ],_x000D_
        "Statistics": {_x000D_
          "CreationDate": "2022-11-15T10:02:33.5192117+01:00",_x000D_
          "LastRefreshDate": "2020-11-09T16:23:15.1337167+01:00",_x000D_
          "TotalRefreshCount": 9,_x000D_
          "CustomInfo": {}_x000D_
        }_x000D_
      },_x000D_
      "10651": {_x000D_
        "$type": "Inside.Core.Formula.Definition.DefinitionAC, Inside.Core.Formula",_x000D_
        "ID": 10651,_x000D_
        "Results": [_x000D_
          [_x000D_
            "Catégorie 1"_x000D_
          ]_x000D_
        ],_x000D_
        "Statistics": {_x000D_
          "CreationDate": "2022-11-15T10:02:33.5192117+01:00",_x000D_
          "LastRefreshDate": "2020-11-09T16:23:15.1366665+01:00",_x000D_
          "TotalRefreshCount": 9,_x000D_
          "CustomInfo": {}_x000D_
        }_x000D_
      },_x000D_
      "10652": {_x000D_
        "$type": "Inside.Core.Formula.Definition.DefinitionAC, Inside.Core.Formula",_x000D_
        "ID": 10652,_x000D_
        "Results": [_x000D_
          [_x000D_
            ""_x000D_
          ]_x000D_
        ],_x000D_
        "Statistics": {_x000D_
          "CreationDate": "2022-11-15T10:02:33.5192117+01:00",_x000D_
          "LastRefreshDate": "2020-11-09T16:23:15.1386865+01:00",_x000D_
          "TotalRefreshCount": 9,_x000D_
          "CustomInfo": {}_x000D_
        }_x000D_
      },_x000D_
      "10653": {_x000D_
        "$type": "Inside.Core.Formula.Definition.DefinitionAC, Inside.Core.Formula",_x000D_
        "ID": 10653,_x000D_
        "Results": [_x000D_
          [_x000D_
            "Catégorie 4"_x000D_
          ]_x000D_
        ],_x000D_
        "Statistics": {_x000D_
          "CreationDate": "2022-11-15T10:02:33.5192117+01:00",_x000D_
          "LastRefreshDate": "2020-11-09T16:23:15.1406573+01:00",_x000D_
          "TotalRefreshCount": 9,_x000D_
          "CustomInfo": {}_x000D_
        }_x000D_
      },_x000D_
      "10654": {_x000D_
        "$type": "Inside.Core.Formula.Definition.DefinitionAC, Inside.Core.Formula",_x000D_
        "ID": 10654,_x000D_
        "Results": [_x000D_
          [_x000D_
            ""_x000D_
          ]_x000D_
        ],_x000D_
        "Statistics": {_x000D_
          "CreationDate": "2022-11-15T10:02:33.5192117+01:00",_x000D_
          "LastRefreshDate": "2020-11-09T16:23:15.142676+01:00",_x000D_
          "TotalRefreshCount": 9,_x000D_
          "CustomInfo": {}_x000D_
        }_x000D_
      },_x000D_
      "10655": {_x000D_
        "$type": "Inside.Core.Formula.Definition.DefinitionAC, Inside.Core.Formula",_x000D_
        "ID": 10655,_x000D_
        "Results": [_x000D_
          [_x000D_
            ""_x000D_
          ]_x000D_
        ],_x000D_
        "Statistics": {_x000D_
          "CreationDate": "2022-11-15T10:02:33.5192117+01:00",_x000D_
          "LastRefreshDate": "2020-11-09T16:23:15.1446705+01:00",_x000D_
          "TotalRefreshCount": 9,_x000D_
          "CustomInfo": {}_x000D_
        }_x000D_
      },_x000D_
      "10656": {_x000D_
        "$type": "Inside.Core.Formula.Definition.DefinitionAC, Inside.Core.Formula",_x000D_
        "ID": 10656,_x000D_
        "Results": [_x000D_
          [_x000D_
            "Catégorie 5"_x000D_
          ]_x000D_
        ],_x000D_
        "Statistics": {_x000D_
          "CreationDate": "2022-11-15T10:02:33.5192117+01:00",_x000D_
          "LastRefreshDate": "2020-11-09T16:23:15.1466657+01:00",_x000D_
          "TotalRefreshCount": 9,_x000D_
          "CustomInfo": {}_x000D_
        }_x000D_
      },_x000D_
      "10657": {_x000D_
        "$type": "Inside.Core.Formula.Definition.DefinitionAC, Inside.Core.Formula",_x000D_
        "ID": 10657,_x000D_
        "Results": [_x000D_
          [_x000D_
            ""_x000D_
          ]_x000D_
        ],_x000D_
        "Statistics": {_x000D_
          "CreationDate": "2022-11-15T10:02:33.5192117+01:00",_x000D_
          "LastRefreshDate": "2020-11-09T16:23:15.148673+01:00",_x000D_
          "TotalRefreshCount": 9,_x000D_
          "CustomInfo": {}_x000D_
        }_x000D_
      },_x000D_
      "10658": {_x000D_
        "$type": "Inside.Core.Formula.Definition.DefinitionAC, Inside.Core.Formula",_x000D_
        "ID": 10658,_x000D_
        "Results": [_x000D_
          [_x000D_
            ""_x000D_
          ]_x000D_
        ],_x000D_
        "Statistics": {_x000D_
          "CreationDate": "2022-11-15T10:02:33.5192117+01:00",_x000D_
          "LastRefreshDate": "2020-11-09T16:23:15.150668+01:00",_x000D_
          "TotalRefreshCount": 9,_x000D_
          "CustomInfo": {}_x000D_
        }_x000D_
      },_x000D_
      "10659": {_x000D_
        "$type": "Inside.Core.Formula.Definition.DefinitionAC, Inside.Core.Formula",_x000D_
        "ID": 10659,_x000D_
        "Results": [_x000D_
          [_x000D_
            ""_x000D_
          ]_x000D_
        ],_x000D_
        "Statistics": {_x000D_
          "CreationDate": "2022-11-15T10:02:33.5192117+01:00",_x000D_
          "LastRefreshDate": "2020-11-09T16:23:15.153621+01:00",_x000D_
          "TotalRefreshCount": 9,_x000D_
          "CustomInfo": {}_x000D_
        }_x000D_
      },_x000D_
      "10660": {_x000D_
        "$type": "Inside.Core.Formula.Definition.DefinitionAC, Inside.Core.Formula",_x000D_
        "ID": 10660,_x000D_
        "Results": [_x000D_
          [_x000D_
            "Catégorie 1"_x000D_
          ]_x000D_
        ],_x000D_
        "Statistics": {_x000D_
          "CreationDate": "2022-11-15T10:02:33.5192117+01:00",_x000D_
          "LastRefreshDate": "2020-11-09T16:23:15.1556156+01:00",_x000D_
          "TotalRefreshCount": 9,_x000D_
          "CustomInfo": {}_x000D_
        }_x000D_
      },_x000D_
      "10661": {_x000D_
        "$type": "Inside.Core.Formula.Definition.DefinitionAC, Inside.Core.Formula",_x000D_
        "ID": 10661,_x000D_
        "Results": [_x000D_
          [_x000D_
            "Catégorie 2"_x000D_
          ]_x000D_
        ],_x000D_
        "Statistics": {_x000D_
          "CreationDate": "2022-11-15T10:02:33.5192117+01:00",_x000D_
          "LastRefreshDate": "2020-11-09T16:23:15.1576104+01:00",_x000D_
          "TotalRefreshCount": 9,_x000D_
          "CustomInfo": {}_x000D_
        }_x000D_
      },_x000D_
      "10662": {_x000D_
        "$type": "Inside.Core.Formula.Definition.DefinitionAC, Inside.Core.Formula",_x000D_
        "ID": 10662,_x000D_
        "Results": [_x000D_
          [_x000D_
            ""_x000D_
          ]_x000D_
        ],_x000D_
        "Statistics": {_x000D_
          "CreationDate": "2022-11-15T10:02:33.5192117+01:00",_x000D_
          "LastRefreshDate": "2020-11-09T16:23:15.1596051+01:00",_x000D_
          "TotalRefreshCount": 9,_x000D_
          "CustomInfo": {}_x000D_
        }_x000D_
      },_x000D_
      "10663": {_x000D_
        "$type": "Inside.Core.Formula.Definition.DefinitionAC, Inside.Core.Formula",_x000D_
        "ID": 10663,_x000D_
        "Results": [_x000D_
          [_x000D_
            "Catégorie 1"_x000D_
          ]_x000D_
        ],_x000D_
        "Statistics": {_x000D_
          "CreationDate": "2022-11-15T10:02:33.5192117+01:00",_x000D_
          "LastRefreshDate": "2020-11-09T16:23:15.1615999+01:00",_x000D_
          "TotalRefreshCount": 9,_x000D_
          "CustomInfo": {}_x000D_
        }_x000D_
      },_x000D_
      "10664": {_x000D_
        "$type": "Inside.Core.Formula.Definition.DefinitionAC, Inside.Core.Formula",_x000D_
        "ID": 10664,_x000D_
        "Results": [_x000D_
          [_x000D_
            "Catégorie 1"_x000D_
          ]_x000D_
        ],_x000D_
        "Statistics": {_x000D_
          "CreationDate": "2022-11-15T10:02:33.5192117+01:00",_x000D_
          "LastRefreshDate": "2020-11-09T16:23:15.1635946+01:00",_x000D_
          "TotalRefreshCount": 9,_x000D_
          "CustomInfo": {}_x000D_
        }_x000D_
      },_x000D_
      "10665": {_x000D_
        "$type": "Inside.Core.Formula.Definition.DefinitionAC, Inside.Core.Formula",_x000D_
        "ID": 10665,_x000D_
        "Results": [_x000D_
          [_x000D_
            "Catégorie 3"_x000D_
          ]_x000D_
        ],_x000D_
        "Statistics": {_x000D_
          "CreationDate": "2022-11-15T10:02:33.5192117+01:00",_x000D_
          "LastRefreshDate": "2020-11-09T16:23:15.1655895+01:00",_x000D_
          "TotalRefreshCount": 9,_x000D_
          "CustomInfo": {}_x000D_
        }_x000D_
      },_x000D_
      "10666": {_x000D_
        "$type": "Inside.Core.Formula.Definition.DefinitionAC, Inside.Core.Formula",_x000D_
        "ID": 10666,_x000D_
        "Results": [_x000D_
          [_x000D_
            "Catégorie 2"_x000D_
          ]_x000D_
        ],_x000D_
        "Statistics": {_x000D_
          "CreationDate": "2022-11-15T10:02:33.5192117+01:00",_x000D_
          "LastRefreshDate": "2020-11-09T16:23:15.16</t>
  </si>
  <si>
    <t>76338+01:00",_x000D_
          "TotalRefreshCount": 9,_x000D_
          "CustomInfo": {}_x000D_
        }_x000D_
      },_x000D_
      "10667": {_x000D_
        "$type": "Inside.Core.Formula.Definition.DefinitionAC, Inside.Core.Formula",_x000D_
        "ID": 10667,_x000D_
        "Results": [_x000D_
          [_x000D_
            "Catégorie 1"_x000D_
          ]_x000D_
        ],_x000D_
        "Statistics": {_x000D_
          "CreationDate": "2022-11-15T10:02:33.5192117+01:00",_x000D_
          "LastRefreshDate": "2020-11-09T16:23:15.1695798+01:00",_x000D_
          "TotalRefreshCount": 9,_x000D_
          "CustomInfo": {}_x000D_
        }_x000D_
      },_x000D_
      "10668": {_x000D_
        "$type": "Inside.Core.Formula.Definition.DefinitionAC, Inside.Core.Formula",_x000D_
        "ID": 10668,_x000D_
        "Results": [_x000D_
          [_x000D_
            ""_x000D_
          ]_x000D_
        ],_x000D_
        "Statistics": {_x000D_
          "CreationDate": "2022-11-15T10:02:33.5192117+01:00",_x000D_
          "LastRefreshDate": "2020-11-09T16:23:15.1716308+01:00",_x000D_
          "TotalRefreshCount": 9,_x000D_
          "CustomInfo": {}_x000D_
        }_x000D_
      },_x000D_
      "10669": {_x000D_
        "$type": "Inside.Core.Formula.Definition.DefinitionAC, Inside.Core.Formula",_x000D_
        "ID": 10669,_x000D_
        "Results": [_x000D_
          [_x000D_
            "Catégorie 3"_x000D_
          ]_x000D_
        ],_x000D_
        "Statistics": {_x000D_
          "CreationDate": "2022-11-15T10:02:33.5192117+01:00",_x000D_
          "LastRefreshDate": "2020-11-09T16:23:15.1736255+01:00",_x000D_
          "TotalRefreshCount": 9,_x000D_
          "CustomInfo": {}_x000D_
        }_x000D_
      },_x000D_
      "10670": {_x000D_
        "$type": "Inside.Core.Formula.Definition.DefinitionAC, Inside.Core.Formula",_x000D_
        "ID": 10670,_x000D_
        "Results": [_x000D_
          [_x000D_
            ""_x000D_
          ]_x000D_
        ],_x000D_
        "Statistics": {_x000D_
          "CreationDate": "2022-11-15T10:02:33.5192117+01:00",_x000D_
          "LastRefreshDate": "2020-11-09T16:23:15.175592+01:00",_x000D_
          "TotalRefreshCount": 9,_x000D_
          "CustomInfo": {}_x000D_
        }_x000D_
      },_x000D_
      "10671": {_x000D_
        "$type": "Inside.Core.Formula.Definition.DefinitionAC, Inside.Core.Formula",_x000D_
        "ID": 10671,_x000D_
        "Results": [_x000D_
          [_x000D_
            "Catégorie 1"_x000D_
          ]_x000D_
        ],_x000D_
        "Statistics": {_x000D_
          "CreationDate": "2022-11-15T10:02:33.5192117+01:00",_x000D_
          "LastRefreshDate": "2020-11-09T16:23:15.1786018+01:00",_x000D_
          "TotalRefreshCount": 9,_x000D_
          "CustomInfo": {}_x000D_
        }_x000D_
      },_x000D_
      "10672": {_x000D_
        "$type": "Inside.Core.Formula.Definition.DefinitionAC, Inside.Core.Formula",_x000D_
        "ID": 10672,_x000D_
        "Results": [_x000D_
          [_x000D_
            ""_x000D_
          ]_x000D_
        ],_x000D_
        "Statistics": {_x000D_
          "CreationDate": "2022-11-15T10:02:33.5192117+01:00",_x000D_
          "LastRefreshDate": "2020-11-09T16:23:15.180599+01:00",_x000D_
          "TotalRefreshCount": 9,_x000D_
          "CustomInfo": {}_x000D_
        }_x000D_
      },_x000D_
      "10673": {_x000D_
        "$type": "Inside.Core.Formula.Definition.DefinitionAC, Inside.Core.Formula",_x000D_
        "ID": 10673,_x000D_
        "Results": [_x000D_
          [_x000D_
            "250"_x000D_
          ]_x000D_
        ],_x000D_
        "Statistics": {_x000D_
          "CreationDate": "2022-11-15T10:02:33.5192117+01:00",_x000D_
          "LastRefreshDate": "2020-11-09T16:33:27.0937471+01:00",_x000D_
          "TotalRefreshCount": 10,_x000D_
          "CustomInfo": {}_x000D_
        }_x000D_
      },_x000D_
      "10674": {_x000D_
        "$type": "Inside.Core.Formula.Definition.DefinitionAC, Inside.Core.Formula",_x000D_
        "ID": 10674,_x000D_
        "Results": [_x000D_
          [_x000D_
            "300"_x000D_
          ]_x000D_
        ],_x000D_
        "Statistics": {_x000D_
          "CreationDate": "2022-11-15T10:02:33.5192117+01:00",_x000D_
          "LastRefreshDate": "2020-11-09T16:33:27.0957412+01:00",_x000D_
          "TotalRefreshCount": 10,_x000D_
          "CustomInfo": {}_x000D_
        }_x000D_
      },_x000D_
      "10675": {_x000D_
        "$type": "Inside.Core.Formula.Definition.DefinitionAC, Inside.Core.Formula",_x000D_
        "ID": 10675,_x000D_
        "Results": [_x000D_
          [_x000D_
            "150"_x000D_
          ]_x000D_
        ],_x000D_
        "Statistics": {_x000D_
          "CreationDate": "2022-11-15T10:02:33.5192117+01:00",_x000D_
          "LastRefreshDate": "2020-11-09T16:33:27.0987347+01:00",_x000D_
          "TotalRefreshCount": 10,_x000D_
          "CustomInfo": {}_x000D_
        }_x000D_
      },_x000D_
      "10676": {_x000D_
        "$type": "Inside.Core.Formula.Definition.DefinitionAC, Inside.Core.Formula",_x000D_
        "ID": 10676,_x000D_
        "Results": [_x000D_
          [_x000D_
            "150"_x000D_
          ]_x000D_
        ],_x000D_
        "Statistics": {_x000D_
          "CreationDate": "2022-11-15T10:02:33.5192117+01:00",_x000D_
          "LastRefreshDate": "2020-11-09T16:23:15.1875817+01:00",_x000D_
          "TotalRefreshCount": 9,_x000D_
          "CustomInfo": {}_x000D_
        }_x000D_
      },_x000D_
      "10677": {_x000D_
        "$type": "Inside.Core.Formula.Definition.DefinitionAC, Inside.Core.Formula",_x000D_
        "ID": 10677,_x000D_
        "Results": [_x000D_
          [_x000D_
            "250"_x000D_
          ]_x000D_
        ],_x000D_
        "Statistics": {_x000D_
          "CreationDate": "2022-11-15T10:02:33.5192117+01:00",_x000D_
          "LastRefreshDate": "2020-11-09T16:23:15.1885782+01:00",_x000D_
          "TotalRefreshCount": 9,_x000D_
          "CustomInfo": {}_x000D_
        }_x000D_
      },_x000D_
      "10678": {_x000D_
        "$type": "Inside.Core.Formula.Definition.DefinitionAC, Inside.Core.Formula",_x000D_
        "ID": 10678,_x000D_
        "Results": [_x000D_
          [_x000D_
            "300"_x000D_
          ]_x000D_
        ],_x000D_
        "Statistics": {_x000D_
          "CreationDate": "2022-11-15T10:02:33.5192117+01:00",_x000D_
          "LastRefreshDate": "2020-11-09T16:23:15.1905712+01:00",_x000D_
          "TotalRefreshCount": 9,_x000D_
          "CustomInfo": {}_x000D_
        }_x000D_
      },_x000D_
      "10679": {_x000D_
        "$type": "Inside.Core.Formula.Definition.DefinitionAC, Inside.Core.Formula",_x000D_
        "ID": 10679,_x000D_
        "Results": [_x000D_
          [_x000D_
            "250"_x000D_
          ]_x000D_
        ],_x000D_
        "Statistics": {_x000D_
          "CreationDate": "2022-11-15T10:02:33.5192117+01:00",_x000D_
          "LastRefreshDate": "2020-11-09T16:23:15.1925647+01:00",_x000D_
          "TotalRefreshCount": 9,_x000D_
          "CustomInfo": {}_x000D_
        }_x000D_
      },_x000D_
      "10680": {_x000D_
        "$type": "Inside.Core.Formula.Definition.DefinitionAC, Inside.Core.Formula",_x000D_
        "ID": 10680,_x000D_
        "Results": [_x000D_
          [_x000D_
            "150"_x000D_
          ]_x000D_
        ],_x000D_
        "Statistics": {_x000D_
          "CreationDate": "2022-11-15T10:02:33.5192117+01:00",_x000D_
          "LastRefreshDate": "2020-11-09T16:23:15.1935524+01:00",_x000D_
          "TotalRefreshCount": 9,_x000D_
          "CustomInfo": {}_x000D_
        }_x000D_
      },_x000D_
      "10681": {_x000D_
        "$type": "Inside.Core.Formula.Definition.DefinitionAC, Inside.Core.Formula",_x000D_
        "ID": 10681,_x000D_
        "Results": [_x000D_
          [_x000D_
            "200"_x000D_
          ]_x000D_
        ],_x000D_
        "Statistics": {_x000D_
          "CreationDate": "2022-11-15T10:02:33.5192117+01:00",_x000D_
          "LastRefreshDate": "2020-11-09T16:23:15.1955132+01:00",_x000D_
          "TotalRefreshCount": 9,_x000D_
          "CustomInfo": {}_x000D_
        }_x000D_
      },_x000D_
      "10682": {_x000D_
        "$type": "Inside.Core.Formula.Definition.DefinitionAC, Inside.Core.Formula",_x000D_
        "ID": 10682,_x000D_
        "Results": [_x000D_
          [_x000D_
            "250"_x000D_
          ]_x000D_
        ],_x000D_
        "Statistics": {_x000D_
          "CreationDate": "2022-11-15T10:02:33.5192117+01:00",_x000D_
          "LastRefreshDate": "2020-11-09T16:23:15.1975559+01:00",_x000D_
          "TotalRefreshCount": 9,_x000D_
          "CustomInfo": {}_x000D_
        }_x000D_
      },_x000D_
      "10683": {_x000D_
        "$type": "Inside.Core.Formula.Definition.DefinitionAC, Inside.Core.Formula",_x000D_
        "ID": 10683,_x000D_
        "Results": [_x000D_
          [_x000D_
            "200"_x000D_
          ]_x000D_
        ],_x000D_
        "Statistics": {_x000D_
          "CreationDate": "2022-11-15T10:02:33.5192117+01:00",_x000D_
          "LastRefreshDate": "2020-11-09T16:23:15.1985502+01:00",_x000D_
          "TotalRefreshCount": 9,_x000D_
          "CustomInfo": {}_x000D_
        }_x000D_
      },_x000D_
      "10684": {_x000D_
        "$type": "Inside.Core.Formula.Definition.DefinitionAC, Inside.Core.Formula",_x000D_
        "ID": 10684,_x000D_
        "Results": [_x000D_
          [_x000D_
            "100"_x000D_
          ]_x000D_
        ],_x000D_
        "Statistics": {_x000D_
          "CreationDate": "2022-11-15T10:02:33.5192117+01:00",_x000D_
          "LastRefreshDate": "2020-11-09T16:23:15.2005479+01:00",_x000D_
          "TotalRefreshCount": 9,_x000D_
          "CustomInfo": {}_x000D_
        }_x000D_
      },_x000D_
      "10685": {_x000D_
        "$type": "Inside.Core.Formula.Definition.DefinitionAC, Inside.Core.Formula",_x000D_
        "ID": 10685,_x000D_
        "Results": [_x000D_
          [_x000D_
            "100"_x000D_
          ]_x000D_
        ],_x000D_
        "Statistics": {_x000D_
          "CreationDate": "2022-11-15T10:02:33.5192117+01:00",_x000D_
          "LastRefreshDate": "2020-11-09T16:23:15.2028959+01:00",_x000D_
          "TotalRefreshCount": 9,_x000D_
          "CustomInfo": {}_x000D_
        }_x000D_
      },_x000D_
      "10686": {_x000D_
        "$type": "Inside.Core.Formula.Definition.DefinitionAC, Inside.Core.Formula",_x000D_
        "ID": 10686,_x000D_
        "Results": [_x000D_
          [_x000D_
            "250"_x000D_
          ]_x000D_
        ],_x000D_
        "Statistics": {_x000D_
          "CreationDate": "2022-11-15T10:02:33.5192117+01:00",_x000D_
          "LastRefreshDate": "2020-11-09T16:23:15.2048885+01:00",_x000D_
          "TotalRefreshCount": 9,_x000D_
          "CustomInfo": {}_x000D_
        }_x000D_
      },_x000D_
      "10687": {_x000D_
        "$type": "Inside.Core.Formula.Definition.DefinitionAC, Inside.Core.Formula",_x000D_
        "ID": 10687,_x000D_
        "Results": [_x000D_
          [_x000D_
            "300"_x000D_
          ]_x000D_
        ],_x000D_
        "Statistics": {_x000D_
          "CreationDate": "2022-11-15T10:02:33.5192117+01:00",_x000D_
          "LastRefreshDate": "2020-11-09T16:23:15.2059253+01:00",_x000D_
          "TotalRefreshCount": 9,_x000D_
          "CustomInfo": {}_x000D_
        }_x000D_
      },_x000D_
      "10688": {_x000D_
        "$type": "Inside.Core.Formula.Definition.DefinitionAC, Inside.Core.Formula",_x000D_
        "ID": 10688,_x000D_
        "Results": [_x000D_
          [_x000D_
            "100"_x000D_
          ]_x000D_
        ],_x000D_
        "Statistics": {_x000D_
          "CreationDate": "2022-11-15T10:02:33.5192117+01:00",_x000D_
          "LastRefreshDate": "2020-11-09T16:23:15.2079163+01:00",_x000D_
          "TotalRefreshCount": 9,_x000D_
          "CustomInfo": {}_x000D_
        }_x000D_
      },_x000D_
      "10689": {_x000D_
        "$type": "Inside.Core.Formula.Definition.DefinitionAC, Inside.Core.Formula",_x000D_
        "ID": 10689,_x000D_
        "Results": [_x000D_
          [_x000D_
            "100"_x000D_
          ]_x000D_
        ],_x000D_
        "Statistics": {_x000D_
          "CreationDate": "2022-11-15T10:02:33.5192117+01:00",_x000D_
          "LastRefreshDate": "2020-11-09T16:23:15.2099122+01:00",_x000D_
          "TotalRefreshCount": 9,_x000D_
          "CustomInfo": {}_x000D_
        }_x000D_
      },_x000D_
      "10690": {_x000D_
        "$type": "Inside.Core.Formula.Definition.DefinitionAC, Inside.Core.Formula",_x000D_
        "ID": 10690,_x000D_
        "Results": [_x000D_
          [_x000D_
            "200"_x000D_
          ]_x000D_
        ],_x000D_
        "Statistics": {_x000D_
          "CreationDate": "2022-11-15T10:02:33.5192117+01:00",_x000D_
          "LastRefreshDate": "2020-11-09T16:23:15.2109103+01:00",_x000D_
          "TotalRefreshCount": 9,_x000D_
          "CustomInfo": {}_x000D_
        }_x000D_
      },_x000D_
      "10691": {_x000D_
        "$type": "Inside.Core.Formula.Definition.DefinitionAC, Inside.Core.Formula",_x000D_
        "ID": 10691,_x000D_
        "Results": [_x000D_
          [_x000D_
            "300"_x000D_
          ]_x000D_
        ],_x000D_
        "Statistics": {_x000D_
          "CreationDate": "2022-11-15T10:02:33.5192117+01:00",_x000D_
          "LastRefreshDate": "2020-11-09T16:23:15.2128748+01:00",_x000D_
          "TotalRefreshCount": 9,_x000D_
          "CustomInfo": {}_x000D_
        }_x000D_
      },_x000D_
      "10692": {_x000D_
        "$type": "Inside.Core.Formula.Definition.DefinitionAC, Inside.Core.Formula",_x000D_
        "ID": 10692,_x000D_
        "Results": [_x000D_
          [_x000D_
            "300"_x000D_
          ]_x000D_
        ],_x000D_
        "Statistics": {_x000D_
          "CreationDate": "2022-11-15T10:02:33.5192117+01:00",_x000D_
          "LastRefreshDate": "2020-11-09T16:23:15.2148641+01:00",_x000D_
          "TotalRefreshCount": 9,_x000D_
          "CustomInfo": {}_x000D_
        }_x000D_
      },_x000D_
      "10693": {_x000D_
        "$type": "Inside.Core.Formula.Definition.DefinitionAC, Inside.Core.Formula",_x000D_
        "ID": 10693,_x000D_
        "Results": [_x000D_
          [_x000D_
            "150"_x000D_
          ]_x000D_
        ],_x000D_
        "Statistics": {_x000D_
          "CreationDate": "2022-11-15T10:02:33.5192117+01:00",_x000D_
          "LastRefreshDate": "2020-11-09T16:23:15.2188513+01:00",_x000D_
          "TotalRefreshCount": 9,_x000D_
          "CustomInfo": {}_x000D_
        }_x000D_
      },_x000D_
      "10694": {_x000D_
        "$type": "Inside.Core.Formula.Definition.DefinitionAC, Inside.Core.Formula",_x000D_
        "ID": 10694,_x000D_
        "Results": [_x000D_
          [_x000D_
            "250"_x000D_
          ]_x000D_
        ],_x000D_
        "Statistics": {_x000D_
          "CreationDate": "2022-11-15T10:02:33.5192117+01:00",_x000D_
          "LastRefreshDate": "2020-11-09T16:23:15.2368048+01:00",_x000D_
          "TotalRefreshCount": 9,_x000D_
          "CustomInfo": {}_x000D_
        }_x000D_
      },_x000D_
      "10695": {_x000D_
        "$type": "Inside.Core.Formula.Definition.DefinitionAC, Inside.Core.Formula",_x000D_
        "ID": 10695,_x000D_
        "Results": [_x000D_
          [_x000D_
            "300"_x000D_
          ]_x000D_
        ],_x000D_
        "Statistics": {_x000D_
          "CreationDate": "2022-11-15T10:02:33.5192117+01:00",_x000D_
          "LastRefreshDate": "2020-11-09T16:23:15.2388231+01:00",_x000D_
          "TotalRefreshCount": 9,_x000D_
          "CustomInfo": {}_x000D_
        }_x000D_
      },_x000D_
      "10696": {_x000D_
        "$type": "Inside.Core.Formula.Definition.DefinitionAC, Inside.Core.Formula",_x000D_
        "ID": 10696,_x000D_
        "Results": [_x000D_
          [_x000D_
            "250"_x000D_
          ]_x000D_
        ],_x000D_
        "Statistics": {_x000D_
          "CreationDate": "2022-11-15T10:02:33.5192117+01:00",_x000D_
          "LastRefreshDate": "2020-11-09T16:23:15.2408293+01:00",_x000D_
          "TotalRefreshCount": 9,_x000D_
          "CustomInfo": {}_x000D_
        }_x000D_
      },_x000D_
      "10697": {_x000D_
        "$type": "Inside.Core.Formula.Definition.DefinitionAC, Inside.Core.Formula",_x000D_
        "ID": 10697,_x000D_
        "Results": [_x000D_
          [_x000D_
            "100"_x000D_
          ]_x000D_
        ],_x000D_
        "Statistics": {_x000D_
          "CreationDate": "2022-11-15T10:02:33.5192117+01:00",_x000D_
          "LastRefreshDate": "2020-11-09T16:23:15.2418285+01:00",_x000D_
          "TotalRefreshCount": 9,_x000D_
          "CustomInfo": {}_x000D_
        }_x000D_
      },_x000D_
      "10698": {_x000D_
        "$type": "Inside.Core.Formula.Definition.DefinitionAC, Inside.Core.Formula",_x000D_
        "ID": 10698,_x000D_
        "Results": [_x000D_
          [_x000D_
            "200"_x000D_
          ]_x000D_
        ],_x000D_
        "Statistics": {_x000D_
          "CreationDate": "2022-11-15T10:02:33.5192117+01:00",_x000D_
          "LastRefreshDate": "2020-11-09T16:23:15.2438227+01:00",_x000D_
          "TotalRefreshCount": 9,_x000D_
          "CustomInfo": {}_x000D_
        }_x000D_
      },_x000D_
      "10699": {_x000D_
        "$type": "Inside.Core.Formula.Definition.DefinitionAC, Inside.Core.Formula",_x000D_
        "ID": 10699,_x000D_
        "Results": [_x000D_
          [_x000D_
            "200"_x000D_
          ]_x000D_
        ],_x000D_
        "Statistics": {_x000D_
          "CreationDate": "2022-11-15T10:02:33.5192117+01:00",_x000D_
          "LastRefreshDate": "2020-11-09T16:23:15.2458182+01:00",_x000D_
          "TotalRefreshCount": 9,_x000D_
          "CustomInfo": {}_x000D_
        }_x000D_
      },_x000D_
      "10700": {_x000D_
        "$type": "Inside.Core.Formula.Definition.DefinitionAC, Inside.Core.Formula",_x000D_
        "ID": 10700,_x000D_
        "Results": [_x000D_
          [_x000D_
            "100"_x000D_
          ]_x000D_
        ],_x000D_
        "Statistics": {_x000D_
          "CreationDate": "2022-11-15T10:02:33.5192117+01:00",_x000D_
          "LastRefreshDate": "2020-11-09T16:23:15.2477764+01:00",_x000D_
          "TotalRefreshCount": 9,_x000D_
          "CustomInfo": {}_x000D_
        }_x000D_
      },_x000D_
      "10701": {_x000D_
        "$type": "Inside.Core.Formula.Definition.DefinitionAC, Inside.Core.Formula",_x000D_
        "ID": 10701,_x000D_
        "Results": [_x000D_
          [_x000D_
            "300"_x000D_
          ]_x000D_
        ],_x000D_
        "Statistics": {_x000D_
          "CreationDate": "2022-11-15T10:02:33.5192117+01:00",_x000D_
          "LastRefreshDate": "2020-11-09T16:23:15.2498072+01:00",_x000D_
          "TotalRefreshCount": 9,_x000D_
          "CustomInfo": {}_x000D_
        }_x000D_
      },_x000D_
      "10702": {_x000D_
        "$type": "Inside.Core.Formula.Definition.DefinitionAC, Inside.Core.Formula",_x000D_
        "ID": 10702,_x000D_
        "Results": [_x000D_
          [_x000D_
            "150"_x000D_
          ]_x000D_
        ],_x000D_
        "Statistics": {_x000D_
          "CreationDate": "2022-11-15T10:02:33.5192117+01:00",_x000D_
          "LastRefreshDate": "2020-11-09T16:23:15.2508051+01:00",_x000D_
          "TotalRefreshCount": 9,_x000D_
          "CustomInfo": {}_x000D_
        }_x000D_
      },_x000D_
      "10703": {_x000D_
        "$type": "Inside.Core.Formula.Definition.DefinitionAC, Inside.Core.Formula",_x000D_
        "ID": 10703,_x000D_
        "Results": [_x000D_
          [_x000D_
            "200"_x000D_
          ]_x000D_
        ],_x000D_
        "Statistics": {_x000D_
          "CreationDate": "2022-11-15T10:02:33.5192117+01:00",_x000D_
          "LastRefreshDate": "2020-11-09T16:23:15.2537951+01:00",_x000D_
          "TotalRefreshCount": 9,_x000D_
          "CustomInfo": {}_x000D_
        }_x000D_
      },_x000D_
      "10704": {_x000D_
        "$type": "Inside.Core.Formula.Definition.DefinitionAC, Inside.Core.Formula",_x000D_
        "ID": 10704,_x000D_
        "Results": [_x000D_
          [_x000D_
            "250"_x000D_
          ]_x000D_
        ],_x000D_
        "Statistics": {_x000D_
          "CreationDate": "2022-11-15T10:02:33.5192117+01:00",_x000D_
          "LastRefreshDate": "2020-11-09T16:23:15.2548068+01:00",_x000D_
          "TotalRefreshCount": 9,_x000D_
          "CustomInfo": {}_x000D_
        }_x000D_
      },_x000D_
      "10705": {_x000D_
        "$type": "Inside.Core.Formula.Definition.DefinitionAC, Inside.Core.Formula",_x000D_
        "ID": 10705,_x000D_
        "Results": [_x000D_
          [_x000D_
            "200"_x000D_
          ]_x000D_
        ],_x000D_
        "Statistics": {_x000D_
          "CreationDate": "2022-11-15T10:02:33.5192117+01:00",_x000D_
          "LastRefreshDate": "2020-11-09T16:23:15.2567887+01:00",_x000D_
          "TotalRefreshCount": 9,_x000D_
          "CustomInfo": {}_x000D_
        }_x000D_
      },_x000D_
      "10706": {_x000D_
        "$type": "Inside.Core.Formula.Definition.DefinitionAC, Inside.Core.Formula",_x000D_
        "ID": 10706,_x000D_
        "Results": [_x000D_
          [_x000D_
            "100"_x000D_
          ]_x000D_
        ],_x000D_
        "Statistics": {_x000D_
          "CreationDate": "2022-11-15T10:02:33.5192117+01:00",_x000D_
          "LastRefreshDate": "2020-11-09T16:23:15.2587843+01:00",_x000D_
          "TotalRefreshCount": 9,_x000D_
          "CustomInfo": {}_x000D_
        }_x000D_
      },_x000D_
      "10707": {_x000D_
        "$type": "Inside.Core.Formula.Definition.DefinitionAC, Inside.Core.Formula",_x000D_
        "ID": 10707,_x000D_
        "Results": [_x000D_
          [_x000D_
            "100"_x000D_
          ]_x000D_
        ],_x000D_
        "Statistics": {_x000D_
          "CreationDate": "2022-11-15T10:02:33.5192117+01:00",_x000D_
          "LastRefreshDate": "2020-11-09T16:23:15.2597809+01:00",_x000D_
          "TotalRefreshCount": 9,_x000D_
          "CustomInfo": {}_x000D_
        }_x000D_
      },_x000D_
      "10708": {_x000D_
        "$type": "Inside.Core.Formula.Definition.DefinitionAC, Inside.Core.Formula",_x000D_
        "ID": 10708,_x000D_
        "Results": [_x000D_
          [_x000D_
            "250"_x000D_
          ]_x000D_
        ],_x000D_
        "Statistics": {_x000D_
          "CreationDate": "2022-11-15T10:02:33.5192117+01:00",_x000D_
          "LastRefreshDate": "2020-11-09T16:23:15.2617764+01:00",_x000D_
          "TotalRefreshCount": 9,_x000D_
          "CustomInfo": {}_x000D_
        }_x000D_
      },_x000D_
      "10709": {_x000D_
        "$type": "Inside.Core.Formula.Definition.DefinitionAC, Inside.Core.Formula",_x000D_
        "ID": 10709,_x000D_
        "Results": [_x000D_
          [_x000D_
            "300"_x000D_
          ]_x000D_
        ],_x000D_
        "Statistics": {_x000D_
          "CreationDate": "2022-11-15T10:02:33.5192117+01:00",_x000D_
          "LastRefreshDate": "2020-11-09T16:23:15.2637762+01:00",_x000D_
          "TotalRefreshCount": 9,_x000D_
          "CustomInfo": {}_x000D_
        }_x000D_
      },_x000D_
      "10710": {_x000D_
        "$type": "Inside.Core.Formula.Definition.DefinitionAC, Inside.Core.Formula",_x000D_
        "ID": 10710,_x000D_
        "Results": [_x000D_
          [_x000D_
            "100"_x000D_
          ]_x000D_
        ],_x000D_
        "Statistics": {_x000D_
          "CreationDate": "2022-11-15T10:02:33.5192117+01:00",_x000D_
          "LastRefreshDate": "2020-11-09T16:23:15.2657298+01:00",_x000D_
          "TotalRefreshCount": 9,_x000D_
          "CustomInfo": {}_x000D_
        }_x000D_
      },_x000D_
      "10711": {_x000D_
        "$type": "Inside.Core.Formula.Definition.DefinitionAC, Inside.Core.Formula",_x000D_
        "ID": 10711,_x000D_
        "Results": [_x000D_
          [_x000D_
            "150"_x000D_
          ]_x000D_
        ],_x000D_
        "Statistics": {_x000D_
          "CreationDate": "2022-11-15T10:02:33.5192117+01:00",_x000D_
          "LastRefreshDate": "2020-11-09T16:23:15.2678001+01:00",_x000D_
          "TotalRefreshCount": 9,_x000D_
          "CustomInfo": {}_x000D_
        }_x000D_
      },_x000D_
      "10712": {_x000D_
        "$type": "Inside.Core.Formula.Definition.DefinitionAC, Inside.Core.Formula",_x000D_
        "ID": 10712,_x000D_
        "Results": [_x000D_
          [_x000D_
            "200"_x000D_
          ]_x000D_
        ],_x000D_
        "Statistics": {_x000D_
          "CreationDate": "2022-11-15T10:02:33.5192117+01:00",_x000D_
          "LastRefreshDate": "2020-11-09T16:23:15.2697194+01:00",_x000D_
          "TotalRefreshCount": 9,_x000D_
          "CustomInfo": {}_x000D_
        }_x000D_
      },_x000D_
      "10713": {_x000D_
        "$type": "Inside.Core.Formula.Definition.DefinitionAC, Inside.Core.Formula",_x000D_
        "ID": 10713,_x000D_
        "Results": [_x000D_
          [_x000D_
            "100"_x000D_
          ]_x000D_
        ],_x000D_
        "Statistics": {_x000D_
          "CreationDate": "2022-11-15T10:02:33.5192117+01:00",_x000D_
          "LastRefreshDate": "2020-11-09T16:23:15.2717148+01:00",_x000D_
          "TotalRefreshCount": 9,_x000D_
          "CustomInfo": {}_x000D_
        }_x000D_
      },_x000D_
      "10714": {_x000D_
        "$type": "Inside.Core.Formula.Definition.DefinitionAC, Inside.Core.Formula",_x000D_
        "ID": 10714,_x000D_
        "Results": [_x000D_
          [_x000D_
            "300"_x000D_
          ]_x000D_
        ],_x000D_
        "Statistics": {_x000D_
          "CreationDate": "2022-11-15T10:02:33.5192117+01:00",_x000D_
          "LastRefreshDate": "2020-11-09T16:23:15.2737082+01:00",_x000D_
          "TotalRefreshCount": 9,_x000D_
          "CustomInfo": {}_x000D_
        }_x000D_
      },_x000D_
      "10715": {_x000D_
        "$type": "Inside.Core.Formula.Definition.DefinitionAC, Inside.Core.Formula",_x000D_
        "ID": 10715,_x000D_
        "Results": [_x000D_
          [_x000D_
            "100"_x000D_
          ]_x000D_
        ],_x000D_
        "Statistics": {_x000D_
          "CreationDate": "2022-11-15T10:02:33.5192117+01:00",_x000D_
          "LastRefreshDate": "2020-11-09T16:23:15.2757031+01:00",_x000D_
          "TotalRefreshCount": 9,_x000D_
          "CustomInfo": {}_x000D_
        }_x000D_
      },_x000D_
      "10716": {_x000D_
        "$type": "Inside.Core.Formula.Definition.DefinitionAC, Inside.Core.Formula",_x000D_
        "ID": 10716,_x000D_
        "Results": [_x000D_
          [_x000D_
            "200"_x000D_
          ]_x000D_
        ],_x000D_
        "Statistics": {_x000D_
          "CreationDate": "2022-11-15T10:02:33.5192117+01:00",_x000D_
          "LastRefreshDate": "2020-11-09T16:23:15.2776973+01:00",_x000D_
          "TotalRefreshCount": 9,_x000D_
          "CustomInfo": {}_x000D_
        }_x000D_
      },_x000D_
      "10717": {_x000D_
        "$type": "Inside.Core.Formula.Definition.DefinitionAC, Inside.Core.Formula",_x000D_
        "ID": 10717,_x000D_
        "Results": [_x000D_
          [_x000D_
            "250"_x000D_
          ]_x000D_
        ],_x000D_
        "Statistics": {_x000D_
          "CreationDate": "2022-11-15T10:02:33.5192117+01:00",_x000D_
          "LastRefreshDate": "2020-11-09T16:23:15.2786947+01:00",_x000D_
          "TotalRefreshCount": 9,_x000D_
          "CustomInfo": {}_x000D_
        }_x000D_
      },_x000D_
      "10718": {_x000D_
        "$type": "Inside.Core.Formula.Definition.DefinitionAC, Inside.Core.Formula",_x000D_
        "ID": 10718,_x000D_
        "Results": [_x000D_
          [_x000D_
            "200"_x000D_
          ]_x000D_
        ],_x000D_
        "Statistics": {_x000D_
          "CreationDate": "2022-11-15T10:02:33.5192117+01:00",_x000D_
          "LastRefreshDate": "2020-11-09T16:23:15.2806894+01:00",_x000D_
          "TotalRefreshCount": 9,_x000D_
          "CustomInfo": {}_x000D_
        }_x000D_
      },_x000D_
      "10719": {_x000D_
        "$type": "Inside.Core.Formula.Definition.DefinitionAC, Inside.Core.Formula",_x000D_
        "ID": 10719,_x000D_
        "Results": [_x000D_
          [_x000D_
            "100"_x000D_
          ]_x000D_
        ],_x000D_
        "Statistics": {_x000D_
          "CreationDate": "2022-11-15T10:02:33.5192117+01:00",_x000D_
          "LastRefreshDate": "2020-11-09T16:23:15.2826846+01:00",_x000D_
          "TotalRefreshCount": 9,_x000D_
          "CustomInfo": {}_x000D_
        }_x000D_
      },_x000D_
      "10720": {_x000D_
        "$type": "Inside.Core.Formula.Definition.DefinitionAC, Inside.Core.Formula",_x000D_
        "ID": 10720,_x000D_
        "Results": [_x000D_
          [_x000D_
            "100"_x000D_
          ]_x000D_
        ],_x000D_
        "Statistics": {_x000D_
          "CreationDate": "2022-11-15T10:02:33.5192117+01:00",_x000D_
          "LastRefreshDate": "2020-11-09T16:23:15.2846797+01:00",_x000D_
          "TotalRefreshCount": 9,_x000D_
          "CustomInfo": {}_x000D_
        }_x000D_
      },_x000D_
      "10721": {_x000D_
        "$type": "Inside.Core.Formula.Definition.DefinitionAC, Inside.Core.Formula",_x000D_
        "ID": 10721,_x000D_
        "Results": [_x000D_
          [_x000D_
            "200"_x000D_
          ]_x000D_
        ],_x000D_
        "Statistics": {_x000D_
          "CreationDate": "2022-11-15T10:02:33.5192117+01:00",_x000D_
          "LastRefreshDate": "2020-11-09T16:23:15.2876719+01:00",_x000D_
          "TotalRefreshCount": 9,_x000D_
          "CustomInfo": {}_x000D_
        }_x000D_
      },_x000D_
      "10722": {_x000D_
        "$type": "Inside.Core.Formula.Definition.DefinitionAC, Inside.Core.Formula",_x000D_
        "ID": 10722,_x000D_
        "Results": [_x000D_
          [_x000D_
            "300"_x000D_
          ]_x000D_
        ],_x000D_
        "Statistics": {_x000D_
          "CreationDate": "2022-11-15T10:02:33.5192117+01:00",_x000D_
          "LastRefreshDate": "2020-11-09T16:23:15.2896666+01:00",_x000D_
          "TotalRefreshCount": 9,_x000D_
          "CustomInfo": {}_x000D_
        }_x000D_
      },_x000D_
      "10723": {_x000D_
        "$type": "Inside.Core.Formula.Definition.DefinitionAC, Inside.Core.Formula",_x000D_
        "ID": 10723,_x000D_
        "Results": [_x000D_
          [_x000D_
            "300"_x000D_
          ]_x000D_
        ],_x000D_
        "Statistics": {_x000D_
          "CreationDate": "2022-11-15T10:02:33.5192117+01:00",_x000D_
          "LastRefreshDate": "2020-11-09T16:23:15.2916622+01:00",_x000D_
          "TotalRefreshCount": 9,_x000D_
          "CustomInfo": {}_x000D_
        }_x000D_
      },_x000D_
      "10724": {_x000D_
        "$type": "Inside.Core.Formula.Definition.DefinitionAC, Inside.Core.Formula",_x000D_
        "ID": 10724,_x000D_
        "Results": [_x000D_
          [_x000D_
            "100"_x000D_
          ]_x000D_
        ],_x000D_
        "Statistics": {_x000D_
          "CreationDate": "2022-11-15T10:02:33.5192117+01:00",_x000D_
          "LastRefreshDate": "2020-11-09T16:23:15.293656+01:00",_x000D_
          "TotalRefreshCount": 9,_x000D_
          "CustomInfo": {}_x000D_
        }_x000D_
      },_x000D_
      "10725": {_x000D_
        "$type": "Inside.Core.Formula.Definition.DefinitionAC, Inside.Core.Formula",_x000D_
        "ID": 10725,_x000D_
        "Results": [_x000D_
          [_x000D_
            "Employé"_x000D_
          ]_x000D_
        ],_x000D_
        "Statistics": {_x000D_
          "CreationDate": "2022-11-15T10:02:33.5192117+01:00",_x000D_
          "LastRefreshDate": "2020-11-09T16:23:13.1353408+01:00",_x000D_
          "TotalRefreshCount": 8,_x000D_
          "CustomInfo": {}_x000D_
        }_x000D_
      },_x000D_
      "10726": {_x000D_
        "$type": "Inside.Core.Formula.Definition.DefinitionAC, Inside.Core.Formula",_x000D_
        "ID": 10726,_x000D_
        "Results": [_x000D_
          [_x000D_
            "Ingénieur et cadre"_x000D_
          ]_x000D_
        ],_x000D_
        "Statistics": {_x000D_
          "CreationDate": "2022-11-15T10:02:33.5192117+01:00",_x000D_
          "LastRefreshDate": "2020-11-09T16:23:13.1572767+01:00",_x000D_
          "TotalRefreshCount": 8,_x000D_
          "CustomInfo": {}_x000D_
        }_x000D_
      },_x000D_
      "10727": {_x000D_
        "$type": "Inside.Core.Formula.Definition.DefinitionAC, Inside.Core.Formula",_x000D_
        "ID": 10727,_x000D_
        "Results": [_x000D_
          [_x000D_
            "Ingénieur et cadre"_x000D_
          ]_x000D_
        ],_x000D_
        "Statistics": {_x000D_
          "CreationDate": "2022-11-15T10:02:33.5192117+01:00",_x000D_
          "LastRefreshDate": "2020-11-09T16:23:13.1832079+01:00",_x000D_
          "TotalRefreshCount": 8,_x000D_
          "CustomInfo": {}_x000D_
        }_x000D_
      },_x000D_
      "10728": {_x000D_
        "$type": "Inside.Core.Formula.Definition.DefinitionAC, Inside.Core.Formula",_x000D_
        "ID": 10728,_x000D_
        "Results": [_x000D_
          [_x000D_
            "Employé"_x000D_
          ]_x000D_
        ],_x000D_
        "Statistics": {_x000D_
          "CreationDate": "2022-11-15T10:02:33.5192117+01:00",_x000D_
          "LastRefreshDate": "2020-11-09T16:23:13.2097374+01:00",_x000D_
          "TotalRefreshCount": 8,_x000D_
          "CustomInfo": {}_x000D_
        }_x000D_
      },_x000D_
      "10729": {_x000D_
        "$type": "Inside.Core.Formula.Definition.DefinitionAC, Inside.Core.Formula",_x000D_
        "ID": 10729,_x000D_
        "Results": [_x000D_
          [_x000D_
            "Employé"_x000D_
          ]_x000D_
        ],_x000D_
        "Statistics": {_x000D_
          "CreationDate": "2022-11-15T10:02:33.5192117+01:00",_x000D_
          "LastRefreshDate": "2020-11-09T16:23:13.2316789+01:00",_x000D_
          "TotalRefreshCount": 8,_x000D_
          "CustomInfo": {}_x000D_
        }_x000D_
      },_x000D_
      "10730": {_x000D_
        "$type": "Inside.Core.Formula.Definition.DefinitionAC, Inside.Core.Formula",_x000D_
        "ID": 10730,_x000D_
        "Results": [_x000D_
          [_x000D_
            "Employé"_x000D_
          ]_x000D_
        ],_x000D_
        "Statistics": {_x000D_
          "CreationDate": "2022-11-15T10:02:33.5192117+01:00",_x000D_
          "LastRefreshDate": "2020-11-09T16:23:13.2516274+01:00",_x000D_
          "TotalRefreshCount": 8,_x000D_
          "CustomInfo": {}_x000D_
        }_x000D_
      },_x000D_
      "10731": {_x000D_
        "$type": "Inside.Core.Formula.Definition.DefinitionAC, Inside.Core.Formula",_x000D_
        "ID": 10731,_x000D_
        "Results": [_x000D_
          [_x000D_
            "1"_x000D_
          ]_x000D_
        ],_x000D_
        "Statistics": {_x000D_
          "CreationDate": "2022-11-15T10:02:33.5192117+01:00",_x000D_
          "LastRefreshDate": "2020-11-09T16:33:27.1786607+01:00",_x000D_
          "TotalRefreshCount": 9,_x000D_
          "CustomInfo": {}_x000D_
        }_x000D_
      },_x000D_
      "10732": {_x000D_
        "$type": "Inside.Core.Formula.Definition.DefinitionAC, Inside.Core.Formula",_x000D_
        "ID": 10732,_x000D_
        "Results": [_x000D_
          [_x000D_
            "1"_x000D_
          ]_x000D_
        ],_x000D_
        "Statistics": {_x000D_
          "CreationDate": "2022-11-15T10:02:33.5192117+01:00",_x000D_
          "LastRefreshDate": "2020-11-09T16:23:13.3074821+01:00",_x000D_
          "TotalRefreshCount": 8,_x000D_
          "CustomInfo": {}_x000D_
        }_x000D_
      },_x000D_
      "10733": {_x000D_
        "$type": "Inside.Core.Formula.Definition.DefinitionAC, Inside.Core.Formula",_x000D_
        "ID": 10733,_x000D_
        "Results": [_x000D_
          [_x000D_
            "2"_x000D_
          ]_x000D_
        ],_x000D_
        "Statistics": {_x000D_
          "CreationDate": "2022-11-15T10:02:33.5192117+01:00",_x000D_
          "LastRefreshDate": "2020-11-09T16:23:13.3374003+01:00",_x000D_
          "TotalRefreshCount": 8,_x000D_
          "CustomInfo": {}_x000D_
        }_x000D_
      },_x000D_
      "10734": {_x000D_
        "$type": "Inside.Core.Formula.Definition.DefinitionAC, Inside.Core.Formula",_x000D_
        "ID": 10734,_x000D_
        "Results": [_x000D_
          [_x000D_
            "2"_x000D_
          ]_x000D_
        ],_x000D_
        "Statistics": {_x000D_
          "CreationDate": "2022-11-15T10:02:33.5192117+01:00",_x000D_
          "LastRefreshDate": "2020-11-09T16:23:13.3663281+01:00",_x000D_
          "TotalRefreshCount": 8,_x000D_
          "CustomInfo": {}_x000D_
        }_x000D_
      },_x000D_
      "10735": {_x000D_
        "$type": "Inside.Core.Formula.Definition.DefinitionAC, Inside.Core.Formula",_x000D_
        "ID": 10735,_x000D_
        "Results": [_x000D_
          [_x000D_
            "1"_x000D_
          ]_x000D_
        ],_x000D_
        "Statistics": {_x000D_
          "CreationDate": "2022-11-15T10:02:33.5192117+01:00",_x000D_
          "LastRefreshDate": "2020-11-09T16:23:13.3962441+01:00",_x000D_
          "TotalRefreshCount": 8,_x000D_
          "CustomInfo": {}_x000D_
        }_x000D_
      },_x000D_
      "10736": {_x000D_
        "$type": "Inside.Core.Formula.Definition.DefinitionAC, Inside.Core.Formula",_x000D_
        "ID": 10736,_x000D_
        "Results": [_x000D_
          [_x000D_
            "1"_x000D_
          ]_x000D_
        ],_x000D_
        "Statistics": {_x000D_
          "CreationDate": "2022-11-15T10:02:33.5192117+01:00",_x000D_
          "LastRefreshDate": "2020-11-09T16:23:13.4132008+01:00",_x000D_
          "TotalRefreshCount": 8,_x000D_
          "CustomInfo": {}_x000D_
        }_x000D_
      },_x000D_
      "10737": {_x000D_
        "$type": "Inside.Core.Formula.Definition.DefinitionAC, Inside.Core.Formula",_x000D_
        "ID": 10737,_x000D_
        "Results": [_x000D_
          [_x000D_
            "1"_x000D_
          ]_x000D_
        ],_x000D_
        "Statistics": {_x000D_
          "CreationDate": "2022-11-15T10:02:33.5192117+01:00",_x000D_
          "LastRefreshDate": "2020-11-09T16:23:13.4231739+01:00",_x000D_
          "TotalRefreshCount": 8,_x000D_
          "CustomInfo": {}_x000D_
        }_x000D_
      },_x000D_
      "10738": {_x000D_
        "$type": "Inside.Core.Formula.Definition.DefinitionAC, Inside.Core.Formula",_x000D_
        "ID": 10738,_x000D_
        "Results": [_x000D_
          [_x000D_
            "1"_x000D_
          ]_x000D_
        ],_x000D_
        "Statistics": {_x000D_
          "CreationDate": "2022-11-15T10:02:33.5192117+01:00",_x000D_
          "LastRefreshDate": "2020-11-09T16:23:13.4351426+01:00",_x000D_
          "TotalRefreshCount": 8,_x000D_
          "CustomInfo": {}_x000D_
        }_x000D_
      },_x000D_
      "10739": {_x000D_
        "$type": "Inside.Core.Formula.Definition.DefinitionAC, Inside.Core.Formula",_x000D_
        "ID": 10739,_x000D_
        "Results": [_x000D_
          [_x000D_
            "2"_x000D_
          ]_x000D_
        ],_x000D_
        "Statistics": {_x000D_
          "CreationDate": "2022-11-15T10:02:33.5192117+01:00",_x000D_
          "LastRefreshDate": "2020-11-09T16:23:13.4451152+01:00",_x000D_
          "TotalRefreshCount": 8,_x000D_
          "CustomInfo": {}_x000D_
        }_x000D_
      },_x000D_
      "10740": {_x000D_
        "$type": "Inside.Core.Formula.Definition.DefinitionAC, Inside.Core.Formula",_x000D_
        "ID": 10740,_x000D_
        "Resul</t>
  </si>
  <si>
    <t>ts": [_x000D_
          [_x000D_
            "Catégorie 2"_x000D_
          ]_x000D_
        ],_x000D_
        "Statistics": {_x000D_
          "CreationDate": "2022-11-15T10:02:33.5192117+01:00",_x000D_
          "LastRefreshDate": "2020-11-09T16:33:26.9710727+01:00",_x000D_
          "TotalRefreshCount": 9,_x000D_
          "CustomInfo": {}_x000D_
        }_x000D_
      },_x000D_
      "10741": {_x000D_
        "$type": "Inside.Core.Formula.Definition.DefinitionAC, Inside.Core.Formula",_x000D_
        "ID": 10741,_x000D_
        "Results": [_x000D_
          [_x000D_
            ""_x000D_
          ]_x000D_
        ],_x000D_
        "Statistics": {_x000D_
          "CreationDate": "2022-11-15T10:02:33.5192117+01:00",_x000D_
          "LastRefreshDate": "2020-11-09T16:23:14.1058718+01:00",_x000D_
          "TotalRefreshCount": 8,_x000D_
          "CustomInfo": {}_x000D_
        }_x000D_
      },_x000D_
      "10742": {_x000D_
        "$type": "Inside.Core.Formula.Definition.DefinitionAC, Inside.Core.Formula",_x000D_
        "ID": 10742,_x000D_
        "Results": [_x000D_
          [_x000D_
            "Catégorie 4"_x000D_
          ]_x000D_
        ],_x000D_
        "Statistics": {_x000D_
          "CreationDate": "2022-11-15T10:02:33.5192117+01:00",_x000D_
          "LastRefreshDate": "2020-11-09T16:23:12.145367+01:00",_x000D_
          "TotalRefreshCount": 9,_x000D_
          "CustomInfo": {}_x000D_
        }_x000D_
      },_x000D_
      "10743": {_x000D_
        "$type": "Inside.Core.Formula.Definition.DefinitionAC, Inside.Core.Formula",_x000D_
        "ID": 10743,_x000D_
        "Results": [_x000D_
          [_x000D_
            "Catégorie 1"_x000D_
          ]_x000D_
        ],_x000D_
        "Statistics": {_x000D_
          "CreationDate": "2022-11-15T10:02:33.5192117+01:00",_x000D_
          "LastRefreshDate": "2020-11-09T16:23:15.1017577+01:00",_x000D_
          "TotalRefreshCount": 9,_x000D_
          "CustomInfo": {}_x000D_
        }_x000D_
      },_x000D_
      "10744": {_x000D_
        "$type": "Inside.Core.Formula.Definition.DefinitionAC, Inside.Core.Formula",_x000D_
        "ID": 10744,_x000D_
        "Results": [_x000D_
          [_x000D_
            ""_x000D_
          ]_x000D_
        ],_x000D_
        "Statistics": {_x000D_
          "CreationDate": "2022-11-15T10:02:33.5192117+01:00",_x000D_
          "LastRefreshDate": "2020-11-09T16:23:15.1047518+01:00",_x000D_
          "TotalRefreshCount": 9,_x000D_
          "CustomInfo": {}_x000D_
        }_x000D_
      },_x000D_
      "10745": {_x000D_
        "$type": "Inside.Core.Formula.Definition.DefinitionAC, Inside.Core.Formula",_x000D_
        "ID": 10745,_x000D_
        "Results": [_x000D_
          [_x000D_
            "Catégorie 1"_x000D_
          ]_x000D_
        ],_x000D_
        "Statistics": {_x000D_
          "CreationDate": "2022-11-15T10:02:33.5192117+01:00",_x000D_
          "LastRefreshDate": "2020-11-09T16:23:15.1067879+01:00",_x000D_
          "TotalRefreshCount": 9,_x000D_
          "CustomInfo": {}_x000D_
        }_x000D_
      },_x000D_
      "10746": {_x000D_
        "$type": "Inside.Core.Formula.Definition.DefinitionAC, Inside.Core.Formula",_x000D_
        "ID": 10746,_x000D_
        "Results": [_x000D_
          [_x000D_
            "Catégorie 2"_x000D_
          ]_x000D_
        ],_x000D_
        "Statistics": {_x000D_
          "CreationDate": "2022-11-15T10:02:33.5192117+01:00",_x000D_
          "LastRefreshDate": "2020-11-09T16:23:15.108777+01:00",_x000D_
          "TotalRefreshCount": 9,_x000D_
          "CustomInfo": {}_x000D_
        }_x000D_
      },_x000D_
      "10747": {_x000D_
        "$type": "Inside.Core.Formula.Definition.DefinitionAC, Inside.Core.Formula",_x000D_
        "ID": 10747,_x000D_
        "Results": [_x000D_
          [_x000D_
            ""_x000D_
          ]_x000D_
        ],_x000D_
        "Statistics": {_x000D_
          "CreationDate": "2022-11-15T10:02:33.5192117+01:00",_x000D_
          "LastRefreshDate": "2020-11-09T16:23:12.1912454+01:00",_x000D_
          "TotalRefreshCount": 9,_x000D_
          "CustomInfo": {}_x000D_
        }_x000D_
      },_x000D_
      "10748": {_x000D_
        "$type": "Inside.Core.Formula.Definition.DefinitionAC, Inside.Core.Formula",_x000D_
        "ID": 10748,_x000D_
        "Results": [_x000D_
          [_x000D_
            "Catégorie 1"_x000D_
          ]_x000D_
        ],_x000D_
        "Statistics": {_x000D_
          "CreationDate": "2022-11-15T10:02:33.5192117+01:00",_x000D_
          "LastRefreshDate": "2020-11-09T16:23:13.494984+01:00",_x000D_
          "TotalRefreshCount": 8,_x000D_
          "CustomInfo": {}_x000D_
        }_x000D_
      },_x000D_
      "10749": {_x000D_
        "$type": "Inside.Core.Formula.Definition.DefinitionAC, Inside.Core.Formula",_x000D_
        "ID": 10749,_x000D_
        "Results": [_x000D_
          [_x000D_
            "Catégorie 4"_x000D_
          ]_x000D_
        ],_x000D_
        "Statistics": {_x000D_
          "CreationDate": "2022-11-15T10:02:33.5192117+01:00",_x000D_
          "LastRefreshDate": "2020-11-09T16:23:11.7197059+01:00",_x000D_
          "TotalRefreshCount": 9,_x000D_
          "CustomInfo": {}_x000D_
        }_x000D_
      },_x000D_
      "10750": {_x000D_
        "$type": "Inside.Core.Formula.Definition.DefinitionAC, Inside.Core.Formula",_x000D_
        "ID": 10750,_x000D_
        "Results": [_x000D_
          [_x000D_
            ""_x000D_
          ]_x000D_
        ],_x000D_
        "Statistics": {_x000D_
          "CreationDate": "2022-11-15T10:02:33.5192117+01:00",_x000D_
          "LastRefreshDate": "2020-11-09T16:23:15.3445559+01:00",_x000D_
          "TotalRefreshCount": 9,_x000D_
          "CustomInfo": {}_x000D_
        }_x000D_
      },_x000D_
      "10751": {_x000D_
        "$type": "Inside.Core.Formula.Definition.DefinitionAC, Inside.Core.Formula",_x000D_
        "ID": 10751,_x000D_
        "Results": [_x000D_
          [_x000D_
            "Catégorie 1"_x000D_
          ]_x000D_
        ],_x000D_
        "Statistics": {_x000D_
          "CreationDate": "2022-11-15T10:02:33.5192117+01:00",_x000D_
          "LastRefreshDate": "2020-11-09T16:23:15.3465534+01:00",_x000D_
          "TotalRefreshCount": 9,_x000D_
          "CustomInfo": {}_x000D_
        }_x000D_
      },_x000D_
      "10752": {_x000D_
        "$type": "Inside.Core.Formula.Definition.DefinitionAC, Inside.Core.Formula",_x000D_
        "ID": 10752,_x000D_
        "Results": [_x000D_
          [_x000D_
            "Catégorie 2"_x000D_
          ]_x000D_
        ],_x000D_
        "Statistics": {_x000D_
          "CreationDate": "2022-11-15T10:02:33.5192117+01:00",_x000D_
          "LastRefreshDate": "2020-11-09T16:23:15.3485483+01:00",_x000D_
          "TotalRefreshCount": 9,_x000D_
          "CustomInfo": {}_x000D_
        }_x000D_
      },_x000D_
      "10753": {_x000D_
        "$type": "Inside.Core.Formula.Definition.DefinitionAC, Inside.Core.Formula",_x000D_
        "ID": 10753,_x000D_
        "Results": [_x000D_
          [_x000D_
            ""_x000D_
          ]_x000D_
        ],_x000D_
        "Statistics": {_x000D_
          "CreationDate": "2022-11-15T10:02:33.5192117+01:00",_x000D_
          "LastRefreshDate": "2020-11-09T16:23:15.3510904+01:00",_x000D_
          "TotalRefreshCount": 9,_x000D_
          "CustomInfo": {}_x000D_
        }_x000D_
      },_x000D_
      "10754": {_x000D_
        "$type": "Inside.Core.Formula.Definition.DefinitionAC, Inside.Core.Formula",_x000D_
        "ID": 10754,_x000D_
        "Results": [_x000D_
          [_x000D_
            "Catégorie 1"_x000D_
          ]_x000D_
        ],_x000D_
        "Statistics": {_x000D_
          "CreationDate": "2022-11-15T10:02:33.5192117+01:00",_x000D_
          "LastRefreshDate": "2020-11-09T16:23:15.3540618+01:00",_x000D_
          "TotalRefreshCount": 9,_x000D_
          "CustomInfo": {}_x000D_
        }_x000D_
      },_x000D_
      "10755": {_x000D_
        "$type": "Inside.Core.Formula.Definition.DefinitionAC, Inside.Core.Formula",_x000D_
        "ID": 10755,_x000D_
        "Results": [_x000D_
          [_x000D_
            ""_x000D_
          ]_x000D_
        ],_x000D_
        "Statistics": {_x000D_
          "CreationDate": "2022-11-15T10:02:33.5192117+01:00",_x000D_
          "LastRefreshDate": "2020-11-09T16:23:15.3570548+01:00",_x000D_
          "TotalRefreshCount": 9,_x000D_
          "CustomInfo": {}_x000D_
        }_x000D_
      },_x000D_
      "10756": {_x000D_
        "$type": "Inside.Core.Formula.Definition.DefinitionAC, Inside.Core.Formula",_x000D_
        "ID": 10756,_x000D_
        "Results": [_x000D_
          [_x000D_
            "Catégorie 5"_x000D_
          ]_x000D_
        ],_x000D_
        "Statistics": {_x000D_
          "CreationDate": "2022-11-15T10:02:33.5192117+01:00",_x000D_
          "LastRefreshDate": "2020-11-09T16:23:15.3590497+01:00",_x000D_
          "TotalRefreshCount": 9,_x000D_
          "CustomInfo": {}_x000D_
        }_x000D_
      },_x000D_
      "10757": {_x000D_
        "$type": "Inside.Core.Formula.Definition.DefinitionAC, Inside.Core.Formula",_x000D_
        "ID": 10757,_x000D_
        "Results": [_x000D_
          [_x000D_
            ""_x000D_
          ]_x000D_
        ],_x000D_
        "Statistics": {_x000D_
          "CreationDate": "2022-11-15T10:02:33.5192117+01:00",_x000D_
          "LastRefreshDate": "2020-11-09T16:23:15.3610441+01:00",_x000D_
          "TotalRefreshCount": 9,_x000D_
          "CustomInfo": {}_x000D_
        }_x000D_
      },_x000D_
      "10758": {_x000D_
        "$type": "Inside.Core.Formula.Definition.DefinitionAC, Inside.Core.Formula",_x000D_
        "ID": 10758,_x000D_
        "Results": [_x000D_
          [_x000D_
            ""_x000D_
          ]_x000D_
        ],_x000D_
        "Statistics": {_x000D_
          "CreationDate": "2022-11-15T10:02:33.5192117+01:00",_x000D_
          "LastRefreshDate": "2020-11-09T16:23:15.363039+01:00",_x000D_
          "TotalRefreshCount": 9,_x000D_
          "CustomInfo": {}_x000D_
        }_x000D_
      },_x000D_
      "10759": {_x000D_
        "$type": "Inside.Core.Formula.Definition.DefinitionAC, Inside.Core.Formula",_x000D_
        "ID": 10759,_x000D_
        "Results": [_x000D_
          [_x000D_
            ""_x000D_
          ]_x000D_
        ],_x000D_
        "Statistics": {_x000D_
          "CreationDate": "2022-11-15T10:02:33.5192117+01:00",_x000D_
          "LastRefreshDate": "2020-11-09T16:23:15.365034+01:00",_x000D_
          "TotalRefreshCount": 9,_x000D_
          "CustomInfo": {}_x000D_
        }_x000D_
      },_x000D_
      "10760": {_x000D_
        "$type": "Inside.Core.Formula.Definition.DefinitionAC, Inside.Core.Formula",_x000D_
        "ID": 10760,_x000D_
        "Results": [_x000D_
          [_x000D_
            "Catégorie 1"_x000D_
          ]_x000D_
        ],_x000D_
        "Statistics": {_x000D_
          "CreationDate": "2022-11-15T10:02:33.5192117+01:00",_x000D_
          "LastRefreshDate": "2020-11-09T16:23:15.3670287+01:00",_x000D_
          "TotalRefreshCount": 9,_x000D_
          "CustomInfo": {}_x000D_
        }_x000D_
      },_x000D_
      "10761": {_x000D_
        "$type": "Inside.Core.Formula.Definition.DefinitionAC, Inside.Core.Formula",_x000D_
        "ID": 10761,_x000D_
        "Results": [_x000D_
          [_x000D_
            "Catégorie 3"_x000D_
          ]_x000D_
        ],_x000D_
        "Statistics": {_x000D_
          "CreationDate": "2022-11-15T10:02:33.5192117+01:00",_x000D_
          "LastRefreshDate": "2020-11-09T16:23:15.3700195+01:00",_x000D_
          "TotalRefreshCount": 9,_x000D_
          "CustomInfo": {}_x000D_
        }_x000D_
      },_x000D_
      "10762": {_x000D_
        "$type": "Inside.Core.Formula.Definition.DefinitionAC, Inside.Core.Formula",_x000D_
        "ID": 10762,_x000D_
        "Results": [_x000D_
          [_x000D_
            ""_x000D_
          ]_x000D_
        ],_x000D_
        "Statistics": {_x000D_
          "CreationDate": "2022-11-15T10:02:33.5192117+01:00",_x000D_
          "LastRefreshDate": "2020-11-09T16:23:15.3730113+01:00",_x000D_
          "TotalRefreshCount": 9,_x000D_
          "CustomInfo": {}_x000D_
        }_x000D_
      },_x000D_
      "10763": {_x000D_
        "$type": "Inside.Core.Formula.Definition.DefinitionAC, Inside.Core.Formula",_x000D_
        "ID": 10763,_x000D_
        "Results": [_x000D_
          [_x000D_
            ""_x000D_
          ]_x000D_
        ],_x000D_
        "Statistics": {_x000D_
          "CreationDate": "2022-11-15T10:02:33.5192117+01:00",_x000D_
          "LastRefreshDate": "2020-11-09T16:23:15.375006+01:00",_x000D_
          "TotalRefreshCount": 9,_x000D_
          "CustomInfo": {}_x000D_
        }_x000D_
      },_x000D_
      "10764": {_x000D_
        "$type": "Inside.Core.Formula.Definition.DefinitionAC, Inside.Core.Formula",_x000D_
        "ID": 10764,_x000D_
        "Results": [_x000D_
          [_x000D_
            ""_x000D_
          ]_x000D_
        ],_x000D_
        "Statistics": {_x000D_
          "CreationDate": "2022-11-15T10:02:33.5192117+01:00",_x000D_
          "LastRefreshDate": "2020-11-09T16:23:15.3770004+01:00",_x000D_
          "TotalRefreshCount": 9,_x000D_
          "CustomInfo": {}_x000D_
        }_x000D_
      },_x000D_
      "10765": {_x000D_
        "$type": "Inside.Core.Formula.Definition.DefinitionAC, Inside.Core.Formula",_x000D_
        "ID": 10765,_x000D_
        "Results": [_x000D_
          [_x000D_
            "Catégorie 1"_x000D_
          ]_x000D_
        ],_x000D_
        "Statistics": {_x000D_
          "CreationDate": "2022-11-15T10:02:33.5192117+01:00",_x000D_
          "LastRefreshDate": "2020-11-09T16:23:15.378995+01:00",_x000D_
          "TotalRefreshCount": 9,_x000D_
          "CustomInfo": {}_x000D_
        }_x000D_
      },_x000D_
      "10766": {_x000D_
        "$type": "Inside.Core.Formula.Definition.DefinitionAC, Inside.Core.Formula",_x000D_
        "ID": 10766,_x000D_
        "Results": [_x000D_
          [_x000D_
            "Catégorie 2"_x000D_
          ]_x000D_
        ],_x000D_
        "Statistics": {_x000D_
          "CreationDate": "2022-11-15T10:02:33.5192117+01:00",_x000D_
          "LastRefreshDate": "2020-11-09T16:23:15.3819872+01:00",_x000D_
          "TotalRefreshCount": 9,_x000D_
          "CustomInfo": {}_x000D_
        }_x000D_
      },_x000D_
      "10767": {_x000D_
        "$type": "Inside.Core.Formula.Definition.DefinitionAC, Inside.Core.Formula",_x000D_
        "ID": 10767,_x000D_
        "Results": [_x000D_
          [_x000D_
            ""_x000D_
          ]_x000D_
        ],_x000D_
        "Statistics": {_x000D_
          "CreationDate": "2022-11-15T10:02:33.5192117+01:00",_x000D_
          "LastRefreshDate": "2020-11-09T16:23:15.383982+01:00",_x000D_
          "TotalRefreshCount": 9,_x000D_
          "CustomInfo": {}_x000D_
        }_x000D_
      },_x000D_
      "10768": {_x000D_
        "$type": "Inside.Core.Formula.Definition.DefinitionAC, Inside.Core.Formula",_x000D_
        "ID": 10768,_x000D_
        "Results": [_x000D_
          [_x000D_
            ""_x000D_
          ]_x000D_
        ],_x000D_
        "Statistics": {_x000D_
          "CreationDate": "2022-11-15T10:02:33.5192117+01:00",_x000D_
          "LastRefreshDate": "2020-11-09T16:23:15.3859766+01:00",_x000D_
          "TotalRefreshCount": 9,_x000D_
          "CustomInfo": {}_x000D_
        }_x000D_
      },_x000D_
      "10769": {_x000D_
        "$type": "Inside.Core.Formula.Definition.DefinitionAC, Inside.Core.Formula",_x000D_
        "ID": 10769,_x000D_
        "Results": [_x000D_
          [_x000D_
            "Catégorie 3"_x000D_
          ]_x000D_
        ],_x000D_
        "Statistics": {_x000D_
          "CreationDate": "2022-11-15T10:02:33.5192117+01:00",_x000D_
          "LastRefreshDate": "2020-11-09T16:23:15.3880236+01:00",_x000D_
          "TotalRefreshCount": 9,_x000D_
          "CustomInfo": {}_x000D_
        }_x000D_
      },_x000D_
      "10770": {_x000D_
        "$type": "Inside.Core.Formula.Definition.DefinitionAC, Inside.Core.Formula",_x000D_
        "ID": 10770,_x000D_
        "Results": [_x000D_
          [_x000D_
            ""_x000D_
          ]_x000D_
        ],_x000D_
        "Statistics": {_x000D_
          "CreationDate": "2022-11-15T10:02:33.5192117+01:00",_x000D_
          "LastRefreshDate": "2020-11-09T16:23:15.3899672+01:00",_x000D_
          "TotalRefreshCount": 9,_x000D_
          "CustomInfo": {}_x000D_
        }_x000D_
      },_x000D_
      "10771": {_x000D_
        "$type": "Inside.Core.Formula.Definition.DefinitionAC, Inside.Core.Formula",_x000D_
        "ID": 10771,_x000D_
        "Results": [_x000D_
          [_x000D_
            "Catégorie 1"_x000D_
          ]_x000D_
        ],_x000D_
        "Statistics": {_x000D_
          "CreationDate": "2022-11-15T10:02:33.5192117+01:00",_x000D_
          "LastRefreshDate": "2020-11-09T16:23:15.3929892+01:00",_x000D_
          "TotalRefreshCount": 9,_x000D_
          "CustomInfo": {}_x000D_
        }_x000D_
      },_x000D_
      "10772": {_x000D_
        "$type": "Inside.Core.Formula.Definition.DefinitionAC, Inside.Core.Formula",_x000D_
        "ID": 10772,_x000D_
        "Results": [_x000D_
          [_x000D_
            ""_x000D_
          ]_x000D_
        ],_x000D_
        "Statistics": {_x000D_
          "CreationDate": "2022-11-15T10:02:33.5192117+01:00",_x000D_
          "LastRefreshDate": "2020-11-09T16:23:15.3949909+01:00",_x000D_
          "TotalRefreshCount": 9,_x000D_
          "CustomInfo": {}_x000D_
        }_x000D_
      },_x000D_
      "10773": {_x000D_
        "$type": "Inside.Core.Formula.Definition.DefinitionAC, Inside.Core.Formula",_x000D_
        "ID": 10773,_x000D_
        "Results": [_x000D_
          [_x000D_
            "Catégorie 1"_x000D_
          ]_x000D_
        ],_x000D_
        "Statistics": {_x000D_
          "CreationDate": "2022-11-15T10:02:33.5192117+01:00",_x000D_
          "LastRefreshDate": "2020-11-09T16:23:15.3959879+01:00",_x000D_
          "TotalRefreshCount": 9,_x000D_
          "CustomInfo": {}_x000D_
        }_x000D_
      },_x000D_
      "10774": {_x000D_
        "$type": "Inside.Core.Formula.Definition.DefinitionAC, Inside.Core.Formula",_x000D_
        "ID": 10774,_x000D_
        "Results": [_x000D_
          [_x000D_
            ""_x000D_
          ]_x000D_
        ],_x000D_
        "Statistics": {_x000D_
          "CreationDate": "2022-11-15T10:02:33.5192117+01:00",_x000D_
          "LastRefreshDate": "2020-11-09T16:23:15.3979808+01:00",_x000D_
          "TotalRefreshCount": 9,_x000D_
          "CustomInfo": {}_x000D_
        }_x000D_
      },_x000D_
      "10775": {_x000D_
        "$type": "Inside.Core.Formula.Definition.DefinitionAC, Inside.Core.Formula",_x000D_
        "ID": 10775,_x000D_
        "Results": [_x000D_
          [_x000D_
            "Catégorie 4"_x000D_
          ]_x000D_
        ],_x000D_
        "Statistics": {_x000D_
          "CreationDate": "2022-11-15T10:02:33.5192117+01:00",_x000D_
          "LastRefreshDate": "2020-11-09T16:23:15.399976+01:00",_x000D_
          "TotalRefreshCount": 9,_x000D_
          "CustomInfo": {}_x000D_
        }_x000D_
      },_x000D_
      "10776": {_x000D_
        "$type": "Inside.Core.Formula.Definition.DefinitionAC, Inside.Core.Formula",_x000D_
        "ID": 10776,_x000D_
        "Results": [_x000D_
          [_x000D_
            ""_x000D_
          ]_x000D_
        ],_x000D_
        "Statistics": {_x000D_
          "CreationDate": "2022-11-15T10:02:33.5192117+01:00",_x000D_
          "LastRefreshDate": "2020-11-09T16:23:15.4039302+01:00",_x000D_
          "TotalRefreshCount": 9,_x000D_
          "CustomInfo": {}_x000D_
        }_x000D_
      },_x000D_
      "10777": {_x000D_
        "$type": "Inside.Core.Formula.Definition.DefinitionAC, Inside.Core.Formula",_x000D_
        "ID": 10777,_x000D_
        "Results": [_x000D_
          [_x000D_
            ""_x000D_
          ]_x000D_
        ],_x000D_
        "Statistics": {_x000D_
          "CreationDate": "2022-11-15T10:02:33.5192117+01:00",_x000D_
          "LastRefreshDate": "2020-11-09T16:23:15.4059644+01:00",_x000D_
          "TotalRefreshCount": 9,_x000D_
          "CustomInfo": {}_x000D_
        }_x000D_
      },_x000D_
      "10778": {_x000D_
        "$type": "Inside.Core.Formula.Definition.DefinitionAC, Inside.Core.Formula",_x000D_
        "ID": 10778,_x000D_
        "Results": [_x000D_
          [_x000D_
            "Catégorie 3"_x000D_
          ]_x000D_
        ],_x000D_
        "Statistics": {_x000D_
          "CreationDate": "2022-11-15T10:02:33.5192117+01:00",_x000D_
          "LastRefreshDate": "2020-11-09T16:23:15.4079209+01:00",_x000D_
          "TotalRefreshCount": 9,_x000D_
          "CustomInfo": {}_x000D_
        }_x000D_
      },_x000D_
      "10779": {_x000D_
        "$type": "Inside.Core.Formula.Definition.DefinitionAC, Inside.Core.Formula",_x000D_
        "ID": 10779,_x000D_
        "Results": [_x000D_
          [_x000D_
            ""_x000D_
          ]_x000D_
        ],_x000D_
        "Statistics": {_x000D_
          "CreationDate": "2022-11-15T10:02:33.5192117+01:00",_x000D_
          "LastRefreshDate": "2020-11-09T16:23:15.4099575+01:00",_x000D_
          "TotalRefreshCount": 9,_x000D_
          "CustomInfo": {}_x000D_
        }_x000D_
      },_x000D_
      "10780": {_x000D_
        "$type": "Inside.Core.Formula.Definition.DefinitionAC, Inside.Core.Formula",_x000D_
        "ID": 10780,_x000D_
        "Results": [_x000D_
          [_x000D_
            ""_x000D_
          ]_x000D_
        ],_x000D_
        "Statistics": {_x000D_
          "CreationDate": "2022-11-15T10:02:33.5192117+01:00",_x000D_
          "LastRefreshDate": "2020-11-09T16:23:15.4149356+01:00",_x000D_
          "TotalRefreshCount": 9,_x000D_
          "CustomInfo": {}_x000D_
        }_x000D_
      },_x000D_
      "10781": {_x000D_
        "$type": "Inside.Core.Formula.Definition.DefinitionAC, Inside.Core.Formula",_x000D_
        "ID": 10781,_x000D_
        "Results": [_x000D_
          [_x000D_
            "300"_x000D_
          ]_x000D_
        ],_x000D_
        "Statistics": {_x000D_
          "CreationDate": "2022-11-15T10:02:33.5192117+01:00",_x000D_
          "LastRefreshDate": "2022-03-15T17:46:55.8636197+01:00",_x000D_
          "TotalRefreshCount": 86,_x000D_
          "CustomInfo": {}_x000D_
        }_x000D_
      },_x000D_
      "10782": {_x000D_
        "$type": "Inside.Core.Formula.Definition.DefinitionAC, Inside.Core.Formula",_x000D_
        "ID": 10782,_x000D_
        "Results": [_x000D_
          [_x000D_
            "250"_x000D_
          ]_x000D_
        ],_x000D_
        "Statistics": {_x000D_
          "CreationDate": "2022-11-15T10:02:33.5192117+01:00",_x000D_
          "LastRefreshDate": "2020-11-09T16:33:27.1327858+01:00",_x000D_
          "TotalRefreshCount": 10,_x000D_
          "CustomInfo": {}_x000D_
        }_x000D_
      },_x000D_
      "10783": {_x000D_
        "$type": "Inside.Core.Formula.Definition.DefinitionAC, Inside.Core.Formula",_x000D_
        "ID": 10783,_x000D_
        "Results": [_x000D_
          [_x000D_
            "300"_x000D_
          ]_x000D_
        ],_x000D_
        "Statistics": {_x000D_
          "CreationDate": "2022-11-15T10:02:33.5192117+01:00",_x000D_
          "LastRefreshDate": "2020-11-09T16:33:27.1357744+01:00",_x000D_
          "TotalRefreshCount": 10,_x000D_
          "CustomInfo": {}_x000D_
        }_x000D_
      },_x000D_
      "10784": {_x000D_
        "$type": "Inside.Core.Formula.Definition.DefinitionAC, Inside.Core.Formula",_x000D_
        "ID": 10784,_x000D_
        "Results": [_x000D_
          [_x000D_
            "150"_x000D_
          ]_x000D_
        ],_x000D_
        "Statistics": {_x000D_
          "CreationDate": "2022-11-15T10:02:33.5192117+01:00",_x000D_
          "LastRefreshDate": "2020-11-09T16:33:27.1377693+01:00",_x000D_
          "TotalRefreshCount": 10,_x000D_
          "CustomInfo": {}_x000D_
        }_x000D_
      },_x000D_
      "10785": {_x000D_
        "$type": "Inside.Core.Formula.Definition.DefinitionAC, Inside.Core.Formula",_x000D_
        "ID": 10785,_x000D_
        "Results": [_x000D_
          [_x000D_
            "150"_x000D_
          ]_x000D_
        ],_x000D_
        "Statistics": {_x000D_
          "CreationDate": "2022-11-15T10:02:33.5192117+01:00",_x000D_
          "LastRefreshDate": "2020-11-09T16:23:15.423924+01:00",_x000D_
          "TotalRefreshCount": 9,_x000D_
          "CustomInfo": {}_x000D_
        }_x000D_
      },_x000D_
      "10786": {_x000D_
        "$type": "Inside.Core.Formula.Definition.DefinitionAC, Inside.Core.Formula",_x000D_
        "ID": 10786,_x000D_
        "Results": [_x000D_
          [_x000D_
            "200"_x000D_
          ]_x000D_
        ],_x000D_
        "Statistics": {_x000D_
          "CreationDate": "2022-11-15T10:02:33.5192117+01:00",_x000D_
          "LastRefreshDate": "2020-11-09T16:23:15.4258739+01:00",_x000D_
          "TotalRefreshCount": 9,_x000D_
          "CustomInfo": {}_x000D_
        }_x000D_
      },_x000D_
      "10787": {_x000D_
        "$type": "Inside.Core.Formula.Definition.DefinitionAC, Inside.Core.Formula",_x000D_
        "ID": 10787,_x000D_
        "Results": [_x000D_
          [_x000D_
            "100"_x000D_
          ]_x000D_
        ],_x000D_
        "Statistics": {_x000D_
          "CreationDate": "2022-11-15T10:02:33.5192117+01:00",_x000D_
          "LastRefreshDate": "2020-11-09T16:23:15.427915+01:00",_x000D_
          "TotalRefreshCount": 9,_x000D_
          "CustomInfo": {}_x000D_
        }_x000D_
      },_x000D_
      "10788": {_x000D_
        "$type": "Inside.Core.Formula.Definition.DefinitionAC, Inside.Core.Formula",_x000D_
        "ID": 10788,_x000D_
        "Results": [_x000D_
          [_x000D_
            "300"_x000D_
          ]_x000D_
        ],_x000D_
        "Statistics": {_x000D_
          "CreationDate": "2022-11-15T10:02:33.5192117+01:00",_x000D_
          "LastRefreshDate": "2020-11-09T16:23:15.4298617+01:00",_x000D_
          "TotalRefreshCount": 9,_x000D_
          "CustomInfo": {}_x000D_
        }_x000D_
      },_x000D_
      "10789": {_x000D_
        "$type": "Inside.Core.Formula.Definition.DefinitionAC, Inside.Core.Formula",_x000D_
        "ID": 10789,_x000D_
        "Results": [_x000D_
          [_x000D_
            "150"_x000D_
          ]_x000D_
        ],_x000D_
        "Statistics": {_x000D_
          "CreationDate": "2022-11-15T10:02:33.5192117+01:00",_x000D_
          "LastRefreshDate": "2020-11-09T16:23:15.4309065+01:00",_x000D_
          "TotalRefreshCount": 9,_x000D_
          "CustomInfo": {}_x000D_
        }_x000D_
      },_x000D_
      "10790": {_x000D_
        "$type": "Inside.Core.Formula.Definition.DefinitionAC, Inside.Core.Formula",_x000D_
        "ID": 10790,_x000D_
        "Results": [_x000D_
          [_x000D_
            "200"_x000D_
          ]_x000D_
        ],_x000D_
        "Statistics": {_x000D_
          "CreationDate": "2022-11-15T10:02:33.5192117+01:00",_x000D_
          "LastRefreshDate": "2020-11-09T16:23:15.4388431+01:00",_x000D_
          "TotalRefreshCount": 9,_x000D_
          "CustomInfo": {}_x000D_
        }_x000D_
      },_x000D_
      "10791": {_x000D_
        "$type": "Inside.Core.Formula.Definition.DefinitionAC, Inside.Core.Formula",_x000D_
        "ID": 10791,_x000D_
        "Results": [_x000D_
          [_x000D_
            "250"_x000D_
          ]_x000D_
        ],_x000D_
        "Statistics": {_x000D_
          "CreationDate": "2022-11-15T10:02:33.5192117+01:00",_x000D_
          "LastRefreshDate": "2020-11-09T16:23:15.4408803+01:00",_x000D_
          "TotalRefreshCount": 9,_x000D_
          "CustomInfo": {}_x000D_
        }_x000D_
      },_x000D_
      "10792": {_x000D_
        "$type": "Inside.Core.Formula.Definition.DefinitionAC, Inside.Core.Formula",_x000D_
        "ID": 10792,_x000D_
        "Results": [_x000D_
          [_x000D_
            "200"_x000D_
          ]_x000D_
        ],_x000D_
        "Statistics": {_x000D_
          "CreationDate": "2022-11-15T10:02:33.5192117+01:00",_x000D_
          "LastRefreshDate": "2020-11-09T16:23:15.4418457+01:00",_x000D_
          "TotalRefreshCount": 9,_x000D_
          "CustomInfo": {}_x000D_
        }_x000D_
      },_x000D_
      "10793": {_x000D_
        "$type": "Inside.Core.Formula.Definition.DefinitionAC, Inside.Core.Formula",_x000D_
        "ID": 10793,_x000D_
        "Results": [_x000D_
          [_x000D_
            "100"_x000D_
          ]_x000D_
        ],_x000D_
        "Statistics": {_x000D_
          "CreationDate": "2022-11-15T10:02:33.5192117+01:00",_x000D_
          "LastRefreshDate": "2020-11-09T16:23:15.4438258+01:00",_x000D_
          "TotalRefreshCount": 9,_x000D_
          "CustomInfo": {}_x000D_
        }_x000D_
      },_x000D_
      "10794": {_x000D_
        "$type": "Inside.Core.Formula.Definition.DefinitionAC, Inside.Core.Formula",_x000D_
        "ID": 10794,_x000D_
        "Results": [_x000D_
          [_x000D_
            "200"_x000D_
          ]_x000D_
        ],_x000D_
        "Statistics": {_x000D_
          "CreationDate": "2022-11-15T10:02:33.5192117+01:00",_x000D_
          "LastRefreshDate": "2020-11-09T16:23:15.4458672+01:00",_x000D_
          "TotalRefreshCount": 9,_x000D_
          "CustomInfo": {}_x000D_
        }_x000D_
      },_x000D_
      "10795": {_x000D_
        "$type": "Inside.Core.Formula.Definition.DefinitionAC, Inside.Core.Formula",_x000D_
        "ID": 10795,_x000D_
        "Results": [_x000D_
          [_x000D_
            "250"_x000D_
          ]_x000D_
        ],_x000D_
        "Statistics": {_x000D_
          "CreationDate": "2022-11-15T10:02:33.5192117+01:00",_x000D_
          "LastRefreshDate": "2020-11-09T16:23:15.4478142+01:00",_x000D_
          "TotalRefreshCount": 9,_x000D_
          "CustomInfo": {}_x000D_
        }_x000D_
      },_x000D_
      "10796": {_x000D_
        "$type": "Inside.Core.Formula.Definition.DefinitionAC, Inside.Core.Formula",_x000D_
        "ID": 10796,_x000D_
        "Results": [_x000D_
          [_x000D_
            "400"_x000D_
          ]_x000D_
        ],_x000D_
        "Statistics": {_x000D_
          "CreationDate": "2022-11-15T10:02:33.5192117+01:00",_x000D_
          "LastRefreshDate": "2020-11-09T16:23:15.448859+01:00",_x000D_
          "TotalRefreshCount": 9,_x000D_
          "CustomInfo": {}_x000D_
        }_x000D_
      },_x000D_
      "10797": {_x000D_
        "$type": "Inside.Core.Formula.Definition.DefinitionAC, Inside.Core.Formula",_x000D_
        "ID": 10797,_x000D_
        "Results": [_x000D_
          [_x000D_
            "250"_x000D_
          ]_x000D_
        ],_x000D_
        "Statistics": {_x000D_
          "CreationDate": "2022-11-15T10:02:33.5192117+01:00",_x000D_
          "LastRefreshDate": "2020-11-09T16:23:15.4508939+01:00",_x000D_
          "TotalRefreshCount": 9,_x000D_
          "CustomInfo": {}_x000D_
        }_x000D_
      },_x000D_
      "10798": {_x000D_
        "$type": "Inside.Core.Formula.Definition.DefinitionAC, Inside.Core.Formula",_x000D_
        "ID": 10798,_x000D_
        "Results": [_x000D_
          [_x000D_
            "200"_x000D_
          ]_x000D_
        ],_x000D_
        "Statistics": {_x000D_
          "CreationDate": "2022-11-15T10:02:33.5192117+01:00",_x000D_
          "LastRefreshDate": "2020-11-09T16:23:15.4534535+01:00",_x000D_
          "TotalRefreshCount": 9,_x000D_
          "CustomInfo": {}_x000D_
        }_x000D_
      },_x000D_
      "10799": {_x000D_
        "$type": "Inside.Core.Formula.Definition.DefinitionAC, Inside.Core.Formula",_x000D_
        "ID": 10799,_x000D_
        "Results": [_x000D_
          [_x000D_
            "200"_x000D_
          ]_x000D_
        ],_x000D_
        "Statistics": {_x000D_
          "CreationDate": "2022-11-15T10:02:33.5192117+01:00",_x000D_
          "LastRefreshDate": "2020-11-09T16:23:15.4548344+01:00",_x000D_
          "TotalRefreshCount": 9,_x000D_
          "CustomInfo": {}_x000D_
        }_x000D_
      },_x000D_
      "10800": {_x000D_
        "$type": "Inside.Core.Formula.Definition.DefinitionAC, Inside.Core.Formula",_x000D_
        "ID": 10800,_x000D_
        "Results": [_x000D_
          [_x000D_
            "100"_x000D_
          ]_x000D_
        ],_x000D_
        "Statistics": {_x000D_
          "CreationDate": "2022-11-15T10:02:33.5192117+01:00",_x000D_
          "LastRefreshDate": "2020-11-09T16:23:15.4563851+01:00",_x000D_
          "TotalRefreshCount": 9,_x000D_
          "CustomInfo": {}_x000D_
        }_x000D_
      },_x000D_
      "10801": {_x000D_
        "$type": "Inside.Core.Formula.Definition.DefinitionAC, Inside.Core.Formula",_x000D_
        "ID": 10801,_x000D_
        "Results": [_x000D_
          [_x000D_
            "300"_x000D_
          ]_x000D_
        ],_x000D_
        "Statistics": {_x000D_
          "CreationDate": "2022-11-15T10:02:33.5192117+01:00",_x000D_
          "LastRefreshDate": "2020-11-09T16:23:15.458407+01:00",_x000D_
          "TotalRefreshCount": 9,_x000D_
          "CustomInfo": {}_x000D_
        }_x000D_
      },_x000D_
      "10802": {_x000D_
        "$type": "Inside.Core.Formula.Definition.DefinitionAC, Inside.Core.Formula",_x000D_
        "ID": 10802,_x000D_
        "Results": [_x000D_
          [_x000D_
            "150"_x000D_
          ]_x000D_
        ],_x000D_
        "Statistics": {_x000D_
          "CreationDate": "2022-11-15T10:02:33.5192117+01:00",_x000D_
          "LastRefreshDate": "2020-11-09T16:23:15.4599853+01:00",_x000D_
          "TotalRefreshCount": 9,_x000D_
          "CustomInfo": {}_x000D_
        }_x000D_
      },_x000D_
      "10803": {_x000D_
        "$type": "Inside.Core.Formula.Definition.DefinitionAC, Inside.Core.Formula",_x000D_
        "ID": 10803,_x000D_
        "Results": [_x000D_
          [_x000D_
            "200"_x000D_
          ]_x000D_
        ],_x000D_
        "Statistics": {_x000D_
          "CreationDate": "2022-11-15T10:02:33.5192117+01:00",_x000D_
          "LastRefreshDate": "2020-11-09T16:23:15.460947+01:00",_x000D_
          "TotalRefreshCount": 9,_x000D_
          "CustomInfo": {}_x000D_
        }_x000D_
      },_x000D_
      "10804": {_x000D_
        "$type": "Inside.Core.Formula.Definition.DefinitionAC, Inside.Core.Formula",_x000D_
        "ID": 10804,_x000D_
        "Results": [_x000D_
          [_x000D_
            "100"_x000D_
          ]_x000D_
        ],_x000D_
        "Statistics": {_x000D_
          "CreationDate": "2022-11-15T10:02:33.5192117+01:00",_x000D_
          "LastRefreshDate": "2020-11-09T16:23:15.4634526+01:00",_x000D_
          "TotalRefreshCount": 9,_x000D_
          "CustomInfo": {}_x000D_
        }_x000D_
      },_x000D_
      "10805": {_x000D_
        "$type": "Inside.Core.Formula.Definition.DefinitionAC, Inside.Core.Formula",_x000D_
        "ID": 10805,_x000D_
        "Results": [_x000D_
          [_x000D_
            "300"_x000D_
          ]_x000D_
        ],_x000D_
        "Statistics": {_x000D_
          "CreationDate": "2022-11-15T10:02:33.5192117+01:00",_x000D_
          "LastRefreshDate": "2020-11-09T16:23:15.4654433+01:00",_x000D_
          "TotalRefreshCount": 9,_x000D_
          "CustomInfo": {}_x000D_
        }_x000D_
      },_x000D_
      "10806": {_x000D_
        "$type": "Inside.Core.Formula.Definition.DefinitionAC, Inside.Core.Formula",_x000D_
        "ID": 10806,_x000D_
        "Results": [_x000D_
          [_x000D_
            "100"_x000D_
          ]_x000D_
        ],_x000D_
        "Statistics": {_x000D_
          "CreationDate": "2022-11-15T10:02:33.5192117+01:00",_x000D_
          "LastRefreshDate": "2020-11-09T16:23:15.4674382+01:00",_x000D_
          "TotalRefreshCount": 9,_x000D_
          "CustomInfo": {}_x000D_
        }_x000D_
      },_x000D_
      "10807": {_x000D_
        "$type": "Inside.Core.Formula.Definition.DefinitionAC, Inside.Core.Formula",_x000D_
        "ID": 10807,_x000D_
        "Results": [_x000D_
          [_x000D_
            "100"_x000D_
          ]_x000D_
        ],_x000D_
        "Statistics": {_x000D_
          "CreationDate": "2022-11-15T10:02:33.5192117+01:00",_x000D_
          "LastRefreshDate": "2020-11-09T16:23:15.4693972+01:00",_x000D_
          "TotalRefreshCount": 9,_x000D_
          "CustomInfo": {}_x000D_
        }_x000D_
      },_x000D_
      "10808": {_x000D_
        "$type": "Inside.Core.Formula.Definition.DefinitionAC, Inside.Core.Formula",_x000D_
        "ID": 10808,_x000D_
        "Results": [_x000D_
          [_x000D_
            "250"_x000D_
          ]_x000D_
        ],_x000D_
        "Statistics": {_x000D_
          "CreationDate": "2022-11-15T10:02:33.5192117+01:00",_x000D_
          "LastRefreshDate": "2020-11-09T16:23:15.4703944+01:00",_x000D_
          "TotalRefreshCount": 9,_x000D_
          "CustomInfo": {}_x000D_
        }_x000D_
      },_x000D_
      "10809": {_x000D_
        "$type": "Inside.Core.Formula.Definition.DefinitionAC, Inside.Core.Formula",_x000D_
        "ID": 10809,_x000D_
        "Results": [_x000D_
          [_x000D_
            "300"_x000D_
          ]_x000D_
        ],_x000D_
        "Statistics": {_x000D_
          "CreationDate": "2022-11-15T10:02:33.5192117+01:00",_x000D_
          "LastRefreshDate": "2020-11-09T16:23:15.4723894+01:00",_x000D_
          "TotalRefreshCount": 9,_x000D_
          "CustomInfo": {}_x000D_
        }_x000D_
      },_x000D_
      "10810": {_x000D_
        "$type": "Inside.Core.Formula.Definition.DefinitionAC, Inside.Core.Formula",_x000D_
        "ID": 10810,_x000D_
        "Results": [_x000D_
          [_x000D_
            "100"_x000D_
          ]_x000D_
        ],_x000D_
        "Statistics": {_x000D_
          "CreationDate": "2022-11-15T10:02:33.5192117+01:00",_x000D_
          "LastRefreshDate": "2020-11-09T16:23:15.4743841+01:00",_x000D_
          "TotalRefreshCount": 9,_x000D_
          "CustomInfo": {}_x000D_
        }_x000D_
      },_x000D_
      "10811": {_x000D_
        "$type": "Inside.Core.Formula.Definition.DefinitionAC, Inside.Core.Formula",_x000D_
        "ID": 10811,_x000D_
        "Results": [_x000D_
          [_x000D_
            "150"_x000D_
          ]_x000D_
        ],_x000D_
        "Statistics": {_x000D_
          "CreationDate": "2022-11-15T10:02:33.5192117+01:00",_x000D_
          "LastRefreshDate": "2020-11-09T16:23:15.4763786+01:00",_x000D_
          "TotalRefreshCount": 9,_x000D_
          "CustomInfo": {}_x000D_
        }_x000D_
      },_x000D_
      "10812": {_x000D_
        "$type": "Inside.Core.Formula.Definition.DefinitionAC, Inside.Core.Formula",_x000D_
        "ID": 10812,_x000D_
        "Results": [_x000D_
          [_x000D_
            "250"_x000D_
          ]_x000D_
        ],_x000D_
        "Statistics": {_x000D_
          "CreationDate": "2022-11-15T10:02:33.5192117+01:00",_x000D_
          "LastRefreshDate": "2020-11-09T16:23:15.4773762+01:00",_x000D_
          "TotalRefreshCount": 9,_x000D_
          "CustomInfo": {}_x000D_
        }_x000D_
      },_x000D_
      "10813": {_x000D_
        "$type": "Inside.Core.Formula.Definition.DefinitionAC, Inside.Core.Formula",_x000D_
        "ID": 10813,_x000D_
        "Results": [_x000D_
          [_x000D_
            "300"_x000D_
          ]_x000D_
        ],_x000D_
        "Statistics": {_x000D_
          "CreationDate": "2022-11-15T10:02:33.5192117+01:00",_x000D_
          "LastRefreshDate": "2020-11-09T</t>
  </si>
  <si>
    <t>16:23:15.4793712+01:00",_x000D_
          "TotalRefreshCount": 9,_x000D_
          "CustomInfo": {}_x000D_
        }_x000D_
      },_x000D_
      "10814": {_x000D_
        "$type": "Inside.Core.Formula.Definition.DefinitionAC, Inside.Core.Formula",_x000D_
        "ID": 10814,_x000D_
        "Results": [_x000D_
          [_x000D_
            "250"_x000D_
          ]_x000D_
        ],_x000D_
        "Statistics": {_x000D_
          "CreationDate": "2022-11-15T10:02:33.5192117+01:00",_x000D_
          "LastRefreshDate": "2020-11-09T16:23:15.4813653+01:00",_x000D_
          "TotalRefreshCount": 9,_x000D_
          "CustomInfo": {}_x000D_
        }_x000D_
      },_x000D_
      "10815": {_x000D_
        "$type": "Inside.Core.Formula.Definition.DefinitionAC, Inside.Core.Formula",_x000D_
        "ID": 10815,_x000D_
        "Results": [_x000D_
          [_x000D_
            "100"_x000D_
          ]_x000D_
        ],_x000D_
        "Statistics": {_x000D_
          "CreationDate": "2022-11-15T10:02:33.5192117+01:00",_x000D_
          "LastRefreshDate": "2020-11-09T16:23:15.4833601+01:00",_x000D_
          "TotalRefreshCount": 9,_x000D_
          "CustomInfo": {}_x000D_
        }_x000D_
      },_x000D_
      "10816": {_x000D_
        "$type": "Inside.Core.Formula.Definition.DefinitionAC, Inside.Core.Formula",_x000D_
        "ID": 10816,_x000D_
        "Results": [_x000D_
          [_x000D_
            "200"_x000D_
          ]_x000D_
        ],_x000D_
        "Statistics": {_x000D_
          "CreationDate": "2022-11-15T10:02:33.5192117+01:00",_x000D_
          "LastRefreshDate": "2020-11-09T16:23:15.485355+01:00",_x000D_
          "TotalRefreshCount": 9,_x000D_
          "CustomInfo": {}_x000D_
        }_x000D_
      },_x000D_
      "10817": {_x000D_
        "$type": "Inside.Core.Formula.Definition.DefinitionAC, Inside.Core.Formula",_x000D_
        "ID": 10817,_x000D_
        "Results": [_x000D_
          [_x000D_
            "250"_x000D_
          ]_x000D_
        ],_x000D_
        "Statistics": {_x000D_
          "CreationDate": "2022-11-15T10:02:33.5192117+01:00",_x000D_
          "LastRefreshDate": "2020-11-09T16:23:15.4863515+01:00",_x000D_
          "TotalRefreshCount": 9,_x000D_
          "CustomInfo": {}_x000D_
        }_x000D_
      },_x000D_
      "10818": {_x000D_
        "$type": "Inside.Core.Formula.Definition.DefinitionAC, Inside.Core.Formula",_x000D_
        "ID": 10818,_x000D_
        "Results": [_x000D_
          [_x000D_
            "400"_x000D_
          ]_x000D_
        ],_x000D_
        "Statistics": {_x000D_
          "CreationDate": "2022-11-15T10:02:33.5192117+01:00",_x000D_
          "LastRefreshDate": "2020-11-09T16:23:15.4883818+01:00",_x000D_
          "TotalRefreshCount": 9,_x000D_
          "CustomInfo": {}_x000D_
        }_x000D_
      },_x000D_
      "10819": {_x000D_
        "$type": "Inside.Core.Formula.Definition.DefinitionAC, Inside.Core.Formula",_x000D_
        "ID": 10819,_x000D_
        "Results": [_x000D_
          [_x000D_
            "250"_x000D_
          ]_x000D_
        ],_x000D_
        "Statistics": {_x000D_
          "CreationDate": "2022-11-15T10:02:33.5192117+01:00",_x000D_
          "LastRefreshDate": "2020-11-09T16:23:15.4903859+01:00",_x000D_
          "TotalRefreshCount": 9,_x000D_
          "CustomInfo": {}_x000D_
        }_x000D_
      },_x000D_
      "10820": {_x000D_
        "$type": "Inside.Core.Formula.Definition.DefinitionAC, Inside.Core.Formula",_x000D_
        "ID": 10820,_x000D_
        "Results": [_x000D_
          [_x000D_
            "150"_x000D_
          ]_x000D_
        ],_x000D_
        "Statistics": {_x000D_
          "CreationDate": "2022-11-15T10:02:33.5192117+01:00",_x000D_
          "LastRefreshDate": "2020-11-09T16:23:15.491376+01:00",_x000D_
          "TotalRefreshCount": 9,_x000D_
          "CustomInfo": {}_x000D_
        }_x000D_
      },_x000D_
      "10821": {_x000D_
        "$type": "Inside.Core.Formula.Definition.DefinitionAC, Inside.Core.Formula",_x000D_
        "ID": 10821,_x000D_
        "Results": [_x000D_
          [_x000D_
            "200"_x000D_
          ]_x000D_
        ],_x000D_
        "Statistics": {_x000D_
          "CreationDate": "2022-11-15T10:02:33.5192117+01:00",_x000D_
          "LastRefreshDate": "2020-11-09T16:23:15.4933694+01:00",_x000D_
          "TotalRefreshCount": 9,_x000D_
          "CustomInfo": {}_x000D_
        }_x000D_
      },_x000D_
      "10822": {_x000D_
        "$type": "Inside.Core.Formula.Definition.DefinitionAC, Inside.Core.Formula",_x000D_
        "ID": 10822,_x000D_
        "Results": [_x000D_
          [_x000D_
            "300"_x000D_
          ]_x000D_
        ],_x000D_
        "Statistics": {_x000D_
          "CreationDate": "2022-11-15T10:02:33.5192117+01:00",_x000D_
          "LastRefreshDate": "2020-11-09T16:23:15.495367+01:00",_x000D_
          "TotalRefreshCount": 9,_x000D_
          "CustomInfo": {}_x000D_
        }_x000D_
      },_x000D_
      "10823": {_x000D_
        "$type": "Inside.Core.Formula.Definition.DefinitionAC, Inside.Core.Formula",_x000D_
        "ID": 10823,_x000D_
        "Results": [_x000D_
          [_x000D_
            "300"_x000D_
          ]_x000D_
        ],_x000D_
        "Statistics": {_x000D_
          "CreationDate": "2022-11-15T10:02:33.5192117+01:00",_x000D_
          "LastRefreshDate": "2020-11-09T16:23:15.4973231+01:00",_x000D_
          "TotalRefreshCount": 9,_x000D_
          "CustomInfo": {}_x000D_
        }_x000D_
      },_x000D_
      "10824": {_x000D_
        "$type": "Inside.Core.Formula.Definition.DefinitionAC, Inside.Core.Formula",_x000D_
        "ID": 10824,_x000D_
        "Results": [_x000D_
          [_x000D_
            "100"_x000D_
          ]_x000D_
        ],_x000D_
        "Statistics": {_x000D_
          "CreationDate": "2022-11-15T10:02:33.5192117+01:00",_x000D_
          "LastRefreshDate": "2020-11-09T16:23:15.499353+01:00",_x000D_
          "TotalRefreshCount": 9,_x000D_
          "CustomInfo": {}_x000D_
        }_x000D_
      },_x000D_
      "10825": {_x000D_
        "$type": "Inside.Core.Formula.Definition.DefinitionAC, Inside.Core.Formula",_x000D_
        "ID": 10825,_x000D_
        "Results": [_x000D_
          [_x000D_
            "200"_x000D_
          ]_x000D_
        ],_x000D_
        "Statistics": {_x000D_
          "CreationDate": "2022-11-15T10:02:33.5192117+01:00",_x000D_
          "LastRefreshDate": "2020-11-09T16:23:15.5003495+01:00",_x000D_
          "TotalRefreshCount": 9,_x000D_
          "CustomInfo": {}_x000D_
        }_x000D_
      },_x000D_
      "10826": {_x000D_
        "$type": "Inside.Core.Formula.Definition.DefinitionAC, Inside.Core.Formula",_x000D_
        "ID": 10826,_x000D_
        "Results": [_x000D_
          [_x000D_
            "250"_x000D_
          ]_x000D_
        ],_x000D_
        "Statistics": {_x000D_
          "CreationDate": "2022-11-15T10:02:33.5192117+01:00",_x000D_
          "LastRefreshDate": "2020-11-09T16:23:15.5036591+01:00",_x000D_
          "TotalRefreshCount": 9,_x000D_
          "CustomInfo": {}_x000D_
        }_x000D_
      },_x000D_
      "10827": {_x000D_
        "$type": "Inside.Core.Formula.Definition.DefinitionAC, Inside.Core.Formula",_x000D_
        "ID": 10827,_x000D_
        "Results": [_x000D_
          [_x000D_
            "200"_x000D_
          ]_x000D_
        ],_x000D_
        "Statistics": {_x000D_
          "CreationDate": "2022-11-15T10:02:33.5192117+01:00",_x000D_
          "LastRefreshDate": "2020-11-09T16:23:15.5056526+01:00",_x000D_
          "TotalRefreshCount": 9,_x000D_
          "CustomInfo": {}_x000D_
        }_x000D_
      },_x000D_
      "10828": {_x000D_
        "$type": "Inside.Core.Formula.Definition.DefinitionAC, Inside.Core.Formula",_x000D_
        "ID": 10828,_x000D_
        "Results": [_x000D_
          [_x000D_
            "100"_x000D_
          ]_x000D_
        ],_x000D_
        "Statistics": {_x000D_
          "CreationDate": "2022-11-15T10:02:33.5192117+01:00",_x000D_
          "LastRefreshDate": "2020-11-09T16:23:15.5066503+01:00",_x000D_
          "TotalRefreshCount": 9,_x000D_
          "CustomInfo": {}_x000D_
        }_x000D_
      },_x000D_
      "10829": {_x000D_
        "$type": "Inside.Core.Formula.Definition.DefinitionAC, Inside.Core.Formula",_x000D_
        "ID": 10829,_x000D_
        "Results": [_x000D_
          [_x000D_
            "200"_x000D_
          ]_x000D_
        ],_x000D_
        "Statistics": {_x000D_
          "CreationDate": "2022-11-15T10:02:33.5192117+01:00",_x000D_
          "LastRefreshDate": "2020-11-09T16:23:15.508645+01:00",_x000D_
          "TotalRefreshCount": 9,_x000D_
          "CustomInfo": {}_x000D_
        }_x000D_
      },_x000D_
      "10830": {_x000D_
        "$type": "Inside.Core.Formula.Definition.DefinitionAC, Inside.Core.Formula",_x000D_
        "ID": 10830,_x000D_
        "Results": [_x000D_
          [_x000D_
            "200"_x000D_
          ]_x000D_
        ],_x000D_
        "Statistics": {_x000D_
          "CreationDate": "2022-11-15T10:02:33.5192117+01:00",_x000D_
          "LastRefreshDate": "2020-11-09T16:23:15.5106394+01:00",_x000D_
          "TotalRefreshCount": 9,_x000D_
          "CustomInfo": {}_x000D_
        }_x000D_
      },_x000D_
      "10831": {_x000D_
        "$type": "Inside.Core.Formula.Definition.DefinitionAC, Inside.Core.Formula",_x000D_
        "ID": 10831,_x000D_
        "Results": [_x000D_
          [_x000D_
            "100"_x000D_
          ]_x000D_
        ],_x000D_
        "Statistics": {_x000D_
          "CreationDate": "2022-11-15T10:02:33.5192117+01:00",_x000D_
          "LastRefreshDate": "2020-11-09T16:23:15.5116371+01:00",_x000D_
          "TotalRefreshCount": 9,_x000D_
          "CustomInfo": {}_x000D_
        }_x000D_
      },_x000D_
      "10832": {_x000D_
        "$type": "Inside.Core.Formula.Definition.DefinitionAC, Inside.Core.Formula",_x000D_
        "ID": 10832,_x000D_
        "Results": [_x000D_
          [_x000D_
            "300"_x000D_
          ]_x000D_
        ],_x000D_
        "Statistics": {_x000D_
          "CreationDate": "2022-11-15T10:02:33.5192117+01:00",_x000D_
          "LastRefreshDate": "2020-11-09T16:23:15.513632+01:00",_x000D_
          "TotalRefreshCount": 9,_x000D_
          "CustomInfo": {}_x000D_
        }_x000D_
      },_x000D_
      "10833": {_x000D_
        "$type": "Inside.Core.Formula.Definition.DefinitionAC, Inside.Core.Formula",_x000D_
        "ID": 10833,_x000D_
        "Results": [_x000D_
          [_x000D_
            "150"_x000D_
          ]_x000D_
        ],_x000D_
        "Statistics": {_x000D_
          "CreationDate": "2022-11-15T10:02:33.5192117+01:00",_x000D_
          "LastRefreshDate": "2020-11-09T16:23:15.5156268+01:00",_x000D_
          "TotalRefreshCount": 9,_x000D_
          "CustomInfo": {}_x000D_
        }_x000D_
      },_x000D_
      "10834": {_x000D_
        "$type": "Inside.Core.Formula.Definition.DefinitionAC, Inside.Core.Formula",_x000D_
        "ID": 10834,_x000D_
        "Results": [_x000D_
          [_x000D_
            "Employé"_x000D_
          ]_x000D_
        ],_x000D_
        "Statistics": {_x000D_
          "CreationDate": "2022-11-15T10:02:33.5192117+01:00",_x000D_
          "LastRefreshDate": "2020-11-09T16:23:13.1383274+01:00",_x000D_
          "TotalRefreshCount": 8,_x000D_
          "CustomInfo": {}_x000D_
        }_x000D_
      },_x000D_
      "10835": {_x000D_
        "$type": "Inside.Core.Formula.Definition.DefinitionAC, Inside.Core.Formula",_x000D_
        "ID": 10835,_x000D_
        "Results": [_x000D_
          [_x000D_
            "Ingénieur et cadre"_x000D_
          ]_x000D_
        ],_x000D_
        "Statistics": {_x000D_
          "CreationDate": "2022-11-15T10:02:33.5192117+01:00",_x000D_
          "LastRefreshDate": "2020-11-09T16:23:13.1612668+01:00",_x000D_
          "TotalRefreshCount": 8,_x000D_
          "CustomInfo": {}_x000D_
        }_x000D_
      },_x000D_
      "10836": {_x000D_
        "$type": "Inside.Core.Formula.Definition.DefinitionAC, Inside.Core.Formula",_x000D_
        "ID": 10836,_x000D_
        "Results": [_x000D_
          [_x000D_
            "Employé"_x000D_
          ]_x000D_
        ],_x000D_
        "Statistics": {_x000D_
          "CreationDate": "2022-11-15T10:02:33.5192117+01:00",_x000D_
          "LastRefreshDate": "2020-11-09T16:23:13.1871986+01:00",_x000D_
          "TotalRefreshCount": 8,_x000D_
          "CustomInfo": {}_x000D_
        }_x000D_
      },_x000D_
      "10837": {_x000D_
        "$type": "Inside.Core.Formula.Definition.DefinitionAC, Inside.Core.Formula",_x000D_
        "ID": 10837,_x000D_
        "Results": [_x000D_
          [_x000D_
            "Ingénieur et cadre"_x000D_
          ]_x000D_
        ],_x000D_
        "Statistics": {_x000D_
          "CreationDate": "2022-11-15T10:02:33.5192117+01:00",_x000D_
          "LastRefreshDate": "2020-11-09T16:23:13.212729+01:00",_x000D_
          "TotalRefreshCount": 8,_x000D_
          "CustomInfo": {}_x000D_
        }_x000D_
      },_x000D_
      "10838": {_x000D_
        "$type": "Inside.Core.Formula.Definition.DefinitionAC, Inside.Core.Formula",_x000D_
        "ID": 10838,_x000D_
        "Results": [_x000D_
          [_x000D_
            "Employé"_x000D_
          ]_x000D_
        ],_x000D_
        "Statistics": {_x000D_
          "CreationDate": "2022-11-15T10:02:33.5192117+01:00",_x000D_
          "LastRefreshDate": "2020-11-09T16:23:13.234672+01:00",_x000D_
          "TotalRefreshCount": 8,_x000D_
          "CustomInfo": {}_x000D_
        }_x000D_
      },_x000D_
      "10839": {_x000D_
        "$type": "Inside.Core.Formula.Definition.DefinitionAC, Inside.Core.Formula",_x000D_
        "ID": 10839,_x000D_
        "Results": [_x000D_
          [_x000D_
            "Employé"_x000D_
          ]_x000D_
        ],_x000D_
        "Statistics": {_x000D_
          "CreationDate": "2022-11-15T10:02:33.5192117+01:00",_x000D_
          "LastRefreshDate": "2020-11-09T16:23:13.2546181+01:00",_x000D_
          "TotalRefreshCount": 8,_x000D_
          "CustomInfo": {}_x000D_
        }_x000D_
      },_x000D_
      "10840": {_x000D_
        "$type": "Inside.Core.Formula.Definition.DefinitionAC, Inside.Core.Formula",_x000D_
        "ID": 10840,_x000D_
        "Results": [_x000D_
          [_x000D_
            "1"_x000D_
          ]_x000D_
        ],_x000D_
        "Statistics": {_x000D_
          "CreationDate": "2022-11-15T10:02:33.5192117+01:00",_x000D_
          "LastRefreshDate": "2020-11-09T16:33:27.1926234+01:00",_x000D_
          "TotalRefreshCount": 9,_x000D_
          "CustomInfo": {}_x000D_
        }_x000D_
      },_x000D_
      "10841": {_x000D_
        "$type": "Inside.Core.Formula.Definition.DefinitionAC, Inside.Core.Formula",_x000D_
        "ID": 10841,_x000D_
        "Results": [_x000D_
          [_x000D_
            "3"_x000D_
          ]_x000D_
        ],_x000D_
        "Statistics": {_x000D_
          "CreationDate": "2022-11-15T10:02:33.5192117+01:00",_x000D_
          "LastRefreshDate": "2020-11-09T16:23:13.3114684+01:00",_x000D_
          "TotalRefreshCount": 8,_x000D_
          "CustomInfo": {}_x000D_
        }_x000D_
      },_x000D_
      "10842": {_x000D_
        "$type": "Inside.Core.Formula.Definition.DefinitionAC, Inside.Core.Formula",_x000D_
        "ID": 10842,_x000D_
        "Results": [_x000D_
          [_x000D_
            "4"_x000D_
          ]_x000D_
        ],_x000D_
        "Statistics": {_x000D_
          "CreationDate": "2022-11-15T10:02:33.5192117+01:00",_x000D_
          "LastRefreshDate": "2020-11-09T16:23:13.3403917+01:00",_x000D_
          "TotalRefreshCount": 8,_x000D_
          "CustomInfo": {}_x000D_
        }_x000D_
      },_x000D_
      "10843": {_x000D_
        "$type": "Inside.Core.Formula.Definition.DefinitionAC, Inside.Core.Formula",_x000D_
        "ID": 10843,_x000D_
        "Results": [_x000D_
          [_x000D_
            "2"_x000D_
          ]_x000D_
        ],_x000D_
        "Statistics": {_x000D_
          "CreationDate": "2022-11-15T10:02:33.5192117+01:00",_x000D_
          "LastRefreshDate": "2020-11-09T16:23:13.3713109+01:00",_x000D_
          "TotalRefreshCount": 8,_x000D_
          "CustomInfo": {}_x000D_
        }_x000D_
      },_x000D_
      "10844": {_x000D_
        "$type": "Inside.Core.Formula.Definition.DefinitionAC, Inside.Core.Formula",_x000D_
        "ID": 10844,_x000D_
        "Results": [_x000D_
          [_x000D_
            "2"_x000D_
          ]_x000D_
        ],_x000D_
        "Statistics": {_x000D_
          "CreationDate": "2022-11-15T10:02:33.5192117+01:00",_x000D_
          "LastRefreshDate": "2020-11-09T16:23:13.3992366+01:00",_x000D_
          "TotalRefreshCount": 8,_x000D_
          "CustomInfo": {}_x000D_
        }_x000D_
      },_x000D_
      "10845": {_x000D_
        "$type": "Inside.Core.Formula.Definition.DefinitionAC, Inside.Core.Formula",_x000D_
        "ID": 10845,_x000D_
        "Results": [_x000D_
          [_x000D_
            "2"_x000D_
          ]_x000D_
        ],_x000D_
        "Statistics": {_x000D_
          "CreationDate": "2022-11-15T10:02:33.5192117+01:00",_x000D_
          "LastRefreshDate": "2020-11-09T16:23:12.0964956+01:00",_x000D_
          "TotalRefreshCount": 9,_x000D_
          "CustomInfo": {}_x000D_
        }_x000D_
      },_x000D_
      "10846": {_x000D_
        "$type": "Inside.Core.Formula.Definition.DefinitionAC, Inside.Core.Formula",_x000D_
        "ID": 10846,_x000D_
        "Results": [_x000D_
          [_x000D_
            "2"_x000D_
          ]_x000D_
        ],_x000D_
        "Statistics": {_x000D_
          "CreationDate": "2022-11-15T10:02:33.5192117+01:00",_x000D_
          "LastRefreshDate": "2020-11-09T16:23:12.1044757+01:00",_x000D_
          "TotalRefreshCount": 9,_x000D_
          "CustomInfo": {}_x000D_
        }_x000D_
      },_x000D_
      "10847": {_x000D_
        "$type": "Inside.Core.Formula.Definition.DefinitionAC, Inside.Core.Formula",_x000D_
        "ID": 10847,_x000D_
        "Results": [_x000D_
          [_x000D_
            "1"_x000D_
          ]_x000D_
        ],_x000D_
        "Statistics": {_x000D_
          "CreationDate": "2022-11-15T10:02:33.5192117+01:00",_x000D_
          "LastRefreshDate": "2020-11-09T16:23:12.1114672+01:00",_x000D_
          "TotalRefreshCount": 9,_x000D_
          "CustomInfo": {}_x000D_
        }_x000D_
      },_x000D_
      "10848": {_x000D_
        "$type": "Inside.Core.Formula.Definition.DefinitionAC, Inside.Core.Formula",_x000D_
        "ID": 10848,_x000D_
        "Results": [_x000D_
          [_x000D_
            "1"_x000D_
          ]_x000D_
        ],_x000D_
        "Statistics": {_x000D_
          "CreationDate": "2022-11-15T10:02:33.5192117+01:00",_x000D_
          "LastRefreshDate": "2020-11-09T16:23:12.1214294+01:00",_x000D_
          "TotalRefreshCount": 9,_x000D_
          "CustomInfo": {}_x000D_
        }_x000D_
      },_x000D_
      "10849": {_x000D_
        "$type": "Inside.Core.Formula.Definition.DefinitionAC, Inside.Core.Formula",_x000D_
        "ID": 10849,_x000D_
        "Results": [_x000D_
          [_x000D_
            ""_x000D_
          ]_x000D_
        ],_x000D_
        "Statistics": {_x000D_
          "CreationDate": "2022-11-15T10:02:33.5192117+01:00",_x000D_
          "LastRefreshDate": "2020-11-09T16:33:27.0289189+01:00",_x000D_
          "TotalRefreshCount": 10,_x000D_
          "CustomInfo": {}_x000D_
        }_x000D_
      },_x000D_
      "10850": {_x000D_
        "$type": "Inside.Core.Formula.Definition.DefinitionAC, Inside.Core.Formula",_x000D_
        "ID": 10850,_x000D_
        "Results": [_x000D_
          [_x000D_
            ""_x000D_
          ]_x000D_
        ],_x000D_
        "Statistics": {_x000D_
          "CreationDate": "2022-11-15T10:02:33.5192117+01:00",_x000D_
          "LastRefreshDate": "2020-11-09T16:23:13.4580812+01:00",_x000D_
          "TotalRefreshCount": 8,_x000D_
          "CustomInfo": {}_x000D_
        }_x000D_
      },_x000D_
      "10851": {_x000D_
        "$type": "Inside.Core.Formula.Definition.DefinitionAC, Inside.Core.Formula",_x000D_
        "ID": 10851,_x000D_
        "Results": [_x000D_
          [_x000D_
            "Catégorie 1"_x000D_
          ]_x000D_
        ],_x000D_
        "Statistics": {_x000D_
          "CreationDate": "2022-11-15T10:02:33.5192117+01:00",_x000D_
          "LastRefreshDate": "2020-11-09T16:23:15.0997629+01:00",_x000D_
          "TotalRefreshCount": 9,_x000D_
          "CustomInfo": {}_x000D_
        }_x000D_
      },_x000D_
      "10852": {_x000D_
        "$type": "Inside.Core.Formula.Definition.DefinitionAC, Inside.Core.Formula",_x000D_
        "ID": 10852,_x000D_
        "Results": [_x000D_
          [_x000D_
            "Catégorie 1"_x000D_
          ]_x000D_
        ],_x000D_
        "Statistics": {_x000D_
          "CreationDate": "2022-11-15T10:02:33.5192117+01:00",_x000D_
          "LastRefreshDate": "2020-11-09T16:23:13.4740402+01:00",_x000D_
          "TotalRefreshCount": 8,_x000D_
          "CustomInfo": {}_x000D_
        }_x000D_
      },_x000D_
      "10853": {_x000D_
        "$type": "Inside.Core.Formula.Definition.DefinitionAC, Inside.Core.Formula",_x000D_
        "ID": 10853,_x000D_
        "Results": [_x000D_
          [_x000D_
            ""_x000D_
          ]_x000D_
        ],_x000D_
        "Statistics": {_x000D_
          "CreationDate": "2022-11-15T10:02:33.5192117+01:00",_x000D_
          "LastRefreshDate": "2020-11-09T16:23:13.4790269+01:00",_x000D_
          "TotalRefreshCount": 8,_x000D_
          "CustomInfo": {}_x000D_
        }_x000D_
      },_x000D_
      "10854": {_x000D_
        "$type": "Inside.Core.Formula.Definition.DefinitionAC, Inside.Core.Formula",_x000D_
        "ID": 10854,_x000D_
        "Results": [_x000D_
          [_x000D_
            "Catégorie 1"_x000D_
          ]_x000D_
        ],_x000D_
        "Statistics": {_x000D_
          "CreationDate": "2022-11-15T10:02:33.5192117+01:00",_x000D_
          "LastRefreshDate": "2020-11-09T16:23:13.4830159+01:00",_x000D_
          "TotalRefreshCount": 8,_x000D_
          "CustomInfo": {}_x000D_
        }_x000D_
      },_x000D_
      "10855": {_x000D_
        "$type": "Inside.Core.Formula.Definition.DefinitionAC, Inside.Core.Formula",_x000D_
        "ID": 10855,_x000D_
        "Results": [_x000D_
          [_x000D_
            "Catégorie 4"_x000D_
          ]_x000D_
        ],_x000D_
        "Statistics": {_x000D_
          "CreationDate": "2022-11-15T10:02:33.5192117+01:00",_x000D_
          "LastRefreshDate": "2020-11-09T16:23:13.4880024+01:00",_x000D_
          "TotalRefreshCount": 8,_x000D_
          "CustomInfo": {}_x000D_
        }_x000D_
      },_x000D_
      "10856": {_x000D_
        "$type": "Inside.Core.Formula.Definition.DefinitionAC, Inside.Core.Formula",_x000D_
        "ID": 10856,_x000D_
        "Results": [_x000D_
          [_x000D_
            ""_x000D_
          ]_x000D_
        ],_x000D_
        "Statistics": {_x000D_
          "CreationDate": "2022-11-15T10:02:33.5192117+01:00",_x000D_
          "LastRefreshDate": "2020-11-09T16:23:12.8188822+01:00",_x000D_
          "TotalRefreshCount": 9,_x000D_
          "CustomInfo": {}_x000D_
        }_x000D_
      },_x000D_
      "10857": {_x000D_
        "$type": "Inside.Core.Formula.Definition.DefinitionAC, Inside.Core.Formula",_x000D_
        "ID": 10857,_x000D_
        "Results": [_x000D_
          [_x000D_
            "Catégorie 3"_x000D_
          ]_x000D_
        ],_x000D_
        "Statistics": {_x000D_
          "CreationDate": "2022-11-15T10:02:33.5192117+01:00",_x000D_
          "LastRefreshDate": "2020-11-09T16:23:14.4319634+01:00",_x000D_
          "TotalRefreshCount": 8,_x000D_
          "CustomInfo": {}_x000D_
        }_x000D_
      },_x000D_
      "10858": {_x000D_
        "$type": "Inside.Core.Formula.Definition.DefinitionAC, Inside.Core.Formula",_x000D_
        "ID": 10858,_x000D_
        "Results": [_x000D_
          [_x000D_
            ""_x000D_
          ]_x000D_
        ],_x000D_
        "Statistics": {_x000D_
          "CreationDate": "2022-11-15T10:02:33.5192117+01:00",_x000D_
          "LastRefreshDate": "2020-11-09T16:23:12.1992245+01:00",_x000D_
          "TotalRefreshCount": 9,_x000D_
          "CustomInfo": {}_x000D_
        }_x000D_
      },_x000D_
      "10859": {_x000D_
        "$type": "Inside.Core.Formula.Definition.DefinitionAC, Inside.Core.Formula",_x000D_
        "ID": 10859,_x000D_
        "Results": [_x000D_
          [_x000D_
            ""_x000D_
          ]_x000D_
        ],_x000D_
        "Statistics": {_x000D_
          "CreationDate": "2022-11-15T10:02:33.5192117+01:00",_x000D_
          "LastRefreshDate": "2020-11-09T16:23:15.5631465+01:00",_x000D_
          "TotalRefreshCount": 9,_x000D_
          "CustomInfo": {}_x000D_
        }_x000D_
      },_x000D_
      "10860": {_x000D_
        "$type": "Inside.Core.Formula.Definition.DefinitionAC, Inside.Core.Formula",_x000D_
        "ID": 10860,_x000D_
        "Results": [_x000D_
          [_x000D_
            "Catégorie 3"_x000D_
          ]_x000D_
        ],_x000D_
        "Statistics": {_x000D_
          "CreationDate": "2022-11-15T10:02:33.5192117+01:00",_x000D_
          "LastRefreshDate": "2020-11-09T16:23:15.5651416+01:00",_x000D_
          "TotalRefreshCount": 9,_x000D_
          "CustomInfo": {}_x000D_
        }_x000D_
      },_x000D_
      "10861": {_x000D_
        "$type": "Inside.Core.Formula.Definition.DefinitionAC, Inside.Core.Formula",_x000D_
        "ID": 10861,_x000D_
        "Results": [_x000D_
          [_x000D_
            ""_x000D_
          ]_x000D_
        ],_x000D_
        "Statistics": {_x000D_
          "CreationDate": "2022-11-15T10:02:33.5192117+01:00",_x000D_
          "LastRefreshDate": "2020-11-09T16:23:15.5686465+01:00",_x000D_
          "TotalRefreshCount": 9,_x000D_
          "CustomInfo": {}_x000D_
        }_x000D_
      },_x000D_
      "10862": {_x000D_
        "$type": "Inside.Core.Formula.Definition.DefinitionAC, Inside.Core.Formula",_x000D_
        "ID": 10862,_x000D_
        "Results": [_x000D_
          [_x000D_
            "Catégorie 1"_x000D_
          ]_x000D_
        ],_x000D_
        "Statistics": {_x000D_
          "CreationDate": "2022-11-15T10:02:33.5192117+01:00",_x000D_
          "LastRefreshDate": "2020-11-09T16:23:15.5716731+01:00",_x000D_
          "TotalRefreshCount": 9,_x000D_
          "CustomInfo": {}_x000D_
        }_x000D_
      },_x000D_
      "10863": {_x000D_
        "$type": "Inside.Core.Formula.Definition.DefinitionAC, Inside.Core.Formula",_x000D_
        "ID": 10863,_x000D_
        "Results": [_x000D_
          [_x000D_
            ""_x000D_
          ]_x000D_
        ],_x000D_
        "Statistics": {_x000D_
          "CreationDate": "2022-11-15T10:02:33.5192117+01:00",_x000D_
          "LastRefreshDate": "2020-11-09T16:23:15.5736681+01:00",_x000D_
          "TotalRefreshCount": 9,_x000D_
          "CustomInfo": {}_x000D_
        }_x000D_
      },_x000D_
      "10864": {_x000D_
        "$type": "Inside.Core.Formula.Definition.DefinitionAC, Inside.Core.Formula",_x000D_
        "ID": 10864,_x000D_
        "Results": [_x000D_
          [_x000D_
            ""_x000D_
          ]_x000D_
        ],_x000D_
        "Statistics": {_x000D_
          "CreationDate": "2022-11-15T10:02:33.5192117+01:00",_x000D_
          "LastRefreshDate": "2020-11-09T16:23:15.575663+01:00",_x000D_
          "TotalRefreshCount": 9,_x000D_
          "CustomInfo": {}_x000D_
        }_x000D_
      },_x000D_
      "10865": {_x000D_
        "$type": "Inside.Core.Formula.Definition.DefinitionAC, Inside.Core.Formula",_x000D_
        "ID": 10865,_x000D_
        "Results": [_x000D_
          [_x000D_
            "Catégorie 1"_x000D_
          ]_x000D_
        ],_x000D_
        "Statistics": {_x000D_
          "CreationDate": "2022-11-15T10:02:33.5192117+01:00",_x000D_
          "LastRefreshDate": "2020-11-09T16:23:15.5766645+01:00",_x000D_
          "TotalRefreshCount": 9,_x000D_
          "CustomInfo": {}_x000D_
        }_x000D_
      },_x000D_
      "10866": {_x000D_
        "$type": "Inside.Core.Formula.Definition.DefinitionAC, Inside.Core.Formula",_x000D_
        "ID": 10866,_x000D_
        "Results": [_x000D_
          [_x000D_
            "Catégorie 2"_x000D_
          ]_x000D_
        ],_x000D_
        "Statistics": {_x000D_
          "CreationDate": "2022-11-15T10:02:33.5192117+01:00",_x000D_
          "LastRefreshDate": "2020-11-09T16:23:15.5796522+01:00",_x000D_
          "TotalRefreshCount": 9,_x000D_
          "CustomInfo": {}_x000D_
        }_x000D_
      },_x000D_
      "10867": {_x000D_
        "$type": "Inside.Core.Formula.Definition.DefinitionAC, Inside.Core.Formula",_x000D_
        "ID": 10867,_x000D_
        "Results": [_x000D_
          [_x000D_
            ""_x000D_
          ]_x000D_
        ],_x000D_
        "Statistics": {_x000D_
          "CreationDate": "2022-11-15T10:02:33.5192117+01:00",_x000D_
          "LastRefreshDate": "2020-11-09T16:23:15.5816567+01:00",_x000D_
          "TotalRefreshCount": 9,_x000D_
          "CustomInfo": {}_x000D_
        }_x000D_
      },_x000D_
      "10868": {_x000D_
        "$type": "Inside.Core.Formula.Definition.DefinitionAC, Inside.Core.Formula",_x000D_
        "ID": 10868,_x000D_
        "Results": [_x000D_
          [_x000D_
            ""_x000D_
          ]_x000D_
        ],_x000D_
        "Statistics": {_x000D_
          "CreationDate": "2022-11-15T10:02:33.5192117+01:00",_x000D_
          "LastRefreshDate": "2020-11-09T16:23:15.5836476+01:00",_x000D_
          "TotalRefreshCount": 9,_x000D_
          "CustomInfo": {}_x000D_
        }_x000D_
      },_x000D_
      "10869": {_x000D_
        "$type": "Inside.Core.Formula.Definition.DefinitionAC, Inside.Core.Formula",_x000D_
        "ID": 10869,_x000D_
        "Results": [_x000D_
          [_x000D_
            "Catégorie 1"_x000D_
          ]_x000D_
        ],_x000D_
        "Statistics": {_x000D_
          "CreationDate": "2022-11-15T10:02:33.5192117+01:00",_x000D_
          "LastRefreshDate": "2020-11-09T16:23:15.5875932+01:00",_x000D_
          "TotalRefreshCount": 9,_x000D_
          "CustomInfo": {}_x000D_
        }_x000D_
      },_x000D_
      "10870": {_x000D_
        "$type": "Inside.Core.Formula.Definition.DefinitionAC, Inside.Core.Formula",_x000D_
        "ID": 10870,_x000D_
        "Results": [_x000D_
          [_x000D_
            "Catégorie 2"_x000D_
          ]_x000D_
        ],_x000D_
        "Statistics": {_x000D_
          "CreationDate": "2022-11-15T10:02:33.5192117+01:00",_x000D_
          "LastRefreshDate": "2020-11-09T16:23:15.5895872+01:00",_x000D_
          "TotalRefreshCount": 9,_x000D_
          "CustomInfo": {}_x000D_
        }_x000D_
      },_x000D_
      "10871": {_x000D_
        "$type": "Inside.Core.Formula.Definition.DefinitionAC, Inside.Core.Formula",_x000D_
        "ID": 10871,_x000D_
        "Results": [_x000D_
          [_x000D_
            ""_x000D_
          ]_x000D_
        ],_x000D_
        "Statistics": {_x000D_
          "CreationDate": "2022-11-15T10:02:33.5192117+01:00",_x000D_
          "LastRefreshDate": "2020-11-09T16:23:15.591582+01:00",_x000D_
          "TotalRefreshCount": 9,_x000D_
          "CustomInfo": {}_x000D_
        }_x000D_
      },_x000D_
      "10872": {_x000D_
        "$type": "Inside.Core.Formula.Definition.DefinitionAC, Inside.Core.Formula",_x000D_
        "ID": 10872,_x000D_
        "Results": [_x000D_
          [_x000D_
            "Catégorie 1"_x000D_
          ]_x000D_
        ],_x000D_
        "Statistics": {_x000D_
          "CreationDate": "2022-11-15T10:02:33.5192117+01:00",_x000D_
          "LastRefreshDate": "2020-11-09T16:23:15.5935767+01:00",_x000D_
          "TotalRefreshCount": 9,_x000D_
          "CustomInfo": {}_x000D_
        }_x000D_
      },_x000D_
      "10873": {_x000D_
        "$type": "Inside.Core.Formula.Definition.DefinitionAC, Inside.Core.Formula",_x000D_
        "ID": 10873,_x000D_
        "Results": [_x000D_
          [_x000D_
            "Catégorie 1"_x000D_
          ]_x000D_
        ],_x000D_
        "Statistics": {_x000D_
          "CreationDate": "2022-11-15T10:02:33.5192117+01:00",_x000D_
          "LastRefreshDate": "2020-11-09T16:23:15.5955715+01:00",_x000D_
          "TotalRefreshCount": 9,_x000D_
          "CustomInfo": {}_x000D_
        }_x000D_
      },_x000D_
      "10874": {_x000D_
        "$type": "Inside.Core.Formula.Definition.DefinitionAC, Inside.Core.Formula",_x000D_
        "ID": 10874,_x000D_
        "Results": [_x000D_
          [_x000D_
            "Catégorie 3"_x000D_
          ]_x000D_
        ],_x000D_
        "Statistics": {_x000D_
          "CreationDate": "2022-11-15T10:02:33.5192117+01:00",_x000D_
          "LastRefreshDate": "2020-11-09T16:23:15.5975661+01:00",_x000D_
          "TotalRefreshCount": 9,_x000D_
          "CustomInfo": {}_x000D_
        }_x000D_
      },_x000D_
      "10875": {_x000D_
        "$type": "Inside.Core.Formula.Definition.DefinitionAC, Inside.Core.Formula",_x000D_
        "ID": 10875,_x000D_
        "Results": [_x000D_
          [_x000D_
            "Catégorie 2"_x000D_
          ]_x000D_
        ],_x000D_
        "Statistics": {_x000D_
          "CreationDate": "2022-11-15T10:02:33.5192117+01:00",_x000D_
          "LastRefreshDate": "2020-11-09T16:23:15.5995608+01:00",_x000D_
          "TotalRefreshCount": 9,_x000D_
          "CustomInfo": {}_x000D_
        }_x000D_
      },_x000D_
      "10876": {_x000D_
        "$type": "Inside.Core.Formula.Definition.DefinitionAC, Inside.Core.Formula",_x000D_
        "ID": 10876,_x000D_
        "Results": [_x000D_
          [_x000D_
            "Catégorie 1"_x000D_
          ]_x000D_
        ],_x000D_
        "Statistics": {_x000D_
          "CreationDate": "2022-11-15T10:02:33.5192117+01:00",_x000D_
          "LastRefreshDate": "2020-11-09T16:23:15.6025715+01:00",_x000D_
          "TotalRefreshCount": 9,_x000D_
          "CustomInfo": {}_x000D_
        }_x000D_
      },_x000D_
      "10877": {_x000D_
        "$type": "Inside.Core.Formula.Definition.DefinitionAC, Inside.Core.Formula",_x000D_
        "ID": 10877,_x000D_
        "Results": [_x000D_
          [_x000D_
            ""_x000D_
          ]_x000D_
        ],_x000D_
        "Statistics": {_x000D_
          "CreationDate": "2022-11-15T10:02:33.5192117+01:00",_x000D_
          "LastRefreshDate": "2020-11-09T16:23:15.6055521+01:00",_x000D_
          "TotalRefreshCount": 9,_x000D_
          "CustomInfo": {}_x000D_
        }_x000D_
      },_x000D_
      "10878": {_x000D_
        "$type": "Inside.Core.Formula.Definition.DefinitionAC, Inside.Core.Formula",_x000D_
        "ID": 10878,_x000D_
        "Results": [_x000D_
          [_x000D_
            "Catégorie 3"_x000D_
          ]_x000D_
        ],_x000D_
        "Statistics": {_x000D_
          "CreationDate": "2022-11-15T10:02:33.5192117+01:00",_x000D_
          "LastRefreshDate": "2020-11-09T16:23:15.607547+01:00",_x000D_
          "TotalRefreshCount": 9,_x000D_
          "CustomInfo": {}_x000D_
        }_x000D_
      },_x000D_
      "10879": {_x000D_
        "$type": "Inside.Core.Formula.Definition.DefinitionAC, Inside.Core.Formula",_x000D_
        "ID": 10879,_x000D_
        "Results": [_x000D_
          [_x000D_
            ""_x000D_
          ]_x000D_
        ],_x000D_
        "Statistics": {_x000D_
          "CreationDate": "2022-11-15T10:02:33.5192117+01:00",_x000D_
          "LastRefreshDate": "2020-11-09T16:23:15.6095418+01:00",_x000D_
          "TotalRefreshCount": 9,_x000D_
          "CustomInfo": {}_x000D_
        }_x000D_
      },_x000D_
      "10880": {_x000D_
        "$type": "Inside.Core.Formula.Definition.DefinitionAC, Inside.Core.Formula",_x000D_
        "ID": 10880,_x000D_
        "Results": [_x000D_
          [_x000D_
            ""_x000D_
          ]_x000D_
        ],_x000D_
        "Statistics": {_x000D_
          "CreationDate": "2022-11-15T10:02:33.5192117+01:00",_x000D_
          "LastRefreshDate": "2020-11-09T16:23:15.6115362+01:00",_x000D_
          "TotalRefreshCount": 9,_x000D_
          "CustomInfo": {}_x000D_
        }_x000D_
      },_x000D_
      "10881": {_x000D_
        "$type": "Inside.Core.Formula.Definition.DefinitionAC, Inside.Core.Formula",_x000D_
        "ID": 10881,_x000D_
        "Results": [_x000D_
          [_x000D_
            ""_x000D_
          ]_x000D_
        ],_x000D_
        "Statistics": {_x000D_
          "CreationDate": "2022-11-15T10:02:33.5192117+01:00",_x000D_
          "LastRefreshDate": "2020-11-09T16:23:15.6135311+01:00",_x000D_
          "TotalRefreshCount": 9,_x000D_
          "CustomInfo": {}_x000D_
        }_x000D_
      },_x000D_
      "10882": {_x000D_
        "$type": "Inside.Core.Formula.Definition.DefinitionAC, Inside.Core.Formula",_x000D_
        "ID": 10882,_x000D_
        "Results": [_x000D_
          [_x000D_
            "Catégorie 1"_x000D_
          ]_x000D_
        ],_x000D_
        "Statistics": {_x000D_
          "CreationDate": "2022-11-15T10:02:33.5192117+01:00",_x000D_
          "LastRefreshDate": "2020-11-09T16:23:15.6155259+01:00",_x000D_
          "TotalRefreshCount": 9,_x000D_
          "CustomInfo": {}_x000D_
        }_x000D_
      },_x000D_
      "10883": {_x000D_
        "$type": "Inside.Core.Formula.Definition.DefinitionAC, Inside.Core.Formula",_x000D_
        "ID": 10883,_x000D_
        "Results": [_x000D_
          [_x000D_
            "Catégorie 3"_x000D_
          ]_x000D_
        ],_x000D_
        "Statistics": {_x000D_
          "CreationDate": "2022-11-15T10:02:33.5192117+01:00",_x000D_
          "LastRefreshDate": "2020-11-09T16:23:15.6175205+01:00",_x000D_
          "TotalRefreshCount": 9,_x000D_
          "CustomInfo": {}_x000D_
        }_x000D_
      },_x000D_
      "10884": {_x000D_
        "$type": "Inside.Core.Formula.Definition.DefinitionAC, Inside.Core.Formula",_x000D_
        "ID": 10884,_x000D_
        "Results": [_x000D_
          [_x000D_
            ""_x000D_
          ]_x000D_
        ],_x000D_
        "Statistics": {_x000D_
          "CreationDate": "2022-11-15T10:02:33.5192117+01:00",_x000D_
          "LastRefreshDate": "2020-11-09T16:23:15.6205149+01:00",_x000D_
          "TotalRefreshCount": 9,_x000D_
          "CustomInfo": {}_x000D_
        }_x000D_
      },_x000D_
      "10885": {_x000D_
        "$type": "Inside.Core.Formula.Definition.DefinitionAC, Inside.Core.Formula",_x000D_
        "ID": 10885,_x000D_
        "Results": [_x000D_
          [_x000D_
            ""_x000D_
          ]_x000D_
        ],_x000D_
        "Statistics": {_x000D_
          "CreationDate": "2022-11-15T10:02:33.5192117+01:00",_x000D_
          "LastRefreshDate": "2020-11-09T16:23:15.6225102+01:00",_x000D_
          "TotalRefreshCount": 9,_x000D_
          "CustomInfo": {}_x000D_
        }_x000D_
      },_x000D_
      "10886": {_x000D_
        "$type": "Inside.Core.Formula.Definition.DefinitionAC, Inside.Core.Formula",_x000D_
        "ID": 10886,_x000D_
        "Results": [_x000D_
          [_x000D_
            ""_x000D_
          ]_x000D_
        ],_x000D_
        "Statistics": {_x000D_
          "CreationDate": "2022-11-15T10:02:33.5192117+01:00",_x000D_
          "LastRefreshDate": "2020-11-09T16:23:15.6245037+01:00",_x000D_
          "TotalRefreshCount": 9,_x000D_
          "CustomInfo": {}_x000D_
        }_x000D_
      },_x000D_
      "10887": {_x000D_
        "$type": "Inside.Core.Formula.Def</t>
  </si>
  <si>
    <t>inition.DefinitionAC, Inside.Core.Formula",_x000D_
        "ID": 10887,_x000D_
        "Results": [_x000D_
          [_x000D_
            "Catégorie 5"_x000D_
          ]_x000D_
        ],_x000D_
        "Statistics": {_x000D_
          "CreationDate": "2022-11-15T10:02:33.5192117+01:00",_x000D_
          "LastRefreshDate": "2020-11-09T16:23:15.6424855+01:00",_x000D_
          "TotalRefreshCount": 9,_x000D_
          "CustomInfo": {}_x000D_
        }_x000D_
      },_x000D_
      "10888": {_x000D_
        "$type": "Inside.Core.Formula.Definition.DefinitionAC, Inside.Core.Formula",_x000D_
        "ID": 10888,_x000D_
        "Results": [_x000D_
          [_x000D_
            ""_x000D_
          ]_x000D_
        ],_x000D_
        "Statistics": {_x000D_
          "CreationDate": "2022-11-15T10:02:33.5192117+01:00",_x000D_
          "LastRefreshDate": "2020-11-09T16:23:15.6444935+01:00",_x000D_
          "TotalRefreshCount": 9,_x000D_
          "CustomInfo": {}_x000D_
        }_x000D_
      },_x000D_
      "10889": {_x000D_
        "$type": "Inside.Core.Formula.Definition.DefinitionAC, Inside.Core.Formula",_x000D_
        "ID": 10889,_x000D_
        "Results": [_x000D_
          [_x000D_
            ""_x000D_
          ]_x000D_
        ],_x000D_
        "Statistics": {_x000D_
          "CreationDate": "2022-11-15T10:02:33.5192117+01:00",_x000D_
          "LastRefreshDate": "2020-11-09T16:23:15.6464459+01:00",_x000D_
          "TotalRefreshCount": 9,_x000D_
          "CustomInfo": {}_x000D_
        }_x000D_
      },_x000D_
      "10890": {_x000D_
        "$type": "Inside.Core.Formula.Definition.DefinitionAC, Inside.Core.Formula",_x000D_
        "ID": 10890,_x000D_
        "Results": [_x000D_
          [_x000D_
            "100"_x000D_
          ]_x000D_
        ],_x000D_
        "Statistics": {_x000D_
          "CreationDate": "2022-11-15T10:02:33.5192117+01:00",_x000D_
          "LastRefreshDate": "2022-03-15T17:46:55.7983068+01:00",_x000D_
          "TotalRefreshCount": 86,_x000D_
          "CustomInfo": {}_x000D_
        }_x000D_
      },_x000D_
      "10891": {_x000D_
        "$type": "Inside.Core.Formula.Definition.DefinitionAC, Inside.Core.Formula",_x000D_
        "ID": 10891,_x000D_
        "Results": [_x000D_
          [_x000D_
            "250"_x000D_
          ]_x000D_
        ],_x000D_
        "Statistics": {_x000D_
          "CreationDate": "2022-11-15T10:02:33.5192117+01:00",_x000D_
          "LastRefreshDate": "2020-11-09T16:33:27.1716788+01:00",_x000D_
          "TotalRefreshCount": 10,_x000D_
          "CustomInfo": {}_x000D_
        }_x000D_
      },_x000D_
      "10892": {_x000D_
        "$type": "Inside.Core.Formula.Definition.DefinitionAC, Inside.Core.Formula",_x000D_
        "ID": 10892,_x000D_
        "Results": [_x000D_
          [_x000D_
            "300"_x000D_
          ]_x000D_
        ],_x000D_
        "Statistics": {_x000D_
          "CreationDate": "2022-11-15T10:02:33.5192117+01:00",_x000D_
          "LastRefreshDate": "2020-11-09T16:33:27.1736737+01:00",_x000D_
          "TotalRefreshCount": 10,_x000D_
          "CustomInfo": {}_x000D_
        }_x000D_
      },_x000D_
      "10893": {_x000D_
        "$type": "Inside.Core.Formula.Definition.DefinitionAC, Inside.Core.Formula",_x000D_
        "ID": 10893,_x000D_
        "Results": [_x000D_
          [_x000D_
            "200"_x000D_
          ]_x000D_
        ],_x000D_
        "Statistics": {_x000D_
          "CreationDate": "2022-11-15T10:02:33.5192117+01:00",_x000D_
          "LastRefreshDate": "2020-11-09T16:33:27.1766656+01:00",_x000D_
          "TotalRefreshCount": 10,_x000D_
          "CustomInfo": {}_x000D_
        }_x000D_
      },_x000D_
      "10894": {_x000D_
        "$type": "Inside.Core.Formula.Definition.DefinitionAC, Inside.Core.Formula",_x000D_
        "ID": 10894,_x000D_
        "Results": [_x000D_
          [_x000D_
            "100"_x000D_
          ]_x000D_
        ],_x000D_
        "Statistics": {_x000D_
          "CreationDate": "2022-11-15T10:02:33.5192117+01:00",_x000D_
          "LastRefreshDate": "2020-11-09T16:23:15.6574232+01:00",_x000D_
          "TotalRefreshCount": 9,_x000D_
          "CustomInfo": {}_x000D_
        }_x000D_
      },_x000D_
      "10895": {_x000D_
        "$type": "Inside.Core.Formula.Definition.DefinitionAC, Inside.Core.Formula",_x000D_
        "ID": 10895,_x000D_
        "Results": [_x000D_
          [_x000D_
            "200"_x000D_
          ]_x000D_
        ],_x000D_
        "Statistics": {_x000D_
          "CreationDate": "2022-11-15T10:02:33.5192117+01:00",_x000D_
          "LastRefreshDate": "2020-11-09T16:23:15.6594183+01:00",_x000D_
          "TotalRefreshCount": 9,_x000D_
          "CustomInfo": {}_x000D_
        }_x000D_
      },_x000D_
      "10896": {_x000D_
        "$type": "Inside.Core.Formula.Definition.DefinitionAC, Inside.Core.Formula",_x000D_
        "ID": 10896,_x000D_
        "Results": [_x000D_
          [_x000D_
            "300"_x000D_
          ]_x000D_
        ],_x000D_
        "Statistics": {_x000D_
          "CreationDate": "2022-11-15T10:02:33.5192117+01:00",_x000D_
          "LastRefreshDate": "2020-11-09T16:23:15.6604155+01:00",_x000D_
          "TotalRefreshCount": 9,_x000D_
          "CustomInfo": {}_x000D_
        }_x000D_
      },_x000D_
      "10897": {_x000D_
        "$type": "Inside.Core.Formula.Definition.DefinitionAC, Inside.Core.Formula",_x000D_
        "ID": 10897,_x000D_
        "Results": [_x000D_
          [_x000D_
            "300"_x000D_
          ]_x000D_
        ],_x000D_
        "Statistics": {_x000D_
          "CreationDate": "2022-11-15T10:02:33.5192117+01:00",_x000D_
          "LastRefreshDate": "2020-11-09T16:23:15.6624096+01:00",_x000D_
          "TotalRefreshCount": 9,_x000D_
          "CustomInfo": {}_x000D_
        }_x000D_
      },_x000D_
      "10898": {_x000D_
        "$type": "Inside.Core.Formula.Definition.DefinitionAC, Inside.Core.Formula",_x000D_
        "ID": 10898,_x000D_
        "Results": [_x000D_
          [_x000D_
            "150"_x000D_
          ]_x000D_
        ],_x000D_
        "Statistics": {_x000D_
          "CreationDate": "2022-11-15T10:02:33.5192117+01:00",_x000D_
          "LastRefreshDate": "2020-11-09T16:23:15.6644047+01:00",_x000D_
          "TotalRefreshCount": 9,_x000D_
          "CustomInfo": {}_x000D_
        }_x000D_
      },_x000D_
      "10899": {_x000D_
        "$type": "Inside.Core.Formula.Definition.DefinitionAC, Inside.Core.Formula",_x000D_
        "ID": 10899,_x000D_
        "Results": [_x000D_
          [_x000D_
            "250"_x000D_
          ]_x000D_
        ],_x000D_
        "Statistics": {_x000D_
          "CreationDate": "2022-11-15T10:02:33.5192117+01:00",_x000D_
          "LastRefreshDate": "2020-11-09T16:23:15.6654019+01:00",_x000D_
          "TotalRefreshCount": 9,_x000D_
          "CustomInfo": {}_x000D_
        }_x000D_
      },_x000D_
      "10900": {_x000D_
        "$type": "Inside.Core.Formula.Definition.DefinitionAC, Inside.Core.Formula",_x000D_
        "ID": 10900,_x000D_
        "Results": [_x000D_
          [_x000D_
            "300"_x000D_
          ]_x000D_
        ],_x000D_
        "Statistics": {_x000D_
          "CreationDate": "2022-11-15T10:02:33.5192117+01:00",_x000D_
          "LastRefreshDate": "2020-11-09T16:23:15.6679444+01:00",_x000D_
          "TotalRefreshCount": 9,_x000D_
          "CustomInfo": {}_x000D_
        }_x000D_
      },_x000D_
      "10901": {_x000D_
        "$type": "Inside.Core.Formula.Definition.DefinitionAC, Inside.Core.Formula",_x000D_
        "ID": 10901,_x000D_
        "Results": [_x000D_
          [_x000D_
            "250"_x000D_
          ]_x000D_
        ],_x000D_
        "Statistics": {_x000D_
          "CreationDate": "2022-11-15T10:02:33.5192117+01:00",_x000D_
          "LastRefreshDate": "2020-11-09T16:23:15.6699396+01:00",_x000D_
          "TotalRefreshCount": 9,_x000D_
          "CustomInfo": {}_x000D_
        }_x000D_
      },_x000D_
      "10902": {_x000D_
        "$type": "Inside.Core.Formula.Definition.DefinitionAC, Inside.Core.Formula",_x000D_
        "ID": 10902,_x000D_
        "Results": [_x000D_
          [_x000D_
            "150"_x000D_
          ]_x000D_
        ],_x000D_
        "Statistics": {_x000D_
          "CreationDate": "2022-11-15T10:02:33.5192117+01:00",_x000D_
          "LastRefreshDate": "2020-11-09T16:23:15.6718985+01:00",_x000D_
          "TotalRefreshCount": 9,_x000D_
          "CustomInfo": {}_x000D_
        }_x000D_
      },_x000D_
      "10903": {_x000D_
        "$type": "Inside.Core.Formula.Definition.DefinitionAC, Inside.Core.Formula",_x000D_
        "ID": 10903,_x000D_
        "Results": [_x000D_
          [_x000D_
            "200"_x000D_
          ]_x000D_
        ],_x000D_
        "Statistics": {_x000D_
          "CreationDate": "2022-11-15T10:02:33.5192117+01:00",_x000D_
          "LastRefreshDate": "2020-11-09T16:23:15.6738919+01:00",_x000D_
          "TotalRefreshCount": 9,_x000D_
          "CustomInfo": {}_x000D_
        }_x000D_
      },_x000D_
      "10904": {_x000D_
        "$type": "Inside.Core.Formula.Definition.DefinitionAC, Inside.Core.Formula",_x000D_
        "ID": 10904,_x000D_
        "Results": [_x000D_
          [_x000D_
            "250"_x000D_
          ]_x000D_
        ],_x000D_
        "Statistics": {_x000D_
          "CreationDate": "2022-11-15T10:02:33.5192117+01:00",_x000D_
          "LastRefreshDate": "2020-11-09T16:23:15.6759234+01:00",_x000D_
          "TotalRefreshCount": 9,_x000D_
          "CustomInfo": {}_x000D_
        }_x000D_
      },_x000D_
      "10905": {_x000D_
        "$type": "Inside.Core.Formula.Definition.DefinitionAC, Inside.Core.Formula",_x000D_
        "ID": 10905,_x000D_
        "Results": [_x000D_
          [_x000D_
            "200"_x000D_
          ]_x000D_
        ],_x000D_
        "Statistics": {_x000D_
          "CreationDate": "2022-11-15T10:02:33.5192117+01:00",_x000D_
          "LastRefreshDate": "2020-11-09T16:23:15.6769225+01:00",_x000D_
          "TotalRefreshCount": 9,_x000D_
          "CustomInfo": {}_x000D_
        }_x000D_
      },_x000D_
      "10906": {_x000D_
        "$type": "Inside.Core.Formula.Definition.DefinitionAC, Inside.Core.Formula",_x000D_
        "ID": 10906,_x000D_
        "Results": [_x000D_
          [_x000D_
            "100"_x000D_
          ]_x000D_
        ],_x000D_
        "Statistics": {_x000D_
          "CreationDate": "2022-11-15T10:02:33.5192117+01:00",_x000D_
          "LastRefreshDate": "2020-11-09T16:23:15.6789151+01:00",_x000D_
          "TotalRefreshCount": 9,_x000D_
          "CustomInfo": {}_x000D_
        }_x000D_
      },_x000D_
      "10907": {_x000D_
        "$type": "Inside.Core.Formula.Definition.DefinitionAC, Inside.Core.Formula",_x000D_
        "ID": 10907,_x000D_
        "Results": [_x000D_
          [_x000D_
            "100"_x000D_
          ]_x000D_
        ],_x000D_
        "Statistics": {_x000D_
          "CreationDate": "2022-11-15T10:02:33.5192117+01:00",_x000D_
          "LastRefreshDate": "2020-11-09T16:23:15.6809082+01:00",_x000D_
          "TotalRefreshCount": 9,_x000D_
          "CustomInfo": {}_x000D_
        }_x000D_
      },_x000D_
      "10908": {_x000D_
        "$type": "Inside.Core.Formula.Definition.DefinitionAC, Inside.Core.Formula",_x000D_
        "ID": 10908,_x000D_
        "Results": [_x000D_
          [_x000D_
            "250"_x000D_
          ]_x000D_
        ],_x000D_
        "Statistics": {_x000D_
          "CreationDate": "2022-11-15T10:02:33.5192117+01:00",_x000D_
          "LastRefreshDate": "2020-11-09T16:23:15.6839038+01:00",_x000D_
          "TotalRefreshCount": 9,_x000D_
          "CustomInfo": {}_x000D_
        }_x000D_
      },_x000D_
      "10909": {_x000D_
        "$type": "Inside.Core.Formula.Definition.DefinitionAC, Inside.Core.Formula",_x000D_
        "ID": 10909,_x000D_
        "Results": [_x000D_
          [_x000D_
            "300"_x000D_
          ]_x000D_
        ],_x000D_
        "Statistics": {_x000D_
          "CreationDate": "2022-11-15T10:02:33.5192117+01:00",_x000D_
          "LastRefreshDate": "2020-11-09T16:23:15.6868577+01:00",_x000D_
          "TotalRefreshCount": 9,_x000D_
          "CustomInfo": {}_x000D_
        }_x000D_
      },_x000D_
      "10910": {_x000D_
        "$type": "Inside.Core.Formula.Definition.DefinitionAC, Inside.Core.Formula",_x000D_
        "ID": 10910,_x000D_
        "Results": [_x000D_
          [_x000D_
            "100"_x000D_
          ]_x000D_
        ],_x000D_
        "Statistics": {_x000D_
          "CreationDate": "2022-11-15T10:02:33.5192117+01:00",_x000D_
          "LastRefreshDate": "2020-11-09T16:23:15.687855+01:00",_x000D_
          "TotalRefreshCount": 9,_x000D_
          "CustomInfo": {}_x000D_
        }_x000D_
      },_x000D_
      "10911": {_x000D_
        "$type": "Inside.Core.Formula.Definition.DefinitionAC, Inside.Core.Formula",_x000D_
        "ID": 10911,_x000D_
        "Results": [_x000D_
          [_x000D_
            "100"_x000D_
          ]_x000D_
        ],_x000D_
        "Statistics": {_x000D_
          "CreationDate": "2022-11-15T10:02:33.5192117+01:00",_x000D_
          "LastRefreshDate": "2020-11-09T16:23:15.6898529+01:00",_x000D_
          "TotalRefreshCount": 9,_x000D_
          "CustomInfo": {}_x000D_
        }_x000D_
      },_x000D_
      "10912": {_x000D_
        "$type": "Inside.Core.Formula.Definition.DefinitionAC, Inside.Core.Formula",_x000D_
        "ID": 10912,_x000D_
        "Results": [_x000D_
          [_x000D_
            "200"_x000D_
          ]_x000D_
        ],_x000D_
        "Statistics": {_x000D_
          "CreationDate": "2022-11-15T10:02:33.5192117+01:00",_x000D_
          "LastRefreshDate": "2020-11-09T16:23:15.691846+01:00",_x000D_
          "TotalRefreshCount": 9,_x000D_
          "CustomInfo": {}_x000D_
        }_x000D_
      },_x000D_
      "10913": {_x000D_
        "$type": "Inside.Core.Formula.Definition.DefinitionAC, Inside.Core.Formula",_x000D_
        "ID": 10913,_x000D_
        "Results": [_x000D_
          [_x000D_
            "300"_x000D_
          ]_x000D_
        ],_x000D_
        "Statistics": {_x000D_
          "CreationDate": "2022-11-15T10:02:33.5192117+01:00",_x000D_
          "LastRefreshDate": "2020-11-09T16:23:15.6938391+01:00",_x000D_
          "TotalRefreshCount": 9,_x000D_
          "CustomInfo": {}_x000D_
        }_x000D_
      },_x000D_
      "10914": {_x000D_
        "$type": "Inside.Core.Formula.Definition.DefinitionAC, Inside.Core.Formula",_x000D_
        "ID": 10914,_x000D_
        "Results": [_x000D_
          [_x000D_
            "300"_x000D_
          ]_x000D_
        ],_x000D_
        "Statistics": {_x000D_
          "CreationDate": "2022-11-15T10:02:33.5192117+01:00",_x000D_
          "LastRefreshDate": "2020-11-09T16:23:15.6958322+01:00",_x000D_
          "TotalRefreshCount": 9,_x000D_
          "CustomInfo": {}_x000D_
        }_x000D_
      },_x000D_
      "10915": {_x000D_
        "$type": "Inside.Core.Formula.Definition.DefinitionAC, Inside.Core.Formula",_x000D_
        "ID": 10915,_x000D_
        "Results": [_x000D_
          [_x000D_
            "100"_x000D_
          ]_x000D_
        ],_x000D_
        "Statistics": {_x000D_
          "CreationDate": "2022-11-15T10:02:33.5192117+01:00",_x000D_
          "LastRefreshDate": "2020-11-09T16:23:15.6968311+01:00",_x000D_
          "TotalRefreshCount": 9,_x000D_
          "CustomInfo": {}_x000D_
        }_x000D_
      },_x000D_
      "10916": {_x000D_
        "$type": "Inside.Core.Formula.Definition.DefinitionAC, Inside.Core.Formula",_x000D_
        "ID": 10916,_x000D_
        "Results": [_x000D_
          [_x000D_
            "200"_x000D_
          ]_x000D_
        ],_x000D_
        "Statistics": {_x000D_
          "CreationDate": "2022-11-15T10:02:33.5192117+01:00",_x000D_
          "LastRefreshDate": "2020-11-09T16:23:15.6988622+01:00",_x000D_
          "TotalRefreshCount": 9,_x000D_
          "CustomInfo": {}_x000D_
        }_x000D_
      },_x000D_
      "10917": {_x000D_
        "$type": "Inside.Core.Formula.Definition.DefinitionAC, Inside.Core.Formula",_x000D_
        "ID": 10917,_x000D_
        "Results": [_x000D_
          [_x000D_
            "250"_x000D_
          ]_x000D_
        ],_x000D_
        "Statistics": {_x000D_
          "CreationDate": "2022-11-15T10:02:33.5192117+01:00",_x000D_
          "LastRefreshDate": "2020-11-09T16:23:15.7008861+01:00",_x000D_
          "TotalRefreshCount": 9,_x000D_
          "CustomInfo": {}_x000D_
        }_x000D_
      },_x000D_
      "10918": {_x000D_
        "$type": "Inside.Core.Formula.Definition.DefinitionAC, Inside.Core.Formula",_x000D_
        "ID": 10918,_x000D_
        "Results": [_x000D_
          [_x000D_
            "400"_x000D_
          ]_x000D_
        ],_x000D_
        "Statistics": {_x000D_
          "CreationDate": "2022-11-15T10:02:33.5192117+01:00",_x000D_
          "LastRefreshDate": "2020-11-09T16:23:15.7028167+01:00",_x000D_
          "TotalRefreshCount": 9,_x000D_
          "CustomInfo": {}_x000D_
        }_x000D_
      },_x000D_
      "10919": {_x000D_
        "$type": "Inside.Core.Formula.Definition.DefinitionAC, Inside.Core.Formula",_x000D_
        "ID": 10919,_x000D_
        "Results": [_x000D_
          [_x000D_
            "250"_x000D_
          ]_x000D_
        ],_x000D_
        "Statistics": {_x000D_
          "CreationDate": "2022-11-15T10:02:33.5192117+01:00",_x000D_
          "LastRefreshDate": "2020-11-09T16:23:15.7048466+01:00",_x000D_
          "TotalRefreshCount": 9,_x000D_
          "CustomInfo": {}_x000D_
        }_x000D_
      },_x000D_
      "10920": {_x000D_
        "$type": "Inside.Core.Formula.Definition.DefinitionAC, Inside.Core.Formula",_x000D_
        "ID": 10920,_x000D_
        "Results": [_x000D_
          [_x000D_
            "150"_x000D_
          ]_x000D_
        ],_x000D_
        "Statistics": {_x000D_
          "CreationDate": "2022-11-15T10:02:33.5192117+01:00",_x000D_
          "LastRefreshDate": "2020-11-09T16:23:15.7058486+01:00",_x000D_
          "TotalRefreshCount": 9,_x000D_
          "CustomInfo": {}_x000D_
        }_x000D_
      },_x000D_
      "10921": {_x000D_
        "$type": "Inside.Core.Formula.Definition.DefinitionAC, Inside.Core.Formula",_x000D_
        "ID": 10921,_x000D_
        "Results": [_x000D_
          [_x000D_
            "200"_x000D_
          ]_x000D_
        ],_x000D_
        "Statistics": {_x000D_
          "CreationDate": "2022-11-15T10:02:33.5192117+01:00",_x000D_
          "LastRefreshDate": "2020-11-09T16:23:15.70784+01:00",_x000D_
          "TotalRefreshCount": 9,_x000D_
          "CustomInfo": {}_x000D_
        }_x000D_
      },_x000D_
      "10922": {_x000D_
        "$type": "Inside.Core.Formula.Definition.DefinitionAC, Inside.Core.Formula",_x000D_
        "ID": 10922,_x000D_
        "Results": [_x000D_
          [_x000D_
            "100"_x000D_
          ]_x000D_
        ],_x000D_
        "Statistics": {_x000D_
          "CreationDate": "2022-11-15T10:02:33.5192117+01:00",_x000D_
          "LastRefreshDate": "2020-11-09T16:23:15.7107953+01:00",_x000D_
          "TotalRefreshCount": 9,_x000D_
          "CustomInfo": {}_x000D_
        }_x000D_
      },_x000D_
      "10923": {_x000D_
        "$type": "Inside.Core.Formula.Definition.DefinitionAC, Inside.Core.Formula",_x000D_
        "ID": 10923,_x000D_
        "Results": [_x000D_
          [_x000D_
            "300"_x000D_
          ]_x000D_
        ],_x000D_
        "Statistics": {_x000D_
          "CreationDate": "2022-11-15T10:02:33.5192117+01:00",_x000D_
          "LastRefreshDate": "2020-11-09T16:23:15.711806+01:00",_x000D_
          "TotalRefreshCount": 9,_x000D_
          "CustomInfo": {}_x000D_
        }_x000D_
      },_x000D_
      "10924": {_x000D_
        "$type": "Inside.Core.Formula.Definition.DefinitionAC, Inside.Core.Formula",_x000D_
        "ID": 10924,_x000D_
        "Results": [_x000D_
          [_x000D_
            "100"_x000D_
          ]_x000D_
        ],_x000D_
        "Statistics": {_x000D_
          "CreationDate": "2022-11-15T10:02:33.5192117+01:00",_x000D_
          "LastRefreshDate": "2020-11-09T16:23:15.7138107+01:00",_x000D_
          "TotalRefreshCount": 9,_x000D_
          "CustomInfo": {}_x000D_
        }_x000D_
      },_x000D_
      "10925": {_x000D_
        "$type": "Inside.Core.Formula.Definition.DefinitionAC, Inside.Core.Formula",_x000D_
        "ID": 10925,_x000D_
        "Results": [_x000D_
          [_x000D_
            "200"_x000D_
          ]_x000D_
        ],_x000D_
        "Statistics": {_x000D_
          "CreationDate": "2022-11-15T10:02:33.5192117+01:00",_x000D_
          "LastRefreshDate": "2020-11-09T16:23:15.7158064+01:00",_x000D_
          "TotalRefreshCount": 9,_x000D_
          "CustomInfo": {}_x000D_
        }_x000D_
      },_x000D_
      "10926": {_x000D_
        "$type": "Inside.Core.Formula.Definition.DefinitionAC, Inside.Core.Formula",_x000D_
        "ID": 10926,_x000D_
        "Results": [_x000D_
          [_x000D_
            "250"_x000D_
          ]_x000D_
        ],_x000D_
        "Statistics": {_x000D_
          "CreationDate": "2022-11-15T10:02:33.5192117+01:00",_x000D_
          "LastRefreshDate": "2020-11-09T16:23:15.7168028+01:00",_x000D_
          "TotalRefreshCount": 9,_x000D_
          "CustomInfo": {}_x000D_
        }_x000D_
      },_x000D_
      "10927": {_x000D_
        "$type": "Inside.Core.Formula.Definition.DefinitionAC, Inside.Core.Formula",_x000D_
        "ID": 10927,_x000D_
        "Results": [_x000D_
          [_x000D_
            "200"_x000D_
          ]_x000D_
        ],_x000D_
        "Statistics": {_x000D_
          "CreationDate": "2022-11-15T10:02:33.5192117+01:00",_x000D_
          "LastRefreshDate": "2020-11-09T16:23:15.7197811+01:00",_x000D_
          "TotalRefreshCount": 9,_x000D_
          "CustomInfo": {}_x000D_
        }_x000D_
      },_x000D_
      "10928": {_x000D_
        "$type": "Inside.Core.Formula.Definition.DefinitionAC, Inside.Core.Formula",_x000D_
        "ID": 10928,_x000D_
        "Results": [_x000D_
          [_x000D_
            "100"_x000D_
          ]_x000D_
        ],_x000D_
        "Statistics": {_x000D_
          "CreationDate": "2022-11-15T10:02:33.5192117+01:00",_x000D_
          "LastRefreshDate": "2020-11-09T16:23:15.7237944+01:00",_x000D_
          "TotalRefreshCount": 9,_x000D_
          "CustomInfo": {}_x000D_
        }_x000D_
      },_x000D_
      "10929": {_x000D_
        "$type": "Inside.Core.Formula.Definition.DefinitionAC, Inside.Core.Formula",_x000D_
        "ID": 10929,_x000D_
        "Results": [_x000D_
          [_x000D_
            "100"_x000D_
          ]_x000D_
        ],_x000D_
        "Statistics": {_x000D_
          "CreationDate": "2022-11-15T10:02:33.5192117+01:00",_x000D_
          "LastRefreshDate": "2020-11-09T16:23:15.727749+01:00",_x000D_
          "TotalRefreshCount": 9,_x000D_
          "CustomInfo": {}_x000D_
        }_x000D_
      },_x000D_
      "10930": {_x000D_
        "$type": "Inside.Core.Formula.Definition.DefinitionAC, Inside.Core.Formula",_x000D_
        "ID": 10930,_x000D_
        "Results": [_x000D_
          [_x000D_
            "200"_x000D_
          ]_x000D_
        ],_x000D_
        "Statistics": {_x000D_
          "CreationDate": "2022-11-15T10:02:33.5192117+01:00",_x000D_
          "LastRefreshDate": "2020-11-09T16:23:15.7307815+01:00",_x000D_
          "TotalRefreshCount": 9,_x000D_
          "CustomInfo": {}_x000D_
        }_x000D_
      },_x000D_
      "10931": {_x000D_
        "$type": "Inside.Core.Formula.Definition.DefinitionAC, Inside.Core.Formula",_x000D_
        "ID": 10931,_x000D_
        "Results": [_x000D_
          [_x000D_
            "100"_x000D_
          ]_x000D_
        ],_x000D_
        "Statistics": {_x000D_
          "CreationDate": "2022-11-15T10:02:33.5192117+01:00",_x000D_
          "LastRefreshDate": "2020-11-09T16:23:15.7327747+01:00",_x000D_
          "TotalRefreshCount": 9,_x000D_
          "CustomInfo": {}_x000D_
        }_x000D_
      },_x000D_
      "10932": {_x000D_
        "$type": "Inside.Core.Formula.Definition.DefinitionAC, Inside.Core.Formula",_x000D_
        "ID": 10932,_x000D_
        "Results": [_x000D_
          [_x000D_
            "300"_x000D_
          ]_x000D_
        ],_x000D_
        "Statistics": {_x000D_
          "CreationDate": "2022-11-15T10:02:33.5192117+01:00",_x000D_
          "LastRefreshDate": "2020-11-09T16:23:15.7347306+01:00",_x000D_
          "TotalRefreshCount": 9,_x000D_
          "CustomInfo": {}_x000D_
        }_x000D_
      },_x000D_
      "10933": {_x000D_
        "$type": "Inside.Core.Formula.Definition.DefinitionAC, Inside.Core.Formula",_x000D_
        "ID": 10933,_x000D_
        "Results": [_x000D_
          [_x000D_
            "150"_x000D_
          ]_x000D_
        ],_x000D_
        "Statistics": {_x000D_
          "CreationDate": "2022-11-15T10:02:33.5192117+01:00",_x000D_
          "LastRefreshDate": "2020-11-09T16:23:15.7367678+01:00",_x000D_
          "TotalRefreshCount": 9,_x000D_
          "CustomInfo": {}_x000D_
        }_x000D_
      },_x000D_
      "10934": {_x000D_
        "$type": "Inside.Core.Formula.Definition.DefinitionAC, Inside.Core.Formula",_x000D_
        "ID": 10934,_x000D_
        "Results": [_x000D_
          [_x000D_
            "250"_x000D_
          ]_x000D_
        ],_x000D_
        "Statistics": {_x000D_
          "CreationDate": "2022-11-15T10:02:33.5192117+01:00",_x000D_
          "LastRefreshDate": "2020-11-09T16:23:15.7387602+01:00",_x000D_
          "TotalRefreshCount": 9,_x000D_
          "CustomInfo": {}_x000D_
        }_x000D_
      },_x000D_
      "10935": {_x000D_
        "$type": "Inside.Core.Formula.Definition.DefinitionAC, Inside.Core.Formula",_x000D_
        "ID": 10935,_x000D_
        "Results": [_x000D_
          [_x000D_
            "300"_x000D_
          ]_x000D_
        ],_x000D_
        "Statistics": {_x000D_
          "CreationDate": "2022-11-15T10:02:33.5192117+01:00",_x000D_
          "LastRefreshDate": "2020-11-09T16:23:15.7397546+01:00",_x000D_
          "TotalRefreshCount": 9,_x000D_
          "CustomInfo": {}_x000D_
        }_x000D_
      },_x000D_
      "10936": {_x000D_
        "$type": "Inside.Core.Formula.Definition.DefinitionAC, Inside.Core.Formula",_x000D_
        "ID": 10936,_x000D_
        "Results": [_x000D_
          [_x000D_
            "250"_x000D_
          ]_x000D_
        ],_x000D_
        "Statistics": {_x000D_
          "CreationDate": "2022-11-15T10:02:33.5192117+01:00",_x000D_
          "LastRefreshDate": "2020-11-09T16:23:15.7417661+01:00",_x000D_
          "TotalRefreshCount": 9,_x000D_
          "CustomInfo": {}_x000D_
        }_x000D_
      },_x000D_
      "10937": {_x000D_
        "$type": "Inside.Core.Formula.Definition.DefinitionAC, Inside.Core.Formula",_x000D_
        "ID": 10937,_x000D_
        "Results": [_x000D_
          [_x000D_
            "100"_x000D_
          ]_x000D_
        ],_x000D_
        "Statistics": {_x000D_
          "CreationDate": "2022-11-15T10:02:33.5192117+01:00",_x000D_
          "LastRefreshDate": "2020-11-09T16:23:15.7427464+01:00",_x000D_
          "TotalRefreshCount": 9,_x000D_
          "CustomInfo": {}_x000D_
        }_x000D_
      },_x000D_
      "10938": {_x000D_
        "$type": "Inside.Core.Formula.Definition.DefinitionAC, Inside.Core.Formula",_x000D_
        "ID": 10938,_x000D_
        "Results": [_x000D_
          [_x000D_
            "100"_x000D_
          ]_x000D_
        ],_x000D_
        "Statistics": {_x000D_
          "CreationDate": "2022-11-15T10:02:33.5192117+01:00",_x000D_
          "LastRefreshDate": "2020-11-09T16:23:15.7457025+01:00",_x000D_
          "TotalRefreshCount": 9,_x000D_
          "CustomInfo": {}_x000D_
        }_x000D_
      },_x000D_
      "10939": {_x000D_
        "$type": "Inside.Core.Formula.Definition.DefinitionAC, Inside.Core.Formula",_x000D_
        "ID": 10939,_x000D_
        "Results": [_x000D_
          [_x000D_
            "250"_x000D_
          ]_x000D_
        ],_x000D_
        "Statistics": {_x000D_
          "CreationDate": "2022-11-15T10:02:33.5192117+01:00",_x000D_
          "LastRefreshDate": "2020-11-09T16:23:15.7476955+01:00",_x000D_
          "TotalRefreshCount": 9,_x000D_
          "CustomInfo": {}_x000D_
        }_x000D_
      },_x000D_
      "10940": {_x000D_
        "$type": "Inside.Core.Formula.Definition.DefinitionAC, Inside.Core.Formula",_x000D_
        "ID": 10940,_x000D_
        "Results": [_x000D_
          [_x000D_
            "300"_x000D_
          ]_x000D_
        ],_x000D_
        "Statistics": {_x000D_
          "CreationDate": "2022-11-15T10:02:33.5192117+01:00",_x000D_
          "LastRefreshDate": "2020-11-09T16:23:15.74969+01:00",_x000D_
          "TotalRefreshCount": 9,_x000D_
          "CustomInfo": {}_x000D_
        }_x000D_
      },_x000D_
      "10941": {_x000D_
        "$type": "Inside.Core.Formula.Definition.DefinitionAC, Inside.Core.Formula",_x000D_
        "ID": 10941,_x000D_
        "Results": [_x000D_
          [_x000D_
            "100"_x000D_
          ]_x000D_
        ],_x000D_
        "Statistics": {_x000D_
          "CreationDate": "2022-11-15T10:02:33.5192117+01:00",_x000D_
          "LastRefreshDate": "2020-11-09T16:23:15.7506871+01:00",_x000D_
          "TotalRefreshCount": 9,_x000D_
          "CustomInfo": {}_x000D_
        }_x000D_
      },_x000D_
      "10942": {_x000D_
        "$type": "Inside.Core.Formula.Definition.DefinitionAC, Inside.Core.Formula",_x000D_
        "ID": 10942,_x000D_
        "Results": [_x000D_
          [_x000D_
            "150"_x000D_
          ]_x000D_
        ],_x000D_
        "Statistics": {_x000D_
          "CreationDate": "2022-11-15T10:02:33.5192117+01:00",_x000D_
          "LastRefreshDate": "2020-11-09T16:23:15.7536819+01:00",_x000D_
          "TotalRefreshCount": 9,_x000D_
          "CustomInfo": {}_x000D_
        }_x000D_
      },_x000D_
      "10943": {_x000D_
        "$type": "Inside.Core.Formula.Definition.DefinitionAC, Inside.Core.Formula",_x000D_
        "ID": 10943,_x000D_
        "Results": [_x000D_
          [_x000D_
            "Catégorie 1"_x000D_
          ]_x000D_
        ],_x000D_
        "Statistics": {_x000D_
          "CreationDate": "2022-11-15T10:02:33.5192117+01:00",_x000D_
          "LastRefreshDate": "2022-03-15T17:46:56.4910461+01:00",_x000D_
          "TotalRefreshCount": 100,_x000D_
          "CustomInfo": {}_x000D_
        }_x000D_
      },_x000D_
      "10944": {_x000D_
        "$type": "Inside.Core.Formula.Definition.DefinitionAC, Inside.Core.Formula",_x000D_
        "ID": 10944,_x000D_
        "Results": [_x000D_
          [_x000D_
            "200"_x000D_
          ]_x000D_
        ],_x000D_
        "Statistics": {_x000D_
          "CreationDate": "2022-11-15T10:02:33.5192117+01:00",_x000D_
          "LastRefreshDate": "2022-03-15T17:46:55.8576285+01:00",_x000D_
          "TotalRefreshCount": 85,_x000D_
          "CustomInfo": {}_x000D_
        }_x000D_
      },_x000D_
      "10945": {_x000D_
        "$type": "Inside.Core.Formula.Definition.DefinitionAC, Inside.Core.Formula",_x000D_
        "ID": 10945,_x000D_
        "Results": [_x000D_
          [_x000D_
            "2"_x000D_
          ]_x000D_
        ],_x000D_
        "Statistics": {_x000D_
          "CreationDate": "2022-11-15T10:02:33.5192117+01:00",_x000D_
          "LastRefreshDate": "2022-03-15T17:46:55.8656232+01:00",_x000D_
          "TotalRefreshCount": 85,_x000D_
          "CustomInfo": {}_x000D_
        }_x000D_
      },_x000D_
      "10946": {_x000D_
        "$type": "Inside.Core.Formula.Definition.DefinitionAC, Inside.Core.Formula",_x000D_
        "ID": 10946,_x000D_
        "Results": [_x000D_
          [_x000D_
            "Employé"_x000D_
          ]_x000D_
        ],_x000D_
        "Statistics": {_x000D_
          "CreationDate": "2022-11-15T10:02:33.5192117+01:00",_x000D_
          "LastRefreshDate": "2022-03-15T17:46:55.8686056+01:00",_x000D_
          "TotalRefreshCount": 85,_x000D_
          "CustomInfo": {}_x000D_
        }_x000D_
      },_x000D_
      "10947": {_x000D_
        "$type": "Inside.Core.Formula.Definition.DefinitionAC, Inside.Core.Formula",_x000D_
        "ID": 10947,_x000D_
        "Results": [_x000D_
          [_x000D_
            "Ingénieur et cadre"_x000D_
          ]_x000D_
        ],_x000D_
        "Statistics": {_x000D_
          "CreationDate": "2022-11-15T10:02:33.5192117+01:00",_x000D_
          "LastRefreshDate": "2021-03-05T11:40:11.2295488+01:00",_x000D_
          "TotalRefreshCount": 20,_x000D_
          "CustomInfo": {}_x000D_
        }_x000D_
      },_x000D_
      "10948": {_x000D_
        "$type": "Inside.Core.Formula.Definition.DefinitionAC, Inside.Core.Formula",_x000D_
        "ID": 10948,_x000D_
        "Results": [_x000D_
          [_x000D_
            "Employé"_x000D_
          ]_x000D_
        ],_x000D_
        "Statistics": {_x000D_
          "CreationDate": "2022-11-15T10:02:33.5192117+01:00",_x000D_
          "LastRefreshDate": "2021-03-05T11:40:11.2325661+01:00",_x000D_
          "TotalRefreshCount": 20,_x000D_
          "CustomInfo": {}_x000D_
        }_x000D_
      },_x000D_
      "10949": {_x000D_
        "$type": "Inside.Core.Formula.Definition.DefinitionAC, Inside.Core.Formula",_x000D_
        "ID": 10949,_x000D_
        "Results": [_x000D_
          [_x000D_
            "3"_x000D_
          ]_x000D_
        ],_x000D_
        "Statistics": {_x000D_
          "CreationDate": "2022-11-15T10:02:33.5192117+01:00",_x000D_
          "LastRefreshDate": "2021-03-05T11:40:11.2465585+01:00",_x000D_
          "TotalRefreshCount": 20,_x000D_
          "CustomInfo": {}_x000D_
        }_x000D_
      },_x000D_
      "10950": {_x000D_
        "$type": "Inside.Core.Formula.Definition.DefinitionAC, Inside.Core.Formula",_x000D_
        "ID": 10950,_x000D_
        "Results": [_x000D_
          [_x000D_
            "Catégorie 5"_x000D_
          ]_x000D_
        ],_x000D_
        "Statistics": {_x000D_
          "CreationDate": "2022-11-15T10:02:33.5192117+01:00",_x000D_
          "LastRefreshDate": "2021-03-05T11:40:11.8787576+01:00",_x000D_
          "TotalRefreshCount": 20,_x000D_
          "CustomInfo": {}_x000D_
        }_x000D_
      },_x000D_
      "10951": {_x000D_
        "$type": "Inside.Core.Formula.Definition.DefinitionAC, Inside.Core.Formula",_x000D_
        "ID": 10951,_x000D_
        "Results": [_x000D_
          [_x000D_
            "100"_x000D_
          ]_x000D_
        ],_x000D_
        "Statistics": {_x000D_
          "CreationDate": "2022-11-15T10:02:33.5192117+01:00",_x000D_
          "LastRefreshDate": "2021-03-05T11:40:11.9096771+01:00",_x000D_
          "TotalRefreshCount": 20,_x000D_
          "CustomInfo": {}_x000D_
        }_x000D_
      },_x000D_
      "10952": {_x000D_
        "$type": "Inside.Core.Formula.Definition.DefinitionAC, Inside.Core.Formula",_x000D_
        "ID": 10952,_x000D_
        "Results": [_x000D_
          [_x000D_
            "1"_x000D_
          ]_x000D_
        ],_x000D_
        "Statistics": {_x000D_
          "CreationDate": "2022-11-15T10:02:33.5192117+01:00",_x000D_
          "LastRefreshDate": "2021-03-05T11:40:11.2694483+01:00",_x000D_
          "TotalRefreshCount": 20,_x000D_
          "CustomInfo": {}_x000D_
        }_x000D_
      },_x000D_
      "10953": {_x000D_
        "$type": "Inside.Core.Formula.Definition.DefinitionAC, Inside.Core.Formula",_x000D_
        "ID": 10953,_x000D_
        "Results": [_x000D_
          [_x000D_
            "300"_x000D_
          ]_x000D_
        ],_x000D_
        "Statistics": {_x000D_
          "CreationDate": "2022-11-15T10:02:33.5192117+01:00",_x000D_
          "LastRefreshDate": "2021-03-05T11:40:11.9210898+01:00",_x000D_
          "TotalRefreshCount": 20,_x000D_
          "CustomInfo": {}_x000D_
        }_x000D_
      },_x000D_
      "10954": {_x000D_
        "$type": "Inside.Core.Formula.Definition.DefinitionAC, Inside.Core.Formula",_x000D_
        "ID": 10954,_x000D_
        "Results": [_x000D_
          [_x000D_
            "Catégorie 1"_x000D_
          ]_x000D_
        ],_x000D_
        "Statistics": {_x000D_
          "CreationDate": "2022-11-15T10:02:33.5192117+01:00",_x000D_
          "LastRefreshDate": "2021-03-05T11:40:11.8907269+01:00",_x000D_
          "TotalRefreshCount": 20,_x000D_
          "CustomInfo": {}_x000D_
        }_x000D_
      },_x000D_
      "10955": {_x000D_
        "$type": "Inside.Core.Formula.Definition.DefinitionAC, Inside.Core.Formula",_x000D_
        "ID": 10955,_x000D_
        "Results": [_x000D_
          [_x000D_
            "Catégorie 1"_x000D_
          ]_x000D_
        ],_x000D_
        "Statistics": {_x000D_
          "CreationDate": "2022-11-15T10:02:33.5192117+01:00",_x000D_
          "LastRefreshDate": "2021-03-05T11:40:11.9260788+01:00",_x000D_
          "TotalRefreshCount": 20,_x000D_
          "CustomInfo": {}_x000D_
        }_x000D_
      },_x000D_
      "10956": {_x000D_
        "$type": "Inside.Core.Formula.Definition.DefinitionAC, Inside.Core.Formula",_x000D_
        "ID": 10956,_x000D_
        "Results": [_x000D_
          [_x000D_
            "200"_x000D_
          ]_x000D_
        ],_x000D_
        "Statistics": {_x000D_
          "CreationDate": "2022-11-15T10:02:33.5192117+01:00",_x000D_
          "LastRefreshDate": "2021-03-05T11:40:11.9290718+01:00",_x000D_
          "TotalRefreshCount": 20,_x000D_
          "CustomInfo": {}_x000D_
        }_x000D_
      },_x000D_
      "10957": {_x000D_
        "$type": "Inside.Core.Formula.Definition.DefinitionAC, Inside.Core.Formula",_x000D_
        "ID": 10957,_x000D_
        "Results": [_x000D_
          [_x000D_
            "2"_x000D_
          ]_x000D_
        ],_x000D_
        "Statistics": {_x000D_
          "CreationDate": "2022-11-15T10:02:33.5192117+01:00",_x000D_
          "LastRefreshDate": "2021-03-05T11:40:11.9310506+01:00",_x000D_
          "TotalRefreshCount": 20,_x000D_
          "CustomInfo": {}_x000D_
        }_x000D_
      },_x000D_
      "10958": {_x000D_
        "$type": "Inside.Core.Formula.Definition.DefinitionAC, Inside.Core.Formula",_x000D_
        "ID": 10958,_x000D_
        "Results": [_x000D_
          [_x000D_
            "Employé"_x000D_
          ]_x000D_
        ],_x000D_
        "Statistics": {_x000D_
          "CreationDate": "2022-11-15T10:02:33.5192117+01:00",_x000D_
          "LastRefreshDate": "2021-03-05T11:40:11.9230863+01:00",_x000D_
          "TotalRefreshCount": 20,_x000D_
          "CustomInfo": {}_x000D_
        }_x000D_
      },_x000D_
      "10959": {_x000D_
        "$type": "Inside.Core.Formula.Definition.DefinitionAC, Inside.Core.Formula",_x000D_
        "ID": 10959,_x000D_
        "Results": [_x000D_
          [_x000D_
            12.0_x000D_
          ]_x000D_
        ],_x000D_
        "Statistics": {_x000D_
          "CreationDate": "2022-11-15T10:02:33.5192117+01:00",_x000D_
          "LastRefreshDate": "2022-03-15T17:46:56.5159998+01:00",_x000D_
          "TotalRefreshCount": 23,_x000D_
          "CustomInfo": {}_x000D_
        }_x000D_
      },_x000D_
      "10960": {_x000D_
        "$type": "Inside.Core.Formula.Definition.DefinitionAC, Inside.Core.Formula",_x000D_
        "ID": 10960,_x000D_
        "Results": [_x000D_
          [_x000D_
            12.0_x000D_
          ]_x000D_
        ],_x000D_
        "Statistics": {_x000D_
          "CreationDate": "2022-11-15T10:02:33</t>
  </si>
  <si>
    <t xml:space="preserve">{_x000D_
  "Formulas": {_x000D_
    "=RIK_AC(\"INF04__;INF02@E=8,S=1249,G=0,T=0,P=0:@R=A,S=1257,V={0}:R=B,S=1018,V={1}:R=C,S=22,V=&lt;&gt;Aucune:R=D,S=1257,V={2}:\";$B$1;$K10;$C10)": 1,_x000D_
    "=RIK_AC(\"INF04__;INF02@E=8,S=1249,G=0,T=0,P=0:@R=A,S=1257,V={0}:R=B,S=1018,V={1}:R=C,S=22,V=&lt;&gt;Aucune:R=D,S=1257,V={2}:R=E,S=1249,V={3}:R=F,S=1250,V={4}:\";$B$1;$L10;$C10;$D10;$E10)": 2,_x000D_
    "=RIK_AC(\"INF04__;INF02@E=8,S=1249,G=0,T=0,P=0:@R=A,S=1257,V={0}:R=B,S=1018,V={1}:R=C,S=22,V=&lt;&gt;Aucune:R=D,S=1257,V={2}:\";$B$1;$K12;$C12)": 3,_x000D_
    "=RIK_AC(\"INF04__;INF02@E=8,S=1249,G=0,T=0,P=0:@R=A,S=1257,V={0}:R=B,S=1018,V={1}:R=C,S=22,V=&lt;&gt;Aucune:R=D,S=1257,V={2}:R=E,S=1249,V={3}:R=F,S=1250,V={4}:\";$B$1;$L11;$C11;$D11;$E11)": 4,_x000D_
    "=RIK_AC(\"INF04__;INF02@E=8,S=1249,G=0,T=0,P=0:@R=A,S=1257,V={0}:R=B,S=1018,V={1}:R=C,S=22,V=&lt;&gt;Aucune:R=D,S=1257,V={2}:\";$B$1;$K11;$C11)": 5,_x000D_
    "=RIK_AC(\"INF04__;INF02@E=8,S=1249,G=0,T=0,P=0:@R=A,S=1257,V={0}:R=B,S=1018,V={1}:R=C,S=22,V=&lt;&gt;Aucune:R=D,S=1257,V={2}:R=E,S=1249,V={3}:R=F,S=1250,V={4}:\";$B$1;$L12;$C12;$D12;$E12)": 6,_x000D_
    "=RIK_AC(\"INF04__;INF02@E=8,S=1249,G=0,T=0,P=0:@R=A,S=1257,V={0}:R=B,S=1018,V={1}:R=C,S=22,V=&lt;&gt;Aucune:R=D,S=1257,V={2}:\";$D$1;$K11;$C11)": 7,_x000D_
    "=RIK_AC(\"INF04__;INF02@E=8,S=1249,G=0,T=0,P=0:@R=A,S=1257,V={0}:R=B,S=1018,V={1}:R=C,S=22,V=&lt;&gt;Aucune:R=D,S=1257,V={2}:\";$D$1;$K12;$C12)": 8,_x000D_
    "=RIK_AC(\"INF04__;INF02@E=8,S=1249,G=0,T=0,P=0:@R=A,S=1257,V={0}:R=B,S=1018,V={1}:R=C,S=22,V=&lt;&gt;Aucune:R=D,S=1257,V={2}:R=E,S=1249,V={3}:R=F,S=1250,V={4}:\";$D$1;$L11;$C11;$D11;$E11)": 9,_x000D_
    "=RIK_AC(\"INF04__;INF02@E=8,S=1249,G=0,T=0,P=0:@R=A,S=1257,V={0}:R=B,S=1018,V={1}:R=C,S=22,V=&lt;&gt;Aucune:R=D,S=1257,V={2}:R=E,S=1249,V={3}:R=F,S=1250,V={4}:\";$D$1;$L12;$C12;$D12;$E12)": 10,_x000D_
    "=RIK_AC(\"INF04__;INF02@E=8,S=1249,G=0,T=0,P=0:@R=A,S=1257,V={0}:R=B,S=1018,V={1}:R=C,S=22,V=&lt;&gt;Aucune:R=D,S=1257,V={2}:\";$D$1;$K10;$C10)": 11,_x000D_
    "=RIK_AC(\"INF04__;INF02@E=8,S=1249,G=0,T=0,P=0:@R=A,S=1257,V={0}:R=B,S=1018,V={1}:R=C,S=22,V=&lt;&gt;Aucune:R=D,S=1257,V={2}:R=E,S=1249,V={3}:R=F,S=1250,V={4}:\";$D$1;$L10;$C10;$D10;$E10)": 12,_x000D_
    "=RIK_AC(\"INF04__;INF02@E=8,S=1249,G=0,T=0,P=0:@R=A,S=1257,V={0}:R=B,S=1018,V={1}:R=C,S=22,V=&lt;&gt;Aucune:R=D,S=1257,V={2}:\";$D$1;$L11;$C11)": 13,_x000D_
    "=RIK_AC(\"INF04__;INF02@E=8,S=1249,G=0,T=0,P=0:@R=A,S=1257,V={0}:R=B,S=1018,V={1}:R=C,S=22,V=&lt;&gt;Aucune:R=D,S=1257,V={2}:R=E,S=1249,V={3}:R=F,S=1250,V={4}:\";$D$1;$M12;$C12;$D12;$E12)": 14,_x000D_
    "=RIK_AC(\"INF04__;INF02@E=8,S=1249,G=0,T=0,P=0:@R=A,S=1257,V={0}:R=B,S=1018,V={1}:R=C,S=22,V=&lt;&gt;Aucune:R=D,S=1257,V={2}:\";$D$1;$L12;$C12)": 15,_x000D_
    "=RIK_AC(\"INF04__;INF02@E=8,S=1249,G=0,T=0,P=0:@R=A,S=1257,V={0}:R=B,S=1018,V={1}:R=C,S=22,V=&lt;&gt;Aucune:R=D,S=1257,V={2}:R=E,S=1249,V={3}:R=F,S=1250,V={4}:\";$D$1;$M11;$C11;$D11;$E11)": 16,_x000D_
    "=RIK_AC(\"INF04__;INF02@E=8,S=1249,G=0,T=0,P=0:@R=A,S=1257,V={0}:R=B,S=1018,V={1}:R=C,S=22,V=&lt;&gt;Aucune:R=D,S=1257,V={2}:R=E,S=1249,V={3}:R=F,S=1250,V={4}:\";$D$1;$M10;$C10;$D10;$E10)": 17,_x000D_
    "=RIK_AC(\"INF04__;INF02@E=8,S=1249,G=0,T=0,P=0:@R=A,S=1257,V={0}:R=B,S=1018,V={1}:R=C,S=22,V=&lt;&gt;Aucune:R=D,S=1257,V={2}:\";$D$1;$L10;$C10)": 18,_x000D_
    "=RIK_AC(\"INF04__;INF02@E=8,S=1249,G=0,T=0,P=0:@R=A,S=1257,V={0}:R=B,S=1018,V={1}:R=C,S=22,V=&lt;&gt;Aucune:R=D,S=1257,V={2}:\";$D$1;$M11;$C11)": 19,_x000D_
    "=RIK_AC(\"INF04__;INF02@E=8,S=1249,G=0,T=0,P=0:@R=A,S=1257,V={0}:R=B,S=1018,V={1}:R=C,S=22,V=&lt;&gt;Aucune:R=D,S=1257,V={2}:R=E,S=1249,V={3}:R=F,S=1250,V={4}:\";$D$1;$N12;$C12;$D12;$E12)": 20,_x000D_
    "=RIK_AC(\"INF04__;INF02@E=8,S=1249,G=0,T=0,P=0:@R=A,S=1257,V={0}:R=B,S=1018,V={1}:R=C,S=22,V=&lt;&gt;Aucune:R=D,S=1257,V={2}:\";$D$1;$M12;$C12)": 21,_x000D_
    "=RIK_AC(\"INF04__;INF02@E=8,S=1249,G=0,T=0,P=0:@R=A,S=1257,V={0}:R=B,S=1018,V={1}:R=C,S=22,V=&lt;&gt;Aucune:R=D,S=1257,V={2}:R=E,S=1249,V={3}:R=F,S=1250,V={4}:\";$D$1;$N11;$C11;$D11;$E11)": 22,_x000D_
    "=RIK_AC(\"INF04__;INF02@E=8,S=1249,G=0,T=0,P=0:@R=A,S=1257,V={0}:R=B,S=1018,V={1}:R=C,S=22,V=&lt;&gt;Aucune:R=D,S=1257,V={2}:R=E,S=1249,V={3}:R=F,S=1250,V={4}:\";$D$1;$N10;$C10;$D10;$E10)": 23,_x000D_
    "=RIK_AC(\"INF04__;INF02@E=8,S=1249,G=0,T=0,P=0:@R=A,S=1257,V={0}:R=B,S=1018,V={1}:R=C,S=22,V=&lt;&gt;Aucune:R=D,S=1257,V={2}:\";$D$1;$M10;$C10)": 24,_x000D_
    "=RIK_AC(\"INF04__;INF02@E=0,S=1020,G=0,T=0,P=0:@R=A,S=1257,V={0}:R=B,S=1247,V=Réel:R=C,S=1257,V={1}:R=D,S=1010,V={2}:R=E,S=1018,V={3}:R=F,S=1249,V={4}:R=G,S=25,V=Oui:\";$D$1;$C10;$D$2;$D$3;$D10)": 25,_x000D_
    "=RIK_AC(\"INF04__;INF02@E=0,S=1020,G=0,T=0,P=0:@R=A,S=1257,V={0}:R=B,S=1247,V=Réel:R=C,S=1257,V={1}:R=D,S=1010,V={2}:R=E,S=1018,V={3}:R=F,S=1249,V={4}:R=G,S=25,V=Oui:\";$D$1;$C11;$D$2;$D$3;$D11)": 26,_x000D_
    "=RIK_AC(\"INF04__;INF02@E=0,S=1020,G=0,T=0,P=0:@R=A,S=1257,V={0}:R=B,S=1247,V=Réel:R=C,S=1257,V={1}:R=D,S=1010,V={2}:R=E,S=1018,V={3}:R=F,S=1249,V={4}:R=G,S=25,V=Oui:\";$D$1;$C12;$D$2;$D$3;$D12)": 27,_x000D_
    "=RIK_AC(\"INF04__;INF02@E=8,S=1249,G=0,T=0,P=0:@R=A,S=1257,V={0}:R=B,S=1018,V={1}:R=C,S=22,V=&lt;&gt;Aucune:R=D,S=1257,V={2}:R=E,S=1249,V={3}:R=F,S=1250,V={4}:\";$D$1;$O11;$C11;$D11;$E11)": 28,_x000D_
    "=RIK_AC(\"INF04__;INF02@E=8,S=1249,G=0,T=0,P=0:@R=A,S=1257,V={0}:R=B,S=1018,V={1}:R=C,S=22,V=&lt;&gt;Aucune:R=D,S=1257,V={2}:R=E,S=1249,V={3}:R=F,S=1250,V={4}:\";$D$1;$O12;$C12;$D12;$E12)": 29,_x000D_
    "=RIK_AC(\"INF04__;INF02@E=8,S=1249,G=0,T=0,P=0:@R=A,S=1257,V={0}:R=B,S=1018,V={1}:R=C,S=22,V=&lt;&gt;Aucune:R=D,S=1257,V={2}:\";$D$1;$N11;$C11)": 30,_x000D_
    "=RIK_AC(\"INF04__;INF02@E=8,S=1249,G=0,T=0,P=0:@R=A,S=1257,V={0}:R=B,S=1018,V={1}:R=C,S=22,V=&lt;&gt;Aucune:R=D,S=1257,V={2}:\";$D$1;$N12;$C12)": 31,_x000D_
    "=RIK_AC(\"INF04__;INF02@E=8,S=1249,G=0,T=0,P=0:@R=A,S=1257,V={0}:R=B,S=1018,V={1}:R=C,S=22,V=&lt;&gt;Aucune:R=D,S=1257,V={2}:R=E,S=1249,V={3}:R=F,S=1250,V={4}:\";$D$1;$O10;$C10;$D10;$E10)": 32,_x000D_
    "=RIK_AC(\"INF04__;INF02@E=8,S=1249,G=0,T=0,P=0:@R=A,S=1257,V={0}:R=B,S=1018,V={1}:R=C,S=22,V=&lt;&gt;Aucune:R=D,S=1257,V={2}:\";$D$1;$N10;$C10)": 33,_x000D_
    "=RIK_AC(\"INF04__;INF02@E=8,S=1249,G=0,T=0,P=0:@R=A,S=1257,V={0}:R=B,S=1018,V={1}:R=C,S=22,V=&lt;&gt;Aucune:R=D,S=1257,V={2}:R=E,S=20,V={3}:\";$D$1;$N10;$C10;$F10)": 34,_x000D_
    "=RIK_AC(\"INF04__;INF02@E=8,S=1249,G=0,T=0,P=0:@R=A,S=1257,V={0}:R=B,S=1018,V={1}:R=C,S=22,V=&lt;&gt;Aucune:R=D,S=1257,V={2}:R=E,S=20,V={3}:\";$D$1;$N11;$C11;$F11)": 35,_x000D_
    "=RIK_AC(\"INF04__;INF02@E=8,S=1249,G=0,T=0,P=0:@R=A,S=1257,V={0}:R=B,S=1018,V={1}:R=C,S=22,V=&lt;&gt;Aucune:R=D,S=1257,V={2}:R=E,S=20,V={3}:\";$D$1;$N12;$C12;$F12)": 36,_x000D_
    "=RIK_AC(\"INF04__;INF02@E=8,S=1249,G=0,T=0,P=0:@R=A,S=1257,V={0}:R=B,S=1018,V={1}:R=C,S=22,V=&lt;&gt;Aucune:R=D,S=1257,V={2}:R=E,S=20,V={3}:\";$D$1;$O11;$C11;$F11)": 37,_x000D_
    "=RIK_AC(\"INF04__;INF02@E=8,S=1249,G=0,T=0,P=0:@R=A,S=1257,V={0}:R=B,S=1018,V={1}:R=C,S=22,V=&lt;&gt;Aucune:R=D,S=1257,V={2}:R=E,S=20,V={3}:\";$D$1;$O12;$C12;$F12)": 38,_x000D_
    "=RIK_AC(\"INF04__;INF02@E=8,S=1249,G=0,T=0,P=0:@R=A,S=1257,V={0}:R=B,S=1018,V={1}:R=C,S=22,V=&lt;&gt;Aucune:R=D,S=1257,V={2}:R=E,S=1249,V={3}:R=F,S=1250,V={4}:\";$D$1;$P11;$C11;$D11;$E11)": 39,_x000D_
    "=RIK_AC(\"INF04__;INF02@E=8,S=1249,G=0,T=0,P=0:@R=A,S=1257,V={0}:R=B,S=1018,V={1}:R=C,S=22,V=&lt;&gt;Aucune:R=D,S=1257,V={2}:R=E,S=1249,V={3}:R=F,S=1250,V={4}:\";$D$1;$P12;$C12;$D12;$E12)": 40,_x000D_
    "=RIK_AC(\"INF04__;INF02@E=8,S=1249,G=0,T=0,P=0:@R=A,S=1257,V={0}:R=B,S=1018,V={1}:R=C,S=22,V=&lt;&gt;Aucune:R=D,S=1257,V={2}:R=E,S=1249,V={3}:R=F,S=1250,V={4}:\";$D$1;$P10;$C10;$D10;$E10)": 41,_x000D_
    "=RIK_AC(\"INF04__;INF02@E=8,S=1249,G=0,T=0,P=0:@R=A,S=1257,V={0}:R=B,S=1018,V={1}:R=C,S=22,V=&lt;&gt;Aucune:R=D,S=1257,V={2}:R=E,S=20,V={3}:\";$D$1;$O10;$C10;$F10)": 42,_x000D_
    "=RIK_AC(\"INF04__;INF02@E=0,S=1020,G=0,T=0,P=0:@R=A,S=1257,V={0}:R=B,S=1247,V=Réel:R=C,S=1257,V={1}:R=D,S=1010,V={2}:R=E,S=1018,V={3}:R=F,S=1249,V={4}:R=G,S=25,V=Oui:\";$D$1;$C19;$D$2;$D$3;$D19)": 43,_x000D_
    "=RIK_AC(\"INF04__;INF02@E=0,S=1020,G=0,T=0,P=0:@R=A,S=1257,V={0}:R=B,S=1247,V=Réel:R=C,S=1257,V={1}:R=D,S=1010,V={2}:R=E,S=1018,V={3}:R=F,S=1249,V={4}:R=G,S=25,V=Oui:\";$D$1;$C27;$D$2;$D$3;$D27)": 44,_x000D_
    "=RIK_AC(\"INF04__;INF02@E=8,S=1249,G=0,T=0,P=0:@R=A,S=1257,V={0}:R=B,S=1018,V={1}:R=C,S=22,V=&lt;&gt;Aucune:R=D,S=1257,V={2}:R=E,S=20,V={3}:\";$D$1;$O15;$C15;$F15)": 45,_x000D_
    "=RIK_AC(\"INF04__;INF02@E=8,S=1249,G=0,T=0,P=0:@R=A,S=1257,V={0}:R=B,S=1018,V={1}:R=C,S=22,V=&lt;&gt;Aucune:R=D,S=1257,V={2}:R=E,S=20,V={3}:\";$D$1;$O23;$C23;$F23)": 46,_x000D_
    "=RIK_AC(\"INF04__;INF02@E=8,S=1249,G=0,T=0,P=0:@R=A,S=1257,V={0}:R=B,S=1018,V={1}:R=C,S=22,V=&lt;&gt;Aucune:R=D,S=1257,V={2}:R=E,S=20,V={3}:\";$D$1;$O31;$C31;$F31)": 47,_x000D_
    "=RIK_AC(\"INF04__;INF02@E=8,S=1249,G=0,T=0,P=0:@R=A,S=1257,V={0}:R=B,S=1018,V={1}:R=C,S=22,V=&lt;&gt;Aucune:R=D,S=1257,V={2}:R=E,S=1249,V={3}:R=F,S=1250,V={4}:\";$D$1;$P18;$C18;$D18;$E18)": 48,_x000D_
    "=RIK_AC(\"INF04__;INF02@E=8,S=1249,G=0,T=0,P=0:@R=A,S=1257,V={0}:R=B,S=1018,V={1}:R=C,S=22,V=&lt;&gt;Aucune:R=D,S=1257,V={2}:R=E,S=1249,V={3}:R=F,S=1250,V={4}:\";$D$1;$P26;$C26;$D26;$E26)": 49,_x000D_
    "=RIK_AC(\"INF04__;INF02@E=8,S=1249,G=0,T=0,P=0:@R=A,S=1257,V={0}:R=B,S=1018,V={1}:R=C,S=22,V=&lt;&gt;Aucune:R=D,S=1257,V={2}:R=E,S=20,V={3}:\";$D$1;$O16;$C16;$F16)": 50,_x000D_
    "=RIK_AC(\"INF04__;INF02@E=8,S=1249,G=0,T=0,P=0:@R=A,S=1257,V={0}:R=B,S=1018,V={1}:R=C,S=22,V=&lt;&gt;Aucune:R=D,S=1257,V={2}:R=E,S=20,V={3}:\";$D$1;$O24;$C24;$F24)": 51,_x000D_
    "=RIK_AC(\"INF04__;INF02@E=8,S=1249,G=0,T=0,P=0:@R=A,S=1257,V={0}:R=B,S=1018,V={1}:R=C,S=22,V=&lt;&gt;Aucune:R=D,S=1257,V={2}:R=E,S=1249,V={3}:R=F,S=1250,V={4}:\";$D$1;$P19;$C19;$D19;$E19)": 52,_x000D_
    "=RIK_AC(\"INF04__;INF02@E=8,S=1249,G=0,T=0,P=0:@R=A,S=1257,V={0}:R=B,S=1018,V={1}:R=C,S=22,V=&lt;&gt;Aucune:R=D,S=1257,V={2}:R=E,S=1249,V={3}:R=F,S=1250,V={4}:\";$D$1;$P27;$C27;$D27;$E27)": 53,_x000D_
    "=RIK_AC(\"INF04__;INF02@E=8,S=1249,G=0,T=0,P=0:@R=A,S=1257,V={0}:R=B,S=1018,V={1}:R=C,S=22,V=&lt;&gt;Aucune:R=D,S=1257,V={2}:R=E,S=20,V={3}:\";$D$1;$O17;$C17;$F17)": 54,_x000D_
    "=RIK_AC(\"INF04__;INF02@E=8,S=1249,G=0,T=0,P=0:@R=A,S=1257,V={0}:R=B,S=1018,V={1}:R=C,S=22,V=&lt;&gt;Aucune:R=D,S=1257,V={2}:R=E,S=20,V={3}:\";$D$1;$O25;$C25;$F25)": 55,_x000D_
    "=RIK_AC(\"INF04__;INF02@E=8,S=1249,G=0,T=0,P=0:@R=A,S=1257,V={0}:R=B,S=1018,V={1}:R=C,S=22,V=&lt;&gt;Aucune:R=D,S=1257,V={2}:R=E,S=1249,V={3}:R=F,S=1250,V={4}:\";$D$1;$P20;$C20;$D20;$E20)": 56,_x000D_
    "=RIK_AC(\"INF04__;INF02@E=8,S=1249,G=0,T=0,P=0:@R=A,S=1257,V={0}:R=B,S=1018,V={1}:R=C,S=22,V=&lt;&gt;Aucune:R=D,S=1257,V={2}:R=E,S=1249,V={3}:R=F,S=1250,V={4}:\";$D$1;$P28;$C28;$D28;$E28)": 57,_x000D_
    "=RIK_AC(\"INF04__;INF02@E=8,S=1249,G=0,T=0,P=0:@R=A,S=1257,V={0}:R=B,S=1018,V={1}:R=C,S=22,V=&lt;&gt;Aucune:R=D,S=1257,V={2}:R=E,S=20,V={3}:\";$D$1;$O18;$C18;$F18)": 58,_x000D_
    "=RIK_AC(\"INF04__;INF02@E=8,S=1249,G=0,T=0,P=0:@R=A,S=1257,V={0}:R=B,S=1018,V={1}:R=C,S=22,V=&lt;&gt;Aucune:R=D,S=1257,V={2}:R=E,S=20,V={3}:\";$D$1;$O26;$C26;$F26)": 59,_x000D_
    "=RIK_AC(\"INF04__;INF02@E=8,S=1249,G=0,T=0,P=0:@R=A,S=1257,V={0}:R=B,S=1018,V={1}:R=C,S=22,V=&lt;&gt;Aucune:R=D,S=1257,V={2}:R=E,S=1249,V={3}:R=F,S=1250,V={4}:\";$D$1;$P13;$C13;$D13;$E13)": 60,_x000D_
    "=RIK_AC(\"INF04__;INF02@E=8,S=1249,G=0,T=0,P=0:@R=A,S=1257,V={0}:R=B,S=1018,V={1}:R=C,S=22,V=&lt;&gt;Aucune:R=D,S=1257,V={2}:R=E,S=1249,V={3}:R=F,S=1250,V={4}:\";$D$1;$P21;$C21;$D21;$E21)": 61,_x000D_
    "=RIK_AC(\"INF04__;INF02@E=8,S=1249,G=0,T=0,P=0:@R=A,S=1257,V={0}:R=B,S=1018,V={1}:R=C,S=22,V=&lt;&gt;Aucune:R=D,S=1257,V={2}:R=E,S=1249,V={3}:R=F,S=1250,V={4}:\";$D$1;$P29;$C29;$D29;$E29)": 62,_x000D_
    "=RIK_AC(\"INF04__;INF02@E=0,S=1020,G=0,T=0,P=0:@R=A,S=1257,V={0}:R=B,S=1247,V=Réel:R=C,S=1257,V={1}:R=D,S=1010,V={2}:R=E,S=1018,V={3}:R=F,S=1249,V={4}:R=G,S=25,V=Oui:\";$D$1;$C20;$D$2;$D$3;$D20)": 63,_x000D_
    "=RIK_AC(\"INF04__;INF02@E=0,S=1020,G=0,T=0,P=0:@R=A,S=1257,V={0}:R=B,S=1247,V=Réel:R=C,S=1257,V={1}:R=D,S=1010,V={2}:R=E,S=1018,V={3}:R=F,S=1249,V={4}:R=G,S=25,V=Oui:\";$D$1;$C28;$D$2;$D$3;$D28)": 64,_x000D_
    "=RIK_AC(\"INF04__;INF02@E=8,S=1249,G=0,T=0,P=0:@R=A,S=1257,V={0}:R=B,S=1018,V={1}:R=C,S=22,V=&lt;&gt;Aucune:R=D,S=1257,V={2}:R=E,S=20,V={3}:\";$D$1;$O14;$C14;$F14)": 65,_x000D_
    "=RIK_AC(\"INF04__;INF02@E=8,S=1249,G=0,T=0,P=0:@R=A,S=1257,V={0}:R=B,S=1018,V={1}:R=C,S=22,V=&lt;&gt;Aucune:R=D,S=1257,V={2}:R=E,S=20,V={3}:\";$D$1;$O30;$C30;$F30)": 66,_x000D_
    "=RIK_AC(\"INF04__;INF02@E=8,S=1249,G=0,T=0,P=0:@R=A,S=1257,V={0}:R=B,S=1018,V={1}:R=C,S=22,V=&lt;&gt;Aucune:R=D,S=1257,V={2}:R=E,S=1249,V={3}:R=F,S=1250,V={4}:\";$D$1;$P25;$C25;$D25;$E25)": 67,_x000D_
    "=RIK_AC(\"INF04__;INF02@E=0,S=1020,G=0,T=0,P=0:@R=A,S=1257,V={0}:R=B,S=1247,V=Réel:R=C,S=1257,V={1}:R=D,S=1010,V={2}:R=E,S=1018,V={3}:R=F,S=1249,V={4}:R=G,S=25,V=Oui:\";$D$1;$C13;$D$2;$D$3;$D13)": 68,_x000D_
    "=RIK_AC(\"INF04__;INF02@E=0,S=1020,G=0,T=0,P=0:@R=A,S=1257,V={0}:R=B,S=1247,V=Réel:R=C,S=1257,V={1}:R=D,S=1010,V={2}:R=E,S=1018,V={3}:R=F,S=1249,V={4}:R=G,S=25,V=Oui:\";$D$1;$C21;$D$2;$D$3;$D21)": 69,_x000D_
    "=RIK_AC(\"INF04__;INF02@E=0,S=1020,G=0,T=0,P=0:@R=A,S=1257,V={0}:R=B,S=1247,V=Réel:R=C,S=1257,V={1}:R=D,S=1010,V={2}:R=E,S=1018,V={3}:R=F,S=1249,V={4}:R=G,S=25,V=Oui:\";$D$1;$C29;$D$2;$D$3;$D29)": 70,_x000D_
    "=RIK_AC(\"INF04__;INF02@E=0,S=1020,G=0,T=0,P=0:@R=A,S=1257,V={0}:R=B,S=1247,V=Réel:R=C,S=1257,V={1}:R=D,S=1010,V={2}:R=E,S=1018,V={3}:R=F,S=1249,V={4}:R=G,S=25,V=Oui:\";$D$1;$C14;$D$2;$D$3;$D14)": 71,_x000D_
    "=RIK_AC(\"INF04__;INF02@E=0,S=1020,G=0,T=0,P=0:@R=A,S=1257,V={0}:R=B,S=1247,V=Réel:R=C,S=1257,V={1}:R=D,S=1010,V={2}:R=E,S=1018,V={3}:R=F,S=1249,V={4}:R=G,S=25,V=Oui:\";$D$1;$C22;$D$2;$D$3;$D22)": 72,_x000D_
    "=RIK_AC(\"INF04__;INF02@E=0,S=1020,G=0,T=0,P=0:@R=A,S=1257,V={0}:R=B,S=1247,V=Réel:R=C,S=1257,V={1}:R=D,S=1010,V={2}:R=E,S=1018,V={3}:R=F,S=1249,V={4}:R=G,S=25,V=Oui:\";$D$1;$C30;$D$2;$D$3;$D30)": 73,_x000D_
    "=RIK_AC(\"INF04__;INF02@E=8,S=1249,G=0,T=0,P=0:@R=A,S=1257,V={0}:R=B,S=1018,V={1}:R=C,S=22,V=&lt;&gt;Aucune:R=D,S=1257,V={2}:R=E,S=20,V={3}:\";$D$1;$O13;$C13;$F13)": 74,_x000D_
    "=RIK_AC(\"INF04__;INF02@E=8,S=1249,G=0,T=0,P=0:@R=A,S=1257,V={0}:R=B,S=1018,V={1}:R=C,S=22,V=&lt;&gt;Aucune:R=D,S=1257,V={2}:R=E,S=20,V={3}:\";$D$1;$O21;$C21;$F21)": 75,_x000D_
    "=RIK_AC(\"INF04__;INF02@E=8,S=1249,G=0,T=0,P=0:@R=A,S=1257,V={0}:R=B,S=1018,V={1}:R=C,S=22,V=&lt;&gt;Aucune:R=D,S=1257,V={2}:R=E,S=20,V={3}:\";$D$1;$O29;$C29;$F29)": 76,_x000D_
    "=RIK_AC(\"INF04__;INF02@E=8,S=1249,G=0,T=0,P=0:@R=A,S=1257,V={0}:R=B,S=1018,V={1}:R=C,S=22,V=&lt;&gt;Aucune:R=D,S=1257,V={2}:R=E,S=1249,V={3}:R=F,S=1250,V={4}:\";$D$1;$P16;$C16;$D16;$E16)": 77,_x000D_
    "=RIK_AC(\"INF04__;INF02@E=8,S=1249,G=0,T=0,P=0:@R=A,S=1257,V={0}:R=B,S=1018,V={1}:R=C,S=22,V=&lt;&gt;Aucune:R=D,S=1257,V={2}:R=E,S=1249,V={3}:R=F,S=1250,V={4}:\";$D$1;$P24;$C24;$D24;$E24)": 78,_x000D_
    "=RIK_AC(\"INF04__;INF02@E=0,S=1020,G=0,T=0,P=0:@R=A,S=1257,V={0}:R=B,S=1247,V=Réel:R=C,S=1257,V={1}:R=D,S=1010,V={2}:R=E,S=1018,V={3}:R=F,S=1249,V={4}:R=G,S=25,V=Oui:\";$D$1;$C18;$D$2;$D$3;$D18)": 79,_x000D_
    "=RIK_AC(\"INF04__;INF02@E=0,S=1020,G=0,T=0,P=0:@R=A,S=1257,V={0}:R=B,S=1247,V=Réel:R=C,S=1257,V={1}:R=D,S=1010,V={2}:R=E,S=1018,V={3}:R=F,S=1249,V={4}:R=G,S=25,V=Oui:\";$D$1;$C26;$D$2;$D$3;$D26)": 80,_x000D_
    "=RIK_AC(\"INF04__;INF02@E=8,S=1249,G=0,T=0,P=0:@R=A,S=1257,V={0}:R=B,S=1018,V={1}:R=C,S=22,V=&lt;&gt;Aucune:R=D,S=1257,V={2}:R=E,S=20,V={3}:\";$D$1;$O22;$C22;$F22)": 81,_x000D_
    "=RIK_AC(\"INF04__;INF02@E=8,S=1249,G=0,T=0,P=0:@R=A,S=1257,V={0}:R=B,S=1018,V={1}:R=C,S=22,V=&lt;&gt;Aucune:R=D,S=1257,V={2}:R=E,S=1249,V={3}:R=F,S=1250,V={4}:\";$D$1;$P17;$C17;$D17;$E17)": 82,_x000D_
    "=RIK_AC(\"INF04__;INF02@E=0,S=1020,G=0,T=0,P=0:@R=A,S=1257,V={0}:R=B,S=1247,V=Réel:R=C,S=1257,V={1}:R=D,S=1010,V={2}:R=E,S=1018,V={3}:R=F,S=1249,V={4}:R=G,S=25,V=Oui:\";$D$1;$C15;$D$2;$D$3;$D15)": 83,_x000D_
    "=RIK_AC(\"INF04__;INF02@E=0,S=1020,G=0,T=0,P=0:@R=A,S=1257,V={0}:R=B,S=1247,V=Réel:R=C,S=1257,V={1}:R=D,S=1010,V={2}:R=E,S=1018,V={3}:R=F,S=1249,V={4}:R=G,S=25,V=Oui:\";$D$1;$C23;$D$2;$D$3;$D23)": 84,_x000D_
    "=RIK_AC(\"INF04__;INF02@E=0,S=1020,G=0,T=0,P=0:@R=A,S=1257,V={0}:R=B,S=1247,V=Réel:R=C,S=1257,V={1}:R=D,S=1010,V={2}:R=E,S=1018,V={3}:R=F,S=1249,V={4}:R=G,S=25,V=Oui:\";$D$1;$C31;$D$2;$D$3;$D31)": 85,_x000D_
    "=RIK_AC(\"INF04__;INF02@E=8,S=1249,G=0,T=0,P=0:@R=A,S=1257,V={0}:R=B,S=1018,V={1}:R=C,S=22,V=&lt;&gt;Aucune:R=D,S=1257,V={2}:R=E,S=20,V={3}:\";$D$1;$O19;$C19;$F19)": 86,_x000D_
    "=RIK_AC(\"INF04__;INF02@E=8,S=1249,G=0,T=0,P=0:@R=A,S=1257,V={0}:R=B,S=1018,V={1}:R=C,S=22,V=&lt;&gt;Aucune:R=D,S=1257,V={2}:R=E,S=20,V={3}:\";$D$1;$O27;$C27;$F27)": 87,_x000D_
    "=RIK_AC(\"INF04__;INF02@E=8,S=1249,G=0,T=0,P=0:@R=A,S=1257,V={0}:R=B,S=1018,V={1}:R=C,S=22,V=&lt;&gt;Aucune:R=D,S=1257,V={2}:R=E,S=1249,V={3}:R=F,S=1250,V={4}:\";$D$1;$P14;$C14;$D14;$E14)": 88,_x000D_
    "=RIK_AC(\"INF04__;INF02@E=8,S=1249,G=0,T=0,P=0:@R=A,S=1257,V={0}:R=B,S=1018,V={1}:R=C,S=22,V=&lt;&gt;Aucune:R=D,S=1257,V={2}:R=E,S=1249,V={3}:R=F,S=1250,V={4}:\";$D$1;$P22;$C22;$D22;$E22)": 89,_x000D_
    "=RIK_AC(\"INF04__;INF02@E=8,S=1249,G=0,T=0,P=0:@R=A,S=1257,V={0}:R=B,S=1018,V={1}:R=C,S=22,V=&lt;&gt;Aucune:R=D,S=1257,V={2}:R=E,S=1249,V={3}:R=F,S=1250,V={4}:\";$D$1;$P30;$C30;$D30;$E30)": 90,_x000D_
    "=RIK_AC(\"INF04__;INF02@E=0,S=1020,G=0,T=0,P=0:@R=A,S=1257,V={0}:R=B,S=1247,V=Réel:R=C,S=1257,V={1}:R=D,S=1010,V={2}:R=E,S=1018,V={3}:R=F,S=1249,V={4}:R=G,S=25,V=Oui:\";$D$1;$C25;$D$2;$D$3;$D25)": 91,_x000D_
    "=RIK_AC(\"INF04__;INF02@E=0,S=1020,G=0,T=0,P=0:@R=A,S=1257,V={0}:R=B,S=1247,V=Réel:R=C,S=1257,V={1}:R=D,S=1010,V={2}:R=E,S=1018,V={3}:R=F,S=1249,V={4}:R=G,S=25,V=Oui:\";$D$1;$C16;$D$2;$D$3;$D16)": 92,_x000D_
    "=RIK_AC(\"INF04__;INF02@E=0,S=1020,G=0,T=0,P=0:@R=A,S=1257,V={0}:R=B,S=1247,V=Réel:R=C,S=1257,V={1}:R=D,S=1010,V={2}:R=E,S=1018,V={3}:R=F,S=1249,V={4}:R=G,S=25,V=Oui:\";$D$1;$C24;$D$2;$D$3;$D24)": 93,_x000D_
    "=RIK_AC(\"INF04__;INF02@E=8,S=1249,G=0,T=0,P=0:@R=A,S=1257,V={0}:R=B,S=1018,V={1}:R=C,S=22,V=&lt;&gt;Aucune:R=D,S=1257,V={2}:R=E,S=20,V={3}:\";$D$1;$O20;$C20;$F20)": 94,_x000D_
    "=RIK_AC(\"INF04__;INF02@E=8,S=1249,G=0,T=0,P=0:@R=A,S=1257,V={0}:R=B,S=1018,V={1}:R=C,S=22,V=&lt;&gt;Aucune:R=D,S=1257,V={2}:R=E,S=20,V={3}:\";$D$1;$O28;$C28;$F28)": 95,_x000D_
    "=RIK_AC(\"INF04__;INF02@E=8,S=1249,G=0,T=0,P=0:@R=A,S=1257,V={0}:R=B,S=1018,V={1}:R=C,S=22,V=&lt;&gt;Aucune:R=D,S=1257,V={2}:R=E,S=1249,V={3}:R=F,S=1250,V={4}:\";$D$1;$P15;$C15;$D15;$E15)": 96,_x000D_
    "=RIK_AC(\"INF04__;INF02@E=8,S=1249,G=0,T=0,P=0:@R=A,S=1257,V={0}:R=B,S=1018,V={1}:R=C,S=22,V=&lt;&gt;Aucune:R=D,S=1257,V={2}:R=E,S=1249,V={3}:R=F,S=1250,V={4}:\";$D$1;$P23;$C23;$D23;$E23)": 97,_x000D_
    "=RIK_AC(\"INF04__;INF02@E=8,S=1249,G=0,T=0,P=0:@R=A,S=1257,V={0}:R=B,S=1018,V={1}:R=C,S=22,V=&lt;&gt;Aucune:R=D,S=1257,V={2}:R=E,S=1249,V={3}:R=F,S=1250,V={4}:\";$D$1;$P31;$C31;$D31;$E31)": 98,_x000D_
    "=RIK_AC(\"INF04__;INF02@E=0,S=1020,G=0,T=0,P=0:@R=A,S=1257,V={0}:R=B,S=1247,V=Réel:R=C,S=1257,V={1}:R=D,S=1010,V={2}:R=E,S=1018,V={3}:R=F,S=1249,V={4}:R=G,S=25,V=Oui:\";$D$1;$C17;$D$2;$D$3;$D17)": 99,_x000D_
    "=RIK_AC(\"INF04__;INF02@E=8,S=1249,G=0,T=0,P=0:@R=A,S=1257,V={0}:R=B,S=1018,V={1}:R=C,S=22,V=&lt;&gt;Aucune:R=D,S=1257,V={2}:R=E,S=20,V={3}:\";$D$1;$O32;$C32;$F32)": 100,_x000D_
    "=RIK_AC(\"INF04__;INF02@E=0,S=1020,G=0,T=0,P=0:@R=A,S=1257,V={0}:R=B,S=1247,V=Réel:R=C,S=1257,V={1}:R=D,S=1010,V={2}:R=E,S=1018,V={3}:R=F,S=1249,V={4}:R=G,S=25,V=Oui:\";$D$1;$C32;$D$2;$D$3;$D32)": 101,_x000D_
    "=RIK_AC(\"INF04__;INF02@E=8,S=1249,G=0,T=0,P=0:@R=A,S=1257,V={0}:R=B,S=1018,V={1}:R=C,S=22,V=&lt;&gt;Aucune:R=D,S=1257,V={2}:R=E,S=1249,V={3}:R=F,S=1250,V={4}:\";$D$1;$P32;$C32;$D32;$E32)": 102,_x000D_
    "=RIK_AC(\"INF04__;INF02@E=8,S=1249,G=0,T=0,P=0:@R=A,S=1257,V={0}:R=B,S=1018,V={1}:R=C,S=22,V=&lt;&gt;Aucune:R=D,S=1257,V={2}:R=E,S=20,V={3}:\";$D$1;$N13;$C13;$F13)": 103,_x000D_
    "=RIK_AC(\"INF04__;INF02@E=8,S=1249,G=0,T=0,P=0:@R=A,S=1257,V={0}:R=B,S=1018,V={1}:R=C,S=22,V=&lt;&gt;Aucune:R=D,S=1257,V={2}:R=E,S=1249,V={3}:R=F,S=1250,V={4}:\";$D$1;$O13;$C13;$D13;$E13)": 104,_x000D_
    "=RIK_AC(\"INF04__;INF04@E=0,S=42,G=0,T=0,P=0:@R=A,S=1260,V={0}:R=B,S=1018,V={1}:R=D,S=1014,V={2}:R=E,S=1260,V={3}:\";$D$1;$Q$7;$D13;$C13)": 105,_x000D_
    "=RIK_AC(\"INF04__;INF04@E=0,S=42,G=0,T=0,P=0:@R=A,S=1260,V={0}:R=B,S=1018,V={1}:R=D,S=1014,V={2}:R=E,S=1260,V={3}:\";$D$1;$Q$7;$D11;$C11)": 106,_x000D_
    "=RIK_AC(\"INF04__;INF04@E=0,S=42,G=0,T=0,P=0:@R=A,S=1260,V={0}:R=B,S=1018,V={1}:R=D,S=1014,V={2}:R=E,S=1260,V={3}:\";$D$1;$Q$7;$D12;$C12)": 107,_x000D_
    "=RIK_AC(\"INF04__;INF04@E=0,S=1064,G=0,T=0,P=0:@R=A,S=1260,V={0}:R=B,S=1018,V={1}:R=C,S=1014,V={2}:R=D,S=1260,V={3}:\";$D$1;$Q$7;$D12;$C12)": 108,_x000D_
    "=RIK_AC(\"INF04__;INF04@E=0,S=1064,G=0,T=0,P=0:@R=A,S=1260,V={0}:R=B,S=1018,V={1}:R=C,S=1014,V={2}:R=D,S=1260,V={3}:\";$D$1;$Q$7;$D13;$C13)": 109,_x000D_
    "=RIK_AC(\"INF04__;INF04@E=0,S=1064,G=0,T=0,P=0:@R=A,S=1260,V={0}:R=B,S=1018,V={1}:R=C,S=1014,V={2}:R=D,S=1260,V={3}:\";$D$1;$Q$7;$D11;$C11)": 110,_x000D_
    "=RIK_AC(\"INF04__;INF04@E=0,S=49,G=0,T=0,P=0:@R=A,S=1260,V={0}:R=B,S=1018,V={1}:R=C,S=1014,V={2}:R=D,S=1260,V={3}:R=E,S=48,V={4}:\";$D$1;$Q$7;$D11;$C11;S$7)": 111,_x000D_
    "=RIK_AC(\"INF04__;INF04@E=0,S=49,G=0,T=0,P=0:@R=A,S=1260,V={0}:R=B,S=1018,V={1}:R=C,S=1014,V={2}:R=D,S=1260,V={3}:R=E,S=48,V={4}:\";$D$1;$Q$7;$D12;$C12;S$7)": 112,_x000D_
    "=RIK_AC(\"INF04__;INF04@E=0,S=49,G=0,T=0,P=0:@R=A,S=1260,V={0}:R=B,S=1018,V={1}:R=C,S=1014,V={2}:R=D,S=1260,V={3}:R=E,S=48,V={4}:\";$D$1;$Q$7;$D13;$C13;S$7)": 113,_x000D_
    "=RIK_AC(\"INF04__;INF04@E=0,S=49,G=0,T=0,P=0:@R=A,S=1260,V={0}:R=B,S=1018,V={1}:R=C,S=1014,V={2}:R=D,S=1260,V={3}:R=E,S=48,V={4}:\";$D$1;$Q$7;$D12;$C12;$S$7)": 114,_x000D_
    "=RIK_AC(\"INF04__;INF04@E=0,S=49,G=0,T=0,P=0:@R=A,S=1260,V={0}:R=B,S=1018,V={1}:R=C,S=1014,V={2}:R=D,S=1260,V={3}:R=E,S=48,V={4}:\";$D$1;$Q$7;$D13;$C13;$S$7)": 115,_x000D_
    "=RIK_AC(\"INF04__;INF04@E=0,S=49,G=0,T=0,P=0:@R=A,S=1260,V={0}:R=B,S=1018,V={1}:R=C,S=1014,V={2}:R=D,S=1260,V={3}:R=E,S=48,V={4}:\";$D$1;$Q$7;$D11;$C11;$S$7)": 116,_x000D_
    "=RIK_AC(\"INF04__;INF04@E=0,S=1076,G=0,T=0,P=0:@R=A,S=1260,V={0}:R=B,S=1018,V={1}:R=C,S=1014,V={2}:R=D,S=1260,V={3}:\";$D$1;$Q$7;$D11;$C11)": 117,_x000D_
    "=RIK_AC(\"INF04__;INF04@E=0,S=1076,G=0,T=0,P=0:@R=A,S=1260,V={0}:R=B,S=1018,V={1}:R=C,S=1014,V={2}:R=D,S=1260,V={3}:\";$D$1;$Q$7;$D12;$C12)": 118,_x000D_
    "=RIK_AC(\"INF04__;INF04@E=0,S=1076,G=0,T=0,P=0:@R=A,S=1260,V={0}:R=B,S=1018,V={1}:R=C,S=1014,V={2}:R=D,S=1260,V={3}:\";$D$1;$Q$7;$D13;$C13)": 119,_x000D_
    "=RIK_AC(\"INF04__;INF02@E=4,S=1020,G=0,T=0,P=0:@R=A,S=1257,V={0}:R=B,S=1247,V=Réel:R=C,S=1257,V={1}:R=D,S=1010,V={2}:R=E,S=1018,V={3}:R=F,S=1249,V={4}:R=G,S=25,V=Oui:\";$D$1;$C12;$D$2;$D$3;$D12)": 120,_x000D_
    "=RIK_AC(\"INF04__;INF02@E=4,S=1020,G=0,T=0,P=0:@R=A,S=1257,V={0}:R=B,S=1247,V=Réel:R=C,S=1257,V={1}:R=D,S=1010,V={2}:R=E,S=1018,V={3}:R=F,S=1249,V={4}:R=G,S=25,V=Oui:\";$D$1;$C11;$D$2;$D$3;$D11)": 121,_x000D_
    "=RIK_AC(\"INF04__;INF02@E=4,S=1020,G=0,T=0,P=0:@R=A,S=1257,V={0}:R=B,S=1247,V=Réel:R=C,S=1257,V={1}:R=D,S=1010,V={2}:R=E,S=1018,V={3}:R=F,S=1249,V={4}:R=G,S=25,V=Oui:\";$D$1;$C13;$D$2;$D$3;$D13)": 122,_x000D_
    "=RIK_AC(\"INF04__;INF02@E=8,S=1249,G=0,T=0,P=0:@R=A,S=1257,V={0}:R=B,S=1018,V={1}:R=C,S=22,V=&lt;&gt;Aucune:R=D,S=1257,V={2}:R=E,S=20,V={3}:\";$D$1;$N12;$C12;$P12)": 123,_x000D_
    "=RIK_AC(\"INF04__;INF02@E=8,S=1249,G=0,T=0,P=0:@R=A,S=1257,V={0}:R=B,S=1018,V={1}:R=C,S=22,V=&lt;&gt;Aucune:R=D,S=1257,V={2}:R=E,S=20,V={3}:\";$D$1;$N11;$C11;$P11)": 124,_x000D_
    "=RIK_AC(\"INF04__;INF02@E=8,S=1249,G=0,T=0,P=0:@R=A,S=1257,V={0}:R=B,S=1018,V={1}:R=C,S=22,V=&lt;&gt;Aucune:R=D,S=1257,V={2}:R=E,S=20,V={3}:\";$D$1;$N13;$C13;$P13)": 125,_x000D_
    "=RIK_AC(\"INF04__;INF02@E=8,S=1249,G=0,T=0,P=0:@R=A,S=1257,V={0}:R=B,S=1018,V={1}:R=C,S=22,V=&lt;&gt;Aucune:R=D,S=1257,V={2}:R=E,S=1064,V={3}:\";$D$1;$N13;$C13;$Q13)": 126,_x000D_
    "=RIK_AC(\"INF04__;INF02@E=8,S=1249,G=0,T=0,P=0:@R=A,S=1257,V={0}:R=B,S=1018,V={1}:R=C,S=22,V=&lt;&gt;Aucune:R=D,S=1257,V={2}:R=E,S=1064,V={3}:\";$D$1;$N11;$C11;$Q11)": 127,_x000D_
    "=RIK_AC(\"INF04__;INF02@E=8,S=1249,G=0,T=0,P=0:@R=A,S=1257,V={0}:R=B,S=1018,V={1}:R=C,S=22,V=&lt;&gt;Aucune:R=D,S=1257,V={2}:R=E,S=1064,V={3}:\";$D$1;$N12;$C12;$Q12)": 128,_x000D_
    "=RIK_AC(\"INF04__;INF02@E=8,S=1249,G=0,T=0,P=0:@R=A,S=1257,V={0}:R=B,S=1018,V={1}:R=C,S=22,V=&lt;&gt;Aucune:R=D,S=1257,V={2}:R=E,S=26,V={3}:R=F,S=28,V={4}:\";$D$1;$N11;$C11;$S$7;$V$11)": 129,_x000D_
    "=RIK_AC(\"INF04__;INF02@E=8,S=1249,G=0,T=0,P=0:@R=A,S=1257,V={0}:R=B,S=1018,V={1}:R=C,S=22,V=&lt;&gt;Aucune:R=D,S=1257,V={2}:R=E,S=26,V={3}:R=F,S=28,V={4}:\";$D$1;$N12;$C12;$S$7;$V$11)": 130,_x000D_
    "=RIK_AC(\"INF04__;INF02@E=8,S=1249,G=0,T=0,P=0:@R=A,S=1257,V={0}:R=B,S=1018,V={1}:R=C,S=22,V=&lt;&gt;Aucune:R=D,S=1257,V={2}:R=E,S=26,V={3}:R=F,S=28,V={4}:\";$D$1;$N13;$C13;$S$7;$V$11)": 131,_x000D_
    "=RIK_AC(\"INF04__;INF02@E=8,S=1249,G=0,T=0,P=0:@R=A,S=1257,V={0}:R=B,S=1018,V={1}:R=C,S=22,V=&lt;&gt;Aucune:R=D,S=1257,V={2}:R=E,S=26,V={3}:R=F,S=28,V={4}:\";$D$1;$N11;$C11;$S$7;$R11)": 132,_x000D_
    "=RIK_AC(\"INF04__;INF02@E=8,S=1249,G=0,T=0,P=0:@R=A,S=1257,V={0}:R=B,S=1018,V={1}:R=C,S=22,V=&lt;&gt;Aucune:R=D,S=1257,V={2}:R=E,S=26,V={3}:R=F,S=28,V={4}:\";$D$1;$N12;$C12;$S$7;$R12)": 133,_x000D_
    "=RIK_AC(\"INF04__;INF02@E=8,S=1249,G=0,T=0,P=0:@R=A,S=1257,V={0}:R=B,S=1018,V={1}:R=C,S=22,V=&lt;&gt;Aucune:R=D,S=1257,V={2}:R=E,S=26,V={3}:R=F,S=28,V={4}:\";$D$1;$N13;$C13;$S$7;$R13)": 134,_x000D_
    "=RIK_AC(\"INF04__;INF02@E=8,S=1249,G=0,T=0,P=0:@R=A,S=1257,V={0}:R=B,S=1018,V={1}:R=C,S=22,V=&lt;&gt;Aucune:R=D,S=1257,V={2}:R=E,S=1076,V={3}:\";$D$1;$N11;$C11;$S11)": 135,_x000D_
    "=RIK_AC(\"INF04__;INF02@E=8,S=1249,G=0,T=0,P=0:@R=A,S=1257,V={0}:R=B,S=1018,V={1}:R=C,S=22,V=&lt;&gt;Aucune:R=D,S=1257,V={2}:R=E,S=1076,V={3}:\";$D$1;$N12;$C12;$S12)": 136,_x000D_
    "=RIK_AC(\"INF04__;INF02@E=8,S=1249,G=0,T=0,P=0:@R=A,S=1257,V={0}:R=B,S=1018,V={1}:R=C,S=22,V=&lt;&gt;Aucune:R=D,S=1257,V={2}:R=E,S=1076,V={3}:\";$D$1;$N13;$C13;$S13)": 137,_x000D_
    "=RIK_AC(\"INF04__;INF02@E=8,S=1249,G=0,T=0,P=0:@R=A,S=1257,V={0}:R=B,S=1018,V={1}:R=C,S=22,V={2}:R=D,S=1257,V={3}:R=E,S=1249,V={4}:R=F,S=1250,V={5}:\";$D$1;$O11;$X$7;$C11;$D11;$E11)": 138,_x000D_
    "=RIK_AC(\"INF04__;INF02@E=8,S=1249,G=0,T=0,P=0:@R=A,S=1257,V={0}:R=B,S=1018,V={1}:R=C,S=22,V={2}:R=D,S=1257,V={3}:R=E,S=1249,V={4}:R=F,S=1250,V={5}:\";$D$1;$O12;$X$7;$C12;$D12;$E12)": 139,_x000D_
    "=RIK_AC(\"INF04__;INF02@E=8,S=1249,G=0,T=0,P=0:@R=A,S=1257,V={0}:R=B,S=1018,V={1}:R=C,S=22,V={2}:R=D,S=1257,V={3}:R=E,S=1249,V={4}:R=F,S=1250,V={5}:\";$D$1;$O13;$X$7;$C13;$D13;$E13)": 140_x000D_
  },_x000D_
  "ItemPool": {_x000D_
    "Items": {_x000D_
      "1": {_x000D_
        "$type": "Inside.Core.Formula.Definition.DefinitionAC, Inside.Core.Formula",_x000D_
        "ID": 1,_x000D_
        "Results": [_x000D_
          [_x000D_
            1_x000D_
          ]_x000D_
        ],_x000D_
        "Statistics": {_x000D_
          "CreationDate": "2022-11-15T10:05:05.1616263+01:00",_x000D_
          "LastRefreshDate": "2020-11-10T09:11:57.0921591+01:00",_x000D_
          "TotalRefreshCount": 33,_x000D_
          "CustomInfo": {}_x000D_
        }_x000D_
      },_x000D_
      "2": {_x000D_
        "$type": "Inside.Core.Formula.Definition.DefinitionAC, Inside.Core.Formula",_x000D_
        "ID": 2,_x000D_
        "Results": [_x000D_
          [_x000D_
            1_x000D_
          ]_x000D_
        ],_x000D_
        "Statistics": {_x000D_
          "CreationDate": "2022-11-15T10:05:05.1616263+01:00",_x000D_
          "LastRefreshDate": "2020-11-10T09:11:57.0941542+01:00",_x000D_
          "TotalRefreshCount": 43,_x000D_
          "CustomInfo": {}_x000D_
        }_x000D_
      },_x000D_
      "3": {_x000D_
        "$type": "Inside.Core.Formula.Definition.DefinitionAC, Inside.Core.Formula",_x000D_
        "ID": 3,_x000D_
        "Results": [_x000D_
          [_x000D_
            0.0_x000D_
          ]_x000D_
        ],_x000D_
        "Statistics": {_x000D_
          "CreationDate": "2022-11-15T10:05:05.1616263+01:00",_x000D_
          "LastRefreshDate": "2020-11-10T09:11:57.0871721+01:00",_x000D_
          "TotalRefreshCount": 31,_x000D_
          "CustomInfo": {}_x000D_
        }_x000D_
      },_x000D_
      "4": {_x000D_
        "$type": "Inside.Core.Formula.Definition.DefinitionAC, Inside.Core.Formula",_x000D_
        "ID": 4,_x000D_
        "Results": [_x000D_
          [_x000D_
            1_x000D_
          ]_x000D_
        ],_x000D_
        "Statistics": {_x000D_
          "CreationDate": "2022-11-15T10:05:05.1616263+01:00",_x000D_
          "LastRefreshDate": "2020-11-10T09:11:57.0891667+01:00",_x000D_
          "TotalRefreshCount": 43,_x000D_
          "CustomInfo": {}_x000D_
        }_x000D_
      },_x000D_
      "5": {_x000D_
        "$type": "Inside.Core.Formula.Definition.DefinitionAC, Inside.Core.Formula",_x000D_
        "ID": 5,_x000D_
        "Results": [_x000D_
          [_x000D_
            1_x000D_
          ]_x000D_
        ],_x000D_
        "Statistics": {_x000D_
          "CreationDate": "2022-11-15T10:05:05.1616263+01:00",_x000D_
          "LastRefreshDate": "2020-11-10T09:11:57.0851775+01:00",_x000D_
          "TotalRefreshCount": 31,_x000D_
          "CustomInfo": {}_x000D_
        }_x000D_
      },_x000D_
      "6": {_x000D_
        "$type": "Inside.Core.Formula.Definition.DefinitionAC, Inside.Core.Formula",_x000D_
        "ID": 6,_x000D_
        "Results": [_x000D_
          [_x000D_
            1_x000D_
          ]_x000D_
        ],_x000D_
        "Statistics": {_x000D_
          "CreationDate": "2022-11-15T10:05:05.1616263+01:00",_x000D_
          "LastRefreshDate": "2020-11-10T09:11:57.0911613+01:00",_x000D_
          "TotalRefreshCount": 43,_x000D_
          "CustomInfo": {}_x000D_
        }_x000D_
      },_x000D_
      "7": {_x000D_
        "$type": "Inside.Core.Formula.Definition.DefinitionAC, Inside.Core.Formula",_x000D_
        "ID": 7,_x000D_
        "Results": [_x000D_
          [_x000D_
            1_x000D_
          ]_x000D_
        ],_x000D_
        "Statistics": {_x000D_
          "CreationDate": "2022-11-15T10:05:05.1616263+01:00",_x000D_
          "LastRefreshDate": "2021-02-26T12:31:28.0253402+01:00",_x000D_
          "TotalRefreshCount": 7,_x000D_
          "CustomInfo": {}_x000D_
        }_x000D_
      },_x000D_
      "8": {_x000D_
        "$type": "Inside.Core.Formula.Definition.DefinitionAC, Inside.Core.Formula",_x000D_
        "ID": 8,_x000D_
        "Results": [_x000D_
          [_x000D_
            0.0_x000D_
          ]_x000D_
        ],_x000D_
        "Statistics": {_x000D_
          "CreationDate": "2022-11-15T10:05:05.1616263+01:00",_x000D_
          "LastRefreshDate": "2021-02-26T12:31:28.0293276+01:00",_x000D_
          "TotalRefreshCount": 7,_x000D_
          "CustomInfo": {}_x000D_
        }_x000D_
      },_x000D_
      "9": {_x000D_
        "$type": "Inside.Core.Formula.Definition.DefinitionAC, Inside.Core.Formula",_x000D_
        "ID": 9,_x000D_
        "Results": [_x000D_
          [_x000D_
            1_x000D_
          ]_x000D_
        ],_x000D_
        "Statistics": {_x000D_
          "CreationDate": "2022-11-15T10:05:05.1616263+01:00",_x000D_
          "LastRefreshDate": "2021-02-26T12:31:28.0333209+01:00",_x000D_
          "TotalRefreshCount": 8,_x000D_
          "CustomInfo": {}_x000D_
        }_x000D_
      },_x000D_
      "10": {_x000D_
        "$type": "Inside.Core.Formula.Definition.DefinitionAC, Inside.Core.Formula",_x000D_
        "ID": 10,_x000D_
        "Results": [_x000D_
          [_x000D_
            1_x000D_
          ]_x000D_
        ],_x000D_
        "Statistics": {_x000D_
          "CreationDate": "2022-11-15T10:05:05.1616263+01:00",_x000D_
          "LastRefreshDate": "2021-02-26T12:31:28.036309+01:00",_x000D_
          "TotalRefreshCount": 8,_x000D_
          "CustomInfo": {}_x000D_
        }_x000D_
      },_x000D_
      "11": {_x000D_
        "$type": "Inside.Core.Formula.Definition.DefinitionAC, Inside.Core.Formula",_x000D_
        "ID": 11,_x000D_
        "Results": [_x000D_
          [_x000D_
            1_x000D_
          ]_x000D_
        ],_x000D_
        "Statistics": {_x000D_
          "CreationDate": "2022-11-15T10:05:05.1616263+01:00",_x000D_
          "LastRefreshDate": "2021-02-26T12:31:28.0383035+01:00",_x000D_
          "TotalRefreshCount": 7,_x000D_
          "CustomInfo": {}_x000D_
        }_x000D_
      },_x000D_
      "12": {_x000D_
        "$type": "Inside.Core.Formula.Definition.DefinitionAC, Inside.Core.Formula",_x000D_
        "ID": 12,_x000D_
        "Results": [_x000D_
          [_x000D_
            1_x000D_
          ]_x000D_
        ],_x000D_
        "Statistics": {_x000D_
          "CreationDate": "2022-11-15T10:05:05.1616263+01:00",_x000D_
          "LastRefreshDate": "2021-02-26T12:31:28.0422929+01:00",_x000D_
          "TotalRefreshCount": 8,_x000D_
          "CustomInfo": {}_x000D_
        }_x000D_
      },_x000D_
      "13": {_x000D_
        "$type": "Inside.Core.Formula.Definition.DefinitionAC, Inside.Core.Formula",_x000D_
        "ID": 13,_x000D_
        "Results": [_x000D_
          [_x000D_
            1_x000D_
          ]_x000D_
        ],_x000D_
        "Statistics": {_x000D_
          "CreationDate": "2022-11-15T10:05:05.1616263+01:00",_x000D_
          "LastRefreshDate": "2021-02-26T12:32:21.5393886+01:00",_x000D_
          "TotalRefreshCount": 1,_x000D_
          "CustomInfo": {}_x000D_
        }_x000D_
      },_x000D_
      "14": {_x000D_
        "$type": "Inside.Core.Formula.Definition.DefinitionAC, Inside.Core.Formula",_x000D_
        "ID": 14,_x000D_
        "Results": [_x000D_
          [_x000D_
            1_x000D_
          ]_x000D_
        ],_x000D_
        "Statistics": {_x000D_
          "CreationDate": "2022-11-15T10:05:05.1616263+01:00",_x000D_
          "LastRefreshDate": "2021-02-26T12:32:21.7438588+01:00",_x000D_
          "TotalRefreshCount": 1,_x000D_
          "CustomInfo": {}_x000D_
        }_x000D_
      },_x000D_
      "15": {_x000D_
        "$type": "Inside.Core.Formula.Definition.DefinitionAC, Inside.Core.Formula",_x000D_
        "ID": 15,_x000D_
        "Results": [_x000D_
          [_x000D_
            0.0_x000D_
          ]_x000D_
        ],_x000D_
        "Statistics": {_x000D_
          "CreationDate": "2022-11-15T10:05:05.1616263+01:00",_x000D_
          "LastRefreshDate": "2021-02-26T12:32:21.7468515+01:00",_x000D_
          "TotalRefreshCount": 1,_x000D_
          "CustomInfo": {}_x000D_
        }_x000D_
      },_x000D_
      "16": {_x000D_
        "$type": "Inside.Core.Formula.Definition.DefinitionAC, Inside.Core.Formula",_x000D_
        "ID": 16,_x000D_
        "Results": [_x000D_
          [_x000D_
            1_x000D_
          ]_x000D_
        ],_x000D_
        "Statistics": {_x000D_
          "CreationDate": "2022-11-15T10:05:05.1616263+01:00",_x000D_
          "LastRefreshDate": "2021-02-26T12:32:21.751845+01:00",_x000D_
          "TotalRefreshCount": 1,_x000D_
          "CustomInfo": {}_x000D_
        }_x000D_
      },_x000D_
      "17": {_x000D_
        "$type": "Inside.Core.Formula.Definition.DefinitionAC, Inside.Core.Formula",_x000D_
        "ID": 17,_x000D_
        "Results": [_x000D_
          [_x000D_
            1_x000D_
          ]_x000D_
        ],_x000D_
        "Statistics": {_x000D_
          "CreationDate": "2022-11-15T10:05:05.1616263+01:00",_x000D_
       </t>
  </si>
  <si>
    <t xml:space="preserve">   "LastRefreshDate": "2021-02-26T12:32:21.7568247+01:00",_x000D_
          "TotalRefreshCount": 1,_x000D_
          "CustomInfo": {}_x000D_
        }_x000D_
      },_x000D_
      "18": {_x000D_
        "$type": "Inside.Core.Formula.Definition.DefinitionAC, Inside.Core.Formula",_x000D_
        "ID": 18,_x000D_
        "Results": [_x000D_
          [_x000D_
            1_x000D_
          ]_x000D_
        ],_x000D_
        "Statistics": {_x000D_
          "CreationDate": "2022-11-15T10:05:05.1616263+01:00",_x000D_
          "LastRefreshDate": "2021-02-26T12:32:21.7598175+01:00",_x000D_
          "TotalRefreshCount": 1,_x000D_
          "CustomInfo": {}_x000D_
        }_x000D_
      },_x000D_
      "19": {_x000D_
        "$type": "Inside.Core.Formula.Definition.DefinitionAC, Inside.Core.Formula",_x000D_
        "ID": 19,_x000D_
        "Results": [_x000D_
          [_x000D_
            1_x000D_
          ]_x000D_
        ],_x000D_
        "Statistics": {_x000D_
          "CreationDate": "2022-11-15T10:05:05.1616263+01:00",_x000D_
          "LastRefreshDate": "2021-02-26T12:34:46.6256753+01:00",_x000D_
          "TotalRefreshCount": 4,_x000D_
          "CustomInfo": {}_x000D_
        }_x000D_
      },_x000D_
      "20": {_x000D_
        "$type": "Inside.Core.Formula.Definition.DefinitionAC, Inside.Core.Formula",_x000D_
        "ID": 20,_x000D_
        "Results": [_x000D_
          [_x000D_
            1_x000D_
          ]_x000D_
        ],_x000D_
        "Statistics": {_x000D_
          "CreationDate": "2022-11-15T10:05:05.1616263+01:00",_x000D_
          "LastRefreshDate": "2021-02-26T12:34:46.623681+01:00",_x000D_
          "TotalRefreshCount": 4,_x000D_
          "CustomInfo": {}_x000D_
        }_x000D_
      },_x000D_
      "21": {_x000D_
        "$type": "Inside.Core.Formula.Definition.DefinitionAC, Inside.Core.Formula",_x000D_
        "ID": 21,_x000D_
        "Results": [_x000D_
          [_x000D_
            0.0_x000D_
          ]_x000D_
        ],_x000D_
        "Statistics": {_x000D_
          "CreationDate": "2022-11-15T10:05:05.1616263+01:00",_x000D_
          "LastRefreshDate": "2021-02-26T12:34:46.6276694+01:00",_x000D_
          "TotalRefreshCount": 4,_x000D_
          "CustomInfo": {}_x000D_
        }_x000D_
      },_x000D_
      "22": {_x000D_
        "$type": "Inside.Core.Formula.Definition.DefinitionAC, Inside.Core.Formula",_x000D_
        "ID": 22,_x000D_
        "Results": [_x000D_
          [_x000D_
            1_x000D_
          ]_x000D_
        ],_x000D_
        "Statistics": {_x000D_
          "CreationDate": "2022-11-15T10:05:05.1616263+01:00",_x000D_
          "LastRefreshDate": "2021-02-26T12:34:46.6176972+01:00",_x000D_
          "TotalRefreshCount": 4,_x000D_
          "CustomInfo": {}_x000D_
        }_x000D_
      },_x000D_
      "23": {_x000D_
        "$type": "Inside.Core.Formula.Definition.DefinitionAC, Inside.Core.Formula",_x000D_
        "ID": 23,_x000D_
        "Results": [_x000D_
          [_x000D_
            1_x000D_
          ]_x000D_
        ],_x000D_
        "Statistics": {_x000D_
          "CreationDate": "2022-11-15T10:05:05.1616263+01:00",_x000D_
          "LastRefreshDate": "2021-02-26T12:34:46.6406687+01:00",_x000D_
          "TotalRefreshCount": 3,_x000D_
          "CustomInfo": {}_x000D_
        }_x000D_
      },_x000D_
      "24": {_x000D_
        "$type": "Inside.Core.Formula.Definition.DefinitionAC, Inside.Core.Formula",_x000D_
        "ID": 24,_x000D_
        "Results": [_x000D_
          [_x000D_
            1_x000D_
          ]_x000D_
        ],_x000D_
        "Statistics": {_x000D_
          "CreationDate": "2022-11-15T10:05:05.1616263+01:00",_x000D_
          "LastRefreshDate": "2021-02-26T12:34:46.6436584+01:00",_x000D_
          "TotalRefreshCount": 3,_x000D_
          "CustomInfo": {}_x000D_
        }_x000D_
      },_x000D_
      "25": {_x000D_
        "$type": "Inside.Core.Formula.Definition.DefinitionAC, Inside.Core.Formula",_x000D_
        "ID": 25,_x000D_
        "Results": [_x000D_
          [_x000D_
            ""_x000D_
          ]_x000D_
        ],_x000D_
        "Statistics": {_x000D_
          "CreationDate": "2022-11-15T10:05:05.1616263+01:00",_x000D_
          "LastRefreshDate": "2021-03-05T09:23:32.4757335+01:00",_x000D_
          "TotalRefreshCount": 29,_x000D_
          "CustomInfo": {}_x000D_
        }_x000D_
      },_x000D_
      "26": {_x000D_
        "$type": "Inside.Core.Formula.Definition.DefinitionAC, Inside.Core.Formula",_x000D_
        "ID": 26,_x000D_
        "Results": [_x000D_
          [_x000D_
            "2018-07-15T00:00:00"_x000D_
          ]_x000D_
        ],_x000D_
        "Statistics": {_x000D_
          "CreationDate": "2022-11-15T10:05:05.1616263+01:00",_x000D_
          "LastRefreshDate": "2021-03-05T09:51:50.5269397+01:00",_x000D_
          "TotalRefreshCount": 88,_x000D_
          "CustomInfo": {}_x000D_
        }_x000D_
      },_x000D_
      "27": {_x000D_
        "$type": "Inside.Core.Formula.Definition.DefinitionAC, Inside.Core.Formula",_x000D_
        "ID": 27,_x000D_
        "Results": [_x000D_
          [_x000D_
            "1900-01-01T00:00:00"_x000D_
          ]_x000D_
        ],_x000D_
        "Statistics": {_x000D_
          "CreationDate": "2022-11-15T10:05:05.1616263+01:00",_x000D_
          "LastRefreshDate": "2021-03-05T09:50:15.3829149+01:00",_x000D_
          "TotalRefreshCount": 93,_x000D_
          "CustomInfo": {}_x000D_
        }_x000D_
      },_x000D_
      "28": {_x000D_
        "$type": "Inside.Core.Formula.Definition.DefinitionAC, Inside.Core.Formula",_x000D_
        "ID": 28,_x000D_
        "Results": [_x000D_
          [_x000D_
            1_x000D_
          ]_x000D_
        ],_x000D_
        "Statistics": {_x000D_
          "CreationDate": "2022-11-15T10:05:05.1616263+01:00",_x000D_
          "LastRefreshDate": "2021-03-05T10:21:26.6490673+01:00",_x000D_
          "TotalRefreshCount": 31,_x000D_
          "CustomInfo": {}_x000D_
        }_x000D_
      },_x000D_
      "29": {_x000D_
        "$type": "Inside.Core.Formula.Definition.DefinitionAC, Inside.Core.Formula",_x000D_
        "ID": 29,_x000D_
        "Results": [_x000D_
          [_x000D_
            1_x000D_
          ]_x000D_
        ],_x000D_
        "Statistics": {_x000D_
          "CreationDate": "2022-11-15T10:05:05.1616263+01:00",_x000D_
          "LastRefreshDate": "2021-03-05T10:21:26.5892048+01:00",_x000D_
          "TotalRefreshCount": 32,_x000D_
          "CustomInfo": {}_x000D_
        }_x000D_
      },_x000D_
      "30": {_x000D_
        "$type": "Inside.Core.Formula.Definition.DefinitionAC, Inside.Core.Formula",_x000D_
        "ID": 30,_x000D_
        "Results": [_x000D_
          [_x000D_
            1_x000D_
          ]_x000D_
        ],_x000D_
        "Statistics": {_x000D_
          "CreationDate": "2022-11-15T10:05:05.1616263+01:00",_x000D_
          "LastRefreshDate": "2021-02-26T12:37:05.082178+01:00",_x000D_
          "TotalRefreshCount": 5,_x000D_
          "CustomInfo": {}_x000D_
        }_x000D_
      },_x000D_
      "31": {_x000D_
        "$type": "Inside.Core.Formula.Definition.DefinitionAC, Inside.Core.Formula",_x000D_
        "ID": 31,_x000D_
        "Results": [_x000D_
          [_x000D_
            0.0_x000D_
          ]_x000D_
        ],_x000D_
        "Statistics": {_x000D_
          "CreationDate": "2022-11-15T10:05:05.1616263+01:00",_x000D_
          "LastRefreshDate": "2021-02-26T12:37:05.0851703+01:00",_x000D_
          "TotalRefreshCount": 5,_x000D_
          "CustomInfo": {}_x000D_
        }_x000D_
      },_x000D_
      "32": {_x000D_
        "$type": "Inside.Core.Formula.Definition.DefinitionAC, Inside.Core.Formula",_x000D_
        "ID": 32,_x000D_
        "Results": [_x000D_
          [_x000D_
            1_x000D_
          ]_x000D_
        ],_x000D_
        "Statistics": {_x000D_
          "CreationDate": "2022-11-15T10:05:05.1616263+01:00",_x000D_
          "LastRefreshDate": "2021-03-05T09:13:06.5307629+01:00",_x000D_
          "TotalRefreshCount": 6,_x000D_
          "CustomInfo": {}_x000D_
        }_x000D_
      },_x000D_
      "33": {_x000D_
        "$type": "Inside.Core.Formula.Definition.DefinitionAC, Inside.Core.Formula",_x000D_
        "ID": 33,_x000D_
        "Results": [_x000D_
          [_x000D_
            1_x000D_
          ]_x000D_
        ],_x000D_
        "Statistics": {_x000D_
          "CreationDate": "2022-11-15T10:05:05.1616263+01:00",_x000D_
          "LastRefreshDate": "2021-02-26T12:37:05.0801859+01:00",_x000D_
          "TotalRefreshCount": 4,_x000D_
          "CustomInfo": {}_x000D_
        }_x000D_
      },_x000D_
      "34": {_x000D_
        "$type": "Inside.Core.Formula.Definition.DefinitionAC, Inside.Core.Formula",_x000D_
        "ID": 34,_x000D_
        "Results": [_x000D_
          [_x000D_
            0.0_x000D_
          ]_x000D_
        ],_x000D_
        "Statistics": {_x000D_
          "CreationDate": "2022-11-15T10:05:05.1616263+01:00",_x000D_
          "LastRefreshDate": "2021-03-05T09:13:06.5277617+01:00",_x000D_
          "TotalRefreshCount": 5,_x000D_
          "CustomInfo": {}_x000D_
        }_x000D_
      },_x000D_
      "35": {_x000D_
        "$type": "Inside.Core.Formula.Definition.DefinitionAC, Inside.Core.Formula",_x000D_
        "ID": 35,_x000D_
        "Results": [_x000D_
          [_x000D_
            0.0_x000D_
          ]_x000D_
        ],_x000D_
        "Statistics": {_x000D_
          "CreationDate": "2022-11-15T10:05:05.1616263+01:00",_x000D_
          "LastRefreshDate": "2021-03-05T10:18:28.3339299+01:00",_x000D_
          "TotalRefreshCount": 27,_x000D_
          "CustomInfo": {}_x000D_
        }_x000D_
      },_x000D_
      "36": {_x000D_
        "$type": "Inside.Core.Formula.Definition.DefinitionAC, Inside.Core.Formula",_x000D_
        "ID": 36,_x000D_
        "Results": [_x000D_
          [_x000D_
            0.0_x000D_
          ]_x000D_
        ],_x000D_
        "Statistics": {_x000D_
          "CreationDate": "2022-11-15T10:05:05.1616263+01:00",_x000D_
          "LastRefreshDate": "2021-03-05T10:18:28.335958+01:00",_x000D_
          "TotalRefreshCount": 28,_x000D_
          "CustomInfo": {}_x000D_
        }_x000D_
      },_x000D_
      "37": {_x000D_
        "$type": "Inside.Core.Formula.Definition.DefinitionAC, Inside.Core.Formula",_x000D_
        "ID": 37,_x000D_
        "Results": [_x000D_
          [_x000D_
            0.0_x000D_
          ]_x000D_
        ],_x000D_
        "Statistics": {_x000D_
          "CreationDate": "2022-11-15T10:05:05.1616263+01:00",_x000D_
          "LastRefreshDate": "2021-03-05T09:39:29.9161471+01:00",_x000D_
          "TotalRefreshCount": 36,_x000D_
          "CustomInfo": {}_x000D_
        }_x000D_
      },_x000D_
      "38": {_x000D_
        "$type": "Inside.Core.Formula.Definition.DefinitionAC, Inside.Core.Formula",_x000D_
        "ID": 38,_x000D_
        "Results": [_x000D_
          [_x000D_
            0.0_x000D_
          ]_x000D_
        ],_x000D_
        "Statistics": {_x000D_
          "CreationDate": "2022-11-15T10:05:05.1616263+01:00",_x000D_
          "LastRefreshDate": "2021-03-05T09:39:29.8772098+01:00",_x000D_
          "TotalRefreshCount": 37,_x000D_
          "CustomInfo": {}_x000D_
        }_x000D_
      },_x000D_
      "39": {_x000D_
        "$type": "Inside.Core.Formula.Definition.DefinitionAC, Inside.Core.Formula",_x000D_
        "ID": 39,_x000D_
        "Results": [_x000D_
          [_x000D_
            1_x000D_
          ]_x000D_
        ],_x000D_
        "Statistics": {_x000D_
          "CreationDate": "2022-11-15T10:05:05.1616263+01:00",_x000D_
          "LastRefreshDate": "2021-03-05T09:39:29.9181412+01:00",_x000D_
          "TotalRefreshCount": 37,_x000D_
          "CustomInfo": {}_x000D_
        }_x000D_
      },_x000D_
      "40": {_x000D_
        "$type": "Inside.Core.Formula.Definition.DefinitionAC, Inside.Core.Formula",_x000D_
        "ID": 40,_x000D_
        "Results": [_x000D_
          [_x000D_
            1_x000D_
          ]_x000D_
        ],_x000D_
        "Statistics": {_x000D_
          "CreationDate": "2022-11-15T10:05:05.1616263+01:00",_x000D_
          "LastRefreshDate": "2021-03-05T09:39:29.8852459+01:00",_x000D_
          "TotalRefreshCount": 38,_x000D_
          "CustomInfo": {}_x000D_
        }_x000D_
      },_x000D_
      "41": {_x000D_
        "$type": "Inside.Core.Formula.Definition.DefinitionAC, Inside.Core.Formula",_x000D_
        "ID": 41,_x000D_
        "Results": [_x000D_
          [_x000D_
            1_x000D_
          ]_x000D_
        ],_x000D_
        "Statistics": {_x000D_
          "CreationDate": "2022-11-15T10:05:05.1616263+01:00",_x000D_
          "LastRefreshDate": "2021-03-05T09:23:32.4817166+01:00",_x000D_
          "TotalRefreshCount": 17,_x000D_
          "CustomInfo": {}_x000D_
        }_x000D_
      },_x000D_
      "42": {_x000D_
        "$type": "Inside.Core.Formula.Definition.DefinitionAC, Inside.Core.Formula",_x000D_
        "ID": 42,_x000D_
        "Results": [_x000D_
          [_x000D_
            0.0_x000D_
          ]_x000D_
        ],_x000D_
        "Statistics": {_x000D_
          "CreationDate": "2022-11-15T10:05:05.1616263+01:00",_x000D_
          "LastRefreshDate": "2021-03-05T09:23:32.4787202+01:00",_x000D_
          "TotalRefreshCount": 15,_x000D_
          "CustomInfo": {}_x000D_
        }_x000D_
      },_x000D_
      "43": {_x000D_
        "$type": "Inside.Core.Formula.Definition.DefinitionAC, Inside.Core.Formula",_x000D_
        "ID": 43,_x000D_
        "Results": [_x000D_
          [_x000D_
            ""_x000D_
          ]_x000D_
        ],_x000D_
        "Statistics": {_x000D_
          "CreationDate": "2022-11-15T10:05:05.1616263+01:00",_x000D_
          "LastRefreshDate": "2021-03-05T09:25:46.0752348+01:00",_x000D_
          "TotalRefreshCount": 10,_x000D_
          "CustomInfo": {}_x000D_
        }_x000D_
      },_x000D_
      "44": {_x000D_
        "$type": "Inside.Core.Formula.Definition.DefinitionAC, Inside.Core.Formula",_x000D_
        "ID": 44,_x000D_
        "Results": [_x000D_
          [_x000D_
            ""_x000D_
          ]_x000D_
        ],_x000D_
        "Statistics": {_x000D_
          "CreationDate": "2022-11-15T10:05:05.1616263+01:00",_x000D_
          "LastRefreshDate": "2021-03-05T09:25:46.0772642+01:00",_x000D_
          "TotalRefreshCount": 10,_x000D_
          "CustomInfo": {}_x000D_
        }_x000D_
      },_x000D_
      "45": {_x000D_
        "$type": "Inside.Core.Formula.Definition.DefinitionAC, Inside.Core.Formula",_x000D_
        "ID": 45,_x000D_
        "Results": [_x000D_
          [_x000D_
            0.0_x000D_
          ]_x000D_
        ],_x000D_
        "Statistics": {_x000D_
          "CreationDate": "2022-11-15T10:05:05.1616263+01:00",_x000D_
          "LastRefreshDate": "2021-03-05T09:25:46.0792564+01:00",_x000D_
          "TotalRefreshCount": 7,_x000D_
          "CustomInfo": {}_x000D_
        }_x000D_
      },_x000D_
      "46": {_x000D_
        "$type": "Inside.Core.Formula.Definition.DefinitionAC, Inside.Core.Formula",_x000D_
        "ID": 46,_x000D_
        "Results": [_x000D_
          [_x000D_
            0.0_x000D_
          ]_x000D_
        ],_x000D_
        "Statistics": {_x000D_
          "CreationDate": "2022-11-15T10:05:05.1616263+01:00",_x000D_
          "LastRefreshDate": "2021-03-05T09:25:46.0812507+01:00",_x000D_
          "TotalRefreshCount": 7,_x000D_
          "CustomInfo": {}_x000D_
        }_x000D_
      },_x000D_
      "47": {_x000D_
        "$type": "Inside.Core.Formula.Definition.DefinitionAC, Inside.Core.Formula",_x000D_
        "ID": 47,_x000D_
        "Results": [_x000D_
          [_x000D_
            0.0_x000D_
          ]_x000D_
        ],_x000D_
        "Statistics": {_x000D_
          "CreationDate": "2022-11-15T10:05:05.1616263+01:00",_x000D_
          "LastRefreshDate": "2021-03-05T09:25:46.0832452+01:00",_x000D_
          "TotalRefreshCount": 7,_x000D_
          "CustomInfo": {}_x000D_
        }_x000D_
      },_x000D_
      "48": {_x000D_
        "$type": "Inside.Core.Formula.Definition.DefinitionAC, Inside.Core.Formula",_x000D_
        "ID": 48,_x000D_
        "Results": [_x000D_
          [_x000D_
            1_x000D_
          ]_x000D_
        ],_x000D_
        "Statistics": {_x000D_
          "CreationDate": "2022-11-15T10:05:05.1616263+01:00",_x000D_
          "LastRefreshDate": "2021-03-05T09:25:46.0862414+01:00",_x000D_
          "TotalRefreshCount": 7,_x000D_
          "CustomInfo": {}_x000D_
        }_x000D_
      },_x000D_
      "49": {_x000D_
        "$type": "Inside.Core.Formula.Definition.DefinitionAC, Inside.Core.Formula",_x000D_
        "ID": 49,_x000D_
        "Results": [_x000D_
          [_x000D_
            0.0_x000D_
          ]_x000D_
        ],_x000D_
        "Statistics": {_x000D_
          "CreationDate": "2022-11-15T10:05:05.1616263+01:00",_x000D_
          "LastRefreshDate": "2021-03-05T09:25:46.088223+01:00",_x000D_
          "TotalRefreshCount": 7,_x000D_
          "CustomInfo": {}_x000D_
        }_x000D_
      },_x000D_
      "50": {_x000D_
        "$type": "Inside.Core.Formula.Definition.DefinitionAC, Inside.Core.Formula",_x000D_
        "ID": 50,_x000D_
        "Results": [_x000D_
          [_x000D_
            0.0_x000D_
          ]_x000D_
        ],_x000D_
        "Statistics": {_x000D_
          "CreationDate": "2022-11-15T10:05:05.1616263+01:00",_x000D_
          "LastRefreshDate": "2021-03-05T09:25:45.8708323+01:00",_x000D_
          "TotalRefreshCount": 7,_x000D_
          "CustomInfo": {}_x000D_
        }_x000D_
      },_x000D_
      "51": {_x000D_
        "$type": "Inside.Core.Formula.Definition.DefinitionAC, Inside.Core.Formula",_x000D_
        "ID": 51,_x000D_
        "Results": [_x000D_
          [_x000D_
            0.0_x000D_
          ]_x000D_
        ],_x000D_
        "Statistics": {_x000D_
          "CreationDate": "2022-11-15T10:05:05.1616263+01:00",_x000D_
          "LastRefreshDate": "2021-03-05T09:25:45.8728282+01:00",_x000D_
          "TotalRefreshCount": 7,_x000D_
          "CustomInfo": {}_x000D_
        }_x000D_
      },_x000D_
      "52": {_x000D_
        "$type": "Inside.Core.Formula.Definition.DefinitionAC, Inside.Core.Formula",_x000D_
        "ID": 52,_x000D_
        "Results": [_x000D_
          [_x000D_
            1_x000D_
          ]_x000D_
        ],_x000D_
        "Statistics": {_x000D_
          "CreationDate": "2022-11-15T10:05:05.1616263+01:00",_x000D_
          "LastRefreshDate": "2021-03-05T09:25:45.9665768+01:00",_x000D_
          "TotalRefreshCount": 7,_x000D_
          "CustomInfo": {}_x000D_
        }_x000D_
      },_x000D_
      "53": {_x000D_
        "$type": "Inside.Core.Formula.Definition.DefinitionAC, Inside.Core.Formula",_x000D_
        "ID": 53,_x000D_
        "Results": [_x000D_
          [_x000D_
            0.0_x000D_
          ]_x000D_
        ],_x000D_
        "Statistics": {_x000D_
          "CreationDate": "2022-11-15T10:05:05.1616263+01:00",_x000D_
          "LastRefreshDate": "2021-03-05T09:25:45.9695977+01:00",_x000D_
          "TotalRefreshCount": 7,_x000D_
          "CustomInfo": {}_x000D_
        }_x000D_
      },_x000D_
      "54": {_x000D_
        "$type": "Inside.Core.Formula.Definition.DefinitionAC, Inside.Core.Formula",_x000D_
        "ID": 54,_x000D_
        "Results": [_x000D_
          [_x000D_
            0.0_x000D_
          ]_x000D_
        ],_x000D_
        "Statistics": {_x000D_
          "CreationDate": "2022-11-15T10:05:05.1616263+01:00",_x000D_
          "LastRefreshDate": "2021-03-05T09:25:45.9935478+01:00",_x000D_
          "TotalRefreshCount": 7,_x000D_
          "CustomInfo": {}_x000D_
        }_x000D_
      },_x000D_
      "55": {_x000D_
        "$type": "Inside.Core.Formula.Definition.DefinitionAC, Inside.Core.Formula",_x000D_
        "ID": 55,_x000D_
        "Results": [_x000D_
          [_x000D_
            0.0_x000D_
          ]_x000D_
        ],_x000D_
        "Statistics": {_x000D_
          "CreationDate": "2022-11-15T10:05:05.1616263+01:00",_x000D_
          "LastRefreshDate": "2021-03-05T09:25:45.9965349+01:00",_x000D_
          "TotalRefreshCount": 7,_x000D_
          "CustomInfo": {}_x000D_
        }_x000D_
      },_x000D_
      "56": {_x000D_
        "$type": "Inside.Core.Formula.Definition.DefinitionAC, Inside.Core.Formula",_x000D_
        "ID": 56,_x000D_
        "Results": [_x000D_
          [_x000D_
            1_x000D_
          ]_x000D_
        ],_x000D_
        "Statistics": {_x000D_
          "CreationDate": "2022-11-15T10:05:05.1616263+01:00",_x000D_
          "LastRefreshDate": "2021-03-05T09:25:45.9715898+01:00",_x000D_
          "TotalRefreshCount": 7,_x000D_
          "CustomInfo": {}_x000D_
        }_x000D_
      },_x000D_
      "57": {_x000D_
        "$type": "Inside.Core.Formula.Definition.DefinitionAC, Inside.Core.Formula",_x000D_
        "ID": 57,_x000D_
        "Results": [_x000D_
          [_x000D_
            1_x000D_
          ]_x000D_
        ],_x000D_
        "Statistics": {_x000D_
          "CreationDate": "2022-11-15T10:05:05.1616263+01:00",_x000D_
          "LastRefreshDate": "2021-03-05T09:25:46.0005247+01:00",_x000D_
          "TotalRefreshCount": 7,_x000D_
          "CustomInfo": {}_x000D_
        }_x000D_
      },_x000D_
      "58": {_x000D_
        "$type": "Inside.Core.Formula.Definition.DefinitionAC, Inside.Core.Formula",_x000D_
        "ID": 58,_x000D_
        "Results": [_x000D_
          [_x000D_
            0.0_x000D_
          ]_x000D_
        ],_x000D_
        "Statistics": {_x000D_
          "CreationDate": "2022-11-15T10:05:05.1616263+01:00",_x000D_
          "LastRefreshDate": "2021-03-05T09:25:45.9736011+01:00",_x000D_
          "TotalRefreshCount": 7,_x000D_
          "CustomInfo": {}_x000D_
        }_x000D_
      },_x000D_
      "59": {_x000D_
        "$type": "Inside.Core.Formula.Definition.DefinitionAC, Inside.Core.Formula",_x000D_
        "ID": 59,_x000D_
        "Results": [_x000D_
          [_x000D_
            0.0_x000D_
          ]_x000D_
        ],_x000D_
        "Statistics": {_x000D_
          "CreationDate": "2022-11-15T10:05:05.1616263+01:00",_x000D_
          "LastRefreshDate": "2021-03-05T09:25:46.0025176+01:00",_x000D_
          "TotalRefreshCount": 7,_x000D_
          "CustomInfo": {}_x000D_
        }_x000D_
      },_x000D_
      "60": {_x000D_
        "$type": "Inside.Core.Formula.Definition.DefinitionAC, Inside.Core.Formula",_x000D_
        "ID": 60,_x000D_
        "Results": [_x000D_
          [_x000D_
            1_x000D_
          ]_x000D_
        ],_x000D_
        "Statistics": {_x000D_
          "CreationDate": "2022-11-15T10:05:05.1616263+01:00",_x000D_
          "LastRefreshDate": "2021-03-05T09:39:29.889257+01:00",_x000D_
          "TotalRefreshCount": 25,_x000D_
          "CustomInfo": {}_x000D_
        }_x000D_
      },_x000D_
      "61": {_x000D_
        "$type": "Inside.Core.Formula.Definition.DefinitionAC, Inside.Core.Formula",_x000D_
        "ID": 61,_x000D_
        "Results": [_x000D_
          [_x000D_
            0.0_x000D_
          ]_x000D_
        ],_x000D_
        "Statistics": {_x000D_
          "CreationDate": "2022-11-15T10:05:05.1616263+01:00",_x000D_
          "LastRefreshDate": "2021-03-05T09:25:45.9755924+01:00",_x000D_
          "TotalRefreshCount": 7,_x000D_
          "CustomInfo": {}_x000D_
        }_x000D_
      },_x000D_
      "62": {_x000D_
        "$type": "Inside.Core.Formula.Definition.DefinitionAC, Inside.Core.Formula",_x000D_
        "ID": 62,_x000D_
        "Results": [_x000D_
          [_x000D_
            1_x000D_
          ]_x000D_
        ],_x000D_
        "Statistics": {_x000D_
          "CreationDate": "2022-11-15T10:05:05.1616263+01:00",_x000D_
          "LastRefreshDate": "2021-03-05T09:25:46.0045143+01:00",_x000D_
          "TotalRefreshCount": 7,_x000D_
          "CustomInfo": {}_x000D_
        }_x000D_
      },_x000D_
      "63": {_x000D_
        "$type": "Inside.Core.Formula.Definition.DefinitionAC, Inside.Core.Formula",_x000D_
        "ID": 63,_x000D_
        "Results": [_x000D_
          [_x000D_
            ""_x000D_
          ]_x000D_
        ],_x000D_
        "Statistics": {_x000D_
          "CreationDate": "2022-11-15T10:05:05.1616263+01:00",_x000D_
          "LastRefreshDate": "2021-03-05T09:25:45.6584694+01:00",_x000D_
          "TotalRefreshCount": 10,_x000D_
          "CustomInfo": {}_x000D_
        }_x000D_
      },_x000D_
      "64": {_x000D_
        "$type": "Inside.Core.Formula.Definition.DefinitionAC, Inside.Core.Formula",_x000D_
        "ID": 64,_x000D_
        "Results": [_x000D_
          [_x000D_
            ""_x000D_
          ]_x000D_
        ],_x000D_
        "Statistics": {_x000D_
          "CreationDate": "2022-11-15T10:05:05.1616263+01:00",_x000D_
          "LastRefreshDate": "2021-03-05T09:25:45.6634563+01:00",_x000D_
          "TotalRefreshCount": 10,_x000D_
          "CustomInfo": {}_x000D_
        }_x000D_
      },_x000D_
      "65": {_x000D_
        "$type": "Inside.Core.Formula.Definition.DefinitionAC, Inside.Core.Formula",_x000D_
        "ID": 65,_x000D_
        "Results": [_x000D_
          [_x000D_
            0.0_x000D_
          ]_x000D_
        ],_x000D_
        "Statistics": {_x000D_
          "CreationDate": "2022-11-15T10:05:05.1616263+01:00",_x000D_
          "LastRefreshDate": "2021-03-05T09:25:46.0583695+01:00",_x000D_
          "TotalRefreshCount": 7,_x000D_
          "CustomInfo": {}_x000D_
        }_x000D_
      },_x000D_
      "66": {_x000D_
        "$type": "Inside.Core.Formula.Definition.DefinitionAC, Inside.Core.Formula",_x000D_
        "ID": 66,_x000D_
        "Results": [_x000D_
          [_x000D_
            0.0_x000D_
          ]_x000D_
        ],_x000D_
        "Statistics": {_x000D_
          "CreationDate": "2022-11-15T10:05:05.1616263+01:00",_x000D_
          "LastRefreshDate": "2021-03-05T09:25:46.0633228+01:00",_x000D_
          "TotalRefreshCount": 7,_x000D_
          "CustomInfo": {}_x000D_
        }_x000D_
      },_x000D_
      "67": {_x000D_
        "$type": "Inside.Core.Formula.Definition.DefinitionAC, Inside.Core.Formula",_x000D_
        "ID": 67,_x000D_
        "Results": [_x000D_
          [_x000D_
            1_x000D_
          ]_x000D_
        ],_x000D_
        "Statistics": {_x000D_
          "CreationDate": "2022-11-15T10:05:05.1616263+01:00",_x000D_
          "LastRefreshDate": "2021-03-05T09:25:46.0682771+01:00",_x000D_
          "TotalRefreshCount": 7,_x000D_
          "CustomInfo": {}_x000D_
        }_x000D_
      },_x000D_
      "68": {_x000D_
        "$type": "Inside.Core.Formula.Definition.DefinitionAC, Inside.Core.Formula",_x000D_
        "ID": 68,_x000D_
        "Results": [_x000D_
          [_x000D_
            "1900-01-01T00:00:00"_x000D_
          ]_x000D_
        ],_x000D_
        "Statistics": {_x000D_
          "CreationDate": "2022-11-15T10:05:05.1616263+01:00",_x000D_
          "LastRefreshDate": "2021-03-05T09:50:15.4153837+01:00",_x000D_
          "TotalRefreshCount": 69,_x000D_
          "CustomInfo": {}_x000D_
        }_x000D_
      },_x000D_
      "69": {_x000D_
        "$type": "Inside.Core.Formula.Definition.DefinitionAC, Inside.Core.Formula",_x000D_
        "ID": 69,_x000D_
        "Results": [_x000D_
          [_x000D_
            ""_x000D_
          ]_x000D_
        ],_x000D_
        "Statistics": {_x000D_
          "CreationDate": "2022-11-15T10:05:05.1616263+01:00",_x000D_
          "LastRefreshDate": "2021-03-05T09:25:45.9895665+01:00",_x000D_
          "TotalRefreshCount": 10,_x000D_
          "CustomInfo": {}_x000D_
        }_x000D_
      },_x000D_
      "70": {_x000D_
        "$type": "Inside.Core.Formula.Definition.DefinitionAC, Inside.Core.Formula",_x000D_
        "ID": 70,_x000D_
        "Results": [_x000D_
          [_x000D_
            "1900-01-01T00:00:00"_x000D_
          ]_x000D_
        ],_x000D_
        "Statistics": {_x000D_
          "CreationDate": "2022-11-15T10:05:05.1616263+01:00",_x000D_
          "LastRefreshDate": "2021-03-05T09:25:45.9915531+01:00",_x000D_
          "TotalRefreshCount": 10,_x000D_
          "CustomInfo": {}_x000D_
        }_x000D_
      },_x000D_
      "71": {_x000D_
        "$type": "Inside.Core.Formula.Definition.DefinitionAC, Inside.Core.Formula",_x000D_
        "ID": 71,_x000D_
        "Results": [_x000D_
          [_x000D_
            ""_x000D_
          ]_x000D_
        ],_x000D_
        "Statistics": {_x000D_
          "CreationDate": "2022-11-15T10:05:05.1616263+01:00",_x000D_
          "LastRefreshDate": "2021-03-05T09:25:46.032443+01:00",_x000D_
          "TotalRefreshCount": 10,_x000D_
          "CustomInfo": {}_x000D_
        }_x000D_
      },_x000D_
      "72": {_x000D_
        "$type": "Inside.Core.Formula.Definition.DefinitionAC, Inside.Core.Formula",_x000D_
        "ID": 72,_x000D_
        "Results": [_x000D_
          [_x000D_
            "2018-07-15T00:00:00"_x000D_
          ]_x000D_
        ],_x000D_
        "Statistics": {_x000D_
          "CreationDate": "2022-11-15T10:05:05.1616263+01:00",_x000D_
          "LastRefreshDate": "2021-03-05T09:25:46.0344443+01:00",_x000D_
          "TotalRefreshCount": 10,_x000D_
          "CustomInfo": {}_x000D_
        }_x000D_
      },_x000D_
      "73": {_x000D_
        "$type": "Inside.Core.Formula.Definition.DefinitionAC, Inside.Core.Formula",_x000D_
        "ID": 73,_x000D_
        "Results": [_x000D_
          [_x000D_
            "1900-01-01T00:00:00"_x000D_
          ]_x000D_
        ],_x000D_
        "Statistics": {_x000D_
          "CreationDate": "2022-11-15T10:05:05.1616263+01:00",_x000D_
          "LastRefreshDate": "2021-03-05T09:25:46.0364318+01:00",_x000D_
          "TotalRefreshCount": 10,_x000D_
          "CustomInfo": {}_x000D_
        }_x000D_
      },_x000D_
      "74": {_x000D_
        "$type": "Inside.Core.Formula.Definition.DefinitionAC, Inside.Core.Formula",_x000D_
        "ID": 74,_x000D_
        "Results": [_x000D_
          [_x000D_
            0.0_x000D_
          ]_x000D_
        ],_x000D_
        "Statistics": {_x000D_
          "CreationDate": "2022-11-15T10:05:05.1616263+01:00",_x000D_
          "LastRefreshDate": "2021-03-05T09:39:29.883235+01:00",_x000D_
          "TotalRefreshCount": 25,_x000D_
          "CustomInfo": {}_x000D_
        }_x000D_
      },_x000D_
      "75": {_x000D_
        "$type": "Inside.Core.Formula.Definition.DefinitionAC, Inside.Core.Formula",_x000D_
        "ID": 75,_x000D_
        "Results": [_x000D_
          [_x000D_
            0.0_x000D_
          ]_x000D_
        ],_x000D_
        "Statistics": {_x000D_
          "CreationDate": "2022-11-15T10:05:05.1616263+01:00",_x000D_
          "LastRefreshDate": "2021-03-05T09:25:46.023469+01:00",_x000D_
          "TotalRefreshCount": 7,_x000D_
          "CustomInfo": {}_x000D_
        }_x000D_
      },_x000D_
      "76": {_x000D_
        "$type": "Inside.Core.Formula.Definition.DefinitionAC, Inside.Core.Formula",_x000D_
        "ID": 76,_x000D_
        "Results": [_x000D_
          [_x000D_
            0.0_x000D_
          ]_x000D_
        ],_x000D_
        "Statistics": {_x000D_
          "CreationDate": "2022-11-15T10:05:05.1616263+01:00",_x000D_
          "LastRefreshDate": "2021-03-05T09:25:46.0254612+01:00",_x000D_
          "TotalRefreshCount": 7,_x000D_
          "CustomInfo": {}_x000D_
        }_x000D_
      },_x000D_
      "77": {_x000D_
        "$type": "Inside.Core.Formula.Definition.DefinitionAC, Inside.Core.Formula",_x000D_
        "ID": 77,_x000D_
        "Results": [_x000D_
          [_x000D_
            1_x000D_
          ]_x000D_
        ],_x000D_
        "Statistics": {_x000D_
          "CreationDate": "2022-11-15T10:05:05.1616263+01:00",_x000D_
          "LastRefreshDate": "2021-03-05T09:25:46.027418+01:00",_x000D_
          "TotalRefreshCount": 7,_x000D_
          "CustomInfo": {}_x000D_
        }_x000D_
      },_x000D_
      "78": {_x000D_
        "$type": "Inside.Core.Formula.Definition.DefinitionAC, Inside.Core.Formula",_x000D_
        "ID": 78,_x000D_
        "Results": [_x000D_
          [_x000D_
            1_x000D_
          ]_x000D_
        ],_x000D_
        "Statistics": {_x000D_
          "CreationDate": "2022-11-15T10:05:05.1616263+01:00",_x000D_
          "LastRefreshDate": "2021-03-05T09:25:46.0304487+01:00",_x000D_
          "TotalRefreshCount": 7,_x000D_
          "CustomInfo": {}_x000D_
        }_x000D_
      },_x000D_
      "79": {_x000D_
        "$type": "Inside.Core.Formula.Definition.DefinitionAC, Inside.Core.Formula",_x000D_
        "ID": 79,_x000D_
        "Results": [_x000D_
          [_x000D_
            ""_x000D_
          ]_x000D_
        ],_x000D_
        "Statistics": {_x000D_
          "CreationDate": "2022-11-15T10:05:05.1616263+01:00",_x000D_
          "LastRefreshDate": "2021-03-05T09:25:46.0384259+01:00",_x000D_
          "TotalRefreshCount": 10,_x000D_
          "CustomInfo": {}_x000D_
        }_x000D_
      },_x000D_
      "80": {_x000D_
        "$type": "Inside.Core.Formula.Definition.DefinitionAC, Inside.Core.Formula",_x000D_
        "ID": 80,_x000D_
        "Results": [_x000D_
          [_x000D_
            ""_x000D_
          ]_x000D_
        ],_x000D_
        "Statistics": {_x000D_
          "CreationDate": "2022-11-15T10:05:05.1616263+01:00",_x000D_
          "LastRefreshDate": "2021-03-05T09:25:46.0504018+01:00",_x000D_
          "TotalRefreshCount": 10,_x000D_
          "CustomInfo": {}_x000D_
        }_x000D_
      },_x000D_
      "81": {_x000D_
        "$type": "Inside.Core.Formula.Definition.DefinitionAC, Inside.Core.Formula",_x000D_
        "ID": 81,_x000D_
        "Results": [_x000D_
          [_x000D_
            0.0_x000D_
          ]_x000D_
        ],_x000D_
        "Statistics": {_x000D_
          "CreationDate": "2022-11-15T10:05:05.1616263+01:00",_x000D_
          "LastRefreshDate": "2021-03-05T09:25:46.0603638+01:00",_x000D_
          "TotalRefreshCount": 7,_x000D_
          "CustomInfo": {}_x000D_
        }_x000D_
      },_x000D_
      "82": {_x000D_
        "$type": "Inside.Core.Formula.Definition.DefinitionAC, Inside.Core.Formula",_x000D_
        "ID": 82,_x000D_
        "Results": [_x000D_
          [_x000D_
            1_x000D_
          ]_x000D_
        ],_x000D_
        "Statistics": {_x000D_
          "CreationDate": "2022-11-15T10:05:05.1616263+01:00",_x000D_
          "LastRefreshDate": "2021-03-05T09:25:46.0662749+01:00",_x000D_
          "TotalRefreshCount": 7,_x000D_
          "CustomInfo": {}_x000D_
        }_x000D_
      },_x000D_
      "83": {_x000D_
        "$type": "Inside.Core.Formula.Definition.DefinitionAC, Inside.Core.Formula",_x000D_
        "ID": 83,_x000D_
        "Results": [_x000D_
          [_x000D_
            ""_x000D_
          ]_x000D_
        ],_x000D_
        "Statistics": {_x000D_
          "CreationDate": "2022-11-15T10:05:05.1616263+01:00",_x000D_
          "LastRefreshDate": "2021-03-05T09:25:46.0414244+01:00",_x000D_
          "TotalRefreshCount": 10,_x000D_
          "CustomInfo": {}_x000D_
        }_x000D_
      },_x000D_
      "84": {_x000D_
        "$type": "Inside.Core.Formula.Definition.DefinitionAC, Inside.Core.Formula",_x000D_
        "ID": 84,_x000D_
        "Results": [_x000D_
          [_x000D_
            "2018-07-15T00:00:00"_x000D_
          ]_x000D_
        ],_x000D_
        "Statistics": {_x000D_
          "CreationDate": "2022-11-15T10:05:05.1616263+01:00",_x000D_
          "LastRefreshDate": "2021-03-05T09:25:46.0434211+01:00",_x000D_
          "TotalRefreshCount": 10,_x000D_
          "CustomInfo": {}_x000D_
        }_x000D_
      },_x000D_
      "85": {_x000D_
        "$type": "Inside.Core.Formula.Definition.DefinitionAC, Inside.Core.Formula",_x000D_
        "ID": 85,_x000D_
        "Results": [_x000D_
          [_x000D_
            ""_x000D_
          ]_x000D_
        ],_x000D_
        "Statistics": {_x000D_
          "CreationDate": "2022-11-15T10:05:05.1616263+01:00",_x000D_
          "LastRefreshDate": "2021-03-05T09:25:46.0454141+01:00",_x000D_
          "TotalRefreshCount": 10,_x000D_
          "CustomInfo": {}_x000D_
        }_x000D_
      },_x000D_
      "86": {_x000D_
        "$type": "Inside.Core.Formula.Definition.DefinitionAC, Inside.Core.Formula",_x000D_
        "ID": 86,_x000D_
        "Results": [_x000D_
          [_x000D_
            0.0_x000D_
          ]_x000D_
        ],_x000D_
        "Statistics": {_x000D_
          "CreationDate": "2022-11-15T10:05:05.1616263+01:00",_x000D_
          "LastRefreshDate": "2021-03-05T09:25:46.0922178+01:00",_x000D_
          "TotalRefreshCount": 7,_x000D_
          "CustomInfo": {}_x000D_
        }_x000D_
      },_x000D_
      "87": {_x000D_
        "$type": "Inside.Core.Formula.Definition.DefinitionAC, Inside.Core.Formula",_x000D_
        "ID": 87,_x000D_
        "Results": [_x000D_
          [_x000D_
            0.0_x000D_
          ]_x000D_
        ],_x000D_
        "Statistics": {_x000D_
          "CreationDate": "2022-11-15T10:05:05.1616263+01:00",_x000D_
          "LastRefreshDate": "2021-03-05T09:25:45.9785455+01:00",_x000D_
          "TotalRefreshCount": 7,_x000D_
          "CustomInfo": {}_x000D_
        }_x000D_
      },_x000D_
      "88": {_x000D_
        "$type": "Inside.Core.Formula.Definition.DefinitionAC, Inside.Core.Formula",_x000D_
        "ID": 88,_x000D_
        "Results": [_x000D_
          [_x000D_
            1_x000D_
          ]_x000D_
        ],_x000D_
        "Statistics": {_x000D_
          "CreationDate": "2022-11-15T10:05:05.1616263+01:00",_x000D_
          "LastRefreshDate": "2021-03-05T09:25:46.0065108+01:00",_x000D_
          "TotalRefreshCount": 7,_x000D_
          "CustomInfo": {}_x000D_
        }_x000D_
      },_x000D_
      "89": {_x000D_
        "$type": "Inside.Core.Formula.Definition.DefinitionAC, Inside.Core.Formula",_x000D_
        "ID": 89,_x000D_
        "Results": [_x000D_
          [_x000D_
            1_x000D_
          ]_x000D_
        ],_x000D_
        "Statistics": {_x000D_
          "CreationDate": "2022-11-15T10:05:05.1616263+01:00",_x000D_
          "LastRefreshDate": "2021-03-05T09:25:45.9805777+01:00",_x000D_
          "TotalRefreshCount": 7,_x000D_
          "CustomInfo": {}_x000D_
        }_x000D_
      },_x000D_
      "90": {_x000D_
        "$type": "Inside.Core.Formula.Definition.DefinitionAC, Inside.Core.Formula",_x000D_
        "ID": 90,_x000D_
        "Results": [_x000D_
          [_x000D_
            1_x000D_
          ]_x000D_
        ],_x000D_
        "Statistics": {_x000D_
          "CreationDate": "2022-11-15T10:05:05.1616263+01:00",_x000D_
          "LastRefreshDate": "2021-03-05T09:25:46.0951812+01:00",_x000D_
          "TotalRefreshCount": 7,_x000D_
          "CustomInfo": {}_x000D_
        }_x000D_
      },_x000D_
      "91": {_x000D_
        "$type": "Inside.Core.Formula.Definition.DefinitionAC, Inside.Core.Formula",_x000D_
        "ID": 91,_x000D_
        "Results": [_x000D_
          [_x000D_
            "1900-01-01T00:00:00"_x000D_
          ]_x000D_
        ],_x000D_
        "Statistics": {_x000D_
          "CreationDate": "2022-11-15T10:05:05.1616263+01:00",_x000D_
          "LastRefreshDate": "2021-03-05T09:25:46.0732369+01:00",_x000D_
          "TotalRefreshCount": 10,_x000D_
          "CustomInfo": {}_x000D_
        }_x000D_
      },_x000D_
      "92": {_x000D_
        "$type": "Inside.Core.Formula.Definition.DefinitionAC, Inside.Core.Formula",_x000D_
        "ID": 92,_x000D_
        "Results": [_x000D_
          [_x000D_
            ""_x000D_
          ]_x000D_
</t>
  </si>
  <si>
    <t xml:space="preserve">        ],_x000D_
        "Statistics": {_x000D_
          "CreationDate": "2022-11-15T10:05:05.1616263+01:00",_x000D_
          "LastRefreshDate": "2021-03-05T09:25:46.0523954+01:00",_x000D_
          "TotalRefreshCount": 10,_x000D_
          "CustomInfo": {}_x000D_
        }_x000D_
      },_x000D_
      "93": {_x000D_
        "$type": "Inside.Core.Formula.Definition.DefinitionAC, Inside.Core.Formula",_x000D_
        "ID": 93,_x000D_
        "Results": [_x000D_
          [_x000D_
            "1900-01-01T00:00:00"_x000D_
          ]_x000D_
        ],_x000D_
        "Statistics": {_x000D_
          "CreationDate": "2022-11-15T10:05:05.1616263+01:00",_x000D_
          "LastRefreshDate": "2021-03-05T09:25:46.0543473+01:00",_x000D_
          "TotalRefreshCount": 10,_x000D_
          "CustomInfo": {}_x000D_
        }_x000D_
      },_x000D_
      "94": {_x000D_
        "$type": "Inside.Core.Formula.Definition.DefinitionAC, Inside.Core.Formula",_x000D_
        "ID": 94,_x000D_
        "Results": [_x000D_
          [_x000D_
            0.0_x000D_
          ]_x000D_
        ],_x000D_
        "Statistics": {_x000D_
          "CreationDate": "2022-11-15T10:05:05.1616263+01:00",_x000D_
          "LastRefreshDate": "2021-03-05T09:25:45.9825785+01:00",_x000D_
          "TotalRefreshCount": 7,_x000D_
          "CustomInfo": {}_x000D_
        }_x000D_
      },_x000D_
      "95": {_x000D_
        "$type": "Inside.Core.Formula.Definition.DefinitionAC, Inside.Core.Formula",_x000D_
        "ID": 95,_x000D_
        "Results": [_x000D_
          [_x000D_
            0.0_x000D_
          ]_x000D_
        ],_x000D_
        "Statistics": {_x000D_
          "CreationDate": "2022-11-15T10:05:05.1616263+01:00",_x000D_
          "LastRefreshDate": "2021-03-05T09:25:46.0095048+01:00",_x000D_
          "TotalRefreshCount": 7,_x000D_
          "CustomInfo": {}_x000D_
        }_x000D_
      },_x000D_
      "96": {_x000D_
        "$type": "Inside.Core.Formula.Definition.DefinitionAC, Inside.Core.Formula",_x000D_
        "ID": 96,_x000D_
        "Results": [_x000D_
          [_x000D_
            1_x000D_
          ]_x000D_
        ],_x000D_
        "Statistics": {_x000D_
          "CreationDate": "2022-11-15T10:05:05.1616263+01:00",_x000D_
          "LastRefreshDate": "2021-03-05T09:25:46.0992084+01:00",_x000D_
          "TotalRefreshCount": 7,_x000D_
          "CustomInfo": {}_x000D_
        }_x000D_
      },_x000D_
      "97": {_x000D_
        "$type": "Inside.Core.Formula.Definition.DefinitionAC, Inside.Core.Formula",_x000D_
        "ID": 97,_x000D_
        "Results": [_x000D_
          [_x000D_
            1_x000D_
          ]_x000D_
        ],_x000D_
        "Statistics": {_x000D_
          "CreationDate": "2022-11-15T10:05:05.1616263+01:00",_x000D_
          "LastRefreshDate": "2021-03-05T09:25:45.9845672+01:00",_x000D_
          "TotalRefreshCount": 7,_x000D_
          "CustomInfo": {}_x000D_
        }_x000D_
      },_x000D_
      "98": {_x000D_
        "$type": "Inside.Core.Formula.Definition.DefinitionAC, Inside.Core.Formula",_x000D_
        "ID": 98,_x000D_
        "Results": [_x000D_
          [_x000D_
            1_x000D_
          ]_x000D_
        ],_x000D_
        "Statistics": {_x000D_
          "CreationDate": "2022-11-15T10:05:05.1616263+01:00",_x000D_
          "LastRefreshDate": "2021-03-05T09:25:46.0115252+01:00",_x000D_
          "TotalRefreshCount": 7,_x000D_
          "CustomInfo": {}_x000D_
        }_x000D_
      },_x000D_
      "99": {_x000D_
        "$type": "Inside.Core.Formula.Definition.DefinitionAC, Inside.Core.Formula",_x000D_
        "ID": 99,_x000D_
        "Results": [_x000D_
          [_x000D_
            ""_x000D_
          ]_x000D_
        ],_x000D_
        "Statistics": {_x000D_
          "CreationDate": "2022-11-15T10:05:05.1616263+01:00",_x000D_
          "LastRefreshDate": "2021-03-05T09:25:46.0702439+01:00",_x000D_
          "TotalRefreshCount": 10,_x000D_
          "CustomInfo": {}_x000D_
        }_x000D_
      },_x000D_
      "100": {_x000D_
        "$type": "Inside.Core.Formula.Definition.DefinitionAC, Inside.Core.Formula",_x000D_
        "ID": 100,_x000D_
        "Results": [_x000D_
          [_x000D_
            0.0_x000D_
          ]_x000D_
        ],_x000D_
        "Statistics": {_x000D_
          "CreationDate": "2022-11-15T10:05:05.1616263+01:00",_x000D_
          "LastRefreshDate": "2021-03-05T09:25:45.8748227+01:00",_x000D_
          "TotalRefreshCount": 4,_x000D_
          "CustomInfo": {}_x000D_
        }_x000D_
      },_x000D_
      "101": {_x000D_
        "$type": "Inside.Core.Formula.Definition.DefinitionAC, Inside.Core.Formula",_x000D_
        "ID": 101,_x000D_
        "Results": [_x000D_
          [_x000D_
            ""_x000D_
          ]_x000D_
        ],_x000D_
        "Statistics": {_x000D_
          "CreationDate": "2022-11-15T10:05:05.1616263+01:00",_x000D_
          "LastRefreshDate": "2021-03-05T09:25:46.0573726+01:00",_x000D_
          "TotalRefreshCount": 5,_x000D_
          "CustomInfo": {}_x000D_
        }_x000D_
      },_x000D_
      "102": {_x000D_
        "$type": "Inside.Core.Formula.Definition.DefinitionAC, Inside.Core.Formula",_x000D_
        "ID": 102,_x000D_
        "Results": [_x000D_
          [_x000D_
            1_x000D_
          ]_x000D_
        ],_x000D_
        "Statistics": {_x000D_
          "CreationDate": "2022-11-15T10:05:05.1616263+01:00",_x000D_
          "LastRefreshDate": "2021-03-05T09:25:46.0484045+01:00",_x000D_
          "TotalRefreshCount": 4,_x000D_
          "CustomInfo": {}_x000D_
        }_x000D_
      },_x000D_
      "103": {_x000D_
        "$type": "Inside.Core.Formula.Definition.DefinitionAC, Inside.Core.Formula",_x000D_
        "ID": 103,_x000D_
        "Results": [_x000D_
          [_x000D_
            0.0_x000D_
          ]_x000D_
        ],_x000D_
        "Statistics": {_x000D_
          "CreationDate": "2022-11-15T10:05:05.1616263+01:00",_x000D_
          "LastRefreshDate": "2021-03-05T10:18:28.3379582+01:00",_x000D_
          "TotalRefreshCount": 23,_x000D_
          "CustomInfo": {}_x000D_
        }_x000D_
      },_x000D_
      "104": {_x000D_
        "$type": "Inside.Core.Formula.Definition.DefinitionAC, Inside.Core.Formula",_x000D_
        "ID": 104,_x000D_
        "Results": [_x000D_
          [_x000D_
            1_x000D_
          ]_x000D_
        ],_x000D_
        "Statistics": {_x000D_
          "CreationDate": "2022-11-15T10:05:05.1616263+01:00",_x000D_
          "LastRefreshDate": "2021-03-05T10:21:26.6041831+01:00",_x000D_
          "TotalRefreshCount": 25,_x000D_
          "CustomInfo": {}_x000D_
        }_x000D_
      },_x000D_
      "105": {_x000D_
        "$type": "Inside.Core.Formula.Definition.DefinitionAC, Inside.Core.Formula",_x000D_
        "ID": 105,_x000D_
        "Results": [_x000D_
          [_x000D_
            "Employé"_x000D_
          ]_x000D_
        ],_x000D_
        "Statistics": {_x000D_
          "CreationDate": "2022-11-15T10:05:05.1616263+01:00",_x000D_
          "LastRefreshDate": "2022-03-15T17:46:57.0561312+01:00",_x000D_
          "TotalRefreshCount": 37,_x000D_
          "CustomInfo": {}_x000D_
        }_x000D_
      },_x000D_
      "106": {_x000D_
        "$type": "Inside.Core.Formula.Definition.DefinitionAC, Inside.Core.Formula",_x000D_
        "ID": 106,_x000D_
        "Results": [_x000D_
          [_x000D_
            "Employé"_x000D_
          ]_x000D_
        ],_x000D_
        "Statistics": {_x000D_
          "CreationDate": "2022-11-15T10:05:05.1616263+01:00",_x000D_
          "LastRefreshDate": "2022-03-15T17:46:57.044516+01:00",_x000D_
          "TotalRefreshCount": 37,_x000D_
          "CustomInfo": {}_x000D_
        }_x000D_
      },_x000D_
      "107": {_x000D_
        "$type": "Inside.Core.Formula.Definition.DefinitionAC, Inside.Core.Formula",_x000D_
        "ID": 107,_x000D_
        "Results": [_x000D_
          [_x000D_
            "Employé"_x000D_
          ]_x000D_
        ],_x000D_
        "Statistics": {_x000D_
          "CreationDate": "2022-11-15T10:05:05.1616263+01:00",_x000D_
          "LastRefreshDate": "2022-03-15T17:46:57.0521348+01:00",_x000D_
          "TotalRefreshCount": 37,_x000D_
          "CustomInfo": {}_x000D_
        }_x000D_
      },_x000D_
      "108": {_x000D_
        "$type": "Inside.Core.Formula.Definition.DefinitionAC, Inside.Core.Formula",_x000D_
        "ID": 108,_x000D_
        "Results": [_x000D_
          [_x000D_
            "1"_x000D_
          ]_x000D_
        ],_x000D_
        "Statistics": {_x000D_
          "CreationDate": "2022-11-15T10:05:05.1616263+01:00",_x000D_
          "LastRefreshDate": "2022-03-15T17:46:57.0099536+01:00",_x000D_
          "TotalRefreshCount": 34,_x000D_
          "CustomInfo": {}_x000D_
        }_x000D_
      },_x000D_
      "109": {_x000D_
        "$type": "Inside.Core.Formula.Definition.DefinitionAC, Inside.Core.Formula",_x000D_
        "ID": 109,_x000D_
        "Results": [_x000D_
          [_x000D_
            "1"_x000D_
          ]_x000D_
        ],_x000D_
        "Statistics": {_x000D_
          "CreationDate": "2022-11-15T10:05:05.1616263+01:00",_x000D_
          "LastRefreshDate": "2022-03-15T17:46:57.0485227+01:00",_x000D_
          "TotalRefreshCount": 34,_x000D_
          "CustomInfo": {}_x000D_
        }_x000D_
      },_x000D_
      "110": {_x000D_
        "$type": "Inside.Core.Formula.Definition.DefinitionAC, Inside.Core.Formula",_x000D_
        "ID": 110,_x000D_
        "Results": [_x000D_
          [_x000D_
            "1"_x000D_
          ]_x000D_
        ],_x000D_
        "Statistics": {_x000D_
          "CreationDate": "2022-11-15T10:05:05.1616263+01:00",_x000D_
          "LastRefreshDate": "2022-03-15T17:46:57.0049658+01:00",_x000D_
          "TotalRefreshCount": 34,_x000D_
          "CustomInfo": {}_x000D_
        }_x000D_
      },_x000D_
      "111": {_x000D_
        "$type": "Inside.Core.Formula.Definition.DefinitionAC, Inside.Core.Formula",_x000D_
        "ID": 111,_x000D_
        "Results": [_x000D_
          [_x000D_
            "Catégorie 0"_x000D_
          ]_x000D_
        ],_x000D_
        "Statistics": {_x000D_
          "CreationDate": "2022-11-15T10:05:05.1616263+01:00",_x000D_
          "LastRefreshDate": "2021-03-05T09:38:16.4811638+01:00",_x000D_
          "TotalRefreshCount": 1,_x000D_
          "CustomInfo": {}_x000D_
        }_x000D_
      },_x000D_
      "112": {_x000D_
        "$type": "Inside.Core.Formula.Definition.DefinitionAC, Inside.Core.Formula",_x000D_
        "ID": 112,_x000D_
        "Results": [_x000D_
          [_x000D_
            "Catégorie 1"_x000D_
          ]_x000D_
        ],_x000D_
        "Statistics": {_x000D_
          "CreationDate": "2022-11-15T10:05:05.1616263+01:00",_x000D_
          "LastRefreshDate": "2021-03-05T09:38:16.4951366+01:00",_x000D_
          "TotalRefreshCount": 1,_x000D_
          "CustomInfo": {}_x000D_
        }_x000D_
      },_x000D_
      "113": {_x000D_
        "$type": "Inside.Core.Formula.Definition.DefinitionAC, Inside.Core.Formula",_x000D_
        "ID": 113,_x000D_
        "Results": [_x000D_
          [_x000D_
            "Catégorie 0"_x000D_
          ]_x000D_
        ],_x000D_
        "Statistics": {_x000D_
          "CreationDate": "2022-11-15T10:05:05.1616263+01:00",_x000D_
          "LastRefreshDate": "2021-03-05T09:38:16.5001342+01:00",_x000D_
          "TotalRefreshCount": 1,_x000D_
          "CustomInfo": {}_x000D_
        }_x000D_
      },_x000D_
      "114": {_x000D_
        "$type": "Inside.Core.Formula.Definition.DefinitionAC, Inside.Core.Formula",_x000D_
        "ID": 114,_x000D_
        "Results": [_x000D_
          [_x000D_
            "Catégorie 1"_x000D_
          ]_x000D_
        ],_x000D_
        "Statistics": {_x000D_
          "CreationDate": "2022-11-15T10:05:05.1616263+01:00",_x000D_
          "LastRefreshDate": "2022-03-15T17:46:56.9481176+01:00",_x000D_
          "TotalRefreshCount": 43,_x000D_
          "CustomInfo": {}_x000D_
        }_x000D_
      },_x000D_
      "115": {_x000D_
        "$type": "Inside.Core.Formula.Definition.DefinitionAC, Inside.Core.Formula",_x000D_
        "ID": 115,_x000D_
        "Results": [_x000D_
          [_x000D_
            "Catégorie 0"_x000D_
          ]_x000D_
        ],_x000D_
        "Statistics": {_x000D_
          "CreationDate": "2022-11-15T10:05:05.1616263+01:00",_x000D_
          "LastRefreshDate": "2022-03-15T17:46:56.9411367+01:00",_x000D_
          "TotalRefreshCount": 43,_x000D_
          "CustomInfo": {}_x000D_
        }_x000D_
      },_x000D_
      "116": {_x000D_
        "$type": "Inside.Core.Formula.Definition.DefinitionAC, Inside.Core.Formula",_x000D_
        "ID": 116,_x000D_
        "Results": [_x000D_
          [_x000D_
            "Catégorie 0"_x000D_
          ]_x000D_
        ],_x000D_
        "Statistics": {_x000D_
          "CreationDate": "2022-11-15T10:05:05.1616263+01:00",_x000D_
          "LastRefreshDate": "2022-03-15T17:46:56.9551+01:00",_x000D_
          "TotalRefreshCount": 43,_x000D_
          "CustomInfo": {}_x000D_
        }_x000D_
      },_x000D_
      "117": {_x000D_
        "$type": "Inside.Core.Formula.Definition.DefinitionAC, Inside.Core.Formula",_x000D_
        "ID": 117,_x000D_
        "Results": [_x000D_
          [_x000D_
            "100"_x000D_
          ]_x000D_
        ],_x000D_
        "Statistics": {_x000D_
          "CreationDate": "2022-11-15T10:05:05.1616263+01:00",_x000D_
          "LastRefreshDate": "2022-03-15T17:46:56.9740492+01:00",_x000D_
          "TotalRefreshCount": 34,_x000D_
          "CustomInfo": {}_x000D_
        }_x000D_
      },_x000D_
      "118": {_x000D_
        "$type": "Inside.Core.Formula.Definition.DefinitionAC, Inside.Core.Formula",_x000D_
        "ID": 118,_x000D_
        "Results": [_x000D_
          [_x000D_
            "100"_x000D_
          ]_x000D_
        ],_x000D_
        "Statistics": {_x000D_
          "CreationDate": "2022-11-15T10:05:05.1616263+01:00",_x000D_
          "LastRefreshDate": "2022-03-15T17:46:56.9810306+01:00",_x000D_
          "TotalRefreshCount": 34,_x000D_
          "CustomInfo": {}_x000D_
        }_x000D_
      },_x000D_
      "119": {_x000D_
        "$type": "Inside.Core.Formula.Definition.DefinitionAC, Inside.Core.Formula",_x000D_
        "ID": 119,_x000D_
        "Results": [_x000D_
          [_x000D_
            "150"_x000D_
          ]_x000D_
        ],_x000D_
        "Statistics": {_x000D_
          "CreationDate": "2022-11-15T10:05:05.1616263+01:00",_x000D_
          "LastRefreshDate": "2022-03-15T17:46:56.987014+01:00",_x000D_
          "TotalRefreshCount": 34,_x000D_
          "CustomInfo": {}_x000D_
        }_x000D_
      },_x000D_
      "120": {_x000D_
        "$type": "Inside.Core.Formula.Definition.DefinitionAC, Inside.Core.Formula",_x000D_
        "ID": 120,_x000D_
        "Results": [_x000D_
          [_x000D_
            "1900-01-01T00:00:00"_x000D_
          ]_x000D_
        ],_x000D_
        "Statistics": {_x000D_
          "CreationDate": "2022-11-15T10:05:05.1616263+01:00",_x000D_
          "LastRefreshDate": "2022-03-15T17:46:56.9112198+01:00",_x000D_
          "TotalRefreshCount": 14,_x000D_
          "CustomInfo": {}_x000D_
        }_x000D_
      },_x000D_
      "121": {_x000D_
        "$type": "Inside.Core.Formula.Definition.DefinitionAC, Inside.Core.Formula",_x000D_
        "ID": 121,_x000D_
        "Results": [_x000D_
          [_x000D_
            "2018-07-15T00:00:00"_x000D_
          ]_x000D_
        ],_x000D_
        "Statistics": {_x000D_
          "CreationDate": "2022-11-15T10:05:05.1616263+01:00",_x000D_
          "LastRefreshDate": "2022-03-15T17:46:56.9026907+01:00",_x000D_
          "TotalRefreshCount": 15,_x000D_
          "CustomInfo": {}_x000D_
        }_x000D_
      },_x000D_
      "122": {_x000D_
        "$type": "Inside.Core.Formula.Definition.DefinitionAC, Inside.Core.Formula",_x000D_
        "ID": 122,_x000D_
        "Results": [_x000D_
          [_x000D_
            "1900-01-01T00:00:00"_x000D_
          ]_x000D_
        ],_x000D_
        "Statistics": {_x000D_
          "CreationDate": "2022-11-15T10:05:05.1616263+01:00",_x000D_
          "LastRefreshDate": "2022-03-15T17:46:56.9162121+01:00",_x000D_
          "TotalRefreshCount": 13,_x000D_
          "CustomInfo": {}_x000D_
        }_x000D_
      },_x000D_
      "123": {_x000D_
        "$type": "Inside.Core.Formula.Definition.DefinitionAC, Inside.Core.Formula",_x000D_
        "ID": 123,_x000D_
        "Results": [_x000D_
          [_x000D_
            0.0_x000D_
          ]_x000D_
        ],_x000D_
        "Statistics": {_x000D_
          "CreationDate": "2022-11-15T10:05:05.1616263+01:00",_x000D_
          "LastRefreshDate": "2022-03-15T17:46:57.0541299+01:00",_x000D_
          "TotalRefreshCount": 16,_x000D_
          "CustomInfo": {}_x000D_
        }_x000D_
      },_x000D_
      "124": {_x000D_
        "$type": "Inside.Core.Formula.Definition.DefinitionAC, Inside.Core.Formula",_x000D_
        "ID": 124,_x000D_
        "Results": [_x000D_
          [_x000D_
            0.0_x000D_
          ]_x000D_
        ],_x000D_
        "Statistics": {_x000D_
          "CreationDate": "2022-11-15T10:05:05.1616263+01:00",_x000D_
          "LastRefreshDate": "2022-03-15T17:46:57.0465107+01:00",_x000D_
          "TotalRefreshCount": 20,_x000D_
          "CustomInfo": {}_x000D_
        }_x000D_
      },_x000D_
      "125": {_x000D_
        "$type": "Inside.Core.Formula.Definition.DefinitionAC, Inside.Core.Formula",_x000D_
        "ID": 125,_x000D_
        "Results": [_x000D_
          [_x000D_
            0.0_x000D_
          ]_x000D_
        ],_x000D_
        "Statistics": {_x000D_
          "CreationDate": "2022-11-15T10:05:05.1616263+01:00",_x000D_
          "LastRefreshDate": "2022-03-15T17:46:57.0571253+01:00",_x000D_
          "TotalRefreshCount": 15,_x000D_
          "CustomInfo": {}_x000D_
        }_x000D_
      },_x000D_
      "126": {_x000D_
        "$type": "Inside.Core.Formula.Definition.DefinitionAC, Inside.Core.Formula",_x000D_
        "ID": 126,_x000D_
        "Results": [_x000D_
          [_x000D_
            0.0_x000D_
          ]_x000D_
        ],_x000D_
        "Statistics": {_x000D_
          "CreationDate": "2022-11-15T10:05:05.1616263+01:00",_x000D_
          "LastRefreshDate": "2022-03-15T17:46:57.0505162+01:00",_x000D_
          "TotalRefreshCount": 15,_x000D_
          "CustomInfo": {}_x000D_
        }_x000D_
      },_x000D_
      "127": {_x000D_
        "$type": "Inside.Core.Formula.Definition.DefinitionAC, Inside.Core.Formula",_x000D_
        "ID": 127,_x000D_
        "Results": [_x000D_
          [_x000D_
            0.0_x000D_
          ]_x000D_
        ],_x000D_
        "Statistics": {_x000D_
          "CreationDate": "2022-11-15T10:05:05.1616263+01:00",_x000D_
          "LastRefreshDate": "2022-03-15T17:46:57.0069617+01:00",_x000D_
          "TotalRefreshCount": 20,_x000D_
          "CustomInfo": {}_x000D_
        }_x000D_
      },_x000D_
      "128": {_x000D_
        "$type": "Inside.Core.Formula.Definition.DefinitionAC, Inside.Core.Formula",_x000D_
        "ID": 128,_x000D_
        "Results": [_x000D_
          [_x000D_
            0.0_x000D_
          ]_x000D_
        ],_x000D_
        "Statistics": {_x000D_
          "CreationDate": "2022-11-15T10:05:05.1616263+01:00",_x000D_
          "LastRefreshDate": "2022-03-15T17:46:57.0318119+01:00",_x000D_
          "TotalRefreshCount": 18,_x000D_
          "CustomInfo": {}_x000D_
        }_x000D_
      },_x000D_
      "129": {_x000D_
        "$type": "Inside.Core.Formula.Definition.DefinitionAC, Inside.Core.Formula",_x000D_
        "ID": 129,_x000D_
        "Results": [_x000D_
          [_x000D_
            0.0_x000D_
          ]_x000D_
        ],_x000D_
        "Statistics": {_x000D_
          "CreationDate": "2022-11-15T10:05:05.1616263+01:00",_x000D_
          "LastRefreshDate": "2021-03-05T10:20:11.4173069+01:00",_x000D_
          "TotalRefreshCount": 3,_x000D_
          "CustomInfo": {}_x000D_
        }_x000D_
      },_x000D_
      "130": {_x000D_
        "$type": "Inside.Core.Formula.Definition.DefinitionAC, Inside.Core.Formula",_x000D_
        "ID": 130,_x000D_
        "Results": [_x000D_
          [_x000D_
            0.0_x000D_
          ]_x000D_
        ],_x000D_
        "Statistics": {_x000D_
          "CreationDate": "2022-11-15T10:05:05.1616263+01:00",_x000D_
          "LastRefreshDate": "2021-03-05T10:20:11.4153113+01:00",_x000D_
          "TotalRefreshCount": 3,_x000D_
          "CustomInfo": {}_x000D_
        }_x000D_
      },_x000D_
      "131": {_x000D_
        "$type": "Inside.Core.Formula.Definition.DefinitionAC, Inside.Core.Formula",_x000D_
        "ID": 131,_x000D_
        "Results": [_x000D_
          [_x000D_
            0.0_x000D_
          ]_x000D_
        ],_x000D_
        "Statistics": {_x000D_
          "CreationDate": "2022-11-15T10:05:05.1616263+01:00",_x000D_
          "LastRefreshDate": "2021-03-05T10:20:11.4203005+01:00",_x000D_
          "TotalRefreshCount": 3,_x000D_
          "CustomInfo": {}_x000D_
        }_x000D_
      },_x000D_
      "132": {_x000D_
        "$type": "Inside.Core.Formula.Definition.DefinitionAC, Inside.Core.Formula",_x000D_
        "ID": 132,_x000D_
        "Results": [_x000D_
          [_x000D_
            0.0_x000D_
          ]_x000D_
        ],_x000D_
        "Statistics": {_x000D_
          "CreationDate": "2022-11-15T10:05:05.1616263+01:00",_x000D_
          "LastRefreshDate": "2022-03-15T17:46:56.9580918+01:00",_x000D_
          "TotalRefreshCount": 22,_x000D_
          "CustomInfo": {}_x000D_
        }_x000D_
      },_x000D_
      "133": {_x000D_
        "$type": "Inside.Core.Formula.Definition.DefinitionAC, Inside.Core.Formula",_x000D_
        "ID": 133,_x000D_
        "Results": [_x000D_
          [_x000D_
            0.0_x000D_
          ]_x000D_
        ],_x000D_
        "Statistics": {_x000D_
          "CreationDate": "2022-11-15T10:05:05.1616263+01:00",_x000D_
          "LastRefreshDate": "2022-03-15T17:46:56.9511133+01:00",_x000D_
          "TotalRefreshCount": 21,_x000D_
          "CustomInfo": {}_x000D_
        }_x000D_
      },_x000D_
      "134": {_x000D_
        "$type": "Inside.Core.Formula.Definition.DefinitionAC, Inside.Core.Formula",_x000D_
        "ID": 134,_x000D_
        "Results": [_x000D_
          [_x000D_
            0.0_x000D_
          ]_x000D_
        ],_x000D_
        "Statistics": {_x000D_
          "CreationDate": "2022-11-15T10:05:05.1616263+01:00",_x000D_
          "LastRefreshDate": "2022-03-15T17:46:56.9451258+01:00",_x000D_
          "TotalRefreshCount": 22,_x000D_
          "CustomInfo": {}_x000D_
        }_x000D_
      },_x000D_
      "135": {_x000D_
        "$type": "Inside.Core.Formula.Definition.DefinitionAC, Inside.Core.Formula",_x000D_
        "ID": 135,_x000D_
        "Results": [_x000D_
          [_x000D_
            0.0_x000D_
          ]_x000D_
        ],_x000D_
        "Statistics": {_x000D_
          "CreationDate": "2022-11-15T10:05:05.1616263+01:00",_x000D_
          "LastRefreshDate": "2022-03-15T17:46:56.9770413+01:00",_x000D_
          "TotalRefreshCount": 18,_x000D_
          "CustomInfo": {}_x000D_
        }_x000D_
      },_x000D_
      "136": {_x000D_
        "$type": "Inside.Core.Formula.Definition.DefinitionAC, Inside.Core.Formula",_x000D_
        "ID": 136,_x000D_
        "Results": [_x000D_
          [_x000D_
            0.0_x000D_
          ]_x000D_
        ],_x000D_
        "Statistics": {_x000D_
          "CreationDate": "2022-11-15T10:05:05.1616263+01:00",_x000D_
          "LastRefreshDate": "2022-03-15T17:46:56.9830254+01:00",_x000D_
          "TotalRefreshCount": 14,_x000D_
          "CustomInfo": {}_x000D_
        }_x000D_
      },_x000D_
      "137": {_x000D_
        "$type": "Inside.Core.Formula.Definition.DefinitionAC, Inside.Core.Formula",_x000D_
        "ID": 137,_x000D_
        "Results": [_x000D_
          [_x000D_
            0.0_x000D_
          ]_x000D_
        ],_x000D_
        "Statistics": {_x000D_
          "CreationDate": "2022-11-15T10:05:05.1616263+01:00",_x000D_
          "LastRefreshDate": "2022-03-15T17:46:56.9890087+01:00",_x000D_
          "TotalRefreshCount": 14,_x000D_
          "CustomInfo": {}_x000D_
        }_x000D_
      },_x000D_
      "138": {_x000D_
        "$type": "Inside.Core.Formula.Definition.DefinitionAC, Inside.Core.Formula",_x000D_
        "ID": 138,_x000D_
        "Results": [_x000D_
          [_x000D_
            1_x000D_
          ]_x000D_
        ],_x000D_
        "Statistics": {_x000D_
          "CreationDate": "2022-11-15T10:05:05.1616263+01:00",_x000D_
          "LastRefreshDate": "2022-03-15T17:46:56.8271191+01:00",_x000D_
          "TotalRefreshCount": 13,_x000D_
          "CustomInfo": {}_x000D_
        }_x000D_
      },_x000D_
      "139": {_x000D_
        "$type": "Inside.Core.Formula.Definition.DefinitionAC, Inside.Core.Formula",_x000D_
        "ID": 139,_x000D_
        "Results": [_x000D_
          [_x000D_
            1_x000D_
          ]_x000D_
        ],_x000D_
        "Statistics": {_x000D_
          "CreationDate": "2022-11-15T10:05:05.1616263+01:00",_x000D_
          "LastRefreshDate": "2022-03-15T17:46:56.8301628+01:00",_x000D_
          "TotalRefreshCount": 12,_x000D_
          "CustomInfo": {}_x000D_
        }_x000D_
      },_x000D_
      "140": {_x000D_
        "$type": "Inside.Core.Formula.Definition.DefinitionAC, Inside.Core.Formula",_x000D_
        "ID": 140,_x000D_
        "Results": [_x000D_
          [_x000D_
            1_x000D_
          ]_x000D_
        ],_x000D_
        "Statistics": {_x000D_
          "CreationDate": "2022-11-15T10:05:05.1616263+01:00",_x000D_
          "LastRefreshDate": "2022-03-15T17:46:56.8321663+01:00",_x000D_
          "TotalRefreshCount": 12,_x000D_
          "CustomInfo": {}_x000D_
        }_x000D_
      }_x000D_
    },_x000D_
    "LastID": 140_x000D_
  }_x000D_
}</t>
  </si>
  <si>
    <t>.5192117+01:00",_x000D_
          "LastRefreshDate": "2022-03-15T17:46:56.5179894+01:00",_x000D_
          "TotalRefreshCount": 21,_x000D_
          "CustomInfo": {}_x000D_
        }_x000D_
      },_x000D_
      "10961": {_x000D_
        "$type": "Inside.Core.Formula.Definition.DefinitionAC, Inside.Core.Formula",_x000D_
        "ID": 10961,_x000D_
        "Results": [_x000D_
          [_x000D_
            10.999986666666667_x000D_
          ]_x000D_
        ],_x000D_
        "Statistics": {_x000D_
          "CreationDate": "2022-11-15T10:02:33.5192117+01:00",_x000D_
          "LastRefreshDate": "2022-03-15T17:46:56.5200287+01:00",_x000D_
          "TotalRefreshCount": 21,_x000D_
          "CustomInfo": {}_x000D_
        }_x000D_
      },_x000D_
      "10962": {_x000D_
        "$type": "Inside.Core.Formula.Definition.DefinitionAC, Inside.Core.Formula",_x000D_
        "ID": 10962,_x000D_
        "Results": [_x000D_
          [_x000D_
            0.0_x000D_
          ]_x000D_
        ],_x000D_
        "Statistics": {_x000D_
          "CreationDate": "2022-11-15T10:02:33.5525547+01:00",_x000D_
          "LastRefreshDate": "2022-11-15T10:05:06.9961451+01:00",_x000D_
          "TotalRefreshCount": 2,_x000D_
          "CustomInfo": {}_x000D_
        }_x000D_
      },_x000D_
      "10963": {_x000D_
        "$type": "Inside.Core.Formula.Definition.DefinitionAC, Inside.Core.Formula",_x000D_
        "ID": 10963,_x000D_
        "Results": [_x000D_
          [_x000D_
            0.0_x000D_
          ]_x000D_
        ],_x000D_
        "Statistics": {_x000D_
          "CreationDate": "2022-11-15T10:02:34.8694832+01:00",_x000D_
          "LastRefreshDate": "2022-11-15T10:05:06.9961451+01:00",_x000D_
          "TotalRefreshCount": 2,_x000D_
          "CustomInfo": {}_x000D_
        }_x000D_
      },_x000D_
      "10964": {_x000D_
        "$type": "Inside.Core.Formula.Definition.DefinitionAC, Inside.Core.Formula",_x000D_
        "ID": 10964,_x000D_
        "Results": [_x000D_
          [_x000D_
            0.0_x000D_
          ]_x000D_
        ],_x000D_
        "Statistics": {_x000D_
          "CreationDate": "2022-11-15T10:02:34.8694832+01:00",_x000D_
          "LastRefreshDate": "2022-11-15T10:05:06.9961451+01:00",_x000D_
          "TotalRefreshCount": 2,_x000D_
          "CustomInfo": {}_x000D_
        }_x000D_
      }_x000D_
    },_x000D_
    "LastID": 10964_x000D_
  }_x000D_
}</t>
  </si>
  <si>
    <t>[Ecart Augmentations] &amp; [Ecart promotions] : Correctif sur la formule ramenant les énumérés des différents types de groupes (colonne B).Il y avait un problème dès qu'on dépassait 6 niveaux de classification</t>
  </si>
  <si>
    <t>Reconstruction des formules ramenant si l'indicateur est calculable ou non pour ramner un booléen correct (0/1)
[Ecart rémunérations] (H98);[Ecart augmentations] (F47);[Ecart promotions] (G40);[AI maternité] (D13)
Colonne "Points obtenus" de l'[index]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</si>
</sst>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
    <numFmt numFmtId="166" formatCode="_-* #,##0\ _€_-;\-* #,##0\ _€_-;_-* &quot;-&quot;??\ _€_-;_-@_-"/>
  </numFmts>
  <fonts count="60" x14ac:knownFonts="1">
    <font>
      <sz val="11"/>
      <color theme="1"/>
      <name val="Century Gothic"/>
      <family val="2"/>
      <scheme val="minor"/>
    </font>
    <font>
      <sz val="11"/>
      <color theme="1"/>
      <name val="Century Gothic"/>
      <family val="2"/>
      <scheme val="minor"/>
    </font>
    <font>
      <sz val="26"/>
      <color rgb="FF87D200"/>
      <name val="Arial"/>
      <family val="2"/>
    </font>
    <font>
      <b/>
      <sz val="18"/>
      <name val="Century Gothic"/>
      <family val="2"/>
      <scheme val="minor"/>
    </font>
    <font>
      <sz val="11"/>
      <name val="Century Gothic"/>
      <family val="2"/>
      <scheme val="minor"/>
    </font>
    <font>
      <b/>
      <sz val="16"/>
      <color theme="1"/>
      <name val="Century Gothic"/>
      <family val="2"/>
      <scheme val="minor"/>
    </font>
    <font>
      <sz val="16"/>
      <color theme="1"/>
      <name val="Century Gothic"/>
      <family val="2"/>
      <scheme val="minor"/>
    </font>
    <font>
      <b/>
      <sz val="18"/>
      <color rgb="FFFFFFFF"/>
      <name val="Century Gothic"/>
      <family val="2"/>
      <scheme val="minor"/>
    </font>
    <font>
      <sz val="18"/>
      <color theme="1"/>
      <name val="Century Gothic"/>
      <family val="2"/>
      <scheme val="minor"/>
    </font>
    <font>
      <sz val="18"/>
      <name val="Century Gothic"/>
      <family val="2"/>
      <scheme val="minor"/>
    </font>
    <font>
      <sz val="18"/>
      <color rgb="FFFF0000"/>
      <name val="Century Gothic"/>
      <family val="2"/>
      <scheme val="minor"/>
    </font>
    <font>
      <sz val="14"/>
      <color indexed="81"/>
      <name val="Tahoma"/>
      <family val="2"/>
    </font>
    <font>
      <b/>
      <sz val="11"/>
      <color theme="0"/>
      <name val="Century Gothic"/>
      <family val="2"/>
      <scheme val="minor"/>
    </font>
    <font>
      <sz val="11"/>
      <color rgb="FFFF0000"/>
      <name val="Century Gothic"/>
      <family val="2"/>
      <scheme val="minor"/>
    </font>
    <font>
      <b/>
      <sz val="11"/>
      <color theme="1"/>
      <name val="Century Gothic"/>
      <family val="2"/>
      <scheme val="minor"/>
    </font>
    <font>
      <sz val="11"/>
      <color theme="0"/>
      <name val="Century Gothic"/>
      <family val="2"/>
      <scheme val="minor"/>
    </font>
    <font>
      <b/>
      <sz val="9"/>
      <color indexed="81"/>
      <name val="Tahoma"/>
      <family val="2"/>
    </font>
    <font>
      <sz val="18"/>
      <color rgb="FF000000"/>
      <name val="Century Gothic"/>
      <family val="2"/>
      <scheme val="minor"/>
    </font>
    <font>
      <b/>
      <sz val="16"/>
      <name val="Century Gothic"/>
      <family val="2"/>
      <scheme val="minor"/>
    </font>
    <font>
      <sz val="8"/>
      <name val="Century Gothic"/>
      <family val="2"/>
      <scheme val="minor"/>
    </font>
    <font>
      <b/>
      <sz val="14"/>
      <color rgb="FF850032"/>
      <name val="Arial"/>
      <family val="2"/>
    </font>
    <font>
      <sz val="14"/>
      <color rgb="FF850032"/>
      <name val="Arial"/>
      <family val="2"/>
    </font>
    <font>
      <sz val="18"/>
      <color theme="0"/>
      <name val="Century Gothic"/>
      <family val="2"/>
      <scheme val="minor"/>
    </font>
    <font>
      <b/>
      <sz val="18"/>
      <color theme="0"/>
      <name val="Century Gothic"/>
      <family val="2"/>
      <scheme val="minor"/>
    </font>
    <font>
      <i/>
      <sz val="18"/>
      <color theme="3"/>
      <name val="Gill Sans MT"/>
      <family val="2"/>
    </font>
    <font>
      <i/>
      <sz val="14"/>
      <color theme="3"/>
      <name val="Gill Sans MT"/>
      <family val="2"/>
    </font>
    <font>
      <i/>
      <sz val="22"/>
      <color theme="3"/>
      <name val="Gill Sans MT"/>
      <family val="2"/>
    </font>
    <font>
      <b/>
      <sz val="11"/>
      <color theme="3"/>
      <name val="Gill Sans MT"/>
      <family val="2"/>
    </font>
    <font>
      <sz val="11"/>
      <color theme="3"/>
      <name val="Gill Sans MT"/>
      <family val="2"/>
    </font>
    <font>
      <sz val="11"/>
      <color theme="3"/>
      <name val="Century Gothic"/>
      <family val="2"/>
      <scheme val="minor"/>
    </font>
    <font>
      <b/>
      <i/>
      <sz val="14"/>
      <color theme="3"/>
      <name val="Gill Sans MT"/>
      <family val="2"/>
    </font>
    <font>
      <b/>
      <i/>
      <sz val="18"/>
      <color theme="3"/>
      <name val="Gill Sans MT"/>
      <family val="2"/>
    </font>
    <font>
      <sz val="18"/>
      <color theme="0"/>
      <name val="Arial"/>
      <family val="2"/>
    </font>
    <font>
      <b/>
      <sz val="14"/>
      <color theme="0"/>
      <name val="Arial"/>
      <family val="2"/>
    </font>
    <font>
      <sz val="14"/>
      <color theme="0"/>
      <name val="Arial"/>
      <family val="2"/>
    </font>
    <font>
      <sz val="14"/>
      <color rgb="FF15383B"/>
      <name val="Arial"/>
      <family val="2"/>
    </font>
    <font>
      <b/>
      <sz val="14"/>
      <color rgb="FF15383B"/>
      <name val="Arial"/>
      <family val="2"/>
    </font>
    <font>
      <b/>
      <i/>
      <sz val="28"/>
      <color theme="3"/>
      <name val="Gill Sans MT"/>
      <family val="2"/>
    </font>
    <font>
      <sz val="11"/>
      <color theme="1"/>
      <name val="Gill Sans MT"/>
      <family val="2"/>
    </font>
    <font>
      <i/>
      <sz val="18"/>
      <color rgb="FF44546A"/>
      <name val="Gill Sans MT"/>
      <family val="2"/>
    </font>
    <font>
      <sz val="11"/>
      <color theme="9" tint="-0.249977111117893"/>
      <name val="Gill Sans MT"/>
      <family val="2"/>
    </font>
    <font>
      <sz val="14"/>
      <color theme="0"/>
      <name val="Gill Sans MT"/>
      <family val="2"/>
    </font>
    <font>
      <sz val="11"/>
      <color theme="0"/>
      <name val="Gill Sans MT"/>
      <family val="2"/>
    </font>
    <font>
      <i/>
      <sz val="9"/>
      <name val="Gill Sans MT"/>
      <family val="2"/>
    </font>
    <font>
      <i/>
      <sz val="9"/>
      <color theme="1"/>
      <name val="Gill Sans MT"/>
      <family val="2"/>
    </font>
    <font>
      <sz val="11"/>
      <color rgb="FFFF0000"/>
      <name val="Gill Sans MT"/>
      <family val="2"/>
    </font>
    <font>
      <b/>
      <sz val="16"/>
      <color theme="0"/>
      <name val="Century Gothic"/>
      <family val="2"/>
      <scheme val="minor"/>
    </font>
    <font>
      <sz val="10"/>
      <color rgb="FF397300"/>
      <name val="Consolas"/>
      <family val="3"/>
    </font>
    <font>
      <sz val="10"/>
      <color rgb="FF000000"/>
      <name val="Calibri"/>
      <family val="2"/>
    </font>
    <font>
      <b/>
      <i/>
      <sz val="18"/>
      <color rgb="FFFF0000"/>
      <name val="Gill Sans MT"/>
      <family val="2"/>
    </font>
    <font>
      <b/>
      <i/>
      <strike/>
      <sz val="18"/>
      <color theme="3"/>
      <name val="Gill Sans MT"/>
      <family val="2"/>
    </font>
    <font>
      <b/>
      <sz val="11"/>
      <color theme="1"/>
      <name val="Gill Sans MT"/>
      <family val="2"/>
    </font>
    <font>
      <sz val="9"/>
      <color indexed="81"/>
      <name val="Tahoma"/>
      <family val="2"/>
    </font>
    <font>
      <sz val="11"/>
      <name val="Gill Sans MT"/>
      <family val="2"/>
    </font>
    <font>
      <sz val="11"/>
      <color rgb="FF006666"/>
      <name val="Gill Sans MT"/>
      <family val="2"/>
    </font>
    <font>
      <i/>
      <sz val="10"/>
      <name val="Gill Sans MT"/>
      <family val="2"/>
    </font>
    <font>
      <b/>
      <i/>
      <sz val="22"/>
      <color theme="3"/>
      <name val="Gill Sans MT"/>
      <family val="2"/>
    </font>
    <font>
      <sz val="12"/>
      <color indexed="81"/>
      <name val="Tahoma"/>
      <family val="2"/>
    </font>
    <font>
      <sz val="11"/>
      <color theme="4" tint="0.79998168889431442"/>
      <name val="Century Gothic"/>
      <family val="2"/>
      <scheme val="minor"/>
    </font>
    <font>
      <b/>
      <sz val="9"/>
      <color indexed="81"/>
      <name val="Tahoma"/>
      <charset val="1"/>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E5155"/>
        <bgColor indexed="64"/>
      </patternFill>
    </fill>
    <fill>
      <patternFill patternType="solid">
        <fgColor rgb="FF15383B"/>
        <bgColor indexed="64"/>
      </patternFill>
    </fill>
    <fill>
      <patternFill patternType="solid">
        <fgColor rgb="FF37949B"/>
        <bgColor indexed="64"/>
      </patternFill>
    </fill>
    <fill>
      <patternFill patternType="solid">
        <fgColor rgb="FF6AAC90"/>
        <bgColor indexed="64"/>
      </patternFill>
    </fill>
    <fill>
      <patternFill patternType="solid">
        <fgColor theme="8"/>
        <bgColor indexed="64"/>
      </patternFill>
    </fill>
    <fill>
      <patternFill patternType="solid">
        <fgColor theme="3"/>
        <bgColor indexed="64"/>
      </patternFill>
    </fill>
    <fill>
      <patternFill patternType="solid">
        <fgColor theme="0" tint="-0.14999847407452621"/>
        <bgColor indexed="64"/>
      </patternFill>
    </fill>
    <fill>
      <patternFill patternType="solid">
        <fgColor rgb="FFFFFFFF"/>
        <bgColor indexed="64"/>
      </patternFill>
    </fill>
    <fill>
      <patternFill patternType="solid">
        <fgColor rgb="FFAED2C3"/>
        <bgColor indexed="64"/>
      </patternFill>
    </fill>
    <fill>
      <patternFill patternType="solid">
        <fgColor rgb="FF006666"/>
        <bgColor indexed="64"/>
      </patternFill>
    </fill>
    <fill>
      <patternFill patternType="solid">
        <fgColor theme="4" tint="0.79998168889431442"/>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style="medium">
        <color rgb="FFFFFFFF"/>
      </left>
      <right style="medium">
        <color rgb="FFFFFFFF"/>
      </right>
      <top/>
      <bottom/>
      <diagonal/>
    </border>
    <border>
      <left style="dotted">
        <color theme="9" tint="-0.499984740745262"/>
      </left>
      <right/>
      <top style="dotted">
        <color theme="9" tint="-0.499984740745262"/>
      </top>
      <bottom style="dotted">
        <color theme="9" tint="-0.499984740745262"/>
      </bottom>
      <diagonal/>
    </border>
    <border>
      <left/>
      <right/>
      <top style="dotted">
        <color theme="9" tint="-0.499984740745262"/>
      </top>
      <bottom style="dotted">
        <color theme="9" tint="-0.499984740745262"/>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006666"/>
      </left>
      <right/>
      <top style="thin">
        <color rgb="FF006666"/>
      </top>
      <bottom/>
      <diagonal/>
    </border>
    <border>
      <left/>
      <right/>
      <top style="thin">
        <color rgb="FF006666"/>
      </top>
      <bottom/>
      <diagonal/>
    </border>
    <border>
      <left/>
      <right style="thin">
        <color rgb="FF006666"/>
      </right>
      <top style="thin">
        <color rgb="FF006666"/>
      </top>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top/>
      <bottom style="thin">
        <color theme="0"/>
      </bottom>
      <diagonal/>
    </border>
    <border>
      <left/>
      <right/>
      <top style="thin">
        <color theme="0"/>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indexed="64"/>
      </bottom>
      <diagonal/>
    </border>
    <border>
      <left/>
      <right style="thin">
        <color indexed="64"/>
      </right>
      <top style="thin">
        <color indexed="64"/>
      </top>
      <bottom style="thin">
        <color theme="0"/>
      </bottom>
      <diagonal/>
    </border>
    <border>
      <left style="thin">
        <color indexed="64"/>
      </left>
      <right/>
      <top style="thin">
        <color theme="0"/>
      </top>
      <bottom/>
      <diagonal/>
    </border>
    <border>
      <left/>
      <right/>
      <top style="thin">
        <color theme="0"/>
      </top>
      <bottom/>
      <diagonal/>
    </border>
    <border>
      <left/>
      <right style="thin">
        <color theme="0"/>
      </right>
      <top style="thin">
        <color theme="0"/>
      </top>
      <bottom style="thin">
        <color theme="0"/>
      </bottom>
      <diagonal/>
    </border>
    <border>
      <left style="thin">
        <color indexed="64"/>
      </left>
      <right/>
      <top/>
      <bottom style="thin">
        <color theme="0"/>
      </bottom>
      <diagonal/>
    </border>
    <border>
      <left style="thin">
        <color indexed="64"/>
      </left>
      <right/>
      <top/>
      <bottom style="thin">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270">
    <xf numFmtId="0" fontId="0" fillId="0" borderId="0" xfId="0"/>
    <xf numFmtId="0" fontId="2" fillId="0" borderId="0" xfId="0" applyFont="1" applyAlignment="1">
      <alignment horizontal="left" vertical="center" readingOrder="1"/>
    </xf>
    <xf numFmtId="0" fontId="3" fillId="0" borderId="0" xfId="0" applyFont="1"/>
    <xf numFmtId="0" fontId="4" fillId="0" borderId="0" xfId="0" applyFont="1"/>
    <xf numFmtId="0" fontId="5" fillId="0" borderId="0" xfId="0" applyFont="1"/>
    <xf numFmtId="0" fontId="6" fillId="0" borderId="0" xfId="0" applyFont="1"/>
    <xf numFmtId="0" fontId="5" fillId="0" borderId="0" xfId="0" applyFont="1" applyAlignment="1">
      <alignment vertical="center"/>
    </xf>
    <xf numFmtId="0" fontId="6" fillId="0" borderId="0" xfId="0" applyFont="1" applyAlignment="1">
      <alignment vertical="center"/>
    </xf>
    <xf numFmtId="164" fontId="3" fillId="3" borderId="1" xfId="0" applyNumberFormat="1" applyFont="1" applyFill="1" applyBorder="1" applyAlignment="1">
      <alignment horizontal="center" vertical="center" wrapText="1" readingOrder="1"/>
    </xf>
    <xf numFmtId="0" fontId="9" fillId="0" borderId="0" xfId="0" applyFont="1"/>
    <xf numFmtId="0" fontId="10" fillId="0" borderId="0" xfId="0" applyFont="1"/>
    <xf numFmtId="164" fontId="9" fillId="0" borderId="0" xfId="1" applyNumberFormat="1" applyFont="1"/>
    <xf numFmtId="165" fontId="3" fillId="3" borderId="0" xfId="1" applyNumberFormat="1" applyFont="1" applyFill="1" applyAlignment="1">
      <alignment horizontal="right" indent="2"/>
    </xf>
    <xf numFmtId="1" fontId="3" fillId="3" borderId="0" xfId="0" applyNumberFormat="1" applyFont="1" applyFill="1" applyAlignment="1">
      <alignment horizontal="right" indent="2"/>
    </xf>
    <xf numFmtId="0" fontId="6" fillId="0" borderId="0" xfId="0" applyFont="1" applyAlignment="1">
      <alignment horizontal="left" vertical="center" wrapText="1"/>
    </xf>
    <xf numFmtId="49" fontId="0" fillId="0" borderId="0" xfId="0" applyNumberFormat="1"/>
    <xf numFmtId="4" fontId="0" fillId="0" borderId="0" xfId="0" applyNumberFormat="1"/>
    <xf numFmtId="14" fontId="0" fillId="0" borderId="0" xfId="0" applyNumberFormat="1"/>
    <xf numFmtId="165" fontId="0" fillId="0" borderId="0" xfId="0" applyNumberFormat="1"/>
    <xf numFmtId="1" fontId="0" fillId="0" borderId="0" xfId="0" applyNumberFormat="1"/>
    <xf numFmtId="9" fontId="0" fillId="0" borderId="0" xfId="0" applyNumberFormat="1"/>
    <xf numFmtId="164" fontId="0" fillId="0" borderId="0" xfId="1" applyNumberFormat="1" applyFont="1"/>
    <xf numFmtId="165" fontId="3" fillId="0" borderId="0" xfId="1" applyNumberFormat="1" applyFont="1" applyFill="1" applyAlignment="1">
      <alignment horizontal="right" indent="2"/>
    </xf>
    <xf numFmtId="164" fontId="8" fillId="0" borderId="0" xfId="0" applyNumberFormat="1" applyFont="1" applyAlignment="1" applyProtection="1">
      <alignment horizontal="right" wrapText="1" indent="2" readingOrder="1"/>
      <protection locked="0"/>
    </xf>
    <xf numFmtId="0" fontId="17" fillId="0" borderId="0" xfId="0" applyFont="1" applyAlignment="1">
      <alignment horizontal="center" wrapText="1" readingOrder="1"/>
    </xf>
    <xf numFmtId="164" fontId="8" fillId="0" borderId="0" xfId="0" applyNumberFormat="1" applyFont="1" applyAlignment="1" applyProtection="1">
      <alignment horizontal="center" vertical="top" wrapText="1" readingOrder="1"/>
      <protection locked="0"/>
    </xf>
    <xf numFmtId="0" fontId="9" fillId="0" borderId="4" xfId="0" applyFont="1" applyBorder="1" applyAlignment="1">
      <alignment horizontal="left" vertical="center" readingOrder="1"/>
    </xf>
    <xf numFmtId="0" fontId="10" fillId="0" borderId="4" xfId="0" applyFont="1" applyBorder="1" applyAlignment="1">
      <alignment horizontal="left" vertical="center" readingOrder="1"/>
    </xf>
    <xf numFmtId="0" fontId="18" fillId="0" borderId="0" xfId="0" applyFont="1"/>
    <xf numFmtId="164" fontId="8" fillId="3" borderId="1" xfId="1" applyNumberFormat="1" applyFont="1" applyFill="1" applyBorder="1" applyAlignment="1" applyProtection="1">
      <alignment horizontal="center" vertical="center" wrapText="1" readingOrder="1"/>
      <protection locked="0"/>
    </xf>
    <xf numFmtId="0" fontId="3" fillId="0" borderId="0" xfId="0" applyFont="1" applyAlignment="1">
      <alignment wrapText="1"/>
    </xf>
    <xf numFmtId="0" fontId="3" fillId="0" borderId="0" xfId="0" applyFont="1" applyAlignment="1">
      <alignment vertical="center" wrapText="1"/>
    </xf>
    <xf numFmtId="0" fontId="0" fillId="0" borderId="0" xfId="0" applyAlignment="1">
      <alignment vertical="center" wrapText="1"/>
    </xf>
    <xf numFmtId="1" fontId="3" fillId="3" borderId="0" xfId="0" applyNumberFormat="1" applyFont="1" applyFill="1" applyAlignment="1">
      <alignment horizontal="right" vertical="center" wrapText="1" indent="2"/>
    </xf>
    <xf numFmtId="1" fontId="8" fillId="3" borderId="1" xfId="0" applyNumberFormat="1" applyFont="1" applyFill="1" applyBorder="1" applyAlignment="1" applyProtection="1">
      <alignment horizontal="center" vertical="center" wrapText="1" readingOrder="1"/>
      <protection locked="0"/>
    </xf>
    <xf numFmtId="0" fontId="20" fillId="3" borderId="0" xfId="0" applyFont="1" applyFill="1" applyAlignment="1">
      <alignment horizontal="left" vertical="center" wrapText="1" readingOrder="1"/>
    </xf>
    <xf numFmtId="2" fontId="21" fillId="3" borderId="0" xfId="0" applyNumberFormat="1" applyFont="1" applyFill="1" applyAlignment="1">
      <alignment horizontal="right" vertical="center" wrapText="1" indent="5" readingOrder="1"/>
    </xf>
    <xf numFmtId="1" fontId="20" fillId="3" borderId="0" xfId="0" applyNumberFormat="1" applyFont="1" applyFill="1" applyAlignment="1">
      <alignment horizontal="right" vertical="center" wrapText="1" indent="5" readingOrder="1"/>
    </xf>
    <xf numFmtId="1" fontId="20" fillId="3" borderId="0" xfId="0" applyNumberFormat="1" applyFont="1" applyFill="1" applyAlignment="1">
      <alignment horizontal="right" vertical="center" wrapText="1" indent="8" readingOrder="1"/>
    </xf>
    <xf numFmtId="0" fontId="7" fillId="4" borderId="1" xfId="0" applyFont="1" applyFill="1" applyBorder="1" applyAlignment="1">
      <alignment horizontal="center" vertical="center" wrapText="1" readingOrder="1"/>
    </xf>
    <xf numFmtId="9" fontId="5" fillId="0" borderId="0" xfId="0" applyNumberFormat="1" applyFont="1" applyAlignment="1">
      <alignment horizontal="left" vertical="center"/>
    </xf>
    <xf numFmtId="0" fontId="23" fillId="4" borderId="1" xfId="0" applyFont="1" applyFill="1" applyBorder="1" applyAlignment="1">
      <alignment horizontal="center" vertical="center" wrapText="1" readingOrder="1"/>
    </xf>
    <xf numFmtId="3" fontId="23" fillId="4" borderId="1" xfId="0" applyNumberFormat="1" applyFont="1" applyFill="1" applyBorder="1" applyAlignment="1" applyProtection="1">
      <alignment horizontal="center" vertical="center" wrapText="1" readingOrder="1"/>
      <protection locked="0"/>
    </xf>
    <xf numFmtId="164" fontId="23" fillId="4" borderId="1" xfId="0" applyNumberFormat="1" applyFont="1" applyFill="1" applyBorder="1" applyAlignment="1" applyProtection="1">
      <alignment horizontal="right" vertical="center" wrapText="1" readingOrder="1"/>
      <protection locked="0"/>
    </xf>
    <xf numFmtId="164" fontId="22" fillId="6" borderId="1" xfId="0" applyNumberFormat="1" applyFont="1" applyFill="1" applyBorder="1" applyAlignment="1" applyProtection="1">
      <alignment horizontal="right" wrapText="1" indent="2" readingOrder="1"/>
      <protection locked="0"/>
    </xf>
    <xf numFmtId="0" fontId="22" fillId="6" borderId="1" xfId="0" applyFont="1" applyFill="1" applyBorder="1" applyAlignment="1">
      <alignment horizontal="center" wrapText="1" readingOrder="1"/>
    </xf>
    <xf numFmtId="10" fontId="22" fillId="6" borderId="1" xfId="0" applyNumberFormat="1" applyFont="1" applyFill="1" applyBorder="1" applyAlignment="1">
      <alignment horizontal="center" wrapText="1"/>
    </xf>
    <xf numFmtId="0" fontId="7" fillId="7" borderId="1" xfId="0" applyFont="1" applyFill="1" applyBorder="1" applyAlignment="1">
      <alignment horizontal="left" vertical="center" wrapText="1" readingOrder="1"/>
    </xf>
    <xf numFmtId="3" fontId="8" fillId="0" borderId="1" xfId="0" applyNumberFormat="1" applyFont="1" applyBorder="1" applyAlignment="1" applyProtection="1">
      <alignment horizontal="center" wrapText="1" readingOrder="1"/>
      <protection locked="0"/>
    </xf>
    <xf numFmtId="0" fontId="8" fillId="0" borderId="1" xfId="0" applyFont="1" applyBorder="1" applyAlignment="1" applyProtection="1">
      <alignment horizontal="center" wrapText="1" readingOrder="1"/>
      <protection locked="0"/>
    </xf>
    <xf numFmtId="1" fontId="23" fillId="5" borderId="0" xfId="0" applyNumberFormat="1" applyFont="1" applyFill="1" applyAlignment="1">
      <alignment horizontal="right" indent="2"/>
    </xf>
    <xf numFmtId="0" fontId="13" fillId="0" borderId="0" xfId="0" applyFont="1"/>
    <xf numFmtId="0" fontId="24" fillId="2" borderId="0" xfId="0" applyFont="1" applyFill="1" applyAlignment="1">
      <alignment horizontal="left"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166" fontId="27" fillId="0" borderId="0" xfId="0" applyNumberFormat="1" applyFont="1" applyAlignment="1">
      <alignment horizontal="left" vertical="center"/>
    </xf>
    <xf numFmtId="166" fontId="28" fillId="0" borderId="0" xfId="0" quotePrefix="1" applyNumberFormat="1" applyFont="1" applyAlignment="1">
      <alignment horizontal="left" vertical="center"/>
    </xf>
    <xf numFmtId="0" fontId="7" fillId="5" borderId="1" xfId="0" applyFont="1" applyFill="1" applyBorder="1" applyAlignment="1">
      <alignment horizontal="center" vertical="center" wrapText="1" readingOrder="1"/>
    </xf>
    <xf numFmtId="1" fontId="8" fillId="0" borderId="1" xfId="0" applyNumberFormat="1" applyFont="1" applyBorder="1" applyAlignment="1" applyProtection="1">
      <alignment horizontal="right" vertical="center" wrapText="1" indent="2" readingOrder="1"/>
      <protection locked="0"/>
    </xf>
    <xf numFmtId="1" fontId="23" fillId="4" borderId="0" xfId="0" applyNumberFormat="1" applyFont="1" applyFill="1" applyAlignment="1">
      <alignment horizontal="right" indent="2"/>
    </xf>
    <xf numFmtId="166" fontId="27" fillId="0" borderId="0" xfId="0" applyNumberFormat="1" applyFont="1" applyAlignment="1">
      <alignment horizontal="left"/>
    </xf>
    <xf numFmtId="166" fontId="28" fillId="0" borderId="0" xfId="0" quotePrefix="1" applyNumberFormat="1" applyFont="1" applyAlignment="1">
      <alignment horizontal="left"/>
    </xf>
    <xf numFmtId="166" fontId="27" fillId="0" borderId="0" xfId="0" applyNumberFormat="1" applyFont="1" applyAlignment="1">
      <alignment horizontal="left" vertical="top"/>
    </xf>
    <xf numFmtId="0" fontId="30" fillId="2" borderId="0" xfId="0" applyFont="1" applyFill="1" applyAlignment="1">
      <alignment horizontal="left" vertical="center"/>
    </xf>
    <xf numFmtId="0" fontId="31" fillId="2" borderId="0" xfId="0" applyFont="1" applyFill="1" applyAlignment="1">
      <alignment horizontal="left" vertical="center"/>
    </xf>
    <xf numFmtId="1" fontId="8" fillId="0" borderId="1" xfId="0" applyNumberFormat="1" applyFont="1" applyBorder="1" applyAlignment="1" applyProtection="1">
      <alignment horizontal="center" vertical="center" wrapText="1" readingOrder="1"/>
      <protection locked="0"/>
    </xf>
    <xf numFmtId="1" fontId="23" fillId="4" borderId="0" xfId="0" applyNumberFormat="1" applyFont="1" applyFill="1" applyAlignment="1">
      <alignment horizontal="right" vertical="center" indent="2"/>
    </xf>
    <xf numFmtId="165" fontId="3" fillId="3" borderId="0" xfId="1" applyNumberFormat="1" applyFont="1" applyFill="1" applyAlignment="1">
      <alignment horizontal="right" vertical="center" indent="2"/>
    </xf>
    <xf numFmtId="1" fontId="8" fillId="7" borderId="1" xfId="0" applyNumberFormat="1" applyFont="1" applyFill="1" applyBorder="1" applyAlignment="1" applyProtection="1">
      <alignment horizontal="center" vertical="center" wrapText="1" readingOrder="1"/>
      <protection locked="0"/>
    </xf>
    <xf numFmtId="0" fontId="32" fillId="5" borderId="6" xfId="0" applyFont="1" applyFill="1" applyBorder="1" applyAlignment="1">
      <alignment vertical="top" wrapText="1"/>
    </xf>
    <xf numFmtId="0" fontId="33" fillId="5" borderId="6" xfId="0" applyFont="1" applyFill="1" applyBorder="1" applyAlignment="1">
      <alignment horizontal="center" vertical="center" wrapText="1" readingOrder="1"/>
    </xf>
    <xf numFmtId="0" fontId="35" fillId="2" borderId="1" xfId="0" applyFont="1" applyFill="1" applyBorder="1" applyAlignment="1">
      <alignment horizontal="left" vertical="center" wrapText="1" readingOrder="1"/>
    </xf>
    <xf numFmtId="1" fontId="35" fillId="2" borderId="1" xfId="0" applyNumberFormat="1" applyFont="1" applyFill="1" applyBorder="1" applyAlignment="1">
      <alignment horizontal="right" vertical="center" wrapText="1" indent="5" readingOrder="1"/>
    </xf>
    <xf numFmtId="0" fontId="35" fillId="2" borderId="1" xfId="0" applyFont="1" applyFill="1" applyBorder="1" applyAlignment="1">
      <alignment horizontal="right" vertical="center" wrapText="1" indent="5" readingOrder="1"/>
    </xf>
    <xf numFmtId="0" fontId="35" fillId="2" borderId="1" xfId="0" applyFont="1" applyFill="1" applyBorder="1" applyAlignment="1">
      <alignment horizontal="right" vertical="center" wrapText="1" indent="8" readingOrder="1"/>
    </xf>
    <xf numFmtId="0" fontId="36" fillId="2" borderId="1" xfId="0" applyFont="1" applyFill="1" applyBorder="1" applyAlignment="1">
      <alignment horizontal="left" vertical="center" wrapText="1" readingOrder="1"/>
    </xf>
    <xf numFmtId="0" fontId="34" fillId="7" borderId="1" xfId="0" applyFont="1" applyFill="1" applyBorder="1" applyAlignment="1">
      <alignment horizontal="right" vertical="center" wrapText="1" indent="5" readingOrder="1"/>
    </xf>
    <xf numFmtId="1" fontId="33" fillId="7" borderId="1" xfId="0" applyNumberFormat="1" applyFont="1" applyFill="1" applyBorder="1" applyAlignment="1">
      <alignment horizontal="right" vertical="center" wrapText="1" indent="5" readingOrder="1"/>
    </xf>
    <xf numFmtId="0" fontId="33" fillId="7" borderId="1" xfId="0" applyFont="1" applyFill="1" applyBorder="1" applyAlignment="1">
      <alignment horizontal="right" vertical="center" wrapText="1" indent="8" readingOrder="1"/>
    </xf>
    <xf numFmtId="0" fontId="37" fillId="2" borderId="0" xfId="0" applyFont="1" applyFill="1" applyAlignment="1">
      <alignment horizontal="left" vertical="center"/>
    </xf>
    <xf numFmtId="0" fontId="15" fillId="5" borderId="0" xfId="0" applyFont="1" applyFill="1"/>
    <xf numFmtId="0" fontId="12" fillId="5" borderId="0" xfId="0" applyFont="1" applyFill="1"/>
    <xf numFmtId="9" fontId="40" fillId="0" borderId="0" xfId="1" applyFont="1" applyAlignment="1">
      <alignment vertical="center"/>
    </xf>
    <xf numFmtId="166" fontId="27" fillId="0" borderId="0" xfId="0" quotePrefix="1" applyNumberFormat="1" applyFont="1" applyAlignment="1">
      <alignment horizontal="left" vertical="center"/>
    </xf>
    <xf numFmtId="166" fontId="27" fillId="0" borderId="0" xfId="0" quotePrefix="1" applyNumberFormat="1" applyFont="1" applyAlignment="1">
      <alignment horizontal="left" vertical="top"/>
    </xf>
    <xf numFmtId="0" fontId="0" fillId="0" borderId="0" xfId="0" applyAlignment="1">
      <alignment horizontal="left" vertical="top"/>
    </xf>
    <xf numFmtId="0" fontId="27" fillId="0" borderId="0" xfId="0" applyFont="1" applyAlignment="1">
      <alignment horizontal="left" vertical="top"/>
    </xf>
    <xf numFmtId="9" fontId="46" fillId="5" borderId="0" xfId="0" applyNumberFormat="1" applyFont="1" applyFill="1" applyAlignment="1">
      <alignment horizontal="center" vertical="center"/>
    </xf>
    <xf numFmtId="0" fontId="13" fillId="0" borderId="0" xfId="0" applyFont="1" applyAlignment="1">
      <alignment horizontal="left"/>
    </xf>
    <xf numFmtId="14" fontId="13" fillId="0" borderId="0" xfId="0" applyNumberFormat="1" applyFont="1" applyAlignment="1">
      <alignment horizontal="left"/>
    </xf>
    <xf numFmtId="0" fontId="45" fillId="0" borderId="0" xfId="0" applyFont="1" applyAlignment="1">
      <alignment horizontal="left"/>
    </xf>
    <xf numFmtId="0" fontId="38" fillId="0" borderId="0" xfId="0" applyFont="1" applyAlignment="1">
      <alignment horizontal="left"/>
    </xf>
    <xf numFmtId="0" fontId="0" fillId="0" borderId="0" xfId="0" applyAlignment="1">
      <alignment horizontal="left"/>
    </xf>
    <xf numFmtId="49" fontId="13" fillId="0" borderId="0" xfId="0" applyNumberFormat="1" applyFont="1"/>
    <xf numFmtId="0" fontId="13" fillId="0" borderId="1" xfId="0" applyFont="1" applyBorder="1"/>
    <xf numFmtId="49" fontId="13" fillId="0" borderId="1" xfId="0" applyNumberFormat="1" applyFont="1" applyBorder="1"/>
    <xf numFmtId="0" fontId="7" fillId="5" borderId="0" xfId="0" applyFont="1" applyFill="1" applyAlignment="1">
      <alignment horizontal="center" vertical="center" wrapText="1" readingOrder="1"/>
    </xf>
    <xf numFmtId="164" fontId="8" fillId="0" borderId="1" xfId="1" applyNumberFormat="1" applyFont="1" applyFill="1" applyBorder="1" applyAlignment="1" applyProtection="1">
      <alignment horizontal="right" vertical="center" wrapText="1" indent="2" readingOrder="1"/>
      <protection locked="0"/>
    </xf>
    <xf numFmtId="10" fontId="8" fillId="0" borderId="1" xfId="1" applyNumberFormat="1" applyFont="1" applyFill="1" applyBorder="1" applyAlignment="1" applyProtection="1">
      <alignment horizontal="right" vertical="center" wrapText="1" indent="2" readingOrder="1"/>
      <protection locked="0"/>
    </xf>
    <xf numFmtId="0" fontId="6" fillId="0" borderId="0" xfId="0" applyFont="1" applyAlignment="1">
      <alignment wrapText="1"/>
    </xf>
    <xf numFmtId="1" fontId="8" fillId="10" borderId="1" xfId="0" applyNumberFormat="1" applyFont="1" applyFill="1" applyBorder="1" applyAlignment="1" applyProtection="1">
      <alignment horizontal="right" vertical="center" wrapText="1" indent="2" readingOrder="1"/>
      <protection locked="0"/>
    </xf>
    <xf numFmtId="1" fontId="22" fillId="4" borderId="1" xfId="0" applyNumberFormat="1" applyFont="1" applyFill="1" applyBorder="1" applyAlignment="1" applyProtection="1">
      <alignment horizontal="right" vertical="center" wrapText="1" indent="2" readingOrder="1"/>
      <protection locked="0"/>
    </xf>
    <xf numFmtId="164" fontId="22" fillId="4" borderId="1" xfId="1" applyNumberFormat="1" applyFont="1" applyFill="1" applyBorder="1" applyAlignment="1" applyProtection="1">
      <alignment horizontal="right" vertical="center" wrapText="1" indent="2" readingOrder="1"/>
      <protection locked="0"/>
    </xf>
    <xf numFmtId="10" fontId="22" fillId="4" borderId="1" xfId="1" applyNumberFormat="1" applyFont="1" applyFill="1" applyBorder="1" applyAlignment="1" applyProtection="1">
      <alignment horizontal="right" vertical="center" wrapText="1" indent="2" readingOrder="1"/>
      <protection locked="0"/>
    </xf>
    <xf numFmtId="0" fontId="48" fillId="11" borderId="0" xfId="0" applyFont="1" applyFill="1" applyAlignment="1">
      <alignment horizontal="left" vertical="center"/>
    </xf>
    <xf numFmtId="49" fontId="48" fillId="11" borderId="0" xfId="0" applyNumberFormat="1" applyFont="1" applyFill="1" applyAlignment="1">
      <alignment horizontal="left" vertical="center"/>
    </xf>
    <xf numFmtId="0" fontId="15" fillId="0" borderId="0" xfId="0" applyFont="1"/>
    <xf numFmtId="165" fontId="0" fillId="0" borderId="17" xfId="0" applyNumberFormat="1" applyBorder="1"/>
    <xf numFmtId="0" fontId="0" fillId="0" borderId="18" xfId="0" applyBorder="1"/>
    <xf numFmtId="165" fontId="0" fillId="0" borderId="19" xfId="0" applyNumberFormat="1" applyBorder="1"/>
    <xf numFmtId="0" fontId="0" fillId="0" borderId="20" xfId="0" applyBorder="1"/>
    <xf numFmtId="0" fontId="0" fillId="0" borderId="22" xfId="0" applyBorder="1"/>
    <xf numFmtId="1" fontId="0" fillId="0" borderId="17" xfId="0" applyNumberFormat="1" applyBorder="1"/>
    <xf numFmtId="1" fontId="0" fillId="0" borderId="19" xfId="0" applyNumberFormat="1" applyBorder="1"/>
    <xf numFmtId="0" fontId="46" fillId="0" borderId="0" xfId="0" applyFont="1" applyAlignment="1">
      <alignment horizontal="center"/>
    </xf>
    <xf numFmtId="1" fontId="22" fillId="4" borderId="2" xfId="0" applyNumberFormat="1" applyFont="1" applyFill="1" applyBorder="1" applyAlignment="1" applyProtection="1">
      <alignment vertical="center" wrapText="1" readingOrder="1"/>
      <protection locked="0"/>
    </xf>
    <xf numFmtId="1" fontId="3" fillId="0" borderId="0" xfId="1" applyNumberFormat="1" applyFont="1" applyFill="1" applyAlignment="1">
      <alignment horizontal="right" indent="2"/>
    </xf>
    <xf numFmtId="0" fontId="0" fillId="0" borderId="9" xfId="0" applyBorder="1"/>
    <xf numFmtId="0" fontId="0" fillId="0" borderId="10" xfId="0" applyBorder="1"/>
    <xf numFmtId="0" fontId="0" fillId="0" borderId="26" xfId="0" applyBorder="1"/>
    <xf numFmtId="0" fontId="38" fillId="12" borderId="14" xfId="0" applyFont="1" applyFill="1" applyBorder="1" applyAlignment="1">
      <alignment horizontal="center"/>
    </xf>
    <xf numFmtId="0" fontId="0" fillId="12" borderId="14" xfId="0" applyFill="1" applyBorder="1" applyAlignment="1">
      <alignment horizontal="center"/>
    </xf>
    <xf numFmtId="2" fontId="9" fillId="3" borderId="26" xfId="1" applyNumberFormat="1" applyFont="1" applyFill="1" applyBorder="1" applyAlignment="1" applyProtection="1">
      <alignment horizontal="right" vertical="center" wrapText="1" indent="2" readingOrder="1"/>
      <protection locked="0"/>
    </xf>
    <xf numFmtId="0" fontId="0" fillId="0" borderId="4" xfId="0" applyBorder="1"/>
    <xf numFmtId="0" fontId="0" fillId="0" borderId="29" xfId="0" applyBorder="1"/>
    <xf numFmtId="0" fontId="0" fillId="0" borderId="30" xfId="0" applyBorder="1"/>
    <xf numFmtId="0" fontId="0" fillId="0" borderId="32" xfId="0" applyBorder="1"/>
    <xf numFmtId="0" fontId="0" fillId="0" borderId="35" xfId="0" applyBorder="1"/>
    <xf numFmtId="0" fontId="0" fillId="0" borderId="34" xfId="0" applyBorder="1"/>
    <xf numFmtId="1" fontId="8" fillId="0" borderId="2" xfId="0" applyNumberFormat="1" applyFont="1" applyBorder="1" applyAlignment="1" applyProtection="1">
      <alignment horizontal="right" vertical="center" wrapText="1" indent="2" readingOrder="1"/>
      <protection locked="0"/>
    </xf>
    <xf numFmtId="1" fontId="22" fillId="4" borderId="2" xfId="0" applyNumberFormat="1" applyFont="1" applyFill="1" applyBorder="1" applyAlignment="1" applyProtection="1">
      <alignment horizontal="right" vertical="center" wrapText="1" indent="2" readingOrder="1"/>
      <protection locked="0"/>
    </xf>
    <xf numFmtId="0" fontId="0" fillId="0" borderId="27" xfId="0" applyBorder="1"/>
    <xf numFmtId="10" fontId="9" fillId="3" borderId="27" xfId="1" applyNumberFormat="1" applyFont="1" applyFill="1" applyBorder="1" applyAlignment="1" applyProtection="1">
      <alignment horizontal="right" vertical="center" wrapText="1" indent="2" readingOrder="1"/>
      <protection locked="0"/>
    </xf>
    <xf numFmtId="0" fontId="14" fillId="0" borderId="0" xfId="0" applyFont="1" applyAlignment="1">
      <alignment horizontal="left" vertical="center" wrapText="1"/>
    </xf>
    <xf numFmtId="0" fontId="0" fillId="12" borderId="23" xfId="0" applyFill="1" applyBorder="1"/>
    <xf numFmtId="0" fontId="0" fillId="12" borderId="25" xfId="0" applyFill="1" applyBorder="1"/>
    <xf numFmtId="0" fontId="0" fillId="12" borderId="24" xfId="0" applyFill="1" applyBorder="1"/>
    <xf numFmtId="0" fontId="42" fillId="0" borderId="14" xfId="0" applyFont="1" applyBorder="1" applyAlignment="1">
      <alignment horizontal="center"/>
    </xf>
    <xf numFmtId="0" fontId="53" fillId="0" borderId="14" xfId="0" applyFont="1" applyBorder="1" applyAlignment="1">
      <alignment horizontal="center"/>
    </xf>
    <xf numFmtId="0" fontId="0" fillId="12" borderId="14" xfId="0" applyFill="1" applyBorder="1" applyAlignment="1">
      <alignment horizontal="center" vertical="center"/>
    </xf>
    <xf numFmtId="0" fontId="0" fillId="0" borderId="0" xfId="0" applyAlignment="1">
      <alignment wrapText="1"/>
    </xf>
    <xf numFmtId="0" fontId="38" fillId="12" borderId="38" xfId="0" applyFont="1" applyFill="1" applyBorder="1" applyAlignment="1">
      <alignment horizontal="center" vertical="center"/>
    </xf>
    <xf numFmtId="0" fontId="38" fillId="12" borderId="39" xfId="0" applyFont="1" applyFill="1" applyBorder="1" applyAlignment="1">
      <alignment horizontal="center"/>
    </xf>
    <xf numFmtId="0" fontId="38" fillId="12" borderId="38" xfId="0" applyFont="1" applyFill="1" applyBorder="1" applyAlignment="1">
      <alignment horizontal="center"/>
    </xf>
    <xf numFmtId="0" fontId="0" fillId="12" borderId="39" xfId="0" applyFill="1" applyBorder="1" applyAlignment="1">
      <alignment horizontal="center" vertical="center"/>
    </xf>
    <xf numFmtId="49" fontId="38" fillId="12" borderId="38" xfId="0" applyNumberFormat="1" applyFont="1" applyFill="1" applyBorder="1" applyAlignment="1">
      <alignment horizontal="center" vertical="center"/>
    </xf>
    <xf numFmtId="49" fontId="38" fillId="12" borderId="39" xfId="0" applyNumberFormat="1" applyFont="1" applyFill="1" applyBorder="1" applyAlignment="1">
      <alignment horizontal="center"/>
    </xf>
    <xf numFmtId="9" fontId="38" fillId="12" borderId="41" xfId="1" applyFont="1" applyFill="1" applyBorder="1" applyAlignment="1">
      <alignment horizontal="center" vertical="center"/>
    </xf>
    <xf numFmtId="0" fontId="38" fillId="0" borderId="0" xfId="0" applyFont="1" applyAlignment="1">
      <alignment vertical="center"/>
    </xf>
    <xf numFmtId="0" fontId="0" fillId="0" borderId="0" xfId="0" applyAlignment="1">
      <alignment vertical="center"/>
    </xf>
    <xf numFmtId="10" fontId="9" fillId="3" borderId="1" xfId="1" applyNumberFormat="1" applyFont="1" applyFill="1" applyBorder="1" applyAlignment="1" applyProtection="1">
      <alignment horizontal="right" vertical="center" wrapText="1" indent="2" readingOrder="1"/>
      <protection locked="0"/>
    </xf>
    <xf numFmtId="22" fontId="0" fillId="0" borderId="0" xfId="0" applyNumberFormat="1"/>
    <xf numFmtId="0" fontId="38" fillId="0" borderId="0" xfId="0" applyFont="1"/>
    <xf numFmtId="0" fontId="29" fillId="0" borderId="0" xfId="0" applyFont="1"/>
    <xf numFmtId="0" fontId="42" fillId="13" borderId="0" xfId="0" applyFont="1" applyFill="1"/>
    <xf numFmtId="0" fontId="54" fillId="13" borderId="37" xfId="0" applyFont="1" applyFill="1" applyBorder="1"/>
    <xf numFmtId="0" fontId="0" fillId="0" borderId="13" xfId="0" applyBorder="1"/>
    <xf numFmtId="0" fontId="53" fillId="0" borderId="0" xfId="0" applyFont="1"/>
    <xf numFmtId="49" fontId="38" fillId="12" borderId="39" xfId="0" applyNumberFormat="1" applyFont="1" applyFill="1" applyBorder="1" applyAlignment="1">
      <alignment horizontal="center" vertical="center"/>
    </xf>
    <xf numFmtId="0" fontId="38" fillId="0" borderId="14" xfId="0" applyFont="1" applyBorder="1"/>
    <xf numFmtId="0" fontId="43" fillId="0" borderId="0" xfId="0" applyFont="1" applyAlignment="1">
      <alignment horizontal="left"/>
    </xf>
    <xf numFmtId="0" fontId="43" fillId="0" borderId="0" xfId="0" applyFont="1" applyAlignment="1">
      <alignment vertical="center"/>
    </xf>
    <xf numFmtId="0" fontId="44" fillId="0" borderId="0" xfId="0" applyFont="1"/>
    <xf numFmtId="0" fontId="42" fillId="13" borderId="40" xfId="0" applyFont="1" applyFill="1" applyBorder="1"/>
    <xf numFmtId="0" fontId="0" fillId="0" borderId="14" xfId="0" applyBorder="1"/>
    <xf numFmtId="0" fontId="42" fillId="13" borderId="36" xfId="0" applyFont="1" applyFill="1" applyBorder="1"/>
    <xf numFmtId="14" fontId="47" fillId="0" borderId="0" xfId="0" applyNumberFormat="1" applyFont="1"/>
    <xf numFmtId="0" fontId="0" fillId="0" borderId="0" xfId="0" quotePrefix="1"/>
    <xf numFmtId="43" fontId="0" fillId="0" borderId="0" xfId="2" applyFont="1"/>
    <xf numFmtId="43" fontId="0" fillId="0" borderId="0" xfId="0" applyNumberFormat="1"/>
    <xf numFmtId="2" fontId="0" fillId="0" borderId="0" xfId="0" applyNumberFormat="1"/>
    <xf numFmtId="2" fontId="0" fillId="0" borderId="0" xfId="0" applyNumberFormat="1" applyAlignment="1">
      <alignment wrapText="1"/>
    </xf>
    <xf numFmtId="0" fontId="38" fillId="0" borderId="0" xfId="0" applyFont="1" applyAlignment="1">
      <alignment vertical="center" wrapText="1"/>
    </xf>
    <xf numFmtId="0" fontId="0" fillId="0" borderId="0" xfId="0" applyAlignment="1">
      <alignment horizontal="center" vertical="center"/>
    </xf>
    <xf numFmtId="0" fontId="51" fillId="0" borderId="14" xfId="0" applyFont="1" applyBorder="1" applyAlignment="1">
      <alignment horizontal="center" vertical="center"/>
    </xf>
    <xf numFmtId="0" fontId="51" fillId="0" borderId="13" xfId="0" applyFont="1" applyBorder="1" applyAlignment="1">
      <alignment horizontal="left" vertical="center"/>
    </xf>
    <xf numFmtId="0" fontId="42" fillId="13" borderId="45" xfId="0" applyFont="1" applyFill="1" applyBorder="1"/>
    <xf numFmtId="0" fontId="54" fillId="13" borderId="45" xfId="0" applyFont="1" applyFill="1" applyBorder="1"/>
    <xf numFmtId="0" fontId="42" fillId="13" borderId="40" xfId="0" applyFont="1" applyFill="1" applyBorder="1" applyAlignment="1">
      <alignment vertical="center"/>
    </xf>
    <xf numFmtId="0" fontId="42" fillId="13" borderId="27" xfId="0" applyFont="1" applyFill="1" applyBorder="1"/>
    <xf numFmtId="0" fontId="56" fillId="2" borderId="0" xfId="0" applyFont="1" applyFill="1" applyAlignment="1">
      <alignment horizontal="left" vertical="center"/>
    </xf>
    <xf numFmtId="0" fontId="0" fillId="0" borderId="33" xfId="0" applyBorder="1"/>
    <xf numFmtId="0" fontId="4" fillId="0" borderId="32" xfId="0" applyFont="1" applyBorder="1"/>
    <xf numFmtId="0" fontId="4" fillId="0" borderId="35" xfId="0" applyFont="1" applyBorder="1"/>
    <xf numFmtId="0" fontId="0" fillId="0" borderId="32" xfId="0" applyBorder="1" applyAlignment="1">
      <alignment horizontal="left"/>
    </xf>
    <xf numFmtId="0" fontId="0" fillId="0" borderId="31" xfId="0" applyBorder="1"/>
    <xf numFmtId="0" fontId="0" fillId="0" borderId="35" xfId="0" applyBorder="1" applyAlignment="1">
      <alignment horizontal="left"/>
    </xf>
    <xf numFmtId="0" fontId="29" fillId="0" borderId="31" xfId="0" applyFont="1" applyBorder="1" applyAlignment="1">
      <alignment horizontal="left"/>
    </xf>
    <xf numFmtId="0" fontId="4" fillId="0" borderId="0" xfId="0" applyFont="1" applyAlignment="1">
      <alignment horizontal="left"/>
    </xf>
    <xf numFmtId="0" fontId="4" fillId="0" borderId="32" xfId="0" applyFont="1" applyBorder="1" applyAlignment="1">
      <alignment horizontal="left"/>
    </xf>
    <xf numFmtId="0" fontId="42" fillId="13" borderId="46" xfId="0" applyFont="1" applyFill="1" applyBorder="1" applyAlignment="1">
      <alignment horizontal="left" vertical="center"/>
    </xf>
    <xf numFmtId="0" fontId="42" fillId="13" borderId="13" xfId="0" applyFont="1" applyFill="1" applyBorder="1" applyAlignment="1">
      <alignment horizontal="left" vertical="center"/>
    </xf>
    <xf numFmtId="0" fontId="42" fillId="13" borderId="47" xfId="0" applyFont="1" applyFill="1" applyBorder="1" applyAlignment="1">
      <alignment horizontal="left" vertical="center"/>
    </xf>
    <xf numFmtId="0" fontId="58" fillId="14" borderId="0" xfId="0" applyFont="1" applyFill="1"/>
    <xf numFmtId="0" fontId="13" fillId="14" borderId="0" xfId="0" applyFont="1" applyFill="1"/>
    <xf numFmtId="0" fontId="0" fillId="14" borderId="0" xfId="0" applyFill="1"/>
    <xf numFmtId="1" fontId="3" fillId="3" borderId="0" xfId="1" applyNumberFormat="1" applyFont="1" applyFill="1" applyAlignment="1">
      <alignment horizontal="center" vertical="center" wrapText="1"/>
    </xf>
    <xf numFmtId="1" fontId="3" fillId="3" borderId="0" xfId="0" applyNumberFormat="1" applyFont="1" applyFill="1" applyAlignment="1">
      <alignment horizontal="center" vertical="center"/>
    </xf>
    <xf numFmtId="14" fontId="13" fillId="14" borderId="0" xfId="0" applyNumberFormat="1" applyFont="1" applyFill="1"/>
    <xf numFmtId="49" fontId="13" fillId="14" borderId="0" xfId="0" applyNumberFormat="1" applyFont="1" applyFill="1"/>
    <xf numFmtId="0" fontId="0" fillId="0" borderId="0" xfId="0" applyAlignment="1">
      <alignment horizontal="left" wrapText="1"/>
    </xf>
    <xf numFmtId="0" fontId="41" fillId="9" borderId="43" xfId="0" applyFont="1" applyFill="1" applyBorder="1" applyAlignment="1">
      <alignment horizontal="center" vertical="center"/>
    </xf>
    <xf numFmtId="0" fontId="41" fillId="9" borderId="44" xfId="0" applyFont="1" applyFill="1" applyBorder="1" applyAlignment="1">
      <alignment horizontal="center" vertical="center"/>
    </xf>
    <xf numFmtId="0" fontId="41" fillId="9" borderId="39" xfId="0" applyFont="1" applyFill="1" applyBorder="1" applyAlignment="1">
      <alignment horizontal="center" vertical="center"/>
    </xf>
    <xf numFmtId="0" fontId="41" fillId="9" borderId="11" xfId="0" applyFont="1" applyFill="1" applyBorder="1" applyAlignment="1">
      <alignment horizontal="center" vertical="center"/>
    </xf>
    <xf numFmtId="0" fontId="41" fillId="9" borderId="4" xfId="0" applyFont="1" applyFill="1" applyBorder="1" applyAlignment="1">
      <alignment horizontal="center" vertical="center"/>
    </xf>
    <xf numFmtId="0" fontId="41" fillId="9" borderId="42" xfId="0" applyFont="1" applyFill="1" applyBorder="1" applyAlignment="1">
      <alignment horizontal="center" vertical="center"/>
    </xf>
    <xf numFmtId="0" fontId="41" fillId="9" borderId="13" xfId="0" applyFont="1" applyFill="1" applyBorder="1" applyAlignment="1">
      <alignment horizontal="center" vertical="center"/>
    </xf>
    <xf numFmtId="0" fontId="41" fillId="9" borderId="0" xfId="0" applyFont="1" applyFill="1" applyAlignment="1">
      <alignment horizontal="center" vertical="center"/>
    </xf>
    <xf numFmtId="0" fontId="41" fillId="9" borderId="14" xfId="0" applyFont="1" applyFill="1" applyBorder="1" applyAlignment="1">
      <alignment horizontal="center" vertical="center"/>
    </xf>
    <xf numFmtId="0" fontId="55" fillId="0" borderId="13" xfId="0" applyFont="1" applyBorder="1" applyAlignment="1">
      <alignment horizontal="left" vertical="top" wrapText="1"/>
    </xf>
    <xf numFmtId="0" fontId="55" fillId="0" borderId="0" xfId="0" applyFont="1" applyAlignment="1">
      <alignment horizontal="left" vertical="top" wrapText="1"/>
    </xf>
    <xf numFmtId="0" fontId="55" fillId="0" borderId="14" xfId="0" applyFont="1" applyBorder="1" applyAlignment="1">
      <alignment horizontal="left" vertical="top" wrapText="1"/>
    </xf>
    <xf numFmtId="0" fontId="39" fillId="2" borderId="0" xfId="0" applyFont="1" applyFill="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41" fillId="8" borderId="7" xfId="0" applyFont="1" applyFill="1" applyBorder="1" applyAlignment="1">
      <alignment horizontal="center" vertical="top"/>
    </xf>
    <xf numFmtId="0" fontId="41" fillId="8" borderId="8" xfId="0" applyFont="1" applyFill="1" applyBorder="1" applyAlignment="1">
      <alignment horizontal="center" vertical="top"/>
    </xf>
    <xf numFmtId="0" fontId="23" fillId="4" borderId="2" xfId="0" applyFont="1" applyFill="1" applyBorder="1" applyAlignment="1">
      <alignment horizontal="center" vertical="center" wrapText="1" readingOrder="1"/>
    </xf>
    <xf numFmtId="0" fontId="23" fillId="4" borderId="3" xfId="0" applyFont="1" applyFill="1" applyBorder="1" applyAlignment="1">
      <alignment horizontal="center" vertical="center" wrapText="1" readingOrder="1"/>
    </xf>
    <xf numFmtId="0" fontId="7" fillId="4" borderId="1" xfId="0" applyFont="1" applyFill="1" applyBorder="1" applyAlignment="1">
      <alignment horizontal="center" vertical="center" wrapText="1" readingOrder="1"/>
    </xf>
    <xf numFmtId="0" fontId="7" fillId="4" borderId="2" xfId="0" applyFont="1" applyFill="1" applyBorder="1" applyAlignment="1">
      <alignment horizontal="center" vertical="center" wrapText="1" readingOrder="1"/>
    </xf>
    <xf numFmtId="0" fontId="7" fillId="4" borderId="3" xfId="0" applyFont="1" applyFill="1" applyBorder="1" applyAlignment="1">
      <alignment horizontal="center" vertical="center" wrapText="1" readingOrder="1"/>
    </xf>
    <xf numFmtId="0" fontId="7" fillId="5" borderId="1" xfId="0" applyFont="1" applyFill="1" applyBorder="1" applyAlignment="1">
      <alignment horizontal="center" vertical="center" wrapText="1" readingOrder="1"/>
    </xf>
    <xf numFmtId="0" fontId="30" fillId="2" borderId="0" xfId="0" applyFont="1" applyFill="1" applyAlignment="1">
      <alignment horizontal="left" vertical="top" wrapText="1"/>
    </xf>
    <xf numFmtId="0" fontId="7" fillId="4" borderId="9" xfId="0" applyFont="1" applyFill="1" applyBorder="1" applyAlignment="1">
      <alignment horizontal="center" vertical="center" wrapText="1" readingOrder="1"/>
    </xf>
    <xf numFmtId="0" fontId="7" fillId="4" borderId="10" xfId="0" applyFont="1" applyFill="1" applyBorder="1" applyAlignment="1">
      <alignment horizontal="center" vertical="center" wrapText="1" readingOrder="1"/>
    </xf>
    <xf numFmtId="1" fontId="22" fillId="4" borderId="2" xfId="0" applyNumberFormat="1" applyFont="1" applyFill="1" applyBorder="1" applyAlignment="1" applyProtection="1">
      <alignment horizontal="center" vertical="center" wrapText="1" readingOrder="1"/>
      <protection locked="0"/>
    </xf>
    <xf numFmtId="1" fontId="22" fillId="4" borderId="3" xfId="0" applyNumberFormat="1" applyFont="1" applyFill="1" applyBorder="1" applyAlignment="1" applyProtection="1">
      <alignment horizontal="center" vertical="center" wrapText="1" readingOrder="1"/>
      <protection locked="0"/>
    </xf>
    <xf numFmtId="0" fontId="7" fillId="4" borderId="26" xfId="0" applyFont="1" applyFill="1" applyBorder="1" applyAlignment="1">
      <alignment horizontal="center" vertical="center" wrapText="1" readingOrder="1"/>
    </xf>
    <xf numFmtId="0" fontId="7" fillId="4" borderId="11" xfId="0" applyFont="1" applyFill="1" applyBorder="1" applyAlignment="1">
      <alignment horizontal="center" vertical="center" wrapText="1" readingOrder="1"/>
    </xf>
    <xf numFmtId="0" fontId="7" fillId="4" borderId="13" xfId="0" applyFont="1" applyFill="1" applyBorder="1" applyAlignment="1">
      <alignment horizontal="center" vertical="center" wrapText="1" readingOrder="1"/>
    </xf>
    <xf numFmtId="0" fontId="6" fillId="0" borderId="0" xfId="0" applyFont="1" applyAlignment="1">
      <alignment horizontal="left" wrapText="1"/>
    </xf>
    <xf numFmtId="0" fontId="7" fillId="4" borderId="12" xfId="0" applyFont="1" applyFill="1" applyBorder="1" applyAlignment="1">
      <alignment horizontal="center" vertical="center" wrapText="1" readingOrder="1"/>
    </xf>
    <xf numFmtId="0" fontId="7" fillId="4" borderId="14" xfId="0" applyFont="1" applyFill="1" applyBorder="1" applyAlignment="1">
      <alignment horizontal="center" vertical="center" wrapText="1" readingOrder="1"/>
    </xf>
    <xf numFmtId="0" fontId="30" fillId="2" borderId="0" xfId="0" applyFont="1" applyFill="1" applyAlignment="1">
      <alignment horizontal="left" vertical="center" wrapText="1"/>
    </xf>
    <xf numFmtId="166" fontId="28" fillId="0" borderId="33" xfId="0" quotePrefix="1" applyNumberFormat="1" applyFont="1" applyBorder="1" applyAlignment="1">
      <alignment horizontal="left"/>
    </xf>
    <xf numFmtId="166" fontId="28" fillId="0" borderId="34" xfId="0" quotePrefix="1" applyNumberFormat="1" applyFont="1" applyBorder="1" applyAlignment="1">
      <alignment horizontal="left"/>
    </xf>
    <xf numFmtId="166" fontId="28" fillId="0" borderId="35" xfId="0" quotePrefix="1" applyNumberFormat="1" applyFont="1" applyBorder="1" applyAlignment="1">
      <alignment horizontal="left"/>
    </xf>
    <xf numFmtId="0" fontId="26" fillId="2" borderId="28" xfId="0" applyFont="1" applyFill="1" applyBorder="1" applyAlignment="1">
      <alignment horizontal="left" vertical="center"/>
    </xf>
    <xf numFmtId="0" fontId="26" fillId="2" borderId="29" xfId="0" applyFont="1" applyFill="1" applyBorder="1" applyAlignment="1">
      <alignment horizontal="left" vertical="center"/>
    </xf>
    <xf numFmtId="0" fontId="26" fillId="2" borderId="30" xfId="0" applyFont="1" applyFill="1" applyBorder="1" applyAlignment="1">
      <alignment horizontal="left" vertical="center"/>
    </xf>
    <xf numFmtId="166" fontId="27" fillId="0" borderId="31" xfId="0" applyNumberFormat="1" applyFont="1" applyBorder="1" applyAlignment="1">
      <alignment horizontal="left" vertical="center"/>
    </xf>
    <xf numFmtId="166" fontId="27" fillId="0" borderId="0" xfId="0" applyNumberFormat="1" applyFont="1" applyAlignment="1">
      <alignment horizontal="left" vertical="center"/>
    </xf>
    <xf numFmtId="166" fontId="27" fillId="0" borderId="32" xfId="0" applyNumberFormat="1" applyFont="1" applyBorder="1" applyAlignment="1">
      <alignment horizontal="left" vertical="center"/>
    </xf>
    <xf numFmtId="166" fontId="28" fillId="0" borderId="31" xfId="0" quotePrefix="1" applyNumberFormat="1" applyFont="1" applyBorder="1" applyAlignment="1">
      <alignment horizontal="left" vertical="center"/>
    </xf>
    <xf numFmtId="166" fontId="28" fillId="0" borderId="0" xfId="0" quotePrefix="1" applyNumberFormat="1" applyFont="1" applyAlignment="1">
      <alignment horizontal="left" vertical="center"/>
    </xf>
    <xf numFmtId="166" fontId="28" fillId="0" borderId="32" xfId="0" quotePrefix="1" applyNumberFormat="1" applyFont="1" applyBorder="1" applyAlignment="1">
      <alignment horizontal="left" vertical="center"/>
    </xf>
    <xf numFmtId="166" fontId="27" fillId="0" borderId="31" xfId="0" applyNumberFormat="1" applyFont="1" applyBorder="1" applyAlignment="1">
      <alignment horizontal="left"/>
    </xf>
    <xf numFmtId="166" fontId="27" fillId="0" borderId="0" xfId="0" applyNumberFormat="1" applyFont="1" applyAlignment="1">
      <alignment horizontal="left"/>
    </xf>
    <xf numFmtId="166" fontId="27" fillId="0" borderId="32" xfId="0" applyNumberFormat="1" applyFont="1" applyBorder="1" applyAlignment="1">
      <alignment horizontal="left"/>
    </xf>
    <xf numFmtId="0" fontId="3" fillId="0" borderId="0" xfId="0" applyFont="1" applyAlignment="1">
      <alignment wrapText="1"/>
    </xf>
    <xf numFmtId="0" fontId="6" fillId="0" borderId="0" xfId="0" applyFont="1" applyAlignment="1">
      <alignment horizontal="left" vertical="center" wrapText="1"/>
    </xf>
    <xf numFmtId="0" fontId="30" fillId="2" borderId="4" xfId="0" applyFont="1" applyFill="1" applyBorder="1" applyAlignment="1">
      <alignment horizontal="left" vertical="center" wrapText="1"/>
    </xf>
    <xf numFmtId="0" fontId="30" fillId="2" borderId="0" xfId="0" applyFont="1" applyFill="1" applyAlignment="1">
      <alignment horizontal="left" wrapText="1"/>
    </xf>
    <xf numFmtId="0" fontId="7" fillId="4" borderId="5" xfId="0" applyFont="1" applyFill="1" applyBorder="1" applyAlignment="1">
      <alignment horizontal="center" vertical="center" wrapText="1" readingOrder="1"/>
    </xf>
    <xf numFmtId="0" fontId="0" fillId="0" borderId="0" xfId="0" applyAlignment="1">
      <alignment wrapText="1"/>
    </xf>
    <xf numFmtId="0" fontId="31" fillId="2" borderId="0" xfId="0" applyFont="1" applyFill="1" applyAlignment="1">
      <alignment horizontal="left" vertical="center"/>
    </xf>
    <xf numFmtId="0" fontId="38" fillId="2" borderId="31" xfId="0" quotePrefix="1" applyFont="1" applyFill="1" applyBorder="1" applyAlignment="1">
      <alignment horizontal="left"/>
    </xf>
    <xf numFmtId="0" fontId="38" fillId="2" borderId="0" xfId="0" quotePrefix="1" applyFont="1" applyFill="1" applyAlignment="1">
      <alignment horizontal="left"/>
    </xf>
    <xf numFmtId="166" fontId="27" fillId="0" borderId="33" xfId="0" applyNumberFormat="1" applyFont="1" applyBorder="1" applyAlignment="1">
      <alignment horizontal="left" vertical="center"/>
    </xf>
    <xf numFmtId="166" fontId="27" fillId="0" borderId="34" xfId="0" applyNumberFormat="1" applyFont="1" applyBorder="1" applyAlignment="1">
      <alignment horizontal="left" vertical="center"/>
    </xf>
    <xf numFmtId="0" fontId="46" fillId="13" borderId="23" xfId="0" quotePrefix="1" applyFont="1" applyFill="1" applyBorder="1" applyAlignment="1">
      <alignment horizontal="center"/>
    </xf>
    <xf numFmtId="0" fontId="46" fillId="13" borderId="24" xfId="0" applyFont="1" applyFill="1" applyBorder="1" applyAlignment="1">
      <alignment horizontal="center"/>
    </xf>
    <xf numFmtId="0" fontId="46" fillId="13" borderId="25" xfId="0" applyFont="1" applyFill="1" applyBorder="1" applyAlignment="1">
      <alignment horizontal="center"/>
    </xf>
    <xf numFmtId="0" fontId="14" fillId="7" borderId="15" xfId="0" applyFont="1" applyFill="1" applyBorder="1" applyAlignment="1">
      <alignment horizontal="left" vertical="center" wrapText="1"/>
    </xf>
    <xf numFmtId="0" fontId="14" fillId="7" borderId="16" xfId="0" applyFont="1" applyFill="1" applyBorder="1" applyAlignment="1">
      <alignment horizontal="left" vertical="center" wrapText="1"/>
    </xf>
    <xf numFmtId="0" fontId="14" fillId="7" borderId="21" xfId="0" applyFont="1" applyFill="1" applyBorder="1" applyAlignment="1">
      <alignment horizontal="left" vertical="center" wrapText="1"/>
    </xf>
    <xf numFmtId="0" fontId="46" fillId="13" borderId="24" xfId="0" quotePrefix="1" applyFont="1" applyFill="1" applyBorder="1" applyAlignment="1">
      <alignment horizontal="center"/>
    </xf>
    <xf numFmtId="0" fontId="46" fillId="13" borderId="25" xfId="0" quotePrefix="1" applyFont="1" applyFill="1" applyBorder="1" applyAlignment="1">
      <alignment horizontal="center"/>
    </xf>
  </cellXfs>
  <cellStyles count="3">
    <cellStyle name="Milliers" xfId="2" builtinId="3"/>
    <cellStyle name="Normal" xfId="0" builtinId="0"/>
    <cellStyle name="Pourcentage" xfId="1" builtinId="5"/>
  </cellStyles>
  <dxfs count="112">
    <dxf>
      <font>
        <strike/>
        <color theme="4"/>
      </font>
    </dxf>
    <dxf>
      <font>
        <color theme="4"/>
      </font>
      <fill>
        <patternFill>
          <bgColor theme="4" tint="0.79998168889431442"/>
        </patternFill>
      </fill>
    </dxf>
    <dxf>
      <font>
        <color rgb="FF9C0006"/>
      </font>
      <fill>
        <patternFill>
          <bgColor rgb="FFFFC7CE"/>
        </patternFill>
      </fill>
    </dxf>
    <dxf>
      <font>
        <strike/>
        <color auto="1"/>
      </font>
    </dxf>
    <dxf>
      <numFmt numFmtId="0" formatCode="General"/>
    </dxf>
    <dxf>
      <font>
        <b val="0"/>
        <i val="0"/>
        <strike val="0"/>
        <condense val="0"/>
        <extend val="0"/>
        <outline val="0"/>
        <shadow val="0"/>
        <u val="none"/>
        <vertAlign val="baseline"/>
        <sz val="11"/>
        <color theme="1"/>
        <name val="Century Gothic"/>
        <family val="2"/>
        <scheme val="minor"/>
      </font>
      <numFmt numFmtId="35" formatCode="_-* #,##0.00_-;\-* #,##0.00_-;_-* &quot;-&quot;??_-;_-@_-"/>
    </dxf>
    <dxf>
      <numFmt numFmtId="30" formatCode="@"/>
    </dxf>
    <dxf>
      <numFmt numFmtId="30" formatCode="@"/>
    </dxf>
    <dxf>
      <numFmt numFmtId="30" formatCode="@"/>
    </dxf>
    <dxf>
      <numFmt numFmtId="30" formatCode="@"/>
    </dxf>
    <dxf>
      <numFmt numFmtId="0" formatCode="General"/>
    </dxf>
    <dxf>
      <numFmt numFmtId="0" formatCode="General"/>
    </dxf>
    <dxf>
      <numFmt numFmtId="0" formatCode="General"/>
    </dxf>
    <dxf>
      <numFmt numFmtId="4" formatCode="#,##0.00"/>
    </dxf>
    <dxf>
      <numFmt numFmtId="0" formatCode="General"/>
    </dxf>
    <dxf>
      <numFmt numFmtId="4" formatCode="#,##0.00"/>
    </dxf>
    <dxf>
      <numFmt numFmtId="0" formatCode="General"/>
    </dxf>
    <dxf>
      <numFmt numFmtId="4" formatCode="#,##0.00"/>
    </dxf>
    <dxf>
      <numFmt numFmtId="0" formatCode="General"/>
    </dxf>
    <dxf>
      <numFmt numFmtId="4" formatCode="#,##0.00"/>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27" formatCode="dd/mm/yyyy\ hh:mm"/>
    </dxf>
    <dxf>
      <numFmt numFmtId="4" formatCode="#,##0.00"/>
    </dxf>
    <dxf>
      <numFmt numFmtId="27" formatCode="dd/mm/yyyy\ hh:mm"/>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30" formatCode="@"/>
    </dxf>
    <dxf>
      <numFmt numFmtId="0" formatCode="General"/>
    </dxf>
    <dxf>
      <numFmt numFmtId="30" formatCode="@"/>
    </dxf>
    <dxf>
      <numFmt numFmtId="30" formatCode="@"/>
    </dxf>
    <dxf>
      <numFmt numFmtId="30" formatCode="@"/>
    </dxf>
    <dxf>
      <numFmt numFmtId="30" formatCode="@"/>
    </dxf>
    <dxf>
      <numFmt numFmtId="30" formatCode="@"/>
    </dxf>
    <dxf>
      <numFmt numFmtId="30" formatCode="@"/>
    </dxf>
    <dxf>
      <alignment horizontal="general" vertical="bottom" textRotation="0" wrapText="1" indent="0" justifyLastLine="0" shrinkToFit="0"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0" formatCode="@"/>
    </dxf>
    <dxf>
      <numFmt numFmtId="4" formatCode="#,##0.00"/>
    </dxf>
    <dxf>
      <numFmt numFmtId="4" formatCode="#,##0.00"/>
    </dxf>
    <dxf>
      <numFmt numFmtId="30" formatCode="@"/>
    </dxf>
    <dxf>
      <numFmt numFmtId="30" formatCode="@"/>
    </dxf>
    <dxf>
      <numFmt numFmtId="30" formatCode="@"/>
    </dxf>
    <dxf>
      <numFmt numFmtId="30" formatCode="@"/>
    </dxf>
    <dxf>
      <numFmt numFmtId="30" formatCode="@"/>
    </dxf>
    <dxf>
      <numFmt numFmtId="30" formatCode="@"/>
    </dxf>
    <dxf>
      <alignment horizontal="general" vertical="bottom" textRotation="0" wrapText="1" indent="0" justifyLastLine="0" shrinkToFit="0" readingOrder="0"/>
    </dxf>
    <dxf>
      <numFmt numFmtId="4" formatCode="#,##0.00"/>
    </dxf>
    <dxf>
      <numFmt numFmtId="4" formatCode="#,##0.00"/>
    </dxf>
    <dxf>
      <numFmt numFmtId="4" formatCode="#,##0.00"/>
    </dxf>
    <dxf>
      <numFmt numFmtId="4" formatCode="#,##0.00"/>
    </dxf>
    <dxf>
      <numFmt numFmtId="4" formatCode="#,##0.00"/>
    </dxf>
    <dxf>
      <numFmt numFmtId="4" formatCode="#,##0.00"/>
    </dxf>
    <dxf>
      <numFmt numFmtId="2" formatCode="0.00"/>
    </dxf>
    <dxf>
      <numFmt numFmtId="2"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30" formatCode="@"/>
    </dxf>
    <dxf>
      <numFmt numFmtId="30" formatCode="@"/>
    </dxf>
    <dxf>
      <numFmt numFmtId="30" formatCode="@"/>
    </dxf>
    <dxf>
      <numFmt numFmtId="30" formatCode="@"/>
    </dxf>
    <dxf>
      <numFmt numFmtId="30" formatCode="@"/>
    </dxf>
    <dxf>
      <alignment horizontal="general" vertical="bottom" textRotation="0" wrapText="1" indent="0" justifyLastLine="0" shrinkToFit="0" readingOrder="0"/>
    </dxf>
    <dxf>
      <alignment horizontal="left" vertical="bottom" textRotation="0" indent="0" justifyLastLine="0" shrinkToFit="0" readingOrder="0"/>
    </dxf>
    <dxf>
      <alignment horizontal="left" vertical="top" textRotation="0" wrapText="0" indent="0" justifyLastLine="0" shrinkToFit="0" readingOrder="0"/>
    </dxf>
    <dxf>
      <font>
        <color theme="0"/>
      </font>
      <fill>
        <patternFill>
          <fgColor rgb="FF15383B"/>
        </patternFill>
      </fill>
    </dxf>
    <dxf>
      <fill>
        <patternFill patternType="solid">
          <fgColor theme="4" tint="0.79998168889431442"/>
          <bgColor theme="4" tint="0.79998168889431442"/>
        </patternFill>
      </fill>
    </dxf>
    <dxf>
      <fill>
        <patternFill patternType="solid">
          <fgColor rgb="FF6AAC90"/>
          <bgColor rgb="FFAED2C3"/>
        </patternFill>
      </fill>
    </dxf>
    <dxf>
      <font>
        <b/>
        <color theme="1"/>
      </font>
    </dxf>
    <dxf>
      <font>
        <b/>
        <color theme="1"/>
      </font>
    </dxf>
    <dxf>
      <font>
        <b/>
        <color theme="1"/>
      </font>
      <fill>
        <patternFill>
          <fgColor rgb="FF1E5155"/>
        </patternFill>
      </fill>
      <border>
        <top style="double">
          <color rgb="FF15383B"/>
        </top>
      </border>
    </dxf>
    <dxf>
      <font>
        <color theme="0"/>
      </font>
      <fill>
        <patternFill patternType="solid">
          <fgColor rgb="FF15383B"/>
          <bgColor rgb="FF006666"/>
        </patternFill>
      </fill>
    </dxf>
  </dxfs>
  <tableStyles count="2" defaultTableStyle="TableStyleMedium2" defaultPivotStyle="PivotStyleLight16">
    <tableStyle name="Mon tableau" pivot="0" count="6" xr9:uid="{C24C47A5-F43B-49B7-8BBB-C929C12BADE8}">
      <tableStyleElement type="headerRow" dxfId="111"/>
      <tableStyleElement type="totalRow" dxfId="110"/>
      <tableStyleElement type="firstColumn" dxfId="109"/>
      <tableStyleElement type="lastColumn" dxfId="108"/>
      <tableStyleElement type="firstRowStripe" dxfId="107"/>
      <tableStyleElement type="firstColumnStripe" dxfId="106"/>
    </tableStyle>
    <tableStyle name="Style de tableau 1" pivot="0" count="1" xr9:uid="{46D5E0E4-88E5-47A7-956A-5F33CBC2BC6E}">
      <tableStyleElement type="wholeTable" dxfId="105"/>
    </tableStyle>
  </tableStyles>
  <colors>
    <mruColors>
      <color rgb="FF006666"/>
      <color rgb="FFAED2C3"/>
      <color rgb="FF6AAC90"/>
      <color rgb="FF1E5155"/>
      <color rgb="FF37949B"/>
      <color rgb="FF15383B"/>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DA63D64-5C86-49DE-827E-157D87C0B331}" name="Tableau6" displayName="Tableau6" ref="A1:C10" totalsRowShown="0">
  <autoFilter ref="A1:C10" xr:uid="{FEC8ABE8-7EEB-4F5E-BFD9-27D1537E6780}"/>
  <tableColumns count="3">
    <tableColumn id="1" xr3:uid="{24352BD7-98E7-405E-9EE3-9DDA86A3B33E}" name="Version" dataDxfId="104"/>
    <tableColumn id="2" xr3:uid="{A14E671F-F39A-4503-8060-67D14968D218}" name="Modifications/Ajouts" dataDxfId="103"/>
    <tableColumn id="3" xr3:uid="{57882FBC-3B5B-4F22-B110-7EB977122110}" name="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80668D-40AF-4F4F-8BA4-09933E79AA57}" name="TableauB15" displayName="TableauB15" ref="B16:W438" totalsRowCount="1" headerRowDxfId="102">
  <autoFilter ref="B16:W437" xr:uid="{42C457EA-F6BC-42D0-87A0-FEC7CF22E369}"/>
  <sortState xmlns:xlrd2="http://schemas.microsoft.com/office/spreadsheetml/2017/richdata2" ref="B17:V17">
    <sortCondition ref="E16:E17"/>
  </sortState>
  <tableColumns count="22">
    <tableColumn id="16" xr3:uid="{F146551F-C3CE-49F4-BB7C-5583EEDF4696}" name="Société" dataDxfId="101"/>
    <tableColumn id="3" xr3:uid="{2E6D3AC3-F896-44FA-83EF-21754D9BA08C}" name="Paie - Période" dataDxfId="100"/>
    <tableColumn id="6" xr3:uid="{D27230D8-F623-4484-8ABE-F956765A55C5}" name="Matricule" dataDxfId="99"/>
    <tableColumn id="1" xr3:uid="{AB39E46B-8BCC-44F9-A554-4BB759EB9B21}" name="Nom et Prénom" totalsRowFunction="count" dataDxfId="98"/>
    <tableColumn id="7" xr3:uid="{B8CBA4CE-DDE4-4FEC-90FF-1BAA155F8F08}" name="Sexe" totalsRowFunction="count" dataDxfId="97" totalsRowDxfId="96"/>
    <tableColumn id="20" xr3:uid="{05933F9B-4CF8-4C7D-81F3-C7B856847288}" name="Nb" totalsRowFunction="countNums" totalsRowDxfId="95"/>
    <tableColumn id="19" xr3:uid="{0C23666C-C2F7-48B9-8CD6-936E4637685B}" name="ETP" totalsRowFunction="sum" dataDxfId="94" totalsRowDxfId="93"/>
    <tableColumn id="5" xr3:uid="{3AE89FC2-6839-445D-9368-76F09449B018}" name="ETP_FH" totalsRowFunction="sum" dataDxfId="92" totalsRowDxfId="91"/>
    <tableColumn id="8" xr3:uid="{C1C9A7A3-EB2D-4127-B569-FB0AD0089A1C}" name="Salaire à proratiser" totalsRowFunction="sum" dataDxfId="90" totalsRowDxfId="89"/>
    <tableColumn id="9" xr3:uid="{93B9B9D9-1840-4E7A-9E0C-AD4FAA7043CC}" name="Salaire non proratiser" totalsRowFunction="sum" dataDxfId="88" totalsRowDxfId="87"/>
    <tableColumn id="11" xr3:uid="{B01D772C-55EF-4191-A42D-EAD19A9C78CE}" name="Promotion?" totalsRowFunction="sum" dataDxfId="86" totalsRowDxfId="85"/>
    <tableColumn id="12" xr3:uid="{F9703295-0F62-4C37-B290-FF1F4C503383}" name="Présence" dataDxfId="84" totalsRowDxfId="83">
      <calculatedColumnFormula>IF(TableauB15[[#This Row],[ETP_FH]]&gt;0,IF(TableauB15[[#This Row],[ETP]]=TableauB15[[#This Row],[ETP_FH]],1,IF(TableauB15[[#This Row],[ETP]]=1,TableauB15[[#This Row],[ETP_FH]],IFERROR((TableauB15[[#This Row],[ETP_FH]]/TableauB15[[#This Row],[ETP]]),0)*1)),0)</calculatedColumnFormula>
    </tableColumn>
    <tableColumn id="21" xr3:uid="{E9A3A0B2-0127-42BC-A139-47A6DF18AAED}" name="Présence Rem ETP" dataDxfId="82" totalsRowDxfId="81">
      <calculatedColumnFormula>IF(TableauB15[[#This Row],[ETP_FH]]&lt;0.001,0,1)</calculatedColumnFormula>
    </tableColumn>
    <tableColumn id="10" xr3:uid="{A67854BB-4A13-49A7-BCB3-46B797153CE9}" name="Rémunération ETP" totalsRowFunction="sum" dataDxfId="80" totalsRowDxfId="79">
      <calculatedColumnFormula>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calculatedColumnFormula>
    </tableColumn>
    <tableColumn id="24" xr3:uid="{7C78C44B-772B-442E-8D6D-053EF71419BF}" name="Rémunération annuelle ETP" totalsRowFunction="sum" dataDxfId="78" totalsRowDxfId="77">
      <calculatedColumnFormula>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calculatedColumnFormula>
    </tableColumn>
    <tableColumn id="15" xr3:uid="{045E4B4E-5655-44CE-999D-56366EB67E11}" name="Age" dataDxfId="76" totalsRowDxfId="75">
      <calculatedColumnFormula>_xll.Assistant.XL.RIK_AC("INF04__;INF04@E=0,S=1253,G=0,T=0,P=0:@R=A,S=1260,V={0}:R=B,S=1018,V={1}:R=C,S=1092,V={2}:R=D,S=1014,V={3}:R=E,S=1260,V={4}:",$C$2,$P$14,$C$4,$D17,$B17)</calculatedColumnFormula>
    </tableColumn>
    <tableColumn id="2" xr3:uid="{32FEB53F-E2B5-4E81-9294-596BC8F5A143}" name="CSP Parite" dataDxfId="74">
      <calculatedColumnFormula>_xll.Assistant.XL.RIK_AC("INF04__;INF04@E=0,S=42,G=0,T=0,P=0:@R=A,S=1260,V={0}:R=B,S=1018,V={1}:R=C,S=1092,V={2}:R=D,S=1014,V={3}:R=E,S=1260,V={4}:",$C$2,$R$14,$C$4,$D17,$B17)</calculatedColumnFormula>
    </tableColumn>
    <tableColumn id="13" xr3:uid="{A02DF4E7-4D2D-4FE6-849F-899079265929}" name="Niveau" dataDxfId="73">
      <calculatedColumnFormula>_xll.Assistant.XL.RIK_AC("INF04__;INF04@E=0,S=1064,G=0,T=0,P=0:@R=A,S=1260,V={0}:R=B,S=1018,V={1}:R=C,S=1092,V={2}:R=D,S=1014,V={3}:R=E,S=1260,V={4}:",$C$2,$R$14,$C$4,$D17,$B17)</calculatedColumnFormula>
    </tableColumn>
    <tableColumn id="14" xr3:uid="{81201FA8-2A56-4307-8E48-27C3A88AED88}" name="Info libre" dataDxfId="72">
      <calculatedColumnFormula>_xll.Assistant.XL.RIK_AC("INF04__;INF04@E=0,S=49,G=0,T=0,P=0:@R=A,S=1260,V={0}:R=B,S=1018,V={1}:R=C,S=1092,V={2}:R=D,S=1014,V={3}:R=E,S=1260,V={4}:R=F,S=48,V={5}:",$C$2,$R$14,$C$4,$D17,$B17,T$14)</calculatedColumnFormula>
    </tableColumn>
    <tableColumn id="17" xr3:uid="{A41C5FFF-3838-412C-9878-5EFC7FFFFF5A}" name="Coefficient" dataDxfId="71">
      <calculatedColumnFormula>_xll.Assistant.XL.RIK_AC("INF04__;INF04@E=0,S=1076,G=0,T=0,P=0:@R=A,S=1260,V={0}:R=B,S=1018,V={1}:R=C,S=1092,V={2}:R=D,S=1014,V={3}:R=E,S=1260,V={4}:",$C$2,$R$14,$C$4,$D17,$B17)</calculatedColumnFormula>
    </tableColumn>
    <tableColumn id="23" xr3:uid="{4A1D574F-E8A9-4C64-ACD5-733632C18B8B}" name="Effectif" dataDxfId="70">
      <calculatedColumnFormula>IFERROR(IF(TableauB15[[#This Row],[Rémunération annuelle ETP]]&gt;0,SUM(1/COUNTIF(TableauB15[Nom et Prénom],TableauB15[Nom et Prénom])),0),0)</calculatedColumnFormula>
    </tableColumn>
    <tableColumn id="4" xr3:uid="{78C595F5-AE3C-4149-8516-0AA73A1BD7BB}" name="Promotion à prendre en compte?" dataDxfId="69">
      <calculatedColumnFormula>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calculatedColumnFormula>
    </tableColumn>
  </tableColumns>
  <tableStyleInfo name="Mon tableau"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9AD64BD-DBFD-4D69-8991-60065030E439}" name="TableauB15" displayName="TableauB15_1" ref="B16:P20" totalsRowCount="1" headerRowDxfId="68">
  <autoFilter ref="B16:P19" xr:uid="{19AD64BD-DBFD-4D69-8991-60065030E439}"/>
  <tableColumns count="15">
    <tableColumn id="16" xr3:uid="{D69D7B28-91D3-4FD3-AC02-2D0336E6EB76}" name="Société" dataDxfId="67"/>
    <tableColumn id="19" xr3:uid="{3388218D-7589-4C10-BE10-31B86EF42A24}" name="Paie - Année" dataDxfId="66"/>
    <tableColumn id="6" xr3:uid="{291265F7-0D8C-4B46-85C2-E6282ACA5CA9}" name="Matricule" dataDxfId="65"/>
    <tableColumn id="1" xr3:uid="{BDEC6AE6-8FE3-4C37-A93B-58DDABA01958}" name="Nom et Prénom" dataDxfId="64"/>
    <tableColumn id="7" xr3:uid="{480CE903-4355-44D2-A92E-C799D9172844}" name="Sexe" dataDxfId="63"/>
    <tableColumn id="10" xr3:uid="{99FFF529-3290-428F-9804-EE4637AC244F}" name="Nb" dataDxfId="62"/>
    <tableColumn id="22" xr3:uid="{A9E22EBB-AD4C-413A-975A-7E27E654CEF0}" name="Augmentation" dataDxfId="61" totalsRowDxfId="60"/>
    <tableColumn id="4" xr3:uid="{FA76539D-6498-4B44-B26E-78ED908DBAB7}" name="Augmentation liée à une promotion" dataDxfId="59" totalsRowDxfId="58"/>
    <tableColumn id="11" xr3:uid="{ADB75FFB-6370-45BB-9AF3-CB5CA7569F05}" name="Promotion?" dataDxfId="57" totalsRowDxfId="56"/>
    <tableColumn id="8" xr3:uid="{6DCDEF65-B1E4-493D-86A0-CB60B1F2CE8B}" name="CSP Parite" dataDxfId="55">
      <calculatedColumnFormula>_xll.Assistant.XL.RIK_AC("INF04__;INF04@E=0,S=42,G=0,T=0,P=0:@R=A,S=1260,V={0}:R=B,S=1018,V={1}:R=C,S=1092,V={2}:R=D,S=1014,V={3}:R=E,S=1260,V={4}:",$C$2,$K$14,$C$4,$D17,$B17)</calculatedColumnFormula>
    </tableColumn>
    <tableColumn id="2" xr3:uid="{9AE71DFD-2788-4CE2-B962-CD0F61982CA7}" name="Niveau" dataDxfId="54">
      <calculatedColumnFormula>_xll.Assistant.XL.RIK_AC("INF04__;INF04@E=0,S=1064,G=0,T=0,P=0:@R=A,S=1260,V={0}:R=B,S=1018,V={1}:R=C,S=1092,V={2}:R=D,S=1014,V={3}:R=E,S=1260,V={4}:",$C$2,$K$14,$C$4,$D17,$B17)</calculatedColumnFormula>
    </tableColumn>
    <tableColumn id="13" xr3:uid="{32912666-2F08-4851-87FA-CEDCA894ECF4}" name="Info libre" dataDxfId="53">
      <calculatedColumnFormula>_xll.Assistant.XL.RIK_AC("INF04__;INF04@E=0,S=49,G=0,T=0,P=0:@R=A,S=1260,V={0}:R=B,S=1018,V={1}:R=C,S=1092,V={2}:R=D,S=1014,V={3}:R=E,S=1260,V={4}:R=F,S=48,V={5}:",$C$2,$K$14,$C$4,$D17,$B17,M$14)</calculatedColumnFormula>
    </tableColumn>
    <tableColumn id="14" xr3:uid="{3FFF449A-B5A4-4803-BD61-8EB48AA6DE67}" name="Coefficient" dataDxfId="52">
      <calculatedColumnFormula>_xll.Assistant.XL.RIK_AC("INF04__;INF04@E=0,S=1076,G=0,T=0,P=0:@R=A,S=1260,V={0}:R=B,S=1018,V={1}:R=C,S=1092,V={2}:R=D,S=1014,V={3}:R=E,S=1260,V={4}:",$C$2,$K$14,$C$4,$D17,$B17)</calculatedColumnFormula>
    </tableColumn>
    <tableColumn id="12" xr3:uid="{A99E42B3-B3FA-431C-9FEF-45380CB1D5EB}" name="Présence" dataDxfId="51">
      <calculatedColumnFormula>_xll.Assistant.XL.RIK_AC("INF04__;INF02@E=1,S=1022,G=0,T=0,P=0:@R=A,S=1257,V={0}:R=B,S=1247,V=Réel:R=C,S=1092,V={1}:R=D,S=1010,V={2}:R=F,S=1257,V={3}:R=G,S=1249,V={4}:",$C$2,$C$4,$O$14,$B17,$D17)</calculatedColumnFormula>
    </tableColumn>
    <tableColumn id="17" xr3:uid="{F725A25F-4099-42C3-A3CE-7BA9FE08E3E0}" name="Totalisation Augmentations" dataDxfId="50">
      <calculatedColumnFormula>IF(Paramètres!$D$4="+250 salariés",IF(AND(TableauB15_1[[#This Row],[Augmentation]]&gt;0,TableauB15_1[[#This Row],[Augmentation liée à une promotion]]="Non",TableauB15_1[[#This Row],[Présence]]&gt;=6),1,0),IF(AND(TableauB15_1[[#This Row],[Augmentation]]&gt;0,TableauB15_1[[#This Row],[Présence]]&gt;=6),1,0))</calculatedColumnFormula>
    </tableColumn>
  </tableColumns>
  <tableStyleInfo name="Mon tableau"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6455D5-269D-4765-9247-EA807F5B4083}" name="TableauC9" displayName="TableauC9" ref="C10:Z14" totalsRowCount="1" headerRowDxfId="49">
  <autoFilter ref="C10:Z13" xr:uid="{186455D5-269D-4765-9247-EA807F5B4083}"/>
  <tableColumns count="24">
    <tableColumn id="1" xr3:uid="{CC902E96-13AF-44A6-B066-BE558A561996}" name="Société" totalsRowLabel="Total" dataDxfId="48"/>
    <tableColumn id="2" xr3:uid="{C92D6411-801F-4164-ABFF-842005C1920D}" name="Matricule" dataDxfId="47"/>
    <tableColumn id="3" xr3:uid="{0233CBE4-922B-4D6C-BB2E-2F20345CE681}" name="Nom et Prénom" dataDxfId="46"/>
    <tableColumn id="9" xr3:uid="{A7D74D01-30C6-4634-B68A-3C5D8C634614}" name="CSP Parite F/H" dataDxfId="45"/>
    <tableColumn id="4" xr3:uid="{7AC2A24F-8444-419E-8963-892C1CF2BDE4}" name="Sexe" dataDxfId="44"/>
    <tableColumn id="5" xr3:uid="{A5297B24-491C-49A2-BB78-3FB8CE3F15DB}" name="Age" totalsRowFunction="max" dataDxfId="43" totalsRowDxfId="42"/>
    <tableColumn id="6" xr3:uid="{2E4BDF48-FFAC-4008-B578-51174469A25E}" name="Indicateur - Libellé" dataDxfId="41"/>
    <tableColumn id="7" xr3:uid="{55D62D79-FA79-4364-90B0-D55903F31A76}" name="Natures d'évènements - Date Début Période" totalsRowFunction="min" dataDxfId="40" totalsRowDxfId="39"/>
    <tableColumn id="8" xr3:uid="{BA98CED3-52BC-4708-8754-B0971087C5EC}" name="Natures d'évènements - Date Fin Période" totalsRowFunction="max" dataDxfId="38" totalsRowDxfId="37"/>
    <tableColumn id="11" xr3:uid="{CD42DB9D-1131-4AB5-88EA-53FBF7B6344C}" name="Date Retour Congés" dataDxfId="36" totalsRowDxfId="35">
      <calculatedColumnFormula>_xll.Assistant.XL.RIK_AC("INF04__;INF02@E=4,S=1020,G=0,T=0,P=0:@R=A,S=1257,V={0}:R=B,S=1247,V=Réel:R=C,S=1257,V={1}:R=D,S=1010,V={2}:R=E,S=1018,V={3}:R=F,S=1249,V={4}:R=G,S=25,V=Oui:",$D$1,$C11,$D$2,$D$3,$D11)</calculatedColumnFormula>
    </tableColumn>
    <tableColumn id="16" xr3:uid="{6DA5C60A-764E-42B7-96FF-4896E2E99500}" name="De retour avant fin période réf?" dataDxfId="34" totalsRowDxfId="33">
      <calculatedColumnFormula>IFERROR(IF(YEAR(TableauC9[[#This Row],[Date Retour Congés]])=YEAR(Paramètres!$E$7),"OUI","NON"),"NON")</calculatedColumnFormula>
    </tableColumn>
    <tableColumn id="12" xr3:uid="{E72D639F-53EA-4875-8823-C658205AD09D}" name="Période de congés" dataDxfId="32" totalsRowDxfId="31">
      <calculatedColumnFormula>TEXT(TableauC9[[#This Row],[Natures d''évènements - Date Début Période]],"JJ/MM/AAAA")&amp;".."&amp;TEXT(TableauC9[[#This Row],[Natures d''évènements - Date Fin Période]],"JJ/MM/AAAA")</calculatedColumnFormula>
    </tableColumn>
    <tableColumn id="13" xr3:uid="{A698C3EB-6F70-45DE-B383-9C387A60B8E7}" name="Période de définition de l'augmentation" dataDxfId="30" totalsRowDxfId="29">
      <calculatedColumnFormula>TEXT(TableauC9[[#This Row],[Natures d''évènements - Date Début Période]],"JJ/MM/AAAA")&amp;".."&amp;TEXT(Paramètres!$E$7,"JJ/MM/AAAA")</calculatedColumnFormula>
    </tableColumn>
    <tableColumn id="26" xr3:uid="{44D8E3F3-65B0-444B-9D53-84DA6FD78DBD}" name="CSP Parite" dataDxfId="28" totalsRowDxfId="27">
      <calculatedColumnFormula>_xll.Assistant.XL.RIK_AC("INF04__;INF04@E=0,S=42,G=0,T=0,P=0:@R=A,S=1260,V={0}:R=B,S=1018,V={1}:R=D,S=1014,V={2}:R=E,S=1260,V={3}:",$D$1,$Q$7,$D11,$C11)</calculatedColumnFormula>
    </tableColumn>
    <tableColumn id="25" xr3:uid="{71EE81C2-0E7F-44F5-8C8D-736D676ECC6A}" name="Niveau" dataDxfId="26" totalsRowDxfId="25">
      <calculatedColumnFormula>_xll.Assistant.XL.RIK_AC("INF04__;INF04@E=0,S=1064,G=0,T=0,P=0:@R=A,S=1260,V={0}:R=B,S=1018,V={1}:R=C,S=1014,V={2}:R=D,S=1260,V={3}:",$D$1,$Q$7,$D11,$C11)</calculatedColumnFormula>
    </tableColumn>
    <tableColumn id="24" xr3:uid="{AAB11CAE-D6AA-4E51-8935-F64A8890F634}" name="Info libre" dataDxfId="24" totalsRowDxfId="23">
      <calculatedColumnFormula>_xll.Assistant.XL.RIK_AC("INF04__;INF04@E=0,S=49,G=0,T=0,P=0:@R=A,S=1260,V={0}:R=B,S=1018,V={1}:R=C,S=1014,V={2}:R=D,S=1260,V={3}:R=E,S=48,V={4}:",$D$1,$Q$7,$D11,$C11,$S$7)</calculatedColumnFormula>
    </tableColumn>
    <tableColumn id="23" xr3:uid="{566CED07-7D8E-45D2-B42B-1B445AE91758}" name="Coefficient" dataDxfId="22" totalsRowDxfId="21">
      <calculatedColumnFormula>_xll.Assistant.XL.RIK_AC("INF04__;INF04@E=0,S=1076,G=0,T=0,P=0:@R=A,S=1260,V={0}:R=B,S=1018,V={1}:R=C,S=1014,V={2}:R=D,S=1260,V={3}:",$D$1,$Q$7,$D11,$C11)</calculatedColumnFormula>
    </tableColumn>
    <tableColumn id="31" xr3:uid="{74301081-4426-4710-A8DB-2A9CB46CCF83}" name="Augmentations salariales sur la période de congés et sur la même CSP Parite" dataDxfId="20" totalsRowDxfId="19">
      <calculatedColumnFormula>_xll.Assistant.XL.RIK_AC("INF04__;INF02@E=8,S=1249,G=0,T=0,P=0:@R=A,S=1257,V={0}:R=B,S=1018,V={1}:R=C,S=22,V=&lt;&gt;Aucune:R=D,S=1257,V={2}:R=E,S=20,V={3}:",$D$1,$N11,$C11,$P11)</calculatedColumnFormula>
    </tableColumn>
    <tableColumn id="30" xr3:uid="{863408A3-4835-42FB-8900-2BC8B3506068}" name="Augmentations salariales sur la période de congés et sur le même niveau" dataDxfId="18" totalsRowDxfId="17">
      <calculatedColumnFormula>_xll.Assistant.XL.RIK_AC("INF04__;INF02@E=8,S=1249,G=0,T=0,P=0:@R=A,S=1257,V={0}:R=B,S=1018,V={1}:R=C,S=22,V=&lt;&gt;Aucune:R=D,S=1257,V={2}:R=E,S=1064,V={3}:",$D$1,$N11,$C11,$Q11)</calculatedColumnFormula>
    </tableColumn>
    <tableColumn id="29" xr3:uid="{5CF6D9E8-AF18-4EFB-8E03-6C942A475C12}" name="Augmentations salariales sur la période de congés et sur la même info libre" dataDxfId="16" totalsRowDxfId="15">
      <calculatedColumnFormula>_xll.Assistant.XL.RIK_AC("INF04__;INF02@E=8,S=1249,G=0,T=0,P=0:@R=A,S=1257,V={0}:R=B,S=1018,V={1}:R=C,S=22,V=&lt;&gt;Aucune:R=D,S=1257,V={2}:R=E,S=26,V={3}:R=F,S=28,V={4}:",$D$1,$N11,$C11,$S$7,$R11)</calculatedColumnFormula>
    </tableColumn>
    <tableColumn id="28" xr3:uid="{BD4F8601-5987-4D4D-8786-E1D99E5966A3}" name="Augmentations salariales sur la période de congés et sur le même coefficient" dataDxfId="14" totalsRowDxfId="13">
      <calculatedColumnFormula>_xll.Assistant.XL.RIK_AC("INF04__;INF02@E=8,S=1249,G=0,T=0,P=0:@R=A,S=1257,V={0}:R=B,S=1018,V={1}:R=C,S=22,V=&lt;&gt;Aucune:R=D,S=1257,V={2}:R=E,S=1076,V={3}:",$D$1,$N11,$C11,$S11)</calculatedColumnFormula>
    </tableColumn>
    <tableColumn id="14" xr3:uid="{43913FAD-8E1C-4E1A-A4BA-1104FF27B217}" name="Augmentation de la salariée sur la période de définition" totalsRowFunction="sum" dataDxfId="12">
      <calculatedColumnFormula>_xll.Assistant.XL.RIK_AC("INF04__;INF02@E=8,S=1249,G=0,T=0,P=0:@R=A,S=1257,V={0}:R=B,S=1018,V={1}:R=C,S=22,V={2}:R=D,S=1257,V={3}:R=E,S=1249,V={4}:R=F,S=1250,V={5}:",$D$1,$O11,$X$7,$C11,$D11,$E11)</calculatedColumnFormula>
    </tableColumn>
    <tableColumn id="17" xr3:uid="{82751700-363C-44C3-A377-E3FC046370F8}" name="Salariée à prendre en compte?" totalsRowFunction="sum" dataDxfId="11">
      <calculatedColumnFormula>IF(TableauC9[[#This Row],[De retour avant fin période réf?]]="OUI",IF(AND(Paramètres!$D$24="CSP H/F",TableauC9[[#This Row],[Augmentations salariales sur la période de congés et sur la même CSP Parite]]&gt;0),1,IF(AND(Paramètres!$D$24="Niveau",TableauC9[[#This Row],[Augmentations salariales sur la période de congés et sur le même niveau]]&gt;0),1,IF(AND(Paramètres!$D$24="Info libre",TableauC9[[#This Row],[Augmentations salariales sur la période de congés et sur la même info libre]]&gt;0),1,IF(AND(Paramètres!$D$24="Coefficient",TableauC9[[#This Row],[Augmentations salariales sur la période de congés et sur le même coefficient]]&gt;0),1,0)))),0)</calculatedColumnFormula>
    </tableColumn>
    <tableColumn id="18" xr3:uid="{B97F2586-7265-42CA-ADA9-BF73F752E741}" name="Salariée augmentée à prendre en comtpe" totalsRowFunction="sum" dataDxfId="10">
      <calculatedColumnFormula>IF(AND(TableauC9[[#This Row],[De retour avant fin période réf?]]="OUI",TableauC9[[#This Row],[Salariée à prendre en compte?]]&gt;0,TableauC9[[#This Row],[Augmentation de la salariée sur la période de définition]]&gt;0),1,0)</calculatedColumnFormula>
    </tableColumn>
  </tableColumns>
  <tableStyleInfo name="Mon tableau"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6D85F5-DF61-4D5C-A727-7DEBDA0A9719}" name="TableauB12" displayName="TableauB12" ref="B13:G51" totalsRowCount="1">
  <autoFilter ref="B13:G50" xr:uid="{176D85F5-DF61-4D5C-A727-7DEBDA0A9719}"/>
  <tableColumns count="6">
    <tableColumn id="1" xr3:uid="{B81DAEDF-811C-494B-B640-91214ED94FC3}" name="Société" totalsRowLabel="Total" dataDxfId="9"/>
    <tableColumn id="2" xr3:uid="{9B2FDEDD-7E4D-4DB8-A774-72DDC14118D2}" name="Matricule" dataDxfId="8"/>
    <tableColumn id="3" xr3:uid="{DB756EAA-2C0A-429B-929E-7DC7FE7E54BC}" name="Nom et Prénom" dataDxfId="7"/>
    <tableColumn id="4" xr3:uid="{3C6A6779-CA15-493C-957F-B0D0B18420C4}" name="Sexe" totalsRowFunction="count" dataDxfId="6"/>
    <tableColumn id="5" xr3:uid="{2AEDB165-1E9F-4C56-8F87-DDE27BEFF425}" name="Rémunération Annuelle ETP" totalsRowDxfId="5" dataCellStyle="Milliers">
      <calculatedColumnFormula>SUMIFS(TableauB15[Rémunération annuelle ETP],TableauB15[Société],TableauB12[[#This Row],[Société]],TableauB15[Matricule],TableauB12[[#This Row],[Matricule]],TableauB15[Nom et Prénom],TableauB12[[#This Row],[Nom et Prénom]])</calculatedColumnFormula>
    </tableColumn>
    <tableColumn id="6" xr3:uid="{D7D58C4B-4873-4C41-95C4-FE9E8EB82775}" name="Rang" dataDxfId="4">
      <calculatedColumnFormula>RANK(TableauB12[[#This Row],[Rémunération Annuelle ETP]],TableauB12[Rémunération Annuelle ETP])</calculatedColumnFormula>
    </tableColumn>
  </tableColumns>
  <tableStyleInfo name="Mon tableau"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panose="020B0502020202020204"/>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panose="020B050202020202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2E877-4A23-4B1B-942D-121848EF9662}">
  <sheetPr>
    <tabColor rgb="FF15383B"/>
  </sheetPr>
  <dimension ref="A1:AH29"/>
  <sheetViews>
    <sheetView showGridLines="0" tabSelected="1" zoomScale="70" zoomScaleNormal="70" workbookViewId="0">
      <selection activeCell="A2" sqref="A2"/>
    </sheetView>
  </sheetViews>
  <sheetFormatPr baseColWidth="10" defaultRowHeight="21.75" customHeight="1" x14ac:dyDescent="0.3"/>
  <cols>
    <col min="2" max="2" width="57.75" customWidth="1"/>
    <col min="3" max="3" width="0.625" customWidth="1"/>
    <col min="4" max="4" width="42.25" customWidth="1"/>
    <col min="5" max="5" width="28.75" hidden="1" customWidth="1"/>
    <col min="6" max="6" width="4.875" customWidth="1"/>
    <col min="7" max="7" width="13.25" customWidth="1"/>
    <col min="8" max="8" width="66.875" customWidth="1"/>
    <col min="9" max="9" width="123" customWidth="1"/>
    <col min="23" max="23" width="13.875" customWidth="1"/>
    <col min="24" max="24" width="3.875" customWidth="1"/>
    <col min="28" max="28" width="2.5" customWidth="1"/>
    <col min="32" max="32" width="9.75" customWidth="1"/>
  </cols>
  <sheetData>
    <row r="1" spans="1:34" ht="21.75" customHeight="1" x14ac:dyDescent="0.35">
      <c r="A1" s="152"/>
      <c r="B1" s="213" t="s">
        <v>95</v>
      </c>
      <c r="C1" s="213"/>
      <c r="D1" s="213"/>
      <c r="E1" s="82"/>
      <c r="F1" s="82"/>
      <c r="G1" s="82"/>
      <c r="H1" s="216" t="s">
        <v>150</v>
      </c>
      <c r="I1" s="217"/>
      <c r="L1" s="106" t="s">
        <v>109</v>
      </c>
      <c r="V1" t="s">
        <v>135</v>
      </c>
      <c r="W1" s="3" t="str">
        <f>D6&amp;".."&amp;D7</f>
        <v>201801..201812</v>
      </c>
      <c r="X1" s="216" t="s">
        <v>130</v>
      </c>
      <c r="Y1" s="217"/>
      <c r="Z1" s="217"/>
      <c r="AB1" s="216" t="s">
        <v>122</v>
      </c>
      <c r="AC1" s="217"/>
      <c r="AD1" s="217"/>
      <c r="AF1" s="216" t="s">
        <v>132</v>
      </c>
      <c r="AG1" s="217"/>
      <c r="AH1" s="217"/>
    </row>
    <row r="2" spans="1:34" ht="21.75" customHeight="1" x14ac:dyDescent="0.3">
      <c r="C2" s="82"/>
      <c r="D2" s="82"/>
      <c r="E2" s="82"/>
      <c r="F2" s="82"/>
      <c r="G2" s="82"/>
      <c r="H2" s="153"/>
      <c r="L2" s="106" t="s">
        <v>124</v>
      </c>
      <c r="V2" t="s">
        <v>134</v>
      </c>
      <c r="X2" s="104" t="str">
        <f>_xll.Assistant.XL.RIK_AL("INF04__2_1_0,F=B='1',U='0',I='0',FN='Calibri',FS='10',FC='#FFFFFF',BC='#A5A5A5',AH='1',AV='1',Br=[$top-$bottom],BrS='1',BrC='#778899'_0,C=Total,F=B='1',U='0',I='0',FN='Calibri',FS='10',FC='#000000',BC='#FFFFFF',AH='1',AV"&amp;"='1',Br=[$top-$bottom],BrS='1',BrC='#778899'_0_0_1_1_D=7x1;INF04@E=0,S=1076,G=0,T=0,P=1,O=NF='Standard'_B='0'_U='0'_I='0'_FN='Calibri'_FS='10'_FC='#000000'_BC='#FFFFFF'_AH='1'_AV='1'_Br=[]_BrS='0'_BrC='#FFFFFF'_WpT='0':@"&amp;"R=A,S=1260,V={0}:R=B,S=1092,V={1}:R=C,S=1076,V=&lt;&gt;!,&lt;&gt;&lt;NULL&gt;:",$D$5,$W1)</f>
        <v/>
      </c>
      <c r="AB2" s="104" t="str">
        <f>_xll.Assistant.XL.RIK_AL("INF04__2_1_0,F=B='1',U='0',I='0',FN='Calibri',FS='10',FC='#FFFFFF',BC='#A5A5A5',AH='1',AV='1',Br=[$top-$bottom],BrS='1',BrC='#778899'_0,C=Total,F=B='1',U='0',I='0',FN='Calibri',FS='10',FC='#000000',BC='#FFFFFF',AH='1',AV"&amp;"='1',Br=[$top-$bottom],BrS='1',BrC='#778899'_0_0_1_1_D=5x1;INF04@E=0,S=1064,G=0,T=0,P=0,O=NF='Texte'_B='0'_U='0'_I='0'_FN='Calibri'_FS='10'_FC='#000000'_BC='#FFFFFF'_AH='1'_AV='1'_Br=[]_BrS='0'_BrC='#FFFFFF'_WpT='0':@R=A"&amp;",S=1260,V={0}:R=B,S=1092,V={1}:R=C,S=1064,V=&lt;&gt;!,&lt;&gt;&lt;NULL&gt;:",$D$5,$W1)</f>
        <v/>
      </c>
      <c r="AF2" s="104" t="str">
        <f>_xll.Assistant.XL.RIK_AL("INF04__2_1_0,F=B='1',U='0',I='0',FN='Calibri',FS='10',FC='#FFFFFF',BC='#A5A5A5',AH='1',AV='1',Br=[$top-$bottom],BrS='1',BrC='#778899'_0,C=Total,F=B='1',U='0',I='0',FN='Calibri',FS='10',FC='#000000',BC='#FFFFFF',AH='1',AV"&amp;"='1',Br=[$top-$bottom],BrS='1',BrC='#778899'_0_0_1_1_D=6x1;INF04@E=0,S=49,G=0,T=0,P=0,O=NF='Texte'_B='0'_U='0'_I='0'_FN='Calibri'_FS='10'_FC='#000000'_BC='#FFFFFF'_AH='1'_AV='1'_Br=[]_BrS='0'_BrC='#FFFFFF'_WpT='0':@R=A,S"&amp;"=1260,V={0}:R=B,S=1092,V={1}:R=C,S=49,V=&lt;&gt;!:R=D,S=48,V={2}:",$D$5,$W$1,$D$25)</f>
        <v/>
      </c>
    </row>
    <row r="3" spans="1:34" ht="32.25" x14ac:dyDescent="0.35">
      <c r="B3" s="204" t="s">
        <v>96</v>
      </c>
      <c r="C3" s="205"/>
      <c r="D3" s="206"/>
      <c r="E3" s="152"/>
      <c r="F3" s="152"/>
      <c r="G3" s="152"/>
      <c r="H3" s="54" t="s">
        <v>97</v>
      </c>
      <c r="L3" s="106" t="s">
        <v>122</v>
      </c>
      <c r="X3" s="104">
        <v>100</v>
      </c>
      <c r="AB3" s="105" t="s">
        <v>126</v>
      </c>
      <c r="AF3" s="105" t="s">
        <v>298</v>
      </c>
    </row>
    <row r="4" spans="1:34" ht="17.25" x14ac:dyDescent="0.35">
      <c r="B4" s="163" t="s">
        <v>133</v>
      </c>
      <c r="C4" s="176"/>
      <c r="D4" s="121" t="s">
        <v>135</v>
      </c>
      <c r="H4" s="55" t="s">
        <v>222</v>
      </c>
      <c r="I4" s="148" t="s">
        <v>283</v>
      </c>
      <c r="L4" s="106" t="s">
        <v>123</v>
      </c>
      <c r="X4" s="104">
        <v>150</v>
      </c>
      <c r="AB4" s="105" t="s">
        <v>127</v>
      </c>
      <c r="AF4" s="105" t="s">
        <v>216</v>
      </c>
    </row>
    <row r="5" spans="1:34" ht="17.25" x14ac:dyDescent="0.35">
      <c r="B5" s="163" t="s">
        <v>53</v>
      </c>
      <c r="C5" s="177" t="str">
        <f>_xll.Assistant.XL.RIK_VO("INF04_0x0_0_1_1,F=B='1',U='0',I='0',FN='Calibri',FS='10',FC='#FFFFFF',BC='#A5A5A5',AH='1',AV='1',Br=[$top-$bottom],BrS='1',BrC='#778899'_1,C=Total,F=B='1',U='0',I='0',FN='Calibri',FS='10',FC='#000000',BC='#FFFFFF',AH='1'"&amp;",AV='1',Br=[$top-$bottom],BrS='1',BrC='#778899'_0_0_1_1_D=1x1;INF04@E=0,S=1260,G=0,T=0,P=0,O=NF='Texte'_B='0'_U='0'_I='0'_FN='Calibri'_FS='10'_FC='#000000'_BC='#FFFFFF'_AH='1'_AV='1'_Br=[]_BrS='0'_BrC='#FFFFFF'_WpT='0':")</f>
        <v/>
      </c>
      <c r="D5" s="142" t="s">
        <v>151</v>
      </c>
      <c r="E5" s="152"/>
      <c r="F5" s="152"/>
      <c r="G5" s="152"/>
      <c r="H5" s="55" t="s">
        <v>53</v>
      </c>
      <c r="I5" s="148" t="s">
        <v>282</v>
      </c>
      <c r="X5" s="104">
        <v>200</v>
      </c>
      <c r="AB5" s="105" t="s">
        <v>128</v>
      </c>
      <c r="AF5" s="105" t="s">
        <v>217</v>
      </c>
    </row>
    <row r="6" spans="1:34" ht="17.25" x14ac:dyDescent="0.35">
      <c r="B6" s="163" t="s">
        <v>238</v>
      </c>
      <c r="C6" s="177" t="str">
        <f>_xll.Assistant.XL.RIK_VO("INF04_0x0_0_1_1,F=B='1',U='0',I='0',FN='Calibri',FS='10',FC='#FFFFFF',BC='#A5A5A5',AH='1',AV='1',Br=[$top-$bottom],BrS='1',BrC='#778899'_1,C=Total,F=B='1',U='0',I='0',FN='Calibri',FS='10',FC='#000000',BC='#FFFFFF',AH='1'"&amp;",AV='1',Br=[$top-$bottom],BrS='1',BrC='#778899'_0_0_1_1_D=1x1;INF02@L=Période Début analyse,E=0,G=0,T=0,P=0,F=[1092],Y=1,O=NF='Standard'_B='0'_U='0'_I='0'_FN='Calibri'_FS='12'_FC='#000000'_BC='#FFFFFF'_AH='0'_AV='0'_Br=["&amp;"]_BrS='0'_BrC='#000000'_WpT='0':")</f>
        <v/>
      </c>
      <c r="D6" s="143">
        <v>201801</v>
      </c>
      <c r="E6" s="88" t="str">
        <f>"01/"&amp;RIGHT(D6,2)&amp;"/"&amp;LEFT(D6,4)</f>
        <v>01/01/2018</v>
      </c>
      <c r="F6" s="88"/>
      <c r="G6" s="88"/>
      <c r="H6" s="83" t="s">
        <v>98</v>
      </c>
      <c r="I6" s="148" t="s">
        <v>237</v>
      </c>
      <c r="X6" s="104">
        <v>250</v>
      </c>
      <c r="AB6" s="105" t="s">
        <v>129</v>
      </c>
      <c r="AF6" s="105" t="s">
        <v>218</v>
      </c>
    </row>
    <row r="7" spans="1:34" ht="17.25" x14ac:dyDescent="0.35">
      <c r="B7" s="163" t="s">
        <v>239</v>
      </c>
      <c r="C7" s="177" t="str">
        <f>_xll.Assistant.XL.RIK_VO("INF04_0x0_0_1_1,F=B='1',U='0',I='0',FN='Calibri',FS='10',FC='#FFFFFF',BC='#A5A5A5',AH='1',AV='1',Br=[$top-$bottom],BrS='1',BrC='#778899'_1,C=Total,F=B='1',U='0',I='0',FN='Calibri',FS='10',FC='#000000',BC='#FFFFFF',AH='1'"&amp;",AV='1',Br=[$top-$bottom],BrS='1',BrC='#778899'_0_0_1_1_D=1x1;INF02@L=Période Fin analyse,E=0,G=0,T=0,P=0,F=[1092],Y=1,O=NF='Standard'_B='0'_U='0'_I='0'_FN='Calibri'_FS='12'_FC='#000000'_BC='#FFFFFF'_AH='0'_AV='0'_Br=[]_"&amp;"BrS='0'_BrC='#000000'_WpT='0':")</f>
        <v/>
      </c>
      <c r="D7" s="120">
        <v>201812</v>
      </c>
      <c r="E7" s="89">
        <f>DATE(LEFT(D7,4),RIGHT(D7,2)+1,1)-1</f>
        <v>43465</v>
      </c>
      <c r="F7" s="89"/>
      <c r="G7" s="89"/>
      <c r="H7" s="83" t="s">
        <v>99</v>
      </c>
      <c r="I7" s="148" t="s">
        <v>236</v>
      </c>
      <c r="X7" s="104">
        <v>30</v>
      </c>
      <c r="AB7" s="105" t="s">
        <v>221</v>
      </c>
      <c r="AF7" s="105" t="s">
        <v>219</v>
      </c>
    </row>
    <row r="8" spans="1:34" ht="17.25" x14ac:dyDescent="0.35">
      <c r="B8" s="156"/>
      <c r="C8" s="152"/>
      <c r="D8" s="137" t="b">
        <f>IF(E8&lt;&gt;12,"Il faut choisir une période de 12 mois")</f>
        <v>0</v>
      </c>
      <c r="E8" s="90">
        <f>IFERROR(DATEDIF(DATE(LEFT($D$6,4),RIGHT($D$6,2),1),DATE(LEFT($D$7,4),RIGHT($D$7,2),1),"m")+1,0)</f>
        <v>12</v>
      </c>
      <c r="F8" s="90"/>
      <c r="G8" s="90"/>
      <c r="H8" s="83"/>
      <c r="I8" s="148"/>
      <c r="X8" s="104">
        <v>300</v>
      </c>
      <c r="AF8" s="105" t="s">
        <v>220</v>
      </c>
    </row>
    <row r="9" spans="1:34" ht="34.5" x14ac:dyDescent="0.35">
      <c r="A9" t="str">
        <f>_xll.Assistant.XL.MASQUERLIGNESI($D$4="+250 salariés")</f>
        <v/>
      </c>
      <c r="B9" s="175" t="s">
        <v>232</v>
      </c>
      <c r="C9" s="173"/>
      <c r="D9" s="174" t="s">
        <v>265</v>
      </c>
      <c r="E9" s="90"/>
      <c r="F9" s="90"/>
      <c r="G9" s="90"/>
      <c r="H9" s="55" t="s">
        <v>235</v>
      </c>
      <c r="I9" s="172" t="s">
        <v>281</v>
      </c>
      <c r="X9" s="104">
        <v>400</v>
      </c>
      <c r="AF9" s="105"/>
    </row>
    <row r="10" spans="1:34" ht="17.25" hidden="1" x14ac:dyDescent="0.35">
      <c r="A10" t="str">
        <f>_xll.Assistant.XL.MASQUERLIGNESI(OR(($D$4="+250 salariés"),AND($D$4="50 à 250 salariés",$D$9="Non")))</f>
        <v/>
      </c>
      <c r="B10" s="156" t="s">
        <v>238</v>
      </c>
      <c r="C10" s="157" t="str">
        <f>_xll.Assistant.XL.RIK_VO("INF04_0x0_0_1_1,F=B='1',U='0',I='0',FN='Calibri',FS='10',FC='#FFFFFF',BC='#A5A5A5',AH='1',AV='1',Br=[$top-$bottom],BrS='1',BrC='#778899'_1,C=Total,F=B='1',U='0',I='0',FN='Calibri',FS='10',FC='#000000',BC='#FFFFFF',AH='1'"&amp;",AV='1',Br=[$top-$bottom],BrS='1',BrC='#778899'_0_0_1_1_D=1x1;INF02@L=Période Début analyse,E=0,G=0,T=0,P=0,F=[1092],Y=1,O=NF='Standard'_B='0'_U='0'_I='0'_FN='Calibri'_FS='12'_FC='#000000'_BC='#FFFFFF'_AH='0'_AV='0'_Br=["&amp;"]_BrS='0'_BrC='#000000'_WpT='0':")</f>
        <v/>
      </c>
      <c r="D10" s="138">
        <v>201701</v>
      </c>
      <c r="E10" s="90"/>
      <c r="F10" s="90"/>
      <c r="G10" s="90"/>
      <c r="H10" s="83" t="s">
        <v>98</v>
      </c>
      <c r="I10" s="148" t="s">
        <v>237</v>
      </c>
    </row>
    <row r="11" spans="1:34" ht="17.25" hidden="1" x14ac:dyDescent="0.35">
      <c r="A11" t="str">
        <f>_xll.Assistant.XL.MASQUERLIGNESI(OR(($D$4="+250 salariés"),AND($D$4="50 à 250 salariés",$D$9="Non")))</f>
        <v/>
      </c>
      <c r="B11" s="156" t="s">
        <v>239</v>
      </c>
      <c r="C11" s="157" t="str">
        <f>_xll.Assistant.XL.RIK_VO("INF04_0x0_0_1_1,F=B='1',U='0',I='0',FN='Calibri',FS='10',FC='#FFFFFF',BC='#A5A5A5',AH='1',AV='1',Br=[$top-$bottom],BrS='1',BrC='#778899'_1,C=Total,F=B='1',U='0',I='0',FN='Calibri',FS='10',FC='#000000',BC='#FFFFFF',AH='1'"&amp;",AV='1',Br=[$top-$bottom],BrS='1',BrC='#778899'_0_0_1_1_D=1x1;INF02@L=Période Fin analyse,E=0,G=0,T=0,P=0,F=[1092],Y=1,O=NF='Standard'_B='0'_U='0'_I='0'_FN='Calibri'_FS='12'_FC='#000000'_BC='#FFFFFF'_AH='0'_AV='0'_Br=[]_"&amp;"BrS='0'_BrC='#000000'_WpT='0':")</f>
        <v/>
      </c>
      <c r="D11" s="138">
        <v>201912</v>
      </c>
      <c r="E11" s="90"/>
      <c r="F11" s="90"/>
      <c r="G11" s="90"/>
      <c r="H11" s="83" t="s">
        <v>99</v>
      </c>
      <c r="I11" s="148" t="s">
        <v>236</v>
      </c>
    </row>
    <row r="12" spans="1:34" ht="17.25" hidden="1" x14ac:dyDescent="0.35">
      <c r="A12" t="str">
        <f>_xll.Assistant.XL.MASQUERLIGNESI(OR(($D$4="+250 salariés"),AND($D$4="50 à 250 salariés",$D$9="Non")))</f>
        <v/>
      </c>
      <c r="B12" s="156"/>
      <c r="C12" s="152"/>
      <c r="D12" s="137" t="str">
        <f>IF(OR(E12&lt;&gt;24,E12&lt;&gt;36),"Il faut choisir une période de 24 ou 36 mois")</f>
        <v>Il faut choisir une période de 24 ou 36 mois</v>
      </c>
      <c r="E12" s="90">
        <f>DATEDIF(DATE(LEFT($D$10,4),RIGHT($D$10,2),1),DATE(LEFT($D$11,4),RIGHT($D$11,2),1),"m")+1</f>
        <v>36</v>
      </c>
      <c r="F12" s="90" t="str">
        <f>IF(OR(E12=24,E12=36),"Ok","Pas Ok")</f>
        <v>Ok</v>
      </c>
      <c r="G12" s="90"/>
      <c r="H12" s="83"/>
      <c r="I12" s="148"/>
    </row>
    <row r="13" spans="1:34" x14ac:dyDescent="0.35">
      <c r="B13" s="207" t="s">
        <v>100</v>
      </c>
      <c r="C13" s="208"/>
      <c r="D13" s="209"/>
      <c r="E13" s="90"/>
      <c r="F13" s="90"/>
      <c r="G13" s="90"/>
      <c r="H13" s="153"/>
      <c r="I13" s="149"/>
    </row>
    <row r="14" spans="1:34" ht="17.25" x14ac:dyDescent="0.35">
      <c r="B14" s="178" t="s">
        <v>240</v>
      </c>
      <c r="C14" s="177" t="str">
        <f>_xll.Assistant.XL.RIK_VO("INF04_0x0_0_1_1,F=B='1',U='0',I='0',FN='Calibri',FS='10',FC='#FFFFFF',BC='#A5A5A5',AH='1',AV='1',Br=[$top-$bottom],BrS='1',BrC='#778899'_1,C=Total,F=B='1',U='0',I='0',FN='Calibri',FS='10',FC='#000000',BC='#FFFFFF',AH='1'"&amp;",AV='1',Br=[$top-$bottom],BrS='1',BrC='#778899'_0_0_1_1_D=1x1;INF02@L=ETP utilisé pour la proratisation,E=0,G=0,T=0,P=0,F=[1010],Y=1,O=NF='Standard'_B='0'_U='0'_I='0'_FN='Calibri'_FS='12'_FC='#000000'_BC='#FFFFFF'_AH='0'"&amp;"_AV='0'_Br=[]_BrS='0'_BrC='#000000'_WpT='0':E=0,S=1011,G=0,T=0,P=0,O=NF='Texte'_B='0'_U='0'_I='0'_FN='Calibri'_FS='10'_FC='#000000'_BC='#FFFFFF'_AH='1'_AV='1'_Br=[]_BrS='0'_BrC='#FFFFFF'_WpT='0':@R=A,S=1257,V={0}:",$D$5)</f>
        <v/>
      </c>
      <c r="D14" s="144" t="s">
        <v>22</v>
      </c>
      <c r="E14" s="91"/>
      <c r="F14" s="91"/>
      <c r="G14" s="91"/>
      <c r="I14" s="149"/>
    </row>
    <row r="15" spans="1:34" ht="17.25" x14ac:dyDescent="0.35">
      <c r="B15" s="178" t="s">
        <v>101</v>
      </c>
      <c r="C15" s="177" t="str">
        <f>_xll.Assistant.XL.RIK_VO("INF04_0x0_0_1_1,F=B='1',U='0',I='0',FN='Calibri',FS='10',FC='#FFFFFF',BC='#A5A5A5',AH='1',AV='1',Br=[$top-$bottom],BrS='1',BrC='#778899'_1,C=Total,F=B='1',U='0',I='0',FN='Calibri',FS='10',FC='#000000',BC='#FFFFFF',AH='1'"&amp;",AV='1',Br=[$top-$bottom],BrS='1',BrC='#778899'_0_0_1_1_D=1x1;INF02@L=Salaires à proratiser (yc Avantages &amp; Primes),E=0,G=0,T=0,P=0,F=[1010],Y=1,O=NF='Standard'_B='0'_U='0'_I='0'_FN='Calibri'_FS='12'_FC='#000000'_BC='#FF"&amp;"FFFF'_AH='0'_AV='0'_Br=[]_BrS='0'_BrC='#000000'_WpT='0':E=0,S=1011,G=0,T=0,P=0,O=NF='Texte'_B='0'_U='0'_I='0'_FN='Calibri'_FS='10'_FC='#000000'_BC='#FFFFFF'_AH='1'_AV='1'_Br=[]_BrS='0'_BrC='#FFFFFF'_WpT='0':@R=A,S=1257,V"&amp;"={0}:R=B,S=1092,V={1}:",$D$5,#REF!)</f>
        <v/>
      </c>
      <c r="D15" s="145" t="s">
        <v>31</v>
      </c>
      <c r="E15" s="92"/>
      <c r="F15" s="92"/>
      <c r="G15" s="92"/>
      <c r="H15" s="55" t="s">
        <v>101</v>
      </c>
      <c r="I15" s="148" t="s">
        <v>280</v>
      </c>
    </row>
    <row r="16" spans="1:34" ht="17.25" x14ac:dyDescent="0.35">
      <c r="B16" s="178" t="s">
        <v>103</v>
      </c>
      <c r="C16" s="177" t="str">
        <f>_xll.Assistant.XL.RIK_VO("INF04_0x0_0_1_1,F=B='1',U='0',I='0',FN='Calibri',FS='10',FC='#FFFFFF',BC='#A5A5A5',AH='1',AV='1',Br=[$top-$bottom],BrS='1',BrC='#778899'_1,C=Total,F=B='1',U='0',I='0',FN='Calibri',FS='10',FC='#000000',BC='#FFFFFF',AH='1'"&amp;",AV='1',Br=[$top-$bottom],BrS='1',BrC='#778899'_0_0_1_1_D=1x1;INF02@L=Salaires non proratisés (yc Avantages &amp; Primes),E=0,G=0,T=0,P=0,F=[1010],Y=1,O=NF='Standard'_B='0'_U='0'_I='0'_FN='Calibri'_FS='12'_FC='#000000'_BC='#"&amp;"FFFFFF'_AH='0'_AV='0'_Br=[]_BrS='0'_BrC='#000000'_WpT='0':E=0,S=1011,G=0,T=0,P=0,O=NF='Texte'_B='0'_U='0'_I='0'_FN='Calibri'_FS='10'_FC='#000000'_BC='#FFFFFF'_AH='1'_AV='1'_Br=[]_BrS='0'_BrC='#FFFFFF'_WpT='0':@R=A,S=1257"&amp;",V={0}:R=B,S=1092,V={1}:",$D$5,#REF!)</f>
        <v/>
      </c>
      <c r="D16" s="158" t="s">
        <v>102</v>
      </c>
      <c r="E16" s="90" t="str">
        <f>D14&amp;","&amp;D15&amp;","&amp;D16&amp;",ETP"</f>
        <v>ETP_FH,SALBASE,&lt;NULL&gt;,ETP</v>
      </c>
      <c r="F16" s="90"/>
      <c r="G16" s="90"/>
      <c r="H16" s="83" t="s">
        <v>103</v>
      </c>
      <c r="I16" s="214" t="s">
        <v>279</v>
      </c>
    </row>
    <row r="17" spans="1:24" ht="17.25" x14ac:dyDescent="0.35">
      <c r="B17" s="156"/>
      <c r="D17" s="159"/>
      <c r="E17" s="91"/>
      <c r="F17" s="91"/>
      <c r="G17" s="91"/>
      <c r="H17" s="56"/>
      <c r="I17" s="215"/>
    </row>
    <row r="18" spans="1:24" ht="59.25" customHeight="1" x14ac:dyDescent="0.35">
      <c r="B18" s="210" t="s">
        <v>266</v>
      </c>
      <c r="C18" s="211"/>
      <c r="D18" s="212"/>
      <c r="E18" s="160"/>
      <c r="F18" s="160"/>
      <c r="G18" s="160"/>
      <c r="H18" s="55"/>
      <c r="I18" s="161"/>
    </row>
    <row r="19" spans="1:24" ht="17.25" x14ac:dyDescent="0.35">
      <c r="B19" s="156"/>
      <c r="C19" s="162"/>
      <c r="D19" s="159"/>
      <c r="E19" s="91"/>
      <c r="F19" s="91"/>
      <c r="G19" s="91"/>
      <c r="I19" s="149"/>
    </row>
    <row r="20" spans="1:24" x14ac:dyDescent="0.35">
      <c r="B20" s="207" t="s">
        <v>104</v>
      </c>
      <c r="C20" s="208"/>
      <c r="D20" s="209"/>
      <c r="E20" s="152"/>
      <c r="F20" s="152"/>
      <c r="G20" s="152"/>
      <c r="I20" s="149"/>
    </row>
    <row r="21" spans="1:24" ht="17.25" x14ac:dyDescent="0.35">
      <c r="B21" s="163" t="s">
        <v>106</v>
      </c>
      <c r="C21" s="155" t="str">
        <f>_xll.Assistant.XL.RIK_VO("INF04_0x0_0_1_1,F=B='1',U='0',I='0',FN='Calibri',FS='10',FC='#FFFFFF',BC='#A5A5A5',AH='1',AV='1',Br=[$top-$bottom],BrS='1',BrC='#778899'_1,C=Total,F=B='1',U='0',I='0',FN='Calibri',FS='10',FC='#000000',BC='#FFFFFF',AH='1'"&amp;",AV='1',Br=[$top-$bottom],BrS='1',BrC='#778899'_0_0_1_1_D=1x1;INF02@L=Indicateurs Codes Congé Mater &amp; Adoption &amp; Parental,E=0,G=0,T=0,P=0,F=[1010],Y=1,O=NF='Standard'_B='0'_U='0'_I='0'_FN='Calibri'_FS='12'_FC='#000000'_B"&amp;"C='#FFFFFF'_AH='0'_AV='0'_Br=[]_BrS='0'_BrC='#000000'_WpT='0':E=0,S=1011,G=0,T=0,P=0,O=NF='Texte'_B='0'_U='0'_I='0'_FN='Calibri'_FS='10'_FC='#000000'_BC='#FFFFFF'_AH='1'_AV='1'_Br=[]_BrS='0'_BrC='#FFFFFF'_WpT='0':@R=A,S="&amp;"1257,V={0}:R=B,S=1016,V=NATURE D'EVENEMENTS:",$D$5)</f>
        <v/>
      </c>
      <c r="D21" s="146" t="s">
        <v>105</v>
      </c>
      <c r="E21" s="152"/>
      <c r="F21" s="152"/>
      <c r="G21" s="152"/>
      <c r="H21" s="84" t="s">
        <v>106</v>
      </c>
      <c r="I21" s="148" t="s">
        <v>278</v>
      </c>
    </row>
    <row r="22" spans="1:24" ht="17.25" x14ac:dyDescent="0.35">
      <c r="B22" s="156"/>
      <c r="D22" s="164"/>
      <c r="E22" s="152"/>
      <c r="F22" s="152"/>
      <c r="G22" s="152"/>
      <c r="H22" s="85"/>
      <c r="I22" s="148"/>
    </row>
    <row r="23" spans="1:24" ht="21.75" customHeight="1" x14ac:dyDescent="0.35">
      <c r="B23" s="201" t="s">
        <v>107</v>
      </c>
      <c r="C23" s="202"/>
      <c r="D23" s="203"/>
      <c r="E23" s="152"/>
      <c r="F23" s="152"/>
      <c r="G23" s="152"/>
      <c r="I23" s="149"/>
    </row>
    <row r="24" spans="1:24" ht="21.75" customHeight="1" x14ac:dyDescent="0.35">
      <c r="B24" s="190" t="s">
        <v>108</v>
      </c>
      <c r="C24" s="165"/>
      <c r="D24" s="141" t="s">
        <v>123</v>
      </c>
      <c r="E24" s="152"/>
      <c r="F24" s="152"/>
      <c r="G24" s="152"/>
      <c r="H24" s="86" t="s">
        <v>107</v>
      </c>
      <c r="I24" s="148" t="s">
        <v>147</v>
      </c>
    </row>
    <row r="25" spans="1:24" ht="21.75" customHeight="1" x14ac:dyDescent="0.35">
      <c r="A25" t="str">
        <f>_xll.Assistant.XL.MASQUERLIGNESI($D$24&lt;&gt;"Info libre")</f>
        <v/>
      </c>
      <c r="B25" s="191" t="s">
        <v>131</v>
      </c>
      <c r="C25" s="154" t="s">
        <v>131</v>
      </c>
      <c r="D25" s="139" t="s">
        <v>125</v>
      </c>
      <c r="E25" s="152"/>
      <c r="F25" s="152"/>
      <c r="G25" s="152"/>
      <c r="H25" s="86" t="s">
        <v>131</v>
      </c>
      <c r="I25" s="148" t="s">
        <v>377</v>
      </c>
    </row>
    <row r="26" spans="1:24" ht="21.75" customHeight="1" x14ac:dyDescent="0.35">
      <c r="B26" s="192" t="s">
        <v>110</v>
      </c>
      <c r="C26" s="179"/>
      <c r="D26" s="147">
        <v>0.05</v>
      </c>
      <c r="E26" s="152"/>
      <c r="F26" s="152"/>
      <c r="G26" s="152"/>
      <c r="H26" s="86" t="s">
        <v>110</v>
      </c>
      <c r="I26" s="148" t="s">
        <v>111</v>
      </c>
    </row>
    <row r="27" spans="1:24" ht="21.75" customHeight="1" x14ac:dyDescent="0.3">
      <c r="X27" s="105"/>
    </row>
    <row r="29" spans="1:24" ht="21.75" customHeight="1" x14ac:dyDescent="0.3">
      <c r="H29" s="166"/>
    </row>
  </sheetData>
  <mergeCells count="11">
    <mergeCell ref="B1:D1"/>
    <mergeCell ref="I16:I17"/>
    <mergeCell ref="X1:Z1"/>
    <mergeCell ref="AB1:AD1"/>
    <mergeCell ref="AF1:AH1"/>
    <mergeCell ref="H1:I1"/>
    <mergeCell ref="B23:D23"/>
    <mergeCell ref="B3:D3"/>
    <mergeCell ref="B13:D13"/>
    <mergeCell ref="B18:D18"/>
    <mergeCell ref="B20:D20"/>
  </mergeCells>
  <conditionalFormatting sqref="C25:D25">
    <cfRule type="expression" dxfId="3" priority="4">
      <formula>$D$24&lt;&gt;"Info libre"</formula>
    </cfRule>
  </conditionalFormatting>
  <conditionalFormatting sqref="D8">
    <cfRule type="expression" dxfId="2" priority="3">
      <formula>$E$8&lt;&gt;12</formula>
    </cfRule>
  </conditionalFormatting>
  <conditionalFormatting sqref="D12">
    <cfRule type="expression" dxfId="1" priority="1">
      <formula>$F$12="Pas Ok"</formula>
    </cfRule>
  </conditionalFormatting>
  <dataValidations count="3">
    <dataValidation type="list" allowBlank="1" showInputMessage="1" showErrorMessage="1" sqref="D24" xr:uid="{5C79F06A-8D63-4ABC-929E-F55579A56AB9}">
      <formula1>$L$1:$L$4</formula1>
    </dataValidation>
    <dataValidation type="list" allowBlank="1" showInputMessage="1" showErrorMessage="1" sqref="D4" xr:uid="{36126855-1BD7-4E47-82E7-CBDE0BCEFB49}">
      <formula1>$V$1:$V$2</formula1>
    </dataValidation>
    <dataValidation type="list" allowBlank="1" showInputMessage="1" showErrorMessage="1" sqref="D9" xr:uid="{3D200BE9-2D16-41D7-B2BC-EFD2FEAC2CA7}">
      <formula1>"Oui,Non"</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5DC35-9553-456C-BAA4-7D54D16F77F4}">
  <sheetPr>
    <tabColor rgb="FF6AAC90"/>
  </sheetPr>
  <dimension ref="A1:P20"/>
  <sheetViews>
    <sheetView showGridLines="0" zoomScale="70" zoomScaleNormal="70" workbookViewId="0">
      <selection activeCell="B22" sqref="B22"/>
    </sheetView>
  </sheetViews>
  <sheetFormatPr baseColWidth="10" defaultRowHeight="16.5" outlineLevelRow="1" x14ac:dyDescent="0.3"/>
  <cols>
    <col min="1" max="1" width="4.75" customWidth="1"/>
    <col min="2" max="2" width="32.125" bestFit="1" customWidth="1"/>
    <col min="3" max="3" width="35.5" bestFit="1" customWidth="1"/>
    <col min="4" max="4" width="13.875" bestFit="1" customWidth="1"/>
    <col min="5" max="5" width="47.125" bestFit="1" customWidth="1"/>
    <col min="6" max="6" width="8.5" bestFit="1" customWidth="1"/>
    <col min="7" max="7" width="6.375" bestFit="1" customWidth="1"/>
    <col min="8" max="9" width="15.875" bestFit="1" customWidth="1"/>
    <col min="10" max="10" width="13.5" bestFit="1" customWidth="1"/>
    <col min="11" max="11" width="18.25" bestFit="1" customWidth="1"/>
    <col min="12" max="12" width="9.75" bestFit="1" customWidth="1"/>
    <col min="13" max="13" width="11.75" bestFit="1" customWidth="1"/>
    <col min="14" max="14" width="13.125" bestFit="1" customWidth="1"/>
    <col min="15" max="15" width="12.125" bestFit="1" customWidth="1"/>
    <col min="16" max="16" width="16.625" bestFit="1" customWidth="1"/>
    <col min="17" max="17" width="12.375" customWidth="1"/>
    <col min="18" max="18" width="14.75" customWidth="1"/>
    <col min="19" max="19" width="18.75" customWidth="1"/>
  </cols>
  <sheetData>
    <row r="1" spans="1:16" ht="32.25" x14ac:dyDescent="0.3">
      <c r="H1" s="239" t="s">
        <v>88</v>
      </c>
      <c r="I1" s="240"/>
      <c r="J1" s="240"/>
      <c r="K1" s="240"/>
      <c r="L1" s="240"/>
      <c r="M1" s="241"/>
    </row>
    <row r="2" spans="1:16" ht="17.25" x14ac:dyDescent="0.3">
      <c r="B2" s="81" t="s">
        <v>53</v>
      </c>
      <c r="C2" s="94" t="str">
        <f>Paramètres!D5</f>
        <v>BI EGALITE</v>
      </c>
      <c r="H2" s="242" t="s">
        <v>223</v>
      </c>
      <c r="I2" s="243"/>
      <c r="J2" s="243"/>
      <c r="K2" s="243"/>
      <c r="L2" s="243"/>
      <c r="M2" s="184"/>
    </row>
    <row r="3" spans="1:16" ht="17.25" x14ac:dyDescent="0.35">
      <c r="B3" s="81" t="s">
        <v>54</v>
      </c>
      <c r="C3" s="94" t="str">
        <f>Paramètres!E16</f>
        <v>ETP_FH,SALBASE,&lt;NULL&gt;,ETP</v>
      </c>
      <c r="H3" s="258" t="s">
        <v>224</v>
      </c>
      <c r="I3" s="259"/>
      <c r="J3" s="259"/>
      <c r="K3" s="259"/>
      <c r="L3" s="259"/>
      <c r="M3" s="184"/>
    </row>
    <row r="4" spans="1:16" ht="17.25" x14ac:dyDescent="0.35">
      <c r="B4" s="81" t="s">
        <v>55</v>
      </c>
      <c r="C4" s="94" t="str">
        <f>Paramètres!D6&amp;".."&amp;Paramètres!D7</f>
        <v>201801..201812</v>
      </c>
      <c r="D4" s="106" t="str">
        <f>IF(Paramètres!$D$4="50 à 250 salariés",IF(Paramètres!$D$9="Non",'Calcul Augmentations'!$C$4,'Calcul Augmentations'!$C$9),'Calcul Augmentations'!$C$4)</f>
        <v>201801..201812</v>
      </c>
      <c r="H4" s="258" t="s">
        <v>225</v>
      </c>
      <c r="I4" s="259"/>
      <c r="J4" s="259"/>
      <c r="K4" s="259"/>
      <c r="L4" s="259"/>
      <c r="M4" s="184"/>
    </row>
    <row r="5" spans="1:16" ht="17.25" x14ac:dyDescent="0.35">
      <c r="A5" s="51"/>
      <c r="B5" s="81" t="s">
        <v>291</v>
      </c>
      <c r="C5" s="94" t="s">
        <v>292</v>
      </c>
      <c r="H5" s="258" t="s">
        <v>226</v>
      </c>
      <c r="I5" s="259"/>
      <c r="J5" s="259"/>
      <c r="K5" s="259"/>
      <c r="L5" s="259"/>
      <c r="M5" s="184"/>
    </row>
    <row r="6" spans="1:16" ht="17.25" x14ac:dyDescent="0.35">
      <c r="A6" s="51"/>
      <c r="H6" s="258" t="s">
        <v>227</v>
      </c>
      <c r="I6" s="259"/>
      <c r="J6" s="259"/>
      <c r="K6" s="259"/>
      <c r="L6" s="259"/>
      <c r="M6" s="184"/>
    </row>
    <row r="7" spans="1:16" ht="17.25" x14ac:dyDescent="0.3">
      <c r="A7" s="51"/>
      <c r="H7" s="260" t="s">
        <v>228</v>
      </c>
      <c r="I7" s="261"/>
      <c r="J7" s="261"/>
      <c r="K7" s="261"/>
      <c r="L7" s="261"/>
      <c r="M7" s="186"/>
    </row>
    <row r="8" spans="1:16" x14ac:dyDescent="0.3">
      <c r="A8" s="51" t="str">
        <f>_xll.Assistant.XL.MASQUERLIGNESI(Paramètres!$D$4&lt;&gt;"50 à 250 salariés")</f>
        <v/>
      </c>
      <c r="B8" s="81" t="s">
        <v>233</v>
      </c>
      <c r="C8" s="94" t="str">
        <f>IF(Paramètres!D4="+250 salariés","Non",Paramètres!$D$9)</f>
        <v>Non</v>
      </c>
    </row>
    <row r="9" spans="1:16" hidden="1" x14ac:dyDescent="0.3">
      <c r="A9" s="51" t="str">
        <f>_xll.Assistant.XL.MASQUERLIGNESI(OR(Paramètres!$D$4&lt;&gt;"50 à 250 salariés",$C$8="Non"))</f>
        <v/>
      </c>
      <c r="B9" s="81" t="s">
        <v>234</v>
      </c>
      <c r="C9" s="94" t="str">
        <f>IF(C8="Oui",Paramètres!$D$10&amp;".."&amp;Paramètres!$D$11,C4)</f>
        <v>201801..201812</v>
      </c>
    </row>
    <row r="10" spans="1:16" x14ac:dyDescent="0.3">
      <c r="A10" s="51"/>
    </row>
    <row r="12" spans="1:16" x14ac:dyDescent="0.3">
      <c r="L12" s="51"/>
      <c r="N12" s="51"/>
      <c r="O12" s="51"/>
    </row>
    <row r="13" spans="1:16" x14ac:dyDescent="0.3">
      <c r="F13" s="51"/>
      <c r="G13" s="51"/>
      <c r="H13" s="51"/>
      <c r="I13" s="51"/>
      <c r="J13" s="51"/>
      <c r="L13" s="51"/>
      <c r="N13" s="51"/>
      <c r="O13" s="51"/>
    </row>
    <row r="14" spans="1:16" outlineLevel="1" x14ac:dyDescent="0.3">
      <c r="H14" s="51"/>
      <c r="I14" s="93"/>
      <c r="J14" s="93"/>
      <c r="K14" s="198">
        <f>Paramètres!E7</f>
        <v>43465</v>
      </c>
      <c r="M14" s="194" t="str">
        <f>Paramètres!$D$25</f>
        <v>EGALITE</v>
      </c>
      <c r="N14" s="51"/>
      <c r="O14" s="194" t="str">
        <f>Paramètres!$D$14</f>
        <v>ETP_FH</v>
      </c>
    </row>
    <row r="15" spans="1:16" x14ac:dyDescent="0.3">
      <c r="B15" t="str">
        <f>_xll.Assistant.XL.RIK_AL("INF04__1_1_1,F=B='1',U='0',I='0',FN='Calibri',FS='10',FC='#FFFFFF',BC='#A5A5A5',AH='1',AV='1',Br=[$top-$bottom],BrS='1',BrC='#778899'_1,C=Total,F=B='1',U='0',I='0',FN='Calibri',FS='10',FC='#000000',BC='#FFFFFF',AH='1',AV"&amp;"='1',Br=[$top-$bottom],BrS='1',BrC='#778899'_0_0_1_1_D=4x9;INF02@E=0,S=1257,G=0,T=0,P=0,O=NF='Texte'_B='0'_U='0'_I='0'_FN='Calibri'_FS='10'_FC='#000000'_BC='#FFFFFF'_AH='1'_AV='1'_Br=[]_BrS='0'_BrC='#FFFFFF'_WpT='0':E=0,"&amp;"S=1093,G=0,T=0,P=0,O=NF='Texte'_B='0'_U='0'_I='0'_FN='Calibri'_FS='10'_FC='#000000'_BC='#FFFFFF'_AH='1'_AV='1'_Br=[]_BrS='0'_BrC='#FFFFFF'_WpT='0':E=0,S=1249,G=0,T=0,P=0,O=NF='Texte'_B='0'_U='0'_I='0'_FN='Calibri'_FS='10"&amp;"'_FC='#000000'_BC='#FFFFFF'_AH='1'_AV='1'_Br=[]_BrS='0'_BrC='#FFFFFF'_WpT='0':E=0,S=1250,G=0,T=0,P=0,O=NF='Texte'_B='0'_U='0'_I='0'_FN='Calibri'_FS='10'_FC='#000000'_BC='#FFFFFF'_AH='1'_AV='1'_Br=[]_BrS='0'_BrC='#FFFFFF'"&amp;"_WpT='0':E=0,S=1044,G=0,T=0,P=0,O=NF='Texte'_B='0'_U='0'_I='0'_FN='Calibri'_FS='10'_FC='#000000'_BC='#FFFFFF'_AH='1'_AV='1'_Br=[]_BrS='0'_BrC='#FFFFFF'_WpT='0':L=Nb,E=8,G=0,T=0,P=0,F=[1249],Y=1,O=NF='Standard'_B='0'_U='0"&amp;"'_I='0'_FN='Calibri'_FS='10'_FC='#000000'_BC='#FFFFFF'_AH='1'_AV='1'_Br=[]_BrS='0'_BrC='#FFFFFF'_WpT='0':L=Augmentation,E=6,G=0,T=0,P=0,F=SI(ET([1092]={0};[22]=Individuelle*);1;0),Y=0,O=NF='Nombre'_B='0'_U='0'_I='0'_FN='"&amp;"Calibri'_FS='10'_FC='#000000'_BC='#FFFFFF'_AH='3'_AV='1'_Br=[]_BrS='0'_BrC='#FFFFFF'_WpT='0':E=0,S=21,G=0,T=0,P=0,O=NF='Texte'_B='0'_U='0'_I='0'_FN='Calibri'_FS='10'_FC='#000000'_BC='#FFFFFF'_AH='1'_AV='1'_Br=[]_BrS='0'_"&amp;"BrC='#FFFFFF'_WpT='0':L=Promotion?,E=6,G=0,T=0,P=0,F=SI([24]=Oui;1;0),Y=0,O=NF='Nombre'_B='0'_U='0'_I='0'_FN='Calibri'_FS='10'_FC='#000000'_BC='#FFFFFF'_AH='3'_AV='1'_Br=[]_BrS='0'_BrC='#FFFFFF'_WpT='0':@R=A,S=1257,V={1}"&amp;":R=B,S=1247,V=Réel:R=C,S=1092,V={2}:R=D,S=1010,V={3}:R=E,S=22,V={4}:",$C$9,$C$2,$C$9,$C$3,$C$5)</f>
        <v/>
      </c>
    </row>
    <row r="16" spans="1:16" s="140" customFormat="1" ht="49.5" x14ac:dyDescent="0.3">
      <c r="B16" s="140" t="s">
        <v>53</v>
      </c>
      <c r="C16" s="140" t="s">
        <v>290</v>
      </c>
      <c r="D16" s="140" t="s">
        <v>26</v>
      </c>
      <c r="E16" s="140" t="s">
        <v>23</v>
      </c>
      <c r="F16" s="140" t="s">
        <v>29</v>
      </c>
      <c r="G16" s="140" t="s">
        <v>256</v>
      </c>
      <c r="H16" s="140" t="s">
        <v>259</v>
      </c>
      <c r="I16" s="140" t="s">
        <v>286</v>
      </c>
      <c r="J16" s="140" t="s">
        <v>118</v>
      </c>
      <c r="K16" s="140" t="s">
        <v>39</v>
      </c>
      <c r="L16" s="140" t="s">
        <v>122</v>
      </c>
      <c r="M16" s="140" t="s">
        <v>123</v>
      </c>
      <c r="N16" s="140" t="s">
        <v>124</v>
      </c>
      <c r="O16" s="140" t="s">
        <v>255</v>
      </c>
      <c r="P16" s="140" t="s">
        <v>287</v>
      </c>
    </row>
    <row r="17" spans="2:16" x14ac:dyDescent="0.3">
      <c r="B17" s="15" t="s">
        <v>151</v>
      </c>
      <c r="C17" s="15">
        <v>2018</v>
      </c>
      <c r="D17" s="15" t="s">
        <v>164</v>
      </c>
      <c r="E17" s="15" t="s">
        <v>165</v>
      </c>
      <c r="F17" s="15" t="s">
        <v>27</v>
      </c>
      <c r="G17">
        <v>1</v>
      </c>
      <c r="H17" s="16">
        <v>1</v>
      </c>
      <c r="I17" s="15" t="s">
        <v>265</v>
      </c>
      <c r="J17" s="16">
        <v>0</v>
      </c>
      <c r="K17" s="16" t="str">
        <f>_xll.Assistant.XL.RIK_AC("INF04__;INF04@E=0,S=42,G=0,T=0,P=0:@R=A,S=1260,V={0}:R=B,S=1018,V={1}:R=C,S=1092,V={2}:R=D,S=1014,V={3}:R=E,S=1260,V={4}:",$C$2,$K$14,$C$4,$D17,$B17)</f>
        <v>Employé</v>
      </c>
      <c r="L17" s="16" t="str">
        <f>_xll.Assistant.XL.RIK_AC("INF04__;INF04@E=0,S=1064,G=0,T=0,P=0:@R=A,S=1260,V={0}:R=B,S=1018,V={1}:R=C,S=1092,V={2}:R=D,S=1014,V={3}:R=E,S=1260,V={4}:",$C$2,$K$14,$C$4,$D17,$B17)</f>
        <v>2</v>
      </c>
      <c r="M17" s="16" t="str">
        <f>_xll.Assistant.XL.RIK_AC("INF04__;INF04@E=0,S=49,G=0,T=0,P=0:@R=A,S=1260,V={0}:R=B,S=1018,V={1}:R=C,S=1092,V={2}:R=D,S=1014,V={3}:R=E,S=1260,V={4}:R=F,S=48,V={5}:",$C$2,$K$14,$C$4,$D17,$B17,M$14)</f>
        <v>Catégorie 1</v>
      </c>
      <c r="N17" s="16" t="str">
        <f>_xll.Assistant.XL.RIK_AC("INF04__;INF04@E=0,S=1076,G=0,T=0,P=0:@R=A,S=1260,V={0}:R=B,S=1018,V={1}:R=C,S=1092,V={2}:R=D,S=1014,V={3}:R=E,S=1260,V={4}:",$C$2,$K$14,$C$4,$D17,$B17)</f>
        <v>200</v>
      </c>
      <c r="O17" s="16">
        <f>_xll.Assistant.XL.RIK_AC("INF04__;INF02@E=1,S=1022,G=0,T=0,P=0:@R=A,S=1257,V={0}:R=B,S=1247,V=Réel:R=C,S=1092,V={1}:R=D,S=1010,V={2}:R=F,S=1257,V={3}:R=G,S=1249,V={4}:",$C$2,$C$4,$O$14,$B17,$D17)</f>
        <v>0</v>
      </c>
      <c r="P17" s="16">
        <f>IF(Paramètres!$D$4="+250 salariés",IF(AND(TableauB15_1[[#This Row],[Augmentation]]&gt;0,TableauB15_1[[#This Row],[Augmentation liée à une promotion]]="Non",TableauB15_1[[#This Row],[Présence]]&gt;=6),1,0),IF(AND(TableauB15_1[[#This Row],[Augmentation]]&gt;0,TableauB15_1[[#This Row],[Présence]]&gt;=6),1,0))</f>
        <v>0</v>
      </c>
    </row>
    <row r="18" spans="2:16" x14ac:dyDescent="0.3">
      <c r="B18" s="15" t="s">
        <v>151</v>
      </c>
      <c r="C18" s="15">
        <v>2018</v>
      </c>
      <c r="D18" s="15" t="s">
        <v>176</v>
      </c>
      <c r="E18" s="15" t="s">
        <v>177</v>
      </c>
      <c r="F18" s="15" t="s">
        <v>28</v>
      </c>
      <c r="G18" s="15">
        <v>1</v>
      </c>
      <c r="H18" s="16">
        <v>1</v>
      </c>
      <c r="I18" s="15" t="s">
        <v>285</v>
      </c>
      <c r="J18" s="16">
        <v>1</v>
      </c>
      <c r="K18" s="16" t="str">
        <f>_xll.Assistant.XL.RIK_AC("INF04__;INF04@E=0,S=42,G=0,T=0,P=0:@R=A,S=1260,V={0}:R=B,S=1018,V={1}:R=C,S=1092,V={2}:R=D,S=1014,V={3}:R=E,S=1260,V={4}:",$C$2,$K$14,$C$4,$D18,$B18)</f>
        <v>Ingénieur et cadre</v>
      </c>
      <c r="L18" s="16" t="str">
        <f>_xll.Assistant.XL.RIK_AC("INF04__;INF04@E=0,S=1064,G=0,T=0,P=0:@R=A,S=1260,V={0}:R=B,S=1018,V={1}:R=C,S=1092,V={2}:R=D,S=1014,V={3}:R=E,S=1260,V={4}:",$C$2,$K$14,$C$4,$D18,$B18)</f>
        <v>3</v>
      </c>
      <c r="M18" s="16" t="str">
        <f>_xll.Assistant.XL.RIK_AC("INF04__;INF04@E=0,S=49,G=0,T=0,P=0:@R=A,S=1260,V={0}:R=B,S=1018,V={1}:R=C,S=1092,V={2}:R=D,S=1014,V={3}:R=E,S=1260,V={4}:R=F,S=48,V={5}:",$C$2,$K$14,$C$4,$D18,$B18,M$14)</f>
        <v>Catégorie 5</v>
      </c>
      <c r="N18" s="16" t="str">
        <f>_xll.Assistant.XL.RIK_AC("INF04__;INF04@E=0,S=1076,G=0,T=0,P=0:@R=A,S=1260,V={0}:R=B,S=1018,V={1}:R=C,S=1092,V={2}:R=D,S=1014,V={3}:R=E,S=1260,V={4}:",$C$2,$K$14,$C$4,$D18,$B18)</f>
        <v>300</v>
      </c>
      <c r="O18" s="16">
        <f>_xll.Assistant.XL.RIK_AC("INF04__;INF02@E=1,S=1022,G=0,T=0,P=0:@R=A,S=1257,V={0}:R=B,S=1247,V=Réel:R=C,S=1092,V={1}:R=D,S=1010,V={2}:R=F,S=1257,V={3}:R=G,S=1249,V={4}:",$C$2,$C$4,$O$14,$B18,$D18)</f>
        <v>0</v>
      </c>
      <c r="P18" s="16">
        <f>IF(Paramètres!$D$4="+250 salariés",IF(AND(TableauB15_1[[#This Row],[Augmentation]]&gt;0,TableauB15_1[[#This Row],[Augmentation liée à une promotion]]="Non",TableauB15_1[[#This Row],[Présence]]&gt;=6),1,0),IF(AND(TableauB15_1[[#This Row],[Augmentation]]&gt;0,TableauB15_1[[#This Row],[Présence]]&gt;=6),1,0))</f>
        <v>0</v>
      </c>
    </row>
    <row r="19" spans="2:16" x14ac:dyDescent="0.3">
      <c r="B19" s="15" t="s">
        <v>151</v>
      </c>
      <c r="C19" s="15">
        <v>2018</v>
      </c>
      <c r="D19" s="15" t="s">
        <v>206</v>
      </c>
      <c r="E19" s="15" t="s">
        <v>207</v>
      </c>
      <c r="F19" s="15" t="s">
        <v>28</v>
      </c>
      <c r="G19" s="15">
        <v>1</v>
      </c>
      <c r="H19" s="16">
        <v>1</v>
      </c>
      <c r="I19" s="15" t="s">
        <v>265</v>
      </c>
      <c r="J19" s="16">
        <v>0</v>
      </c>
      <c r="K19" s="16" t="str">
        <f>_xll.Assistant.XL.RIK_AC("INF04__;INF04@E=0,S=42,G=0,T=0,P=0:@R=A,S=1260,V={0}:R=B,S=1018,V={1}:R=C,S=1092,V={2}:R=D,S=1014,V={3}:R=E,S=1260,V={4}:",$C$2,$K$14,$C$4,$D19,$B19)</f>
        <v>Employé</v>
      </c>
      <c r="L19" s="16" t="str">
        <f>_xll.Assistant.XL.RIK_AC("INF04__;INF04@E=0,S=1064,G=0,T=0,P=0:@R=A,S=1260,V={0}:R=B,S=1018,V={1}:R=C,S=1092,V={2}:R=D,S=1014,V={3}:R=E,S=1260,V={4}:",$C$2,$K$14,$C$4,$D19,$B19)</f>
        <v>1</v>
      </c>
      <c r="M19" s="16" t="str">
        <f>_xll.Assistant.XL.RIK_AC("INF04__;INF04@E=0,S=49,G=0,T=0,P=0:@R=A,S=1260,V={0}:R=B,S=1018,V={1}:R=C,S=1092,V={2}:R=D,S=1014,V={3}:R=E,S=1260,V={4}:R=F,S=48,V={5}:",$C$2,$K$14,$C$4,$D19,$B19,M$14)</f>
        <v>Catégorie 1</v>
      </c>
      <c r="N19" s="16" t="str">
        <f>_xll.Assistant.XL.RIK_AC("INF04__;INF04@E=0,S=1076,G=0,T=0,P=0:@R=A,S=1260,V={0}:R=B,S=1018,V={1}:R=C,S=1092,V={2}:R=D,S=1014,V={3}:R=E,S=1260,V={4}:",$C$2,$K$14,$C$4,$D19,$B19)</f>
        <v>100</v>
      </c>
      <c r="O19" s="16">
        <f>_xll.Assistant.XL.RIK_AC("INF04__;INF02@E=1,S=1022,G=0,T=0,P=0:@R=A,S=1257,V={0}:R=B,S=1247,V=Réel:R=C,S=1092,V={1}:R=D,S=1010,V={2}:R=F,S=1257,V={3}:R=G,S=1249,V={4}:",$C$2,$C$4,$O$14,$B19,$D19)</f>
        <v>0</v>
      </c>
      <c r="P19" s="16">
        <f>IF(Paramètres!$D$4="+250 salariés",IF(AND(TableauB15_1[[#This Row],[Augmentation]]&gt;0,TableauB15_1[[#This Row],[Augmentation liée à une promotion]]="Non",TableauB15_1[[#This Row],[Présence]]&gt;=6),1,0),IF(AND(TableauB15_1[[#This Row],[Augmentation]]&gt;0,TableauB15_1[[#This Row],[Présence]]&gt;=6),1,0))</f>
        <v>0</v>
      </c>
    </row>
    <row r="20" spans="2:16" x14ac:dyDescent="0.3">
      <c r="H20" s="16"/>
      <c r="I20" s="16"/>
      <c r="J20" s="16"/>
    </row>
  </sheetData>
  <mergeCells count="7">
    <mergeCell ref="H7:L7"/>
    <mergeCell ref="H1:M1"/>
    <mergeCell ref="H2:L2"/>
    <mergeCell ref="H3:L3"/>
    <mergeCell ref="H4:L4"/>
    <mergeCell ref="H5:L5"/>
    <mergeCell ref="H6:L6"/>
  </mergeCells>
  <pageMargins left="0.7" right="0.7" top="0.75" bottom="0.75" header="0.3" footer="0.3"/>
  <pageSetup paperSize="9" orientation="portrait"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6907-F3CD-4E63-952F-860D4E9064C8}">
  <sheetPr>
    <tabColor rgb="FF6AAC90"/>
  </sheetPr>
  <dimension ref="C1:Z14"/>
  <sheetViews>
    <sheetView showGridLines="0" zoomScale="70" zoomScaleNormal="70" workbookViewId="0">
      <selection activeCell="S7" sqref="S7"/>
    </sheetView>
  </sheetViews>
  <sheetFormatPr baseColWidth="10" defaultRowHeight="16.5" x14ac:dyDescent="0.3"/>
  <cols>
    <col min="1" max="1" width="7" customWidth="1"/>
    <col min="2" max="2" width="3.75" customWidth="1"/>
    <col min="3" max="3" width="16.25" bestFit="1" customWidth="1"/>
    <col min="4" max="4" width="21.625" bestFit="1" customWidth="1"/>
    <col min="5" max="5" width="45.125" bestFit="1" customWidth="1"/>
    <col min="6" max="6" width="16.25" bestFit="1" customWidth="1"/>
    <col min="7" max="7" width="8.375" bestFit="1" customWidth="1"/>
    <col min="8" max="8" width="7.5" bestFit="1" customWidth="1"/>
    <col min="9" max="9" width="24.125" bestFit="1" customWidth="1"/>
    <col min="10" max="10" width="24.875" bestFit="1" customWidth="1"/>
    <col min="11" max="11" width="40.75" bestFit="1" customWidth="1"/>
    <col min="12" max="12" width="21.625" bestFit="1" customWidth="1"/>
    <col min="13" max="13" width="20.25" bestFit="1" customWidth="1"/>
    <col min="14" max="14" width="21.625" bestFit="1" customWidth="1"/>
    <col min="15" max="15" width="25.125" bestFit="1" customWidth="1"/>
    <col min="16" max="16" width="13" bestFit="1" customWidth="1"/>
    <col min="17" max="17" width="10.625" bestFit="1" customWidth="1"/>
    <col min="18" max="18" width="11.75" bestFit="1" customWidth="1"/>
    <col min="19" max="19" width="13.125" bestFit="1" customWidth="1"/>
    <col min="20" max="23" width="21.5" bestFit="1" customWidth="1"/>
    <col min="24" max="24" width="32" bestFit="1" customWidth="1"/>
    <col min="25" max="26" width="31.875" bestFit="1" customWidth="1"/>
    <col min="27" max="27" width="15.375" bestFit="1" customWidth="1"/>
  </cols>
  <sheetData>
    <row r="1" spans="3:26" x14ac:dyDescent="0.3">
      <c r="C1" s="80" t="s">
        <v>53</v>
      </c>
      <c r="D1" s="94" t="str">
        <f>Paramètres!D5</f>
        <v>BI EGALITE</v>
      </c>
    </row>
    <row r="2" spans="3:26" x14ac:dyDescent="0.3">
      <c r="C2" s="80" t="s">
        <v>54</v>
      </c>
      <c r="D2" s="94" t="str">
        <f>Paramètres!$D$21&amp;","&amp;Paramètres!$D$14</f>
        <v>2010,ETP_FH</v>
      </c>
    </row>
    <row r="3" spans="3:26" x14ac:dyDescent="0.3">
      <c r="C3" s="80" t="s">
        <v>55</v>
      </c>
      <c r="D3" s="94" t="str">
        <f>TEXT(Paramètres!$E$6,"JJ/MM/AAAA")&amp;".."&amp;TEXT(Paramètres!$E$7,"JJ/MM/AAAA")</f>
        <v>01/01/2018..31/12/2018</v>
      </c>
    </row>
    <row r="4" spans="3:26" x14ac:dyDescent="0.3">
      <c r="C4" s="80" t="s">
        <v>29</v>
      </c>
      <c r="D4" s="95" t="s">
        <v>28</v>
      </c>
    </row>
    <row r="7" spans="3:26" x14ac:dyDescent="0.3">
      <c r="Q7" s="198">
        <f>Paramètres!$E$7</f>
        <v>43465</v>
      </c>
      <c r="S7" s="194" t="str">
        <f>Paramètres!$D$25</f>
        <v>EGALITE</v>
      </c>
      <c r="X7" s="194" t="s">
        <v>311</v>
      </c>
    </row>
    <row r="8" spans="3:26" x14ac:dyDescent="0.3">
      <c r="J8" s="17"/>
      <c r="K8" s="51"/>
      <c r="L8" s="51"/>
      <c r="M8" s="51"/>
    </row>
    <row r="9" spans="3:26" x14ac:dyDescent="0.3">
      <c r="C9" t="str">
        <f>_xll.Assistant.XL.RIK_AL("INF04__1_0_1,F=B='1',U='0',I='0',FN='Calibri',FS='10',FC='#FFFFFF',BC='#A5A5A5',AH='1',AV='1',Br=[$top-$bottom],BrS='1',BrC='#778899'_1,C=Total,F=B='1',U='0',I='0',FN='Calibri',FS='10',FC='#000000',BC='#FFFFFF',AH='1',AV"&amp;"='1',Br=[$top-$bottom],BrS='1',BrC='#778899'_0_0_1_1_D=4x9;INF02@E=0,S=1257,G=0,T=0,P=0,O=NF='Texte'_B='0'_U='0'_I='0'_FN='Calibri'_FS='10'_FC='#000000'_BC='#FFFFFF'_AH='1'_AV='1'_Br=[]_BrS='0'_BrC='#FFFFFF'_WpT='0':E=0,"&amp;"S=1249,G=0,T=0,P=0,O=NF='Texte'_B='0'_U='0'_I='0'_FN='Calibri'_FS='10'_FC='#000000'_BC='#FFFFFF'_AH='1'_AV='1'_Br=[]_BrS='0'_BrC='#FFFFFF'_WpT='0':E=0,S=1250,G=0,T=0,P=0,O=NF='Texte'_B='0'_U='0'_I='0'_FN='Calibri'_FS='10"&amp;"'_FC='#000000'_BC='#FFFFFF'_AH='1'_AV='1'_Br=[]_BrS='0'_BrC='#FFFFFF'_WpT='0':E=0,S=20,G=0,T=0,P=0,O=NF='Texte'_B='0'_U='0'_I='0'_FN='Calibri'_FS='10'_FC='#000000'_BC='#FFFFFF'_AH='1'_AV='1'_Br=[]_BrS='0'_BrC='#FFFFFF'_W"&amp;"pT='0':E=0,S=1044,G=0,T=0,P=0,O=NF='Texte'_B='0'_U='0'_I='0'_FN='Calibri'_FS='10'_FC='#000000'_BC='#FFFFFF'_AH='1'_AV='1'_Br=[]_BrS='0'_BrC='#FFFFFF'_WpT='0':E=4,S=1251,G=0,T=0,P=0,O=NF='Texte'_B='0'_U='0'_I='0'_FN='Cali"&amp;"bri'_FS='10'_FC='#000000'_BC='#FFFFFF'_AH='1'_AV='1'_Br=[]_BrS='0'_BrC='#FFFFFF'_WpT='0':E=0,S=1011,G=0,T=0,P=0,O=NF='Texte'_B='0'_U='0'_I='0'_FN='Calibri'_FS='10'_FC='#000000'_BC='#FFFFFF'_AH='1'_AV='1'_Br=[]_BrS='0'_Br"&amp;"C='#FFFFFF'_WpT='0':E=5,S=1019,G=0,T=0,P=0,O=NF='Date'_B='0'_U='0'_I='0'_FN='Calibri'_FS='10'_FC='#000000'_BC='#FFFFFF'_AH='1'_AV='1'_Br=[]_BrS='0'_BrC='#FFFFFF'_WpT='0':E=4,S=1020,G=0,T=0,P=0,O=NF='Date'_B='0'_U='0'_I='"&amp;"0'_FN='Calibri'_FS='10'_FC='#000000'_BC='#FFFFFF'_AH='1'_AV='1'_Br=[]_BrS='0'_BrC='#FFFFFF'_WpT='0':@R=A,S=1257,V={0}:R=B,S=1010,V={1}:R=C,S=1044,V={2}:R=D,S=1020,V={3}:",$D$1,$D$2,$D$4,$D$3)</f>
        <v/>
      </c>
    </row>
    <row r="10" spans="3:26" s="140" customFormat="1" ht="82.5" x14ac:dyDescent="0.3">
      <c r="C10" s="140" t="s">
        <v>53</v>
      </c>
      <c r="D10" s="140" t="s">
        <v>26</v>
      </c>
      <c r="E10" s="140" t="s">
        <v>23</v>
      </c>
      <c r="F10" s="140" t="s">
        <v>300</v>
      </c>
      <c r="G10" s="140" t="s">
        <v>29</v>
      </c>
      <c r="H10" s="140" t="s">
        <v>25</v>
      </c>
      <c r="I10" s="140" t="s">
        <v>66</v>
      </c>
      <c r="J10" s="140" t="s">
        <v>67</v>
      </c>
      <c r="K10" s="140" t="s">
        <v>68</v>
      </c>
      <c r="L10" s="140" t="s">
        <v>301</v>
      </c>
      <c r="M10" s="140" t="s">
        <v>302</v>
      </c>
      <c r="N10" s="140" t="s">
        <v>241</v>
      </c>
      <c r="O10" s="140" t="s">
        <v>242</v>
      </c>
      <c r="P10" t="s">
        <v>39</v>
      </c>
      <c r="Q10" s="140" t="s">
        <v>122</v>
      </c>
      <c r="R10" s="140" t="s">
        <v>123</v>
      </c>
      <c r="S10" s="140" t="s">
        <v>124</v>
      </c>
      <c r="T10" s="140" t="s">
        <v>306</v>
      </c>
      <c r="U10" s="140" t="s">
        <v>307</v>
      </c>
      <c r="V10" s="140" t="s">
        <v>308</v>
      </c>
      <c r="W10" s="140" t="s">
        <v>309</v>
      </c>
      <c r="X10" s="140" t="s">
        <v>264</v>
      </c>
      <c r="Y10" s="140" t="s">
        <v>303</v>
      </c>
      <c r="Z10" s="140" t="s">
        <v>304</v>
      </c>
    </row>
    <row r="11" spans="3:26" x14ac:dyDescent="0.3">
      <c r="C11" s="15" t="s">
        <v>151</v>
      </c>
      <c r="D11" s="15" t="s">
        <v>200</v>
      </c>
      <c r="E11" s="15" t="s">
        <v>201</v>
      </c>
      <c r="F11" s="15" t="s">
        <v>299</v>
      </c>
      <c r="G11" s="15" t="s">
        <v>28</v>
      </c>
      <c r="H11" s="15">
        <v>30</v>
      </c>
      <c r="I11" s="15" t="s">
        <v>65</v>
      </c>
      <c r="J11" s="17">
        <v>43205</v>
      </c>
      <c r="K11" s="17">
        <v>43296</v>
      </c>
      <c r="L11" s="17">
        <f>_xll.Assistant.XL.RIK_AC("INF04__;INF02@E=4,S=1020,G=0,T=0,P=0:@R=A,S=1257,V={0}:R=B,S=1247,V=Réel:R=C,S=1257,V={1}:R=D,S=1010,V={2}:R=E,S=1018,V={3}:R=F,S=1249,V={4}:R=G,S=25,V=Oui:",$D$1,$C11,$D$2,$D$3,$D11)</f>
        <v>43296</v>
      </c>
      <c r="M11" s="17" t="str">
        <f>IFERROR(IF(YEAR(TableauC9[[#This Row],[Date Retour Congés]])=YEAR(Paramètres!$E$7),"OUI","NON"),"NON")</f>
        <v>OUI</v>
      </c>
      <c r="N11" s="151" t="str">
        <f>TEXT(TableauC9[[#This Row],[Natures d''évènements - Date Début Période]],"JJ/MM/AAAA")&amp;".."&amp;TEXT(TableauC9[[#This Row],[Natures d''évènements - Date Fin Période]],"JJ/MM/AAAA")</f>
        <v>15/04/2018..15/07/2018</v>
      </c>
      <c r="O11" s="151" t="str">
        <f>TEXT(TableauC9[[#This Row],[Natures d''évènements - Date Début Période]],"JJ/MM/AAAA")&amp;".."&amp;TEXT(Paramètres!$E$7,"JJ/MM/AAAA")</f>
        <v>15/04/2018..31/12/2018</v>
      </c>
      <c r="P11" s="16" t="str">
        <f>_xll.Assistant.XL.RIK_AC("INF04__;INF04@E=0,S=42,G=0,T=0,P=0:@R=A,S=1260,V={0}:R=B,S=1018,V={1}:R=D,S=1014,V={2}:R=E,S=1260,V={3}:",$D$1,$Q$7,$D11,$C11)</f>
        <v>Employé</v>
      </c>
      <c r="Q11" s="16" t="str">
        <f>_xll.Assistant.XL.RIK_AC("INF04__;INF04@E=0,S=1064,G=0,T=0,P=0:@R=A,S=1260,V={0}:R=B,S=1018,V={1}:R=C,S=1014,V={2}:R=D,S=1260,V={3}:",$D$1,$Q$7,$D11,$C11)</f>
        <v>1</v>
      </c>
      <c r="R11" s="16" t="str">
        <f>_xll.Assistant.XL.RIK_AC("INF04__;INF04@E=0,S=49,G=0,T=0,P=0:@R=A,S=1260,V={0}:R=B,S=1018,V={1}:R=C,S=1014,V={2}:R=D,S=1260,V={3}:R=E,S=48,V={4}:",$D$1,$Q$7,$D11,$C11,$S$7)</f>
        <v>Catégorie 0</v>
      </c>
      <c r="S11" s="16" t="str">
        <f>_xll.Assistant.XL.RIK_AC("INF04__;INF04@E=0,S=1076,G=0,T=0,P=0:@R=A,S=1260,V={0}:R=B,S=1018,V={1}:R=C,S=1014,V={2}:R=D,S=1260,V={3}:",$D$1,$Q$7,$D11,$C11)</f>
        <v>100</v>
      </c>
      <c r="T11">
        <f>_xll.Assistant.XL.RIK_AC("INF04__;INF02@E=8,S=1249,G=0,T=0,P=0:@R=A,S=1257,V={0}:R=B,S=1018,V={1}:R=C,S=22,V=&lt;&gt;Aucune:R=D,S=1257,V={2}:R=E,S=20,V={3}:",$D$1,$N11,$C11,$P11)</f>
        <v>0</v>
      </c>
      <c r="U11">
        <f>_xll.Assistant.XL.RIK_AC("INF04__;INF02@E=8,S=1249,G=0,T=0,P=0:@R=A,S=1257,V={0}:R=B,S=1018,V={1}:R=C,S=22,V=&lt;&gt;Aucune:R=D,S=1257,V={2}:R=E,S=1064,V={3}:",$D$1,$N11,$C11,$Q11)</f>
        <v>0</v>
      </c>
      <c r="V11">
        <f>_xll.Assistant.XL.RIK_AC("INF04__;INF02@E=8,S=1249,G=0,T=0,P=0:@R=A,S=1257,V={0}:R=B,S=1018,V={1}:R=C,S=22,V=&lt;&gt;Aucune:R=D,S=1257,V={2}:R=E,S=26,V={3}:R=F,S=28,V={4}:",$D$1,$N11,$C11,$S$7,$R11)</f>
        <v>0</v>
      </c>
      <c r="W11">
        <f>_xll.Assistant.XL.RIK_AC("INF04__;INF02@E=8,S=1249,G=0,T=0,P=0:@R=A,S=1257,V={0}:R=B,S=1018,V={1}:R=C,S=22,V=&lt;&gt;Aucune:R=D,S=1257,V={2}:R=E,S=1076,V={3}:",$D$1,$N11,$C11,$S11)</f>
        <v>0</v>
      </c>
      <c r="X11">
        <f>_xll.Assistant.XL.RIK_AC("INF04__;INF02@E=8,S=1249,G=0,T=0,P=0:@R=A,S=1257,V={0}:R=B,S=1018,V={1}:R=C,S=22,V={2}:R=D,S=1257,V={3}:R=E,S=1249,V={4}:R=F,S=1250,V={5}:",$D$1,$O11,$X$7,$C11,$D11,$E11)</f>
        <v>1</v>
      </c>
      <c r="Y11">
        <f>IF(TableauC9[[#This Row],[De retour avant fin période réf?]]="OUI",IF(AND(Paramètres!$D$24="CSP H/F",TableauC9[[#This Row],[Augmentations salariales sur la période de congés et sur la même CSP Parite]]&gt;0),1,IF(AND(Paramètres!$D$24="Niveau",TableauC9[[#This Row],[Augmentations salariales sur la période de congés et sur le même niveau]]&gt;0),1,IF(AND(Paramètres!$D$24="Info libre",TableauC9[[#This Row],[Augmentations salariales sur la période de congés et sur la même info libre]]&gt;0),1,IF(AND(Paramètres!$D$24="Coefficient",TableauC9[[#This Row],[Augmentations salariales sur la période de congés et sur le même coefficient]]&gt;0),1,0)))),0)</f>
        <v>0</v>
      </c>
      <c r="Z11">
        <f>IF(AND(TableauC9[[#This Row],[De retour avant fin période réf?]]="OUI",TableauC9[[#This Row],[Salariée à prendre en compte?]]&gt;0,TableauC9[[#This Row],[Augmentation de la salariée sur la période de définition]]&gt;0),1,0)</f>
        <v>0</v>
      </c>
    </row>
    <row r="12" spans="3:26" x14ac:dyDescent="0.3">
      <c r="C12" s="15" t="s">
        <v>151</v>
      </c>
      <c r="D12" s="15" t="s">
        <v>204</v>
      </c>
      <c r="E12" s="15" t="s">
        <v>205</v>
      </c>
      <c r="F12" s="15" t="s">
        <v>299</v>
      </c>
      <c r="G12" s="15" t="s">
        <v>28</v>
      </c>
      <c r="H12" s="15">
        <v>30</v>
      </c>
      <c r="I12" s="15" t="s">
        <v>65</v>
      </c>
      <c r="J12" s="17">
        <v>43191</v>
      </c>
      <c r="K12" s="17">
        <v>43281</v>
      </c>
      <c r="L12" s="17">
        <f>_xll.Assistant.XL.RIK_AC("INF04__;INF02@E=4,S=1020,G=0,T=0,P=0:@R=A,S=1257,V={0}:R=B,S=1247,V=Réel:R=C,S=1257,V={1}:R=D,S=1010,V={2}:R=E,S=1018,V={3}:R=F,S=1249,V={4}:R=G,S=25,V=Oui:",$D$1,$C12,$D$2,$D$3,$D12)</f>
        <v>2</v>
      </c>
      <c r="M12" s="17" t="str">
        <f>IFERROR(IF(YEAR(TableauC9[[#This Row],[Date Retour Congés]])=YEAR(Paramètres!$E$7),"OUI","NON"),"NON")</f>
        <v>NON</v>
      </c>
      <c r="N12" s="151" t="str">
        <f>TEXT(TableauC9[[#This Row],[Natures d''évènements - Date Début Période]],"JJ/MM/AAAA")&amp;".."&amp;TEXT(TableauC9[[#This Row],[Natures d''évènements - Date Fin Période]],"JJ/MM/AAAA")</f>
        <v>01/04/2018..30/06/2018</v>
      </c>
      <c r="O12" s="151" t="str">
        <f>TEXT(TableauC9[[#This Row],[Natures d''évènements - Date Début Période]],"JJ/MM/AAAA")&amp;".."&amp;TEXT(Paramètres!$E$7,"JJ/MM/AAAA")</f>
        <v>01/04/2018..31/12/2018</v>
      </c>
      <c r="P12" s="16" t="str">
        <f>_xll.Assistant.XL.RIK_AC("INF04__;INF04@E=0,S=42,G=0,T=0,P=0:@R=A,S=1260,V={0}:R=B,S=1018,V={1}:R=D,S=1014,V={2}:R=E,S=1260,V={3}:",$D$1,$Q$7,$D12,$C12)</f>
        <v>Employé</v>
      </c>
      <c r="Q12" s="16" t="str">
        <f>_xll.Assistant.XL.RIK_AC("INF04__;INF04@E=0,S=1064,G=0,T=0,P=0:@R=A,S=1260,V={0}:R=B,S=1018,V={1}:R=C,S=1014,V={2}:R=D,S=1260,V={3}:",$D$1,$Q$7,$D12,$C12)</f>
        <v>1</v>
      </c>
      <c r="R12" s="16" t="str">
        <f>_xll.Assistant.XL.RIK_AC("INF04__;INF04@E=0,S=49,G=0,T=0,P=0:@R=A,S=1260,V={0}:R=B,S=1018,V={1}:R=C,S=1014,V={2}:R=D,S=1260,V={3}:R=E,S=48,V={4}:",$D$1,$Q$7,$D12,$C12,$S$7)</f>
        <v>Catégorie 1</v>
      </c>
      <c r="S12" s="16" t="str">
        <f>_xll.Assistant.XL.RIK_AC("INF04__;INF04@E=0,S=1076,G=0,T=0,P=0:@R=A,S=1260,V={0}:R=B,S=1018,V={1}:R=C,S=1014,V={2}:R=D,S=1260,V={3}:",$D$1,$Q$7,$D12,$C12)</f>
        <v>100</v>
      </c>
      <c r="T12">
        <f>_xll.Assistant.XL.RIK_AC("INF04__;INF02@E=8,S=1249,G=0,T=0,P=0:@R=A,S=1257,V={0}:R=B,S=1018,V={1}:R=C,S=22,V=&lt;&gt;Aucune:R=D,S=1257,V={2}:R=E,S=20,V={3}:",$D$1,$N12,$C12,$P12)</f>
        <v>0</v>
      </c>
      <c r="U12">
        <f>_xll.Assistant.XL.RIK_AC("INF04__;INF02@E=8,S=1249,G=0,T=0,P=0:@R=A,S=1257,V={0}:R=B,S=1018,V={1}:R=C,S=22,V=&lt;&gt;Aucune:R=D,S=1257,V={2}:R=E,S=1064,V={3}:",$D$1,$N12,$C12,$Q12)</f>
        <v>0</v>
      </c>
      <c r="V12">
        <f>_xll.Assistant.XL.RIK_AC("INF04__;INF02@E=8,S=1249,G=0,T=0,P=0:@R=A,S=1257,V={0}:R=B,S=1018,V={1}:R=C,S=22,V=&lt;&gt;Aucune:R=D,S=1257,V={2}:R=E,S=26,V={3}:R=F,S=28,V={4}:",$D$1,$N12,$C12,$S$7,$R12)</f>
        <v>0</v>
      </c>
      <c r="W12">
        <f>_xll.Assistant.XL.RIK_AC("INF04__;INF02@E=8,S=1249,G=0,T=0,P=0:@R=A,S=1257,V={0}:R=B,S=1018,V={1}:R=C,S=22,V=&lt;&gt;Aucune:R=D,S=1257,V={2}:R=E,S=1076,V={3}:",$D$1,$N12,$C12,$S12)</f>
        <v>0</v>
      </c>
      <c r="X12">
        <f>_xll.Assistant.XL.RIK_AC("INF04__;INF02@E=8,S=1249,G=0,T=0,P=0:@R=A,S=1257,V={0}:R=B,S=1018,V={1}:R=C,S=22,V={2}:R=D,S=1257,V={3}:R=E,S=1249,V={4}:R=F,S=1250,V={5}:",$D$1,$O12,$X$7,$C12,$D12,$E12)</f>
        <v>1</v>
      </c>
      <c r="Y12">
        <f>IF(TableauC9[[#This Row],[De retour avant fin période réf?]]="OUI",IF(AND(Paramètres!$D$24="CSP H/F",TableauC9[[#This Row],[Augmentations salariales sur la période de congés et sur la même CSP Parite]]&gt;0),1,IF(AND(Paramètres!$D$24="Niveau",TableauC9[[#This Row],[Augmentations salariales sur la période de congés et sur le même niveau]]&gt;0),1,IF(AND(Paramètres!$D$24="Info libre",TableauC9[[#This Row],[Augmentations salariales sur la période de congés et sur la même info libre]]&gt;0),1,IF(AND(Paramètres!$D$24="Coefficient",TableauC9[[#This Row],[Augmentations salariales sur la période de congés et sur le même coefficient]]&gt;0),1,0)))),0)</f>
        <v>0</v>
      </c>
      <c r="Z12">
        <f>IF(AND(TableauC9[[#This Row],[De retour avant fin période réf?]]="OUI",TableauC9[[#This Row],[Salariée à prendre en compte?]]&gt;0,TableauC9[[#This Row],[Augmentation de la salariée sur la période de définition]]&gt;0),1,0)</f>
        <v>0</v>
      </c>
    </row>
    <row r="13" spans="3:26" x14ac:dyDescent="0.3">
      <c r="C13" s="15" t="s">
        <v>151</v>
      </c>
      <c r="D13" s="15" t="s">
        <v>208</v>
      </c>
      <c r="E13" s="15" t="s">
        <v>209</v>
      </c>
      <c r="F13" s="15" t="s">
        <v>299</v>
      </c>
      <c r="G13" s="15" t="s">
        <v>28</v>
      </c>
      <c r="H13" s="15">
        <v>31</v>
      </c>
      <c r="I13" s="15" t="s">
        <v>65</v>
      </c>
      <c r="J13" s="17">
        <v>43344</v>
      </c>
      <c r="K13" s="17">
        <v>43434</v>
      </c>
      <c r="L13" s="17">
        <f>_xll.Assistant.XL.RIK_AC("INF04__;INF02@E=4,S=1020,G=0,T=0,P=0:@R=A,S=1257,V={0}:R=B,S=1247,V=Réel:R=C,S=1257,V={1}:R=D,S=1010,V={2}:R=E,S=1018,V={3}:R=F,S=1249,V={4}:R=G,S=25,V=Oui:",$D$1,$C13,$D$2,$D$3,$D13)</f>
        <v>2</v>
      </c>
      <c r="M13" s="17" t="str">
        <f>IFERROR(IF(YEAR(TableauC9[[#This Row],[Date Retour Congés]])=YEAR(Paramètres!$E$7),"OUI","NON"),"NON")</f>
        <v>NON</v>
      </c>
      <c r="N13" s="151" t="str">
        <f>TEXT(TableauC9[[#This Row],[Natures d''évènements - Date Début Période]],"JJ/MM/AAAA")&amp;".."&amp;TEXT(TableauC9[[#This Row],[Natures d''évènements - Date Fin Période]],"JJ/MM/AAAA")</f>
        <v>01/09/2018..30/11/2018</v>
      </c>
      <c r="O13" s="151" t="str">
        <f>TEXT(TableauC9[[#This Row],[Natures d''évènements - Date Début Période]],"JJ/MM/AAAA")&amp;".."&amp;TEXT(Paramètres!$E$7,"JJ/MM/AAAA")</f>
        <v>01/09/2018..31/12/2018</v>
      </c>
      <c r="P13" s="16" t="str">
        <f>_xll.Assistant.XL.RIK_AC("INF04__;INF04@E=0,S=42,G=0,T=0,P=0:@R=A,S=1260,V={0}:R=B,S=1018,V={1}:R=D,S=1014,V={2}:R=E,S=1260,V={3}:",$D$1,$Q$7,$D13,$C13)</f>
        <v>Employé</v>
      </c>
      <c r="Q13" s="16" t="str">
        <f>_xll.Assistant.XL.RIK_AC("INF04__;INF04@E=0,S=1064,G=0,T=0,P=0:@R=A,S=1260,V={0}:R=B,S=1018,V={1}:R=C,S=1014,V={2}:R=D,S=1260,V={3}:",$D$1,$Q$7,$D13,$C13)</f>
        <v>1</v>
      </c>
      <c r="R13" s="16" t="str">
        <f>_xll.Assistant.XL.RIK_AC("INF04__;INF04@E=0,S=49,G=0,T=0,P=0:@R=A,S=1260,V={0}:R=B,S=1018,V={1}:R=C,S=1014,V={2}:R=D,S=1260,V={3}:R=E,S=48,V={4}:",$D$1,$Q$7,$D13,$C13,$S$7)</f>
        <v>Catégorie 0</v>
      </c>
      <c r="S13" s="16" t="str">
        <f>_xll.Assistant.XL.RIK_AC("INF04__;INF04@E=0,S=1076,G=0,T=0,P=0:@R=A,S=1260,V={0}:R=B,S=1018,V={1}:R=C,S=1014,V={2}:R=D,S=1260,V={3}:",$D$1,$Q$7,$D13,$C13)</f>
        <v>150</v>
      </c>
      <c r="T13">
        <f>_xll.Assistant.XL.RIK_AC("INF04__;INF02@E=8,S=1249,G=0,T=0,P=0:@R=A,S=1257,V={0}:R=B,S=1018,V={1}:R=C,S=22,V=&lt;&gt;Aucune:R=D,S=1257,V={2}:R=E,S=20,V={3}:",$D$1,$N13,$C13,$P13)</f>
        <v>0</v>
      </c>
      <c r="U13">
        <f>_xll.Assistant.XL.RIK_AC("INF04__;INF02@E=8,S=1249,G=0,T=0,P=0:@R=A,S=1257,V={0}:R=B,S=1018,V={1}:R=C,S=22,V=&lt;&gt;Aucune:R=D,S=1257,V={2}:R=E,S=1064,V={3}:",$D$1,$N13,$C13,$Q13)</f>
        <v>0</v>
      </c>
      <c r="V13">
        <f>_xll.Assistant.XL.RIK_AC("INF04__;INF02@E=8,S=1249,G=0,T=0,P=0:@R=A,S=1257,V={0}:R=B,S=1018,V={1}:R=C,S=22,V=&lt;&gt;Aucune:R=D,S=1257,V={2}:R=E,S=26,V={3}:R=F,S=28,V={4}:",$D$1,$N13,$C13,$S$7,$R13)</f>
        <v>0</v>
      </c>
      <c r="W13">
        <f>_xll.Assistant.XL.RIK_AC("INF04__;INF02@E=8,S=1249,G=0,T=0,P=0:@R=A,S=1257,V={0}:R=B,S=1018,V={1}:R=C,S=22,V=&lt;&gt;Aucune:R=D,S=1257,V={2}:R=E,S=1076,V={3}:",$D$1,$N13,$C13,$S13)</f>
        <v>0</v>
      </c>
      <c r="X13">
        <f>_xll.Assistant.XL.RIK_AC("INF04__;INF02@E=8,S=1249,G=0,T=0,P=0:@R=A,S=1257,V={0}:R=B,S=1018,V={1}:R=C,S=22,V={2}:R=D,S=1257,V={3}:R=E,S=1249,V={4}:R=F,S=1250,V={5}:",$D$1,$O13,$X$7,$C13,$D13,$E13)</f>
        <v>1</v>
      </c>
      <c r="Y13">
        <f>IF(TableauC9[[#This Row],[De retour avant fin période réf?]]="OUI",IF(AND(Paramètres!$D$24="CSP H/F",TableauC9[[#This Row],[Augmentations salariales sur la période de congés et sur la même CSP Parite]]&gt;0),1,IF(AND(Paramètres!$D$24="Niveau",TableauC9[[#This Row],[Augmentations salariales sur la période de congés et sur le même niveau]]&gt;0),1,IF(AND(Paramètres!$D$24="Info libre",TableauC9[[#This Row],[Augmentations salariales sur la période de congés et sur la même info libre]]&gt;0),1,IF(AND(Paramètres!$D$24="Coefficient",TableauC9[[#This Row],[Augmentations salariales sur la période de congés et sur le même coefficient]]&gt;0),1,0)))),0)</f>
        <v>0</v>
      </c>
      <c r="Z13">
        <f>IF(AND(TableauC9[[#This Row],[De retour avant fin période réf?]]="OUI",TableauC9[[#This Row],[Salariée à prendre en compte?]]&gt;0,TableauC9[[#This Row],[Augmentation de la salariée sur la période de définition]]&gt;0),1,0)</f>
        <v>0</v>
      </c>
    </row>
    <row r="14" spans="3:26" x14ac:dyDescent="0.3">
      <c r="C14" t="s">
        <v>24</v>
      </c>
      <c r="H14">
        <f>SUBTOTAL(104,TableauC9[Age])</f>
        <v>31</v>
      </c>
      <c r="J14" s="17">
        <f>SUBTOTAL(105,TableauC9[Natures d''évènements - Date Début Période])</f>
        <v>43191</v>
      </c>
      <c r="K14" s="17">
        <f>SUBTOTAL(104,TableauC9[Natures d''évènements - Date Fin Période])</f>
        <v>43434</v>
      </c>
      <c r="L14" s="17"/>
      <c r="M14" s="17"/>
      <c r="N14" s="16"/>
      <c r="O14" s="16"/>
      <c r="P14" s="16"/>
      <c r="Q14" s="16"/>
      <c r="R14" s="16"/>
      <c r="S14" s="16"/>
      <c r="T14" s="16"/>
      <c r="U14" s="16"/>
      <c r="V14" s="16"/>
      <c r="W14" s="16"/>
      <c r="X14">
        <f>SUBTOTAL(109,TableauC9[Augmentation de la salariée sur la période de définition])</f>
        <v>3</v>
      </c>
      <c r="Y14">
        <f>SUBTOTAL(109,TableauC9[Salariée à prendre en compte?])</f>
        <v>0</v>
      </c>
      <c r="Z14">
        <f>SUBTOTAL(109,TableauC9[Salariée augmentée à prendre en comtpe])</f>
        <v>0</v>
      </c>
    </row>
  </sheetData>
  <phoneticPr fontId="19" type="noConversion"/>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6C5AA-471B-4CD1-8947-F0F5440CCF96}">
  <sheetPr>
    <tabColor rgb="FF6AAC90"/>
  </sheetPr>
  <dimension ref="A2:G51"/>
  <sheetViews>
    <sheetView showGridLines="0" zoomScale="70" zoomScaleNormal="70" workbookViewId="0">
      <selection activeCell="G14" sqref="G14"/>
    </sheetView>
  </sheetViews>
  <sheetFormatPr baseColWidth="10" defaultRowHeight="16.5" x14ac:dyDescent="0.3"/>
  <cols>
    <col min="1" max="1" width="7.75" customWidth="1"/>
    <col min="2" max="2" width="17.25" customWidth="1"/>
    <col min="3" max="3" width="28.75" customWidth="1"/>
    <col min="4" max="4" width="47.125" bestFit="1" customWidth="1"/>
    <col min="5" max="5" width="8.5" bestFit="1" customWidth="1"/>
    <col min="6" max="6" width="29.25" style="168" customWidth="1"/>
    <col min="7" max="7" width="8.5" customWidth="1"/>
    <col min="8" max="8" width="70.5" customWidth="1"/>
    <col min="9" max="9" width="16.5" bestFit="1" customWidth="1"/>
    <col min="10" max="10" width="23.125" bestFit="1" customWidth="1"/>
    <col min="11" max="11" width="26" bestFit="1" customWidth="1"/>
    <col min="12" max="12" width="36" bestFit="1" customWidth="1"/>
    <col min="13" max="13" width="16.875" bestFit="1" customWidth="1"/>
    <col min="14" max="14" width="23.375" bestFit="1" customWidth="1"/>
    <col min="15" max="15" width="25.625" bestFit="1" customWidth="1"/>
  </cols>
  <sheetData>
    <row r="2" spans="1:7" x14ac:dyDescent="0.3">
      <c r="B2" s="81" t="s">
        <v>53</v>
      </c>
      <c r="C2" s="94" t="str">
        <f>Paramètres!D5</f>
        <v>BI EGALITE</v>
      </c>
    </row>
    <row r="3" spans="1:7" x14ac:dyDescent="0.3">
      <c r="B3" s="81" t="s">
        <v>54</v>
      </c>
      <c r="C3" s="94" t="str">
        <f>Paramètres!E16</f>
        <v>ETP_FH,SALBASE,&lt;NULL&gt;,ETP</v>
      </c>
    </row>
    <row r="4" spans="1:7" x14ac:dyDescent="0.3">
      <c r="B4" s="81" t="s">
        <v>55</v>
      </c>
      <c r="C4" s="94" t="str">
        <f>Paramètres!D6&amp;".."&amp;Paramètres!D7</f>
        <v>201801..201812</v>
      </c>
    </row>
    <row r="5" spans="1:7" x14ac:dyDescent="0.3">
      <c r="A5" s="51"/>
    </row>
    <row r="6" spans="1:7" x14ac:dyDescent="0.3">
      <c r="A6" s="51"/>
    </row>
    <row r="7" spans="1:7" x14ac:dyDescent="0.3">
      <c r="A7" s="51"/>
    </row>
    <row r="8" spans="1:7" hidden="1" x14ac:dyDescent="0.3">
      <c r="A8" s="51" t="str">
        <f>_xll.Assistant.XL.MASQUERLIGNESI(Paramètres!$D$9="Non")</f>
        <v/>
      </c>
    </row>
    <row r="9" spans="1:7" hidden="1" x14ac:dyDescent="0.3">
      <c r="A9" s="51" t="str">
        <f>_xll.Assistant.XL.MASQUERLIGNESI(Paramètres!$D$9="Non")</f>
        <v/>
      </c>
    </row>
    <row r="11" spans="1:7" x14ac:dyDescent="0.3">
      <c r="G11" s="167"/>
    </row>
    <row r="12" spans="1:7" x14ac:dyDescent="0.3">
      <c r="B12" t="str">
        <f>_xll.Assistant.XL.RIK_AL("INF04__1_1_1,F=B='1',U='0',I='0',FN='Calibri',FS='10',FC='#FFFFFF',BC='#A5A5A5',AH='1',AV='1',Br=[$top-$bottom],BrS='1',BrC='#778899'_1,C=Total,F=B='1',U='0',I='0',FN='Calibri',FS='10',FC='#000000',BC='#FFFFFF',AH='1',AV"&amp;"='1',Br=[$top-$bottom],BrS='1',BrC='#778899'_0_0_1_1_D=38x4;INF02@E=0,S=1257,G=0,T=0,P=0,O=NF='Texte'_B='0'_U='0'_I='0'_FN='Calibri'_FS='10'_FC='#000000'_BC='#FFFFFF'_AH='1'_AV='1'_Br=[]_BrS='0'_BrC='#FFFFFF'_WpT='0':E=0"&amp;",S=1249,G=0,T=0,P=0,O=NF='Texte'_B='0'_U='0'_I='0'_FN='Calibri'_FS='10'_FC='#000000'_BC='#FFFFFF'_AH='1'_AV='1'_Br=[]_BrS='0'_BrC='#FFFFFF'_WpT='0':E=0,S=1250,G=0,T=0,P=0,O=NF='Texte'_B='0'_U='0'_I='0'_FN='Calibri'_FS='1"&amp;"0'_FC='#000000'_BC='#FFFFFF'_AH='1'_AV='1'_Br=[]_BrS='0'_BrC='#FFFFFF'_WpT='0':E=0,S=1044,G=0,T=0,P=0,O=NF='Texte'_B='0'_U='0'_I='0'_FN='Calibri'_FS='10'_FC='#000000'_BC='#FFFFFF'_AH='1'_AV='1'_Br=[]_BrS='0'_BrC='#FFFFFF"&amp;"'_WpT='0':@R=A,S=1257,V={0}:R=B,S=1247,V=Réel:R=C,S=1092,V={1}:R=D,S=1010,V={2}:",$C$2,$C$4,$C$3)</f>
        <v/>
      </c>
    </row>
    <row r="13" spans="1:7" x14ac:dyDescent="0.3">
      <c r="B13" t="s">
        <v>53</v>
      </c>
      <c r="C13" t="s">
        <v>26</v>
      </c>
      <c r="D13" t="s">
        <v>23</v>
      </c>
      <c r="E13" t="s">
        <v>29</v>
      </c>
      <c r="F13" s="168" t="s">
        <v>263</v>
      </c>
      <c r="G13" t="s">
        <v>262</v>
      </c>
    </row>
    <row r="14" spans="1:7" x14ac:dyDescent="0.3">
      <c r="B14" s="15" t="s">
        <v>151</v>
      </c>
      <c r="C14" s="15" t="s">
        <v>152</v>
      </c>
      <c r="D14" s="15" t="s">
        <v>153</v>
      </c>
      <c r="E14" s="15" t="s">
        <v>27</v>
      </c>
      <c r="F14" s="168">
        <f>SUMIFS(TableauB15[Rémunération annuelle ETP],TableauB15[Société],TableauB12[[#This Row],[Société]],TableauB15[Matricule],TableauB12[[#This Row],[Matricule]],TableauB15[Nom et Prénom],TableauB12[[#This Row],[Nom et Prénom]])</f>
        <v>13860</v>
      </c>
      <c r="G14">
        <f>RANK(TableauB12[[#This Row],[Rémunération Annuelle ETP]],TableauB12[Rémunération Annuelle ETP])</f>
        <v>35</v>
      </c>
    </row>
    <row r="15" spans="1:7" x14ac:dyDescent="0.3">
      <c r="B15" s="15" t="s">
        <v>151</v>
      </c>
      <c r="C15" s="15" t="s">
        <v>243</v>
      </c>
      <c r="D15" s="15" t="s">
        <v>244</v>
      </c>
      <c r="E15" s="15" t="s">
        <v>28</v>
      </c>
      <c r="F15" s="168">
        <f>SUMIFS(TableauB15[Rémunération annuelle ETP],TableauB15[Société],TableauB12[[#This Row],[Société]],TableauB15[Matricule],TableauB12[[#This Row],[Matricule]],TableauB15[Nom et Prénom],TableauB12[[#This Row],[Nom et Prénom]])</f>
        <v>30428.571428571424</v>
      </c>
      <c r="G15">
        <f>RANK(TableauB12[[#This Row],[Rémunération Annuelle ETP]],TableauB12[Rémunération Annuelle ETP])</f>
        <v>16</v>
      </c>
    </row>
    <row r="16" spans="1:7" x14ac:dyDescent="0.3">
      <c r="B16" s="15" t="s">
        <v>151</v>
      </c>
      <c r="C16" s="15" t="s">
        <v>154</v>
      </c>
      <c r="D16" s="15" t="s">
        <v>155</v>
      </c>
      <c r="E16" s="15" t="s">
        <v>28</v>
      </c>
      <c r="F16" s="168">
        <f>SUMIFS(TableauB15[Rémunération annuelle ETP],TableauB15[Société],TableauB12[[#This Row],[Société]],TableauB15[Matricule],TableauB12[[#This Row],[Matricule]],TableauB15[Nom et Prénom],TableauB12[[#This Row],[Nom et Prénom]])</f>
        <v>13860</v>
      </c>
      <c r="G16">
        <f>RANK(TableauB12[[#This Row],[Rémunération Annuelle ETP]],TableauB12[Rémunération Annuelle ETP])</f>
        <v>35</v>
      </c>
    </row>
    <row r="17" spans="2:7" x14ac:dyDescent="0.3">
      <c r="B17" s="15" t="s">
        <v>151</v>
      </c>
      <c r="C17" s="15" t="s">
        <v>245</v>
      </c>
      <c r="D17" s="15" t="s">
        <v>246</v>
      </c>
      <c r="E17" s="15" t="s">
        <v>27</v>
      </c>
      <c r="F17" s="168">
        <f>SUMIFS(TableauB15[Rémunération annuelle ETP],TableauB15[Société],TableauB12[[#This Row],[Société]],TableauB15[Matricule],TableauB12[[#This Row],[Matricule]],TableauB15[Nom et Prénom],TableauB12[[#This Row],[Nom et Prénom]])</f>
        <v>0</v>
      </c>
      <c r="G17">
        <f>RANK(TableauB12[[#This Row],[Rémunération Annuelle ETP]],TableauB12[Rémunération Annuelle ETP])</f>
        <v>37</v>
      </c>
    </row>
    <row r="18" spans="2:7" x14ac:dyDescent="0.3">
      <c r="B18" s="15" t="s">
        <v>151</v>
      </c>
      <c r="C18" s="15" t="s">
        <v>156</v>
      </c>
      <c r="D18" s="15" t="s">
        <v>157</v>
      </c>
      <c r="E18" s="15" t="s">
        <v>27</v>
      </c>
      <c r="F18" s="168">
        <f>SUMIFS(TableauB15[Rémunération annuelle ETP],TableauB15[Société],TableauB12[[#This Row],[Société]],TableauB15[Matricule],TableauB12[[#This Row],[Matricule]],TableauB15[Nom et Prénom],TableauB12[[#This Row],[Nom et Prénom]])</f>
        <v>29979.999999999996</v>
      </c>
      <c r="G18">
        <f>RANK(TableauB12[[#This Row],[Rémunération Annuelle ETP]],TableauB12[Rémunération Annuelle ETP])</f>
        <v>21</v>
      </c>
    </row>
    <row r="19" spans="2:7" x14ac:dyDescent="0.3">
      <c r="B19" s="15" t="s">
        <v>151</v>
      </c>
      <c r="C19" s="15" t="s">
        <v>158</v>
      </c>
      <c r="D19" s="15" t="s">
        <v>159</v>
      </c>
      <c r="E19" s="15" t="s">
        <v>27</v>
      </c>
      <c r="F19" s="168">
        <f>SUMIFS(TableauB15[Rémunération annuelle ETP],TableauB15[Société],TableauB12[[#This Row],[Société]],TableauB15[Matricule],TableauB12[[#This Row],[Matricule]],TableauB15[Nom et Prénom],TableauB12[[#This Row],[Nom et Prénom]])</f>
        <v>30240</v>
      </c>
      <c r="G19">
        <f>RANK(TableauB12[[#This Row],[Rémunération Annuelle ETP]],TableauB12[Rémunération Annuelle ETP])</f>
        <v>17</v>
      </c>
    </row>
    <row r="20" spans="2:7" x14ac:dyDescent="0.3">
      <c r="B20" s="15" t="s">
        <v>151</v>
      </c>
      <c r="C20" s="15" t="s">
        <v>160</v>
      </c>
      <c r="D20" s="15" t="s">
        <v>161</v>
      </c>
      <c r="E20" s="15" t="s">
        <v>28</v>
      </c>
      <c r="F20" s="168">
        <f>SUMIFS(TableauB15[Rémunération annuelle ETP],TableauB15[Société],TableauB12[[#This Row],[Société]],TableauB15[Matricule],TableauB12[[#This Row],[Matricule]],TableauB15[Nom et Prénom],TableauB12[[#This Row],[Nom et Prénom]])</f>
        <v>31500</v>
      </c>
      <c r="G20">
        <f>RANK(TableauB12[[#This Row],[Rémunération Annuelle ETP]],TableauB12[Rémunération Annuelle ETP])</f>
        <v>13</v>
      </c>
    </row>
    <row r="21" spans="2:7" x14ac:dyDescent="0.3">
      <c r="B21" s="15" t="s">
        <v>151</v>
      </c>
      <c r="C21" s="15" t="s">
        <v>162</v>
      </c>
      <c r="D21" s="15" t="s">
        <v>163</v>
      </c>
      <c r="E21" s="15" t="s">
        <v>27</v>
      </c>
      <c r="F21" s="168">
        <f>SUMIFS(TableauB15[Rémunération annuelle ETP],TableauB15[Société],TableauB12[[#This Row],[Société]],TableauB15[Matricule],TableauB12[[#This Row],[Matricule]],TableauB15[Nom et Prénom],TableauB12[[#This Row],[Nom et Prénom]])</f>
        <v>27600</v>
      </c>
      <c r="G21">
        <f>RANK(TableauB12[[#This Row],[Rémunération Annuelle ETP]],TableauB12[Rémunération Annuelle ETP])</f>
        <v>25</v>
      </c>
    </row>
    <row r="22" spans="2:7" x14ac:dyDescent="0.3">
      <c r="B22" s="15" t="s">
        <v>151</v>
      </c>
      <c r="C22" s="15" t="s">
        <v>164</v>
      </c>
      <c r="D22" s="15" t="s">
        <v>165</v>
      </c>
      <c r="E22" s="15" t="s">
        <v>27</v>
      </c>
      <c r="F22" s="168">
        <f>SUMIFS(TableauB15[Rémunération annuelle ETP],TableauB15[Société],TableauB12[[#This Row],[Société]],TableauB15[Matricule],TableauB12[[#This Row],[Matricule]],TableauB15[Nom et Prénom],TableauB12[[#This Row],[Nom et Prénom]])</f>
        <v>29979.999999999996</v>
      </c>
      <c r="G22">
        <f>RANK(TableauB12[[#This Row],[Rémunération Annuelle ETP]],TableauB12[Rémunération Annuelle ETP])</f>
        <v>21</v>
      </c>
    </row>
    <row r="23" spans="2:7" x14ac:dyDescent="0.3">
      <c r="B23" s="15" t="s">
        <v>151</v>
      </c>
      <c r="C23" s="15" t="s">
        <v>166</v>
      </c>
      <c r="D23" s="15" t="s">
        <v>167</v>
      </c>
      <c r="E23" s="15" t="s">
        <v>28</v>
      </c>
      <c r="F23" s="168">
        <f>SUMIFS(TableauB15[Rémunération annuelle ETP],TableauB15[Société],TableauB12[[#This Row],[Société]],TableauB15[Matricule],TableauB12[[#This Row],[Matricule]],TableauB15[Nom et Prénom],TableauB12[[#This Row],[Nom et Prénom]])</f>
        <v>30240</v>
      </c>
      <c r="G23">
        <f>RANK(TableauB12[[#This Row],[Rémunération Annuelle ETP]],TableauB12[Rémunération Annuelle ETP])</f>
        <v>17</v>
      </c>
    </row>
    <row r="24" spans="2:7" x14ac:dyDescent="0.3">
      <c r="B24" s="15" t="s">
        <v>151</v>
      </c>
      <c r="C24" s="15" t="s">
        <v>168</v>
      </c>
      <c r="D24" s="15" t="s">
        <v>169</v>
      </c>
      <c r="E24" s="15" t="s">
        <v>28</v>
      </c>
      <c r="F24" s="168">
        <f>SUMIFS(TableauB15[Rémunération annuelle ETP],TableauB15[Société],TableauB12[[#This Row],[Société]],TableauB15[Matricule],TableauB12[[#This Row],[Matricule]],TableauB15[Nom et Prénom],TableauB12[[#This Row],[Nom et Prénom]])</f>
        <v>31500</v>
      </c>
      <c r="G24">
        <f>RANK(TableauB12[[#This Row],[Rémunération Annuelle ETP]],TableauB12[Rémunération Annuelle ETP])</f>
        <v>13</v>
      </c>
    </row>
    <row r="25" spans="2:7" x14ac:dyDescent="0.3">
      <c r="B25" s="15" t="s">
        <v>151</v>
      </c>
      <c r="C25" s="15" t="s">
        <v>170</v>
      </c>
      <c r="D25" s="15" t="s">
        <v>171</v>
      </c>
      <c r="E25" s="15" t="s">
        <v>28</v>
      </c>
      <c r="F25" s="168">
        <f>SUMIFS(TableauB15[Rémunération annuelle ETP],TableauB15[Société],TableauB12[[#This Row],[Société]],TableauB15[Matricule],TableauB12[[#This Row],[Matricule]],TableauB15[Nom et Prénom],TableauB12[[#This Row],[Nom et Prénom]])</f>
        <v>32760</v>
      </c>
      <c r="G25">
        <f>RANK(TableauB12[[#This Row],[Rémunération Annuelle ETP]],TableauB12[Rémunération Annuelle ETP])</f>
        <v>12</v>
      </c>
    </row>
    <row r="26" spans="2:7" x14ac:dyDescent="0.3">
      <c r="B26" s="15" t="s">
        <v>151</v>
      </c>
      <c r="C26" s="15" t="s">
        <v>172</v>
      </c>
      <c r="D26" s="15" t="s">
        <v>173</v>
      </c>
      <c r="E26" s="15" t="s">
        <v>28</v>
      </c>
      <c r="F26" s="168">
        <f>SUMIFS(TableauB15[Rémunération annuelle ETP],TableauB15[Société],TableauB12[[#This Row],[Société]],TableauB15[Matricule],TableauB12[[#This Row],[Matricule]],TableauB15[Nom et Prénom],TableauB12[[#This Row],[Nom et Prénom]])</f>
        <v>34020</v>
      </c>
      <c r="G26">
        <f>RANK(TableauB12[[#This Row],[Rémunération Annuelle ETP]],TableauB12[Rémunération Annuelle ETP])</f>
        <v>11</v>
      </c>
    </row>
    <row r="27" spans="2:7" x14ac:dyDescent="0.3">
      <c r="B27" s="15" t="s">
        <v>151</v>
      </c>
      <c r="C27" s="15" t="s">
        <v>174</v>
      </c>
      <c r="D27" s="15" t="s">
        <v>175</v>
      </c>
      <c r="E27" s="15" t="s">
        <v>28</v>
      </c>
      <c r="F27" s="168">
        <f>SUMIFS(TableauB15[Rémunération annuelle ETP],TableauB15[Société],TableauB12[[#This Row],[Société]],TableauB15[Matricule],TableauB12[[#This Row],[Matricule]],TableauB15[Nom et Prénom],TableauB12[[#This Row],[Nom et Prénom]])</f>
        <v>35280</v>
      </c>
      <c r="G27">
        <f>RANK(TableauB12[[#This Row],[Rémunération Annuelle ETP]],TableauB12[Rémunération Annuelle ETP])</f>
        <v>9</v>
      </c>
    </row>
    <row r="28" spans="2:7" x14ac:dyDescent="0.3">
      <c r="B28" s="15" t="s">
        <v>151</v>
      </c>
      <c r="C28" s="15" t="s">
        <v>176</v>
      </c>
      <c r="D28" s="15" t="s">
        <v>177</v>
      </c>
      <c r="E28" s="15" t="s">
        <v>28</v>
      </c>
      <c r="F28" s="168">
        <f>SUMIFS(TableauB15[Rémunération annuelle ETP],TableauB15[Société],TableauB12[[#This Row],[Société]],TableauB15[Matricule],TableauB12[[#This Row],[Matricule]],TableauB15[Nom et Prénom],TableauB12[[#This Row],[Nom et Prénom]])</f>
        <v>39324</v>
      </c>
      <c r="G28">
        <f>RANK(TableauB12[[#This Row],[Rémunération Annuelle ETP]],TableauB12[Rémunération Annuelle ETP])</f>
        <v>6</v>
      </c>
    </row>
    <row r="29" spans="2:7" x14ac:dyDescent="0.3">
      <c r="B29" s="15" t="s">
        <v>151</v>
      </c>
      <c r="C29" s="15" t="s">
        <v>178</v>
      </c>
      <c r="D29" s="15" t="s">
        <v>179</v>
      </c>
      <c r="E29" s="15" t="s">
        <v>27</v>
      </c>
      <c r="F29" s="168">
        <f>SUMIFS(TableauB15[Rémunération annuelle ETP],TableauB15[Société],TableauB12[[#This Row],[Société]],TableauB15[Matricule],TableauB12[[#This Row],[Matricule]],TableauB15[Nom et Prénom],TableauB12[[#This Row],[Nom et Prénom]])</f>
        <v>18900</v>
      </c>
      <c r="G29">
        <f>RANK(TableauB12[[#This Row],[Rémunération Annuelle ETP]],TableauB12[Rémunération Annuelle ETP])</f>
        <v>33</v>
      </c>
    </row>
    <row r="30" spans="2:7" x14ac:dyDescent="0.3">
      <c r="B30" s="15" t="s">
        <v>151</v>
      </c>
      <c r="C30" s="15" t="s">
        <v>180</v>
      </c>
      <c r="D30" s="15" t="s">
        <v>181</v>
      </c>
      <c r="E30" s="15" t="s">
        <v>28</v>
      </c>
      <c r="F30" s="168">
        <f>SUMIFS(TableauB15[Rémunération annuelle ETP],TableauB15[Société],TableauB12[[#This Row],[Société]],TableauB15[Matricule],TableauB12[[#This Row],[Matricule]],TableauB15[Nom et Prénom],TableauB12[[#This Row],[Nom et Prénom]])</f>
        <v>37800</v>
      </c>
      <c r="G30">
        <f>RANK(TableauB12[[#This Row],[Rémunération Annuelle ETP]],TableauB12[Rémunération Annuelle ETP])</f>
        <v>8</v>
      </c>
    </row>
    <row r="31" spans="2:7" x14ac:dyDescent="0.3">
      <c r="B31" s="15" t="s">
        <v>151</v>
      </c>
      <c r="C31" s="15" t="s">
        <v>182</v>
      </c>
      <c r="D31" s="15" t="s">
        <v>183</v>
      </c>
      <c r="E31" s="15" t="s">
        <v>28</v>
      </c>
      <c r="F31" s="168">
        <f>SUMIFS(TableauB15[Rémunération annuelle ETP],TableauB15[Société],TableauB12[[#This Row],[Société]],TableauB15[Matricule],TableauB12[[#This Row],[Matricule]],TableauB15[Nom et Prénom],TableauB12[[#This Row],[Nom et Prénom]])</f>
        <v>29960.000000000004</v>
      </c>
      <c r="G31">
        <f>RANK(TableauB12[[#This Row],[Rémunération Annuelle ETP]],TableauB12[Rémunération Annuelle ETP])</f>
        <v>24</v>
      </c>
    </row>
    <row r="32" spans="2:7" x14ac:dyDescent="0.3">
      <c r="B32" s="15" t="s">
        <v>151</v>
      </c>
      <c r="C32" s="15" t="s">
        <v>184</v>
      </c>
      <c r="D32" s="15" t="s">
        <v>185</v>
      </c>
      <c r="E32" s="15" t="s">
        <v>27</v>
      </c>
      <c r="F32" s="168">
        <f>SUMIFS(TableauB15[Rémunération annuelle ETP],TableauB15[Société],TableauB12[[#This Row],[Société]],TableauB15[Matricule],TableauB12[[#This Row],[Matricule]],TableauB15[Nom et Prénom],TableauB12[[#This Row],[Nom et Prénom]])</f>
        <v>39060</v>
      </c>
      <c r="G32">
        <f>RANK(TableauB12[[#This Row],[Rémunération Annuelle ETP]],TableauB12[Rémunération Annuelle ETP])</f>
        <v>7</v>
      </c>
    </row>
    <row r="33" spans="2:7" x14ac:dyDescent="0.3">
      <c r="B33" s="15" t="s">
        <v>151</v>
      </c>
      <c r="C33" s="15" t="s">
        <v>186</v>
      </c>
      <c r="D33" s="15" t="s">
        <v>187</v>
      </c>
      <c r="E33" s="15" t="s">
        <v>27</v>
      </c>
      <c r="F33" s="168">
        <f>SUMIFS(TableauB15[Rémunération annuelle ETP],TableauB15[Société],TableauB12[[#This Row],[Société]],TableauB15[Matricule],TableauB12[[#This Row],[Matricule]],TableauB15[Nom et Prénom],TableauB12[[#This Row],[Nom et Prénom]])</f>
        <v>51599.785508847744</v>
      </c>
      <c r="G33">
        <f>RANK(TableauB12[[#This Row],[Rémunération Annuelle ETP]],TableauB12[Rémunération Annuelle ETP])</f>
        <v>1</v>
      </c>
    </row>
    <row r="34" spans="2:7" x14ac:dyDescent="0.3">
      <c r="B34" s="15" t="s">
        <v>151</v>
      </c>
      <c r="C34" s="15" t="s">
        <v>188</v>
      </c>
      <c r="D34" s="15" t="s">
        <v>189</v>
      </c>
      <c r="E34" s="15" t="s">
        <v>27</v>
      </c>
      <c r="F34" s="168">
        <f>SUMIFS(TableauB15[Rémunération annuelle ETP],TableauB15[Société],TableauB12[[#This Row],[Société]],TableauB15[Matricule],TableauB12[[#This Row],[Matricule]],TableauB15[Nom et Prénom],TableauB12[[#This Row],[Nom et Prénom]])</f>
        <v>29979.999999999996</v>
      </c>
      <c r="G34">
        <f>RANK(TableauB12[[#This Row],[Rémunération Annuelle ETP]],TableauB12[Rémunération Annuelle ETP])</f>
        <v>21</v>
      </c>
    </row>
    <row r="35" spans="2:7" x14ac:dyDescent="0.3">
      <c r="B35" s="15" t="s">
        <v>151</v>
      </c>
      <c r="C35" s="15" t="s">
        <v>190</v>
      </c>
      <c r="D35" s="15" t="s">
        <v>191</v>
      </c>
      <c r="E35" s="15" t="s">
        <v>27</v>
      </c>
      <c r="F35" s="168">
        <f>SUMIFS(TableauB15[Rémunération annuelle ETP],TableauB15[Société],TableauB12[[#This Row],[Société]],TableauB15[Matricule],TableauB12[[#This Row],[Matricule]],TableauB15[Nom et Prénom],TableauB12[[#This Row],[Nom et Prénom]])</f>
        <v>30240</v>
      </c>
      <c r="G35">
        <f>RANK(TableauB12[[#This Row],[Rémunération Annuelle ETP]],TableauB12[Rémunération Annuelle ETP])</f>
        <v>17</v>
      </c>
    </row>
    <row r="36" spans="2:7" x14ac:dyDescent="0.3">
      <c r="B36" s="15" t="s">
        <v>151</v>
      </c>
      <c r="C36" s="15" t="s">
        <v>192</v>
      </c>
      <c r="D36" s="15" t="s">
        <v>193</v>
      </c>
      <c r="E36" s="15" t="s">
        <v>27</v>
      </c>
      <c r="F36" s="168">
        <f>SUMIFS(TableauB15[Rémunération annuelle ETP],TableauB15[Société],TableauB12[[#This Row],[Société]],TableauB15[Matricule],TableauB12[[#This Row],[Matricule]],TableauB15[Nom et Prénom],TableauB12[[#This Row],[Nom et Prénom]])</f>
        <v>31500</v>
      </c>
      <c r="G36">
        <f>RANK(TableauB12[[#This Row],[Rémunération Annuelle ETP]],TableauB12[Rémunération Annuelle ETP])</f>
        <v>13</v>
      </c>
    </row>
    <row r="37" spans="2:7" x14ac:dyDescent="0.3">
      <c r="B37" s="15" t="s">
        <v>151</v>
      </c>
      <c r="C37" s="15" t="s">
        <v>194</v>
      </c>
      <c r="D37" s="15" t="s">
        <v>195</v>
      </c>
      <c r="E37" s="15" t="s">
        <v>27</v>
      </c>
      <c r="F37" s="168">
        <f>SUMIFS(TableauB15[Rémunération annuelle ETP],TableauB15[Société],TableauB12[[#This Row],[Société]],TableauB15[Matricule],TableauB12[[#This Row],[Matricule]],TableauB15[Nom et Prénom],TableauB12[[#This Row],[Nom et Prénom]])</f>
        <v>41580</v>
      </c>
      <c r="G37">
        <f>RANK(TableauB12[[#This Row],[Rémunération Annuelle ETP]],TableauB12[Rémunération Annuelle ETP])</f>
        <v>4</v>
      </c>
    </row>
    <row r="38" spans="2:7" x14ac:dyDescent="0.3">
      <c r="B38" s="15" t="s">
        <v>151</v>
      </c>
      <c r="C38" s="15" t="s">
        <v>196</v>
      </c>
      <c r="D38" s="15" t="s">
        <v>197</v>
      </c>
      <c r="E38" s="15" t="s">
        <v>27</v>
      </c>
      <c r="F38" s="168">
        <f>SUMIFS(TableauB15[Rémunération annuelle ETP],TableauB15[Société],TableauB12[[#This Row],[Société]],TableauB15[Matricule],TableauB12[[#This Row],[Matricule]],TableauB15[Nom et Prénom],TableauB12[[#This Row],[Nom et Prénom]])</f>
        <v>43860.14300462661</v>
      </c>
      <c r="G38">
        <f>RANK(TableauB12[[#This Row],[Rémunération Annuelle ETP]],TableauB12[Rémunération Annuelle ETP])</f>
        <v>3</v>
      </c>
    </row>
    <row r="39" spans="2:7" x14ac:dyDescent="0.3">
      <c r="B39" s="15" t="s">
        <v>151</v>
      </c>
      <c r="C39" s="15" t="s">
        <v>198</v>
      </c>
      <c r="D39" s="15" t="s">
        <v>199</v>
      </c>
      <c r="E39" s="15" t="s">
        <v>27</v>
      </c>
      <c r="F39" s="168">
        <f>SUMIFS(TableauB15[Rémunération annuelle ETP],TableauB15[Société],TableauB12[[#This Row],[Société]],TableauB15[Matricule],TableauB12[[#This Row],[Matricule]],TableauB15[Nom et Prénom],TableauB12[[#This Row],[Nom et Prénom]])</f>
        <v>44100</v>
      </c>
      <c r="G39">
        <f>RANK(TableauB12[[#This Row],[Rémunération Annuelle ETP]],TableauB12[Rémunération Annuelle ETP])</f>
        <v>2</v>
      </c>
    </row>
    <row r="40" spans="2:7" x14ac:dyDescent="0.3">
      <c r="B40" s="15" t="s">
        <v>151</v>
      </c>
      <c r="C40" s="15" t="s">
        <v>200</v>
      </c>
      <c r="D40" s="15" t="s">
        <v>201</v>
      </c>
      <c r="E40" s="15" t="s">
        <v>28</v>
      </c>
      <c r="F40" s="168">
        <f>SUMIFS(TableauB15[Rémunération annuelle ETP],TableauB15[Société],TableauB12[[#This Row],[Société]],TableauB15[Matricule],TableauB12[[#This Row],[Matricule]],TableauB15[Nom et Prénom],TableauB12[[#This Row],[Nom et Prénom]])</f>
        <v>19615.476538851239</v>
      </c>
      <c r="G40">
        <f>RANK(TableauB12[[#This Row],[Rémunération Annuelle ETP]],TableauB12[Rémunération Annuelle ETP])</f>
        <v>31</v>
      </c>
    </row>
    <row r="41" spans="2:7" x14ac:dyDescent="0.3">
      <c r="B41" s="15" t="s">
        <v>151</v>
      </c>
      <c r="C41" s="15" t="s">
        <v>202</v>
      </c>
      <c r="D41" s="15" t="s">
        <v>203</v>
      </c>
      <c r="E41" s="15" t="s">
        <v>27</v>
      </c>
      <c r="F41" s="168">
        <f>SUMIFS(TableauB15[Rémunération annuelle ETP],TableauB15[Société],TableauB12[[#This Row],[Société]],TableauB15[Matricule],TableauB12[[#This Row],[Matricule]],TableauB15[Nom et Prénom],TableauB12[[#This Row],[Nom et Prénom]])</f>
        <v>15400.000000000002</v>
      </c>
      <c r="G41">
        <f>RANK(TableauB12[[#This Row],[Rémunération Annuelle ETP]],TableauB12[Rémunération Annuelle ETP])</f>
        <v>34</v>
      </c>
    </row>
    <row r="42" spans="2:7" x14ac:dyDescent="0.3">
      <c r="B42" s="15" t="s">
        <v>151</v>
      </c>
      <c r="C42" s="15" t="s">
        <v>204</v>
      </c>
      <c r="D42" s="15" t="s">
        <v>205</v>
      </c>
      <c r="E42" s="15" t="s">
        <v>28</v>
      </c>
      <c r="F42" s="168">
        <f>SUMIFS(TableauB15[Rémunération annuelle ETP],TableauB15[Société],TableauB12[[#This Row],[Société]],TableauB15[Matricule],TableauB12[[#This Row],[Matricule]],TableauB15[Nom et Prénom],TableauB12[[#This Row],[Nom et Prénom]])</f>
        <v>22400.000000000004</v>
      </c>
      <c r="G42">
        <f>RANK(TableauB12[[#This Row],[Rémunération Annuelle ETP]],TableauB12[Rémunération Annuelle ETP])</f>
        <v>28</v>
      </c>
    </row>
    <row r="43" spans="2:7" x14ac:dyDescent="0.3">
      <c r="B43" s="15" t="s">
        <v>151</v>
      </c>
      <c r="C43" s="15" t="s">
        <v>247</v>
      </c>
      <c r="D43" s="15" t="s">
        <v>248</v>
      </c>
      <c r="E43" s="15" t="s">
        <v>28</v>
      </c>
      <c r="F43" s="168">
        <f>SUMIFS(TableauB15[Rémunération annuelle ETP],TableauB15[Société],TableauB12[[#This Row],[Société]],TableauB15[Matricule],TableauB12[[#This Row],[Matricule]],TableauB15[Nom et Prénom],TableauB12[[#This Row],[Nom et Prénom]])</f>
        <v>30000</v>
      </c>
      <c r="G43">
        <f>RANK(TableauB12[[#This Row],[Rémunération Annuelle ETP]],TableauB12[Rémunération Annuelle ETP])</f>
        <v>20</v>
      </c>
    </row>
    <row r="44" spans="2:7" x14ac:dyDescent="0.3">
      <c r="B44" s="15" t="s">
        <v>151</v>
      </c>
      <c r="C44" s="15" t="s">
        <v>249</v>
      </c>
      <c r="D44" s="15" t="s">
        <v>250</v>
      </c>
      <c r="E44" s="15" t="s">
        <v>27</v>
      </c>
      <c r="F44" s="168">
        <f>SUMIFS(TableauB15[Rémunération annuelle ETP],TableauB15[Société],TableauB12[[#This Row],[Société]],TableauB15[Matricule],TableauB12[[#This Row],[Matricule]],TableauB15[Nom et Prénom],TableauB12[[#This Row],[Nom et Prénom]])</f>
        <v>39851.301115241637</v>
      </c>
      <c r="G44">
        <f>RANK(TableauB12[[#This Row],[Rémunération Annuelle ETP]],TableauB12[Rémunération Annuelle ETP])</f>
        <v>5</v>
      </c>
    </row>
    <row r="45" spans="2:7" x14ac:dyDescent="0.3">
      <c r="B45" s="15" t="s">
        <v>151</v>
      </c>
      <c r="C45" s="15" t="s">
        <v>251</v>
      </c>
      <c r="D45" s="15" t="s">
        <v>252</v>
      </c>
      <c r="E45" s="15" t="s">
        <v>28</v>
      </c>
      <c r="F45" s="168">
        <f>SUMIFS(TableauB15[Rémunération annuelle ETP],TableauB15[Société],TableauB12[[#This Row],[Société]],TableauB15[Matricule],TableauB12[[#This Row],[Matricule]],TableauB15[Nom et Prénom],TableauB12[[#This Row],[Nom et Prénom]])</f>
        <v>34285.714285714283</v>
      </c>
      <c r="G45">
        <f>RANK(TableauB12[[#This Row],[Rémunération Annuelle ETP]],TableauB12[Rémunération Annuelle ETP])</f>
        <v>10</v>
      </c>
    </row>
    <row r="46" spans="2:7" x14ac:dyDescent="0.3">
      <c r="B46" s="15" t="s">
        <v>151</v>
      </c>
      <c r="C46" s="15" t="s">
        <v>206</v>
      </c>
      <c r="D46" s="15" t="s">
        <v>207</v>
      </c>
      <c r="E46" s="15" t="s">
        <v>28</v>
      </c>
      <c r="F46" s="168">
        <f>SUMIFS(TableauB15[Rémunération annuelle ETP],TableauB15[Société],TableauB12[[#This Row],[Société]],TableauB15[Matricule],TableauB12[[#This Row],[Matricule]],TableauB15[Nom et Prénom],TableauB12[[#This Row],[Nom et Prénom]])</f>
        <v>19161.81818181818</v>
      </c>
      <c r="G46">
        <f>RANK(TableauB12[[#This Row],[Rémunération Annuelle ETP]],TableauB12[Rémunération Annuelle ETP])</f>
        <v>32</v>
      </c>
    </row>
    <row r="47" spans="2:7" x14ac:dyDescent="0.3">
      <c r="B47" s="15" t="s">
        <v>151</v>
      </c>
      <c r="C47" s="15" t="s">
        <v>208</v>
      </c>
      <c r="D47" s="15" t="s">
        <v>209</v>
      </c>
      <c r="E47" s="15" t="s">
        <v>28</v>
      </c>
      <c r="F47" s="168">
        <f>SUMIFS(TableauB15[Rémunération annuelle ETP],TableauB15[Société],TableauB12[[#This Row],[Société]],TableauB15[Matricule],TableauB12[[#This Row],[Matricule]],TableauB15[Nom et Prénom],TableauB12[[#This Row],[Nom et Prénom]])</f>
        <v>19840</v>
      </c>
      <c r="G47">
        <f>RANK(TableauB12[[#This Row],[Rémunération Annuelle ETP]],TableauB12[Rémunération Annuelle ETP])</f>
        <v>30</v>
      </c>
    </row>
    <row r="48" spans="2:7" x14ac:dyDescent="0.3">
      <c r="B48" s="15" t="s">
        <v>151</v>
      </c>
      <c r="C48" s="15" t="s">
        <v>210</v>
      </c>
      <c r="D48" s="15" t="s">
        <v>211</v>
      </c>
      <c r="E48" s="15" t="s">
        <v>27</v>
      </c>
      <c r="F48" s="168">
        <f>SUMIFS(TableauB15[Rémunération annuelle ETP],TableauB15[Société],TableauB12[[#This Row],[Société]],TableauB15[Matricule],TableauB12[[#This Row],[Matricule]],TableauB15[Nom et Prénom],TableauB12[[#This Row],[Nom et Prénom]])</f>
        <v>21804.956569416794</v>
      </c>
      <c r="G48">
        <f>RANK(TableauB12[[#This Row],[Rémunération Annuelle ETP]],TableauB12[Rémunération Annuelle ETP])</f>
        <v>29</v>
      </c>
    </row>
    <row r="49" spans="2:7" x14ac:dyDescent="0.3">
      <c r="B49" s="15" t="s">
        <v>151</v>
      </c>
      <c r="C49" s="15" t="s">
        <v>212</v>
      </c>
      <c r="D49" s="15" t="s">
        <v>213</v>
      </c>
      <c r="E49" s="15" t="s">
        <v>28</v>
      </c>
      <c r="F49" s="168">
        <f>SUMIFS(TableauB15[Rémunération annuelle ETP],TableauB15[Société],TableauB12[[#This Row],[Société]],TableauB15[Matricule],TableauB12[[#This Row],[Matricule]],TableauB15[Nom et Prénom],TableauB12[[#This Row],[Nom et Prénom]])</f>
        <v>23926.143431988265</v>
      </c>
      <c r="G49">
        <f>RANK(TableauB12[[#This Row],[Rémunération Annuelle ETP]],TableauB12[Rémunération Annuelle ETP])</f>
        <v>26</v>
      </c>
    </row>
    <row r="50" spans="2:7" x14ac:dyDescent="0.3">
      <c r="B50" s="15" t="s">
        <v>151</v>
      </c>
      <c r="C50" s="15" t="s">
        <v>214</v>
      </c>
      <c r="D50" s="15" t="s">
        <v>215</v>
      </c>
      <c r="E50" s="15" t="s">
        <v>28</v>
      </c>
      <c r="F50" s="168">
        <f>SUMIFS(TableauB15[Rémunération annuelle ETP],TableauB15[Société],TableauB12[[#This Row],[Société]],TableauB15[Matricule],TableauB12[[#This Row],[Matricule]],TableauB15[Nom et Prénom],TableauB12[[#This Row],[Nom et Prénom]])</f>
        <v>23125.714285714286</v>
      </c>
      <c r="G50">
        <f>RANK(TableauB12[[#This Row],[Rémunération Annuelle ETP]],TableauB12[Rémunération Annuelle ETP])</f>
        <v>27</v>
      </c>
    </row>
    <row r="51" spans="2:7" x14ac:dyDescent="0.3">
      <c r="B51" t="s">
        <v>24</v>
      </c>
      <c r="E51">
        <f>SUBTOTAL(103,TableauB12[Sexe])</f>
        <v>37</v>
      </c>
      <c r="F51" s="169"/>
    </row>
  </sheetData>
  <phoneticPr fontId="19" type="noConversion"/>
  <pageMargins left="0.7" right="0.7" top="0.75" bottom="0.75" header="0.3" footer="0.3"/>
  <pageSetup paperSize="9" orientation="portrait"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1A59F-F9BF-4637-B8E2-762F1438B9CE}">
  <sheetPr>
    <tabColor theme="2" tint="-0.249977111117893"/>
  </sheetPr>
  <dimension ref="B2:T30"/>
  <sheetViews>
    <sheetView topLeftCell="A3" zoomScaleNormal="100" workbookViewId="0">
      <selection activeCell="E6" sqref="E6"/>
    </sheetView>
  </sheetViews>
  <sheetFormatPr baseColWidth="10" defaultRowHeight="16.5" x14ac:dyDescent="0.3"/>
  <cols>
    <col min="1" max="1" width="3.75" customWidth="1"/>
    <col min="2" max="5" width="13.625" customWidth="1"/>
    <col min="6" max="9" width="15.5" customWidth="1"/>
    <col min="12" max="12" width="2.875" customWidth="1"/>
  </cols>
  <sheetData>
    <row r="2" spans="2:20" ht="21" thickBot="1" x14ac:dyDescent="0.35">
      <c r="B2" s="4" t="s">
        <v>41</v>
      </c>
    </row>
    <row r="3" spans="2:20" ht="21" thickBot="1" x14ac:dyDescent="0.35">
      <c r="B3" s="262" t="s">
        <v>139</v>
      </c>
      <c r="C3" s="263"/>
      <c r="D3" s="263"/>
      <c r="E3" s="263"/>
      <c r="F3" s="263"/>
      <c r="G3" s="263"/>
      <c r="H3" s="263"/>
      <c r="I3" s="263"/>
      <c r="J3" s="263"/>
      <c r="K3" s="264"/>
      <c r="L3" s="114"/>
      <c r="M3" s="262" t="s">
        <v>135</v>
      </c>
      <c r="N3" s="268"/>
      <c r="O3" s="268"/>
      <c r="P3" s="268"/>
      <c r="Q3" s="268"/>
      <c r="R3" s="268"/>
      <c r="S3" s="268"/>
      <c r="T3" s="269"/>
    </row>
    <row r="4" spans="2:20" ht="119.25" customHeight="1" thickBot="1" x14ac:dyDescent="0.35">
      <c r="B4" s="265" t="s">
        <v>42</v>
      </c>
      <c r="C4" s="266"/>
      <c r="D4" s="265" t="s">
        <v>43</v>
      </c>
      <c r="E4" s="266"/>
      <c r="F4" s="265" t="s">
        <v>136</v>
      </c>
      <c r="G4" s="266"/>
      <c r="H4" s="265" t="s">
        <v>137</v>
      </c>
      <c r="I4" s="267"/>
      <c r="J4" s="265" t="s">
        <v>138</v>
      </c>
      <c r="K4" s="266"/>
      <c r="L4" s="133"/>
      <c r="M4" s="265" t="s">
        <v>42</v>
      </c>
      <c r="N4" s="266"/>
      <c r="O4" s="265" t="s">
        <v>43</v>
      </c>
      <c r="P4" s="266"/>
      <c r="Q4" s="265" t="s">
        <v>44</v>
      </c>
      <c r="R4" s="267"/>
      <c r="S4" s="265" t="s">
        <v>45</v>
      </c>
      <c r="T4" s="266"/>
    </row>
    <row r="5" spans="2:20" ht="17.25" thickBot="1" x14ac:dyDescent="0.35">
      <c r="B5" s="134" t="s">
        <v>46</v>
      </c>
      <c r="C5" s="135" t="s">
        <v>47</v>
      </c>
      <c r="D5" s="134" t="s">
        <v>46</v>
      </c>
      <c r="E5" s="135" t="s">
        <v>47</v>
      </c>
      <c r="F5" s="134" t="s">
        <v>46</v>
      </c>
      <c r="G5" s="135" t="s">
        <v>47</v>
      </c>
      <c r="H5" s="134" t="s">
        <v>46</v>
      </c>
      <c r="I5" s="136" t="s">
        <v>47</v>
      </c>
      <c r="J5" s="134" t="s">
        <v>46</v>
      </c>
      <c r="K5" s="135" t="s">
        <v>47</v>
      </c>
      <c r="M5" s="134" t="s">
        <v>46</v>
      </c>
      <c r="N5" s="135" t="s">
        <v>47</v>
      </c>
      <c r="O5" s="134" t="s">
        <v>46</v>
      </c>
      <c r="P5" s="135" t="s">
        <v>47</v>
      </c>
      <c r="Q5" s="134" t="s">
        <v>46</v>
      </c>
      <c r="R5" s="136" t="s">
        <v>47</v>
      </c>
      <c r="S5" s="134" t="s">
        <v>46</v>
      </c>
      <c r="T5" s="135" t="s">
        <v>47</v>
      </c>
    </row>
    <row r="6" spans="2:20" x14ac:dyDescent="0.3">
      <c r="B6" s="107">
        <v>0</v>
      </c>
      <c r="C6" s="108">
        <v>40</v>
      </c>
      <c r="D6" s="107">
        <v>0</v>
      </c>
      <c r="E6" s="108">
        <v>20</v>
      </c>
      <c r="F6" s="107">
        <v>0</v>
      </c>
      <c r="G6" s="108">
        <v>15</v>
      </c>
      <c r="H6" s="107">
        <v>0</v>
      </c>
      <c r="I6">
        <v>0</v>
      </c>
      <c r="J6" s="112">
        <v>0</v>
      </c>
      <c r="K6" s="108">
        <v>0</v>
      </c>
      <c r="M6" s="107">
        <v>0</v>
      </c>
      <c r="N6" s="108">
        <v>40</v>
      </c>
      <c r="O6" s="107">
        <v>0</v>
      </c>
      <c r="P6" s="108">
        <v>35</v>
      </c>
      <c r="Q6" s="107">
        <v>0</v>
      </c>
      <c r="R6">
        <v>0</v>
      </c>
      <c r="S6" s="112">
        <v>0</v>
      </c>
      <c r="T6" s="108">
        <v>0</v>
      </c>
    </row>
    <row r="7" spans="2:20" ht="17.25" thickBot="1" x14ac:dyDescent="0.35">
      <c r="B7" s="107">
        <v>0.1</v>
      </c>
      <c r="C7" s="108">
        <v>39</v>
      </c>
      <c r="D7" s="107">
        <v>2.1</v>
      </c>
      <c r="E7" s="108">
        <v>10</v>
      </c>
      <c r="F7" s="107">
        <v>2.1</v>
      </c>
      <c r="G7" s="108">
        <v>10</v>
      </c>
      <c r="H7" s="109">
        <v>100</v>
      </c>
      <c r="I7" s="111">
        <v>15</v>
      </c>
      <c r="J7" s="112">
        <v>2</v>
      </c>
      <c r="K7" s="108">
        <v>5</v>
      </c>
      <c r="M7" s="107">
        <v>0.1</v>
      </c>
      <c r="N7" s="108">
        <v>39</v>
      </c>
      <c r="O7" s="107">
        <v>2.1</v>
      </c>
      <c r="P7" s="108">
        <v>25</v>
      </c>
      <c r="Q7" s="109">
        <v>100</v>
      </c>
      <c r="R7" s="111">
        <v>15</v>
      </c>
      <c r="S7" s="112">
        <v>2</v>
      </c>
      <c r="T7" s="108">
        <v>5</v>
      </c>
    </row>
    <row r="8" spans="2:20" ht="17.25" thickBot="1" x14ac:dyDescent="0.35">
      <c r="B8" s="107">
        <f>B7+1</f>
        <v>1.1000000000000001</v>
      </c>
      <c r="C8" s="108">
        <v>38</v>
      </c>
      <c r="D8" s="107">
        <v>5.0999999999999996</v>
      </c>
      <c r="E8" s="108">
        <v>5</v>
      </c>
      <c r="F8" s="107">
        <v>5.0999999999999996</v>
      </c>
      <c r="G8" s="108">
        <v>5</v>
      </c>
      <c r="J8" s="113">
        <v>4</v>
      </c>
      <c r="K8" s="110">
        <v>10</v>
      </c>
      <c r="M8" s="107">
        <f>M7+1</f>
        <v>1.1000000000000001</v>
      </c>
      <c r="N8" s="108">
        <v>38</v>
      </c>
      <c r="O8" s="107">
        <v>5.0999999999999996</v>
      </c>
      <c r="P8" s="108">
        <v>15</v>
      </c>
      <c r="S8" s="113">
        <v>4</v>
      </c>
      <c r="T8" s="110">
        <v>10</v>
      </c>
    </row>
    <row r="9" spans="2:20" ht="17.25" thickBot="1" x14ac:dyDescent="0.35">
      <c r="B9" s="107">
        <f t="shared" ref="B9:B27" si="0">B8+1</f>
        <v>2.1</v>
      </c>
      <c r="C9" s="108">
        <v>37</v>
      </c>
      <c r="D9" s="109">
        <v>10.1</v>
      </c>
      <c r="E9" s="110">
        <v>0</v>
      </c>
      <c r="F9" s="109">
        <v>10.1</v>
      </c>
      <c r="G9" s="110">
        <v>0</v>
      </c>
      <c r="J9" s="19"/>
      <c r="M9" s="107">
        <f t="shared" ref="M9:M27" si="1">M8+1</f>
        <v>2.1</v>
      </c>
      <c r="N9" s="108">
        <v>37</v>
      </c>
      <c r="O9" s="109">
        <v>10.1</v>
      </c>
      <c r="P9" s="110">
        <v>0</v>
      </c>
      <c r="S9" s="19"/>
    </row>
    <row r="10" spans="2:20" x14ac:dyDescent="0.3">
      <c r="B10" s="107">
        <f t="shared" si="0"/>
        <v>3.1</v>
      </c>
      <c r="C10" s="108">
        <v>36</v>
      </c>
      <c r="D10" s="18"/>
      <c r="M10" s="107">
        <f t="shared" si="1"/>
        <v>3.1</v>
      </c>
      <c r="N10" s="108">
        <v>36</v>
      </c>
      <c r="O10" s="18"/>
    </row>
    <row r="11" spans="2:20" x14ac:dyDescent="0.3">
      <c r="B11" s="107">
        <f t="shared" si="0"/>
        <v>4.0999999999999996</v>
      </c>
      <c r="C11" s="108">
        <v>35</v>
      </c>
      <c r="D11" s="18"/>
      <c r="M11" s="107">
        <f t="shared" si="1"/>
        <v>4.0999999999999996</v>
      </c>
      <c r="N11" s="108">
        <v>35</v>
      </c>
      <c r="O11" s="18"/>
    </row>
    <row r="12" spans="2:20" x14ac:dyDescent="0.3">
      <c r="B12" s="107">
        <f t="shared" si="0"/>
        <v>5.0999999999999996</v>
      </c>
      <c r="C12" s="108">
        <v>34</v>
      </c>
      <c r="D12" s="18"/>
      <c r="M12" s="107">
        <f t="shared" si="1"/>
        <v>5.0999999999999996</v>
      </c>
      <c r="N12" s="108">
        <v>34</v>
      </c>
      <c r="O12" s="18"/>
    </row>
    <row r="13" spans="2:20" x14ac:dyDescent="0.3">
      <c r="B13" s="107">
        <f t="shared" si="0"/>
        <v>6.1</v>
      </c>
      <c r="C13" s="108">
        <v>33</v>
      </c>
      <c r="D13" s="18"/>
      <c r="M13" s="107">
        <f t="shared" si="1"/>
        <v>6.1</v>
      </c>
      <c r="N13" s="108">
        <v>33</v>
      </c>
      <c r="O13" s="18"/>
    </row>
    <row r="14" spans="2:20" x14ac:dyDescent="0.3">
      <c r="B14" s="107">
        <f t="shared" si="0"/>
        <v>7.1</v>
      </c>
      <c r="C14" s="108">
        <v>31</v>
      </c>
      <c r="D14" s="18"/>
      <c r="M14" s="107">
        <f t="shared" si="1"/>
        <v>7.1</v>
      </c>
      <c r="N14" s="108">
        <v>31</v>
      </c>
      <c r="O14" s="18"/>
    </row>
    <row r="15" spans="2:20" x14ac:dyDescent="0.3">
      <c r="B15" s="107">
        <f t="shared" si="0"/>
        <v>8.1</v>
      </c>
      <c r="C15" s="108">
        <v>29</v>
      </c>
      <c r="D15" s="18"/>
      <c r="M15" s="107">
        <f t="shared" si="1"/>
        <v>8.1</v>
      </c>
      <c r="N15" s="108">
        <v>29</v>
      </c>
      <c r="O15" s="18"/>
    </row>
    <row r="16" spans="2:20" x14ac:dyDescent="0.3">
      <c r="B16" s="107">
        <f t="shared" si="0"/>
        <v>9.1</v>
      </c>
      <c r="C16" s="108">
        <v>27</v>
      </c>
      <c r="D16" s="18"/>
      <c r="M16" s="107">
        <f t="shared" si="1"/>
        <v>9.1</v>
      </c>
      <c r="N16" s="108">
        <v>27</v>
      </c>
      <c r="O16" s="18"/>
    </row>
    <row r="17" spans="2:15" x14ac:dyDescent="0.3">
      <c r="B17" s="107">
        <f t="shared" si="0"/>
        <v>10.1</v>
      </c>
      <c r="C17" s="108">
        <v>25</v>
      </c>
      <c r="D17" s="18"/>
      <c r="M17" s="107">
        <f t="shared" si="1"/>
        <v>10.1</v>
      </c>
      <c r="N17" s="108">
        <v>25</v>
      </c>
      <c r="O17" s="18"/>
    </row>
    <row r="18" spans="2:15" x14ac:dyDescent="0.3">
      <c r="B18" s="107">
        <f t="shared" si="0"/>
        <v>11.1</v>
      </c>
      <c r="C18" s="108">
        <v>23</v>
      </c>
      <c r="D18" s="18"/>
      <c r="M18" s="107">
        <f t="shared" si="1"/>
        <v>11.1</v>
      </c>
      <c r="N18" s="108">
        <v>23</v>
      </c>
      <c r="O18" s="18"/>
    </row>
    <row r="19" spans="2:15" x14ac:dyDescent="0.3">
      <c r="B19" s="107">
        <f t="shared" si="0"/>
        <v>12.1</v>
      </c>
      <c r="C19" s="108">
        <v>21</v>
      </c>
      <c r="D19" s="18"/>
      <c r="M19" s="107">
        <f t="shared" si="1"/>
        <v>12.1</v>
      </c>
      <c r="N19" s="108">
        <v>21</v>
      </c>
      <c r="O19" s="18"/>
    </row>
    <row r="20" spans="2:15" x14ac:dyDescent="0.3">
      <c r="B20" s="107">
        <f t="shared" si="0"/>
        <v>13.1</v>
      </c>
      <c r="C20" s="108">
        <v>19</v>
      </c>
      <c r="D20" s="18"/>
      <c r="M20" s="107">
        <f t="shared" si="1"/>
        <v>13.1</v>
      </c>
      <c r="N20" s="108">
        <v>19</v>
      </c>
      <c r="O20" s="18"/>
    </row>
    <row r="21" spans="2:15" x14ac:dyDescent="0.3">
      <c r="B21" s="107">
        <f t="shared" si="0"/>
        <v>14.1</v>
      </c>
      <c r="C21" s="108">
        <v>17</v>
      </c>
      <c r="D21" s="18"/>
      <c r="M21" s="107">
        <f t="shared" si="1"/>
        <v>14.1</v>
      </c>
      <c r="N21" s="108">
        <v>17</v>
      </c>
      <c r="O21" s="18"/>
    </row>
    <row r="22" spans="2:15" x14ac:dyDescent="0.3">
      <c r="B22" s="107">
        <f t="shared" si="0"/>
        <v>15.1</v>
      </c>
      <c r="C22" s="108">
        <v>14</v>
      </c>
      <c r="D22" s="18"/>
      <c r="M22" s="107">
        <f t="shared" si="1"/>
        <v>15.1</v>
      </c>
      <c r="N22" s="108">
        <v>14</v>
      </c>
      <c r="O22" s="18"/>
    </row>
    <row r="23" spans="2:15" x14ac:dyDescent="0.3">
      <c r="B23" s="107">
        <f t="shared" si="0"/>
        <v>16.100000000000001</v>
      </c>
      <c r="C23" s="108">
        <v>11</v>
      </c>
      <c r="D23" s="18"/>
      <c r="M23" s="107">
        <f t="shared" si="1"/>
        <v>16.100000000000001</v>
      </c>
      <c r="N23" s="108">
        <v>11</v>
      </c>
      <c r="O23" s="18"/>
    </row>
    <row r="24" spans="2:15" x14ac:dyDescent="0.3">
      <c r="B24" s="107">
        <f t="shared" si="0"/>
        <v>17.100000000000001</v>
      </c>
      <c r="C24" s="108">
        <v>8</v>
      </c>
      <c r="D24" s="18"/>
      <c r="M24" s="107">
        <f t="shared" si="1"/>
        <v>17.100000000000001</v>
      </c>
      <c r="N24" s="108">
        <v>8</v>
      </c>
      <c r="O24" s="18"/>
    </row>
    <row r="25" spans="2:15" x14ac:dyDescent="0.3">
      <c r="B25" s="107">
        <f t="shared" si="0"/>
        <v>18.100000000000001</v>
      </c>
      <c r="C25" s="108">
        <v>5</v>
      </c>
      <c r="D25" s="18"/>
      <c r="M25" s="107">
        <f t="shared" si="1"/>
        <v>18.100000000000001</v>
      </c>
      <c r="N25" s="108">
        <v>5</v>
      </c>
      <c r="O25" s="18"/>
    </row>
    <row r="26" spans="2:15" x14ac:dyDescent="0.3">
      <c r="B26" s="107">
        <f t="shared" si="0"/>
        <v>19.100000000000001</v>
      </c>
      <c r="C26" s="108">
        <v>2</v>
      </c>
      <c r="D26" s="18"/>
      <c r="M26" s="107">
        <f t="shared" si="1"/>
        <v>19.100000000000001</v>
      </c>
      <c r="N26" s="108">
        <v>2</v>
      </c>
      <c r="O26" s="18"/>
    </row>
    <row r="27" spans="2:15" ht="17.25" thickBot="1" x14ac:dyDescent="0.35">
      <c r="B27" s="109">
        <f t="shared" si="0"/>
        <v>20.100000000000001</v>
      </c>
      <c r="C27" s="110">
        <v>0</v>
      </c>
      <c r="M27" s="109">
        <f t="shared" si="1"/>
        <v>20.100000000000001</v>
      </c>
      <c r="N27" s="110">
        <v>0</v>
      </c>
    </row>
    <row r="28" spans="2:15" x14ac:dyDescent="0.3">
      <c r="B28" s="20"/>
    </row>
    <row r="29" spans="2:15" x14ac:dyDescent="0.3">
      <c r="B29" s="20"/>
    </row>
    <row r="30" spans="2:15" x14ac:dyDescent="0.3">
      <c r="B30" s="20"/>
    </row>
  </sheetData>
  <mergeCells count="11">
    <mergeCell ref="B3:K3"/>
    <mergeCell ref="M4:N4"/>
    <mergeCell ref="O4:P4"/>
    <mergeCell ref="Q4:R4"/>
    <mergeCell ref="S4:T4"/>
    <mergeCell ref="M3:T3"/>
    <mergeCell ref="B4:C4"/>
    <mergeCell ref="D4:E4"/>
    <mergeCell ref="H4:I4"/>
    <mergeCell ref="J4:K4"/>
    <mergeCell ref="F4:G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B55C3-A61B-42F2-932A-7B89EAF4E63A}">
  <dimension ref="A1:E211"/>
  <sheetViews>
    <sheetView workbookViewId="0"/>
  </sheetViews>
  <sheetFormatPr baseColWidth="10" defaultRowHeight="16.5" x14ac:dyDescent="0.3"/>
  <sheetData>
    <row r="1" spans="1:5" ht="409.5" x14ac:dyDescent="0.3">
      <c r="C1" s="140" t="s">
        <v>560</v>
      </c>
      <c r="D1" s="140" t="s">
        <v>267</v>
      </c>
      <c r="E1" s="140" t="s">
        <v>313</v>
      </c>
    </row>
    <row r="2" spans="1:5" ht="409.5" x14ac:dyDescent="0.3">
      <c r="A2" s="140" t="s">
        <v>310</v>
      </c>
      <c r="C2" s="140" t="s">
        <v>561</v>
      </c>
      <c r="D2" s="140" t="s">
        <v>268</v>
      </c>
      <c r="E2" s="140" t="s">
        <v>314</v>
      </c>
    </row>
    <row r="3" spans="1:5" ht="409.5" x14ac:dyDescent="0.3">
      <c r="A3" s="140" t="s">
        <v>293</v>
      </c>
      <c r="C3" s="140" t="s">
        <v>562</v>
      </c>
      <c r="D3" s="140" t="s">
        <v>269</v>
      </c>
      <c r="E3" s="140" t="s">
        <v>315</v>
      </c>
    </row>
    <row r="4" spans="1:5" ht="409.5" x14ac:dyDescent="0.3">
      <c r="A4" s="140" t="s">
        <v>410</v>
      </c>
      <c r="D4" s="140" t="s">
        <v>270</v>
      </c>
      <c r="E4" s="140" t="s">
        <v>316</v>
      </c>
    </row>
    <row r="5" spans="1:5" ht="409.5" x14ac:dyDescent="0.3">
      <c r="D5" s="140" t="s">
        <v>271</v>
      </c>
      <c r="E5" s="140" t="s">
        <v>317</v>
      </c>
    </row>
    <row r="6" spans="1:5" ht="409.5" x14ac:dyDescent="0.3">
      <c r="D6" s="140" t="s">
        <v>272</v>
      </c>
      <c r="E6" s="140" t="s">
        <v>318</v>
      </c>
    </row>
    <row r="7" spans="1:5" ht="409.5" x14ac:dyDescent="0.3">
      <c r="D7" s="140" t="s">
        <v>273</v>
      </c>
      <c r="E7" s="140" t="s">
        <v>319</v>
      </c>
    </row>
    <row r="8" spans="1:5" ht="409.5" x14ac:dyDescent="0.3">
      <c r="D8" s="140" t="s">
        <v>274</v>
      </c>
      <c r="E8" s="140" t="s">
        <v>320</v>
      </c>
    </row>
    <row r="9" spans="1:5" ht="409.5" x14ac:dyDescent="0.3">
      <c r="D9" s="140" t="s">
        <v>275</v>
      </c>
      <c r="E9" s="140" t="s">
        <v>321</v>
      </c>
    </row>
    <row r="10" spans="1:5" ht="409.5" x14ac:dyDescent="0.3">
      <c r="D10" s="140" t="s">
        <v>276</v>
      </c>
      <c r="E10" s="140" t="s">
        <v>322</v>
      </c>
    </row>
    <row r="11" spans="1:5" ht="409.5" x14ac:dyDescent="0.3">
      <c r="D11" s="140" t="s">
        <v>277</v>
      </c>
      <c r="E11" s="140" t="s">
        <v>323</v>
      </c>
    </row>
    <row r="12" spans="1:5" ht="409.5" x14ac:dyDescent="0.3">
      <c r="D12" s="140" t="s">
        <v>380</v>
      </c>
      <c r="E12" s="140" t="s">
        <v>324</v>
      </c>
    </row>
    <row r="13" spans="1:5" ht="409.5" x14ac:dyDescent="0.3">
      <c r="D13" s="140" t="s">
        <v>381</v>
      </c>
      <c r="E13" s="140" t="s">
        <v>325</v>
      </c>
    </row>
    <row r="14" spans="1:5" ht="409.5" x14ac:dyDescent="0.3">
      <c r="D14" s="140" t="s">
        <v>382</v>
      </c>
      <c r="E14" s="140" t="s">
        <v>326</v>
      </c>
    </row>
    <row r="15" spans="1:5" ht="409.5" x14ac:dyDescent="0.3">
      <c r="D15" s="140" t="s">
        <v>383</v>
      </c>
      <c r="E15" s="140" t="s">
        <v>327</v>
      </c>
    </row>
    <row r="16" spans="1:5" ht="409.5" x14ac:dyDescent="0.3">
      <c r="D16" s="140" t="s">
        <v>384</v>
      </c>
      <c r="E16" s="140" t="s">
        <v>328</v>
      </c>
    </row>
    <row r="17" spans="4:5" ht="409.5" x14ac:dyDescent="0.3">
      <c r="D17" s="140" t="s">
        <v>385</v>
      </c>
      <c r="E17" s="140" t="s">
        <v>329</v>
      </c>
    </row>
    <row r="18" spans="4:5" ht="409.5" x14ac:dyDescent="0.3">
      <c r="D18" s="140" t="s">
        <v>386</v>
      </c>
      <c r="E18" s="140" t="s">
        <v>330</v>
      </c>
    </row>
    <row r="19" spans="4:5" ht="409.5" x14ac:dyDescent="0.3">
      <c r="D19" s="140" t="s">
        <v>387</v>
      </c>
      <c r="E19" s="140" t="s">
        <v>331</v>
      </c>
    </row>
    <row r="20" spans="4:5" ht="409.5" x14ac:dyDescent="0.3">
      <c r="D20" s="140" t="s">
        <v>388</v>
      </c>
      <c r="E20" s="140" t="s">
        <v>332</v>
      </c>
    </row>
    <row r="21" spans="4:5" ht="409.5" x14ac:dyDescent="0.3">
      <c r="D21" s="140" t="s">
        <v>389</v>
      </c>
      <c r="E21" s="140" t="s">
        <v>333</v>
      </c>
    </row>
    <row r="22" spans="4:5" ht="409.5" x14ac:dyDescent="0.3">
      <c r="D22" s="140" t="s">
        <v>390</v>
      </c>
      <c r="E22" s="140" t="s">
        <v>334</v>
      </c>
    </row>
    <row r="23" spans="4:5" ht="409.5" x14ac:dyDescent="0.3">
      <c r="D23" s="140" t="s">
        <v>391</v>
      </c>
      <c r="E23" s="140" t="s">
        <v>335</v>
      </c>
    </row>
    <row r="24" spans="4:5" ht="409.5" x14ac:dyDescent="0.3">
      <c r="D24" s="140" t="s">
        <v>392</v>
      </c>
      <c r="E24" s="140" t="s">
        <v>336</v>
      </c>
    </row>
    <row r="25" spans="4:5" ht="409.5" x14ac:dyDescent="0.3">
      <c r="D25" s="140" t="s">
        <v>393</v>
      </c>
      <c r="E25" s="140" t="s">
        <v>337</v>
      </c>
    </row>
    <row r="26" spans="4:5" ht="409.5" x14ac:dyDescent="0.3">
      <c r="D26" s="140" t="s">
        <v>394</v>
      </c>
      <c r="E26" s="140" t="s">
        <v>338</v>
      </c>
    </row>
    <row r="27" spans="4:5" ht="409.5" x14ac:dyDescent="0.3">
      <c r="D27" s="140" t="s">
        <v>395</v>
      </c>
      <c r="E27" s="140" t="s">
        <v>339</v>
      </c>
    </row>
    <row r="28" spans="4:5" ht="409.5" x14ac:dyDescent="0.3">
      <c r="D28" s="140" t="s">
        <v>396</v>
      </c>
      <c r="E28" s="140" t="s">
        <v>340</v>
      </c>
    </row>
    <row r="29" spans="4:5" ht="409.5" x14ac:dyDescent="0.3">
      <c r="D29" s="140" t="s">
        <v>397</v>
      </c>
      <c r="E29" s="140" t="s">
        <v>341</v>
      </c>
    </row>
    <row r="30" spans="4:5" ht="409.5" x14ac:dyDescent="0.3">
      <c r="D30" s="140" t="s">
        <v>398</v>
      </c>
      <c r="E30" s="140" t="s">
        <v>342</v>
      </c>
    </row>
    <row r="31" spans="4:5" ht="409.5" x14ac:dyDescent="0.3">
      <c r="D31" s="140" t="s">
        <v>399</v>
      </c>
      <c r="E31" s="140" t="s">
        <v>343</v>
      </c>
    </row>
    <row r="32" spans="4:5" ht="409.5" x14ac:dyDescent="0.3">
      <c r="D32" s="140" t="s">
        <v>400</v>
      </c>
      <c r="E32" s="140" t="s">
        <v>344</v>
      </c>
    </row>
    <row r="33" spans="4:5" ht="409.5" x14ac:dyDescent="0.3">
      <c r="D33" s="140" t="s">
        <v>401</v>
      </c>
      <c r="E33" s="140" t="s">
        <v>345</v>
      </c>
    </row>
    <row r="34" spans="4:5" ht="409.5" x14ac:dyDescent="0.3">
      <c r="D34" s="140" t="s">
        <v>402</v>
      </c>
      <c r="E34" s="140" t="s">
        <v>346</v>
      </c>
    </row>
    <row r="35" spans="4:5" ht="409.5" x14ac:dyDescent="0.3">
      <c r="D35" s="140" t="s">
        <v>403</v>
      </c>
      <c r="E35" s="140" t="s">
        <v>347</v>
      </c>
    </row>
    <row r="36" spans="4:5" ht="409.5" x14ac:dyDescent="0.3">
      <c r="D36" s="140" t="s">
        <v>404</v>
      </c>
      <c r="E36" s="140" t="s">
        <v>348</v>
      </c>
    </row>
    <row r="37" spans="4:5" ht="409.5" x14ac:dyDescent="0.3">
      <c r="D37" s="140" t="s">
        <v>405</v>
      </c>
      <c r="E37" s="140" t="s">
        <v>349</v>
      </c>
    </row>
    <row r="38" spans="4:5" ht="409.5" x14ac:dyDescent="0.3">
      <c r="D38" s="140" t="s">
        <v>406</v>
      </c>
      <c r="E38" s="140" t="s">
        <v>350</v>
      </c>
    </row>
    <row r="39" spans="4:5" ht="409.5" x14ac:dyDescent="0.3">
      <c r="D39" s="140" t="s">
        <v>407</v>
      </c>
      <c r="E39" s="140" t="s">
        <v>351</v>
      </c>
    </row>
    <row r="40" spans="4:5" ht="409.5" x14ac:dyDescent="0.3">
      <c r="D40" s="140" t="s">
        <v>408</v>
      </c>
      <c r="E40" s="140" t="s">
        <v>352</v>
      </c>
    </row>
    <row r="41" spans="4:5" ht="409.5" x14ac:dyDescent="0.3">
      <c r="D41" s="140" t="s">
        <v>409</v>
      </c>
      <c r="E41" s="140" t="s">
        <v>353</v>
      </c>
    </row>
    <row r="42" spans="4:5" ht="409.5" x14ac:dyDescent="0.3">
      <c r="E42" s="140" t="s">
        <v>354</v>
      </c>
    </row>
    <row r="43" spans="4:5" ht="409.5" x14ac:dyDescent="0.3">
      <c r="E43" s="140" t="s">
        <v>355</v>
      </c>
    </row>
    <row r="44" spans="4:5" ht="409.5" x14ac:dyDescent="0.3">
      <c r="E44" s="140" t="s">
        <v>356</v>
      </c>
    </row>
    <row r="45" spans="4:5" ht="409.5" x14ac:dyDescent="0.3">
      <c r="E45" s="140" t="s">
        <v>357</v>
      </c>
    </row>
    <row r="46" spans="4:5" ht="409.5" x14ac:dyDescent="0.3">
      <c r="E46" s="140" t="s">
        <v>358</v>
      </c>
    </row>
    <row r="47" spans="4:5" ht="409.5" x14ac:dyDescent="0.3">
      <c r="E47" s="140" t="s">
        <v>359</v>
      </c>
    </row>
    <row r="48" spans="4:5" ht="409.5" x14ac:dyDescent="0.3">
      <c r="E48" s="140" t="s">
        <v>360</v>
      </c>
    </row>
    <row r="49" spans="5:5" ht="409.5" x14ac:dyDescent="0.3">
      <c r="E49" s="140" t="s">
        <v>361</v>
      </c>
    </row>
    <row r="50" spans="5:5" ht="409.5" x14ac:dyDescent="0.3">
      <c r="E50" s="140" t="s">
        <v>362</v>
      </c>
    </row>
    <row r="51" spans="5:5" ht="409.5" x14ac:dyDescent="0.3">
      <c r="E51" s="140" t="s">
        <v>363</v>
      </c>
    </row>
    <row r="52" spans="5:5" ht="409.5" x14ac:dyDescent="0.3">
      <c r="E52" s="140" t="s">
        <v>364</v>
      </c>
    </row>
    <row r="53" spans="5:5" ht="409.5" x14ac:dyDescent="0.3">
      <c r="E53" s="140" t="s">
        <v>365</v>
      </c>
    </row>
    <row r="54" spans="5:5" ht="409.5" x14ac:dyDescent="0.3">
      <c r="E54" s="140" t="s">
        <v>366</v>
      </c>
    </row>
    <row r="55" spans="5:5" ht="409.5" x14ac:dyDescent="0.3">
      <c r="E55" s="140" t="s">
        <v>367</v>
      </c>
    </row>
    <row r="56" spans="5:5" ht="409.5" x14ac:dyDescent="0.3">
      <c r="E56" s="140" t="s">
        <v>368</v>
      </c>
    </row>
    <row r="57" spans="5:5" ht="409.5" x14ac:dyDescent="0.3">
      <c r="E57" s="140" t="s">
        <v>369</v>
      </c>
    </row>
    <row r="58" spans="5:5" ht="409.5" x14ac:dyDescent="0.3">
      <c r="E58" s="140" t="s">
        <v>370</v>
      </c>
    </row>
    <row r="59" spans="5:5" ht="409.5" x14ac:dyDescent="0.3">
      <c r="E59" s="140" t="s">
        <v>371</v>
      </c>
    </row>
    <row r="60" spans="5:5" ht="409.5" x14ac:dyDescent="0.3">
      <c r="E60" s="140" t="s">
        <v>372</v>
      </c>
    </row>
    <row r="61" spans="5:5" ht="409.5" x14ac:dyDescent="0.3">
      <c r="E61" s="140" t="s">
        <v>373</v>
      </c>
    </row>
    <row r="62" spans="5:5" ht="409.5" x14ac:dyDescent="0.3">
      <c r="E62" s="140" t="s">
        <v>411</v>
      </c>
    </row>
    <row r="63" spans="5:5" ht="409.5" x14ac:dyDescent="0.3">
      <c r="E63" s="140" t="s">
        <v>412</v>
      </c>
    </row>
    <row r="64" spans="5:5" ht="409.5" x14ac:dyDescent="0.3">
      <c r="E64" s="140" t="s">
        <v>413</v>
      </c>
    </row>
    <row r="65" spans="5:5" ht="409.5" x14ac:dyDescent="0.3">
      <c r="E65" s="140" t="s">
        <v>414</v>
      </c>
    </row>
    <row r="66" spans="5:5" ht="409.5" x14ac:dyDescent="0.3">
      <c r="E66" s="140" t="s">
        <v>415</v>
      </c>
    </row>
    <row r="67" spans="5:5" ht="409.5" x14ac:dyDescent="0.3">
      <c r="E67" s="140" t="s">
        <v>416</v>
      </c>
    </row>
    <row r="68" spans="5:5" ht="409.5" x14ac:dyDescent="0.3">
      <c r="E68" s="140" t="s">
        <v>417</v>
      </c>
    </row>
    <row r="69" spans="5:5" ht="409.5" x14ac:dyDescent="0.3">
      <c r="E69" s="140" t="s">
        <v>418</v>
      </c>
    </row>
    <row r="70" spans="5:5" ht="409.5" x14ac:dyDescent="0.3">
      <c r="E70" s="140" t="s">
        <v>419</v>
      </c>
    </row>
    <row r="71" spans="5:5" ht="409.5" x14ac:dyDescent="0.3">
      <c r="E71" s="140" t="s">
        <v>420</v>
      </c>
    </row>
    <row r="72" spans="5:5" ht="409.5" x14ac:dyDescent="0.3">
      <c r="E72" s="140" t="s">
        <v>421</v>
      </c>
    </row>
    <row r="73" spans="5:5" ht="409.5" x14ac:dyDescent="0.3">
      <c r="E73" s="140" t="s">
        <v>422</v>
      </c>
    </row>
    <row r="74" spans="5:5" ht="409.5" x14ac:dyDescent="0.3">
      <c r="E74" s="140" t="s">
        <v>423</v>
      </c>
    </row>
    <row r="75" spans="5:5" ht="409.5" x14ac:dyDescent="0.3">
      <c r="E75" s="140" t="s">
        <v>424</v>
      </c>
    </row>
    <row r="76" spans="5:5" ht="409.5" x14ac:dyDescent="0.3">
      <c r="E76" s="140" t="s">
        <v>425</v>
      </c>
    </row>
    <row r="77" spans="5:5" ht="409.5" x14ac:dyDescent="0.3">
      <c r="E77" s="140" t="s">
        <v>426</v>
      </c>
    </row>
    <row r="78" spans="5:5" ht="409.5" x14ac:dyDescent="0.3">
      <c r="E78" s="140" t="s">
        <v>427</v>
      </c>
    </row>
    <row r="79" spans="5:5" ht="409.5" x14ac:dyDescent="0.3">
      <c r="E79" s="140" t="s">
        <v>428</v>
      </c>
    </row>
    <row r="80" spans="5:5" ht="409.5" x14ac:dyDescent="0.3">
      <c r="E80" s="140" t="s">
        <v>429</v>
      </c>
    </row>
    <row r="81" spans="5:5" ht="409.5" x14ac:dyDescent="0.3">
      <c r="E81" s="140" t="s">
        <v>430</v>
      </c>
    </row>
    <row r="82" spans="5:5" ht="409.5" x14ac:dyDescent="0.3">
      <c r="E82" s="140" t="s">
        <v>431</v>
      </c>
    </row>
    <row r="83" spans="5:5" ht="409.5" x14ac:dyDescent="0.3">
      <c r="E83" s="140" t="s">
        <v>432</v>
      </c>
    </row>
    <row r="84" spans="5:5" ht="409.5" x14ac:dyDescent="0.3">
      <c r="E84" s="140" t="s">
        <v>433</v>
      </c>
    </row>
    <row r="85" spans="5:5" ht="409.5" x14ac:dyDescent="0.3">
      <c r="E85" s="140" t="s">
        <v>434</v>
      </c>
    </row>
    <row r="86" spans="5:5" ht="409.5" x14ac:dyDescent="0.3">
      <c r="E86" s="140" t="s">
        <v>435</v>
      </c>
    </row>
    <row r="87" spans="5:5" ht="409.5" x14ac:dyDescent="0.3">
      <c r="E87" s="140" t="s">
        <v>436</v>
      </c>
    </row>
    <row r="88" spans="5:5" ht="409.5" x14ac:dyDescent="0.3">
      <c r="E88" s="140" t="s">
        <v>437</v>
      </c>
    </row>
    <row r="89" spans="5:5" ht="409.5" x14ac:dyDescent="0.3">
      <c r="E89" s="140" t="s">
        <v>438</v>
      </c>
    </row>
    <row r="90" spans="5:5" ht="409.5" x14ac:dyDescent="0.3">
      <c r="E90" s="140" t="s">
        <v>439</v>
      </c>
    </row>
    <row r="91" spans="5:5" ht="409.5" x14ac:dyDescent="0.3">
      <c r="E91" s="140" t="s">
        <v>440</v>
      </c>
    </row>
    <row r="92" spans="5:5" ht="409.5" x14ac:dyDescent="0.3">
      <c r="E92" s="140" t="s">
        <v>441</v>
      </c>
    </row>
    <row r="93" spans="5:5" ht="409.5" x14ac:dyDescent="0.3">
      <c r="E93" s="140" t="s">
        <v>442</v>
      </c>
    </row>
    <row r="94" spans="5:5" ht="409.5" x14ac:dyDescent="0.3">
      <c r="E94" s="140" t="s">
        <v>443</v>
      </c>
    </row>
    <row r="95" spans="5:5" ht="409.5" x14ac:dyDescent="0.3">
      <c r="E95" s="140" t="s">
        <v>444</v>
      </c>
    </row>
    <row r="96" spans="5:5" ht="409.5" x14ac:dyDescent="0.3">
      <c r="E96" s="140" t="s">
        <v>445</v>
      </c>
    </row>
    <row r="97" spans="5:5" ht="409.5" x14ac:dyDescent="0.3">
      <c r="E97" s="140" t="s">
        <v>446</v>
      </c>
    </row>
    <row r="98" spans="5:5" ht="409.5" x14ac:dyDescent="0.3">
      <c r="E98" s="140" t="s">
        <v>447</v>
      </c>
    </row>
    <row r="99" spans="5:5" ht="409.5" x14ac:dyDescent="0.3">
      <c r="E99" s="140" t="s">
        <v>448</v>
      </c>
    </row>
    <row r="100" spans="5:5" ht="409.5" x14ac:dyDescent="0.3">
      <c r="E100" s="140" t="s">
        <v>449</v>
      </c>
    </row>
    <row r="101" spans="5:5" ht="409.5" x14ac:dyDescent="0.3">
      <c r="E101" s="140" t="s">
        <v>450</v>
      </c>
    </row>
    <row r="102" spans="5:5" ht="409.5" x14ac:dyDescent="0.3">
      <c r="E102" s="140" t="s">
        <v>451</v>
      </c>
    </row>
    <row r="103" spans="5:5" ht="409.5" x14ac:dyDescent="0.3">
      <c r="E103" s="140" t="s">
        <v>452</v>
      </c>
    </row>
    <row r="104" spans="5:5" ht="409.5" x14ac:dyDescent="0.3">
      <c r="E104" s="140" t="s">
        <v>453</v>
      </c>
    </row>
    <row r="105" spans="5:5" ht="409.5" x14ac:dyDescent="0.3">
      <c r="E105" s="140" t="s">
        <v>454</v>
      </c>
    </row>
    <row r="106" spans="5:5" ht="409.5" x14ac:dyDescent="0.3">
      <c r="E106" s="140" t="s">
        <v>455</v>
      </c>
    </row>
    <row r="107" spans="5:5" ht="409.5" x14ac:dyDescent="0.3">
      <c r="E107" s="140" t="s">
        <v>456</v>
      </c>
    </row>
    <row r="108" spans="5:5" ht="409.5" x14ac:dyDescent="0.3">
      <c r="E108" s="140" t="s">
        <v>457</v>
      </c>
    </row>
    <row r="109" spans="5:5" ht="409.5" x14ac:dyDescent="0.3">
      <c r="E109" s="140" t="s">
        <v>458</v>
      </c>
    </row>
    <row r="110" spans="5:5" ht="409.5" x14ac:dyDescent="0.3">
      <c r="E110" s="140" t="s">
        <v>459</v>
      </c>
    </row>
    <row r="111" spans="5:5" ht="409.5" x14ac:dyDescent="0.3">
      <c r="E111" s="140" t="s">
        <v>460</v>
      </c>
    </row>
    <row r="112" spans="5:5" ht="409.5" x14ac:dyDescent="0.3">
      <c r="E112" s="140" t="s">
        <v>461</v>
      </c>
    </row>
    <row r="113" spans="5:5" ht="409.5" x14ac:dyDescent="0.3">
      <c r="E113" s="140" t="s">
        <v>462</v>
      </c>
    </row>
    <row r="114" spans="5:5" ht="409.5" x14ac:dyDescent="0.3">
      <c r="E114" s="140" t="s">
        <v>463</v>
      </c>
    </row>
    <row r="115" spans="5:5" ht="409.5" x14ac:dyDescent="0.3">
      <c r="E115" s="140" t="s">
        <v>464</v>
      </c>
    </row>
    <row r="116" spans="5:5" ht="409.5" x14ac:dyDescent="0.3">
      <c r="E116" s="140" t="s">
        <v>465</v>
      </c>
    </row>
    <row r="117" spans="5:5" ht="409.5" x14ac:dyDescent="0.3">
      <c r="E117" s="140" t="s">
        <v>466</v>
      </c>
    </row>
    <row r="118" spans="5:5" ht="409.5" x14ac:dyDescent="0.3">
      <c r="E118" s="140" t="s">
        <v>467</v>
      </c>
    </row>
    <row r="119" spans="5:5" ht="409.5" x14ac:dyDescent="0.3">
      <c r="E119" s="140" t="s">
        <v>468</v>
      </c>
    </row>
    <row r="120" spans="5:5" ht="409.5" x14ac:dyDescent="0.3">
      <c r="E120" s="140" t="s">
        <v>469</v>
      </c>
    </row>
    <row r="121" spans="5:5" ht="409.5" x14ac:dyDescent="0.3">
      <c r="E121" s="140" t="s">
        <v>470</v>
      </c>
    </row>
    <row r="122" spans="5:5" ht="409.5" x14ac:dyDescent="0.3">
      <c r="E122" s="140" t="s">
        <v>471</v>
      </c>
    </row>
    <row r="123" spans="5:5" ht="409.5" x14ac:dyDescent="0.3">
      <c r="E123" s="140" t="s">
        <v>472</v>
      </c>
    </row>
    <row r="124" spans="5:5" ht="409.5" x14ac:dyDescent="0.3">
      <c r="E124" s="140" t="s">
        <v>473</v>
      </c>
    </row>
    <row r="125" spans="5:5" ht="409.5" x14ac:dyDescent="0.3">
      <c r="E125" s="140" t="s">
        <v>474</v>
      </c>
    </row>
    <row r="126" spans="5:5" ht="409.5" x14ac:dyDescent="0.3">
      <c r="E126" s="140" t="s">
        <v>475</v>
      </c>
    </row>
    <row r="127" spans="5:5" ht="409.5" x14ac:dyDescent="0.3">
      <c r="E127" s="140" t="s">
        <v>476</v>
      </c>
    </row>
    <row r="128" spans="5:5" ht="409.5" x14ac:dyDescent="0.3">
      <c r="E128" s="140" t="s">
        <v>477</v>
      </c>
    </row>
    <row r="129" spans="5:5" ht="409.5" x14ac:dyDescent="0.3">
      <c r="E129" s="140" t="s">
        <v>478</v>
      </c>
    </row>
    <row r="130" spans="5:5" ht="409.5" x14ac:dyDescent="0.3">
      <c r="E130" s="140" t="s">
        <v>479</v>
      </c>
    </row>
    <row r="131" spans="5:5" ht="409.5" x14ac:dyDescent="0.3">
      <c r="E131" s="140" t="s">
        <v>480</v>
      </c>
    </row>
    <row r="132" spans="5:5" ht="409.5" x14ac:dyDescent="0.3">
      <c r="E132" s="140" t="s">
        <v>481</v>
      </c>
    </row>
    <row r="133" spans="5:5" ht="409.5" x14ac:dyDescent="0.3">
      <c r="E133" s="140" t="s">
        <v>482</v>
      </c>
    </row>
    <row r="134" spans="5:5" ht="409.5" x14ac:dyDescent="0.3">
      <c r="E134" s="140" t="s">
        <v>483</v>
      </c>
    </row>
    <row r="135" spans="5:5" ht="409.5" x14ac:dyDescent="0.3">
      <c r="E135" s="140" t="s">
        <v>484</v>
      </c>
    </row>
    <row r="136" spans="5:5" ht="409.5" x14ac:dyDescent="0.3">
      <c r="E136" s="140" t="s">
        <v>485</v>
      </c>
    </row>
    <row r="137" spans="5:5" ht="409.5" x14ac:dyDescent="0.3">
      <c r="E137" s="140" t="s">
        <v>486</v>
      </c>
    </row>
    <row r="138" spans="5:5" ht="409.5" x14ac:dyDescent="0.3">
      <c r="E138" s="140" t="s">
        <v>487</v>
      </c>
    </row>
    <row r="139" spans="5:5" ht="409.5" x14ac:dyDescent="0.3">
      <c r="E139" s="140" t="s">
        <v>488</v>
      </c>
    </row>
    <row r="140" spans="5:5" ht="409.5" x14ac:dyDescent="0.3">
      <c r="E140" s="140" t="s">
        <v>489</v>
      </c>
    </row>
    <row r="141" spans="5:5" ht="409.5" x14ac:dyDescent="0.3">
      <c r="E141" s="140" t="s">
        <v>490</v>
      </c>
    </row>
    <row r="142" spans="5:5" ht="409.5" x14ac:dyDescent="0.3">
      <c r="E142" s="140" t="s">
        <v>491</v>
      </c>
    </row>
    <row r="143" spans="5:5" ht="409.5" x14ac:dyDescent="0.3">
      <c r="E143" s="140" t="s">
        <v>492</v>
      </c>
    </row>
    <row r="144" spans="5:5" ht="409.5" x14ac:dyDescent="0.3">
      <c r="E144" s="140" t="s">
        <v>493</v>
      </c>
    </row>
    <row r="145" spans="5:5" ht="409.5" x14ac:dyDescent="0.3">
      <c r="E145" s="140" t="s">
        <v>494</v>
      </c>
    </row>
    <row r="146" spans="5:5" ht="409.5" x14ac:dyDescent="0.3">
      <c r="E146" s="140" t="s">
        <v>495</v>
      </c>
    </row>
    <row r="147" spans="5:5" ht="409.5" x14ac:dyDescent="0.3">
      <c r="E147" s="140" t="s">
        <v>496</v>
      </c>
    </row>
    <row r="148" spans="5:5" ht="409.5" x14ac:dyDescent="0.3">
      <c r="E148" s="140" t="s">
        <v>497</v>
      </c>
    </row>
    <row r="149" spans="5:5" ht="409.5" x14ac:dyDescent="0.3">
      <c r="E149" s="140" t="s">
        <v>498</v>
      </c>
    </row>
    <row r="150" spans="5:5" ht="409.5" x14ac:dyDescent="0.3">
      <c r="E150" s="140" t="s">
        <v>499</v>
      </c>
    </row>
    <row r="151" spans="5:5" ht="409.5" x14ac:dyDescent="0.3">
      <c r="E151" s="140" t="s">
        <v>500</v>
      </c>
    </row>
    <row r="152" spans="5:5" ht="409.5" x14ac:dyDescent="0.3">
      <c r="E152" s="140" t="s">
        <v>501</v>
      </c>
    </row>
    <row r="153" spans="5:5" ht="409.5" x14ac:dyDescent="0.3">
      <c r="E153" s="140" t="s">
        <v>502</v>
      </c>
    </row>
    <row r="154" spans="5:5" ht="409.5" x14ac:dyDescent="0.3">
      <c r="E154" s="140" t="s">
        <v>503</v>
      </c>
    </row>
    <row r="155" spans="5:5" ht="409.5" x14ac:dyDescent="0.3">
      <c r="E155" s="140" t="s">
        <v>504</v>
      </c>
    </row>
    <row r="156" spans="5:5" ht="409.5" x14ac:dyDescent="0.3">
      <c r="E156" s="140" t="s">
        <v>505</v>
      </c>
    </row>
    <row r="157" spans="5:5" ht="409.5" x14ac:dyDescent="0.3">
      <c r="E157" s="140" t="s">
        <v>506</v>
      </c>
    </row>
    <row r="158" spans="5:5" ht="409.5" x14ac:dyDescent="0.3">
      <c r="E158" s="140" t="s">
        <v>507</v>
      </c>
    </row>
    <row r="159" spans="5:5" ht="409.5" x14ac:dyDescent="0.3">
      <c r="E159" s="140" t="s">
        <v>508</v>
      </c>
    </row>
    <row r="160" spans="5:5" ht="409.5" x14ac:dyDescent="0.3">
      <c r="E160" s="140" t="s">
        <v>509</v>
      </c>
    </row>
    <row r="161" spans="5:5" ht="409.5" x14ac:dyDescent="0.3">
      <c r="E161" s="140" t="s">
        <v>510</v>
      </c>
    </row>
    <row r="162" spans="5:5" ht="409.5" x14ac:dyDescent="0.3">
      <c r="E162" s="140" t="s">
        <v>511</v>
      </c>
    </row>
    <row r="163" spans="5:5" ht="409.5" x14ac:dyDescent="0.3">
      <c r="E163" s="140" t="s">
        <v>512</v>
      </c>
    </row>
    <row r="164" spans="5:5" ht="409.5" x14ac:dyDescent="0.3">
      <c r="E164" s="140" t="s">
        <v>513</v>
      </c>
    </row>
    <row r="165" spans="5:5" ht="409.5" x14ac:dyDescent="0.3">
      <c r="E165" s="140" t="s">
        <v>514</v>
      </c>
    </row>
    <row r="166" spans="5:5" ht="409.5" x14ac:dyDescent="0.3">
      <c r="E166" s="140" t="s">
        <v>515</v>
      </c>
    </row>
    <row r="167" spans="5:5" ht="409.5" x14ac:dyDescent="0.3">
      <c r="E167" s="140" t="s">
        <v>516</v>
      </c>
    </row>
    <row r="168" spans="5:5" ht="409.5" x14ac:dyDescent="0.3">
      <c r="E168" s="140" t="s">
        <v>517</v>
      </c>
    </row>
    <row r="169" spans="5:5" ht="409.5" x14ac:dyDescent="0.3">
      <c r="E169" s="140" t="s">
        <v>518</v>
      </c>
    </row>
    <row r="170" spans="5:5" ht="409.5" x14ac:dyDescent="0.3">
      <c r="E170" s="140" t="s">
        <v>519</v>
      </c>
    </row>
    <row r="171" spans="5:5" ht="409.5" x14ac:dyDescent="0.3">
      <c r="E171" s="140" t="s">
        <v>520</v>
      </c>
    </row>
    <row r="172" spans="5:5" ht="409.5" x14ac:dyDescent="0.3">
      <c r="E172" s="140" t="s">
        <v>521</v>
      </c>
    </row>
    <row r="173" spans="5:5" ht="409.5" x14ac:dyDescent="0.3">
      <c r="E173" s="140" t="s">
        <v>522</v>
      </c>
    </row>
    <row r="174" spans="5:5" ht="409.5" x14ac:dyDescent="0.3">
      <c r="E174" s="140" t="s">
        <v>523</v>
      </c>
    </row>
    <row r="175" spans="5:5" ht="409.5" x14ac:dyDescent="0.3">
      <c r="E175" s="140" t="s">
        <v>524</v>
      </c>
    </row>
    <row r="176" spans="5:5" ht="409.5" x14ac:dyDescent="0.3">
      <c r="E176" s="140" t="s">
        <v>525</v>
      </c>
    </row>
    <row r="177" spans="5:5" ht="409.5" x14ac:dyDescent="0.3">
      <c r="E177" s="140" t="s">
        <v>526</v>
      </c>
    </row>
    <row r="178" spans="5:5" ht="409.5" x14ac:dyDescent="0.3">
      <c r="E178" s="140" t="s">
        <v>527</v>
      </c>
    </row>
    <row r="179" spans="5:5" ht="409.5" x14ac:dyDescent="0.3">
      <c r="E179" s="140" t="s">
        <v>528</v>
      </c>
    </row>
    <row r="180" spans="5:5" ht="409.5" x14ac:dyDescent="0.3">
      <c r="E180" s="140" t="s">
        <v>529</v>
      </c>
    </row>
    <row r="181" spans="5:5" ht="409.5" x14ac:dyDescent="0.3">
      <c r="E181" s="140" t="s">
        <v>530</v>
      </c>
    </row>
    <row r="182" spans="5:5" ht="409.5" x14ac:dyDescent="0.3">
      <c r="E182" s="140" t="s">
        <v>531</v>
      </c>
    </row>
    <row r="183" spans="5:5" ht="409.5" x14ac:dyDescent="0.3">
      <c r="E183" s="140" t="s">
        <v>532</v>
      </c>
    </row>
    <row r="184" spans="5:5" ht="409.5" x14ac:dyDescent="0.3">
      <c r="E184" s="140" t="s">
        <v>533</v>
      </c>
    </row>
    <row r="185" spans="5:5" ht="409.5" x14ac:dyDescent="0.3">
      <c r="E185" s="140" t="s">
        <v>534</v>
      </c>
    </row>
    <row r="186" spans="5:5" ht="409.5" x14ac:dyDescent="0.3">
      <c r="E186" s="140" t="s">
        <v>535</v>
      </c>
    </row>
    <row r="187" spans="5:5" ht="409.5" x14ac:dyDescent="0.3">
      <c r="E187" s="140" t="s">
        <v>536</v>
      </c>
    </row>
    <row r="188" spans="5:5" ht="409.5" x14ac:dyDescent="0.3">
      <c r="E188" s="140" t="s">
        <v>537</v>
      </c>
    </row>
    <row r="189" spans="5:5" ht="409.5" x14ac:dyDescent="0.3">
      <c r="E189" s="140" t="s">
        <v>538</v>
      </c>
    </row>
    <row r="190" spans="5:5" ht="409.5" x14ac:dyDescent="0.3">
      <c r="E190" s="140" t="s">
        <v>539</v>
      </c>
    </row>
    <row r="191" spans="5:5" ht="409.5" x14ac:dyDescent="0.3">
      <c r="E191" s="140" t="s">
        <v>540</v>
      </c>
    </row>
    <row r="192" spans="5:5" ht="409.5" x14ac:dyDescent="0.3">
      <c r="E192" s="140" t="s">
        <v>541</v>
      </c>
    </row>
    <row r="193" spans="5:5" ht="409.5" x14ac:dyDescent="0.3">
      <c r="E193" s="140" t="s">
        <v>542</v>
      </c>
    </row>
    <row r="194" spans="5:5" ht="409.5" x14ac:dyDescent="0.3">
      <c r="E194" s="140" t="s">
        <v>543</v>
      </c>
    </row>
    <row r="195" spans="5:5" ht="409.5" x14ac:dyDescent="0.3">
      <c r="E195" s="140" t="s">
        <v>544</v>
      </c>
    </row>
    <row r="196" spans="5:5" ht="409.5" x14ac:dyDescent="0.3">
      <c r="E196" s="140" t="s">
        <v>545</v>
      </c>
    </row>
    <row r="197" spans="5:5" ht="409.5" x14ac:dyDescent="0.3">
      <c r="E197" s="140" t="s">
        <v>546</v>
      </c>
    </row>
    <row r="198" spans="5:5" ht="409.5" x14ac:dyDescent="0.3">
      <c r="E198" s="140" t="s">
        <v>547</v>
      </c>
    </row>
    <row r="199" spans="5:5" ht="409.5" x14ac:dyDescent="0.3">
      <c r="E199" s="140" t="s">
        <v>548</v>
      </c>
    </row>
    <row r="200" spans="5:5" ht="409.5" x14ac:dyDescent="0.3">
      <c r="E200" s="140" t="s">
        <v>549</v>
      </c>
    </row>
    <row r="201" spans="5:5" ht="409.5" x14ac:dyDescent="0.3">
      <c r="E201" s="140" t="s">
        <v>550</v>
      </c>
    </row>
    <row r="202" spans="5:5" ht="409.5" x14ac:dyDescent="0.3">
      <c r="E202" s="140" t="s">
        <v>551</v>
      </c>
    </row>
    <row r="203" spans="5:5" ht="409.5" x14ac:dyDescent="0.3">
      <c r="E203" s="140" t="s">
        <v>552</v>
      </c>
    </row>
    <row r="204" spans="5:5" ht="409.5" x14ac:dyDescent="0.3">
      <c r="E204" s="140" t="s">
        <v>553</v>
      </c>
    </row>
    <row r="205" spans="5:5" ht="409.5" x14ac:dyDescent="0.3">
      <c r="E205" s="140" t="s">
        <v>554</v>
      </c>
    </row>
    <row r="206" spans="5:5" ht="409.5" x14ac:dyDescent="0.3">
      <c r="E206" s="140" t="s">
        <v>555</v>
      </c>
    </row>
    <row r="207" spans="5:5" ht="409.5" x14ac:dyDescent="0.3">
      <c r="E207" s="140" t="s">
        <v>556</v>
      </c>
    </row>
    <row r="208" spans="5:5" ht="409.5" x14ac:dyDescent="0.3">
      <c r="E208" s="140" t="s">
        <v>557</v>
      </c>
    </row>
    <row r="209" spans="5:5" ht="409.5" x14ac:dyDescent="0.3">
      <c r="E209" s="140" t="s">
        <v>558</v>
      </c>
    </row>
    <row r="210" spans="5:5" ht="409.5" x14ac:dyDescent="0.3">
      <c r="E210" s="140" t="s">
        <v>559</v>
      </c>
    </row>
    <row r="211" spans="5:5" ht="409.5" x14ac:dyDescent="0.3">
      <c r="E211" s="140" t="s">
        <v>563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2BEAA-09A6-4D68-B51C-59C7E09DEBC5}">
  <dimension ref="A1:C10"/>
  <sheetViews>
    <sheetView topLeftCell="A4" workbookViewId="0">
      <selection activeCell="B10" sqref="B10"/>
    </sheetView>
  </sheetViews>
  <sheetFormatPr baseColWidth="10" defaultRowHeight="16.5" x14ac:dyDescent="0.3"/>
  <cols>
    <col min="1" max="1" width="11.75" customWidth="1"/>
    <col min="2" max="2" width="70" customWidth="1"/>
    <col min="3" max="3" width="11.75" customWidth="1"/>
  </cols>
  <sheetData>
    <row r="1" spans="1:3" x14ac:dyDescent="0.3">
      <c r="A1" t="s">
        <v>294</v>
      </c>
      <c r="B1" t="s">
        <v>295</v>
      </c>
      <c r="C1" t="s">
        <v>296</v>
      </c>
    </row>
    <row r="2" spans="1:3" x14ac:dyDescent="0.3">
      <c r="A2" s="85">
        <v>1</v>
      </c>
      <c r="B2" s="92" t="s">
        <v>297</v>
      </c>
      <c r="C2" s="17">
        <v>44145</v>
      </c>
    </row>
    <row r="3" spans="1:3" ht="99" x14ac:dyDescent="0.3">
      <c r="A3" s="85">
        <v>2</v>
      </c>
      <c r="B3" s="200" t="s">
        <v>305</v>
      </c>
      <c r="C3" s="17">
        <v>44253</v>
      </c>
    </row>
    <row r="4" spans="1:3" ht="99" x14ac:dyDescent="0.3">
      <c r="A4" s="85">
        <v>3</v>
      </c>
      <c r="B4" s="200" t="s">
        <v>374</v>
      </c>
      <c r="C4" s="17">
        <v>44270</v>
      </c>
    </row>
    <row r="5" spans="1:3" ht="49.5" x14ac:dyDescent="0.3">
      <c r="A5" s="85">
        <v>4</v>
      </c>
      <c r="B5" s="200" t="s">
        <v>375</v>
      </c>
      <c r="C5" s="17">
        <v>44274</v>
      </c>
    </row>
    <row r="6" spans="1:3" ht="33" x14ac:dyDescent="0.3">
      <c r="A6" s="85">
        <v>5</v>
      </c>
      <c r="B6" s="200" t="s">
        <v>376</v>
      </c>
      <c r="C6" s="17">
        <v>44635</v>
      </c>
    </row>
    <row r="7" spans="1:3" ht="49.5" x14ac:dyDescent="0.3">
      <c r="A7" s="85">
        <v>6</v>
      </c>
      <c r="B7" s="200" t="s">
        <v>378</v>
      </c>
      <c r="C7" s="17">
        <v>44279</v>
      </c>
    </row>
    <row r="8" spans="1:3" ht="51.75" customHeight="1" x14ac:dyDescent="0.3">
      <c r="A8" s="85">
        <v>7</v>
      </c>
      <c r="B8" s="200" t="s">
        <v>379</v>
      </c>
      <c r="C8" s="17">
        <v>44880</v>
      </c>
    </row>
    <row r="9" spans="1:3" ht="49.5" x14ac:dyDescent="0.3">
      <c r="A9" s="85">
        <v>8</v>
      </c>
      <c r="B9" s="200" t="s">
        <v>564</v>
      </c>
      <c r="C9" s="17">
        <v>45054</v>
      </c>
    </row>
    <row r="10" spans="1:3" ht="82.5" x14ac:dyDescent="0.3">
      <c r="A10" s="85">
        <v>9</v>
      </c>
      <c r="B10" s="200" t="s">
        <v>565</v>
      </c>
      <c r="C10" s="17">
        <v>45348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A6DCB-B016-44CA-864D-B14F8194930E}">
  <sheetPr>
    <tabColor rgb="FFC00000"/>
  </sheetPr>
  <dimension ref="A1:G13"/>
  <sheetViews>
    <sheetView showGridLines="0" zoomScale="70" zoomScaleNormal="70" workbookViewId="0">
      <selection activeCell="D17" sqref="D17"/>
    </sheetView>
  </sheetViews>
  <sheetFormatPr baseColWidth="10" defaultRowHeight="16.5" x14ac:dyDescent="0.3"/>
  <cols>
    <col min="2" max="2" width="48.5" customWidth="1"/>
    <col min="3" max="3" width="26.5" customWidth="1"/>
    <col min="4" max="4" width="27.5" customWidth="1"/>
    <col min="5" max="5" width="28" customWidth="1"/>
    <col min="6" max="7" width="30.625" customWidth="1"/>
  </cols>
  <sheetData>
    <row r="1" spans="1:7" ht="42" x14ac:dyDescent="0.3">
      <c r="B1" s="79" t="s">
        <v>75</v>
      </c>
    </row>
    <row r="3" spans="1:7" s="3" customFormat="1" ht="24" x14ac:dyDescent="0.35">
      <c r="B3" s="2" t="s">
        <v>76</v>
      </c>
      <c r="C3" s="9"/>
    </row>
    <row r="5" spans="1:7" ht="59.25" customHeight="1" x14ac:dyDescent="0.3">
      <c r="B5" s="69"/>
      <c r="C5" s="70" t="s">
        <v>77</v>
      </c>
      <c r="D5" s="70" t="s">
        <v>78</v>
      </c>
      <c r="E5" s="70" t="s">
        <v>79</v>
      </c>
      <c r="F5" s="70" t="s">
        <v>80</v>
      </c>
      <c r="G5" s="70" t="s">
        <v>81</v>
      </c>
    </row>
    <row r="6" spans="1:7" ht="50.1" customHeight="1" x14ac:dyDescent="0.3">
      <c r="B6" s="71" t="s">
        <v>82</v>
      </c>
      <c r="C6" s="72" t="str">
        <f>'Ecart rémunérations'!H98</f>
        <v>0</v>
      </c>
      <c r="D6" s="73" t="str">
        <f>'Ecart rémunérations'!H99</f>
        <v>#N/A</v>
      </c>
      <c r="E6" s="72" t="str">
        <f>IF(C6=1,'Ecart rémunérations'!H100,"0")</f>
        <v>0</v>
      </c>
      <c r="F6" s="74">
        <v>40</v>
      </c>
      <c r="G6" s="74">
        <f>C6*F6</f>
        <v>0</v>
      </c>
    </row>
    <row r="7" spans="1:7" ht="56.25" customHeight="1" x14ac:dyDescent="0.3">
      <c r="B7" s="71" t="s">
        <v>83</v>
      </c>
      <c r="C7" s="72">
        <f>IF(Paramètres!D4="+250 salariés",'Ecart augmentations'!F42,'Ecart augmentations'!F47)</f>
        <v>0</v>
      </c>
      <c r="D7" s="72" t="str">
        <f>IF(Paramètres!D4="+250 salariés",'Ecart augmentations'!F43,IF(C7=1,MIN('Ecart augmentations'!F48,'Ecart augmentations'!F49),IF(C7=0,"INCALCULABLE","#N/A")))</f>
        <v>INCALCULABLE</v>
      </c>
      <c r="E7" s="73" t="str">
        <f>IF(Paramètres!D4="+250 salariés",IF(C7=1,'Ecart augmentations'!F44,"0"),IF(C7=1,'Ecart augmentations'!F53,"0"))</f>
        <v>0</v>
      </c>
      <c r="F7" s="74">
        <f>IF(Paramètres!D4="+250 salariés",20,35)</f>
        <v>35</v>
      </c>
      <c r="G7" s="74">
        <f>C7*F7</f>
        <v>0</v>
      </c>
    </row>
    <row r="8" spans="1:7" ht="56.25" hidden="1" customHeight="1" x14ac:dyDescent="0.3">
      <c r="A8" t="str">
        <f>_xll.Assistant.XL.MASQUERLIGNESI(Paramètres!$D$4="50 à 250 salariés")</f>
        <v/>
      </c>
      <c r="B8" s="71" t="s">
        <v>121</v>
      </c>
      <c r="C8" s="72" t="str">
        <f>IF(Paramètres!D4="+250 salariés",'Ecart promotions'!G40,"Pas d'indicateur")</f>
        <v>Pas d'indicateur</v>
      </c>
      <c r="D8" s="72" t="str">
        <f>IF(Paramètres!D4="+250 salariés",'Ecart promotions'!G41,"Pas d'indicateur")</f>
        <v>Pas d'indicateur</v>
      </c>
      <c r="E8" s="73" t="str">
        <f>IF(Paramètres!D4="+250 salariés",IF(C8=1,'Ecart promotions'!G42,"0"),"Pas d'indicateur")</f>
        <v>Pas d'indicateur</v>
      </c>
      <c r="F8" s="74" t="str">
        <f>IF(Paramètres!D4="+250 salariés",15,"Pas d'indicateur")</f>
        <v>Pas d'indicateur</v>
      </c>
      <c r="G8" s="74" t="str">
        <f>IF(Paramètres!D4="+250 salariés",C8*F8,"Pas d'indicateur")</f>
        <v>Pas d'indicateur</v>
      </c>
    </row>
    <row r="9" spans="1:7" ht="50.1" customHeight="1" x14ac:dyDescent="0.3">
      <c r="B9" s="71" t="str">
        <f>IF(Paramètres!D4="50 à 250 salariés","3","4")&amp;"- pourcentage de salariés augmentés au retour d'un congé maternité (%)"</f>
        <v>3- pourcentage de salariés augmentés au retour d'un congé maternité (%)</v>
      </c>
      <c r="C9" s="72">
        <f>'AI maternité'!D13</f>
        <v>0</v>
      </c>
      <c r="D9" s="72" t="str">
        <f>'AI maternité'!D14</f>
        <v>INCALCULABLE</v>
      </c>
      <c r="E9" s="72" t="str">
        <f>IF(C9=1,'AI maternité'!D15,"0")</f>
        <v>0</v>
      </c>
      <c r="F9" s="74">
        <v>15</v>
      </c>
      <c r="G9" s="74">
        <f>C9*F9</f>
        <v>0</v>
      </c>
    </row>
    <row r="10" spans="1:7" ht="60.75" customHeight="1" x14ac:dyDescent="0.3">
      <c r="B10" s="71" t="str">
        <f>IF(Paramètres!D4="50 à 250 salariés","4","5")&amp;"- nombre de salariés du sexe sous-représenté parmi les 10 plus hautes rémunérations"</f>
        <v>4- nombre de salariés du sexe sous-représenté parmi les 10 plus hautes rémunérations</v>
      </c>
      <c r="C10" s="72">
        <v>1</v>
      </c>
      <c r="D10" s="72">
        <f>'10 + hautes rému'!D13</f>
        <v>4</v>
      </c>
      <c r="E10" s="72">
        <f>IF(C10=1,'10 + hautes rému'!D14,"0")</f>
        <v>10</v>
      </c>
      <c r="F10" s="74">
        <v>10</v>
      </c>
      <c r="G10" s="74">
        <f>C10*F10</f>
        <v>10</v>
      </c>
    </row>
    <row r="11" spans="1:7" ht="45" customHeight="1" x14ac:dyDescent="0.3">
      <c r="B11" s="75" t="s">
        <v>84</v>
      </c>
      <c r="C11" s="76"/>
      <c r="D11" s="76"/>
      <c r="E11" s="77">
        <f>IF(Paramètres!D4="+250 salariés",SUM(E6:E10),E6+E7+E9+E10)</f>
        <v>10</v>
      </c>
      <c r="F11" s="78"/>
      <c r="G11" s="77">
        <f>IF(Paramètres!F4="+250 salariés",SUM(G6:G10),G6+G7+G9+G10)</f>
        <v>10</v>
      </c>
    </row>
    <row r="12" spans="1:7" ht="45" customHeight="1" x14ac:dyDescent="0.3">
      <c r="B12" s="35" t="s">
        <v>85</v>
      </c>
      <c r="C12" s="36"/>
      <c r="D12" s="36"/>
      <c r="E12" s="37" t="str">
        <f>IF(G11&gt;=75,E11*100/G11,"INCALCULABLE")</f>
        <v>INCALCULABLE</v>
      </c>
      <c r="F12" s="38"/>
      <c r="G12" s="38">
        <v>100</v>
      </c>
    </row>
    <row r="13" spans="1:7" ht="20.25" x14ac:dyDescent="0.3">
      <c r="B13" s="5" t="str">
        <f>IF(G11&lt;75,"L'index est incalculable car le nombre de points maximum des indicateurs calculables est inférieur à 75.",IF(AND(G11&gt;=75,G11&lt;100),"Le total des indicateurs calculables est ramené sur 100 points en appliquant la règle de la proportionnalité."," "))</f>
        <v>L'index est incalculable car le nombre de points maximum des indicateurs calculables est inférieur à 75.</v>
      </c>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6CD1F67-FDD5-42B2-9B0E-FBA99BD14EF0}">
            <xm:f>Paramètres!$D$4="50 à 250 salariés"</xm:f>
            <x14:dxf>
              <font>
                <strike/>
                <color theme="4"/>
              </font>
            </x14:dxf>
          </x14:cfRule>
          <xm:sqref>B8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5D9FF-99FA-49F1-9C42-3279DA037E54}">
  <sheetPr>
    <tabColor rgb="FF1E5155"/>
    <pageSetUpPr fitToPage="1"/>
  </sheetPr>
  <dimension ref="A1:O100"/>
  <sheetViews>
    <sheetView showGridLines="0" topLeftCell="E80" zoomScale="60" zoomScaleNormal="60" workbookViewId="0">
      <selection activeCell="H98" sqref="H98"/>
    </sheetView>
  </sheetViews>
  <sheetFormatPr baseColWidth="10" defaultRowHeight="16.5" outlineLevelRow="1" outlineLevelCol="1" x14ac:dyDescent="0.3"/>
  <cols>
    <col min="1" max="4" width="11" hidden="1" customWidth="1" outlineLevel="1"/>
    <col min="5" max="5" width="53.375" customWidth="1" collapsed="1"/>
    <col min="6" max="6" width="28.625" customWidth="1"/>
    <col min="7" max="8" width="26.375" customWidth="1"/>
    <col min="9" max="9" width="23.25" customWidth="1"/>
    <col min="10" max="10" width="30" customWidth="1"/>
    <col min="11" max="12" width="16.75" customWidth="1"/>
    <col min="13" max="13" width="22" customWidth="1"/>
    <col min="14" max="14" width="26.75" customWidth="1"/>
    <col min="15" max="15" width="17" customWidth="1"/>
    <col min="16" max="16" width="9.5" customWidth="1"/>
  </cols>
  <sheetData>
    <row r="1" spans="1:15" ht="33" x14ac:dyDescent="0.3">
      <c r="E1" s="180" t="s">
        <v>86</v>
      </c>
      <c r="H1" s="1"/>
    </row>
    <row r="2" spans="1:15" ht="21.75" x14ac:dyDescent="0.3">
      <c r="E2" s="53" t="s">
        <v>87</v>
      </c>
    </row>
    <row r="3" spans="1:15" ht="22.5" x14ac:dyDescent="0.3">
      <c r="E3" s="2"/>
      <c r="F3" s="3"/>
      <c r="G3" s="3"/>
      <c r="H3" s="3"/>
      <c r="I3" s="3"/>
      <c r="J3" s="3"/>
      <c r="K3" s="3"/>
    </row>
    <row r="4" spans="1:15" ht="21.75" x14ac:dyDescent="0.3">
      <c r="E4" s="63" t="s">
        <v>1</v>
      </c>
      <c r="F4" s="3"/>
      <c r="G4" s="3"/>
      <c r="H4" s="3"/>
      <c r="I4" s="3"/>
      <c r="J4" s="3"/>
      <c r="K4" s="3"/>
    </row>
    <row r="5" spans="1:15" ht="22.5" x14ac:dyDescent="0.3">
      <c r="E5" s="2"/>
      <c r="F5" s="3"/>
      <c r="G5" s="3"/>
      <c r="H5" s="3"/>
      <c r="I5" s="3"/>
      <c r="J5" s="3"/>
      <c r="K5" s="3"/>
    </row>
    <row r="6" spans="1:15" ht="21.75" customHeight="1" x14ac:dyDescent="0.3">
      <c r="E6" s="63" t="s">
        <v>2</v>
      </c>
      <c r="F6" s="87">
        <f>Paramètres!D26</f>
        <v>0.05</v>
      </c>
      <c r="G6" s="224" t="s">
        <v>112</v>
      </c>
      <c r="H6" s="224"/>
      <c r="I6" s="224"/>
      <c r="J6" s="224"/>
      <c r="K6" s="224"/>
    </row>
    <row r="7" spans="1:15" ht="20.25" customHeight="1" x14ac:dyDescent="0.3">
      <c r="E7" s="6"/>
      <c r="F7" s="7"/>
      <c r="G7" s="224"/>
      <c r="H7" s="224"/>
      <c r="I7" s="224"/>
      <c r="J7" s="224"/>
      <c r="K7" s="224"/>
    </row>
    <row r="8" spans="1:15" ht="20.25" customHeight="1" x14ac:dyDescent="0.3">
      <c r="E8" s="6"/>
      <c r="F8" s="7"/>
      <c r="G8" s="224"/>
      <c r="H8" s="224"/>
      <c r="I8" s="224"/>
      <c r="J8" s="224"/>
      <c r="K8" s="224"/>
    </row>
    <row r="9" spans="1:15" ht="20.25" x14ac:dyDescent="0.3">
      <c r="E9" s="6"/>
      <c r="F9" s="7"/>
      <c r="G9" s="40"/>
      <c r="H9" s="14"/>
      <c r="I9" s="14"/>
      <c r="J9" s="14"/>
      <c r="K9" s="14"/>
    </row>
    <row r="10" spans="1:15" ht="19.5" outlineLevel="1" x14ac:dyDescent="0.3">
      <c r="F10" s="7"/>
      <c r="G10" s="194" t="s">
        <v>28</v>
      </c>
      <c r="H10" s="194" t="s">
        <v>27</v>
      </c>
      <c r="K10" s="194" t="s">
        <v>28</v>
      </c>
      <c r="L10" s="194" t="s">
        <v>27</v>
      </c>
    </row>
    <row r="11" spans="1:15" outlineLevel="1" x14ac:dyDescent="0.3">
      <c r="G11" s="51"/>
      <c r="H11" s="51"/>
      <c r="K11" s="51"/>
      <c r="L11" s="51"/>
    </row>
    <row r="12" spans="1:15" x14ac:dyDescent="0.3">
      <c r="G12" s="51"/>
      <c r="H12" s="51"/>
      <c r="K12" s="51"/>
      <c r="L12" s="51"/>
    </row>
    <row r="13" spans="1:15" ht="78.75" customHeight="1" x14ac:dyDescent="0.3">
      <c r="E13" s="220" t="str">
        <f>Paramètres!D24</f>
        <v>Info libre</v>
      </c>
      <c r="F13" s="220" t="s">
        <v>3</v>
      </c>
      <c r="G13" s="220" t="s">
        <v>4</v>
      </c>
      <c r="H13" s="220"/>
      <c r="I13" s="220" t="s">
        <v>5</v>
      </c>
      <c r="J13" s="220" t="s">
        <v>6</v>
      </c>
      <c r="K13" s="221" t="s">
        <v>7</v>
      </c>
      <c r="L13" s="222"/>
      <c r="M13" s="220" t="s">
        <v>8</v>
      </c>
      <c r="N13" s="220" t="s">
        <v>9</v>
      </c>
      <c r="O13" s="220" t="s">
        <v>10</v>
      </c>
    </row>
    <row r="14" spans="1:15" ht="22.5" x14ac:dyDescent="0.3">
      <c r="B14" s="51"/>
      <c r="E14" s="220"/>
      <c r="F14" s="220"/>
      <c r="G14" s="39" t="s">
        <v>11</v>
      </c>
      <c r="H14" s="39" t="s">
        <v>12</v>
      </c>
      <c r="I14" s="220"/>
      <c r="J14" s="220"/>
      <c r="K14" s="39" t="s">
        <v>11</v>
      </c>
      <c r="L14" s="39" t="s">
        <v>12</v>
      </c>
      <c r="M14" s="220"/>
      <c r="N14" s="220"/>
      <c r="O14" s="220"/>
    </row>
    <row r="15" spans="1:15" ht="24" x14ac:dyDescent="0.35">
      <c r="A15" s="193" t="str">
        <f>_xll.Assistant.XL.MASQUERLIGNESI(OR($B15="0",$B15=0,$B15=""))</f>
        <v/>
      </c>
      <c r="B15" s="194" t="str">
        <f>IF(Paramètres!$D$24="Coefficient",Paramètres!$X$3,IF(Paramètres!$D$24="Niveau",Paramètres!$AB$3,IF(Paramètres!$D$24="CSP H/F","Ouvrier",IF(Paramètres!$D$24="Info libre",Paramètres!$AF$3,"0"))))</f>
        <v>Catégorie 0</v>
      </c>
      <c r="C15" s="194" t="s">
        <v>33</v>
      </c>
      <c r="D15" s="194" t="s">
        <v>21</v>
      </c>
      <c r="E15" s="220" t="str">
        <f>B15</f>
        <v>Catégorie 0</v>
      </c>
      <c r="F15" s="47" t="s">
        <v>13</v>
      </c>
      <c r="G15" s="48">
        <f>IF(Paramètres!$D$24="CSP H/F",IF(N15=0,0,IFERROR((SUMIFS(TableauB15[Rémunération annuelle ETP],TableauB15[Sexe],'Ecart rémunérations'!G$10,TableauB15[Age],'Ecart rémunérations'!$C15,TableauB15[Age],'Ecart rémunérations'!$D15,TableauB15[CSP Parite],'Ecart rémunérations'!$B15)/K15),0)),IF(Paramètres!$D$24="Coefficient",IF(N15=0,0,IFERROR((SUMIFS(TableauB15[Rémunération annuelle ETP],TableauB15[Sexe],'Ecart rémunérations'!G$10,TableauB15[Age],'Ecart rémunérations'!$C15,TableauB15[Age],'Ecart rémunérations'!$D15,TableauB15[Coefficient],'Ecart rémunérations'!$B15)/K15),0)),IF(Paramètres!$D$24="Niveau",IF(N15=0,0,IFERROR((SUMIFS(TableauB15[Rémunération annuelle ETP],TableauB15[Sexe],'Ecart rémunérations'!G$10,TableauB15[Age],'Ecart rémunérations'!$C15,TableauB15[Age],'Ecart rémunérations'!$D15,TableauB15[Niveau],'Ecart rémunérations'!$B15)/K15),0)),IF(Paramètres!$D$24="Info libre",IF(N15=0,0,IFERROR((SUMIFS(TableauB15[Rémunération annuelle ETP],TableauB15[Sexe],'Ecart rémunérations'!G$10,TableauB15[Age],'Ecart rémunérations'!$C15,TableauB15[Age],'Ecart rémunérations'!$D15,TableauB15[Info libre],'Ecart rémunérations'!$B15)/K15),0))))))</f>
        <v>0</v>
      </c>
      <c r="H15" s="48">
        <f>IF(Paramètres!$D$24="CSP H/F",IF(N15=0,0,IFERROR((SUMIFS(TableauB15[Rémunération annuelle ETP],TableauB15[Sexe],'Ecart rémunérations'!H$10,TableauB15[Age],'Ecart rémunérations'!$C15,TableauB15[Age],'Ecart rémunérations'!$D15,TableauB15[CSP Parite],'Ecart rémunérations'!$B15)/L15),0)),IF(Paramètres!$D$24="Coefficient",IF(N15=0,0,IFERROR((SUMIFS(TableauB15[Rémunération annuelle ETP],TableauB15[Sexe],'Ecart rémunérations'!H$10,TableauB15[Age],'Ecart rémunérations'!$C15,TableauB15[Age],'Ecart rémunérations'!$D15,TableauB15[Coefficient],'Ecart rémunérations'!$B15)/L15),0)),IF(Paramètres!$D$24="Niveau",IF(N15=0,0,IFERROR((SUMIFS(TableauB15[Rémunération annuelle ETP],TableauB15[Sexe],'Ecart rémunérations'!H$10,TableauB15[Age],'Ecart rémunérations'!$C15,TableauB15[Age],'Ecart rémunérations'!$D15,TableauB15[Niveau],'Ecart rémunérations'!$B15)/L15),0)),IF(Paramètres!$D$24="Info libre",IF(N15=0,0,IFERROR((SUMIFS(TableauB15[Rémunération annuelle ETP],TableauB15[Sexe],'Ecart rémunérations'!H$10,TableauB15[Age],'Ecart rémunérations'!$C15,TableauB15[Age],'Ecart rémunérations'!$D15,TableauB15[Info libre],'Ecart rémunérations'!$B15)/L15),0))))))</f>
        <v>0</v>
      </c>
      <c r="I15" s="44" t="str">
        <f>IF(AND(G15&gt;0,H15&gt;0),(H15-G15)/H15," ")</f>
        <v xml:space="preserve"> </v>
      </c>
      <c r="J15" s="44" t="str">
        <f t="shared" ref="J15:J46" si="0">IF(ISNUMBER(I15),SIGN(I15)*MAX(0,ABS(I15)-$F$6)," ")</f>
        <v xml:space="preserve"> </v>
      </c>
      <c r="K15" s="49">
        <f>IF(Paramètres!$D$24="CSP H/F",IFERROR(SUMIFS(TableauB15[Effectif],TableauB15[Sexe],'Ecart rémunérations'!K$10,TableauB15[Age],'Ecart rémunérations'!$C15,TableauB15[Age],'Ecart rémunérations'!$D15,TableauB15[CSP Parite],'Ecart rémunérations'!$B15),0),IF(Paramètres!$D$24="Coefficient",IFERROR(SUMIFS(TableauB15[Effectif],TableauB15[Sexe],'Ecart rémunérations'!K$10,TableauB15[Age],'Ecart rémunérations'!$C15,TableauB15[Age],'Ecart rémunérations'!$D15,TableauB15[Coefficient],'Ecart rémunérations'!$B15),0),IF(Paramètres!$D$24="Niveau",IFERROR(SUMIFS(TableauB15[Effectif],TableauB15[Sexe],'Ecart rémunérations'!K$10,TableauB15[Age],'Ecart rémunérations'!$C15,TableauB15[Age],'Ecart rémunérations'!$D15,TableauB15[Niveau],'Ecart rémunérations'!$B15),0),IF(Paramètres!$D$24="Info libre",IFERROR(SUMIFS(TableauB15[Effectif],TableauB15[Sexe],'Ecart rémunérations'!K$10,TableauB15[Age],'Ecart rémunérations'!$C15,TableauB15[Age],'Ecart rémunérations'!$D15,TableauB15[Info libre],'Ecart rémunérations'!$B15),0)))))</f>
        <v>0</v>
      </c>
      <c r="L15" s="49">
        <f>IF(Paramètres!$D$24="CSP H/F",IFERROR(SUMIFS(TableauB15[Effectif],TableauB15[Sexe],'Ecart rémunérations'!L$10,TableauB15[Age],'Ecart rémunérations'!$C15,TableauB15[Age],'Ecart rémunérations'!$D15,TableauB15[CSP Parite],'Ecart rémunérations'!$B15),0),IF(Paramètres!$D$24="Coefficient",IFERROR(SUMIFS(TableauB15[Effectif],TableauB15[Sexe],'Ecart rémunérations'!L$10,TableauB15[Age],'Ecart rémunérations'!$C15,TableauB15[Age],'Ecart rémunérations'!$D15,TableauB15[Coefficient],'Ecart rémunérations'!$B15),0),IF(Paramètres!$D$24="Niveau",IFERROR(SUMIFS(TableauB15[Effectif],TableauB15[Sexe],'Ecart rémunérations'!L$10,TableauB15[Age],'Ecart rémunérations'!$C15,TableauB15[Age],'Ecart rémunérations'!$D15,TableauB15[Niveau],'Ecart rémunérations'!$B15),0),IF(Paramètres!$D$24="Info libre",IFERROR(SUMIFS(TableauB15[Effectif],TableauB15[Sexe],'Ecart rémunérations'!L$10,TableauB15[Age],'Ecart rémunérations'!$C15,TableauB15[Age],'Ecart rémunérations'!$D15,TableauB15[Info libre],'Ecart rémunérations'!$B15),0)))))</f>
        <v>0</v>
      </c>
      <c r="M15" s="45">
        <f>IF(AND(K15&gt;=3,L15&gt;=3),1,0)</f>
        <v>0</v>
      </c>
      <c r="N15" s="45">
        <f>M15*SUM(K15:L15)</f>
        <v>0</v>
      </c>
      <c r="O15" s="46">
        <f>IF(M15=1,J15*N15/N$95,0)</f>
        <v>0</v>
      </c>
    </row>
    <row r="16" spans="1:15" ht="24" x14ac:dyDescent="0.35">
      <c r="A16" s="193" t="str">
        <f>_xll.Assistant.XL.MASQUERLIGNESI(OR($B16="0",$B16=0,$B16=""))</f>
        <v/>
      </c>
      <c r="B16" s="194" t="str">
        <f>IF(Paramètres!$D$24="Coefficient",Paramètres!$X$3,IF(Paramètres!$D$24="Niveau",Paramètres!$AB$3,IF(Paramètres!$D$24="CSP H/F","Ouvrier",IF(Paramètres!$D$24="Info libre",Paramètres!$AF$3,"0"))))</f>
        <v>Catégorie 0</v>
      </c>
      <c r="C16" s="194" t="s">
        <v>34</v>
      </c>
      <c r="D16" s="194" t="s">
        <v>35</v>
      </c>
      <c r="E16" s="220"/>
      <c r="F16" s="47" t="s">
        <v>14</v>
      </c>
      <c r="G16" s="48">
        <f>IF(Paramètres!$D$24="CSP H/F",IF(N16=0,0,IFERROR((SUMIFS(TableauB15[Rémunération annuelle ETP],TableauB15[Sexe],'Ecart rémunérations'!G$10,TableauB15[Age],'Ecart rémunérations'!$C16,TableauB15[Age],'Ecart rémunérations'!$D16,TableauB15[CSP Parite],'Ecart rémunérations'!$B16)/K16),0)),IF(Paramètres!$D$24="Coefficient",IF(N16=0,0,IFERROR((SUMIFS(TableauB15[Rémunération annuelle ETP],TableauB15[Sexe],'Ecart rémunérations'!G$10,TableauB15[Age],'Ecart rémunérations'!$C16,TableauB15[Age],'Ecart rémunérations'!$D16,TableauB15[Coefficient],'Ecart rémunérations'!$B16)/K16),0)),IF(Paramètres!$D$24="Niveau",IF(N16=0,0,IFERROR((SUMIFS(TableauB15[Rémunération annuelle ETP],TableauB15[Sexe],'Ecart rémunérations'!G$10,TableauB15[Age],'Ecart rémunérations'!$C16,TableauB15[Age],'Ecart rémunérations'!$D16,TableauB15[Niveau],'Ecart rémunérations'!$B16)/K16),0)),IF(Paramètres!$D$24="Info libre",IF(N16=0,0,IFERROR((SUMIFS(TableauB15[Rémunération annuelle ETP],TableauB15[Sexe],'Ecart rémunérations'!G$10,TableauB15[Age],'Ecart rémunérations'!$C16,TableauB15[Age],'Ecart rémunérations'!$D16,TableauB15[Info libre],'Ecart rémunérations'!$B16)/K16),0))))))</f>
        <v>0</v>
      </c>
      <c r="H16" s="48">
        <f>IF(Paramètres!$D$24="CSP H/F",IF(N16=0,0,IFERROR((SUMIFS(TableauB15[Rémunération annuelle ETP],TableauB15[Sexe],'Ecart rémunérations'!H$10,TableauB15[Age],'Ecart rémunérations'!$C16,TableauB15[Age],'Ecart rémunérations'!$D16,TableauB15[CSP Parite],'Ecart rémunérations'!$B16)/L16),0)),IF(Paramètres!$D$24="Coefficient",IF(N16=0,0,IFERROR((SUMIFS(TableauB15[Rémunération annuelle ETP],TableauB15[Sexe],'Ecart rémunérations'!H$10,TableauB15[Age],'Ecart rémunérations'!$C16,TableauB15[Age],'Ecart rémunérations'!$D16,TableauB15[Coefficient],'Ecart rémunérations'!$B16)/L16),0)),IF(Paramètres!$D$24="Niveau",IF(N16=0,0,IFERROR((SUMIFS(TableauB15[Rémunération annuelle ETP],TableauB15[Sexe],'Ecart rémunérations'!H$10,TableauB15[Age],'Ecart rémunérations'!$C16,TableauB15[Age],'Ecart rémunérations'!$D16,TableauB15[Niveau],'Ecart rémunérations'!$B16)/L16),0)),IF(Paramètres!$D$24="Info libre",IF(N16=0,0,IFERROR((SUMIFS(TableauB15[Rémunération annuelle ETP],TableauB15[Sexe],'Ecart rémunérations'!H$10,TableauB15[Age],'Ecart rémunérations'!$C16,TableauB15[Age],'Ecart rémunérations'!$D16,TableauB15[Info libre],'Ecart rémunérations'!$B16)/L16),0))))))</f>
        <v>0</v>
      </c>
      <c r="I16" s="44" t="str">
        <f t="shared" ref="I16:I80" si="1">IF(AND(G16&gt;0,H16&gt;0),(H16-G16)/H16," ")</f>
        <v xml:space="preserve"> </v>
      </c>
      <c r="J16" s="44" t="str">
        <f t="shared" si="0"/>
        <v xml:space="preserve"> </v>
      </c>
      <c r="K16" s="49">
        <f>IF(Paramètres!$D$24="CSP H/F",IFERROR(SUMIFS(TableauB15[Effectif],TableauB15[Sexe],'Ecart rémunérations'!K$10,TableauB15[Age],'Ecart rémunérations'!$C16,TableauB15[Age],'Ecart rémunérations'!$D16,TableauB15[CSP Parite],'Ecart rémunérations'!$B16),0),IF(Paramètres!$D$24="Coefficient",IFERROR(SUMIFS(TableauB15[Effectif],TableauB15[Sexe],'Ecart rémunérations'!K$10,TableauB15[Age],'Ecart rémunérations'!$C16,TableauB15[Age],'Ecart rémunérations'!$D16,TableauB15[Coefficient],'Ecart rémunérations'!$B16),0),IF(Paramètres!$D$24="Niveau",IFERROR(SUMIFS(TableauB15[Effectif],TableauB15[Sexe],'Ecart rémunérations'!K$10,TableauB15[Age],'Ecart rémunérations'!$C16,TableauB15[Age],'Ecart rémunérations'!$D16,TableauB15[Niveau],'Ecart rémunérations'!$B16),0),IF(Paramètres!$D$24="Info libre",IFERROR(SUMIFS(TableauB15[Effectif],TableauB15[Sexe],'Ecart rémunérations'!K$10,TableauB15[Age],'Ecart rémunérations'!$C16,TableauB15[Age],'Ecart rémunérations'!$D16,TableauB15[Info libre],'Ecart rémunérations'!$B16),0)))))</f>
        <v>0</v>
      </c>
      <c r="L16" s="49">
        <f>IF(Paramètres!$D$24="CSP H/F",IFERROR(SUMIFS(TableauB15[Effectif],TableauB15[Sexe],'Ecart rémunérations'!L$10,TableauB15[Age],'Ecart rémunérations'!$C16,TableauB15[Age],'Ecart rémunérations'!$D16,TableauB15[CSP Parite],'Ecart rémunérations'!$B16),0),IF(Paramètres!$D$24="Coefficient",IFERROR(SUMIFS(TableauB15[Effectif],TableauB15[Sexe],'Ecart rémunérations'!L$10,TableauB15[Age],'Ecart rémunérations'!$C16,TableauB15[Age],'Ecart rémunérations'!$D16,TableauB15[Coefficient],'Ecart rémunérations'!$B16),0),IF(Paramètres!$D$24="Niveau",IFERROR(SUMIFS(TableauB15[Effectif],TableauB15[Sexe],'Ecart rémunérations'!L$10,TableauB15[Age],'Ecart rémunérations'!$C16,TableauB15[Age],'Ecart rémunérations'!$D16,TableauB15[Niveau],'Ecart rémunérations'!$B16),0),IF(Paramètres!$D$24="Info libre",IFERROR(SUMIFS(TableauB15[Effectif],TableauB15[Sexe],'Ecart rémunérations'!L$10,TableauB15[Age],'Ecart rémunérations'!$C16,TableauB15[Age],'Ecart rémunérations'!$D16,TableauB15[Info libre],'Ecart rémunérations'!$B16),0)))))</f>
        <v>0</v>
      </c>
      <c r="M16" s="45">
        <f t="shared" ref="M16:M79" si="2">IF(AND(K16&gt;=3,L16&gt;=3),1,0)</f>
        <v>0</v>
      </c>
      <c r="N16" s="45">
        <f t="shared" ref="N16:N79" si="3">M16*SUM(K16:L16)</f>
        <v>0</v>
      </c>
      <c r="O16" s="46">
        <f t="shared" ref="O16:O79" si="4">IF(M16=1,J16*N16/N$95,0)</f>
        <v>0</v>
      </c>
    </row>
    <row r="17" spans="1:15" ht="24" x14ac:dyDescent="0.35">
      <c r="A17" s="193" t="str">
        <f>_xll.Assistant.XL.MASQUERLIGNESI(OR($B17="0",$B17=0,$B17=""))</f>
        <v/>
      </c>
      <c r="B17" s="194" t="str">
        <f>IF(Paramètres!$D$24="Coefficient",Paramètres!$X$3,IF(Paramètres!$D$24="Niveau",Paramètres!$AB$3,IF(Paramètres!$D$24="CSP H/F","Ouvrier",IF(Paramètres!$D$24="Info libre",Paramètres!$AF$3,"0"))))</f>
        <v>Catégorie 0</v>
      </c>
      <c r="C17" s="194" t="s">
        <v>36</v>
      </c>
      <c r="D17" s="194" t="s">
        <v>40</v>
      </c>
      <c r="E17" s="220"/>
      <c r="F17" s="47" t="s">
        <v>15</v>
      </c>
      <c r="G17" s="48">
        <f>IF(Paramètres!$D$24="CSP H/F",IF(N17=0,0,IFERROR((SUMIFS(TableauB15[Rémunération annuelle ETP],TableauB15[Sexe],'Ecart rémunérations'!G$10,TableauB15[Age],'Ecart rémunérations'!$C17,TableauB15[Age],'Ecart rémunérations'!$D17,TableauB15[CSP Parite],'Ecart rémunérations'!$B17)/K17),0)),IF(Paramètres!$D$24="Coefficient",IF(N17=0,0,IFERROR((SUMIFS(TableauB15[Rémunération annuelle ETP],TableauB15[Sexe],'Ecart rémunérations'!G$10,TableauB15[Age],'Ecart rémunérations'!$C17,TableauB15[Age],'Ecart rémunérations'!$D17,TableauB15[Coefficient],'Ecart rémunérations'!$B17)/K17),0)),IF(Paramètres!$D$24="Niveau",IF(N17=0,0,IFERROR((SUMIFS(TableauB15[Rémunération annuelle ETP],TableauB15[Sexe],'Ecart rémunérations'!G$10,TableauB15[Age],'Ecart rémunérations'!$C17,TableauB15[Age],'Ecart rémunérations'!$D17,TableauB15[Niveau],'Ecart rémunérations'!$B17)/K17),0)),IF(Paramètres!$D$24="Info libre",IF(N17=0,0,IFERROR((SUMIFS(TableauB15[Rémunération annuelle ETP],TableauB15[Sexe],'Ecart rémunérations'!G$10,TableauB15[Age],'Ecart rémunérations'!$C17,TableauB15[Age],'Ecart rémunérations'!$D17,TableauB15[Info libre],'Ecart rémunérations'!$B17)/K17),0))))))</f>
        <v>0</v>
      </c>
      <c r="H17" s="48">
        <f>IF(Paramètres!$D$24="CSP H/F",IF(N17=0,0,IFERROR((SUMIFS(TableauB15[Rémunération annuelle ETP],TableauB15[Sexe],'Ecart rémunérations'!H$10,TableauB15[Age],'Ecart rémunérations'!$C17,TableauB15[Age],'Ecart rémunérations'!$D17,TableauB15[CSP Parite],'Ecart rémunérations'!$B17)/L17),0)),IF(Paramètres!$D$24="Coefficient",IF(N17=0,0,IFERROR((SUMIFS(TableauB15[Rémunération annuelle ETP],TableauB15[Sexe],'Ecart rémunérations'!H$10,TableauB15[Age],'Ecart rémunérations'!$C17,TableauB15[Age],'Ecart rémunérations'!$D17,TableauB15[Coefficient],'Ecart rémunérations'!$B17)/L17),0)),IF(Paramètres!$D$24="Niveau",IF(N17=0,0,IFERROR((SUMIFS(TableauB15[Rémunération annuelle ETP],TableauB15[Sexe],'Ecart rémunérations'!H$10,TableauB15[Age],'Ecart rémunérations'!$C17,TableauB15[Age],'Ecart rémunérations'!$D17,TableauB15[Niveau],'Ecart rémunérations'!$B17)/L17),0)),IF(Paramètres!$D$24="Info libre",IF(N17=0,0,IFERROR((SUMIFS(TableauB15[Rémunération annuelle ETP],TableauB15[Sexe],'Ecart rémunérations'!H$10,TableauB15[Age],'Ecart rémunérations'!$C17,TableauB15[Age],'Ecart rémunérations'!$D17,TableauB15[Info libre],'Ecart rémunérations'!$B17)/L17),0))))))</f>
        <v>0</v>
      </c>
      <c r="I17" s="44" t="str">
        <f t="shared" si="1"/>
        <v xml:space="preserve"> </v>
      </c>
      <c r="J17" s="44" t="str">
        <f t="shared" si="0"/>
        <v xml:space="preserve"> </v>
      </c>
      <c r="K17" s="49">
        <f>IF(Paramètres!$D$24="CSP H/F",IFERROR(SUMIFS(TableauB15[Effectif],TableauB15[Sexe],'Ecart rémunérations'!K$10,TableauB15[Age],'Ecart rémunérations'!$C17,TableauB15[Age],'Ecart rémunérations'!$D17,TableauB15[CSP Parite],'Ecart rémunérations'!$B17),0),IF(Paramètres!$D$24="Coefficient",IFERROR(SUMIFS(TableauB15[Effectif],TableauB15[Sexe],'Ecart rémunérations'!K$10,TableauB15[Age],'Ecart rémunérations'!$C17,TableauB15[Age],'Ecart rémunérations'!$D17,TableauB15[Coefficient],'Ecart rémunérations'!$B17),0),IF(Paramètres!$D$24="Niveau",IFERROR(SUMIFS(TableauB15[Effectif],TableauB15[Sexe],'Ecart rémunérations'!K$10,TableauB15[Age],'Ecart rémunérations'!$C17,TableauB15[Age],'Ecart rémunérations'!$D17,TableauB15[Niveau],'Ecart rémunérations'!$B17),0),IF(Paramètres!$D$24="Info libre",IFERROR(SUMIFS(TableauB15[Effectif],TableauB15[Sexe],'Ecart rémunérations'!K$10,TableauB15[Age],'Ecart rémunérations'!$C17,TableauB15[Age],'Ecart rémunérations'!$D17,TableauB15[Info libre],'Ecart rémunérations'!$B17),0)))))</f>
        <v>0</v>
      </c>
      <c r="L17" s="49">
        <f>IF(Paramètres!$D$24="CSP H/F",IFERROR(SUMIFS(TableauB15[Effectif],TableauB15[Sexe],'Ecart rémunérations'!L$10,TableauB15[Age],'Ecart rémunérations'!$C17,TableauB15[Age],'Ecart rémunérations'!$D17,TableauB15[CSP Parite],'Ecart rémunérations'!$B17),0),IF(Paramètres!$D$24="Coefficient",IFERROR(SUMIFS(TableauB15[Effectif],TableauB15[Sexe],'Ecart rémunérations'!L$10,TableauB15[Age],'Ecart rémunérations'!$C17,TableauB15[Age],'Ecart rémunérations'!$D17,TableauB15[Coefficient],'Ecart rémunérations'!$B17),0),IF(Paramètres!$D$24="Niveau",IFERROR(SUMIFS(TableauB15[Effectif],TableauB15[Sexe],'Ecart rémunérations'!L$10,TableauB15[Age],'Ecart rémunérations'!$C17,TableauB15[Age],'Ecart rémunérations'!$D17,TableauB15[Niveau],'Ecart rémunérations'!$B17),0),IF(Paramètres!$D$24="Info libre",IFERROR(SUMIFS(TableauB15[Effectif],TableauB15[Sexe],'Ecart rémunérations'!L$10,TableauB15[Age],'Ecart rémunérations'!$C17,TableauB15[Age],'Ecart rémunérations'!$D17,TableauB15[Info libre],'Ecart rémunérations'!$B17),0)))))</f>
        <v>0</v>
      </c>
      <c r="M17" s="45">
        <f t="shared" si="2"/>
        <v>0</v>
      </c>
      <c r="N17" s="45">
        <f t="shared" si="3"/>
        <v>0</v>
      </c>
      <c r="O17" s="46">
        <f t="shared" si="4"/>
        <v>0</v>
      </c>
    </row>
    <row r="18" spans="1:15" ht="24" x14ac:dyDescent="0.35">
      <c r="A18" s="193" t="str">
        <f>_xll.Assistant.XL.MASQUERLIGNESI(OR($B18="0",$B18=0,$B18=""))</f>
        <v/>
      </c>
      <c r="B18" s="194" t="str">
        <f>IF(Paramètres!$D$24="Coefficient",Paramètres!$X$3,IF(Paramètres!$D$24="Niveau",Paramètres!$AB$3,IF(Paramètres!$D$24="CSP H/F","Ouvrier",IF(Paramètres!$D$24="Info libre",Paramètres!$AF$3,"0"))))</f>
        <v>Catégorie 0</v>
      </c>
      <c r="C18" s="194" t="s">
        <v>37</v>
      </c>
      <c r="D18" s="194" t="s">
        <v>38</v>
      </c>
      <c r="E18" s="220"/>
      <c r="F18" s="47" t="s">
        <v>16</v>
      </c>
      <c r="G18" s="48">
        <f>IF(Paramètres!$D$24="CSP H/F",IF(N18=0,0,IFERROR((SUMIFS(TableauB15[Rémunération annuelle ETP],TableauB15[Sexe],'Ecart rémunérations'!G$10,TableauB15[Age],'Ecart rémunérations'!$C18,TableauB15[Age],'Ecart rémunérations'!$D18,TableauB15[CSP Parite],'Ecart rémunérations'!$B18)/K18),0)),IF(Paramètres!$D$24="Coefficient",IF(N18=0,0,IFERROR((SUMIFS(TableauB15[Rémunération annuelle ETP],TableauB15[Sexe],'Ecart rémunérations'!G$10,TableauB15[Age],'Ecart rémunérations'!$C18,TableauB15[Age],'Ecart rémunérations'!$D18,TableauB15[Coefficient],'Ecart rémunérations'!$B18)/K18),0)),IF(Paramètres!$D$24="Niveau",IF(N18=0,0,IFERROR((SUMIFS(TableauB15[Rémunération annuelle ETP],TableauB15[Sexe],'Ecart rémunérations'!G$10,TableauB15[Age],'Ecart rémunérations'!$C18,TableauB15[Age],'Ecart rémunérations'!$D18,TableauB15[Niveau],'Ecart rémunérations'!$B18)/K18),0)),IF(Paramètres!$D$24="Info libre",IF(N18=0,0,IFERROR((SUMIFS(TableauB15[Rémunération annuelle ETP],TableauB15[Sexe],'Ecart rémunérations'!G$10,TableauB15[Age],'Ecart rémunérations'!$C18,TableauB15[Age],'Ecart rémunérations'!$D18,TableauB15[Info libre],'Ecart rémunérations'!$B18)/K18),0))))))</f>
        <v>0</v>
      </c>
      <c r="H18" s="48">
        <f>IF(Paramètres!$D$24="CSP H/F",IF(N18=0,0,IFERROR((SUMIFS(TableauB15[Rémunération annuelle ETP],TableauB15[Sexe],'Ecart rémunérations'!H$10,TableauB15[Age],'Ecart rémunérations'!$C18,TableauB15[Age],'Ecart rémunérations'!$D18,TableauB15[CSP Parite],'Ecart rémunérations'!$B18)/L18),0)),IF(Paramètres!$D$24="Coefficient",IF(N18=0,0,IFERROR((SUMIFS(TableauB15[Rémunération annuelle ETP],TableauB15[Sexe],'Ecart rémunérations'!H$10,TableauB15[Age],'Ecart rémunérations'!$C18,TableauB15[Age],'Ecart rémunérations'!$D18,TableauB15[Coefficient],'Ecart rémunérations'!$B18)/L18),0)),IF(Paramètres!$D$24="Niveau",IF(N18=0,0,IFERROR((SUMIFS(TableauB15[Rémunération annuelle ETP],TableauB15[Sexe],'Ecart rémunérations'!H$10,TableauB15[Age],'Ecart rémunérations'!$C18,TableauB15[Age],'Ecart rémunérations'!$D18,TableauB15[Niveau],'Ecart rémunérations'!$B18)/L18),0)),IF(Paramètres!$D$24="Info libre",IF(N18=0,0,IFERROR((SUMIFS(TableauB15[Rémunération annuelle ETP],TableauB15[Sexe],'Ecart rémunérations'!H$10,TableauB15[Age],'Ecart rémunérations'!$C18,TableauB15[Age],'Ecart rémunérations'!$D18,TableauB15[Info libre],'Ecart rémunérations'!$B18)/L18),0))))))</f>
        <v>0</v>
      </c>
      <c r="I18" s="44" t="str">
        <f t="shared" si="1"/>
        <v xml:space="preserve"> </v>
      </c>
      <c r="J18" s="44" t="str">
        <f t="shared" si="0"/>
        <v xml:space="preserve"> </v>
      </c>
      <c r="K18" s="49">
        <f>IF(Paramètres!$D$24="CSP H/F",IFERROR(SUMIFS(TableauB15[Effectif],TableauB15[Sexe],'Ecart rémunérations'!K$10,TableauB15[Age],'Ecart rémunérations'!$C18,TableauB15[Age],'Ecart rémunérations'!$D18,TableauB15[CSP Parite],'Ecart rémunérations'!$B18),0),IF(Paramètres!$D$24="Coefficient",IFERROR(SUMIFS(TableauB15[Effectif],TableauB15[Sexe],'Ecart rémunérations'!K$10,TableauB15[Age],'Ecart rémunérations'!$C18,TableauB15[Age],'Ecart rémunérations'!$D18,TableauB15[Coefficient],'Ecart rémunérations'!$B18),0),IF(Paramètres!$D$24="Niveau",IFERROR(SUMIFS(TableauB15[Effectif],TableauB15[Sexe],'Ecart rémunérations'!K$10,TableauB15[Age],'Ecart rémunérations'!$C18,TableauB15[Age],'Ecart rémunérations'!$D18,TableauB15[Niveau],'Ecart rémunérations'!$B18),0),IF(Paramètres!$D$24="Info libre",IFERROR(SUMIFS(TableauB15[Effectif],TableauB15[Sexe],'Ecart rémunérations'!K$10,TableauB15[Age],'Ecart rémunérations'!$C18,TableauB15[Age],'Ecart rémunérations'!$D18,TableauB15[Info libre],'Ecart rémunérations'!$B18),0)))))</f>
        <v>0</v>
      </c>
      <c r="L18" s="49">
        <f>IF(Paramètres!$D$24="CSP H/F",IFERROR(SUMIFS(TableauB15[Effectif],TableauB15[Sexe],'Ecart rémunérations'!L$10,TableauB15[Age],'Ecart rémunérations'!$C18,TableauB15[Age],'Ecart rémunérations'!$D18,TableauB15[CSP Parite],'Ecart rémunérations'!$B18),0),IF(Paramètres!$D$24="Coefficient",IFERROR(SUMIFS(TableauB15[Effectif],TableauB15[Sexe],'Ecart rémunérations'!L$10,TableauB15[Age],'Ecart rémunérations'!$C18,TableauB15[Age],'Ecart rémunérations'!$D18,TableauB15[Coefficient],'Ecart rémunérations'!$B18),0),IF(Paramètres!$D$24="Niveau",IFERROR(SUMIFS(TableauB15[Effectif],TableauB15[Sexe],'Ecart rémunérations'!L$10,TableauB15[Age],'Ecart rémunérations'!$C18,TableauB15[Age],'Ecart rémunérations'!$D18,TableauB15[Niveau],'Ecart rémunérations'!$B18),0),IF(Paramètres!$D$24="Info libre",IFERROR(SUMIFS(TableauB15[Effectif],TableauB15[Sexe],'Ecart rémunérations'!L$10,TableauB15[Age],'Ecart rémunérations'!$C18,TableauB15[Age],'Ecart rémunérations'!$D18,TableauB15[Info libre],'Ecart rémunérations'!$B18),0)))))</f>
        <v>0</v>
      </c>
      <c r="M18" s="45">
        <f t="shared" si="2"/>
        <v>0</v>
      </c>
      <c r="N18" s="45">
        <f t="shared" si="3"/>
        <v>0</v>
      </c>
      <c r="O18" s="46">
        <f t="shared" si="4"/>
        <v>0</v>
      </c>
    </row>
    <row r="19" spans="1:15" ht="24" x14ac:dyDescent="0.35">
      <c r="A19" s="193" t="str">
        <f>_xll.Assistant.XL.MASQUERLIGNESI(OR($B19="0",$B19=0,$B19=""))</f>
        <v/>
      </c>
      <c r="B19" s="194" t="str">
        <f>IF(Paramètres!$D$24="Coefficient",Paramètres!$X$4,IF(Paramètres!$D$24="Niveau",Paramètres!$AB$4,IF(Paramètres!$D$24="CSP H/F","Employé",IF(Paramètres!$D$24="Info libre",Paramètres!$AF$4,"0"))))</f>
        <v>Catégorie 1</v>
      </c>
      <c r="C19" s="194" t="s">
        <v>33</v>
      </c>
      <c r="D19" s="194" t="s">
        <v>21</v>
      </c>
      <c r="E19" s="220" t="str">
        <f>B19</f>
        <v>Catégorie 1</v>
      </c>
      <c r="F19" s="47" t="s">
        <v>13</v>
      </c>
      <c r="G19" s="48">
        <f>IF(Paramètres!$D$24="CSP H/F",IF(N19=0,0,IFERROR((SUMIFS(TableauB15[Rémunération annuelle ETP],TableauB15[Sexe],'Ecart rémunérations'!G$10,TableauB15[Age],'Ecart rémunérations'!$C19,TableauB15[Age],'Ecart rémunérations'!$D19,TableauB15[CSP Parite],'Ecart rémunérations'!$B19)/K19),0)),IF(Paramètres!$D$24="Coefficient",IF(N19=0,0,IFERROR((SUMIFS(TableauB15[Rémunération annuelle ETP],TableauB15[Sexe],'Ecart rémunérations'!G$10,TableauB15[Age],'Ecart rémunérations'!$C19,TableauB15[Age],'Ecart rémunérations'!$D19,TableauB15[Coefficient],'Ecart rémunérations'!$B19)/K19),0)),IF(Paramètres!$D$24="Niveau",IF(N19=0,0,IFERROR((SUMIFS(TableauB15[Rémunération annuelle ETP],TableauB15[Sexe],'Ecart rémunérations'!G$10,TableauB15[Age],'Ecart rémunérations'!$C19,TableauB15[Age],'Ecart rémunérations'!$D19,TableauB15[Niveau],'Ecart rémunérations'!$B19)/K19),0)),IF(Paramètres!$D$24="Info libre",IF(N19=0,0,IFERROR((SUMIFS(TableauB15[Rémunération annuelle ETP],TableauB15[Sexe],'Ecart rémunérations'!G$10,TableauB15[Age],'Ecart rémunérations'!$C19,TableauB15[Age],'Ecart rémunérations'!$D19,TableauB15[Info libre],'Ecart rémunérations'!$B19)/K19),0))))))</f>
        <v>0</v>
      </c>
      <c r="H19" s="48">
        <f>IF(Paramètres!$D$24="CSP H/F",IF(N19=0,0,IFERROR((SUMIFS(TableauB15[Rémunération annuelle ETP],TableauB15[Sexe],'Ecart rémunérations'!H$10,TableauB15[Age],'Ecart rémunérations'!$C19,TableauB15[Age],'Ecart rémunérations'!$D19,TableauB15[CSP Parite],'Ecart rémunérations'!$B19)/L19),0)),IF(Paramètres!$D$24="Coefficient",IF(N19=0,0,IFERROR((SUMIFS(TableauB15[Rémunération annuelle ETP],TableauB15[Sexe],'Ecart rémunérations'!H$10,TableauB15[Age],'Ecart rémunérations'!$C19,TableauB15[Age],'Ecart rémunérations'!$D19,TableauB15[Coefficient],'Ecart rémunérations'!$B19)/L19),0)),IF(Paramètres!$D$24="Niveau",IF(N19=0,0,IFERROR((SUMIFS(TableauB15[Rémunération annuelle ETP],TableauB15[Sexe],'Ecart rémunérations'!H$10,TableauB15[Age],'Ecart rémunérations'!$C19,TableauB15[Age],'Ecart rémunérations'!$D19,TableauB15[Niveau],'Ecart rémunérations'!$B19)/L19),0)),IF(Paramètres!$D$24="Info libre",IF(N19=0,0,IFERROR((SUMIFS(TableauB15[Rémunération annuelle ETP],TableauB15[Sexe],'Ecart rémunérations'!H$10,TableauB15[Age],'Ecart rémunérations'!$C19,TableauB15[Age],'Ecart rémunérations'!$D19,TableauB15[Info libre],'Ecart rémunérations'!$B19)/L19),0))))))</f>
        <v>0</v>
      </c>
      <c r="I19" s="44" t="str">
        <f t="shared" si="1"/>
        <v xml:space="preserve"> </v>
      </c>
      <c r="J19" s="44" t="str">
        <f t="shared" si="0"/>
        <v xml:space="preserve"> </v>
      </c>
      <c r="K19" s="49">
        <f>IF(Paramètres!$D$24="CSP H/F",IFERROR(SUMIFS(TableauB15[Effectif],TableauB15[Sexe],'Ecart rémunérations'!K$10,TableauB15[Age],'Ecart rémunérations'!$C19,TableauB15[Age],'Ecart rémunérations'!$D19,TableauB15[CSP Parite],'Ecart rémunérations'!$B19),0),IF(Paramètres!$D$24="Coefficient",IFERROR(SUMIFS(TableauB15[Effectif],TableauB15[Sexe],'Ecart rémunérations'!K$10,TableauB15[Age],'Ecart rémunérations'!$C19,TableauB15[Age],'Ecart rémunérations'!$D19,TableauB15[Coefficient],'Ecart rémunérations'!$B19),0),IF(Paramètres!$D$24="Niveau",IFERROR(SUMIFS(TableauB15[Effectif],TableauB15[Sexe],'Ecart rémunérations'!K$10,TableauB15[Age],'Ecart rémunérations'!$C19,TableauB15[Age],'Ecart rémunérations'!$D19,TableauB15[Niveau],'Ecart rémunérations'!$B19),0),IF(Paramètres!$D$24="Info libre",IFERROR(SUMIFS(TableauB15[Effectif],TableauB15[Sexe],'Ecart rémunérations'!K$10,TableauB15[Age],'Ecart rémunérations'!$C19,TableauB15[Age],'Ecart rémunérations'!$D19,TableauB15[Info libre],'Ecart rémunérations'!$B19),0)))))</f>
        <v>0</v>
      </c>
      <c r="L19" s="49">
        <f>IF(Paramètres!$D$24="CSP H/F",IFERROR(SUMIFS(TableauB15[Effectif],TableauB15[Sexe],'Ecart rémunérations'!L$10,TableauB15[Age],'Ecart rémunérations'!$C19,TableauB15[Age],'Ecart rémunérations'!$D19,TableauB15[CSP Parite],'Ecart rémunérations'!$B19),0),IF(Paramètres!$D$24="Coefficient",IFERROR(SUMIFS(TableauB15[Effectif],TableauB15[Sexe],'Ecart rémunérations'!L$10,TableauB15[Age],'Ecart rémunérations'!$C19,TableauB15[Age],'Ecart rémunérations'!$D19,TableauB15[Coefficient],'Ecart rémunérations'!$B19),0),IF(Paramètres!$D$24="Niveau",IFERROR(SUMIFS(TableauB15[Effectif],TableauB15[Sexe],'Ecart rémunérations'!L$10,TableauB15[Age],'Ecart rémunérations'!$C19,TableauB15[Age],'Ecart rémunérations'!$D19,TableauB15[Niveau],'Ecart rémunérations'!$B19),0),IF(Paramètres!$D$24="Info libre",IFERROR(SUMIFS(TableauB15[Effectif],TableauB15[Sexe],'Ecart rémunérations'!L$10,TableauB15[Age],'Ecart rémunérations'!$C19,TableauB15[Age],'Ecart rémunérations'!$D19,TableauB15[Info libre],'Ecart rémunérations'!$B19),0)))))</f>
        <v>0</v>
      </c>
      <c r="M19" s="45">
        <f t="shared" si="2"/>
        <v>0</v>
      </c>
      <c r="N19" s="45">
        <f t="shared" si="3"/>
        <v>0</v>
      </c>
      <c r="O19" s="46">
        <f t="shared" si="4"/>
        <v>0</v>
      </c>
    </row>
    <row r="20" spans="1:15" ht="24" x14ac:dyDescent="0.35">
      <c r="A20" s="193" t="str">
        <f>_xll.Assistant.XL.MASQUERLIGNESI(OR($B20="0",$B20=0,$B20=""))</f>
        <v/>
      </c>
      <c r="B20" s="194" t="str">
        <f>IF(Paramètres!$D$24="Coefficient",Paramètres!$X$4,IF(Paramètres!$D$24="Niveau",Paramètres!$AB$4,IF(Paramètres!$D$24="CSP H/F","Employé",IF(Paramètres!$D$24="Info libre",Paramètres!$AF$4,"0"))))</f>
        <v>Catégorie 1</v>
      </c>
      <c r="C20" s="194" t="s">
        <v>34</v>
      </c>
      <c r="D20" s="194" t="s">
        <v>35</v>
      </c>
      <c r="E20" s="220"/>
      <c r="F20" s="47" t="s">
        <v>14</v>
      </c>
      <c r="G20" s="48">
        <f>IF(Paramètres!$D$24="CSP H/F",IF(N20=0,0,IFERROR((SUMIFS(TableauB15[Rémunération annuelle ETP],TableauB15[Sexe],'Ecart rémunérations'!G$10,TableauB15[Age],'Ecart rémunérations'!$C20,TableauB15[Age],'Ecart rémunérations'!$D20,TableauB15[CSP Parite],'Ecart rémunérations'!$B20)/K20),0)),IF(Paramètres!$D$24="Coefficient",IF(N20=0,0,IFERROR((SUMIFS(TableauB15[Rémunération annuelle ETP],TableauB15[Sexe],'Ecart rémunérations'!G$10,TableauB15[Age],'Ecart rémunérations'!$C20,TableauB15[Age],'Ecart rémunérations'!$D20,TableauB15[Coefficient],'Ecart rémunérations'!$B20)/K20),0)),IF(Paramètres!$D$24="Niveau",IF(N20=0,0,IFERROR((SUMIFS(TableauB15[Rémunération annuelle ETP],TableauB15[Sexe],'Ecart rémunérations'!G$10,TableauB15[Age],'Ecart rémunérations'!$C20,TableauB15[Age],'Ecart rémunérations'!$D20,TableauB15[Niveau],'Ecart rémunérations'!$B20)/K20),0)),IF(Paramètres!$D$24="Info libre",IF(N20=0,0,IFERROR((SUMIFS(TableauB15[Rémunération annuelle ETP],TableauB15[Sexe],'Ecart rémunérations'!G$10,TableauB15[Age],'Ecart rémunérations'!$C20,TableauB15[Age],'Ecart rémunérations'!$D20,TableauB15[Info libre],'Ecart rémunérations'!$B20)/K20),0))))))</f>
        <v>0</v>
      </c>
      <c r="H20" s="48">
        <f>IF(Paramètres!$D$24="CSP H/F",IF(N20=0,0,IFERROR((SUMIFS(TableauB15[Rémunération annuelle ETP],TableauB15[Sexe],'Ecart rémunérations'!H$10,TableauB15[Age],'Ecart rémunérations'!$C20,TableauB15[Age],'Ecart rémunérations'!$D20,TableauB15[CSP Parite],'Ecart rémunérations'!$B20)/L20),0)),IF(Paramètres!$D$24="Coefficient",IF(N20=0,0,IFERROR((SUMIFS(TableauB15[Rémunération annuelle ETP],TableauB15[Sexe],'Ecart rémunérations'!H$10,TableauB15[Age],'Ecart rémunérations'!$C20,TableauB15[Age],'Ecart rémunérations'!$D20,TableauB15[Coefficient],'Ecart rémunérations'!$B20)/L20),0)),IF(Paramètres!$D$24="Niveau",IF(N20=0,0,IFERROR((SUMIFS(TableauB15[Rémunération annuelle ETP],TableauB15[Sexe],'Ecart rémunérations'!H$10,TableauB15[Age],'Ecart rémunérations'!$C20,TableauB15[Age],'Ecart rémunérations'!$D20,TableauB15[Niveau],'Ecart rémunérations'!$B20)/L20),0)),IF(Paramètres!$D$24="Info libre",IF(N20=0,0,IFERROR((SUMIFS(TableauB15[Rémunération annuelle ETP],TableauB15[Sexe],'Ecart rémunérations'!H$10,TableauB15[Age],'Ecart rémunérations'!$C20,TableauB15[Age],'Ecart rémunérations'!$D20,TableauB15[Info libre],'Ecart rémunérations'!$B20)/L20),0))))))</f>
        <v>0</v>
      </c>
      <c r="I20" s="44" t="str">
        <f>IF(AND(G20&gt;0,H20&gt;0),(H20-G20)/H20," ")</f>
        <v xml:space="preserve"> </v>
      </c>
      <c r="J20" s="44" t="str">
        <f t="shared" si="0"/>
        <v xml:space="preserve"> </v>
      </c>
      <c r="K20" s="49">
        <f>IF(Paramètres!$D$24="CSP H/F",IFERROR(SUMIFS(TableauB15[Effectif],TableauB15[Sexe],'Ecart rémunérations'!K$10,TableauB15[Age],'Ecart rémunérations'!$C20,TableauB15[Age],'Ecart rémunérations'!$D20,TableauB15[CSP Parite],'Ecart rémunérations'!$B20),0),IF(Paramètres!$D$24="Coefficient",IFERROR(SUMIFS(TableauB15[Effectif],TableauB15[Sexe],'Ecart rémunérations'!K$10,TableauB15[Age],'Ecart rémunérations'!$C20,TableauB15[Age],'Ecart rémunérations'!$D20,TableauB15[Coefficient],'Ecart rémunérations'!$B20),0),IF(Paramètres!$D$24="Niveau",IFERROR(SUMIFS(TableauB15[Effectif],TableauB15[Sexe],'Ecart rémunérations'!K$10,TableauB15[Age],'Ecart rémunérations'!$C20,TableauB15[Age],'Ecart rémunérations'!$D20,TableauB15[Niveau],'Ecart rémunérations'!$B20),0),IF(Paramètres!$D$24="Info libre",IFERROR(SUMIFS(TableauB15[Effectif],TableauB15[Sexe],'Ecart rémunérations'!K$10,TableauB15[Age],'Ecart rémunérations'!$C20,TableauB15[Age],'Ecart rémunérations'!$D20,TableauB15[Info libre],'Ecart rémunérations'!$B20),0)))))</f>
        <v>0</v>
      </c>
      <c r="L20" s="49">
        <f>IF(Paramètres!$D$24="CSP H/F",IFERROR(SUMIFS(TableauB15[Effectif],TableauB15[Sexe],'Ecart rémunérations'!L$10,TableauB15[Age],'Ecart rémunérations'!$C20,TableauB15[Age],'Ecart rémunérations'!$D20,TableauB15[CSP Parite],'Ecart rémunérations'!$B20),0),IF(Paramètres!$D$24="Coefficient",IFERROR(SUMIFS(TableauB15[Effectif],TableauB15[Sexe],'Ecart rémunérations'!L$10,TableauB15[Age],'Ecart rémunérations'!$C20,TableauB15[Age],'Ecart rémunérations'!$D20,TableauB15[Coefficient],'Ecart rémunérations'!$B20),0),IF(Paramètres!$D$24="Niveau",IFERROR(SUMIFS(TableauB15[Effectif],TableauB15[Sexe],'Ecart rémunérations'!L$10,TableauB15[Age],'Ecart rémunérations'!$C20,TableauB15[Age],'Ecart rémunérations'!$D20,TableauB15[Niveau],'Ecart rémunérations'!$B20),0),IF(Paramètres!$D$24="Info libre",IFERROR(SUMIFS(TableauB15[Effectif],TableauB15[Sexe],'Ecart rémunérations'!L$10,TableauB15[Age],'Ecart rémunérations'!$C20,TableauB15[Age],'Ecart rémunérations'!$D20,TableauB15[Info libre],'Ecart rémunérations'!$B20),0)))))</f>
        <v>0</v>
      </c>
      <c r="M20" s="45">
        <f t="shared" si="2"/>
        <v>0</v>
      </c>
      <c r="N20" s="45">
        <f t="shared" si="3"/>
        <v>0</v>
      </c>
      <c r="O20" s="46">
        <f t="shared" si="4"/>
        <v>0</v>
      </c>
    </row>
    <row r="21" spans="1:15" ht="24" x14ac:dyDescent="0.35">
      <c r="A21" s="193" t="str">
        <f>_xll.Assistant.XL.MASQUERLIGNESI(OR($B21="0",$B21=0,$B21=""))</f>
        <v/>
      </c>
      <c r="B21" s="194" t="str">
        <f>IF(Paramètres!$D$24="Coefficient",Paramètres!$X$4,IF(Paramètres!$D$24="Niveau",Paramètres!$AB$4,IF(Paramètres!$D$24="CSP H/F","Employé",IF(Paramètres!$D$24="Info libre",Paramètres!$AF$4,"0"))))</f>
        <v>Catégorie 1</v>
      </c>
      <c r="C21" s="194" t="s">
        <v>36</v>
      </c>
      <c r="D21" s="194" t="s">
        <v>40</v>
      </c>
      <c r="E21" s="220"/>
      <c r="F21" s="47" t="s">
        <v>15</v>
      </c>
      <c r="G21" s="48">
        <f>IF(Paramètres!$D$24="CSP H/F",IF(N21=0,0,IFERROR((SUMIFS(TableauB15[Rémunération annuelle ETP],TableauB15[Sexe],'Ecart rémunérations'!G$10,TableauB15[Age],'Ecart rémunérations'!$C21,TableauB15[Age],'Ecart rémunérations'!$D21,TableauB15[CSP Parite],'Ecart rémunérations'!$B21)/K21),0)),IF(Paramètres!$D$24="Coefficient",IF(N21=0,0,IFERROR((SUMIFS(TableauB15[Rémunération annuelle ETP],TableauB15[Sexe],'Ecart rémunérations'!G$10,TableauB15[Age],'Ecart rémunérations'!$C21,TableauB15[Age],'Ecart rémunérations'!$D21,TableauB15[Coefficient],'Ecart rémunérations'!$B21)/K21),0)),IF(Paramètres!$D$24="Niveau",IF(N21=0,0,IFERROR((SUMIFS(TableauB15[Rémunération annuelle ETP],TableauB15[Sexe],'Ecart rémunérations'!G$10,TableauB15[Age],'Ecart rémunérations'!$C21,TableauB15[Age],'Ecart rémunérations'!$D21,TableauB15[Niveau],'Ecart rémunérations'!$B21)/K21),0)),IF(Paramètres!$D$24="Info libre",IF(N21=0,0,IFERROR((SUMIFS(TableauB15[Rémunération annuelle ETP],TableauB15[Sexe],'Ecart rémunérations'!G$10,TableauB15[Age],'Ecart rémunérations'!$C21,TableauB15[Age],'Ecart rémunérations'!$D21,TableauB15[Info libre],'Ecart rémunérations'!$B21)/K21),0))))))</f>
        <v>0</v>
      </c>
      <c r="H21" s="48">
        <f>IF(Paramètres!$D$24="CSP H/F",IF(N21=0,0,IFERROR((SUMIFS(TableauB15[Rémunération annuelle ETP],TableauB15[Sexe],'Ecart rémunérations'!H$10,TableauB15[Age],'Ecart rémunérations'!$C21,TableauB15[Age],'Ecart rémunérations'!$D21,TableauB15[CSP Parite],'Ecart rémunérations'!$B21)/L21),0)),IF(Paramètres!$D$24="Coefficient",IF(N21=0,0,IFERROR((SUMIFS(TableauB15[Rémunération annuelle ETP],TableauB15[Sexe],'Ecart rémunérations'!H$10,TableauB15[Age],'Ecart rémunérations'!$C21,TableauB15[Age],'Ecart rémunérations'!$D21,TableauB15[Coefficient],'Ecart rémunérations'!$B21)/L21),0)),IF(Paramètres!$D$24="Niveau",IF(N21=0,0,IFERROR((SUMIFS(TableauB15[Rémunération annuelle ETP],TableauB15[Sexe],'Ecart rémunérations'!H$10,TableauB15[Age],'Ecart rémunérations'!$C21,TableauB15[Age],'Ecart rémunérations'!$D21,TableauB15[Niveau],'Ecart rémunérations'!$B21)/L21),0)),IF(Paramètres!$D$24="Info libre",IF(N21=0,0,IFERROR((SUMIFS(TableauB15[Rémunération annuelle ETP],TableauB15[Sexe],'Ecart rémunérations'!H$10,TableauB15[Age],'Ecart rémunérations'!$C21,TableauB15[Age],'Ecart rémunérations'!$D21,TableauB15[Info libre],'Ecart rémunérations'!$B21)/L21),0))))))</f>
        <v>0</v>
      </c>
      <c r="I21" s="44" t="str">
        <f t="shared" si="1"/>
        <v xml:space="preserve"> </v>
      </c>
      <c r="J21" s="44" t="str">
        <f t="shared" si="0"/>
        <v xml:space="preserve"> </v>
      </c>
      <c r="K21" s="49">
        <f>IF(Paramètres!$D$24="CSP H/F",IFERROR(SUMIFS(TableauB15[Effectif],TableauB15[Sexe],'Ecart rémunérations'!K$10,TableauB15[Age],'Ecart rémunérations'!$C21,TableauB15[Age],'Ecart rémunérations'!$D21,TableauB15[CSP Parite],'Ecart rémunérations'!$B21),0),IF(Paramètres!$D$24="Coefficient",IFERROR(SUMIFS(TableauB15[Effectif],TableauB15[Sexe],'Ecart rémunérations'!K$10,TableauB15[Age],'Ecart rémunérations'!$C21,TableauB15[Age],'Ecart rémunérations'!$D21,TableauB15[Coefficient],'Ecart rémunérations'!$B21),0),IF(Paramètres!$D$24="Niveau",IFERROR(SUMIFS(TableauB15[Effectif],TableauB15[Sexe],'Ecart rémunérations'!K$10,TableauB15[Age],'Ecart rémunérations'!$C21,TableauB15[Age],'Ecart rémunérations'!$D21,TableauB15[Niveau],'Ecart rémunérations'!$B21),0),IF(Paramètres!$D$24="Info libre",IFERROR(SUMIFS(TableauB15[Effectif],TableauB15[Sexe],'Ecart rémunérations'!K$10,TableauB15[Age],'Ecart rémunérations'!$C21,TableauB15[Age],'Ecart rémunérations'!$D21,TableauB15[Info libre],'Ecart rémunérations'!$B21),0)))))</f>
        <v>0</v>
      </c>
      <c r="L21" s="49">
        <f>IF(Paramètres!$D$24="CSP H/F",IFERROR(SUMIFS(TableauB15[Effectif],TableauB15[Sexe],'Ecart rémunérations'!L$10,TableauB15[Age],'Ecart rémunérations'!$C21,TableauB15[Age],'Ecart rémunérations'!$D21,TableauB15[CSP Parite],'Ecart rémunérations'!$B21),0),IF(Paramètres!$D$24="Coefficient",IFERROR(SUMIFS(TableauB15[Effectif],TableauB15[Sexe],'Ecart rémunérations'!L$10,TableauB15[Age],'Ecart rémunérations'!$C21,TableauB15[Age],'Ecart rémunérations'!$D21,TableauB15[Coefficient],'Ecart rémunérations'!$B21),0),IF(Paramètres!$D$24="Niveau",IFERROR(SUMIFS(TableauB15[Effectif],TableauB15[Sexe],'Ecart rémunérations'!L$10,TableauB15[Age],'Ecart rémunérations'!$C21,TableauB15[Age],'Ecart rémunérations'!$D21,TableauB15[Niveau],'Ecart rémunérations'!$B21),0),IF(Paramètres!$D$24="Info libre",IFERROR(SUMIFS(TableauB15[Effectif],TableauB15[Sexe],'Ecart rémunérations'!L$10,TableauB15[Age],'Ecart rémunérations'!$C21,TableauB15[Age],'Ecart rémunérations'!$D21,TableauB15[Info libre],'Ecart rémunérations'!$B21),0)))))</f>
        <v>0</v>
      </c>
      <c r="M21" s="45">
        <f t="shared" si="2"/>
        <v>0</v>
      </c>
      <c r="N21" s="45">
        <f t="shared" si="3"/>
        <v>0</v>
      </c>
      <c r="O21" s="46">
        <f t="shared" si="4"/>
        <v>0</v>
      </c>
    </row>
    <row r="22" spans="1:15" ht="24" x14ac:dyDescent="0.35">
      <c r="A22" s="193" t="str">
        <f>_xll.Assistant.XL.MASQUERLIGNESI(OR($B22="0",$B22=0,$B22=""))</f>
        <v/>
      </c>
      <c r="B22" s="194" t="str">
        <f>IF(Paramètres!$D$24="Coefficient",Paramètres!$X$4,IF(Paramètres!$D$24="Niveau",Paramètres!$AB$4,IF(Paramètres!$D$24="CSP H/F","Employé",IF(Paramètres!$D$24="Info libre",Paramètres!$AF$4,"0"))))</f>
        <v>Catégorie 1</v>
      </c>
      <c r="C22" s="194" t="s">
        <v>37</v>
      </c>
      <c r="D22" s="194" t="s">
        <v>38</v>
      </c>
      <c r="E22" s="220"/>
      <c r="F22" s="47" t="s">
        <v>16</v>
      </c>
      <c r="G22" s="48">
        <f>IF(Paramètres!$D$24="CSP H/F",IF(N22=0,0,IFERROR((SUMIFS(TableauB15[Rémunération annuelle ETP],TableauB15[Sexe],'Ecart rémunérations'!G$10,TableauB15[Age],'Ecart rémunérations'!$C22,TableauB15[Age],'Ecart rémunérations'!$D22,TableauB15[CSP Parite],'Ecart rémunérations'!$B22)/K22),0)),IF(Paramètres!$D$24="Coefficient",IF(N22=0,0,IFERROR((SUMIFS(TableauB15[Rémunération annuelle ETP],TableauB15[Sexe],'Ecart rémunérations'!G$10,TableauB15[Age],'Ecart rémunérations'!$C22,TableauB15[Age],'Ecart rémunérations'!$D22,TableauB15[Coefficient],'Ecart rémunérations'!$B22)/K22),0)),IF(Paramètres!$D$24="Niveau",IF(N22=0,0,IFERROR((SUMIFS(TableauB15[Rémunération annuelle ETP],TableauB15[Sexe],'Ecart rémunérations'!G$10,TableauB15[Age],'Ecart rémunérations'!$C22,TableauB15[Age],'Ecart rémunérations'!$D22,TableauB15[Niveau],'Ecart rémunérations'!$B22)/K22),0)),IF(Paramètres!$D$24="Info libre",IF(N22=0,0,IFERROR((SUMIFS(TableauB15[Rémunération annuelle ETP],TableauB15[Sexe],'Ecart rémunérations'!G$10,TableauB15[Age],'Ecart rémunérations'!$C22,TableauB15[Age],'Ecart rémunérations'!$D22,TableauB15[Info libre],'Ecart rémunérations'!$B22)/K22),0))))))</f>
        <v>0</v>
      </c>
      <c r="H22" s="48">
        <f>IF(Paramètres!$D$24="CSP H/F",IF(N22=0,0,IFERROR((SUMIFS(TableauB15[Rémunération annuelle ETP],TableauB15[Sexe],'Ecart rémunérations'!H$10,TableauB15[Age],'Ecart rémunérations'!$C22,TableauB15[Age],'Ecart rémunérations'!$D22,TableauB15[CSP Parite],'Ecart rémunérations'!$B22)/L22),0)),IF(Paramètres!$D$24="Coefficient",IF(N22=0,0,IFERROR((SUMIFS(TableauB15[Rémunération annuelle ETP],TableauB15[Sexe],'Ecart rémunérations'!H$10,TableauB15[Age],'Ecart rémunérations'!$C22,TableauB15[Age],'Ecart rémunérations'!$D22,TableauB15[Coefficient],'Ecart rémunérations'!$B22)/L22),0)),IF(Paramètres!$D$24="Niveau",IF(N22=0,0,IFERROR((SUMIFS(TableauB15[Rémunération annuelle ETP],TableauB15[Sexe],'Ecart rémunérations'!H$10,TableauB15[Age],'Ecart rémunérations'!$C22,TableauB15[Age],'Ecart rémunérations'!$D22,TableauB15[Niveau],'Ecart rémunérations'!$B22)/L22),0)),IF(Paramètres!$D$24="Info libre",IF(N22=0,0,IFERROR((SUMIFS(TableauB15[Rémunération annuelle ETP],TableauB15[Sexe],'Ecart rémunérations'!H$10,TableauB15[Age],'Ecart rémunérations'!$C22,TableauB15[Age],'Ecart rémunérations'!$D22,TableauB15[Info libre],'Ecart rémunérations'!$B22)/L22),0))))))</f>
        <v>0</v>
      </c>
      <c r="I22" s="44" t="str">
        <f t="shared" si="1"/>
        <v xml:space="preserve"> </v>
      </c>
      <c r="J22" s="44" t="str">
        <f t="shared" si="0"/>
        <v xml:space="preserve"> </v>
      </c>
      <c r="K22" s="49">
        <f>IF(Paramètres!$D$24="CSP H/F",IFERROR(SUMIFS(TableauB15[Effectif],TableauB15[Sexe],'Ecart rémunérations'!K$10,TableauB15[Age],'Ecart rémunérations'!$C22,TableauB15[Age],'Ecart rémunérations'!$D22,TableauB15[CSP Parite],'Ecart rémunérations'!$B22),0),IF(Paramètres!$D$24="Coefficient",IFERROR(SUMIFS(TableauB15[Effectif],TableauB15[Sexe],'Ecart rémunérations'!K$10,TableauB15[Age],'Ecart rémunérations'!$C22,TableauB15[Age],'Ecart rémunérations'!$D22,TableauB15[Coefficient],'Ecart rémunérations'!$B22),0),IF(Paramètres!$D$24="Niveau",IFERROR(SUMIFS(TableauB15[Effectif],TableauB15[Sexe],'Ecart rémunérations'!K$10,TableauB15[Age],'Ecart rémunérations'!$C22,TableauB15[Age],'Ecart rémunérations'!$D22,TableauB15[Niveau],'Ecart rémunérations'!$B22),0),IF(Paramètres!$D$24="Info libre",IFERROR(SUMIFS(TableauB15[Effectif],TableauB15[Sexe],'Ecart rémunérations'!K$10,TableauB15[Age],'Ecart rémunérations'!$C22,TableauB15[Age],'Ecart rémunérations'!$D22,TableauB15[Info libre],'Ecart rémunérations'!$B22),0)))))</f>
        <v>0</v>
      </c>
      <c r="L22" s="49">
        <f>IF(Paramètres!$D$24="CSP H/F",IFERROR(SUMIFS(TableauB15[Effectif],TableauB15[Sexe],'Ecart rémunérations'!L$10,TableauB15[Age],'Ecart rémunérations'!$C22,TableauB15[Age],'Ecart rémunérations'!$D22,TableauB15[CSP Parite],'Ecart rémunérations'!$B22),0),IF(Paramètres!$D$24="Coefficient",IFERROR(SUMIFS(TableauB15[Effectif],TableauB15[Sexe],'Ecart rémunérations'!L$10,TableauB15[Age],'Ecart rémunérations'!$C22,TableauB15[Age],'Ecart rémunérations'!$D22,TableauB15[Coefficient],'Ecart rémunérations'!$B22),0),IF(Paramètres!$D$24="Niveau",IFERROR(SUMIFS(TableauB15[Effectif],TableauB15[Sexe],'Ecart rémunérations'!L$10,TableauB15[Age],'Ecart rémunérations'!$C22,TableauB15[Age],'Ecart rémunérations'!$D22,TableauB15[Niveau],'Ecart rémunérations'!$B22),0),IF(Paramètres!$D$24="Info libre",IFERROR(SUMIFS(TableauB15[Effectif],TableauB15[Sexe],'Ecart rémunérations'!L$10,TableauB15[Age],'Ecart rémunérations'!$C22,TableauB15[Age],'Ecart rémunérations'!$D22,TableauB15[Info libre],'Ecart rémunérations'!$B22),0)))))</f>
        <v>0</v>
      </c>
      <c r="M22" s="45">
        <f t="shared" si="2"/>
        <v>0</v>
      </c>
      <c r="N22" s="45">
        <f t="shared" si="3"/>
        <v>0</v>
      </c>
      <c r="O22" s="46">
        <f t="shared" si="4"/>
        <v>0</v>
      </c>
    </row>
    <row r="23" spans="1:15" ht="24" x14ac:dyDescent="0.35">
      <c r="A23" s="193" t="str">
        <f>_xll.Assistant.XL.MASQUERLIGNESI(OR($B23="0",$B23=0,$B23=""))</f>
        <v/>
      </c>
      <c r="B23" s="194" t="str">
        <f>IF(Paramètres!$D$24="Coefficient",Paramètres!$X$5,IF(Paramètres!$D$24="Niveau",Paramètres!$AB$5,IF(Paramètres!$D$24="CSP H/F","Technicien et agent de maîtrise",IF(Paramètres!$D$24="Info libre",Paramètres!$AF$5,"0"))))</f>
        <v>Catégorie 2</v>
      </c>
      <c r="C23" s="194" t="s">
        <v>33</v>
      </c>
      <c r="D23" s="194" t="s">
        <v>21</v>
      </c>
      <c r="E23" s="220" t="str">
        <f>B23</f>
        <v>Catégorie 2</v>
      </c>
      <c r="F23" s="47" t="s">
        <v>13</v>
      </c>
      <c r="G23" s="48">
        <f>IF(Paramètres!$D$24="CSP H/F",IF(N23=0,0,IFERROR((SUMIFS(TableauB15[Rémunération annuelle ETP],TableauB15[Sexe],'Ecart rémunérations'!G$10,TableauB15[Age],'Ecart rémunérations'!$C23,TableauB15[Age],'Ecart rémunérations'!$D23,TableauB15[CSP Parite],'Ecart rémunérations'!$B23)/K23),0)),IF(Paramètres!$D$24="Coefficient",IF(N23=0,0,IFERROR((SUMIFS(TableauB15[Rémunération annuelle ETP],TableauB15[Sexe],'Ecart rémunérations'!G$10,TableauB15[Age],'Ecart rémunérations'!$C23,TableauB15[Age],'Ecart rémunérations'!$D23,TableauB15[Coefficient],'Ecart rémunérations'!$B23)/K23),0)),IF(Paramètres!$D$24="Niveau",IF(N23=0,0,IFERROR((SUMIFS(TableauB15[Rémunération annuelle ETP],TableauB15[Sexe],'Ecart rémunérations'!G$10,TableauB15[Age],'Ecart rémunérations'!$C23,TableauB15[Age],'Ecart rémunérations'!$D23,TableauB15[Niveau],'Ecart rémunérations'!$B23)/K23),0)),IF(Paramètres!$D$24="Info libre",IF(N23=0,0,IFERROR((SUMIFS(TableauB15[Rémunération annuelle ETP],TableauB15[Sexe],'Ecart rémunérations'!G$10,TableauB15[Age],'Ecart rémunérations'!$C23,TableauB15[Age],'Ecart rémunérations'!$D23,TableauB15[Info libre],'Ecart rémunérations'!$B23)/K23),0))))))</f>
        <v>0</v>
      </c>
      <c r="H23" s="48">
        <f>IF(Paramètres!$D$24="CSP H/F",IF(N23=0,0,IFERROR((SUMIFS(TableauB15[Rémunération annuelle ETP],TableauB15[Sexe],'Ecart rémunérations'!H$10,TableauB15[Age],'Ecart rémunérations'!$C23,TableauB15[Age],'Ecart rémunérations'!$D23,TableauB15[CSP Parite],'Ecart rémunérations'!$B23)/L23),0)),IF(Paramètres!$D$24="Coefficient",IF(N23=0,0,IFERROR((SUMIFS(TableauB15[Rémunération annuelle ETP],TableauB15[Sexe],'Ecart rémunérations'!H$10,TableauB15[Age],'Ecart rémunérations'!$C23,TableauB15[Age],'Ecart rémunérations'!$D23,TableauB15[Coefficient],'Ecart rémunérations'!$B23)/L23),0)),IF(Paramètres!$D$24="Niveau",IF(N23=0,0,IFERROR((SUMIFS(TableauB15[Rémunération annuelle ETP],TableauB15[Sexe],'Ecart rémunérations'!H$10,TableauB15[Age],'Ecart rémunérations'!$C23,TableauB15[Age],'Ecart rémunérations'!$D23,TableauB15[Niveau],'Ecart rémunérations'!$B23)/L23),0)),IF(Paramètres!$D$24="Info libre",IF(N23=0,0,IFERROR((SUMIFS(TableauB15[Rémunération annuelle ETP],TableauB15[Sexe],'Ecart rémunérations'!H$10,TableauB15[Age],'Ecart rémunérations'!$C23,TableauB15[Age],'Ecart rémunérations'!$D23,TableauB15[Info libre],'Ecart rémunérations'!$B23)/L23),0))))))</f>
        <v>0</v>
      </c>
      <c r="I23" s="44" t="str">
        <f t="shared" si="1"/>
        <v xml:space="preserve"> </v>
      </c>
      <c r="J23" s="44" t="str">
        <f t="shared" si="0"/>
        <v xml:space="preserve"> </v>
      </c>
      <c r="K23" s="49">
        <f>IF(Paramètres!$D$24="CSP H/F",IFERROR(SUMIFS(TableauB15[Effectif],TableauB15[Sexe],'Ecart rémunérations'!K$10,TableauB15[Age],'Ecart rémunérations'!$C23,TableauB15[Age],'Ecart rémunérations'!$D23,TableauB15[CSP Parite],'Ecart rémunérations'!$B23),0),IF(Paramètres!$D$24="Coefficient",IFERROR(SUMIFS(TableauB15[Effectif],TableauB15[Sexe],'Ecart rémunérations'!K$10,TableauB15[Age],'Ecart rémunérations'!$C23,TableauB15[Age],'Ecart rémunérations'!$D23,TableauB15[Coefficient],'Ecart rémunérations'!$B23),0),IF(Paramètres!$D$24="Niveau",IFERROR(SUMIFS(TableauB15[Effectif],TableauB15[Sexe],'Ecart rémunérations'!K$10,TableauB15[Age],'Ecart rémunérations'!$C23,TableauB15[Age],'Ecart rémunérations'!$D23,TableauB15[Niveau],'Ecart rémunérations'!$B23),0),IF(Paramètres!$D$24="Info libre",IFERROR(SUMIFS(TableauB15[Effectif],TableauB15[Sexe],'Ecart rémunérations'!K$10,TableauB15[Age],'Ecart rémunérations'!$C23,TableauB15[Age],'Ecart rémunérations'!$D23,TableauB15[Info libre],'Ecart rémunérations'!$B23),0)))))</f>
        <v>0</v>
      </c>
      <c r="L23" s="49">
        <f>IF(Paramètres!$D$24="CSP H/F",IFERROR(SUMIFS(TableauB15[Effectif],TableauB15[Sexe],'Ecart rémunérations'!L$10,TableauB15[Age],'Ecart rémunérations'!$C23,TableauB15[Age],'Ecart rémunérations'!$D23,TableauB15[CSP Parite],'Ecart rémunérations'!$B23),0),IF(Paramètres!$D$24="Coefficient",IFERROR(SUMIFS(TableauB15[Effectif],TableauB15[Sexe],'Ecart rémunérations'!L$10,TableauB15[Age],'Ecart rémunérations'!$C23,TableauB15[Age],'Ecart rémunérations'!$D23,TableauB15[Coefficient],'Ecart rémunérations'!$B23),0),IF(Paramètres!$D$24="Niveau",IFERROR(SUMIFS(TableauB15[Effectif],TableauB15[Sexe],'Ecart rémunérations'!L$10,TableauB15[Age],'Ecart rémunérations'!$C23,TableauB15[Age],'Ecart rémunérations'!$D23,TableauB15[Niveau],'Ecart rémunérations'!$B23),0),IF(Paramètres!$D$24="Info libre",IFERROR(SUMIFS(TableauB15[Effectif],TableauB15[Sexe],'Ecart rémunérations'!L$10,TableauB15[Age],'Ecart rémunérations'!$C23,TableauB15[Age],'Ecart rémunérations'!$D23,TableauB15[Info libre],'Ecart rémunérations'!$B23),0)))))</f>
        <v>0</v>
      </c>
      <c r="M23" s="45">
        <f t="shared" si="2"/>
        <v>0</v>
      </c>
      <c r="N23" s="45">
        <f t="shared" si="3"/>
        <v>0</v>
      </c>
      <c r="O23" s="46">
        <f t="shared" si="4"/>
        <v>0</v>
      </c>
    </row>
    <row r="24" spans="1:15" ht="24" x14ac:dyDescent="0.35">
      <c r="A24" s="193" t="str">
        <f>_xll.Assistant.XL.MASQUERLIGNESI(OR($B24="0",$B24=0,$B24=""))</f>
        <v/>
      </c>
      <c r="B24" s="194" t="str">
        <f>IF(Paramètres!$D$24="Coefficient",Paramètres!$X$5,IF(Paramètres!$D$24="Niveau",Paramètres!$AB$5,IF(Paramètres!$D$24="CSP H/F","Technicien et agent de maîtrise",IF(Paramètres!$D$24="Info libre",Paramètres!$AF$5,"0"))))</f>
        <v>Catégorie 2</v>
      </c>
      <c r="C24" s="194" t="s">
        <v>34</v>
      </c>
      <c r="D24" s="194" t="s">
        <v>35</v>
      </c>
      <c r="E24" s="220"/>
      <c r="F24" s="47" t="s">
        <v>14</v>
      </c>
      <c r="G24" s="48">
        <f>IF(Paramètres!$D$24="CSP H/F",IF(N24=0,0,IFERROR((SUMIFS(TableauB15[Rémunération annuelle ETP],TableauB15[Sexe],'Ecart rémunérations'!G$10,TableauB15[Age],'Ecart rémunérations'!$C24,TableauB15[Age],'Ecart rémunérations'!$D24,TableauB15[CSP Parite],'Ecart rémunérations'!$B24)/K24),0)),IF(Paramètres!$D$24="Coefficient",IF(N24=0,0,IFERROR((SUMIFS(TableauB15[Rémunération annuelle ETP],TableauB15[Sexe],'Ecart rémunérations'!G$10,TableauB15[Age],'Ecart rémunérations'!$C24,TableauB15[Age],'Ecart rémunérations'!$D24,TableauB15[Coefficient],'Ecart rémunérations'!$B24)/K24),0)),IF(Paramètres!$D$24="Niveau",IF(N24=0,0,IFERROR((SUMIFS(TableauB15[Rémunération annuelle ETP],TableauB15[Sexe],'Ecart rémunérations'!G$10,TableauB15[Age],'Ecart rémunérations'!$C24,TableauB15[Age],'Ecart rémunérations'!$D24,TableauB15[Niveau],'Ecart rémunérations'!$B24)/K24),0)),IF(Paramètres!$D$24="Info libre",IF(N24=0,0,IFERROR((SUMIFS(TableauB15[Rémunération annuelle ETP],TableauB15[Sexe],'Ecart rémunérations'!G$10,TableauB15[Age],'Ecart rémunérations'!$C24,TableauB15[Age],'Ecart rémunérations'!$D24,TableauB15[Info libre],'Ecart rémunérations'!$B24)/K24),0))))))</f>
        <v>0</v>
      </c>
      <c r="H24" s="48">
        <f>IF(Paramètres!$D$24="CSP H/F",IF(N24=0,0,IFERROR((SUMIFS(TableauB15[Rémunération annuelle ETP],TableauB15[Sexe],'Ecart rémunérations'!H$10,TableauB15[Age],'Ecart rémunérations'!$C24,TableauB15[Age],'Ecart rémunérations'!$D24,TableauB15[CSP Parite],'Ecart rémunérations'!$B24)/L24),0)),IF(Paramètres!$D$24="Coefficient",IF(N24=0,0,IFERROR((SUMIFS(TableauB15[Rémunération annuelle ETP],TableauB15[Sexe],'Ecart rémunérations'!H$10,TableauB15[Age],'Ecart rémunérations'!$C24,TableauB15[Age],'Ecart rémunérations'!$D24,TableauB15[Coefficient],'Ecart rémunérations'!$B24)/L24),0)),IF(Paramètres!$D$24="Niveau",IF(N24=0,0,IFERROR((SUMIFS(TableauB15[Rémunération annuelle ETP],TableauB15[Sexe],'Ecart rémunérations'!H$10,TableauB15[Age],'Ecart rémunérations'!$C24,TableauB15[Age],'Ecart rémunérations'!$D24,TableauB15[Niveau],'Ecart rémunérations'!$B24)/L24),0)),IF(Paramètres!$D$24="Info libre",IF(N24=0,0,IFERROR((SUMIFS(TableauB15[Rémunération annuelle ETP],TableauB15[Sexe],'Ecart rémunérations'!H$10,TableauB15[Age],'Ecart rémunérations'!$C24,TableauB15[Age],'Ecart rémunérations'!$D24,TableauB15[Info libre],'Ecart rémunérations'!$B24)/L24),0))))))</f>
        <v>0</v>
      </c>
      <c r="I24" s="44" t="str">
        <f t="shared" si="1"/>
        <v xml:space="preserve"> </v>
      </c>
      <c r="J24" s="44" t="str">
        <f t="shared" si="0"/>
        <v xml:space="preserve"> </v>
      </c>
      <c r="K24" s="49">
        <f>IF(Paramètres!$D$24="CSP H/F",IFERROR(SUMIFS(TableauB15[Effectif],TableauB15[Sexe],'Ecart rémunérations'!K$10,TableauB15[Age],'Ecart rémunérations'!$C24,TableauB15[Age],'Ecart rémunérations'!$D24,TableauB15[CSP Parite],'Ecart rémunérations'!$B24),0),IF(Paramètres!$D$24="Coefficient",IFERROR(SUMIFS(TableauB15[Effectif],TableauB15[Sexe],'Ecart rémunérations'!K$10,TableauB15[Age],'Ecart rémunérations'!$C24,TableauB15[Age],'Ecart rémunérations'!$D24,TableauB15[Coefficient],'Ecart rémunérations'!$B24),0),IF(Paramètres!$D$24="Niveau",IFERROR(SUMIFS(TableauB15[Effectif],TableauB15[Sexe],'Ecart rémunérations'!K$10,TableauB15[Age],'Ecart rémunérations'!$C24,TableauB15[Age],'Ecart rémunérations'!$D24,TableauB15[Niveau],'Ecart rémunérations'!$B24),0),IF(Paramètres!$D$24="Info libre",IFERROR(SUMIFS(TableauB15[Effectif],TableauB15[Sexe],'Ecart rémunérations'!K$10,TableauB15[Age],'Ecart rémunérations'!$C24,TableauB15[Age],'Ecart rémunérations'!$D24,TableauB15[Info libre],'Ecart rémunérations'!$B24),0)))))</f>
        <v>0</v>
      </c>
      <c r="L24" s="49">
        <f>IF(Paramètres!$D$24="CSP H/F",IFERROR(SUMIFS(TableauB15[Effectif],TableauB15[Sexe],'Ecart rémunérations'!L$10,TableauB15[Age],'Ecart rémunérations'!$C24,TableauB15[Age],'Ecart rémunérations'!$D24,TableauB15[CSP Parite],'Ecart rémunérations'!$B24),0),IF(Paramètres!$D$24="Coefficient",IFERROR(SUMIFS(TableauB15[Effectif],TableauB15[Sexe],'Ecart rémunérations'!L$10,TableauB15[Age],'Ecart rémunérations'!$C24,TableauB15[Age],'Ecart rémunérations'!$D24,TableauB15[Coefficient],'Ecart rémunérations'!$B24),0),IF(Paramètres!$D$24="Niveau",IFERROR(SUMIFS(TableauB15[Effectif],TableauB15[Sexe],'Ecart rémunérations'!L$10,TableauB15[Age],'Ecart rémunérations'!$C24,TableauB15[Age],'Ecart rémunérations'!$D24,TableauB15[Niveau],'Ecart rémunérations'!$B24),0),IF(Paramètres!$D$24="Info libre",IFERROR(SUMIFS(TableauB15[Effectif],TableauB15[Sexe],'Ecart rémunérations'!L$10,TableauB15[Age],'Ecart rémunérations'!$C24,TableauB15[Age],'Ecart rémunérations'!$D24,TableauB15[Info libre],'Ecart rémunérations'!$B24),0)))))</f>
        <v>0</v>
      </c>
      <c r="M24" s="45">
        <f t="shared" si="2"/>
        <v>0</v>
      </c>
      <c r="N24" s="45">
        <f t="shared" si="3"/>
        <v>0</v>
      </c>
      <c r="O24" s="46">
        <f t="shared" si="4"/>
        <v>0</v>
      </c>
    </row>
    <row r="25" spans="1:15" ht="24" x14ac:dyDescent="0.35">
      <c r="A25" s="193" t="str">
        <f>_xll.Assistant.XL.MASQUERLIGNESI(OR($B25="0",$B25=0,$B25=""))</f>
        <v/>
      </c>
      <c r="B25" s="194" t="str">
        <f>IF(Paramètres!$D$24="Coefficient",Paramètres!$X$5,IF(Paramètres!$D$24="Niveau",Paramètres!$AB$5,IF(Paramètres!$D$24="CSP H/F","Technicien et agent de maîtrise",IF(Paramètres!$D$24="Info libre",Paramètres!$AF$5,"0"))))</f>
        <v>Catégorie 2</v>
      </c>
      <c r="C25" s="194" t="s">
        <v>36</v>
      </c>
      <c r="D25" s="194" t="s">
        <v>40</v>
      </c>
      <c r="E25" s="220"/>
      <c r="F25" s="47" t="s">
        <v>15</v>
      </c>
      <c r="G25" s="48">
        <f>IF(Paramètres!$D$24="CSP H/F",IF(N25=0,0,IFERROR((SUMIFS(TableauB15[Rémunération annuelle ETP],TableauB15[Sexe],'Ecart rémunérations'!G$10,TableauB15[Age],'Ecart rémunérations'!$C25,TableauB15[Age],'Ecart rémunérations'!$D25,TableauB15[CSP Parite],'Ecart rémunérations'!$B25)/K25),0)),IF(Paramètres!$D$24="Coefficient",IF(N25=0,0,IFERROR((SUMIFS(TableauB15[Rémunération annuelle ETP],TableauB15[Sexe],'Ecart rémunérations'!G$10,TableauB15[Age],'Ecart rémunérations'!$C25,TableauB15[Age],'Ecart rémunérations'!$D25,TableauB15[Coefficient],'Ecart rémunérations'!$B25)/K25),0)),IF(Paramètres!$D$24="Niveau",IF(N25=0,0,IFERROR((SUMIFS(TableauB15[Rémunération annuelle ETP],TableauB15[Sexe],'Ecart rémunérations'!G$10,TableauB15[Age],'Ecart rémunérations'!$C25,TableauB15[Age],'Ecart rémunérations'!$D25,TableauB15[Niveau],'Ecart rémunérations'!$B25)/K25),0)),IF(Paramètres!$D$24="Info libre",IF(N25=0,0,IFERROR((SUMIFS(TableauB15[Rémunération annuelle ETP],TableauB15[Sexe],'Ecart rémunérations'!G$10,TableauB15[Age],'Ecart rémunérations'!$C25,TableauB15[Age],'Ecart rémunérations'!$D25,TableauB15[Info libre],'Ecart rémunérations'!$B25)/K25),0))))))</f>
        <v>0</v>
      </c>
      <c r="H25" s="48">
        <f>IF(Paramètres!$D$24="CSP H/F",IF(N25=0,0,IFERROR((SUMIFS(TableauB15[Rémunération annuelle ETP],TableauB15[Sexe],'Ecart rémunérations'!H$10,TableauB15[Age],'Ecart rémunérations'!$C25,TableauB15[Age],'Ecart rémunérations'!$D25,TableauB15[CSP Parite],'Ecart rémunérations'!$B25)/L25),0)),IF(Paramètres!$D$24="Coefficient",IF(N25=0,0,IFERROR((SUMIFS(TableauB15[Rémunération annuelle ETP],TableauB15[Sexe],'Ecart rémunérations'!H$10,TableauB15[Age],'Ecart rémunérations'!$C25,TableauB15[Age],'Ecart rémunérations'!$D25,TableauB15[Coefficient],'Ecart rémunérations'!$B25)/L25),0)),IF(Paramètres!$D$24="Niveau",IF(N25=0,0,IFERROR((SUMIFS(TableauB15[Rémunération annuelle ETP],TableauB15[Sexe],'Ecart rémunérations'!H$10,TableauB15[Age],'Ecart rémunérations'!$C25,TableauB15[Age],'Ecart rémunérations'!$D25,TableauB15[Niveau],'Ecart rémunérations'!$B25)/L25),0)),IF(Paramètres!$D$24="Info libre",IF(N25=0,0,IFERROR((SUMIFS(TableauB15[Rémunération annuelle ETP],TableauB15[Sexe],'Ecart rémunérations'!H$10,TableauB15[Age],'Ecart rémunérations'!$C25,TableauB15[Age],'Ecart rémunérations'!$D25,TableauB15[Info libre],'Ecart rémunérations'!$B25)/L25),0))))))</f>
        <v>0</v>
      </c>
      <c r="I25" s="44" t="str">
        <f t="shared" si="1"/>
        <v xml:space="preserve"> </v>
      </c>
      <c r="J25" s="44" t="str">
        <f t="shared" si="0"/>
        <v xml:space="preserve"> </v>
      </c>
      <c r="K25" s="49">
        <f>IF(Paramètres!$D$24="CSP H/F",IFERROR(SUMIFS(TableauB15[Effectif],TableauB15[Sexe],'Ecart rémunérations'!K$10,TableauB15[Age],'Ecart rémunérations'!$C25,TableauB15[Age],'Ecart rémunérations'!$D25,TableauB15[CSP Parite],'Ecart rémunérations'!$B25),0),IF(Paramètres!$D$24="Coefficient",IFERROR(SUMIFS(TableauB15[Effectif],TableauB15[Sexe],'Ecart rémunérations'!K$10,TableauB15[Age],'Ecart rémunérations'!$C25,TableauB15[Age],'Ecart rémunérations'!$D25,TableauB15[Coefficient],'Ecart rémunérations'!$B25),0),IF(Paramètres!$D$24="Niveau",IFERROR(SUMIFS(TableauB15[Effectif],TableauB15[Sexe],'Ecart rémunérations'!K$10,TableauB15[Age],'Ecart rémunérations'!$C25,TableauB15[Age],'Ecart rémunérations'!$D25,TableauB15[Niveau],'Ecart rémunérations'!$B25),0),IF(Paramètres!$D$24="Info libre",IFERROR(SUMIFS(TableauB15[Effectif],TableauB15[Sexe],'Ecart rémunérations'!K$10,TableauB15[Age],'Ecart rémunérations'!$C25,TableauB15[Age],'Ecart rémunérations'!$D25,TableauB15[Info libre],'Ecart rémunérations'!$B25),0)))))</f>
        <v>0</v>
      </c>
      <c r="L25" s="49">
        <f>IF(Paramètres!$D$24="CSP H/F",IFERROR(SUMIFS(TableauB15[Effectif],TableauB15[Sexe],'Ecart rémunérations'!L$10,TableauB15[Age],'Ecart rémunérations'!$C25,TableauB15[Age],'Ecart rémunérations'!$D25,TableauB15[CSP Parite],'Ecart rémunérations'!$B25),0),IF(Paramètres!$D$24="Coefficient",IFERROR(SUMIFS(TableauB15[Effectif],TableauB15[Sexe],'Ecart rémunérations'!L$10,TableauB15[Age],'Ecart rémunérations'!$C25,TableauB15[Age],'Ecart rémunérations'!$D25,TableauB15[Coefficient],'Ecart rémunérations'!$B25),0),IF(Paramètres!$D$24="Niveau",IFERROR(SUMIFS(TableauB15[Effectif],TableauB15[Sexe],'Ecart rémunérations'!L$10,TableauB15[Age],'Ecart rémunérations'!$C25,TableauB15[Age],'Ecart rémunérations'!$D25,TableauB15[Niveau],'Ecart rémunérations'!$B25),0),IF(Paramètres!$D$24="Info libre",IFERROR(SUMIFS(TableauB15[Effectif],TableauB15[Sexe],'Ecart rémunérations'!L$10,TableauB15[Age],'Ecart rémunérations'!$C25,TableauB15[Age],'Ecart rémunérations'!$D25,TableauB15[Info libre],'Ecart rémunérations'!$B25),0)))))</f>
        <v>0</v>
      </c>
      <c r="M25" s="45">
        <f t="shared" si="2"/>
        <v>0</v>
      </c>
      <c r="N25" s="45">
        <f t="shared" si="3"/>
        <v>0</v>
      </c>
      <c r="O25" s="46">
        <f t="shared" si="4"/>
        <v>0</v>
      </c>
    </row>
    <row r="26" spans="1:15" ht="24" x14ac:dyDescent="0.35">
      <c r="A26" s="193" t="str">
        <f>_xll.Assistant.XL.MASQUERLIGNESI(OR($B26="0",$B26=0,$B26=""))</f>
        <v/>
      </c>
      <c r="B26" s="194" t="str">
        <f>IF(Paramètres!$D$24="Coefficient",Paramètres!$X$5,IF(Paramètres!$D$24="Niveau",Paramètres!$AB$5,IF(Paramètres!$D$24="CSP H/F","Technicien et agent de maîtrise",IF(Paramètres!$D$24="Info libre",Paramètres!$AF$5,"0"))))</f>
        <v>Catégorie 2</v>
      </c>
      <c r="C26" s="194" t="s">
        <v>37</v>
      </c>
      <c r="D26" s="194" t="s">
        <v>38</v>
      </c>
      <c r="E26" s="220"/>
      <c r="F26" s="47" t="s">
        <v>16</v>
      </c>
      <c r="G26" s="48">
        <f>IF(Paramètres!$D$24="CSP H/F",IF(N26=0,0,IFERROR((SUMIFS(TableauB15[Rémunération annuelle ETP],TableauB15[Sexe],'Ecart rémunérations'!G$10,TableauB15[Age],'Ecart rémunérations'!$C26,TableauB15[Age],'Ecart rémunérations'!$D26,TableauB15[CSP Parite],'Ecart rémunérations'!$B26)/K26),0)),IF(Paramètres!$D$24="Coefficient",IF(N26=0,0,IFERROR((SUMIFS(TableauB15[Rémunération annuelle ETP],TableauB15[Sexe],'Ecart rémunérations'!G$10,TableauB15[Age],'Ecart rémunérations'!$C26,TableauB15[Age],'Ecart rémunérations'!$D26,TableauB15[Coefficient],'Ecart rémunérations'!$B26)/K26),0)),IF(Paramètres!$D$24="Niveau",IF(N26=0,0,IFERROR((SUMIFS(TableauB15[Rémunération annuelle ETP],TableauB15[Sexe],'Ecart rémunérations'!G$10,TableauB15[Age],'Ecart rémunérations'!$C26,TableauB15[Age],'Ecart rémunérations'!$D26,TableauB15[Niveau],'Ecart rémunérations'!$B26)/K26),0)),IF(Paramètres!$D$24="Info libre",IF(N26=0,0,IFERROR((SUMIFS(TableauB15[Rémunération annuelle ETP],TableauB15[Sexe],'Ecart rémunérations'!G$10,TableauB15[Age],'Ecart rémunérations'!$C26,TableauB15[Age],'Ecart rémunérations'!$D26,TableauB15[Info libre],'Ecart rémunérations'!$B26)/K26),0))))))</f>
        <v>0</v>
      </c>
      <c r="H26" s="48">
        <f>IF(Paramètres!$D$24="CSP H/F",IF(N26=0,0,IFERROR((SUMIFS(TableauB15[Rémunération annuelle ETP],TableauB15[Sexe],'Ecart rémunérations'!H$10,TableauB15[Age],'Ecart rémunérations'!$C26,TableauB15[Age],'Ecart rémunérations'!$D26,TableauB15[CSP Parite],'Ecart rémunérations'!$B26)/L26),0)),IF(Paramètres!$D$24="Coefficient",IF(N26=0,0,IFERROR((SUMIFS(TableauB15[Rémunération annuelle ETP],TableauB15[Sexe],'Ecart rémunérations'!H$10,TableauB15[Age],'Ecart rémunérations'!$C26,TableauB15[Age],'Ecart rémunérations'!$D26,TableauB15[Coefficient],'Ecart rémunérations'!$B26)/L26),0)),IF(Paramètres!$D$24="Niveau",IF(N26=0,0,IFERROR((SUMIFS(TableauB15[Rémunération annuelle ETP],TableauB15[Sexe],'Ecart rémunérations'!H$10,TableauB15[Age],'Ecart rémunérations'!$C26,TableauB15[Age],'Ecart rémunérations'!$D26,TableauB15[Niveau],'Ecart rémunérations'!$B26)/L26),0)),IF(Paramètres!$D$24="Info libre",IF(N26=0,0,IFERROR((SUMIFS(TableauB15[Rémunération annuelle ETP],TableauB15[Sexe],'Ecart rémunérations'!H$10,TableauB15[Age],'Ecart rémunérations'!$C26,TableauB15[Age],'Ecart rémunérations'!$D26,TableauB15[Info libre],'Ecart rémunérations'!$B26)/L26),0))))))</f>
        <v>0</v>
      </c>
      <c r="I26" s="44" t="str">
        <f t="shared" si="1"/>
        <v xml:space="preserve"> </v>
      </c>
      <c r="J26" s="44" t="str">
        <f t="shared" si="0"/>
        <v xml:space="preserve"> </v>
      </c>
      <c r="K26" s="49">
        <f>IF(Paramètres!$D$24="CSP H/F",IFERROR(SUMIFS(TableauB15[Effectif],TableauB15[Sexe],'Ecart rémunérations'!K$10,TableauB15[Age],'Ecart rémunérations'!$C26,TableauB15[Age],'Ecart rémunérations'!$D26,TableauB15[CSP Parite],'Ecart rémunérations'!$B26),0),IF(Paramètres!$D$24="Coefficient",IFERROR(SUMIFS(TableauB15[Effectif],TableauB15[Sexe],'Ecart rémunérations'!K$10,TableauB15[Age],'Ecart rémunérations'!$C26,TableauB15[Age],'Ecart rémunérations'!$D26,TableauB15[Coefficient],'Ecart rémunérations'!$B26),0),IF(Paramètres!$D$24="Niveau",IFERROR(SUMIFS(TableauB15[Effectif],TableauB15[Sexe],'Ecart rémunérations'!K$10,TableauB15[Age],'Ecart rémunérations'!$C26,TableauB15[Age],'Ecart rémunérations'!$D26,TableauB15[Niveau],'Ecart rémunérations'!$B26),0),IF(Paramètres!$D$24="Info libre",IFERROR(SUMIFS(TableauB15[Effectif],TableauB15[Sexe],'Ecart rémunérations'!K$10,TableauB15[Age],'Ecart rémunérations'!$C26,TableauB15[Age],'Ecart rémunérations'!$D26,TableauB15[Info libre],'Ecart rémunérations'!$B26),0)))))</f>
        <v>0</v>
      </c>
      <c r="L26" s="49">
        <f>IF(Paramètres!$D$24="CSP H/F",IFERROR(SUMIFS(TableauB15[Effectif],TableauB15[Sexe],'Ecart rémunérations'!L$10,TableauB15[Age],'Ecart rémunérations'!$C26,TableauB15[Age],'Ecart rémunérations'!$D26,TableauB15[CSP Parite],'Ecart rémunérations'!$B26),0),IF(Paramètres!$D$24="Coefficient",IFERROR(SUMIFS(TableauB15[Effectif],TableauB15[Sexe],'Ecart rémunérations'!L$10,TableauB15[Age],'Ecart rémunérations'!$C26,TableauB15[Age],'Ecart rémunérations'!$D26,TableauB15[Coefficient],'Ecart rémunérations'!$B26),0),IF(Paramètres!$D$24="Niveau",IFERROR(SUMIFS(TableauB15[Effectif],TableauB15[Sexe],'Ecart rémunérations'!L$10,TableauB15[Age],'Ecart rémunérations'!$C26,TableauB15[Age],'Ecart rémunérations'!$D26,TableauB15[Niveau],'Ecart rémunérations'!$B26),0),IF(Paramètres!$D$24="Info libre",IFERROR(SUMIFS(TableauB15[Effectif],TableauB15[Sexe],'Ecart rémunérations'!L$10,TableauB15[Age],'Ecart rémunérations'!$C26,TableauB15[Age],'Ecart rémunérations'!$D26,TableauB15[Info libre],'Ecart rémunérations'!$B26),0)))))</f>
        <v>0</v>
      </c>
      <c r="M26" s="45">
        <f t="shared" si="2"/>
        <v>0</v>
      </c>
      <c r="N26" s="45">
        <f t="shared" si="3"/>
        <v>0</v>
      </c>
      <c r="O26" s="46">
        <f t="shared" si="4"/>
        <v>0</v>
      </c>
    </row>
    <row r="27" spans="1:15" ht="24" x14ac:dyDescent="0.35">
      <c r="A27" s="193" t="str">
        <f>_xll.Assistant.XL.MASQUERLIGNESI(OR($B27="0",$B27=0,$B27=""))</f>
        <v/>
      </c>
      <c r="B27" s="194" t="str">
        <f>IF(Paramètres!$D$24="Coefficient",Paramètres!$X$6,IF(Paramètres!$D$24="Niveau",Paramètres!$AB$6,IF(Paramètres!$D$24="CSP H/F","Ingénieur et cadre",IF(Paramètres!$D$24="Info libre",Paramètres!$AF$6,"0"))))</f>
        <v>Catégorie 3</v>
      </c>
      <c r="C27" s="194" t="s">
        <v>33</v>
      </c>
      <c r="D27" s="194" t="s">
        <v>21</v>
      </c>
      <c r="E27" s="220" t="str">
        <f>B27</f>
        <v>Catégorie 3</v>
      </c>
      <c r="F27" s="47" t="s">
        <v>13</v>
      </c>
      <c r="G27" s="48">
        <f>IF(Paramètres!$D$24="CSP H/F",IF(N27=0,0,IFERROR((SUMIFS(TableauB15[Rémunération annuelle ETP],TableauB15[Sexe],'Ecart rémunérations'!G$10,TableauB15[Age],'Ecart rémunérations'!$C27,TableauB15[Age],'Ecart rémunérations'!$D27,TableauB15[CSP Parite],'Ecart rémunérations'!$B27)/K27),0)),IF(Paramètres!$D$24="Coefficient",IF(N27=0,0,IFERROR((SUMIFS(TableauB15[Rémunération annuelle ETP],TableauB15[Sexe],'Ecart rémunérations'!G$10,TableauB15[Age],'Ecart rémunérations'!$C27,TableauB15[Age],'Ecart rémunérations'!$D27,TableauB15[Coefficient],'Ecart rémunérations'!$B27)/K27),0)),IF(Paramètres!$D$24="Niveau",IF(N27=0,0,IFERROR((SUMIFS(TableauB15[Rémunération annuelle ETP],TableauB15[Sexe],'Ecart rémunérations'!G$10,TableauB15[Age],'Ecart rémunérations'!$C27,TableauB15[Age],'Ecart rémunérations'!$D27,TableauB15[Niveau],'Ecart rémunérations'!$B27)/K27),0)),IF(Paramètres!$D$24="Info libre",IF(N27=0,0,IFERROR((SUMIFS(TableauB15[Rémunération annuelle ETP],TableauB15[Sexe],'Ecart rémunérations'!G$10,TableauB15[Age],'Ecart rémunérations'!$C27,TableauB15[Age],'Ecart rémunérations'!$D27,TableauB15[Info libre],'Ecart rémunérations'!$B27)/K27),0))))))</f>
        <v>0</v>
      </c>
      <c r="H27" s="48">
        <f>IF(Paramètres!$D$24="CSP H/F",IF(N27=0,0,IFERROR((SUMIFS(TableauB15[Rémunération annuelle ETP],TableauB15[Sexe],'Ecart rémunérations'!H$10,TableauB15[Age],'Ecart rémunérations'!$C27,TableauB15[Age],'Ecart rémunérations'!$D27,TableauB15[CSP Parite],'Ecart rémunérations'!$B27)/L27),0)),IF(Paramètres!$D$24="Coefficient",IF(N27=0,0,IFERROR((SUMIFS(TableauB15[Rémunération annuelle ETP],TableauB15[Sexe],'Ecart rémunérations'!H$10,TableauB15[Age],'Ecart rémunérations'!$C27,TableauB15[Age],'Ecart rémunérations'!$D27,TableauB15[Coefficient],'Ecart rémunérations'!$B27)/L27),0)),IF(Paramètres!$D$24="Niveau",IF(N27=0,0,IFERROR((SUMIFS(TableauB15[Rémunération annuelle ETP],TableauB15[Sexe],'Ecart rémunérations'!H$10,TableauB15[Age],'Ecart rémunérations'!$C27,TableauB15[Age],'Ecart rémunérations'!$D27,TableauB15[Niveau],'Ecart rémunérations'!$B27)/L27),0)),IF(Paramètres!$D$24="Info libre",IF(N27=0,0,IFERROR((SUMIFS(TableauB15[Rémunération annuelle ETP],TableauB15[Sexe],'Ecart rémunérations'!H$10,TableauB15[Age],'Ecart rémunérations'!$C27,TableauB15[Age],'Ecart rémunérations'!$D27,TableauB15[Info libre],'Ecart rémunérations'!$B27)/L27),0))))))</f>
        <v>0</v>
      </c>
      <c r="I27" s="44" t="str">
        <f t="shared" si="1"/>
        <v xml:space="preserve"> </v>
      </c>
      <c r="J27" s="44" t="str">
        <f t="shared" si="0"/>
        <v xml:space="preserve"> </v>
      </c>
      <c r="K27" s="49">
        <f>IF(Paramètres!$D$24="CSP H/F",IFERROR(SUMIFS(TableauB15[Effectif],TableauB15[Sexe],'Ecart rémunérations'!K$10,TableauB15[Age],'Ecart rémunérations'!$C27,TableauB15[Age],'Ecart rémunérations'!$D27,TableauB15[CSP Parite],'Ecart rémunérations'!$B27),0),IF(Paramètres!$D$24="Coefficient",IFERROR(SUMIFS(TableauB15[Effectif],TableauB15[Sexe],'Ecart rémunérations'!K$10,TableauB15[Age],'Ecart rémunérations'!$C27,TableauB15[Age],'Ecart rémunérations'!$D27,TableauB15[Coefficient],'Ecart rémunérations'!$B27),0),IF(Paramètres!$D$24="Niveau",IFERROR(SUMIFS(TableauB15[Effectif],TableauB15[Sexe],'Ecart rémunérations'!K$10,TableauB15[Age],'Ecart rémunérations'!$C27,TableauB15[Age],'Ecart rémunérations'!$D27,TableauB15[Niveau],'Ecart rémunérations'!$B27),0),IF(Paramètres!$D$24="Info libre",IFERROR(SUMIFS(TableauB15[Effectif],TableauB15[Sexe],'Ecart rémunérations'!K$10,TableauB15[Age],'Ecart rémunérations'!$C27,TableauB15[Age],'Ecart rémunérations'!$D27,TableauB15[Info libre],'Ecart rémunérations'!$B27),0)))))</f>
        <v>0</v>
      </c>
      <c r="L27" s="49">
        <f>IF(Paramètres!$D$24="CSP H/F",IFERROR(SUMIFS(TableauB15[Effectif],TableauB15[Sexe],'Ecart rémunérations'!L$10,TableauB15[Age],'Ecart rémunérations'!$C27,TableauB15[Age],'Ecart rémunérations'!$D27,TableauB15[CSP Parite],'Ecart rémunérations'!$B27),0),IF(Paramètres!$D$24="Coefficient",IFERROR(SUMIFS(TableauB15[Effectif],TableauB15[Sexe],'Ecart rémunérations'!L$10,TableauB15[Age],'Ecart rémunérations'!$C27,TableauB15[Age],'Ecart rémunérations'!$D27,TableauB15[Coefficient],'Ecart rémunérations'!$B27),0),IF(Paramètres!$D$24="Niveau",IFERROR(SUMIFS(TableauB15[Effectif],TableauB15[Sexe],'Ecart rémunérations'!L$10,TableauB15[Age],'Ecart rémunérations'!$C27,TableauB15[Age],'Ecart rémunérations'!$D27,TableauB15[Niveau],'Ecart rémunérations'!$B27),0),IF(Paramètres!$D$24="Info libre",IFERROR(SUMIFS(TableauB15[Effectif],TableauB15[Sexe],'Ecart rémunérations'!L$10,TableauB15[Age],'Ecart rémunérations'!$C27,TableauB15[Age],'Ecart rémunérations'!$D27,TableauB15[Info libre],'Ecart rémunérations'!$B27),0)))))</f>
        <v>0</v>
      </c>
      <c r="M27" s="45">
        <f t="shared" si="2"/>
        <v>0</v>
      </c>
      <c r="N27" s="45">
        <f t="shared" si="3"/>
        <v>0</v>
      </c>
      <c r="O27" s="46">
        <f t="shared" si="4"/>
        <v>0</v>
      </c>
    </row>
    <row r="28" spans="1:15" ht="24" x14ac:dyDescent="0.35">
      <c r="A28" s="193" t="str">
        <f>_xll.Assistant.XL.MASQUERLIGNESI(OR($B28="0",$B28=0,$B28=""))</f>
        <v/>
      </c>
      <c r="B28" s="194" t="str">
        <f>IF(Paramètres!$D$24="Coefficient",Paramètres!$X$6,IF(Paramètres!$D$24="Niveau",Paramètres!$AB$6,IF(Paramètres!$D$24="CSP H/F","Ingénieur et cadre",IF(Paramètres!$D$24="Info libre",Paramètres!$AF$6,"0"))))</f>
        <v>Catégorie 3</v>
      </c>
      <c r="C28" s="194" t="s">
        <v>34</v>
      </c>
      <c r="D28" s="194" t="s">
        <v>35</v>
      </c>
      <c r="E28" s="220"/>
      <c r="F28" s="47" t="s">
        <v>14</v>
      </c>
      <c r="G28" s="48">
        <f>IF(Paramètres!$D$24="CSP H/F",IF(N28=0,0,IFERROR((SUMIFS(TableauB15[Rémunération annuelle ETP],TableauB15[Sexe],'Ecart rémunérations'!G$10,TableauB15[Age],'Ecart rémunérations'!$C28,TableauB15[Age],'Ecart rémunérations'!$D28,TableauB15[CSP Parite],'Ecart rémunérations'!$B28)/K28),0)),IF(Paramètres!$D$24="Coefficient",IF(N28=0,0,IFERROR((SUMIFS(TableauB15[Rémunération annuelle ETP],TableauB15[Sexe],'Ecart rémunérations'!G$10,TableauB15[Age],'Ecart rémunérations'!$C28,TableauB15[Age],'Ecart rémunérations'!$D28,TableauB15[Coefficient],'Ecart rémunérations'!$B28)/K28),0)),IF(Paramètres!$D$24="Niveau",IF(N28=0,0,IFERROR((SUMIFS(TableauB15[Rémunération annuelle ETP],TableauB15[Sexe],'Ecart rémunérations'!G$10,TableauB15[Age],'Ecart rémunérations'!$C28,TableauB15[Age],'Ecart rémunérations'!$D28,TableauB15[Niveau],'Ecart rémunérations'!$B28)/K28),0)),IF(Paramètres!$D$24="Info libre",IF(N28=0,0,IFERROR((SUMIFS(TableauB15[Rémunération annuelle ETP],TableauB15[Sexe],'Ecart rémunérations'!G$10,TableauB15[Age],'Ecart rémunérations'!$C28,TableauB15[Age],'Ecart rémunérations'!$D28,TableauB15[Info libre],'Ecart rémunérations'!$B28)/K28),0))))))</f>
        <v>0</v>
      </c>
      <c r="H28" s="48">
        <f>IF(Paramètres!$D$24="CSP H/F",IF(N28=0,0,IFERROR((SUMIFS(TableauB15[Rémunération annuelle ETP],TableauB15[Sexe],'Ecart rémunérations'!H$10,TableauB15[Age],'Ecart rémunérations'!$C28,TableauB15[Age],'Ecart rémunérations'!$D28,TableauB15[CSP Parite],'Ecart rémunérations'!$B28)/L28),0)),IF(Paramètres!$D$24="Coefficient",IF(N28=0,0,IFERROR((SUMIFS(TableauB15[Rémunération annuelle ETP],TableauB15[Sexe],'Ecart rémunérations'!H$10,TableauB15[Age],'Ecart rémunérations'!$C28,TableauB15[Age],'Ecart rémunérations'!$D28,TableauB15[Coefficient],'Ecart rémunérations'!$B28)/L28),0)),IF(Paramètres!$D$24="Niveau",IF(N28=0,0,IFERROR((SUMIFS(TableauB15[Rémunération annuelle ETP],TableauB15[Sexe],'Ecart rémunérations'!H$10,TableauB15[Age],'Ecart rémunérations'!$C28,TableauB15[Age],'Ecart rémunérations'!$D28,TableauB15[Niveau],'Ecart rémunérations'!$B28)/L28),0)),IF(Paramètres!$D$24="Info libre",IF(N28=0,0,IFERROR((SUMIFS(TableauB15[Rémunération annuelle ETP],TableauB15[Sexe],'Ecart rémunérations'!H$10,TableauB15[Age],'Ecart rémunérations'!$C28,TableauB15[Age],'Ecart rémunérations'!$D28,TableauB15[Info libre],'Ecart rémunérations'!$B28)/L28),0))))))</f>
        <v>0</v>
      </c>
      <c r="I28" s="44" t="str">
        <f t="shared" si="1"/>
        <v xml:space="preserve"> </v>
      </c>
      <c r="J28" s="44" t="str">
        <f t="shared" si="0"/>
        <v xml:space="preserve"> </v>
      </c>
      <c r="K28" s="49">
        <f>IF(Paramètres!$D$24="CSP H/F",IFERROR(SUMIFS(TableauB15[Effectif],TableauB15[Sexe],'Ecart rémunérations'!K$10,TableauB15[Age],'Ecart rémunérations'!$C28,TableauB15[Age],'Ecart rémunérations'!$D28,TableauB15[CSP Parite],'Ecart rémunérations'!$B28),0),IF(Paramètres!$D$24="Coefficient",IFERROR(SUMIFS(TableauB15[Effectif],TableauB15[Sexe],'Ecart rémunérations'!K$10,TableauB15[Age],'Ecart rémunérations'!$C28,TableauB15[Age],'Ecart rémunérations'!$D28,TableauB15[Coefficient],'Ecart rémunérations'!$B28),0),IF(Paramètres!$D$24="Niveau",IFERROR(SUMIFS(TableauB15[Effectif],TableauB15[Sexe],'Ecart rémunérations'!K$10,TableauB15[Age],'Ecart rémunérations'!$C28,TableauB15[Age],'Ecart rémunérations'!$D28,TableauB15[Niveau],'Ecart rémunérations'!$B28),0),IF(Paramètres!$D$24="Info libre",IFERROR(SUMIFS(TableauB15[Effectif],TableauB15[Sexe],'Ecart rémunérations'!K$10,TableauB15[Age],'Ecart rémunérations'!$C28,TableauB15[Age],'Ecart rémunérations'!$D28,TableauB15[Info libre],'Ecart rémunérations'!$B28),0)))))</f>
        <v>0</v>
      </c>
      <c r="L28" s="49">
        <f>IF(Paramètres!$D$24="CSP H/F",IFERROR(SUMIFS(TableauB15[Effectif],TableauB15[Sexe],'Ecart rémunérations'!L$10,TableauB15[Age],'Ecart rémunérations'!$C28,TableauB15[Age],'Ecart rémunérations'!$D28,TableauB15[CSP Parite],'Ecart rémunérations'!$B28),0),IF(Paramètres!$D$24="Coefficient",IFERROR(SUMIFS(TableauB15[Effectif],TableauB15[Sexe],'Ecart rémunérations'!L$10,TableauB15[Age],'Ecart rémunérations'!$C28,TableauB15[Age],'Ecart rémunérations'!$D28,TableauB15[Coefficient],'Ecart rémunérations'!$B28),0),IF(Paramètres!$D$24="Niveau",IFERROR(SUMIFS(TableauB15[Effectif],TableauB15[Sexe],'Ecart rémunérations'!L$10,TableauB15[Age],'Ecart rémunérations'!$C28,TableauB15[Age],'Ecart rémunérations'!$D28,TableauB15[Niveau],'Ecart rémunérations'!$B28),0),IF(Paramètres!$D$24="Info libre",IFERROR(SUMIFS(TableauB15[Effectif],TableauB15[Sexe],'Ecart rémunérations'!L$10,TableauB15[Age],'Ecart rémunérations'!$C28,TableauB15[Age],'Ecart rémunérations'!$D28,TableauB15[Info libre],'Ecart rémunérations'!$B28),0)))))</f>
        <v>0</v>
      </c>
      <c r="M28" s="45">
        <f t="shared" si="2"/>
        <v>0</v>
      </c>
      <c r="N28" s="45">
        <f t="shared" si="3"/>
        <v>0</v>
      </c>
      <c r="O28" s="46">
        <f t="shared" si="4"/>
        <v>0</v>
      </c>
    </row>
    <row r="29" spans="1:15" ht="24" x14ac:dyDescent="0.35">
      <c r="A29" s="193" t="str">
        <f>_xll.Assistant.XL.MASQUERLIGNESI(OR($B29="0",$B29=0,$B29=""))</f>
        <v/>
      </c>
      <c r="B29" s="194" t="str">
        <f>IF(Paramètres!$D$24="Coefficient",Paramètres!$X$6,IF(Paramètres!$D$24="Niveau",Paramètres!$AB$6,IF(Paramètres!$D$24="CSP H/F","Ingénieur et cadre",IF(Paramètres!$D$24="Info libre",Paramètres!$AF$6,"0"))))</f>
        <v>Catégorie 3</v>
      </c>
      <c r="C29" s="194" t="s">
        <v>36</v>
      </c>
      <c r="D29" s="194" t="s">
        <v>40</v>
      </c>
      <c r="E29" s="220"/>
      <c r="F29" s="47" t="s">
        <v>15</v>
      </c>
      <c r="G29" s="48">
        <f>IF(Paramètres!$D$24="CSP H/F",IF(N29=0,0,IFERROR((SUMIFS(TableauB15[Rémunération annuelle ETP],TableauB15[Sexe],'Ecart rémunérations'!G$10,TableauB15[Age],'Ecart rémunérations'!$C29,TableauB15[Age],'Ecart rémunérations'!$D29,TableauB15[CSP Parite],'Ecart rémunérations'!$B29)/K29),0)),IF(Paramètres!$D$24="Coefficient",IF(N29=0,0,IFERROR((SUMIFS(TableauB15[Rémunération annuelle ETP],TableauB15[Sexe],'Ecart rémunérations'!G$10,TableauB15[Age],'Ecart rémunérations'!$C29,TableauB15[Age],'Ecart rémunérations'!$D29,TableauB15[Coefficient],'Ecart rémunérations'!$B29)/K29),0)),IF(Paramètres!$D$24="Niveau",IF(N29=0,0,IFERROR((SUMIFS(TableauB15[Rémunération annuelle ETP],TableauB15[Sexe],'Ecart rémunérations'!G$10,TableauB15[Age],'Ecart rémunérations'!$C29,TableauB15[Age],'Ecart rémunérations'!$D29,TableauB15[Niveau],'Ecart rémunérations'!$B29)/K29),0)),IF(Paramètres!$D$24="Info libre",IF(N29=0,0,IFERROR((SUMIFS(TableauB15[Rémunération annuelle ETP],TableauB15[Sexe],'Ecart rémunérations'!G$10,TableauB15[Age],'Ecart rémunérations'!$C29,TableauB15[Age],'Ecart rémunérations'!$D29,TableauB15[Info libre],'Ecart rémunérations'!$B29)/K29),0))))))</f>
        <v>0</v>
      </c>
      <c r="H29" s="48">
        <f>IF(Paramètres!$D$24="CSP H/F",IF(N29=0,0,IFERROR((SUMIFS(TableauB15[Rémunération annuelle ETP],TableauB15[Sexe],'Ecart rémunérations'!H$10,TableauB15[Age],'Ecart rémunérations'!$C29,TableauB15[Age],'Ecart rémunérations'!$D29,TableauB15[CSP Parite],'Ecart rémunérations'!$B29)/L29),0)),IF(Paramètres!$D$24="Coefficient",IF(N29=0,0,IFERROR((SUMIFS(TableauB15[Rémunération annuelle ETP],TableauB15[Sexe],'Ecart rémunérations'!H$10,TableauB15[Age],'Ecart rémunérations'!$C29,TableauB15[Age],'Ecart rémunérations'!$D29,TableauB15[Coefficient],'Ecart rémunérations'!$B29)/L29),0)),IF(Paramètres!$D$24="Niveau",IF(N29=0,0,IFERROR((SUMIFS(TableauB15[Rémunération annuelle ETP],TableauB15[Sexe],'Ecart rémunérations'!H$10,TableauB15[Age],'Ecart rémunérations'!$C29,TableauB15[Age],'Ecart rémunérations'!$D29,TableauB15[Niveau],'Ecart rémunérations'!$B29)/L29),0)),IF(Paramètres!$D$24="Info libre",IF(N29=0,0,IFERROR((SUMIFS(TableauB15[Rémunération annuelle ETP],TableauB15[Sexe],'Ecart rémunérations'!H$10,TableauB15[Age],'Ecart rémunérations'!$C29,TableauB15[Age],'Ecart rémunérations'!$D29,TableauB15[Info libre],'Ecart rémunérations'!$B29)/L29),0))))))</f>
        <v>0</v>
      </c>
      <c r="I29" s="44" t="str">
        <f t="shared" si="1"/>
        <v xml:space="preserve"> </v>
      </c>
      <c r="J29" s="44" t="str">
        <f t="shared" si="0"/>
        <v xml:space="preserve"> </v>
      </c>
      <c r="K29" s="49">
        <f>IF(Paramètres!$D$24="CSP H/F",IFERROR(SUMIFS(TableauB15[Effectif],TableauB15[Sexe],'Ecart rémunérations'!K$10,TableauB15[Age],'Ecart rémunérations'!$C29,TableauB15[Age],'Ecart rémunérations'!$D29,TableauB15[CSP Parite],'Ecart rémunérations'!$B29),0),IF(Paramètres!$D$24="Coefficient",IFERROR(SUMIFS(TableauB15[Effectif],TableauB15[Sexe],'Ecart rémunérations'!K$10,TableauB15[Age],'Ecart rémunérations'!$C29,TableauB15[Age],'Ecart rémunérations'!$D29,TableauB15[Coefficient],'Ecart rémunérations'!$B29),0),IF(Paramètres!$D$24="Niveau",IFERROR(SUMIFS(TableauB15[Effectif],TableauB15[Sexe],'Ecart rémunérations'!K$10,TableauB15[Age],'Ecart rémunérations'!$C29,TableauB15[Age],'Ecart rémunérations'!$D29,TableauB15[Niveau],'Ecart rémunérations'!$B29),0),IF(Paramètres!$D$24="Info libre",IFERROR(SUMIFS(TableauB15[Effectif],TableauB15[Sexe],'Ecart rémunérations'!K$10,TableauB15[Age],'Ecart rémunérations'!$C29,TableauB15[Age],'Ecart rémunérations'!$D29,TableauB15[Info libre],'Ecart rémunérations'!$B29),0)))))</f>
        <v>0</v>
      </c>
      <c r="L29" s="49">
        <f>IF(Paramètres!$D$24="CSP H/F",IFERROR(SUMIFS(TableauB15[Effectif],TableauB15[Sexe],'Ecart rémunérations'!L$10,TableauB15[Age],'Ecart rémunérations'!$C29,TableauB15[Age],'Ecart rémunérations'!$D29,TableauB15[CSP Parite],'Ecart rémunérations'!$B29),0),IF(Paramètres!$D$24="Coefficient",IFERROR(SUMIFS(TableauB15[Effectif],TableauB15[Sexe],'Ecart rémunérations'!L$10,TableauB15[Age],'Ecart rémunérations'!$C29,TableauB15[Age],'Ecart rémunérations'!$D29,TableauB15[Coefficient],'Ecart rémunérations'!$B29),0),IF(Paramètres!$D$24="Niveau",IFERROR(SUMIFS(TableauB15[Effectif],TableauB15[Sexe],'Ecart rémunérations'!L$10,TableauB15[Age],'Ecart rémunérations'!$C29,TableauB15[Age],'Ecart rémunérations'!$D29,TableauB15[Niveau],'Ecart rémunérations'!$B29),0),IF(Paramètres!$D$24="Info libre",IFERROR(SUMIFS(TableauB15[Effectif],TableauB15[Sexe],'Ecart rémunérations'!L$10,TableauB15[Age],'Ecart rémunérations'!$C29,TableauB15[Age],'Ecart rémunérations'!$D29,TableauB15[Info libre],'Ecart rémunérations'!$B29),0)))))</f>
        <v>0</v>
      </c>
      <c r="M29" s="45">
        <f t="shared" si="2"/>
        <v>0</v>
      </c>
      <c r="N29" s="45">
        <f t="shared" si="3"/>
        <v>0</v>
      </c>
      <c r="O29" s="46">
        <f t="shared" si="4"/>
        <v>0</v>
      </c>
    </row>
    <row r="30" spans="1:15" ht="24" x14ac:dyDescent="0.35">
      <c r="A30" s="193" t="str">
        <f>_xll.Assistant.XL.MASQUERLIGNESI(OR($B30="0",$B30=0,$B30=""))</f>
        <v/>
      </c>
      <c r="B30" s="194" t="str">
        <f>IF(Paramètres!$D$24="Coefficient",Paramètres!$X$6,IF(Paramètres!$D$24="Niveau",Paramètres!$AB$6,IF(Paramètres!$D$24="CSP H/F","Ingénieur et cadre",IF(Paramètres!$D$24="Info libre",Paramètres!$AF$6,"0"))))</f>
        <v>Catégorie 3</v>
      </c>
      <c r="C30" s="194" t="s">
        <v>37</v>
      </c>
      <c r="D30" s="194" t="s">
        <v>38</v>
      </c>
      <c r="E30" s="220"/>
      <c r="F30" s="47" t="s">
        <v>16</v>
      </c>
      <c r="G30" s="48">
        <f>IF(Paramètres!$D$24="CSP H/F",IF(N30=0,0,IFERROR((SUMIFS(TableauB15[Rémunération annuelle ETP],TableauB15[Sexe],'Ecart rémunérations'!G$10,TableauB15[Age],'Ecart rémunérations'!$C30,TableauB15[Age],'Ecart rémunérations'!$D30,TableauB15[CSP Parite],'Ecart rémunérations'!$B30)/K30),0)),IF(Paramètres!$D$24="Coefficient",IF(N30=0,0,IFERROR((SUMIFS(TableauB15[Rémunération annuelle ETP],TableauB15[Sexe],'Ecart rémunérations'!G$10,TableauB15[Age],'Ecart rémunérations'!$C30,TableauB15[Age],'Ecart rémunérations'!$D30,TableauB15[Coefficient],'Ecart rémunérations'!$B30)/K30),0)),IF(Paramètres!$D$24="Niveau",IF(N30=0,0,IFERROR((SUMIFS(TableauB15[Rémunération annuelle ETP],TableauB15[Sexe],'Ecart rémunérations'!G$10,TableauB15[Age],'Ecart rémunérations'!$C30,TableauB15[Age],'Ecart rémunérations'!$D30,TableauB15[Niveau],'Ecart rémunérations'!$B30)/K30),0)),IF(Paramètres!$D$24="Info libre",IF(N30=0,0,IFERROR((SUMIFS(TableauB15[Rémunération annuelle ETP],TableauB15[Sexe],'Ecart rémunérations'!G$10,TableauB15[Age],'Ecart rémunérations'!$C30,TableauB15[Age],'Ecart rémunérations'!$D30,TableauB15[Info libre],'Ecart rémunérations'!$B30)/K30),0))))))</f>
        <v>0</v>
      </c>
      <c r="H30" s="48">
        <f>IF(Paramètres!$D$24="CSP H/F",IF(N30=0,0,IFERROR((SUMIFS(TableauB15[Rémunération annuelle ETP],TableauB15[Sexe],'Ecart rémunérations'!H$10,TableauB15[Age],'Ecart rémunérations'!$C30,TableauB15[Age],'Ecart rémunérations'!$D30,TableauB15[CSP Parite],'Ecart rémunérations'!$B30)/L30),0)),IF(Paramètres!$D$24="Coefficient",IF(N30=0,0,IFERROR((SUMIFS(TableauB15[Rémunération annuelle ETP],TableauB15[Sexe],'Ecart rémunérations'!H$10,TableauB15[Age],'Ecart rémunérations'!$C30,TableauB15[Age],'Ecart rémunérations'!$D30,TableauB15[Coefficient],'Ecart rémunérations'!$B30)/L30),0)),IF(Paramètres!$D$24="Niveau",IF(N30=0,0,IFERROR((SUMIFS(TableauB15[Rémunération annuelle ETP],TableauB15[Sexe],'Ecart rémunérations'!H$10,TableauB15[Age],'Ecart rémunérations'!$C30,TableauB15[Age],'Ecart rémunérations'!$D30,TableauB15[Niveau],'Ecart rémunérations'!$B30)/L30),0)),IF(Paramètres!$D$24="Info libre",IF(N30=0,0,IFERROR((SUMIFS(TableauB15[Rémunération annuelle ETP],TableauB15[Sexe],'Ecart rémunérations'!H$10,TableauB15[Age],'Ecart rémunérations'!$C30,TableauB15[Age],'Ecart rémunérations'!$D30,TableauB15[Info libre],'Ecart rémunérations'!$B30)/L30),0))))))</f>
        <v>0</v>
      </c>
      <c r="I30" s="44" t="str">
        <f t="shared" si="1"/>
        <v xml:space="preserve"> </v>
      </c>
      <c r="J30" s="44" t="str">
        <f t="shared" si="0"/>
        <v xml:space="preserve"> </v>
      </c>
      <c r="K30" s="49">
        <f>IF(Paramètres!$D$24="CSP H/F",IFERROR(SUMIFS(TableauB15[Effectif],TableauB15[Sexe],'Ecart rémunérations'!K$10,TableauB15[Age],'Ecart rémunérations'!$C30,TableauB15[Age],'Ecart rémunérations'!$D30,TableauB15[CSP Parite],'Ecart rémunérations'!$B30),0),IF(Paramètres!$D$24="Coefficient",IFERROR(SUMIFS(TableauB15[Effectif],TableauB15[Sexe],'Ecart rémunérations'!K$10,TableauB15[Age],'Ecart rémunérations'!$C30,TableauB15[Age],'Ecart rémunérations'!$D30,TableauB15[Coefficient],'Ecart rémunérations'!$B30),0),IF(Paramètres!$D$24="Niveau",IFERROR(SUMIFS(TableauB15[Effectif],TableauB15[Sexe],'Ecart rémunérations'!K$10,TableauB15[Age],'Ecart rémunérations'!$C30,TableauB15[Age],'Ecart rémunérations'!$D30,TableauB15[Niveau],'Ecart rémunérations'!$B30),0),IF(Paramètres!$D$24="Info libre",IFERROR(SUMIFS(TableauB15[Effectif],TableauB15[Sexe],'Ecart rémunérations'!K$10,TableauB15[Age],'Ecart rémunérations'!$C30,TableauB15[Age],'Ecart rémunérations'!$D30,TableauB15[Info libre],'Ecart rémunérations'!$B30),0)))))</f>
        <v>0</v>
      </c>
      <c r="L30" s="49">
        <f>IF(Paramètres!$D$24="CSP H/F",IFERROR(SUMIFS(TableauB15[Effectif],TableauB15[Sexe],'Ecart rémunérations'!L$10,TableauB15[Age],'Ecart rémunérations'!$C30,TableauB15[Age],'Ecart rémunérations'!$D30,TableauB15[CSP Parite],'Ecart rémunérations'!$B30),0),IF(Paramètres!$D$24="Coefficient",IFERROR(SUMIFS(TableauB15[Effectif],TableauB15[Sexe],'Ecart rémunérations'!L$10,TableauB15[Age],'Ecart rémunérations'!$C30,TableauB15[Age],'Ecart rémunérations'!$D30,TableauB15[Coefficient],'Ecart rémunérations'!$B30),0),IF(Paramètres!$D$24="Niveau",IFERROR(SUMIFS(TableauB15[Effectif],TableauB15[Sexe],'Ecart rémunérations'!L$10,TableauB15[Age],'Ecart rémunérations'!$C30,TableauB15[Age],'Ecart rémunérations'!$D30,TableauB15[Niveau],'Ecart rémunérations'!$B30),0),IF(Paramètres!$D$24="Info libre",IFERROR(SUMIFS(TableauB15[Effectif],TableauB15[Sexe],'Ecart rémunérations'!L$10,TableauB15[Age],'Ecart rémunérations'!$C30,TableauB15[Age],'Ecart rémunérations'!$D30,TableauB15[Info libre],'Ecart rémunérations'!$B30),0)))))</f>
        <v>0</v>
      </c>
      <c r="M30" s="45">
        <f t="shared" si="2"/>
        <v>0</v>
      </c>
      <c r="N30" s="45">
        <f t="shared" si="3"/>
        <v>0</v>
      </c>
      <c r="O30" s="46">
        <f t="shared" si="4"/>
        <v>0</v>
      </c>
    </row>
    <row r="31" spans="1:15" ht="24" x14ac:dyDescent="0.35">
      <c r="A31" s="193" t="str">
        <f>_xll.Assistant.XL.MASQUERLIGNESI(OR($B31="0",$B31=0,$B31=""))</f>
        <v/>
      </c>
      <c r="B31" s="194" t="str">
        <f>IF(Paramètres!$D$24="Coefficient",Paramètres!$X$7,IF(Paramètres!$D$24="Niveau",Paramètres!$AB$7,IF(Paramètres!$D$24="CSP H/F","0",IF(Paramètres!$D$24="Info libre",Paramètres!$AF$7,"0"))))</f>
        <v>Catégorie 4</v>
      </c>
      <c r="C31" s="194" t="s">
        <v>33</v>
      </c>
      <c r="D31" s="194" t="s">
        <v>21</v>
      </c>
      <c r="E31" s="220" t="str">
        <f>B31</f>
        <v>Catégorie 4</v>
      </c>
      <c r="F31" s="47" t="s">
        <v>13</v>
      </c>
      <c r="G31" s="48">
        <f>IF(Paramètres!$D$24="CSP H/F",IF(N31=0,0,IFERROR((SUMIFS(TableauB15[Rémunération annuelle ETP],TableauB15[Sexe],'Ecart rémunérations'!G$10,TableauB15[Age],'Ecart rémunérations'!$C31,TableauB15[Age],'Ecart rémunérations'!$D31,TableauB15[CSP Parite],'Ecart rémunérations'!$B31)/K31),0)),IF(Paramètres!$D$24="Coefficient",IF(N31=0,0,IFERROR((SUMIFS(TableauB15[Rémunération annuelle ETP],TableauB15[Sexe],'Ecart rémunérations'!G$10,TableauB15[Age],'Ecart rémunérations'!$C31,TableauB15[Age],'Ecart rémunérations'!$D31,TableauB15[Coefficient],'Ecart rémunérations'!$B31)/K31),0)),IF(Paramètres!$D$24="Niveau",IF(N31=0,0,IFERROR((SUMIFS(TableauB15[Rémunération annuelle ETP],TableauB15[Sexe],'Ecart rémunérations'!G$10,TableauB15[Age],'Ecart rémunérations'!$C31,TableauB15[Age],'Ecart rémunérations'!$D31,TableauB15[Niveau],'Ecart rémunérations'!$B31)/K31),0)),IF(Paramètres!$D$24="Info libre",IF(N31=0,0,IFERROR((SUMIFS(TableauB15[Rémunération annuelle ETP],TableauB15[Sexe],'Ecart rémunérations'!G$10,TableauB15[Age],'Ecart rémunérations'!$C31,TableauB15[Age],'Ecart rémunérations'!$D31,TableauB15[Info libre],'Ecart rémunérations'!$B31)/K31),0))))))</f>
        <v>0</v>
      </c>
      <c r="H31" s="48">
        <f>IF(Paramètres!$D$24="CSP H/F",IF(N31=0,0,IFERROR((SUMIFS(TableauB15[Rémunération annuelle ETP],TableauB15[Sexe],'Ecart rémunérations'!H$10,TableauB15[Age],'Ecart rémunérations'!$C31,TableauB15[Age],'Ecart rémunérations'!$D31,TableauB15[CSP Parite],'Ecart rémunérations'!$B31)/L31),0)),IF(Paramètres!$D$24="Coefficient",IF(N31=0,0,IFERROR((SUMIFS(TableauB15[Rémunération annuelle ETP],TableauB15[Sexe],'Ecart rémunérations'!H$10,TableauB15[Age],'Ecart rémunérations'!$C31,TableauB15[Age],'Ecart rémunérations'!$D31,TableauB15[Coefficient],'Ecart rémunérations'!$B31)/L31),0)),IF(Paramètres!$D$24="Niveau",IF(N31=0,0,IFERROR((SUMIFS(TableauB15[Rémunération annuelle ETP],TableauB15[Sexe],'Ecart rémunérations'!H$10,TableauB15[Age],'Ecart rémunérations'!$C31,TableauB15[Age],'Ecart rémunérations'!$D31,TableauB15[Niveau],'Ecart rémunérations'!$B31)/L31),0)),IF(Paramètres!$D$24="Info libre",IF(N31=0,0,IFERROR((SUMIFS(TableauB15[Rémunération annuelle ETP],TableauB15[Sexe],'Ecart rémunérations'!H$10,TableauB15[Age],'Ecart rémunérations'!$C31,TableauB15[Age],'Ecart rémunérations'!$D31,TableauB15[Info libre],'Ecart rémunérations'!$B31)/L31),0))))))</f>
        <v>0</v>
      </c>
      <c r="I31" s="44" t="str">
        <f t="shared" si="1"/>
        <v xml:space="preserve"> </v>
      </c>
      <c r="J31" s="44" t="str">
        <f t="shared" si="0"/>
        <v xml:space="preserve"> </v>
      </c>
      <c r="K31" s="49">
        <f>IF(Paramètres!$D$24="CSP H/F",IFERROR(SUMIFS(TableauB15[Effectif],TableauB15[Sexe],'Ecart rémunérations'!K$10,TableauB15[Age],'Ecart rémunérations'!$C31,TableauB15[Age],'Ecart rémunérations'!$D31,TableauB15[CSP Parite],'Ecart rémunérations'!$B31),0),IF(Paramètres!$D$24="Coefficient",IFERROR(SUMIFS(TableauB15[Effectif],TableauB15[Sexe],'Ecart rémunérations'!K$10,TableauB15[Age],'Ecart rémunérations'!$C31,TableauB15[Age],'Ecart rémunérations'!$D31,TableauB15[Coefficient],'Ecart rémunérations'!$B31),0),IF(Paramètres!$D$24="Niveau",IFERROR(SUMIFS(TableauB15[Effectif],TableauB15[Sexe],'Ecart rémunérations'!K$10,TableauB15[Age],'Ecart rémunérations'!$C31,TableauB15[Age],'Ecart rémunérations'!$D31,TableauB15[Niveau],'Ecart rémunérations'!$B31),0),IF(Paramètres!$D$24="Info libre",IFERROR(SUMIFS(TableauB15[Effectif],TableauB15[Sexe],'Ecart rémunérations'!K$10,TableauB15[Age],'Ecart rémunérations'!$C31,TableauB15[Age],'Ecart rémunérations'!$D31,TableauB15[Info libre],'Ecart rémunérations'!$B31),0)))))</f>
        <v>0</v>
      </c>
      <c r="L31" s="49">
        <f>IF(Paramètres!$D$24="CSP H/F",IFERROR(SUMIFS(TableauB15[Effectif],TableauB15[Sexe],'Ecart rémunérations'!L$10,TableauB15[Age],'Ecart rémunérations'!$C31,TableauB15[Age],'Ecart rémunérations'!$D31,TableauB15[CSP Parite],'Ecart rémunérations'!$B31),0),IF(Paramètres!$D$24="Coefficient",IFERROR(SUMIFS(TableauB15[Effectif],TableauB15[Sexe],'Ecart rémunérations'!L$10,TableauB15[Age],'Ecart rémunérations'!$C31,TableauB15[Age],'Ecart rémunérations'!$D31,TableauB15[Coefficient],'Ecart rémunérations'!$B31),0),IF(Paramètres!$D$24="Niveau",IFERROR(SUMIFS(TableauB15[Effectif],TableauB15[Sexe],'Ecart rémunérations'!L$10,TableauB15[Age],'Ecart rémunérations'!$C31,TableauB15[Age],'Ecart rémunérations'!$D31,TableauB15[Niveau],'Ecart rémunérations'!$B31),0),IF(Paramètres!$D$24="Info libre",IFERROR(SUMIFS(TableauB15[Effectif],TableauB15[Sexe],'Ecart rémunérations'!L$10,TableauB15[Age],'Ecart rémunérations'!$C31,TableauB15[Age],'Ecart rémunérations'!$D31,TableauB15[Info libre],'Ecart rémunérations'!$B31),0)))))</f>
        <v>0</v>
      </c>
      <c r="M31" s="45">
        <f t="shared" si="2"/>
        <v>0</v>
      </c>
      <c r="N31" s="45">
        <f t="shared" si="3"/>
        <v>0</v>
      </c>
      <c r="O31" s="46">
        <f t="shared" si="4"/>
        <v>0</v>
      </c>
    </row>
    <row r="32" spans="1:15" ht="24" x14ac:dyDescent="0.35">
      <c r="A32" s="193" t="str">
        <f>_xll.Assistant.XL.MASQUERLIGNESI(OR($B32="0",$B32=0,$B32=""))</f>
        <v/>
      </c>
      <c r="B32" s="194" t="str">
        <f>IF(Paramètres!$D$24="Coefficient",Paramètres!$X$7,IF(Paramètres!$D$24="Niveau",Paramètres!$AB$7,IF(Paramètres!$D$24="CSP H/F","0",IF(Paramètres!$D$24="Info libre",Paramètres!$AF$7,"0"))))</f>
        <v>Catégorie 4</v>
      </c>
      <c r="C32" s="194" t="s">
        <v>34</v>
      </c>
      <c r="D32" s="194" t="s">
        <v>35</v>
      </c>
      <c r="E32" s="220"/>
      <c r="F32" s="47" t="s">
        <v>14</v>
      </c>
      <c r="G32" s="48">
        <f>IF(Paramètres!$D$24="CSP H/F",IF(N32=0,0,IFERROR((SUMIFS(TableauB15[Rémunération annuelle ETP],TableauB15[Sexe],'Ecart rémunérations'!G$10,TableauB15[Age],'Ecart rémunérations'!$C32,TableauB15[Age],'Ecart rémunérations'!$D32,TableauB15[CSP Parite],'Ecart rémunérations'!$B32)/K32),0)),IF(Paramètres!$D$24="Coefficient",IF(N32=0,0,IFERROR((SUMIFS(TableauB15[Rémunération annuelle ETP],TableauB15[Sexe],'Ecart rémunérations'!G$10,TableauB15[Age],'Ecart rémunérations'!$C32,TableauB15[Age],'Ecart rémunérations'!$D32,TableauB15[Coefficient],'Ecart rémunérations'!$B32)/K32),0)),IF(Paramètres!$D$24="Niveau",IF(N32=0,0,IFERROR((SUMIFS(TableauB15[Rémunération annuelle ETP],TableauB15[Sexe],'Ecart rémunérations'!G$10,TableauB15[Age],'Ecart rémunérations'!$C32,TableauB15[Age],'Ecart rémunérations'!$D32,TableauB15[Niveau],'Ecart rémunérations'!$B32)/K32),0)),IF(Paramètres!$D$24="Info libre",IF(N32=0,0,IFERROR((SUMIFS(TableauB15[Rémunération annuelle ETP],TableauB15[Sexe],'Ecart rémunérations'!G$10,TableauB15[Age],'Ecart rémunérations'!$C32,TableauB15[Age],'Ecart rémunérations'!$D32,TableauB15[Info libre],'Ecart rémunérations'!$B32)/K32),0))))))</f>
        <v>0</v>
      </c>
      <c r="H32" s="48">
        <f>IF(Paramètres!$D$24="CSP H/F",IF(N32=0,0,IFERROR((SUMIFS(TableauB15[Rémunération annuelle ETP],TableauB15[Sexe],'Ecart rémunérations'!H$10,TableauB15[Age],'Ecart rémunérations'!$C32,TableauB15[Age],'Ecart rémunérations'!$D32,TableauB15[CSP Parite],'Ecart rémunérations'!$B32)/L32),0)),IF(Paramètres!$D$24="Coefficient",IF(N32=0,0,IFERROR((SUMIFS(TableauB15[Rémunération annuelle ETP],TableauB15[Sexe],'Ecart rémunérations'!H$10,TableauB15[Age],'Ecart rémunérations'!$C32,TableauB15[Age],'Ecart rémunérations'!$D32,TableauB15[Coefficient],'Ecart rémunérations'!$B32)/L32),0)),IF(Paramètres!$D$24="Niveau",IF(N32=0,0,IFERROR((SUMIFS(TableauB15[Rémunération annuelle ETP],TableauB15[Sexe],'Ecart rémunérations'!H$10,TableauB15[Age],'Ecart rémunérations'!$C32,TableauB15[Age],'Ecart rémunérations'!$D32,TableauB15[Niveau],'Ecart rémunérations'!$B32)/L32),0)),IF(Paramètres!$D$24="Info libre",IF(N32=0,0,IFERROR((SUMIFS(TableauB15[Rémunération annuelle ETP],TableauB15[Sexe],'Ecart rémunérations'!H$10,TableauB15[Age],'Ecart rémunérations'!$C32,TableauB15[Age],'Ecart rémunérations'!$D32,TableauB15[Info libre],'Ecart rémunérations'!$B32)/L32),0))))))</f>
        <v>0</v>
      </c>
      <c r="I32" s="44" t="str">
        <f t="shared" si="1"/>
        <v xml:space="preserve"> </v>
      </c>
      <c r="J32" s="44" t="str">
        <f t="shared" si="0"/>
        <v xml:space="preserve"> </v>
      </c>
      <c r="K32" s="49">
        <f>IF(Paramètres!$D$24="CSP H/F",IFERROR(SUMIFS(TableauB15[Effectif],TableauB15[Sexe],'Ecart rémunérations'!K$10,TableauB15[Age],'Ecart rémunérations'!$C32,TableauB15[Age],'Ecart rémunérations'!$D32,TableauB15[CSP Parite],'Ecart rémunérations'!$B32),0),IF(Paramètres!$D$24="Coefficient",IFERROR(SUMIFS(TableauB15[Effectif],TableauB15[Sexe],'Ecart rémunérations'!K$10,TableauB15[Age],'Ecart rémunérations'!$C32,TableauB15[Age],'Ecart rémunérations'!$D32,TableauB15[Coefficient],'Ecart rémunérations'!$B32),0),IF(Paramètres!$D$24="Niveau",IFERROR(SUMIFS(TableauB15[Effectif],TableauB15[Sexe],'Ecart rémunérations'!K$10,TableauB15[Age],'Ecart rémunérations'!$C32,TableauB15[Age],'Ecart rémunérations'!$D32,TableauB15[Niveau],'Ecart rémunérations'!$B32),0),IF(Paramètres!$D$24="Info libre",IFERROR(SUMIFS(TableauB15[Effectif],TableauB15[Sexe],'Ecart rémunérations'!K$10,TableauB15[Age],'Ecart rémunérations'!$C32,TableauB15[Age],'Ecart rémunérations'!$D32,TableauB15[Info libre],'Ecart rémunérations'!$B32),0)))))</f>
        <v>0</v>
      </c>
      <c r="L32" s="49">
        <f>IF(Paramètres!$D$24="CSP H/F",IFERROR(SUMIFS(TableauB15[Effectif],TableauB15[Sexe],'Ecart rémunérations'!L$10,TableauB15[Age],'Ecart rémunérations'!$C32,TableauB15[Age],'Ecart rémunérations'!$D32,TableauB15[CSP Parite],'Ecart rémunérations'!$B32),0),IF(Paramètres!$D$24="Coefficient",IFERROR(SUMIFS(TableauB15[Effectif],TableauB15[Sexe],'Ecart rémunérations'!L$10,TableauB15[Age],'Ecart rémunérations'!$C32,TableauB15[Age],'Ecart rémunérations'!$D32,TableauB15[Coefficient],'Ecart rémunérations'!$B32),0),IF(Paramètres!$D$24="Niveau",IFERROR(SUMIFS(TableauB15[Effectif],TableauB15[Sexe],'Ecart rémunérations'!L$10,TableauB15[Age],'Ecart rémunérations'!$C32,TableauB15[Age],'Ecart rémunérations'!$D32,TableauB15[Niveau],'Ecart rémunérations'!$B32),0),IF(Paramètres!$D$24="Info libre",IFERROR(SUMIFS(TableauB15[Effectif],TableauB15[Sexe],'Ecart rémunérations'!L$10,TableauB15[Age],'Ecart rémunérations'!$C32,TableauB15[Age],'Ecart rémunérations'!$D32,TableauB15[Info libre],'Ecart rémunérations'!$B32),0)))))</f>
        <v>0</v>
      </c>
      <c r="M32" s="45">
        <f t="shared" si="2"/>
        <v>0</v>
      </c>
      <c r="N32" s="45">
        <f t="shared" si="3"/>
        <v>0</v>
      </c>
      <c r="O32" s="46">
        <f t="shared" si="4"/>
        <v>0</v>
      </c>
    </row>
    <row r="33" spans="1:15" ht="24" x14ac:dyDescent="0.35">
      <c r="A33" s="193" t="str">
        <f>_xll.Assistant.XL.MASQUERLIGNESI(OR($B33="0",$B33=0,$B33=""))</f>
        <v/>
      </c>
      <c r="B33" s="194" t="str">
        <f>IF(Paramètres!$D$24="Coefficient",Paramètres!$X$7,IF(Paramètres!$D$24="Niveau",Paramètres!$AB$7,IF(Paramètres!$D$24="CSP H/F","0",IF(Paramètres!$D$24="Info libre",Paramètres!$AF$7,"0"))))</f>
        <v>Catégorie 4</v>
      </c>
      <c r="C33" s="194" t="s">
        <v>36</v>
      </c>
      <c r="D33" s="194" t="s">
        <v>40</v>
      </c>
      <c r="E33" s="220"/>
      <c r="F33" s="47" t="s">
        <v>15</v>
      </c>
      <c r="G33" s="48">
        <f>IF(Paramètres!$D$24="CSP H/F",IF(N33=0,0,IFERROR((SUMIFS(TableauB15[Rémunération annuelle ETP],TableauB15[Sexe],'Ecart rémunérations'!G$10,TableauB15[Age],'Ecart rémunérations'!$C33,TableauB15[Age],'Ecart rémunérations'!$D33,TableauB15[CSP Parite],'Ecart rémunérations'!$B33)/K33),0)),IF(Paramètres!$D$24="Coefficient",IF(N33=0,0,IFERROR((SUMIFS(TableauB15[Rémunération annuelle ETP],TableauB15[Sexe],'Ecart rémunérations'!G$10,TableauB15[Age],'Ecart rémunérations'!$C33,TableauB15[Age],'Ecart rémunérations'!$D33,TableauB15[Coefficient],'Ecart rémunérations'!$B33)/K33),0)),IF(Paramètres!$D$24="Niveau",IF(N33=0,0,IFERROR((SUMIFS(TableauB15[Rémunération annuelle ETP],TableauB15[Sexe],'Ecart rémunérations'!G$10,TableauB15[Age],'Ecart rémunérations'!$C33,TableauB15[Age],'Ecart rémunérations'!$D33,TableauB15[Niveau],'Ecart rémunérations'!$B33)/K33),0)),IF(Paramètres!$D$24="Info libre",IF(N33=0,0,IFERROR((SUMIFS(TableauB15[Rémunération annuelle ETP],TableauB15[Sexe],'Ecart rémunérations'!G$10,TableauB15[Age],'Ecart rémunérations'!$C33,TableauB15[Age],'Ecart rémunérations'!$D33,TableauB15[Info libre],'Ecart rémunérations'!$B33)/K33),0))))))</f>
        <v>0</v>
      </c>
      <c r="H33" s="48">
        <f>IF(Paramètres!$D$24="CSP H/F",IF(N33=0,0,IFERROR((SUMIFS(TableauB15[Rémunération annuelle ETP],TableauB15[Sexe],'Ecart rémunérations'!H$10,TableauB15[Age],'Ecart rémunérations'!$C33,TableauB15[Age],'Ecart rémunérations'!$D33,TableauB15[CSP Parite],'Ecart rémunérations'!$B33)/L33),0)),IF(Paramètres!$D$24="Coefficient",IF(N33=0,0,IFERROR((SUMIFS(TableauB15[Rémunération annuelle ETP],TableauB15[Sexe],'Ecart rémunérations'!H$10,TableauB15[Age],'Ecart rémunérations'!$C33,TableauB15[Age],'Ecart rémunérations'!$D33,TableauB15[Coefficient],'Ecart rémunérations'!$B33)/L33),0)),IF(Paramètres!$D$24="Niveau",IF(N33=0,0,IFERROR((SUMIFS(TableauB15[Rémunération annuelle ETP],TableauB15[Sexe],'Ecart rémunérations'!H$10,TableauB15[Age],'Ecart rémunérations'!$C33,TableauB15[Age],'Ecart rémunérations'!$D33,TableauB15[Niveau],'Ecart rémunérations'!$B33)/L33),0)),IF(Paramètres!$D$24="Info libre",IF(N33=0,0,IFERROR((SUMIFS(TableauB15[Rémunération annuelle ETP],TableauB15[Sexe],'Ecart rémunérations'!H$10,TableauB15[Age],'Ecart rémunérations'!$C33,TableauB15[Age],'Ecart rémunérations'!$D33,TableauB15[Info libre],'Ecart rémunérations'!$B33)/L33),0))))))</f>
        <v>0</v>
      </c>
      <c r="I33" s="44" t="str">
        <f t="shared" si="1"/>
        <v xml:space="preserve"> </v>
      </c>
      <c r="J33" s="44" t="str">
        <f t="shared" si="0"/>
        <v xml:space="preserve"> </v>
      </c>
      <c r="K33" s="49">
        <f>IF(Paramètres!$D$24="CSP H/F",IFERROR(SUMIFS(TableauB15[Effectif],TableauB15[Sexe],'Ecart rémunérations'!K$10,TableauB15[Age],'Ecart rémunérations'!$C33,TableauB15[Age],'Ecart rémunérations'!$D33,TableauB15[CSP Parite],'Ecart rémunérations'!$B33),0),IF(Paramètres!$D$24="Coefficient",IFERROR(SUMIFS(TableauB15[Effectif],TableauB15[Sexe],'Ecart rémunérations'!K$10,TableauB15[Age],'Ecart rémunérations'!$C33,TableauB15[Age],'Ecart rémunérations'!$D33,TableauB15[Coefficient],'Ecart rémunérations'!$B33),0),IF(Paramètres!$D$24="Niveau",IFERROR(SUMIFS(TableauB15[Effectif],TableauB15[Sexe],'Ecart rémunérations'!K$10,TableauB15[Age],'Ecart rémunérations'!$C33,TableauB15[Age],'Ecart rémunérations'!$D33,TableauB15[Niveau],'Ecart rémunérations'!$B33),0),IF(Paramètres!$D$24="Info libre",IFERROR(SUMIFS(TableauB15[Effectif],TableauB15[Sexe],'Ecart rémunérations'!K$10,TableauB15[Age],'Ecart rémunérations'!$C33,TableauB15[Age],'Ecart rémunérations'!$D33,TableauB15[Info libre],'Ecart rémunérations'!$B33),0)))))</f>
        <v>0</v>
      </c>
      <c r="L33" s="49">
        <f>IF(Paramètres!$D$24="CSP H/F",IFERROR(SUMIFS(TableauB15[Effectif],TableauB15[Sexe],'Ecart rémunérations'!L$10,TableauB15[Age],'Ecart rémunérations'!$C33,TableauB15[Age],'Ecart rémunérations'!$D33,TableauB15[CSP Parite],'Ecart rémunérations'!$B33),0),IF(Paramètres!$D$24="Coefficient",IFERROR(SUMIFS(TableauB15[Effectif],TableauB15[Sexe],'Ecart rémunérations'!L$10,TableauB15[Age],'Ecart rémunérations'!$C33,TableauB15[Age],'Ecart rémunérations'!$D33,TableauB15[Coefficient],'Ecart rémunérations'!$B33),0),IF(Paramètres!$D$24="Niveau",IFERROR(SUMIFS(TableauB15[Effectif],TableauB15[Sexe],'Ecart rémunérations'!L$10,TableauB15[Age],'Ecart rémunérations'!$C33,TableauB15[Age],'Ecart rémunérations'!$D33,TableauB15[Niveau],'Ecart rémunérations'!$B33),0),IF(Paramètres!$D$24="Info libre",IFERROR(SUMIFS(TableauB15[Effectif],TableauB15[Sexe],'Ecart rémunérations'!L$10,TableauB15[Age],'Ecart rémunérations'!$C33,TableauB15[Age],'Ecart rémunérations'!$D33,TableauB15[Info libre],'Ecart rémunérations'!$B33),0)))))</f>
        <v>0</v>
      </c>
      <c r="M33" s="45">
        <f t="shared" si="2"/>
        <v>0</v>
      </c>
      <c r="N33" s="45">
        <f t="shared" si="3"/>
        <v>0</v>
      </c>
      <c r="O33" s="46">
        <f t="shared" si="4"/>
        <v>0</v>
      </c>
    </row>
    <row r="34" spans="1:15" ht="24" x14ac:dyDescent="0.35">
      <c r="A34" s="193" t="str">
        <f>_xll.Assistant.XL.MASQUERLIGNESI(OR($B34="0",$B34=0,$B34=""))</f>
        <v/>
      </c>
      <c r="B34" s="194" t="str">
        <f>IF(Paramètres!$D$24="Coefficient",Paramètres!$X$7,IF(Paramètres!$D$24="Niveau",Paramètres!$AB$7,IF(Paramètres!$D$24="CSP H/F","0",IF(Paramètres!$D$24="Info libre",Paramètres!$AF$7,"0"))))</f>
        <v>Catégorie 4</v>
      </c>
      <c r="C34" s="194" t="s">
        <v>37</v>
      </c>
      <c r="D34" s="194" t="s">
        <v>38</v>
      </c>
      <c r="E34" s="220"/>
      <c r="F34" s="47" t="s">
        <v>16</v>
      </c>
      <c r="G34" s="48">
        <f>IF(Paramètres!$D$24="CSP H/F",IF(N34=0,0,IFERROR((SUMIFS(TableauB15[Rémunération annuelle ETP],TableauB15[Sexe],'Ecart rémunérations'!G$10,TableauB15[Age],'Ecart rémunérations'!$C34,TableauB15[Age],'Ecart rémunérations'!$D34,TableauB15[CSP Parite],'Ecart rémunérations'!$B34)/K34),0)),IF(Paramètres!$D$24="Coefficient",IF(N34=0,0,IFERROR((SUMIFS(TableauB15[Rémunération annuelle ETP],TableauB15[Sexe],'Ecart rémunérations'!G$10,TableauB15[Age],'Ecart rémunérations'!$C34,TableauB15[Age],'Ecart rémunérations'!$D34,TableauB15[Coefficient],'Ecart rémunérations'!$B34)/K34),0)),IF(Paramètres!$D$24="Niveau",IF(N34=0,0,IFERROR((SUMIFS(TableauB15[Rémunération annuelle ETP],TableauB15[Sexe],'Ecart rémunérations'!G$10,TableauB15[Age],'Ecart rémunérations'!$C34,TableauB15[Age],'Ecart rémunérations'!$D34,TableauB15[Niveau],'Ecart rémunérations'!$B34)/K34),0)),IF(Paramètres!$D$24="Info libre",IF(N34=0,0,IFERROR((SUMIFS(TableauB15[Rémunération annuelle ETP],TableauB15[Sexe],'Ecart rémunérations'!G$10,TableauB15[Age],'Ecart rémunérations'!$C34,TableauB15[Age],'Ecart rémunérations'!$D34,TableauB15[Info libre],'Ecart rémunérations'!$B34)/K34),0))))))</f>
        <v>0</v>
      </c>
      <c r="H34" s="48">
        <f>IF(Paramètres!$D$24="CSP H/F",IF(N34=0,0,IFERROR((SUMIFS(TableauB15[Rémunération annuelle ETP],TableauB15[Sexe],'Ecart rémunérations'!H$10,TableauB15[Age],'Ecart rémunérations'!$C34,TableauB15[Age],'Ecart rémunérations'!$D34,TableauB15[CSP Parite],'Ecart rémunérations'!$B34)/L34),0)),IF(Paramètres!$D$24="Coefficient",IF(N34=0,0,IFERROR((SUMIFS(TableauB15[Rémunération annuelle ETP],TableauB15[Sexe],'Ecart rémunérations'!H$10,TableauB15[Age],'Ecart rémunérations'!$C34,TableauB15[Age],'Ecart rémunérations'!$D34,TableauB15[Coefficient],'Ecart rémunérations'!$B34)/L34),0)),IF(Paramètres!$D$24="Niveau",IF(N34=0,0,IFERROR((SUMIFS(TableauB15[Rémunération annuelle ETP],TableauB15[Sexe],'Ecart rémunérations'!H$10,TableauB15[Age],'Ecart rémunérations'!$C34,TableauB15[Age],'Ecart rémunérations'!$D34,TableauB15[Niveau],'Ecart rémunérations'!$B34)/L34),0)),IF(Paramètres!$D$24="Info libre",IF(N34=0,0,IFERROR((SUMIFS(TableauB15[Rémunération annuelle ETP],TableauB15[Sexe],'Ecart rémunérations'!H$10,TableauB15[Age],'Ecart rémunérations'!$C34,TableauB15[Age],'Ecart rémunérations'!$D34,TableauB15[Info libre],'Ecart rémunérations'!$B34)/L34),0))))))</f>
        <v>0</v>
      </c>
      <c r="I34" s="44" t="str">
        <f t="shared" si="1"/>
        <v xml:space="preserve"> </v>
      </c>
      <c r="J34" s="44" t="str">
        <f t="shared" si="0"/>
        <v xml:space="preserve"> </v>
      </c>
      <c r="K34" s="49">
        <f>IF(Paramètres!$D$24="CSP H/F",IFERROR(SUMIFS(TableauB15[Effectif],TableauB15[Sexe],'Ecart rémunérations'!K$10,TableauB15[Age],'Ecart rémunérations'!$C34,TableauB15[Age],'Ecart rémunérations'!$D34,TableauB15[CSP Parite],'Ecart rémunérations'!$B34),0),IF(Paramètres!$D$24="Coefficient",IFERROR(SUMIFS(TableauB15[Effectif],TableauB15[Sexe],'Ecart rémunérations'!K$10,TableauB15[Age],'Ecart rémunérations'!$C34,TableauB15[Age],'Ecart rémunérations'!$D34,TableauB15[Coefficient],'Ecart rémunérations'!$B34),0),IF(Paramètres!$D$24="Niveau",IFERROR(SUMIFS(TableauB15[Effectif],TableauB15[Sexe],'Ecart rémunérations'!K$10,TableauB15[Age],'Ecart rémunérations'!$C34,TableauB15[Age],'Ecart rémunérations'!$D34,TableauB15[Niveau],'Ecart rémunérations'!$B34),0),IF(Paramètres!$D$24="Info libre",IFERROR(SUMIFS(TableauB15[Effectif],TableauB15[Sexe],'Ecart rémunérations'!K$10,TableauB15[Age],'Ecart rémunérations'!$C34,TableauB15[Age],'Ecart rémunérations'!$D34,TableauB15[Info libre],'Ecart rémunérations'!$B34),0)))))</f>
        <v>0</v>
      </c>
      <c r="L34" s="49">
        <f>IF(Paramètres!$D$24="CSP H/F",IFERROR(SUMIFS(TableauB15[Effectif],TableauB15[Sexe],'Ecart rémunérations'!L$10,TableauB15[Age],'Ecart rémunérations'!$C34,TableauB15[Age],'Ecart rémunérations'!$D34,TableauB15[CSP Parite],'Ecart rémunérations'!$B34),0),IF(Paramètres!$D$24="Coefficient",IFERROR(SUMIFS(TableauB15[Effectif],TableauB15[Sexe],'Ecart rémunérations'!L$10,TableauB15[Age],'Ecart rémunérations'!$C34,TableauB15[Age],'Ecart rémunérations'!$D34,TableauB15[Coefficient],'Ecart rémunérations'!$B34),0),IF(Paramètres!$D$24="Niveau",IFERROR(SUMIFS(TableauB15[Effectif],TableauB15[Sexe],'Ecart rémunérations'!L$10,TableauB15[Age],'Ecart rémunérations'!$C34,TableauB15[Age],'Ecart rémunérations'!$D34,TableauB15[Niveau],'Ecart rémunérations'!$B34),0),IF(Paramètres!$D$24="Info libre",IFERROR(SUMIFS(TableauB15[Effectif],TableauB15[Sexe],'Ecart rémunérations'!L$10,TableauB15[Age],'Ecart rémunérations'!$C34,TableauB15[Age],'Ecart rémunérations'!$D34,TableauB15[Info libre],'Ecart rémunérations'!$B34),0)))))</f>
        <v>0</v>
      </c>
      <c r="M34" s="45">
        <f t="shared" si="2"/>
        <v>0</v>
      </c>
      <c r="N34" s="45">
        <f t="shared" si="3"/>
        <v>0</v>
      </c>
      <c r="O34" s="46">
        <f t="shared" si="4"/>
        <v>0</v>
      </c>
    </row>
    <row r="35" spans="1:15" ht="24" x14ac:dyDescent="0.35">
      <c r="A35" s="193" t="str">
        <f>_xll.Assistant.XL.MASQUERLIGNESI(OR($B35="0",$B35=0,$B35=""))</f>
        <v/>
      </c>
      <c r="B35" s="194" t="str">
        <f>IF(Paramètres!$D$24="Coefficient",Paramètres!$X$8,IF(Paramètres!$D$24="Niveau",Paramètres!$AB$8,IF(Paramètres!$D$24="CSP H/F","0",IF(Paramètres!$D$24="Info libre",Paramètres!$AF$8,"0"))))</f>
        <v>Catégorie 5</v>
      </c>
      <c r="C35" s="194" t="s">
        <v>33</v>
      </c>
      <c r="D35" s="194" t="s">
        <v>21</v>
      </c>
      <c r="E35" s="220" t="str">
        <f>B35</f>
        <v>Catégorie 5</v>
      </c>
      <c r="F35" s="47" t="s">
        <v>13</v>
      </c>
      <c r="G35" s="48">
        <f>IF(Paramètres!$D$24="CSP H/F",IF(N35=0,0,IFERROR((SUMIFS(TableauB15[Rémunération annuelle ETP],TableauB15[Sexe],'Ecart rémunérations'!G$10,TableauB15[Age],'Ecart rémunérations'!$C35,TableauB15[Age],'Ecart rémunérations'!$D35,TableauB15[CSP Parite],'Ecart rémunérations'!$B35)/K35),0)),IF(Paramètres!$D$24="Coefficient",IF(N35=0,0,IFERROR((SUMIFS(TableauB15[Rémunération annuelle ETP],TableauB15[Sexe],'Ecart rémunérations'!G$10,TableauB15[Age],'Ecart rémunérations'!$C35,TableauB15[Age],'Ecart rémunérations'!$D35,TableauB15[Coefficient],'Ecart rémunérations'!$B35)/K35),0)),IF(Paramètres!$D$24="Niveau",IF(N35=0,0,IFERROR((SUMIFS(TableauB15[Rémunération annuelle ETP],TableauB15[Sexe],'Ecart rémunérations'!G$10,TableauB15[Age],'Ecart rémunérations'!$C35,TableauB15[Age],'Ecart rémunérations'!$D35,TableauB15[Niveau],'Ecart rémunérations'!$B35)/K35),0)),IF(Paramètres!$D$24="Info libre",IF(N35=0,0,IFERROR((SUMIFS(TableauB15[Rémunération annuelle ETP],TableauB15[Sexe],'Ecart rémunérations'!G$10,TableauB15[Age],'Ecart rémunérations'!$C35,TableauB15[Age],'Ecart rémunérations'!$D35,TableauB15[Info libre],'Ecart rémunérations'!$B35)/K35),0))))))</f>
        <v>0</v>
      </c>
      <c r="H35" s="48">
        <f>IF(Paramètres!$D$24="CSP H/F",IF(N35=0,0,IFERROR((SUMIFS(TableauB15[Rémunération annuelle ETP],TableauB15[Sexe],'Ecart rémunérations'!H$10,TableauB15[Age],'Ecart rémunérations'!$C35,TableauB15[Age],'Ecart rémunérations'!$D35,TableauB15[CSP Parite],'Ecart rémunérations'!$B35)/L35),0)),IF(Paramètres!$D$24="Coefficient",IF(N35=0,0,IFERROR((SUMIFS(TableauB15[Rémunération annuelle ETP],TableauB15[Sexe],'Ecart rémunérations'!H$10,TableauB15[Age],'Ecart rémunérations'!$C35,TableauB15[Age],'Ecart rémunérations'!$D35,TableauB15[Coefficient],'Ecart rémunérations'!$B35)/L35),0)),IF(Paramètres!$D$24="Niveau",IF(N35=0,0,IFERROR((SUMIFS(TableauB15[Rémunération annuelle ETP],TableauB15[Sexe],'Ecart rémunérations'!H$10,TableauB15[Age],'Ecart rémunérations'!$C35,TableauB15[Age],'Ecart rémunérations'!$D35,TableauB15[Niveau],'Ecart rémunérations'!$B35)/L35),0)),IF(Paramètres!$D$24="Info libre",IF(N35=0,0,IFERROR((SUMIFS(TableauB15[Rémunération annuelle ETP],TableauB15[Sexe],'Ecart rémunérations'!H$10,TableauB15[Age],'Ecart rémunérations'!$C35,TableauB15[Age],'Ecart rémunérations'!$D35,TableauB15[Info libre],'Ecart rémunérations'!$B35)/L35),0))))))</f>
        <v>0</v>
      </c>
      <c r="I35" s="44" t="str">
        <f t="shared" si="1"/>
        <v xml:space="preserve"> </v>
      </c>
      <c r="J35" s="44" t="str">
        <f t="shared" si="0"/>
        <v xml:space="preserve"> </v>
      </c>
      <c r="K35" s="49">
        <f>IF(Paramètres!$D$24="CSP H/F",IFERROR(SUMIFS(TableauB15[Effectif],TableauB15[Sexe],'Ecart rémunérations'!K$10,TableauB15[Age],'Ecart rémunérations'!$C35,TableauB15[Age],'Ecart rémunérations'!$D35,TableauB15[CSP Parite],'Ecart rémunérations'!$B35),0),IF(Paramètres!$D$24="Coefficient",IFERROR(SUMIFS(TableauB15[Effectif],TableauB15[Sexe],'Ecart rémunérations'!K$10,TableauB15[Age],'Ecart rémunérations'!$C35,TableauB15[Age],'Ecart rémunérations'!$D35,TableauB15[Coefficient],'Ecart rémunérations'!$B35),0),IF(Paramètres!$D$24="Niveau",IFERROR(SUMIFS(TableauB15[Effectif],TableauB15[Sexe],'Ecart rémunérations'!K$10,TableauB15[Age],'Ecart rémunérations'!$C35,TableauB15[Age],'Ecart rémunérations'!$D35,TableauB15[Niveau],'Ecart rémunérations'!$B35),0),IF(Paramètres!$D$24="Info libre",IFERROR(SUMIFS(TableauB15[Effectif],TableauB15[Sexe],'Ecart rémunérations'!K$10,TableauB15[Age],'Ecart rémunérations'!$C35,TableauB15[Age],'Ecart rémunérations'!$D35,TableauB15[Info libre],'Ecart rémunérations'!$B35),0)))))</f>
        <v>0</v>
      </c>
      <c r="L35" s="49">
        <f>IF(Paramètres!$D$24="CSP H/F",IFERROR(SUMIFS(TableauB15[Effectif],TableauB15[Sexe],'Ecart rémunérations'!L$10,TableauB15[Age],'Ecart rémunérations'!$C35,TableauB15[Age],'Ecart rémunérations'!$D35,TableauB15[CSP Parite],'Ecart rémunérations'!$B35),0),IF(Paramètres!$D$24="Coefficient",IFERROR(SUMIFS(TableauB15[Effectif],TableauB15[Sexe],'Ecart rémunérations'!L$10,TableauB15[Age],'Ecart rémunérations'!$C35,TableauB15[Age],'Ecart rémunérations'!$D35,TableauB15[Coefficient],'Ecart rémunérations'!$B35),0),IF(Paramètres!$D$24="Niveau",IFERROR(SUMIFS(TableauB15[Effectif],TableauB15[Sexe],'Ecart rémunérations'!L$10,TableauB15[Age],'Ecart rémunérations'!$C35,TableauB15[Age],'Ecart rémunérations'!$D35,TableauB15[Niveau],'Ecart rémunérations'!$B35),0),IF(Paramètres!$D$24="Info libre",IFERROR(SUMIFS(TableauB15[Effectif],TableauB15[Sexe],'Ecart rémunérations'!L$10,TableauB15[Age],'Ecart rémunérations'!$C35,TableauB15[Age],'Ecart rémunérations'!$D35,TableauB15[Info libre],'Ecart rémunérations'!$B35),0)))))</f>
        <v>0</v>
      </c>
      <c r="M35" s="45">
        <f t="shared" si="2"/>
        <v>0</v>
      </c>
      <c r="N35" s="45">
        <f t="shared" si="3"/>
        <v>0</v>
      </c>
      <c r="O35" s="46">
        <f t="shared" si="4"/>
        <v>0</v>
      </c>
    </row>
    <row r="36" spans="1:15" ht="24" x14ac:dyDescent="0.35">
      <c r="A36" s="193" t="str">
        <f>_xll.Assistant.XL.MASQUERLIGNESI(OR($B36="0",$B36=0,$B36=""))</f>
        <v/>
      </c>
      <c r="B36" s="194" t="str">
        <f>IF(Paramètres!$D$24="Coefficient",Paramètres!$X$8,IF(Paramètres!$D$24="Niveau",Paramètres!$AB$8,IF(Paramètres!$D$24="CSP H/F","0",IF(Paramètres!$D$24="Info libre",Paramètres!$AF$8,"0"))))</f>
        <v>Catégorie 5</v>
      </c>
      <c r="C36" s="194" t="s">
        <v>34</v>
      </c>
      <c r="D36" s="194" t="s">
        <v>35</v>
      </c>
      <c r="E36" s="220"/>
      <c r="F36" s="47" t="s">
        <v>14</v>
      </c>
      <c r="G36" s="48">
        <f>IF(Paramètres!$D$24="CSP H/F",IF(N36=0,0,IFERROR((SUMIFS(TableauB15[Rémunération annuelle ETP],TableauB15[Sexe],'Ecart rémunérations'!G$10,TableauB15[Age],'Ecart rémunérations'!$C36,TableauB15[Age],'Ecart rémunérations'!$D36,TableauB15[CSP Parite],'Ecart rémunérations'!$B36)/K36),0)),IF(Paramètres!$D$24="Coefficient",IF(N36=0,0,IFERROR((SUMIFS(TableauB15[Rémunération annuelle ETP],TableauB15[Sexe],'Ecart rémunérations'!G$10,TableauB15[Age],'Ecart rémunérations'!$C36,TableauB15[Age],'Ecart rémunérations'!$D36,TableauB15[Coefficient],'Ecart rémunérations'!$B36)/K36),0)),IF(Paramètres!$D$24="Niveau",IF(N36=0,0,IFERROR((SUMIFS(TableauB15[Rémunération annuelle ETP],TableauB15[Sexe],'Ecart rémunérations'!G$10,TableauB15[Age],'Ecart rémunérations'!$C36,TableauB15[Age],'Ecart rémunérations'!$D36,TableauB15[Niveau],'Ecart rémunérations'!$B36)/K36),0)),IF(Paramètres!$D$24="Info libre",IF(N36=0,0,IFERROR((SUMIFS(TableauB15[Rémunération annuelle ETP],TableauB15[Sexe],'Ecart rémunérations'!G$10,TableauB15[Age],'Ecart rémunérations'!$C36,TableauB15[Age],'Ecart rémunérations'!$D36,TableauB15[Info libre],'Ecart rémunérations'!$B36)/K36),0))))))</f>
        <v>0</v>
      </c>
      <c r="H36" s="48">
        <f>IF(Paramètres!$D$24="CSP H/F",IF(N36=0,0,IFERROR((SUMIFS(TableauB15[Rémunération annuelle ETP],TableauB15[Sexe],'Ecart rémunérations'!H$10,TableauB15[Age],'Ecart rémunérations'!$C36,TableauB15[Age],'Ecart rémunérations'!$D36,TableauB15[CSP Parite],'Ecart rémunérations'!$B36)/L36),0)),IF(Paramètres!$D$24="Coefficient",IF(N36=0,0,IFERROR((SUMIFS(TableauB15[Rémunération annuelle ETP],TableauB15[Sexe],'Ecart rémunérations'!H$10,TableauB15[Age],'Ecart rémunérations'!$C36,TableauB15[Age],'Ecart rémunérations'!$D36,TableauB15[Coefficient],'Ecart rémunérations'!$B36)/L36),0)),IF(Paramètres!$D$24="Niveau",IF(N36=0,0,IFERROR((SUMIFS(TableauB15[Rémunération annuelle ETP],TableauB15[Sexe],'Ecart rémunérations'!H$10,TableauB15[Age],'Ecart rémunérations'!$C36,TableauB15[Age],'Ecart rémunérations'!$D36,TableauB15[Niveau],'Ecart rémunérations'!$B36)/L36),0)),IF(Paramètres!$D$24="Info libre",IF(N36=0,0,IFERROR((SUMIFS(TableauB15[Rémunération annuelle ETP],TableauB15[Sexe],'Ecart rémunérations'!H$10,TableauB15[Age],'Ecart rémunérations'!$C36,TableauB15[Age],'Ecart rémunérations'!$D36,TableauB15[Info libre],'Ecart rémunérations'!$B36)/L36),0))))))</f>
        <v>0</v>
      </c>
      <c r="I36" s="44" t="str">
        <f t="shared" si="1"/>
        <v xml:space="preserve"> </v>
      </c>
      <c r="J36" s="44" t="str">
        <f t="shared" si="0"/>
        <v xml:space="preserve"> </v>
      </c>
      <c r="K36" s="49">
        <f>IF(Paramètres!$D$24="CSP H/F",IFERROR(SUMIFS(TableauB15[Effectif],TableauB15[Sexe],'Ecart rémunérations'!K$10,TableauB15[Age],'Ecart rémunérations'!$C36,TableauB15[Age],'Ecart rémunérations'!$D36,TableauB15[CSP Parite],'Ecart rémunérations'!$B36),0),IF(Paramètres!$D$24="Coefficient",IFERROR(SUMIFS(TableauB15[Effectif],TableauB15[Sexe],'Ecart rémunérations'!K$10,TableauB15[Age],'Ecart rémunérations'!$C36,TableauB15[Age],'Ecart rémunérations'!$D36,TableauB15[Coefficient],'Ecart rémunérations'!$B36),0),IF(Paramètres!$D$24="Niveau",IFERROR(SUMIFS(TableauB15[Effectif],TableauB15[Sexe],'Ecart rémunérations'!K$10,TableauB15[Age],'Ecart rémunérations'!$C36,TableauB15[Age],'Ecart rémunérations'!$D36,TableauB15[Niveau],'Ecart rémunérations'!$B36),0),IF(Paramètres!$D$24="Info libre",IFERROR(SUMIFS(TableauB15[Effectif],TableauB15[Sexe],'Ecart rémunérations'!K$10,TableauB15[Age],'Ecart rémunérations'!$C36,TableauB15[Age],'Ecart rémunérations'!$D36,TableauB15[Info libre],'Ecart rémunérations'!$B36),0)))))</f>
        <v>0</v>
      </c>
      <c r="L36" s="49">
        <f>IF(Paramètres!$D$24="CSP H/F",IFERROR(SUMIFS(TableauB15[Effectif],TableauB15[Sexe],'Ecart rémunérations'!L$10,TableauB15[Age],'Ecart rémunérations'!$C36,TableauB15[Age],'Ecart rémunérations'!$D36,TableauB15[CSP Parite],'Ecart rémunérations'!$B36),0),IF(Paramètres!$D$24="Coefficient",IFERROR(SUMIFS(TableauB15[Effectif],TableauB15[Sexe],'Ecart rémunérations'!L$10,TableauB15[Age],'Ecart rémunérations'!$C36,TableauB15[Age],'Ecart rémunérations'!$D36,TableauB15[Coefficient],'Ecart rémunérations'!$B36),0),IF(Paramètres!$D$24="Niveau",IFERROR(SUMIFS(TableauB15[Effectif],TableauB15[Sexe],'Ecart rémunérations'!L$10,TableauB15[Age],'Ecart rémunérations'!$C36,TableauB15[Age],'Ecart rémunérations'!$D36,TableauB15[Niveau],'Ecart rémunérations'!$B36),0),IF(Paramètres!$D$24="Info libre",IFERROR(SUMIFS(TableauB15[Effectif],TableauB15[Sexe],'Ecart rémunérations'!L$10,TableauB15[Age],'Ecart rémunérations'!$C36,TableauB15[Age],'Ecart rémunérations'!$D36,TableauB15[Info libre],'Ecart rémunérations'!$B36),0)))))</f>
        <v>0</v>
      </c>
      <c r="M36" s="45">
        <f t="shared" si="2"/>
        <v>0</v>
      </c>
      <c r="N36" s="45">
        <f t="shared" si="3"/>
        <v>0</v>
      </c>
      <c r="O36" s="46">
        <f t="shared" si="4"/>
        <v>0</v>
      </c>
    </row>
    <row r="37" spans="1:15" ht="24" x14ac:dyDescent="0.35">
      <c r="A37" s="193" t="str">
        <f>_xll.Assistant.XL.MASQUERLIGNESI(OR($B37="0",$B37=0,$B37=""))</f>
        <v/>
      </c>
      <c r="B37" s="194" t="str">
        <f>IF(Paramètres!$D$24="Coefficient",Paramètres!$X$8,IF(Paramètres!$D$24="Niveau",Paramètres!$AB$8,IF(Paramètres!$D$24="CSP H/F","0",IF(Paramètres!$D$24="Info libre",Paramètres!$AF$8,"0"))))</f>
        <v>Catégorie 5</v>
      </c>
      <c r="C37" s="194" t="s">
        <v>36</v>
      </c>
      <c r="D37" s="194" t="s">
        <v>40</v>
      </c>
      <c r="E37" s="220"/>
      <c r="F37" s="47" t="s">
        <v>15</v>
      </c>
      <c r="G37" s="48">
        <f>IF(Paramètres!$D$24="CSP H/F",IF(N37=0,0,IFERROR((SUMIFS(TableauB15[Rémunération annuelle ETP],TableauB15[Sexe],'Ecart rémunérations'!G$10,TableauB15[Age],'Ecart rémunérations'!$C37,TableauB15[Age],'Ecart rémunérations'!$D37,TableauB15[CSP Parite],'Ecart rémunérations'!$B37)/K37),0)),IF(Paramètres!$D$24="Coefficient",IF(N37=0,0,IFERROR((SUMIFS(TableauB15[Rémunération annuelle ETP],TableauB15[Sexe],'Ecart rémunérations'!G$10,TableauB15[Age],'Ecart rémunérations'!$C37,TableauB15[Age],'Ecart rémunérations'!$D37,TableauB15[Coefficient],'Ecart rémunérations'!$B37)/K37),0)),IF(Paramètres!$D$24="Niveau",IF(N37=0,0,IFERROR((SUMIFS(TableauB15[Rémunération annuelle ETP],TableauB15[Sexe],'Ecart rémunérations'!G$10,TableauB15[Age],'Ecart rémunérations'!$C37,TableauB15[Age],'Ecart rémunérations'!$D37,TableauB15[Niveau],'Ecart rémunérations'!$B37)/K37),0)),IF(Paramètres!$D$24="Info libre",IF(N37=0,0,IFERROR((SUMIFS(TableauB15[Rémunération annuelle ETP],TableauB15[Sexe],'Ecart rémunérations'!G$10,TableauB15[Age],'Ecart rémunérations'!$C37,TableauB15[Age],'Ecart rémunérations'!$D37,TableauB15[Info libre],'Ecart rémunérations'!$B37)/K37),0))))))</f>
        <v>0</v>
      </c>
      <c r="H37" s="48">
        <f>IF(Paramètres!$D$24="CSP H/F",IF(N37=0,0,IFERROR((SUMIFS(TableauB15[Rémunération annuelle ETP],TableauB15[Sexe],'Ecart rémunérations'!H$10,TableauB15[Age],'Ecart rémunérations'!$C37,TableauB15[Age],'Ecart rémunérations'!$D37,TableauB15[CSP Parite],'Ecart rémunérations'!$B37)/L37),0)),IF(Paramètres!$D$24="Coefficient",IF(N37=0,0,IFERROR((SUMIFS(TableauB15[Rémunération annuelle ETP],TableauB15[Sexe],'Ecart rémunérations'!H$10,TableauB15[Age],'Ecart rémunérations'!$C37,TableauB15[Age],'Ecart rémunérations'!$D37,TableauB15[Coefficient],'Ecart rémunérations'!$B37)/L37),0)),IF(Paramètres!$D$24="Niveau",IF(N37=0,0,IFERROR((SUMIFS(TableauB15[Rémunération annuelle ETP],TableauB15[Sexe],'Ecart rémunérations'!H$10,TableauB15[Age],'Ecart rémunérations'!$C37,TableauB15[Age],'Ecart rémunérations'!$D37,TableauB15[Niveau],'Ecart rémunérations'!$B37)/L37),0)),IF(Paramètres!$D$24="Info libre",IF(N37=0,0,IFERROR((SUMIFS(TableauB15[Rémunération annuelle ETP],TableauB15[Sexe],'Ecart rémunérations'!H$10,TableauB15[Age],'Ecart rémunérations'!$C37,TableauB15[Age],'Ecart rémunérations'!$D37,TableauB15[Info libre],'Ecart rémunérations'!$B37)/L37),0))))))</f>
        <v>0</v>
      </c>
      <c r="I37" s="44" t="str">
        <f t="shared" si="1"/>
        <v xml:space="preserve"> </v>
      </c>
      <c r="J37" s="44" t="str">
        <f t="shared" si="0"/>
        <v xml:space="preserve"> </v>
      </c>
      <c r="K37" s="49">
        <f>IF(Paramètres!$D$24="CSP H/F",IFERROR(SUMIFS(TableauB15[Effectif],TableauB15[Sexe],'Ecart rémunérations'!K$10,TableauB15[Age],'Ecart rémunérations'!$C37,TableauB15[Age],'Ecart rémunérations'!$D37,TableauB15[CSP Parite],'Ecart rémunérations'!$B37),0),IF(Paramètres!$D$24="Coefficient",IFERROR(SUMIFS(TableauB15[Effectif],TableauB15[Sexe],'Ecart rémunérations'!K$10,TableauB15[Age],'Ecart rémunérations'!$C37,TableauB15[Age],'Ecart rémunérations'!$D37,TableauB15[Coefficient],'Ecart rémunérations'!$B37),0),IF(Paramètres!$D$24="Niveau",IFERROR(SUMIFS(TableauB15[Effectif],TableauB15[Sexe],'Ecart rémunérations'!K$10,TableauB15[Age],'Ecart rémunérations'!$C37,TableauB15[Age],'Ecart rémunérations'!$D37,TableauB15[Niveau],'Ecart rémunérations'!$B37),0),IF(Paramètres!$D$24="Info libre",IFERROR(SUMIFS(TableauB15[Effectif],TableauB15[Sexe],'Ecart rémunérations'!K$10,TableauB15[Age],'Ecart rémunérations'!$C37,TableauB15[Age],'Ecart rémunérations'!$D37,TableauB15[Info libre],'Ecart rémunérations'!$B37),0)))))</f>
        <v>0</v>
      </c>
      <c r="L37" s="49">
        <f>IF(Paramètres!$D$24="CSP H/F",IFERROR(SUMIFS(TableauB15[Effectif],TableauB15[Sexe],'Ecart rémunérations'!L$10,TableauB15[Age],'Ecart rémunérations'!$C37,TableauB15[Age],'Ecart rémunérations'!$D37,TableauB15[CSP Parite],'Ecart rémunérations'!$B37),0),IF(Paramètres!$D$24="Coefficient",IFERROR(SUMIFS(TableauB15[Effectif],TableauB15[Sexe],'Ecart rémunérations'!L$10,TableauB15[Age],'Ecart rémunérations'!$C37,TableauB15[Age],'Ecart rémunérations'!$D37,TableauB15[Coefficient],'Ecart rémunérations'!$B37),0),IF(Paramètres!$D$24="Niveau",IFERROR(SUMIFS(TableauB15[Effectif],TableauB15[Sexe],'Ecart rémunérations'!L$10,TableauB15[Age],'Ecart rémunérations'!$C37,TableauB15[Age],'Ecart rémunérations'!$D37,TableauB15[Niveau],'Ecart rémunérations'!$B37),0),IF(Paramètres!$D$24="Info libre",IFERROR(SUMIFS(TableauB15[Effectif],TableauB15[Sexe],'Ecart rémunérations'!L$10,TableauB15[Age],'Ecart rémunérations'!$C37,TableauB15[Age],'Ecart rémunérations'!$D37,TableauB15[Info libre],'Ecart rémunérations'!$B37),0)))))</f>
        <v>0</v>
      </c>
      <c r="M37" s="45">
        <f t="shared" si="2"/>
        <v>0</v>
      </c>
      <c r="N37" s="45">
        <f t="shared" si="3"/>
        <v>0</v>
      </c>
      <c r="O37" s="46">
        <f t="shared" si="4"/>
        <v>0</v>
      </c>
    </row>
    <row r="38" spans="1:15" ht="24" x14ac:dyDescent="0.35">
      <c r="A38" s="193" t="str">
        <f>_xll.Assistant.XL.MASQUERLIGNESI(OR($B38="0",$B38=0,$B38=""))</f>
        <v/>
      </c>
      <c r="B38" s="194" t="str">
        <f>IF(Paramètres!$D$24="Coefficient",Paramètres!$X$8,IF(Paramètres!$D$24="Niveau",Paramètres!$AB$8,IF(Paramètres!$D$24="CSP H/F","0",IF(Paramètres!$D$24="Info libre",Paramètres!$AF$8,"0"))))</f>
        <v>Catégorie 5</v>
      </c>
      <c r="C38" s="194" t="s">
        <v>37</v>
      </c>
      <c r="D38" s="194" t="s">
        <v>38</v>
      </c>
      <c r="E38" s="220"/>
      <c r="F38" s="47" t="s">
        <v>16</v>
      </c>
      <c r="G38" s="48">
        <f>IF(Paramètres!$D$24="CSP H/F",IF(N38=0,0,IFERROR((SUMIFS(TableauB15[Rémunération annuelle ETP],TableauB15[Sexe],'Ecart rémunérations'!G$10,TableauB15[Age],'Ecart rémunérations'!$C38,TableauB15[Age],'Ecart rémunérations'!$D38,TableauB15[CSP Parite],'Ecart rémunérations'!$B38)/K38),0)),IF(Paramètres!$D$24="Coefficient",IF(N38=0,0,IFERROR((SUMIFS(TableauB15[Rémunération annuelle ETP],TableauB15[Sexe],'Ecart rémunérations'!G$10,TableauB15[Age],'Ecart rémunérations'!$C38,TableauB15[Age],'Ecart rémunérations'!$D38,TableauB15[Coefficient],'Ecart rémunérations'!$B38)/K38),0)),IF(Paramètres!$D$24="Niveau",IF(N38=0,0,IFERROR((SUMIFS(TableauB15[Rémunération annuelle ETP],TableauB15[Sexe],'Ecart rémunérations'!G$10,TableauB15[Age],'Ecart rémunérations'!$C38,TableauB15[Age],'Ecart rémunérations'!$D38,TableauB15[Niveau],'Ecart rémunérations'!$B38)/K38),0)),IF(Paramètres!$D$24="Info libre",IF(N38=0,0,IFERROR((SUMIFS(TableauB15[Rémunération annuelle ETP],TableauB15[Sexe],'Ecart rémunérations'!G$10,TableauB15[Age],'Ecart rémunérations'!$C38,TableauB15[Age],'Ecart rémunérations'!$D38,TableauB15[Info libre],'Ecart rémunérations'!$B38)/K38),0))))))</f>
        <v>0</v>
      </c>
      <c r="H38" s="48">
        <f>IF(Paramètres!$D$24="CSP H/F",IF(N38=0,0,IFERROR((SUMIFS(TableauB15[Rémunération annuelle ETP],TableauB15[Sexe],'Ecart rémunérations'!H$10,TableauB15[Age],'Ecart rémunérations'!$C38,TableauB15[Age],'Ecart rémunérations'!$D38,TableauB15[CSP Parite],'Ecart rémunérations'!$B38)/L38),0)),IF(Paramètres!$D$24="Coefficient",IF(N38=0,0,IFERROR((SUMIFS(TableauB15[Rémunération annuelle ETP],TableauB15[Sexe],'Ecart rémunérations'!H$10,TableauB15[Age],'Ecart rémunérations'!$C38,TableauB15[Age],'Ecart rémunérations'!$D38,TableauB15[Coefficient],'Ecart rémunérations'!$B38)/L38),0)),IF(Paramètres!$D$24="Niveau",IF(N38=0,0,IFERROR((SUMIFS(TableauB15[Rémunération annuelle ETP],TableauB15[Sexe],'Ecart rémunérations'!H$10,TableauB15[Age],'Ecart rémunérations'!$C38,TableauB15[Age],'Ecart rémunérations'!$D38,TableauB15[Niveau],'Ecart rémunérations'!$B38)/L38),0)),IF(Paramètres!$D$24="Info libre",IF(N38=0,0,IFERROR((SUMIFS(TableauB15[Rémunération annuelle ETP],TableauB15[Sexe],'Ecart rémunérations'!H$10,TableauB15[Age],'Ecart rémunérations'!$C38,TableauB15[Age],'Ecart rémunérations'!$D38,TableauB15[Info libre],'Ecart rémunérations'!$B38)/L38),0))))))</f>
        <v>0</v>
      </c>
      <c r="I38" s="44" t="str">
        <f t="shared" si="1"/>
        <v xml:space="preserve"> </v>
      </c>
      <c r="J38" s="44" t="str">
        <f t="shared" si="0"/>
        <v xml:space="preserve"> </v>
      </c>
      <c r="K38" s="49">
        <f>IF(Paramètres!$D$24="CSP H/F",IFERROR(SUMIFS(TableauB15[Effectif],TableauB15[Sexe],'Ecart rémunérations'!K$10,TableauB15[Age],'Ecart rémunérations'!$C38,TableauB15[Age],'Ecart rémunérations'!$D38,TableauB15[CSP Parite],'Ecart rémunérations'!$B38),0),IF(Paramètres!$D$24="Coefficient",IFERROR(SUMIFS(TableauB15[Effectif],TableauB15[Sexe],'Ecart rémunérations'!K$10,TableauB15[Age],'Ecart rémunérations'!$C38,TableauB15[Age],'Ecart rémunérations'!$D38,TableauB15[Coefficient],'Ecart rémunérations'!$B38),0),IF(Paramètres!$D$24="Niveau",IFERROR(SUMIFS(TableauB15[Effectif],TableauB15[Sexe],'Ecart rémunérations'!K$10,TableauB15[Age],'Ecart rémunérations'!$C38,TableauB15[Age],'Ecart rémunérations'!$D38,TableauB15[Niveau],'Ecart rémunérations'!$B38),0),IF(Paramètres!$D$24="Info libre",IFERROR(SUMIFS(TableauB15[Effectif],TableauB15[Sexe],'Ecart rémunérations'!K$10,TableauB15[Age],'Ecart rémunérations'!$C38,TableauB15[Age],'Ecart rémunérations'!$D38,TableauB15[Info libre],'Ecart rémunérations'!$B38),0)))))</f>
        <v>0</v>
      </c>
      <c r="L38" s="49">
        <f>IF(Paramètres!$D$24="CSP H/F",IFERROR(SUMIFS(TableauB15[Effectif],TableauB15[Sexe],'Ecart rémunérations'!L$10,TableauB15[Age],'Ecart rémunérations'!$C38,TableauB15[Age],'Ecart rémunérations'!$D38,TableauB15[CSP Parite],'Ecart rémunérations'!$B38),0),IF(Paramètres!$D$24="Coefficient",IFERROR(SUMIFS(TableauB15[Effectif],TableauB15[Sexe],'Ecart rémunérations'!L$10,TableauB15[Age],'Ecart rémunérations'!$C38,TableauB15[Age],'Ecart rémunérations'!$D38,TableauB15[Coefficient],'Ecart rémunérations'!$B38),0),IF(Paramètres!$D$24="Niveau",IFERROR(SUMIFS(TableauB15[Effectif],TableauB15[Sexe],'Ecart rémunérations'!L$10,TableauB15[Age],'Ecart rémunérations'!$C38,TableauB15[Age],'Ecart rémunérations'!$D38,TableauB15[Niveau],'Ecart rémunérations'!$B38),0),IF(Paramètres!$D$24="Info libre",IFERROR(SUMIFS(TableauB15[Effectif],TableauB15[Sexe],'Ecart rémunérations'!L$10,TableauB15[Age],'Ecart rémunérations'!$C38,TableauB15[Age],'Ecart rémunérations'!$D38,TableauB15[Info libre],'Ecart rémunérations'!$B38),0)))))</f>
        <v>0</v>
      </c>
      <c r="M38" s="45">
        <f t="shared" si="2"/>
        <v>0</v>
      </c>
      <c r="N38" s="45">
        <f t="shared" si="3"/>
        <v>0</v>
      </c>
      <c r="O38" s="46">
        <f t="shared" si="4"/>
        <v>0</v>
      </c>
    </row>
    <row r="39" spans="1:15" ht="24" x14ac:dyDescent="0.35">
      <c r="A39" s="193" t="str">
        <f>_xll.Assistant.XL.MASQUERLIGNESI(OR($B39="0",$B39=0,$B39=""))</f>
        <v/>
      </c>
      <c r="B39" s="194">
        <f>IF(Paramètres!$D$24="Coefficient",Paramètres!$X$9,IF(Paramètres!$D$24="Niveau",Paramètres!$AB$9,IF(Paramètres!$D$24="CSP H/F","0",IF(Paramètres!$D$24="Info libre",Paramètres!$AF$9,"0"))))</f>
        <v>0</v>
      </c>
      <c r="C39" s="194" t="s">
        <v>33</v>
      </c>
      <c r="D39" s="194" t="s">
        <v>21</v>
      </c>
      <c r="E39" s="220">
        <f>B39</f>
        <v>0</v>
      </c>
      <c r="F39" s="47" t="s">
        <v>13</v>
      </c>
      <c r="G39" s="48">
        <f>IF(Paramètres!$D$24="CSP H/F",IF(N39=0,0,IFERROR((SUMIFS(TableauB15[Rémunération annuelle ETP],TableauB15[Sexe],'Ecart rémunérations'!G$10,TableauB15[Age],'Ecart rémunérations'!$C39,TableauB15[Age],'Ecart rémunérations'!$D39,TableauB15[CSP Parite],'Ecart rémunérations'!$B39)/K39),0)),IF(Paramètres!$D$24="Coefficient",IF(N39=0,0,IFERROR((SUMIFS(TableauB15[Rémunération annuelle ETP],TableauB15[Sexe],'Ecart rémunérations'!G$10,TableauB15[Age],'Ecart rémunérations'!$C39,TableauB15[Age],'Ecart rémunérations'!$D39,TableauB15[Coefficient],'Ecart rémunérations'!$B39)/K39),0)),IF(Paramètres!$D$24="Niveau",IF(N39=0,0,IFERROR((SUMIFS(TableauB15[Rémunération annuelle ETP],TableauB15[Sexe],'Ecart rémunérations'!G$10,TableauB15[Age],'Ecart rémunérations'!$C39,TableauB15[Age],'Ecart rémunérations'!$D39,TableauB15[Niveau],'Ecart rémunérations'!$B39)/K39),0)),IF(Paramètres!$D$24="Info libre",IF(N39=0,0,IFERROR((SUMIFS(TableauB15[Rémunération annuelle ETP],TableauB15[Sexe],'Ecart rémunérations'!G$10,TableauB15[Age],'Ecart rémunérations'!$C39,TableauB15[Age],'Ecart rémunérations'!$D39,TableauB15[Info libre],'Ecart rémunérations'!$B39)/K39),0))))))</f>
        <v>0</v>
      </c>
      <c r="H39" s="48">
        <f>IF(Paramètres!$D$24="CSP H/F",IF(N39=0,0,IFERROR((SUMIFS(TableauB15[Rémunération annuelle ETP],TableauB15[Sexe],'Ecart rémunérations'!H$10,TableauB15[Age],'Ecart rémunérations'!$C39,TableauB15[Age],'Ecart rémunérations'!$D39,TableauB15[CSP Parite],'Ecart rémunérations'!$B39)/L39),0)),IF(Paramètres!$D$24="Coefficient",IF(N39=0,0,IFERROR((SUMIFS(TableauB15[Rémunération annuelle ETP],TableauB15[Sexe],'Ecart rémunérations'!H$10,TableauB15[Age],'Ecart rémunérations'!$C39,TableauB15[Age],'Ecart rémunérations'!$D39,TableauB15[Coefficient],'Ecart rémunérations'!$B39)/L39),0)),IF(Paramètres!$D$24="Niveau",IF(N39=0,0,IFERROR((SUMIFS(TableauB15[Rémunération annuelle ETP],TableauB15[Sexe],'Ecart rémunérations'!H$10,TableauB15[Age],'Ecart rémunérations'!$C39,TableauB15[Age],'Ecart rémunérations'!$D39,TableauB15[Niveau],'Ecart rémunérations'!$B39)/L39),0)),IF(Paramètres!$D$24="Info libre",IF(N39=0,0,IFERROR((SUMIFS(TableauB15[Rémunération annuelle ETP],TableauB15[Sexe],'Ecart rémunérations'!H$10,TableauB15[Age],'Ecart rémunérations'!$C39,TableauB15[Age],'Ecart rémunérations'!$D39,TableauB15[Info libre],'Ecart rémunérations'!$B39)/L39),0))))))</f>
        <v>0</v>
      </c>
      <c r="I39" s="44" t="str">
        <f t="shared" si="1"/>
        <v xml:space="preserve"> </v>
      </c>
      <c r="J39" s="44" t="str">
        <f t="shared" si="0"/>
        <v xml:space="preserve"> </v>
      </c>
      <c r="K39" s="49">
        <f>IF(Paramètres!$D$24="CSP H/F",IFERROR(SUMIFS(TableauB15[Effectif],TableauB15[Sexe],'Ecart rémunérations'!K$10,TableauB15[Age],'Ecart rémunérations'!$C39,TableauB15[Age],'Ecart rémunérations'!$D39,TableauB15[CSP Parite],'Ecart rémunérations'!$B39),0),IF(Paramètres!$D$24="Coefficient",IFERROR(SUMIFS(TableauB15[Effectif],TableauB15[Sexe],'Ecart rémunérations'!K$10,TableauB15[Age],'Ecart rémunérations'!$C39,TableauB15[Age],'Ecart rémunérations'!$D39,TableauB15[Coefficient],'Ecart rémunérations'!$B39),0),IF(Paramètres!$D$24="Niveau",IFERROR(SUMIFS(TableauB15[Effectif],TableauB15[Sexe],'Ecart rémunérations'!K$10,TableauB15[Age],'Ecart rémunérations'!$C39,TableauB15[Age],'Ecart rémunérations'!$D39,TableauB15[Niveau],'Ecart rémunérations'!$B39),0),IF(Paramètres!$D$24="Info libre",IFERROR(SUMIFS(TableauB15[Effectif],TableauB15[Sexe],'Ecart rémunérations'!K$10,TableauB15[Age],'Ecart rémunérations'!$C39,TableauB15[Age],'Ecart rémunérations'!$D39,TableauB15[Info libre],'Ecart rémunérations'!$B39),0)))))</f>
        <v>0</v>
      </c>
      <c r="L39" s="49">
        <f>IF(Paramètres!$D$24="CSP H/F",IFERROR(SUMIFS(TableauB15[Effectif],TableauB15[Sexe],'Ecart rémunérations'!L$10,TableauB15[Age],'Ecart rémunérations'!$C39,TableauB15[Age],'Ecart rémunérations'!$D39,TableauB15[CSP Parite],'Ecart rémunérations'!$B39),0),IF(Paramètres!$D$24="Coefficient",IFERROR(SUMIFS(TableauB15[Effectif],TableauB15[Sexe],'Ecart rémunérations'!L$10,TableauB15[Age],'Ecart rémunérations'!$C39,TableauB15[Age],'Ecart rémunérations'!$D39,TableauB15[Coefficient],'Ecart rémunérations'!$B39),0),IF(Paramètres!$D$24="Niveau",IFERROR(SUMIFS(TableauB15[Effectif],TableauB15[Sexe],'Ecart rémunérations'!L$10,TableauB15[Age],'Ecart rémunérations'!$C39,TableauB15[Age],'Ecart rémunérations'!$D39,TableauB15[Niveau],'Ecart rémunérations'!$B39),0),IF(Paramètres!$D$24="Info libre",IFERROR(SUMIFS(TableauB15[Effectif],TableauB15[Sexe],'Ecart rémunérations'!L$10,TableauB15[Age],'Ecart rémunérations'!$C39,TableauB15[Age],'Ecart rémunérations'!$D39,TableauB15[Info libre],'Ecart rémunérations'!$B39),0)))))</f>
        <v>0</v>
      </c>
      <c r="M39" s="45">
        <f t="shared" si="2"/>
        <v>0</v>
      </c>
      <c r="N39" s="45">
        <f t="shared" si="3"/>
        <v>0</v>
      </c>
      <c r="O39" s="46">
        <f t="shared" si="4"/>
        <v>0</v>
      </c>
    </row>
    <row r="40" spans="1:15" ht="24" x14ac:dyDescent="0.35">
      <c r="A40" s="193" t="str">
        <f>_xll.Assistant.XL.MASQUERLIGNESI(OR($B40="0",$B40=0,$B40=""))</f>
        <v/>
      </c>
      <c r="B40" s="194">
        <f>IF(Paramètres!$D$24="Coefficient",Paramètres!$X$9,IF(Paramètres!$D$24="Niveau",Paramètres!$AB$9,IF(Paramètres!$D$24="CSP H/F","0",IF(Paramètres!$D$24="Info libre",Paramètres!$AF$9,"0"))))</f>
        <v>0</v>
      </c>
      <c r="C40" s="194" t="s">
        <v>34</v>
      </c>
      <c r="D40" s="194" t="s">
        <v>35</v>
      </c>
      <c r="E40" s="220"/>
      <c r="F40" s="47" t="s">
        <v>14</v>
      </c>
      <c r="G40" s="48">
        <f>IF(Paramètres!$D$24="CSP H/F",IF(N40=0,0,IFERROR((SUMIFS(TableauB15[Rémunération annuelle ETP],TableauB15[Sexe],'Ecart rémunérations'!G$10,TableauB15[Age],'Ecart rémunérations'!$C40,TableauB15[Age],'Ecart rémunérations'!$D40,TableauB15[CSP Parite],'Ecart rémunérations'!$B40)/K40),0)),IF(Paramètres!$D$24="Coefficient",IF(N40=0,0,IFERROR((SUMIFS(TableauB15[Rémunération annuelle ETP],TableauB15[Sexe],'Ecart rémunérations'!G$10,TableauB15[Age],'Ecart rémunérations'!$C40,TableauB15[Age],'Ecart rémunérations'!$D40,TableauB15[Coefficient],'Ecart rémunérations'!$B40)/K40),0)),IF(Paramètres!$D$24="Niveau",IF(N40=0,0,IFERROR((SUMIFS(TableauB15[Rémunération annuelle ETP],TableauB15[Sexe],'Ecart rémunérations'!G$10,TableauB15[Age],'Ecart rémunérations'!$C40,TableauB15[Age],'Ecart rémunérations'!$D40,TableauB15[Niveau],'Ecart rémunérations'!$B40)/K40),0)),IF(Paramètres!$D$24="Info libre",IF(N40=0,0,IFERROR((SUMIFS(TableauB15[Rémunération annuelle ETP],TableauB15[Sexe],'Ecart rémunérations'!G$10,TableauB15[Age],'Ecart rémunérations'!$C40,TableauB15[Age],'Ecart rémunérations'!$D40,TableauB15[Info libre],'Ecart rémunérations'!$B40)/K40),0))))))</f>
        <v>0</v>
      </c>
      <c r="H40" s="48">
        <f>IF(Paramètres!$D$24="CSP H/F",IF(N40=0,0,IFERROR((SUMIFS(TableauB15[Rémunération annuelle ETP],TableauB15[Sexe],'Ecart rémunérations'!H$10,TableauB15[Age],'Ecart rémunérations'!$C40,TableauB15[Age],'Ecart rémunérations'!$D40,TableauB15[CSP Parite],'Ecart rémunérations'!$B40)/L40),0)),IF(Paramètres!$D$24="Coefficient",IF(N40=0,0,IFERROR((SUMIFS(TableauB15[Rémunération annuelle ETP],TableauB15[Sexe],'Ecart rémunérations'!H$10,TableauB15[Age],'Ecart rémunérations'!$C40,TableauB15[Age],'Ecart rémunérations'!$D40,TableauB15[Coefficient],'Ecart rémunérations'!$B40)/L40),0)),IF(Paramètres!$D$24="Niveau",IF(N40=0,0,IFERROR((SUMIFS(TableauB15[Rémunération annuelle ETP],TableauB15[Sexe],'Ecart rémunérations'!H$10,TableauB15[Age],'Ecart rémunérations'!$C40,TableauB15[Age],'Ecart rémunérations'!$D40,TableauB15[Niveau],'Ecart rémunérations'!$B40)/L40),0)),IF(Paramètres!$D$24="Info libre",IF(N40=0,0,IFERROR((SUMIFS(TableauB15[Rémunération annuelle ETP],TableauB15[Sexe],'Ecart rémunérations'!H$10,TableauB15[Age],'Ecart rémunérations'!$C40,TableauB15[Age],'Ecart rémunérations'!$D40,TableauB15[Info libre],'Ecart rémunérations'!$B40)/L40),0))))))</f>
        <v>0</v>
      </c>
      <c r="I40" s="44" t="str">
        <f t="shared" si="1"/>
        <v xml:space="preserve"> </v>
      </c>
      <c r="J40" s="44" t="str">
        <f t="shared" si="0"/>
        <v xml:space="preserve"> </v>
      </c>
      <c r="K40" s="49">
        <f>IF(Paramètres!$D$24="CSP H/F",IFERROR(SUMIFS(TableauB15[Effectif],TableauB15[Sexe],'Ecart rémunérations'!K$10,TableauB15[Age],'Ecart rémunérations'!$C40,TableauB15[Age],'Ecart rémunérations'!$D40,TableauB15[CSP Parite],'Ecart rémunérations'!$B40),0),IF(Paramètres!$D$24="Coefficient",IFERROR(SUMIFS(TableauB15[Effectif],TableauB15[Sexe],'Ecart rémunérations'!K$10,TableauB15[Age],'Ecart rémunérations'!$C40,TableauB15[Age],'Ecart rémunérations'!$D40,TableauB15[Coefficient],'Ecart rémunérations'!$B40),0),IF(Paramètres!$D$24="Niveau",IFERROR(SUMIFS(TableauB15[Effectif],TableauB15[Sexe],'Ecart rémunérations'!K$10,TableauB15[Age],'Ecart rémunérations'!$C40,TableauB15[Age],'Ecart rémunérations'!$D40,TableauB15[Niveau],'Ecart rémunérations'!$B40),0),IF(Paramètres!$D$24="Info libre",IFERROR(SUMIFS(TableauB15[Effectif],TableauB15[Sexe],'Ecart rémunérations'!K$10,TableauB15[Age],'Ecart rémunérations'!$C40,TableauB15[Age],'Ecart rémunérations'!$D40,TableauB15[Info libre],'Ecart rémunérations'!$B40),0)))))</f>
        <v>0</v>
      </c>
      <c r="L40" s="49">
        <f>IF(Paramètres!$D$24="CSP H/F",IFERROR(SUMIFS(TableauB15[Effectif],TableauB15[Sexe],'Ecart rémunérations'!L$10,TableauB15[Age],'Ecart rémunérations'!$C40,TableauB15[Age],'Ecart rémunérations'!$D40,TableauB15[CSP Parite],'Ecart rémunérations'!$B40),0),IF(Paramètres!$D$24="Coefficient",IFERROR(SUMIFS(TableauB15[Effectif],TableauB15[Sexe],'Ecart rémunérations'!L$10,TableauB15[Age],'Ecart rémunérations'!$C40,TableauB15[Age],'Ecart rémunérations'!$D40,TableauB15[Coefficient],'Ecart rémunérations'!$B40),0),IF(Paramètres!$D$24="Niveau",IFERROR(SUMIFS(TableauB15[Effectif],TableauB15[Sexe],'Ecart rémunérations'!L$10,TableauB15[Age],'Ecart rémunérations'!$C40,TableauB15[Age],'Ecart rémunérations'!$D40,TableauB15[Niveau],'Ecart rémunérations'!$B40),0),IF(Paramètres!$D$24="Info libre",IFERROR(SUMIFS(TableauB15[Effectif],TableauB15[Sexe],'Ecart rémunérations'!L$10,TableauB15[Age],'Ecart rémunérations'!$C40,TableauB15[Age],'Ecart rémunérations'!$D40,TableauB15[Info libre],'Ecart rémunérations'!$B40),0)))))</f>
        <v>0</v>
      </c>
      <c r="M40" s="45">
        <f t="shared" si="2"/>
        <v>0</v>
      </c>
      <c r="N40" s="45">
        <f t="shared" si="3"/>
        <v>0</v>
      </c>
      <c r="O40" s="46">
        <f t="shared" si="4"/>
        <v>0</v>
      </c>
    </row>
    <row r="41" spans="1:15" ht="24" x14ac:dyDescent="0.35">
      <c r="A41" s="193" t="str">
        <f>_xll.Assistant.XL.MASQUERLIGNESI(OR($B41="0",$B41=0,$B41=""))</f>
        <v/>
      </c>
      <c r="B41" s="194">
        <f>IF(Paramètres!$D$24="Coefficient",Paramètres!$X$9,IF(Paramètres!$D$24="Niveau",Paramètres!$AB$9,IF(Paramètres!$D$24="CSP H/F","0",IF(Paramètres!$D$24="Info libre",Paramètres!$AF$9,"0"))))</f>
        <v>0</v>
      </c>
      <c r="C41" s="194" t="s">
        <v>36</v>
      </c>
      <c r="D41" s="194" t="s">
        <v>40</v>
      </c>
      <c r="E41" s="220"/>
      <c r="F41" s="47" t="s">
        <v>15</v>
      </c>
      <c r="G41" s="48">
        <f>IF(Paramètres!$D$24="CSP H/F",IF(N41=0,0,IFERROR((SUMIFS(TableauB15[Rémunération annuelle ETP],TableauB15[Sexe],'Ecart rémunérations'!G$10,TableauB15[Age],'Ecart rémunérations'!$C41,TableauB15[Age],'Ecart rémunérations'!$D41,TableauB15[CSP Parite],'Ecart rémunérations'!$B41)/K41),0)),IF(Paramètres!$D$24="Coefficient",IF(N41=0,0,IFERROR((SUMIFS(TableauB15[Rémunération annuelle ETP],TableauB15[Sexe],'Ecart rémunérations'!G$10,TableauB15[Age],'Ecart rémunérations'!$C41,TableauB15[Age],'Ecart rémunérations'!$D41,TableauB15[Coefficient],'Ecart rémunérations'!$B41)/K41),0)),IF(Paramètres!$D$24="Niveau",IF(N41=0,0,IFERROR((SUMIFS(TableauB15[Rémunération annuelle ETP],TableauB15[Sexe],'Ecart rémunérations'!G$10,TableauB15[Age],'Ecart rémunérations'!$C41,TableauB15[Age],'Ecart rémunérations'!$D41,TableauB15[Niveau],'Ecart rémunérations'!$B41)/K41),0)),IF(Paramètres!$D$24="Info libre",IF(N41=0,0,IFERROR((SUMIFS(TableauB15[Rémunération annuelle ETP],TableauB15[Sexe],'Ecart rémunérations'!G$10,TableauB15[Age],'Ecart rémunérations'!$C41,TableauB15[Age],'Ecart rémunérations'!$D41,TableauB15[Info libre],'Ecart rémunérations'!$B41)/K41),0))))))</f>
        <v>0</v>
      </c>
      <c r="H41" s="48">
        <f>IF(Paramètres!$D$24="CSP H/F",IF(N41=0,0,IFERROR((SUMIFS(TableauB15[Rémunération annuelle ETP],TableauB15[Sexe],'Ecart rémunérations'!H$10,TableauB15[Age],'Ecart rémunérations'!$C41,TableauB15[Age],'Ecart rémunérations'!$D41,TableauB15[CSP Parite],'Ecart rémunérations'!$B41)/L41),0)),IF(Paramètres!$D$24="Coefficient",IF(N41=0,0,IFERROR((SUMIFS(TableauB15[Rémunération annuelle ETP],TableauB15[Sexe],'Ecart rémunérations'!H$10,TableauB15[Age],'Ecart rémunérations'!$C41,TableauB15[Age],'Ecart rémunérations'!$D41,TableauB15[Coefficient],'Ecart rémunérations'!$B41)/L41),0)),IF(Paramètres!$D$24="Niveau",IF(N41=0,0,IFERROR((SUMIFS(TableauB15[Rémunération annuelle ETP],TableauB15[Sexe],'Ecart rémunérations'!H$10,TableauB15[Age],'Ecart rémunérations'!$C41,TableauB15[Age],'Ecart rémunérations'!$D41,TableauB15[Niveau],'Ecart rémunérations'!$B41)/L41),0)),IF(Paramètres!$D$24="Info libre",IF(N41=0,0,IFERROR((SUMIFS(TableauB15[Rémunération annuelle ETP],TableauB15[Sexe],'Ecart rémunérations'!H$10,TableauB15[Age],'Ecart rémunérations'!$C41,TableauB15[Age],'Ecart rémunérations'!$D41,TableauB15[Info libre],'Ecart rémunérations'!$B41)/L41),0))))))</f>
        <v>0</v>
      </c>
      <c r="I41" s="44" t="str">
        <f t="shared" si="1"/>
        <v xml:space="preserve"> </v>
      </c>
      <c r="J41" s="44" t="str">
        <f t="shared" si="0"/>
        <v xml:space="preserve"> </v>
      </c>
      <c r="K41" s="49">
        <f>IF(Paramètres!$D$24="CSP H/F",IFERROR(SUMIFS(TableauB15[Effectif],TableauB15[Sexe],'Ecart rémunérations'!K$10,TableauB15[Age],'Ecart rémunérations'!$C41,TableauB15[Age],'Ecart rémunérations'!$D41,TableauB15[CSP Parite],'Ecart rémunérations'!$B41),0),IF(Paramètres!$D$24="Coefficient",IFERROR(SUMIFS(TableauB15[Effectif],TableauB15[Sexe],'Ecart rémunérations'!K$10,TableauB15[Age],'Ecart rémunérations'!$C41,TableauB15[Age],'Ecart rémunérations'!$D41,TableauB15[Coefficient],'Ecart rémunérations'!$B41),0),IF(Paramètres!$D$24="Niveau",IFERROR(SUMIFS(TableauB15[Effectif],TableauB15[Sexe],'Ecart rémunérations'!K$10,TableauB15[Age],'Ecart rémunérations'!$C41,TableauB15[Age],'Ecart rémunérations'!$D41,TableauB15[Niveau],'Ecart rémunérations'!$B41),0),IF(Paramètres!$D$24="Info libre",IFERROR(SUMIFS(TableauB15[Effectif],TableauB15[Sexe],'Ecart rémunérations'!K$10,TableauB15[Age],'Ecart rémunérations'!$C41,TableauB15[Age],'Ecart rémunérations'!$D41,TableauB15[Info libre],'Ecart rémunérations'!$B41),0)))))</f>
        <v>0</v>
      </c>
      <c r="L41" s="49">
        <f>IF(Paramètres!$D$24="CSP H/F",IFERROR(SUMIFS(TableauB15[Effectif],TableauB15[Sexe],'Ecart rémunérations'!L$10,TableauB15[Age],'Ecart rémunérations'!$C41,TableauB15[Age],'Ecart rémunérations'!$D41,TableauB15[CSP Parite],'Ecart rémunérations'!$B41),0),IF(Paramètres!$D$24="Coefficient",IFERROR(SUMIFS(TableauB15[Effectif],TableauB15[Sexe],'Ecart rémunérations'!L$10,TableauB15[Age],'Ecart rémunérations'!$C41,TableauB15[Age],'Ecart rémunérations'!$D41,TableauB15[Coefficient],'Ecart rémunérations'!$B41),0),IF(Paramètres!$D$24="Niveau",IFERROR(SUMIFS(TableauB15[Effectif],TableauB15[Sexe],'Ecart rémunérations'!L$10,TableauB15[Age],'Ecart rémunérations'!$C41,TableauB15[Age],'Ecart rémunérations'!$D41,TableauB15[Niveau],'Ecart rémunérations'!$B41),0),IF(Paramètres!$D$24="Info libre",IFERROR(SUMIFS(TableauB15[Effectif],TableauB15[Sexe],'Ecart rémunérations'!L$10,TableauB15[Age],'Ecart rémunérations'!$C41,TableauB15[Age],'Ecart rémunérations'!$D41,TableauB15[Info libre],'Ecart rémunérations'!$B41),0)))))</f>
        <v>0</v>
      </c>
      <c r="M41" s="45">
        <f t="shared" si="2"/>
        <v>0</v>
      </c>
      <c r="N41" s="45">
        <f t="shared" si="3"/>
        <v>0</v>
      </c>
      <c r="O41" s="46">
        <f t="shared" si="4"/>
        <v>0</v>
      </c>
    </row>
    <row r="42" spans="1:15" ht="24" x14ac:dyDescent="0.35">
      <c r="A42" s="193" t="str">
        <f>_xll.Assistant.XL.MASQUERLIGNESI(OR($B42="0",$B42=0,$B42=""))</f>
        <v/>
      </c>
      <c r="B42" s="194">
        <f>IF(Paramètres!$D$24="Coefficient",Paramètres!$X$9,IF(Paramètres!$D$24="Niveau",Paramètres!$AB$9,IF(Paramètres!$D$24="CSP H/F","0",IF(Paramètres!$D$24="Info libre",Paramètres!$AF$9,"0"))))</f>
        <v>0</v>
      </c>
      <c r="C42" s="194" t="s">
        <v>37</v>
      </c>
      <c r="D42" s="194" t="s">
        <v>38</v>
      </c>
      <c r="E42" s="220"/>
      <c r="F42" s="47" t="s">
        <v>16</v>
      </c>
      <c r="G42" s="48">
        <f>IF(Paramètres!$D$24="CSP H/F",IF(N42=0,0,IFERROR((SUMIFS(TableauB15[Rémunération annuelle ETP],TableauB15[Sexe],'Ecart rémunérations'!G$10,TableauB15[Age],'Ecart rémunérations'!$C42,TableauB15[Age],'Ecart rémunérations'!$D42,TableauB15[CSP Parite],'Ecart rémunérations'!$B42)/K42),0)),IF(Paramètres!$D$24="Coefficient",IF(N42=0,0,IFERROR((SUMIFS(TableauB15[Rémunération annuelle ETP],TableauB15[Sexe],'Ecart rémunérations'!G$10,TableauB15[Age],'Ecart rémunérations'!$C42,TableauB15[Age],'Ecart rémunérations'!$D42,TableauB15[Coefficient],'Ecart rémunérations'!$B42)/K42),0)),IF(Paramètres!$D$24="Niveau",IF(N42=0,0,IFERROR((SUMIFS(TableauB15[Rémunération annuelle ETP],TableauB15[Sexe],'Ecart rémunérations'!G$10,TableauB15[Age],'Ecart rémunérations'!$C42,TableauB15[Age],'Ecart rémunérations'!$D42,TableauB15[Niveau],'Ecart rémunérations'!$B42)/K42),0)),IF(Paramètres!$D$24="Info libre",IF(N42=0,0,IFERROR((SUMIFS(TableauB15[Rémunération annuelle ETP],TableauB15[Sexe],'Ecart rémunérations'!G$10,TableauB15[Age],'Ecart rémunérations'!$C42,TableauB15[Age],'Ecart rémunérations'!$D42,TableauB15[Info libre],'Ecart rémunérations'!$B42)/K42),0))))))</f>
        <v>0</v>
      </c>
      <c r="H42" s="48">
        <f>IF(Paramètres!$D$24="CSP H/F",IF(N42=0,0,IFERROR((SUMIFS(TableauB15[Rémunération annuelle ETP],TableauB15[Sexe],'Ecart rémunérations'!H$10,TableauB15[Age],'Ecart rémunérations'!$C42,TableauB15[Age],'Ecart rémunérations'!$D42,TableauB15[CSP Parite],'Ecart rémunérations'!$B42)/L42),0)),IF(Paramètres!$D$24="Coefficient",IF(N42=0,0,IFERROR((SUMIFS(TableauB15[Rémunération annuelle ETP],TableauB15[Sexe],'Ecart rémunérations'!H$10,TableauB15[Age],'Ecart rémunérations'!$C42,TableauB15[Age],'Ecart rémunérations'!$D42,TableauB15[Coefficient],'Ecart rémunérations'!$B42)/L42),0)),IF(Paramètres!$D$24="Niveau",IF(N42=0,0,IFERROR((SUMIFS(TableauB15[Rémunération annuelle ETP],TableauB15[Sexe],'Ecart rémunérations'!H$10,TableauB15[Age],'Ecart rémunérations'!$C42,TableauB15[Age],'Ecart rémunérations'!$D42,TableauB15[Niveau],'Ecart rémunérations'!$B42)/L42),0)),IF(Paramètres!$D$24="Info libre",IF(N42=0,0,IFERROR((SUMIFS(TableauB15[Rémunération annuelle ETP],TableauB15[Sexe],'Ecart rémunérations'!H$10,TableauB15[Age],'Ecart rémunérations'!$C42,TableauB15[Age],'Ecart rémunérations'!$D42,TableauB15[Info libre],'Ecart rémunérations'!$B42)/L42),0))))))</f>
        <v>0</v>
      </c>
      <c r="I42" s="44" t="str">
        <f t="shared" si="1"/>
        <v xml:space="preserve"> </v>
      </c>
      <c r="J42" s="44" t="str">
        <f t="shared" si="0"/>
        <v xml:space="preserve"> </v>
      </c>
      <c r="K42" s="49">
        <f>IF(Paramètres!$D$24="CSP H/F",IFERROR(SUMIFS(TableauB15[Effectif],TableauB15[Sexe],'Ecart rémunérations'!K$10,TableauB15[Age],'Ecart rémunérations'!$C42,TableauB15[Age],'Ecart rémunérations'!$D42,TableauB15[CSP Parite],'Ecart rémunérations'!$B42),0),IF(Paramètres!$D$24="Coefficient",IFERROR(SUMIFS(TableauB15[Effectif],TableauB15[Sexe],'Ecart rémunérations'!K$10,TableauB15[Age],'Ecart rémunérations'!$C42,TableauB15[Age],'Ecart rémunérations'!$D42,TableauB15[Coefficient],'Ecart rémunérations'!$B42),0),IF(Paramètres!$D$24="Niveau",IFERROR(SUMIFS(TableauB15[Effectif],TableauB15[Sexe],'Ecart rémunérations'!K$10,TableauB15[Age],'Ecart rémunérations'!$C42,TableauB15[Age],'Ecart rémunérations'!$D42,TableauB15[Niveau],'Ecart rémunérations'!$B42),0),IF(Paramètres!$D$24="Info libre",IFERROR(SUMIFS(TableauB15[Effectif],TableauB15[Sexe],'Ecart rémunérations'!K$10,TableauB15[Age],'Ecart rémunérations'!$C42,TableauB15[Age],'Ecart rémunérations'!$D42,TableauB15[Info libre],'Ecart rémunérations'!$B42),0)))))</f>
        <v>0</v>
      </c>
      <c r="L42" s="49">
        <f>IF(Paramètres!$D$24="CSP H/F",IFERROR(SUMIFS(TableauB15[Effectif],TableauB15[Sexe],'Ecart rémunérations'!L$10,TableauB15[Age],'Ecart rémunérations'!$C42,TableauB15[Age],'Ecart rémunérations'!$D42,TableauB15[CSP Parite],'Ecart rémunérations'!$B42),0),IF(Paramètres!$D$24="Coefficient",IFERROR(SUMIFS(TableauB15[Effectif],TableauB15[Sexe],'Ecart rémunérations'!L$10,TableauB15[Age],'Ecart rémunérations'!$C42,TableauB15[Age],'Ecart rémunérations'!$D42,TableauB15[Coefficient],'Ecart rémunérations'!$B42),0),IF(Paramètres!$D$24="Niveau",IFERROR(SUMIFS(TableauB15[Effectif],TableauB15[Sexe],'Ecart rémunérations'!L$10,TableauB15[Age],'Ecart rémunérations'!$C42,TableauB15[Age],'Ecart rémunérations'!$D42,TableauB15[Niveau],'Ecart rémunérations'!$B42),0),IF(Paramètres!$D$24="Info libre",IFERROR(SUMIFS(TableauB15[Effectif],TableauB15[Sexe],'Ecart rémunérations'!L$10,TableauB15[Age],'Ecart rémunérations'!$C42,TableauB15[Age],'Ecart rémunérations'!$D42,TableauB15[Info libre],'Ecart rémunérations'!$B42),0)))))</f>
        <v>0</v>
      </c>
      <c r="M42" s="45">
        <f t="shared" si="2"/>
        <v>0</v>
      </c>
      <c r="N42" s="45">
        <f t="shared" si="3"/>
        <v>0</v>
      </c>
      <c r="O42" s="46">
        <f t="shared" si="4"/>
        <v>0</v>
      </c>
    </row>
    <row r="43" spans="1:15" ht="24" x14ac:dyDescent="0.35">
      <c r="A43" s="193" t="str">
        <f>_xll.Assistant.XL.MASQUERLIGNESI(OR($B43="0",$B43=0,$B43=""))</f>
        <v/>
      </c>
      <c r="B43" s="194">
        <f>IF(Paramètres!$D$24="Coefficient",Paramètres!$X$10,IF(Paramètres!$D$24="Niveau",Paramètres!$AB$10,IF(Paramètres!$D$24="CSP H/F","0",IF(Paramètres!$D$24="Info libre",Paramètres!$AF$10,"0"))))</f>
        <v>0</v>
      </c>
      <c r="C43" s="194" t="s">
        <v>33</v>
      </c>
      <c r="D43" s="194" t="s">
        <v>21</v>
      </c>
      <c r="E43" s="220">
        <f>B43</f>
        <v>0</v>
      </c>
      <c r="F43" s="47" t="s">
        <v>13</v>
      </c>
      <c r="G43" s="48">
        <f>IF(Paramètres!$D$24="CSP H/F",IF(N43=0,0,IFERROR((SUMIFS(TableauB15[Rémunération annuelle ETP],TableauB15[Sexe],'Ecart rémunérations'!G$10,TableauB15[Age],'Ecart rémunérations'!$C43,TableauB15[Age],'Ecart rémunérations'!$D43,TableauB15[CSP Parite],'Ecart rémunérations'!$B43)/K43),0)),IF(Paramètres!$D$24="Coefficient",IF(N43=0,0,IFERROR((SUMIFS(TableauB15[Rémunération annuelle ETP],TableauB15[Sexe],'Ecart rémunérations'!G$10,TableauB15[Age],'Ecart rémunérations'!$C43,TableauB15[Age],'Ecart rémunérations'!$D43,TableauB15[Coefficient],'Ecart rémunérations'!$B43)/K43),0)),IF(Paramètres!$D$24="Niveau",IF(N43=0,0,IFERROR((SUMIFS(TableauB15[Rémunération annuelle ETP],TableauB15[Sexe],'Ecart rémunérations'!G$10,TableauB15[Age],'Ecart rémunérations'!$C43,TableauB15[Age],'Ecart rémunérations'!$D43,TableauB15[Niveau],'Ecart rémunérations'!$B43)/K43),0)),IF(Paramètres!$D$24="Info libre",IF(N43=0,0,IFERROR((SUMIFS(TableauB15[Rémunération annuelle ETP],TableauB15[Sexe],'Ecart rémunérations'!G$10,TableauB15[Age],'Ecart rémunérations'!$C43,TableauB15[Age],'Ecart rémunérations'!$D43,TableauB15[Info libre],'Ecart rémunérations'!$B43)/K43),0))))))</f>
        <v>0</v>
      </c>
      <c r="H43" s="48">
        <f>IF(Paramètres!$D$24="CSP H/F",IF(N43=0,0,IFERROR((SUMIFS(TableauB15[Rémunération annuelle ETP],TableauB15[Sexe],'Ecart rémunérations'!H$10,TableauB15[Age],'Ecart rémunérations'!$C43,TableauB15[Age],'Ecart rémunérations'!$D43,TableauB15[CSP Parite],'Ecart rémunérations'!$B43)/L43),0)),IF(Paramètres!$D$24="Coefficient",IF(N43=0,0,IFERROR((SUMIFS(TableauB15[Rémunération annuelle ETP],TableauB15[Sexe],'Ecart rémunérations'!H$10,TableauB15[Age],'Ecart rémunérations'!$C43,TableauB15[Age],'Ecart rémunérations'!$D43,TableauB15[Coefficient],'Ecart rémunérations'!$B43)/L43),0)),IF(Paramètres!$D$24="Niveau",IF(N43=0,0,IFERROR((SUMIFS(TableauB15[Rémunération annuelle ETP],TableauB15[Sexe],'Ecart rémunérations'!H$10,TableauB15[Age],'Ecart rémunérations'!$C43,TableauB15[Age],'Ecart rémunérations'!$D43,TableauB15[Niveau],'Ecart rémunérations'!$B43)/L43),0)),IF(Paramètres!$D$24="Info libre",IF(N43=0,0,IFERROR((SUMIFS(TableauB15[Rémunération annuelle ETP],TableauB15[Sexe],'Ecart rémunérations'!H$10,TableauB15[Age],'Ecart rémunérations'!$C43,TableauB15[Age],'Ecart rémunérations'!$D43,TableauB15[Info libre],'Ecart rémunérations'!$B43)/L43),0))))))</f>
        <v>0</v>
      </c>
      <c r="I43" s="44" t="str">
        <f t="shared" si="1"/>
        <v xml:space="preserve"> </v>
      </c>
      <c r="J43" s="44" t="str">
        <f t="shared" si="0"/>
        <v xml:space="preserve"> </v>
      </c>
      <c r="K43" s="49">
        <f>IF(Paramètres!$D$24="CSP H/F",IFERROR(SUMIFS(TableauB15[Effectif],TableauB15[Sexe],'Ecart rémunérations'!K$10,TableauB15[Age],'Ecart rémunérations'!$C43,TableauB15[Age],'Ecart rémunérations'!$D43,TableauB15[CSP Parite],'Ecart rémunérations'!$B43),0),IF(Paramètres!$D$24="Coefficient",IFERROR(SUMIFS(TableauB15[Effectif],TableauB15[Sexe],'Ecart rémunérations'!K$10,TableauB15[Age],'Ecart rémunérations'!$C43,TableauB15[Age],'Ecart rémunérations'!$D43,TableauB15[Coefficient],'Ecart rémunérations'!$B43),0),IF(Paramètres!$D$24="Niveau",IFERROR(SUMIFS(TableauB15[Effectif],TableauB15[Sexe],'Ecart rémunérations'!K$10,TableauB15[Age],'Ecart rémunérations'!$C43,TableauB15[Age],'Ecart rémunérations'!$D43,TableauB15[Niveau],'Ecart rémunérations'!$B43),0),IF(Paramètres!$D$24="Info libre",IFERROR(SUMIFS(TableauB15[Effectif],TableauB15[Sexe],'Ecart rémunérations'!K$10,TableauB15[Age],'Ecart rémunérations'!$C43,TableauB15[Age],'Ecart rémunérations'!$D43,TableauB15[Info libre],'Ecart rémunérations'!$B43),0)))))</f>
        <v>0</v>
      </c>
      <c r="L43" s="49">
        <f>IF(Paramètres!$D$24="CSP H/F",IFERROR(SUMIFS(TableauB15[Effectif],TableauB15[Sexe],'Ecart rémunérations'!L$10,TableauB15[Age],'Ecart rémunérations'!$C43,TableauB15[Age],'Ecart rémunérations'!$D43,TableauB15[CSP Parite],'Ecart rémunérations'!$B43),0),IF(Paramètres!$D$24="Coefficient",IFERROR(SUMIFS(TableauB15[Effectif],TableauB15[Sexe],'Ecart rémunérations'!L$10,TableauB15[Age],'Ecart rémunérations'!$C43,TableauB15[Age],'Ecart rémunérations'!$D43,TableauB15[Coefficient],'Ecart rémunérations'!$B43),0),IF(Paramètres!$D$24="Niveau",IFERROR(SUMIFS(TableauB15[Effectif],TableauB15[Sexe],'Ecart rémunérations'!L$10,TableauB15[Age],'Ecart rémunérations'!$C43,TableauB15[Age],'Ecart rémunérations'!$D43,TableauB15[Niveau],'Ecart rémunérations'!$B43),0),IF(Paramètres!$D$24="Info libre",IFERROR(SUMIFS(TableauB15[Effectif],TableauB15[Sexe],'Ecart rémunérations'!L$10,TableauB15[Age],'Ecart rémunérations'!$C43,TableauB15[Age],'Ecart rémunérations'!$D43,TableauB15[Info libre],'Ecart rémunérations'!$B43),0)))))</f>
        <v>0</v>
      </c>
      <c r="M43" s="45">
        <f t="shared" si="2"/>
        <v>0</v>
      </c>
      <c r="N43" s="45">
        <f t="shared" si="3"/>
        <v>0</v>
      </c>
      <c r="O43" s="46">
        <f t="shared" si="4"/>
        <v>0</v>
      </c>
    </row>
    <row r="44" spans="1:15" ht="24" x14ac:dyDescent="0.35">
      <c r="A44" s="193" t="str">
        <f>_xll.Assistant.XL.MASQUERLIGNESI(OR($B44="0",$B44=0,$B44=""))</f>
        <v/>
      </c>
      <c r="B44" s="194">
        <f>IF(Paramètres!$D$24="Coefficient",Paramètres!$X$10,IF(Paramètres!$D$24="Niveau",Paramètres!$AB$10,IF(Paramètres!$D$24="CSP H/F","0",IF(Paramètres!$D$24="Info libre",Paramètres!$AF$10,"0"))))</f>
        <v>0</v>
      </c>
      <c r="C44" s="194" t="s">
        <v>34</v>
      </c>
      <c r="D44" s="194" t="s">
        <v>35</v>
      </c>
      <c r="E44" s="220"/>
      <c r="F44" s="47" t="s">
        <v>14</v>
      </c>
      <c r="G44" s="48">
        <f>IF(Paramètres!$D$24="CSP H/F",IF(N44=0,0,IFERROR((SUMIFS(TableauB15[Rémunération annuelle ETP],TableauB15[Sexe],'Ecart rémunérations'!G$10,TableauB15[Age],'Ecart rémunérations'!$C44,TableauB15[Age],'Ecart rémunérations'!$D44,TableauB15[CSP Parite],'Ecart rémunérations'!$B44)/K44),0)),IF(Paramètres!$D$24="Coefficient",IF(N44=0,0,IFERROR((SUMIFS(TableauB15[Rémunération annuelle ETP],TableauB15[Sexe],'Ecart rémunérations'!G$10,TableauB15[Age],'Ecart rémunérations'!$C44,TableauB15[Age],'Ecart rémunérations'!$D44,TableauB15[Coefficient],'Ecart rémunérations'!$B44)/K44),0)),IF(Paramètres!$D$24="Niveau",IF(N44=0,0,IFERROR((SUMIFS(TableauB15[Rémunération annuelle ETP],TableauB15[Sexe],'Ecart rémunérations'!G$10,TableauB15[Age],'Ecart rémunérations'!$C44,TableauB15[Age],'Ecart rémunérations'!$D44,TableauB15[Niveau],'Ecart rémunérations'!$B44)/K44),0)),IF(Paramètres!$D$24="Info libre",IF(N44=0,0,IFERROR((SUMIFS(TableauB15[Rémunération annuelle ETP],TableauB15[Sexe],'Ecart rémunérations'!G$10,TableauB15[Age],'Ecart rémunérations'!$C44,TableauB15[Age],'Ecart rémunérations'!$D44,TableauB15[Info libre],'Ecart rémunérations'!$B44)/K44),0))))))</f>
        <v>0</v>
      </c>
      <c r="H44" s="48">
        <f>IF(Paramètres!$D$24="CSP H/F",IF(N44=0,0,IFERROR((SUMIFS(TableauB15[Rémunération annuelle ETP],TableauB15[Sexe],'Ecart rémunérations'!H$10,TableauB15[Age],'Ecart rémunérations'!$C44,TableauB15[Age],'Ecart rémunérations'!$D44,TableauB15[CSP Parite],'Ecart rémunérations'!$B44)/L44),0)),IF(Paramètres!$D$24="Coefficient",IF(N44=0,0,IFERROR((SUMIFS(TableauB15[Rémunération annuelle ETP],TableauB15[Sexe],'Ecart rémunérations'!H$10,TableauB15[Age],'Ecart rémunérations'!$C44,TableauB15[Age],'Ecart rémunérations'!$D44,TableauB15[Coefficient],'Ecart rémunérations'!$B44)/L44),0)),IF(Paramètres!$D$24="Niveau",IF(N44=0,0,IFERROR((SUMIFS(TableauB15[Rémunération annuelle ETP],TableauB15[Sexe],'Ecart rémunérations'!H$10,TableauB15[Age],'Ecart rémunérations'!$C44,TableauB15[Age],'Ecart rémunérations'!$D44,TableauB15[Niveau],'Ecart rémunérations'!$B44)/L44),0)),IF(Paramètres!$D$24="Info libre",IF(N44=0,0,IFERROR((SUMIFS(TableauB15[Rémunération annuelle ETP],TableauB15[Sexe],'Ecart rémunérations'!H$10,TableauB15[Age],'Ecart rémunérations'!$C44,TableauB15[Age],'Ecart rémunérations'!$D44,TableauB15[Info libre],'Ecart rémunérations'!$B44)/L44),0))))))</f>
        <v>0</v>
      </c>
      <c r="I44" s="44" t="str">
        <f t="shared" si="1"/>
        <v xml:space="preserve"> </v>
      </c>
      <c r="J44" s="44" t="str">
        <f t="shared" si="0"/>
        <v xml:space="preserve"> </v>
      </c>
      <c r="K44" s="49">
        <f>IF(Paramètres!$D$24="CSP H/F",IFERROR(SUMIFS(TableauB15[Effectif],TableauB15[Sexe],'Ecart rémunérations'!K$10,TableauB15[Age],'Ecart rémunérations'!$C44,TableauB15[Age],'Ecart rémunérations'!$D44,TableauB15[CSP Parite],'Ecart rémunérations'!$B44),0),IF(Paramètres!$D$24="Coefficient",IFERROR(SUMIFS(TableauB15[Effectif],TableauB15[Sexe],'Ecart rémunérations'!K$10,TableauB15[Age],'Ecart rémunérations'!$C44,TableauB15[Age],'Ecart rémunérations'!$D44,TableauB15[Coefficient],'Ecart rémunérations'!$B44),0),IF(Paramètres!$D$24="Niveau",IFERROR(SUMIFS(TableauB15[Effectif],TableauB15[Sexe],'Ecart rémunérations'!K$10,TableauB15[Age],'Ecart rémunérations'!$C44,TableauB15[Age],'Ecart rémunérations'!$D44,TableauB15[Niveau],'Ecart rémunérations'!$B44),0),IF(Paramètres!$D$24="Info libre",IFERROR(SUMIFS(TableauB15[Effectif],TableauB15[Sexe],'Ecart rémunérations'!K$10,TableauB15[Age],'Ecart rémunérations'!$C44,TableauB15[Age],'Ecart rémunérations'!$D44,TableauB15[Info libre],'Ecart rémunérations'!$B44),0)))))</f>
        <v>0</v>
      </c>
      <c r="L44" s="49">
        <f>IF(Paramètres!$D$24="CSP H/F",IFERROR(SUMIFS(TableauB15[Effectif],TableauB15[Sexe],'Ecart rémunérations'!L$10,TableauB15[Age],'Ecart rémunérations'!$C44,TableauB15[Age],'Ecart rémunérations'!$D44,TableauB15[CSP Parite],'Ecart rémunérations'!$B44),0),IF(Paramètres!$D$24="Coefficient",IFERROR(SUMIFS(TableauB15[Effectif],TableauB15[Sexe],'Ecart rémunérations'!L$10,TableauB15[Age],'Ecart rémunérations'!$C44,TableauB15[Age],'Ecart rémunérations'!$D44,TableauB15[Coefficient],'Ecart rémunérations'!$B44),0),IF(Paramètres!$D$24="Niveau",IFERROR(SUMIFS(TableauB15[Effectif],TableauB15[Sexe],'Ecart rémunérations'!L$10,TableauB15[Age],'Ecart rémunérations'!$C44,TableauB15[Age],'Ecart rémunérations'!$D44,TableauB15[Niveau],'Ecart rémunérations'!$B44),0),IF(Paramètres!$D$24="Info libre",IFERROR(SUMIFS(TableauB15[Effectif],TableauB15[Sexe],'Ecart rémunérations'!L$10,TableauB15[Age],'Ecart rémunérations'!$C44,TableauB15[Age],'Ecart rémunérations'!$D44,TableauB15[Info libre],'Ecart rémunérations'!$B44),0)))))</f>
        <v>0</v>
      </c>
      <c r="M44" s="45">
        <f t="shared" si="2"/>
        <v>0</v>
      </c>
      <c r="N44" s="45">
        <f t="shared" si="3"/>
        <v>0</v>
      </c>
      <c r="O44" s="46">
        <f t="shared" si="4"/>
        <v>0</v>
      </c>
    </row>
    <row r="45" spans="1:15" ht="24" x14ac:dyDescent="0.35">
      <c r="A45" s="193" t="str">
        <f>_xll.Assistant.XL.MASQUERLIGNESI(OR($B45="0",$B45=0,$B45=""))</f>
        <v/>
      </c>
      <c r="B45" s="194">
        <f>IF(Paramètres!$D$24="Coefficient",Paramètres!$X$10,IF(Paramètres!$D$24="Niveau",Paramètres!$AB$10,IF(Paramètres!$D$24="CSP H/F","0",IF(Paramètres!$D$24="Info libre",Paramètres!$AF$10,"0"))))</f>
        <v>0</v>
      </c>
      <c r="C45" s="194" t="s">
        <v>36</v>
      </c>
      <c r="D45" s="194" t="s">
        <v>40</v>
      </c>
      <c r="E45" s="220"/>
      <c r="F45" s="47" t="s">
        <v>15</v>
      </c>
      <c r="G45" s="48">
        <f>IF(Paramètres!$D$24="CSP H/F",IF(N45=0,0,IFERROR((SUMIFS(TableauB15[Rémunération annuelle ETP],TableauB15[Sexe],'Ecart rémunérations'!G$10,TableauB15[Age],'Ecart rémunérations'!$C45,TableauB15[Age],'Ecart rémunérations'!$D45,TableauB15[CSP Parite],'Ecart rémunérations'!$B45)/K45),0)),IF(Paramètres!$D$24="Coefficient",IF(N45=0,0,IFERROR((SUMIFS(TableauB15[Rémunération annuelle ETP],TableauB15[Sexe],'Ecart rémunérations'!G$10,TableauB15[Age],'Ecart rémunérations'!$C45,TableauB15[Age],'Ecart rémunérations'!$D45,TableauB15[Coefficient],'Ecart rémunérations'!$B45)/K45),0)),IF(Paramètres!$D$24="Niveau",IF(N45=0,0,IFERROR((SUMIFS(TableauB15[Rémunération annuelle ETP],TableauB15[Sexe],'Ecart rémunérations'!G$10,TableauB15[Age],'Ecart rémunérations'!$C45,TableauB15[Age],'Ecart rémunérations'!$D45,TableauB15[Niveau],'Ecart rémunérations'!$B45)/K45),0)),IF(Paramètres!$D$24="Info libre",IF(N45=0,0,IFERROR((SUMIFS(TableauB15[Rémunération annuelle ETP],TableauB15[Sexe],'Ecart rémunérations'!G$10,TableauB15[Age],'Ecart rémunérations'!$C45,TableauB15[Age],'Ecart rémunérations'!$D45,TableauB15[Info libre],'Ecart rémunérations'!$B45)/K45),0))))))</f>
        <v>0</v>
      </c>
      <c r="H45" s="48">
        <f>IF(Paramètres!$D$24="CSP H/F",IF(N45=0,0,IFERROR((SUMIFS(TableauB15[Rémunération annuelle ETP],TableauB15[Sexe],'Ecart rémunérations'!H$10,TableauB15[Age],'Ecart rémunérations'!$C45,TableauB15[Age],'Ecart rémunérations'!$D45,TableauB15[CSP Parite],'Ecart rémunérations'!$B45)/L45),0)),IF(Paramètres!$D$24="Coefficient",IF(N45=0,0,IFERROR((SUMIFS(TableauB15[Rémunération annuelle ETP],TableauB15[Sexe],'Ecart rémunérations'!H$10,TableauB15[Age],'Ecart rémunérations'!$C45,TableauB15[Age],'Ecart rémunérations'!$D45,TableauB15[Coefficient],'Ecart rémunérations'!$B45)/L45),0)),IF(Paramètres!$D$24="Niveau",IF(N45=0,0,IFERROR((SUMIFS(TableauB15[Rémunération annuelle ETP],TableauB15[Sexe],'Ecart rémunérations'!H$10,TableauB15[Age],'Ecart rémunérations'!$C45,TableauB15[Age],'Ecart rémunérations'!$D45,TableauB15[Niveau],'Ecart rémunérations'!$B45)/L45),0)),IF(Paramètres!$D$24="Info libre",IF(N45=0,0,IFERROR((SUMIFS(TableauB15[Rémunération annuelle ETP],TableauB15[Sexe],'Ecart rémunérations'!H$10,TableauB15[Age],'Ecart rémunérations'!$C45,TableauB15[Age],'Ecart rémunérations'!$D45,TableauB15[Info libre],'Ecart rémunérations'!$B45)/L45),0))))))</f>
        <v>0</v>
      </c>
      <c r="I45" s="44" t="str">
        <f t="shared" si="1"/>
        <v xml:space="preserve"> </v>
      </c>
      <c r="J45" s="44" t="str">
        <f t="shared" si="0"/>
        <v xml:space="preserve"> </v>
      </c>
      <c r="K45" s="49">
        <f>IF(Paramètres!$D$24="CSP H/F",IFERROR(SUMIFS(TableauB15[Effectif],TableauB15[Sexe],'Ecart rémunérations'!K$10,TableauB15[Age],'Ecart rémunérations'!$C45,TableauB15[Age],'Ecart rémunérations'!$D45,TableauB15[CSP Parite],'Ecart rémunérations'!$B45),0),IF(Paramètres!$D$24="Coefficient",IFERROR(SUMIFS(TableauB15[Effectif],TableauB15[Sexe],'Ecart rémunérations'!K$10,TableauB15[Age],'Ecart rémunérations'!$C45,TableauB15[Age],'Ecart rémunérations'!$D45,TableauB15[Coefficient],'Ecart rémunérations'!$B45),0),IF(Paramètres!$D$24="Niveau",IFERROR(SUMIFS(TableauB15[Effectif],TableauB15[Sexe],'Ecart rémunérations'!K$10,TableauB15[Age],'Ecart rémunérations'!$C45,TableauB15[Age],'Ecart rémunérations'!$D45,TableauB15[Niveau],'Ecart rémunérations'!$B45),0),IF(Paramètres!$D$24="Info libre",IFERROR(SUMIFS(TableauB15[Effectif],TableauB15[Sexe],'Ecart rémunérations'!K$10,TableauB15[Age],'Ecart rémunérations'!$C45,TableauB15[Age],'Ecart rémunérations'!$D45,TableauB15[Info libre],'Ecart rémunérations'!$B45),0)))))</f>
        <v>0</v>
      </c>
      <c r="L45" s="49">
        <f>IF(Paramètres!$D$24="CSP H/F",IFERROR(SUMIFS(TableauB15[Effectif],TableauB15[Sexe],'Ecart rémunérations'!L$10,TableauB15[Age],'Ecart rémunérations'!$C45,TableauB15[Age],'Ecart rémunérations'!$D45,TableauB15[CSP Parite],'Ecart rémunérations'!$B45),0),IF(Paramètres!$D$24="Coefficient",IFERROR(SUMIFS(TableauB15[Effectif],TableauB15[Sexe],'Ecart rémunérations'!L$10,TableauB15[Age],'Ecart rémunérations'!$C45,TableauB15[Age],'Ecart rémunérations'!$D45,TableauB15[Coefficient],'Ecart rémunérations'!$B45),0),IF(Paramètres!$D$24="Niveau",IFERROR(SUMIFS(TableauB15[Effectif],TableauB15[Sexe],'Ecart rémunérations'!L$10,TableauB15[Age],'Ecart rémunérations'!$C45,TableauB15[Age],'Ecart rémunérations'!$D45,TableauB15[Niveau],'Ecart rémunérations'!$B45),0),IF(Paramètres!$D$24="Info libre",IFERROR(SUMIFS(TableauB15[Effectif],TableauB15[Sexe],'Ecart rémunérations'!L$10,TableauB15[Age],'Ecart rémunérations'!$C45,TableauB15[Age],'Ecart rémunérations'!$D45,TableauB15[Info libre],'Ecart rémunérations'!$B45),0)))))</f>
        <v>0</v>
      </c>
      <c r="M45" s="45">
        <f t="shared" si="2"/>
        <v>0</v>
      </c>
      <c r="N45" s="45">
        <f t="shared" si="3"/>
        <v>0</v>
      </c>
      <c r="O45" s="46">
        <f t="shared" si="4"/>
        <v>0</v>
      </c>
    </row>
    <row r="46" spans="1:15" ht="24" x14ac:dyDescent="0.35">
      <c r="A46" s="193" t="str">
        <f>_xll.Assistant.XL.MASQUERLIGNESI(OR($B46="0",$B46=0,$B46=""))</f>
        <v/>
      </c>
      <c r="B46" s="194">
        <f>IF(Paramètres!$D$24="Coefficient",Paramètres!$X$10,IF(Paramètres!$D$24="Niveau",Paramètres!$AB$10,IF(Paramètres!$D$24="CSP H/F","0",IF(Paramètres!$D$24="Info libre",Paramètres!$AF$10,"0"))))</f>
        <v>0</v>
      </c>
      <c r="C46" s="194" t="s">
        <v>37</v>
      </c>
      <c r="D46" s="194" t="s">
        <v>38</v>
      </c>
      <c r="E46" s="220"/>
      <c r="F46" s="47" t="s">
        <v>16</v>
      </c>
      <c r="G46" s="48">
        <f>IF(Paramètres!$D$24="CSP H/F",IF(N46=0,0,IFERROR((SUMIFS(TableauB15[Rémunération annuelle ETP],TableauB15[Sexe],'Ecart rémunérations'!G$10,TableauB15[Age],'Ecart rémunérations'!$C46,TableauB15[Age],'Ecart rémunérations'!$D46,TableauB15[CSP Parite],'Ecart rémunérations'!$B46)/K46),0)),IF(Paramètres!$D$24="Coefficient",IF(N46=0,0,IFERROR((SUMIFS(TableauB15[Rémunération annuelle ETP],TableauB15[Sexe],'Ecart rémunérations'!G$10,TableauB15[Age],'Ecart rémunérations'!$C46,TableauB15[Age],'Ecart rémunérations'!$D46,TableauB15[Coefficient],'Ecart rémunérations'!$B46)/K46),0)),IF(Paramètres!$D$24="Niveau",IF(N46=0,0,IFERROR((SUMIFS(TableauB15[Rémunération annuelle ETP],TableauB15[Sexe],'Ecart rémunérations'!G$10,TableauB15[Age],'Ecart rémunérations'!$C46,TableauB15[Age],'Ecart rémunérations'!$D46,TableauB15[Niveau],'Ecart rémunérations'!$B46)/K46),0)),IF(Paramètres!$D$24="Info libre",IF(N46=0,0,IFERROR((SUMIFS(TableauB15[Rémunération annuelle ETP],TableauB15[Sexe],'Ecart rémunérations'!G$10,TableauB15[Age],'Ecart rémunérations'!$C46,TableauB15[Age],'Ecart rémunérations'!$D46,TableauB15[Info libre],'Ecart rémunérations'!$B46)/K46),0))))))</f>
        <v>0</v>
      </c>
      <c r="H46" s="48">
        <f>IF(Paramètres!$D$24="CSP H/F",IF(N46=0,0,IFERROR((SUMIFS(TableauB15[Rémunération annuelle ETP],TableauB15[Sexe],'Ecart rémunérations'!H$10,TableauB15[Age],'Ecart rémunérations'!$C46,TableauB15[Age],'Ecart rémunérations'!$D46,TableauB15[CSP Parite],'Ecart rémunérations'!$B46)/L46),0)),IF(Paramètres!$D$24="Coefficient",IF(N46=0,0,IFERROR((SUMIFS(TableauB15[Rémunération annuelle ETP],TableauB15[Sexe],'Ecart rémunérations'!H$10,TableauB15[Age],'Ecart rémunérations'!$C46,TableauB15[Age],'Ecart rémunérations'!$D46,TableauB15[Coefficient],'Ecart rémunérations'!$B46)/L46),0)),IF(Paramètres!$D$24="Niveau",IF(N46=0,0,IFERROR((SUMIFS(TableauB15[Rémunération annuelle ETP],TableauB15[Sexe],'Ecart rémunérations'!H$10,TableauB15[Age],'Ecart rémunérations'!$C46,TableauB15[Age],'Ecart rémunérations'!$D46,TableauB15[Niveau],'Ecart rémunérations'!$B46)/L46),0)),IF(Paramètres!$D$24="Info libre",IF(N46=0,0,IFERROR((SUMIFS(TableauB15[Rémunération annuelle ETP],TableauB15[Sexe],'Ecart rémunérations'!H$10,TableauB15[Age],'Ecart rémunérations'!$C46,TableauB15[Age],'Ecart rémunérations'!$D46,TableauB15[Info libre],'Ecart rémunérations'!$B46)/L46),0))))))</f>
        <v>0</v>
      </c>
      <c r="I46" s="44" t="str">
        <f t="shared" si="1"/>
        <v xml:space="preserve"> </v>
      </c>
      <c r="J46" s="44" t="str">
        <f t="shared" si="0"/>
        <v xml:space="preserve"> </v>
      </c>
      <c r="K46" s="49">
        <f>IF(Paramètres!$D$24="CSP H/F",IFERROR(SUMIFS(TableauB15[Effectif],TableauB15[Sexe],'Ecart rémunérations'!K$10,TableauB15[Age],'Ecart rémunérations'!$C46,TableauB15[Age],'Ecart rémunérations'!$D46,TableauB15[CSP Parite],'Ecart rémunérations'!$B46),0),IF(Paramètres!$D$24="Coefficient",IFERROR(SUMIFS(TableauB15[Effectif],TableauB15[Sexe],'Ecart rémunérations'!K$10,TableauB15[Age],'Ecart rémunérations'!$C46,TableauB15[Age],'Ecart rémunérations'!$D46,TableauB15[Coefficient],'Ecart rémunérations'!$B46),0),IF(Paramètres!$D$24="Niveau",IFERROR(SUMIFS(TableauB15[Effectif],TableauB15[Sexe],'Ecart rémunérations'!K$10,TableauB15[Age],'Ecart rémunérations'!$C46,TableauB15[Age],'Ecart rémunérations'!$D46,TableauB15[Niveau],'Ecart rémunérations'!$B46),0),IF(Paramètres!$D$24="Info libre",IFERROR(SUMIFS(TableauB15[Effectif],TableauB15[Sexe],'Ecart rémunérations'!K$10,TableauB15[Age],'Ecart rémunérations'!$C46,TableauB15[Age],'Ecart rémunérations'!$D46,TableauB15[Info libre],'Ecart rémunérations'!$B46),0)))))</f>
        <v>0</v>
      </c>
      <c r="L46" s="49">
        <f>IF(Paramètres!$D$24="CSP H/F",IFERROR(SUMIFS(TableauB15[Effectif],TableauB15[Sexe],'Ecart rémunérations'!L$10,TableauB15[Age],'Ecart rémunérations'!$C46,TableauB15[Age],'Ecart rémunérations'!$D46,TableauB15[CSP Parite],'Ecart rémunérations'!$B46),0),IF(Paramètres!$D$24="Coefficient",IFERROR(SUMIFS(TableauB15[Effectif],TableauB15[Sexe],'Ecart rémunérations'!L$10,TableauB15[Age],'Ecart rémunérations'!$C46,TableauB15[Age],'Ecart rémunérations'!$D46,TableauB15[Coefficient],'Ecart rémunérations'!$B46),0),IF(Paramètres!$D$24="Niveau",IFERROR(SUMIFS(TableauB15[Effectif],TableauB15[Sexe],'Ecart rémunérations'!L$10,TableauB15[Age],'Ecart rémunérations'!$C46,TableauB15[Age],'Ecart rémunérations'!$D46,TableauB15[Niveau],'Ecart rémunérations'!$B46),0),IF(Paramètres!$D$24="Info libre",IFERROR(SUMIFS(TableauB15[Effectif],TableauB15[Sexe],'Ecart rémunérations'!L$10,TableauB15[Age],'Ecart rémunérations'!$C46,TableauB15[Age],'Ecart rémunérations'!$D46,TableauB15[Info libre],'Ecart rémunérations'!$B46),0)))))</f>
        <v>0</v>
      </c>
      <c r="M46" s="45">
        <f t="shared" si="2"/>
        <v>0</v>
      </c>
      <c r="N46" s="45">
        <f t="shared" si="3"/>
        <v>0</v>
      </c>
      <c r="O46" s="46">
        <f t="shared" si="4"/>
        <v>0</v>
      </c>
    </row>
    <row r="47" spans="1:15" ht="24" x14ac:dyDescent="0.35">
      <c r="A47" s="193" t="str">
        <f>_xll.Assistant.XL.MASQUERLIGNESI(OR($B47="0",$B47=0,$B47=""))</f>
        <v/>
      </c>
      <c r="B47" s="194">
        <f>IF(Paramètres!$D$24="Coefficient",Paramètres!$X$11,IF(Paramètres!$D$24="Niveau",Paramètres!$AB$11,IF(Paramètres!$D$24="CSP H/F","0",IF(Paramètres!$D$24="Info libre",Paramètres!$AF$11,"0"))))</f>
        <v>0</v>
      </c>
      <c r="C47" s="194" t="s">
        <v>33</v>
      </c>
      <c r="D47" s="194" t="s">
        <v>21</v>
      </c>
      <c r="E47" s="220">
        <f>B47</f>
        <v>0</v>
      </c>
      <c r="F47" s="47" t="s">
        <v>13</v>
      </c>
      <c r="G47" s="48">
        <f>IF(Paramètres!$D$24="CSP H/F",IF(N47=0,0,IFERROR((SUMIFS(TableauB15[Rémunération annuelle ETP],TableauB15[Sexe],'Ecart rémunérations'!G$10,TableauB15[Age],'Ecart rémunérations'!$C47,TableauB15[Age],'Ecart rémunérations'!$D47,TableauB15[CSP Parite],'Ecart rémunérations'!$B47)/K47),0)),IF(Paramètres!$D$24="Coefficient",IF(N47=0,0,IFERROR((SUMIFS(TableauB15[Rémunération annuelle ETP],TableauB15[Sexe],'Ecart rémunérations'!G$10,TableauB15[Age],'Ecart rémunérations'!$C47,TableauB15[Age],'Ecart rémunérations'!$D47,TableauB15[Coefficient],'Ecart rémunérations'!$B47)/K47),0)),IF(Paramètres!$D$24="Niveau",IF(N47=0,0,IFERROR((SUMIFS(TableauB15[Rémunération annuelle ETP],TableauB15[Sexe],'Ecart rémunérations'!G$10,TableauB15[Age],'Ecart rémunérations'!$C47,TableauB15[Age],'Ecart rémunérations'!$D47,TableauB15[Niveau],'Ecart rémunérations'!$B47)/K47),0)),IF(Paramètres!$D$24="Info libre",IF(N47=0,0,IFERROR((SUMIFS(TableauB15[Rémunération annuelle ETP],TableauB15[Sexe],'Ecart rémunérations'!G$10,TableauB15[Age],'Ecart rémunérations'!$C47,TableauB15[Age],'Ecart rémunérations'!$D47,TableauB15[Info libre],'Ecart rémunérations'!$B47)/K47),0))))))</f>
        <v>0</v>
      </c>
      <c r="H47" s="48">
        <f>IF(Paramètres!$D$24="CSP H/F",IF(N47=0,0,IFERROR((SUMIFS(TableauB15[Rémunération annuelle ETP],TableauB15[Sexe],'Ecart rémunérations'!H$10,TableauB15[Age],'Ecart rémunérations'!$C47,TableauB15[Age],'Ecart rémunérations'!$D47,TableauB15[CSP Parite],'Ecart rémunérations'!$B47)/L47),0)),IF(Paramètres!$D$24="Coefficient",IF(N47=0,0,IFERROR((SUMIFS(TableauB15[Rémunération annuelle ETP],TableauB15[Sexe],'Ecart rémunérations'!H$10,TableauB15[Age],'Ecart rémunérations'!$C47,TableauB15[Age],'Ecart rémunérations'!$D47,TableauB15[Coefficient],'Ecart rémunérations'!$B47)/L47),0)),IF(Paramètres!$D$24="Niveau",IF(N47=0,0,IFERROR((SUMIFS(TableauB15[Rémunération annuelle ETP],TableauB15[Sexe],'Ecart rémunérations'!H$10,TableauB15[Age],'Ecart rémunérations'!$C47,TableauB15[Age],'Ecart rémunérations'!$D47,TableauB15[Niveau],'Ecart rémunérations'!$B47)/L47),0)),IF(Paramètres!$D$24="Info libre",IF(N47=0,0,IFERROR((SUMIFS(TableauB15[Rémunération annuelle ETP],TableauB15[Sexe],'Ecart rémunérations'!H$10,TableauB15[Age],'Ecart rémunérations'!$C47,TableauB15[Age],'Ecart rémunérations'!$D47,TableauB15[Info libre],'Ecart rémunérations'!$B47)/L47),0))))))</f>
        <v>0</v>
      </c>
      <c r="I47" s="44" t="str">
        <f t="shared" si="1"/>
        <v xml:space="preserve"> </v>
      </c>
      <c r="J47" s="44" t="str">
        <f t="shared" ref="J47:J78" si="5">IF(ISNUMBER(I47),SIGN(I47)*MAX(0,ABS(I47)-$F$6)," ")</f>
        <v xml:space="preserve"> </v>
      </c>
      <c r="K47" s="49">
        <f>IF(Paramètres!$D$24="CSP H/F",IFERROR(SUMIFS(TableauB15[Effectif],TableauB15[Sexe],'Ecart rémunérations'!K$10,TableauB15[Age],'Ecart rémunérations'!$C47,TableauB15[Age],'Ecart rémunérations'!$D47,TableauB15[CSP Parite],'Ecart rémunérations'!$B47),0),IF(Paramètres!$D$24="Coefficient",IFERROR(SUMIFS(TableauB15[Effectif],TableauB15[Sexe],'Ecart rémunérations'!K$10,TableauB15[Age],'Ecart rémunérations'!$C47,TableauB15[Age],'Ecart rémunérations'!$D47,TableauB15[Coefficient],'Ecart rémunérations'!$B47),0),IF(Paramètres!$D$24="Niveau",IFERROR(SUMIFS(TableauB15[Effectif],TableauB15[Sexe],'Ecart rémunérations'!K$10,TableauB15[Age],'Ecart rémunérations'!$C47,TableauB15[Age],'Ecart rémunérations'!$D47,TableauB15[Niveau],'Ecart rémunérations'!$B47),0),IF(Paramètres!$D$24="Info libre",IFERROR(SUMIFS(TableauB15[Effectif],TableauB15[Sexe],'Ecart rémunérations'!K$10,TableauB15[Age],'Ecart rémunérations'!$C47,TableauB15[Age],'Ecart rémunérations'!$D47,TableauB15[Info libre],'Ecart rémunérations'!$B47),0)))))</f>
        <v>0</v>
      </c>
      <c r="L47" s="49">
        <f>IF(Paramètres!$D$24="CSP H/F",IFERROR(SUMIFS(TableauB15[Effectif],TableauB15[Sexe],'Ecart rémunérations'!L$10,TableauB15[Age],'Ecart rémunérations'!$C47,TableauB15[Age],'Ecart rémunérations'!$D47,TableauB15[CSP Parite],'Ecart rémunérations'!$B47),0),IF(Paramètres!$D$24="Coefficient",IFERROR(SUMIFS(TableauB15[Effectif],TableauB15[Sexe],'Ecart rémunérations'!L$10,TableauB15[Age],'Ecart rémunérations'!$C47,TableauB15[Age],'Ecart rémunérations'!$D47,TableauB15[Coefficient],'Ecart rémunérations'!$B47),0),IF(Paramètres!$D$24="Niveau",IFERROR(SUMIFS(TableauB15[Effectif],TableauB15[Sexe],'Ecart rémunérations'!L$10,TableauB15[Age],'Ecart rémunérations'!$C47,TableauB15[Age],'Ecart rémunérations'!$D47,TableauB15[Niveau],'Ecart rémunérations'!$B47),0),IF(Paramètres!$D$24="Info libre",IFERROR(SUMIFS(TableauB15[Effectif],TableauB15[Sexe],'Ecart rémunérations'!L$10,TableauB15[Age],'Ecart rémunérations'!$C47,TableauB15[Age],'Ecart rémunérations'!$D47,TableauB15[Info libre],'Ecart rémunérations'!$B47),0)))))</f>
        <v>0</v>
      </c>
      <c r="M47" s="45">
        <f t="shared" si="2"/>
        <v>0</v>
      </c>
      <c r="N47" s="45">
        <f t="shared" si="3"/>
        <v>0</v>
      </c>
      <c r="O47" s="46">
        <f t="shared" si="4"/>
        <v>0</v>
      </c>
    </row>
    <row r="48" spans="1:15" ht="24" x14ac:dyDescent="0.35">
      <c r="A48" s="193" t="str">
        <f>_xll.Assistant.XL.MASQUERLIGNESI(OR($B48="0",$B48=0,$B48=""))</f>
        <v/>
      </c>
      <c r="B48" s="194">
        <f>IF(Paramètres!$D$24="Coefficient",Paramètres!$X$11,IF(Paramètres!$D$24="Niveau",Paramètres!$AB$11,IF(Paramètres!$D$24="CSP H/F","0",IF(Paramètres!$D$24="Info libre",Paramètres!$AF$11,"0"))))</f>
        <v>0</v>
      </c>
      <c r="C48" s="194" t="s">
        <v>34</v>
      </c>
      <c r="D48" s="194" t="s">
        <v>35</v>
      </c>
      <c r="E48" s="220"/>
      <c r="F48" s="47" t="s">
        <v>14</v>
      </c>
      <c r="G48" s="48">
        <f>IF(Paramètres!$D$24="CSP H/F",IF(N48=0,0,IFERROR((SUMIFS(TableauB15[Rémunération annuelle ETP],TableauB15[Sexe],'Ecart rémunérations'!G$10,TableauB15[Age],'Ecart rémunérations'!$C48,TableauB15[Age],'Ecart rémunérations'!$D48,TableauB15[CSP Parite],'Ecart rémunérations'!$B48)/K48),0)),IF(Paramètres!$D$24="Coefficient",IF(N48=0,0,IFERROR((SUMIFS(TableauB15[Rémunération annuelle ETP],TableauB15[Sexe],'Ecart rémunérations'!G$10,TableauB15[Age],'Ecart rémunérations'!$C48,TableauB15[Age],'Ecart rémunérations'!$D48,TableauB15[Coefficient],'Ecart rémunérations'!$B48)/K48),0)),IF(Paramètres!$D$24="Niveau",IF(N48=0,0,IFERROR((SUMIFS(TableauB15[Rémunération annuelle ETP],TableauB15[Sexe],'Ecart rémunérations'!G$10,TableauB15[Age],'Ecart rémunérations'!$C48,TableauB15[Age],'Ecart rémunérations'!$D48,TableauB15[Niveau],'Ecart rémunérations'!$B48)/K48),0)),IF(Paramètres!$D$24="Info libre",IF(N48=0,0,IFERROR((SUMIFS(TableauB15[Rémunération annuelle ETP],TableauB15[Sexe],'Ecart rémunérations'!G$10,TableauB15[Age],'Ecart rémunérations'!$C48,TableauB15[Age],'Ecart rémunérations'!$D48,TableauB15[Info libre],'Ecart rémunérations'!$B48)/K48),0))))))</f>
        <v>0</v>
      </c>
      <c r="H48" s="48">
        <f>IF(Paramètres!$D$24="CSP H/F",IF(N48=0,0,IFERROR((SUMIFS(TableauB15[Rémunération annuelle ETP],TableauB15[Sexe],'Ecart rémunérations'!H$10,TableauB15[Age],'Ecart rémunérations'!$C48,TableauB15[Age],'Ecart rémunérations'!$D48,TableauB15[CSP Parite],'Ecart rémunérations'!$B48)/L48),0)),IF(Paramètres!$D$24="Coefficient",IF(N48=0,0,IFERROR((SUMIFS(TableauB15[Rémunération annuelle ETP],TableauB15[Sexe],'Ecart rémunérations'!H$10,TableauB15[Age],'Ecart rémunérations'!$C48,TableauB15[Age],'Ecart rémunérations'!$D48,TableauB15[Coefficient],'Ecart rémunérations'!$B48)/L48),0)),IF(Paramètres!$D$24="Niveau",IF(N48=0,0,IFERROR((SUMIFS(TableauB15[Rémunération annuelle ETP],TableauB15[Sexe],'Ecart rémunérations'!H$10,TableauB15[Age],'Ecart rémunérations'!$C48,TableauB15[Age],'Ecart rémunérations'!$D48,TableauB15[Niveau],'Ecart rémunérations'!$B48)/L48),0)),IF(Paramètres!$D$24="Info libre",IF(N48=0,0,IFERROR((SUMIFS(TableauB15[Rémunération annuelle ETP],TableauB15[Sexe],'Ecart rémunérations'!H$10,TableauB15[Age],'Ecart rémunérations'!$C48,TableauB15[Age],'Ecart rémunérations'!$D48,TableauB15[Info libre],'Ecart rémunérations'!$B48)/L48),0))))))</f>
        <v>0</v>
      </c>
      <c r="I48" s="44" t="str">
        <f t="shared" si="1"/>
        <v xml:space="preserve"> </v>
      </c>
      <c r="J48" s="44" t="str">
        <f t="shared" si="5"/>
        <v xml:space="preserve"> </v>
      </c>
      <c r="K48" s="49">
        <f>IF(Paramètres!$D$24="CSP H/F",IFERROR(SUMIFS(TableauB15[Effectif],TableauB15[Sexe],'Ecart rémunérations'!K$10,TableauB15[Age],'Ecart rémunérations'!$C48,TableauB15[Age],'Ecart rémunérations'!$D48,TableauB15[CSP Parite],'Ecart rémunérations'!$B48),0),IF(Paramètres!$D$24="Coefficient",IFERROR(SUMIFS(TableauB15[Effectif],TableauB15[Sexe],'Ecart rémunérations'!K$10,TableauB15[Age],'Ecart rémunérations'!$C48,TableauB15[Age],'Ecart rémunérations'!$D48,TableauB15[Coefficient],'Ecart rémunérations'!$B48),0),IF(Paramètres!$D$24="Niveau",IFERROR(SUMIFS(TableauB15[Effectif],TableauB15[Sexe],'Ecart rémunérations'!K$10,TableauB15[Age],'Ecart rémunérations'!$C48,TableauB15[Age],'Ecart rémunérations'!$D48,TableauB15[Niveau],'Ecart rémunérations'!$B48),0),IF(Paramètres!$D$24="Info libre",IFERROR(SUMIFS(TableauB15[Effectif],TableauB15[Sexe],'Ecart rémunérations'!K$10,TableauB15[Age],'Ecart rémunérations'!$C48,TableauB15[Age],'Ecart rémunérations'!$D48,TableauB15[Info libre],'Ecart rémunérations'!$B48),0)))))</f>
        <v>0</v>
      </c>
      <c r="L48" s="49">
        <f>IF(Paramètres!$D$24="CSP H/F",IFERROR(SUMIFS(TableauB15[Effectif],TableauB15[Sexe],'Ecart rémunérations'!L$10,TableauB15[Age],'Ecart rémunérations'!$C48,TableauB15[Age],'Ecart rémunérations'!$D48,TableauB15[CSP Parite],'Ecart rémunérations'!$B48),0),IF(Paramètres!$D$24="Coefficient",IFERROR(SUMIFS(TableauB15[Effectif],TableauB15[Sexe],'Ecart rémunérations'!L$10,TableauB15[Age],'Ecart rémunérations'!$C48,TableauB15[Age],'Ecart rémunérations'!$D48,TableauB15[Coefficient],'Ecart rémunérations'!$B48),0),IF(Paramètres!$D$24="Niveau",IFERROR(SUMIFS(TableauB15[Effectif],TableauB15[Sexe],'Ecart rémunérations'!L$10,TableauB15[Age],'Ecart rémunérations'!$C48,TableauB15[Age],'Ecart rémunérations'!$D48,TableauB15[Niveau],'Ecart rémunérations'!$B48),0),IF(Paramètres!$D$24="Info libre",IFERROR(SUMIFS(TableauB15[Effectif],TableauB15[Sexe],'Ecart rémunérations'!L$10,TableauB15[Age],'Ecart rémunérations'!$C48,TableauB15[Age],'Ecart rémunérations'!$D48,TableauB15[Info libre],'Ecart rémunérations'!$B48),0)))))</f>
        <v>0</v>
      </c>
      <c r="M48" s="45">
        <f t="shared" si="2"/>
        <v>0</v>
      </c>
      <c r="N48" s="45">
        <f t="shared" si="3"/>
        <v>0</v>
      </c>
      <c r="O48" s="46">
        <f t="shared" si="4"/>
        <v>0</v>
      </c>
    </row>
    <row r="49" spans="1:15" ht="24" x14ac:dyDescent="0.35">
      <c r="A49" s="193" t="str">
        <f>_xll.Assistant.XL.MASQUERLIGNESI(OR($B49="0",$B49=0,$B49=""))</f>
        <v/>
      </c>
      <c r="B49" s="194">
        <f>IF(Paramètres!$D$24="Coefficient",Paramètres!$X$11,IF(Paramètres!$D$24="Niveau",Paramètres!$AB$11,IF(Paramètres!$D$24="CSP H/F","0",IF(Paramètres!$D$24="Info libre",Paramètres!$AF$11,"0"))))</f>
        <v>0</v>
      </c>
      <c r="C49" s="194" t="s">
        <v>36</v>
      </c>
      <c r="D49" s="194" t="s">
        <v>40</v>
      </c>
      <c r="E49" s="220"/>
      <c r="F49" s="47" t="s">
        <v>15</v>
      </c>
      <c r="G49" s="48">
        <f>IF(Paramètres!$D$24="CSP H/F",IF(N49=0,0,IFERROR((SUMIFS(TableauB15[Rémunération annuelle ETP],TableauB15[Sexe],'Ecart rémunérations'!G$10,TableauB15[Age],'Ecart rémunérations'!$C49,TableauB15[Age],'Ecart rémunérations'!$D49,TableauB15[CSP Parite],'Ecart rémunérations'!$B49)/K49),0)),IF(Paramètres!$D$24="Coefficient",IF(N49=0,0,IFERROR((SUMIFS(TableauB15[Rémunération annuelle ETP],TableauB15[Sexe],'Ecart rémunérations'!G$10,TableauB15[Age],'Ecart rémunérations'!$C49,TableauB15[Age],'Ecart rémunérations'!$D49,TableauB15[Coefficient],'Ecart rémunérations'!$B49)/K49),0)),IF(Paramètres!$D$24="Niveau",IF(N49=0,0,IFERROR((SUMIFS(TableauB15[Rémunération annuelle ETP],TableauB15[Sexe],'Ecart rémunérations'!G$10,TableauB15[Age],'Ecart rémunérations'!$C49,TableauB15[Age],'Ecart rémunérations'!$D49,TableauB15[Niveau],'Ecart rémunérations'!$B49)/K49),0)),IF(Paramètres!$D$24="Info libre",IF(N49=0,0,IFERROR((SUMIFS(TableauB15[Rémunération annuelle ETP],TableauB15[Sexe],'Ecart rémunérations'!G$10,TableauB15[Age],'Ecart rémunérations'!$C49,TableauB15[Age],'Ecart rémunérations'!$D49,TableauB15[Info libre],'Ecart rémunérations'!$B49)/K49),0))))))</f>
        <v>0</v>
      </c>
      <c r="H49" s="48">
        <f>IF(Paramètres!$D$24="CSP H/F",IF(N49=0,0,IFERROR((SUMIFS(TableauB15[Rémunération annuelle ETP],TableauB15[Sexe],'Ecart rémunérations'!H$10,TableauB15[Age],'Ecart rémunérations'!$C49,TableauB15[Age],'Ecart rémunérations'!$D49,TableauB15[CSP Parite],'Ecart rémunérations'!$B49)/L49),0)),IF(Paramètres!$D$24="Coefficient",IF(N49=0,0,IFERROR((SUMIFS(TableauB15[Rémunération annuelle ETP],TableauB15[Sexe],'Ecart rémunérations'!H$10,TableauB15[Age],'Ecart rémunérations'!$C49,TableauB15[Age],'Ecart rémunérations'!$D49,TableauB15[Coefficient],'Ecart rémunérations'!$B49)/L49),0)),IF(Paramètres!$D$24="Niveau",IF(N49=0,0,IFERROR((SUMIFS(TableauB15[Rémunération annuelle ETP],TableauB15[Sexe],'Ecart rémunérations'!H$10,TableauB15[Age],'Ecart rémunérations'!$C49,TableauB15[Age],'Ecart rémunérations'!$D49,TableauB15[Niveau],'Ecart rémunérations'!$B49)/L49),0)),IF(Paramètres!$D$24="Info libre",IF(N49=0,0,IFERROR((SUMIFS(TableauB15[Rémunération annuelle ETP],TableauB15[Sexe],'Ecart rémunérations'!H$10,TableauB15[Age],'Ecart rémunérations'!$C49,TableauB15[Age],'Ecart rémunérations'!$D49,TableauB15[Info libre],'Ecart rémunérations'!$B49)/L49),0))))))</f>
        <v>0</v>
      </c>
      <c r="I49" s="44" t="str">
        <f t="shared" si="1"/>
        <v xml:space="preserve"> </v>
      </c>
      <c r="J49" s="44" t="str">
        <f t="shared" si="5"/>
        <v xml:space="preserve"> </v>
      </c>
      <c r="K49" s="49">
        <f>IF(Paramètres!$D$24="CSP H/F",IFERROR(SUMIFS(TableauB15[Effectif],TableauB15[Sexe],'Ecart rémunérations'!K$10,TableauB15[Age],'Ecart rémunérations'!$C49,TableauB15[Age],'Ecart rémunérations'!$D49,TableauB15[CSP Parite],'Ecart rémunérations'!$B49),0),IF(Paramètres!$D$24="Coefficient",IFERROR(SUMIFS(TableauB15[Effectif],TableauB15[Sexe],'Ecart rémunérations'!K$10,TableauB15[Age],'Ecart rémunérations'!$C49,TableauB15[Age],'Ecart rémunérations'!$D49,TableauB15[Coefficient],'Ecart rémunérations'!$B49),0),IF(Paramètres!$D$24="Niveau",IFERROR(SUMIFS(TableauB15[Effectif],TableauB15[Sexe],'Ecart rémunérations'!K$10,TableauB15[Age],'Ecart rémunérations'!$C49,TableauB15[Age],'Ecart rémunérations'!$D49,TableauB15[Niveau],'Ecart rémunérations'!$B49),0),IF(Paramètres!$D$24="Info libre",IFERROR(SUMIFS(TableauB15[Effectif],TableauB15[Sexe],'Ecart rémunérations'!K$10,TableauB15[Age],'Ecart rémunérations'!$C49,TableauB15[Age],'Ecart rémunérations'!$D49,TableauB15[Info libre],'Ecart rémunérations'!$B49),0)))))</f>
        <v>0</v>
      </c>
      <c r="L49" s="49">
        <f>IF(Paramètres!$D$24="CSP H/F",IFERROR(SUMIFS(TableauB15[Effectif],TableauB15[Sexe],'Ecart rémunérations'!L$10,TableauB15[Age],'Ecart rémunérations'!$C49,TableauB15[Age],'Ecart rémunérations'!$D49,TableauB15[CSP Parite],'Ecart rémunérations'!$B49),0),IF(Paramètres!$D$24="Coefficient",IFERROR(SUMIFS(TableauB15[Effectif],TableauB15[Sexe],'Ecart rémunérations'!L$10,TableauB15[Age],'Ecart rémunérations'!$C49,TableauB15[Age],'Ecart rémunérations'!$D49,TableauB15[Coefficient],'Ecart rémunérations'!$B49),0),IF(Paramètres!$D$24="Niveau",IFERROR(SUMIFS(TableauB15[Effectif],TableauB15[Sexe],'Ecart rémunérations'!L$10,TableauB15[Age],'Ecart rémunérations'!$C49,TableauB15[Age],'Ecart rémunérations'!$D49,TableauB15[Niveau],'Ecart rémunérations'!$B49),0),IF(Paramètres!$D$24="Info libre",IFERROR(SUMIFS(TableauB15[Effectif],TableauB15[Sexe],'Ecart rémunérations'!L$10,TableauB15[Age],'Ecart rémunérations'!$C49,TableauB15[Age],'Ecart rémunérations'!$D49,TableauB15[Info libre],'Ecart rémunérations'!$B49),0)))))</f>
        <v>0</v>
      </c>
      <c r="M49" s="45">
        <f t="shared" si="2"/>
        <v>0</v>
      </c>
      <c r="N49" s="45">
        <f t="shared" si="3"/>
        <v>0</v>
      </c>
      <c r="O49" s="46">
        <f t="shared" si="4"/>
        <v>0</v>
      </c>
    </row>
    <row r="50" spans="1:15" ht="24" x14ac:dyDescent="0.35">
      <c r="A50" s="193" t="str">
        <f>_xll.Assistant.XL.MASQUERLIGNESI(OR($B50="0",$B50=0,$B50=""))</f>
        <v/>
      </c>
      <c r="B50" s="194">
        <f>IF(Paramètres!$D$24="Coefficient",Paramètres!$X$11,IF(Paramètres!$D$24="Niveau",Paramètres!$AB$11,IF(Paramètres!$D$24="CSP H/F","0",IF(Paramètres!$D$24="Info libre",Paramètres!$AF$11,"0"))))</f>
        <v>0</v>
      </c>
      <c r="C50" s="194" t="s">
        <v>37</v>
      </c>
      <c r="D50" s="194" t="s">
        <v>38</v>
      </c>
      <c r="E50" s="220"/>
      <c r="F50" s="47" t="s">
        <v>16</v>
      </c>
      <c r="G50" s="48">
        <f>IF(Paramètres!$D$24="CSP H/F",IF(N50=0,0,IFERROR((SUMIFS(TableauB15[Rémunération annuelle ETP],TableauB15[Sexe],'Ecart rémunérations'!G$10,TableauB15[Age],'Ecart rémunérations'!$C50,TableauB15[Age],'Ecart rémunérations'!$D50,TableauB15[CSP Parite],'Ecart rémunérations'!$B50)/K50),0)),IF(Paramètres!$D$24="Coefficient",IF(N50=0,0,IFERROR((SUMIFS(TableauB15[Rémunération annuelle ETP],TableauB15[Sexe],'Ecart rémunérations'!G$10,TableauB15[Age],'Ecart rémunérations'!$C50,TableauB15[Age],'Ecart rémunérations'!$D50,TableauB15[Coefficient],'Ecart rémunérations'!$B50)/K50),0)),IF(Paramètres!$D$24="Niveau",IF(N50=0,0,IFERROR((SUMIFS(TableauB15[Rémunération annuelle ETP],TableauB15[Sexe],'Ecart rémunérations'!G$10,TableauB15[Age],'Ecart rémunérations'!$C50,TableauB15[Age],'Ecart rémunérations'!$D50,TableauB15[Niveau],'Ecart rémunérations'!$B50)/K50),0)),IF(Paramètres!$D$24="Info libre",IF(N50=0,0,IFERROR((SUMIFS(TableauB15[Rémunération annuelle ETP],TableauB15[Sexe],'Ecart rémunérations'!G$10,TableauB15[Age],'Ecart rémunérations'!$C50,TableauB15[Age],'Ecart rémunérations'!$D50,TableauB15[Info libre],'Ecart rémunérations'!$B50)/K50),0))))))</f>
        <v>0</v>
      </c>
      <c r="H50" s="48">
        <f>IF(Paramètres!$D$24="CSP H/F",IF(N50=0,0,IFERROR((SUMIFS(TableauB15[Rémunération annuelle ETP],TableauB15[Sexe],'Ecart rémunérations'!H$10,TableauB15[Age],'Ecart rémunérations'!$C50,TableauB15[Age],'Ecart rémunérations'!$D50,TableauB15[CSP Parite],'Ecart rémunérations'!$B50)/L50),0)),IF(Paramètres!$D$24="Coefficient",IF(N50=0,0,IFERROR((SUMIFS(TableauB15[Rémunération annuelle ETP],TableauB15[Sexe],'Ecart rémunérations'!H$10,TableauB15[Age],'Ecart rémunérations'!$C50,TableauB15[Age],'Ecart rémunérations'!$D50,TableauB15[Coefficient],'Ecart rémunérations'!$B50)/L50),0)),IF(Paramètres!$D$24="Niveau",IF(N50=0,0,IFERROR((SUMIFS(TableauB15[Rémunération annuelle ETP],TableauB15[Sexe],'Ecart rémunérations'!H$10,TableauB15[Age],'Ecart rémunérations'!$C50,TableauB15[Age],'Ecart rémunérations'!$D50,TableauB15[Niveau],'Ecart rémunérations'!$B50)/L50),0)),IF(Paramètres!$D$24="Info libre",IF(N50=0,0,IFERROR((SUMIFS(TableauB15[Rémunération annuelle ETP],TableauB15[Sexe],'Ecart rémunérations'!H$10,TableauB15[Age],'Ecart rémunérations'!$C50,TableauB15[Age],'Ecart rémunérations'!$D50,TableauB15[Info libre],'Ecart rémunérations'!$B50)/L50),0))))))</f>
        <v>0</v>
      </c>
      <c r="I50" s="44" t="str">
        <f t="shared" si="1"/>
        <v xml:space="preserve"> </v>
      </c>
      <c r="J50" s="44" t="str">
        <f t="shared" si="5"/>
        <v xml:space="preserve"> </v>
      </c>
      <c r="K50" s="49">
        <f>IF(Paramètres!$D$24="CSP H/F",IFERROR(SUMIFS(TableauB15[Effectif],TableauB15[Sexe],'Ecart rémunérations'!K$10,TableauB15[Age],'Ecart rémunérations'!$C50,TableauB15[Age],'Ecart rémunérations'!$D50,TableauB15[CSP Parite],'Ecart rémunérations'!$B50),0),IF(Paramètres!$D$24="Coefficient",IFERROR(SUMIFS(TableauB15[Effectif],TableauB15[Sexe],'Ecart rémunérations'!K$10,TableauB15[Age],'Ecart rémunérations'!$C50,TableauB15[Age],'Ecart rémunérations'!$D50,TableauB15[Coefficient],'Ecart rémunérations'!$B50),0),IF(Paramètres!$D$24="Niveau",IFERROR(SUMIFS(TableauB15[Effectif],TableauB15[Sexe],'Ecart rémunérations'!K$10,TableauB15[Age],'Ecart rémunérations'!$C50,TableauB15[Age],'Ecart rémunérations'!$D50,TableauB15[Niveau],'Ecart rémunérations'!$B50),0),IF(Paramètres!$D$24="Info libre",IFERROR(SUMIFS(TableauB15[Effectif],TableauB15[Sexe],'Ecart rémunérations'!K$10,TableauB15[Age],'Ecart rémunérations'!$C50,TableauB15[Age],'Ecart rémunérations'!$D50,TableauB15[Info libre],'Ecart rémunérations'!$B50),0)))))</f>
        <v>0</v>
      </c>
      <c r="L50" s="49">
        <f>IF(Paramètres!$D$24="CSP H/F",IFERROR(SUMIFS(TableauB15[Effectif],TableauB15[Sexe],'Ecart rémunérations'!L$10,TableauB15[Age],'Ecart rémunérations'!$C50,TableauB15[Age],'Ecart rémunérations'!$D50,TableauB15[CSP Parite],'Ecart rémunérations'!$B50),0),IF(Paramètres!$D$24="Coefficient",IFERROR(SUMIFS(TableauB15[Effectif],TableauB15[Sexe],'Ecart rémunérations'!L$10,TableauB15[Age],'Ecart rémunérations'!$C50,TableauB15[Age],'Ecart rémunérations'!$D50,TableauB15[Coefficient],'Ecart rémunérations'!$B50),0),IF(Paramètres!$D$24="Niveau",IFERROR(SUMIFS(TableauB15[Effectif],TableauB15[Sexe],'Ecart rémunérations'!L$10,TableauB15[Age],'Ecart rémunérations'!$C50,TableauB15[Age],'Ecart rémunérations'!$D50,TableauB15[Niveau],'Ecart rémunérations'!$B50),0),IF(Paramètres!$D$24="Info libre",IFERROR(SUMIFS(TableauB15[Effectif],TableauB15[Sexe],'Ecart rémunérations'!L$10,TableauB15[Age],'Ecart rémunérations'!$C50,TableauB15[Age],'Ecart rémunérations'!$D50,TableauB15[Info libre],'Ecart rémunérations'!$B50),0)))))</f>
        <v>0</v>
      </c>
      <c r="M50" s="45">
        <f t="shared" si="2"/>
        <v>0</v>
      </c>
      <c r="N50" s="45">
        <f t="shared" si="3"/>
        <v>0</v>
      </c>
      <c r="O50" s="46">
        <f t="shared" si="4"/>
        <v>0</v>
      </c>
    </row>
    <row r="51" spans="1:15" ht="24" x14ac:dyDescent="0.35">
      <c r="A51" s="193" t="str">
        <f>_xll.Assistant.XL.MASQUERLIGNESI(OR($B51="0",$B51=0,$B51=""))</f>
        <v/>
      </c>
      <c r="B51" s="194">
        <f>IF(Paramètres!$D$24="Coefficient",Paramètres!$X$12,IF(Paramètres!$D$24="Niveau",Paramètres!$AB$12,IF(Paramètres!$D$24="CSP H/F","0",IF(Paramètres!$D$24="Info libre",Paramètres!$AF$12,"0"))))</f>
        <v>0</v>
      </c>
      <c r="C51" s="194" t="s">
        <v>33</v>
      </c>
      <c r="D51" s="194" t="s">
        <v>21</v>
      </c>
      <c r="E51" s="220">
        <f>B51</f>
        <v>0</v>
      </c>
      <c r="F51" s="47" t="s">
        <v>13</v>
      </c>
      <c r="G51" s="48">
        <f>IF(Paramètres!$D$24="CSP H/F",IF(N51=0,0,IFERROR((SUMIFS(TableauB15[Rémunération annuelle ETP],TableauB15[Sexe],'Ecart rémunérations'!G$10,TableauB15[Age],'Ecart rémunérations'!$C51,TableauB15[Age],'Ecart rémunérations'!$D51,TableauB15[CSP Parite],'Ecart rémunérations'!$B51)/K51),0)),IF(Paramètres!$D$24="Coefficient",IF(N51=0,0,IFERROR((SUMIFS(TableauB15[Rémunération annuelle ETP],TableauB15[Sexe],'Ecart rémunérations'!G$10,TableauB15[Age],'Ecart rémunérations'!$C51,TableauB15[Age],'Ecart rémunérations'!$D51,TableauB15[Coefficient],'Ecart rémunérations'!$B51)/K51),0)),IF(Paramètres!$D$24="Niveau",IF(N51=0,0,IFERROR((SUMIFS(TableauB15[Rémunération annuelle ETP],TableauB15[Sexe],'Ecart rémunérations'!G$10,TableauB15[Age],'Ecart rémunérations'!$C51,TableauB15[Age],'Ecart rémunérations'!$D51,TableauB15[Niveau],'Ecart rémunérations'!$B51)/K51),0)),IF(Paramètres!$D$24="Info libre",IF(N51=0,0,IFERROR((SUMIFS(TableauB15[Rémunération annuelle ETP],TableauB15[Sexe],'Ecart rémunérations'!G$10,TableauB15[Age],'Ecart rémunérations'!$C51,TableauB15[Age],'Ecart rémunérations'!$D51,TableauB15[Info libre],'Ecart rémunérations'!$B51)/K51),0))))))</f>
        <v>0</v>
      </c>
      <c r="H51" s="48">
        <f>IF(Paramètres!$D$24="CSP H/F",IF(N51=0,0,IFERROR((SUMIFS(TableauB15[Rémunération annuelle ETP],TableauB15[Sexe],'Ecart rémunérations'!H$10,TableauB15[Age],'Ecart rémunérations'!$C51,TableauB15[Age],'Ecart rémunérations'!$D51,TableauB15[CSP Parite],'Ecart rémunérations'!$B51)/L51),0)),IF(Paramètres!$D$24="Coefficient",IF(N51=0,0,IFERROR((SUMIFS(TableauB15[Rémunération annuelle ETP],TableauB15[Sexe],'Ecart rémunérations'!H$10,TableauB15[Age],'Ecart rémunérations'!$C51,TableauB15[Age],'Ecart rémunérations'!$D51,TableauB15[Coefficient],'Ecart rémunérations'!$B51)/L51),0)),IF(Paramètres!$D$24="Niveau",IF(N51=0,0,IFERROR((SUMIFS(TableauB15[Rémunération annuelle ETP],TableauB15[Sexe],'Ecart rémunérations'!H$10,TableauB15[Age],'Ecart rémunérations'!$C51,TableauB15[Age],'Ecart rémunérations'!$D51,TableauB15[Niveau],'Ecart rémunérations'!$B51)/L51),0)),IF(Paramètres!$D$24="Info libre",IF(N51=0,0,IFERROR((SUMIFS(TableauB15[Rémunération annuelle ETP],TableauB15[Sexe],'Ecart rémunérations'!H$10,TableauB15[Age],'Ecart rémunérations'!$C51,TableauB15[Age],'Ecart rémunérations'!$D51,TableauB15[Info libre],'Ecart rémunérations'!$B51)/L51),0))))))</f>
        <v>0</v>
      </c>
      <c r="I51" s="44" t="str">
        <f t="shared" si="1"/>
        <v xml:space="preserve"> </v>
      </c>
      <c r="J51" s="44" t="str">
        <f t="shared" si="5"/>
        <v xml:space="preserve"> </v>
      </c>
      <c r="K51" s="49">
        <f>IF(Paramètres!$D$24="CSP H/F",IFERROR(SUMIFS(TableauB15[Effectif],TableauB15[Sexe],'Ecart rémunérations'!K$10,TableauB15[Age],'Ecart rémunérations'!$C51,TableauB15[Age],'Ecart rémunérations'!$D51,TableauB15[CSP Parite],'Ecart rémunérations'!$B51),0),IF(Paramètres!$D$24="Coefficient",IFERROR(SUMIFS(TableauB15[Effectif],TableauB15[Sexe],'Ecart rémunérations'!K$10,TableauB15[Age],'Ecart rémunérations'!$C51,TableauB15[Age],'Ecart rémunérations'!$D51,TableauB15[Coefficient],'Ecart rémunérations'!$B51),0),IF(Paramètres!$D$24="Niveau",IFERROR(SUMIFS(TableauB15[Effectif],TableauB15[Sexe],'Ecart rémunérations'!K$10,TableauB15[Age],'Ecart rémunérations'!$C51,TableauB15[Age],'Ecart rémunérations'!$D51,TableauB15[Niveau],'Ecart rémunérations'!$B51),0),IF(Paramètres!$D$24="Info libre",IFERROR(SUMIFS(TableauB15[Effectif],TableauB15[Sexe],'Ecart rémunérations'!K$10,TableauB15[Age],'Ecart rémunérations'!$C51,TableauB15[Age],'Ecart rémunérations'!$D51,TableauB15[Info libre],'Ecart rémunérations'!$B51),0)))))</f>
        <v>0</v>
      </c>
      <c r="L51" s="49">
        <f>IF(Paramètres!$D$24="CSP H/F",IFERROR(SUMIFS(TableauB15[Effectif],TableauB15[Sexe],'Ecart rémunérations'!L$10,TableauB15[Age],'Ecart rémunérations'!$C51,TableauB15[Age],'Ecart rémunérations'!$D51,TableauB15[CSP Parite],'Ecart rémunérations'!$B51),0),IF(Paramètres!$D$24="Coefficient",IFERROR(SUMIFS(TableauB15[Effectif],TableauB15[Sexe],'Ecart rémunérations'!L$10,TableauB15[Age],'Ecart rémunérations'!$C51,TableauB15[Age],'Ecart rémunérations'!$D51,TableauB15[Coefficient],'Ecart rémunérations'!$B51),0),IF(Paramètres!$D$24="Niveau",IFERROR(SUMIFS(TableauB15[Effectif],TableauB15[Sexe],'Ecart rémunérations'!L$10,TableauB15[Age],'Ecart rémunérations'!$C51,TableauB15[Age],'Ecart rémunérations'!$D51,TableauB15[Niveau],'Ecart rémunérations'!$B51),0),IF(Paramètres!$D$24="Info libre",IFERROR(SUMIFS(TableauB15[Effectif],TableauB15[Sexe],'Ecart rémunérations'!L$10,TableauB15[Age],'Ecart rémunérations'!$C51,TableauB15[Age],'Ecart rémunérations'!$D51,TableauB15[Info libre],'Ecart rémunérations'!$B51),0)))))</f>
        <v>0</v>
      </c>
      <c r="M51" s="45">
        <f t="shared" si="2"/>
        <v>0</v>
      </c>
      <c r="N51" s="45">
        <f t="shared" si="3"/>
        <v>0</v>
      </c>
      <c r="O51" s="46">
        <f t="shared" si="4"/>
        <v>0</v>
      </c>
    </row>
    <row r="52" spans="1:15" ht="24" x14ac:dyDescent="0.35">
      <c r="A52" s="193" t="str">
        <f>_xll.Assistant.XL.MASQUERLIGNESI(OR($B52="0",$B52=0,$B52=""))</f>
        <v/>
      </c>
      <c r="B52" s="194">
        <f>IF(Paramètres!$D$24="Coefficient",Paramètres!$X$12,IF(Paramètres!$D$24="Niveau",Paramètres!$AB$12,IF(Paramètres!$D$24="CSP H/F","0",IF(Paramètres!$D$24="Info libre",Paramètres!$AF$12,"0"))))</f>
        <v>0</v>
      </c>
      <c r="C52" s="194" t="s">
        <v>34</v>
      </c>
      <c r="D52" s="194" t="s">
        <v>35</v>
      </c>
      <c r="E52" s="220"/>
      <c r="F52" s="47" t="s">
        <v>14</v>
      </c>
      <c r="G52" s="48">
        <f>IF(Paramètres!$D$24="CSP H/F",IF(N52=0,0,IFERROR((SUMIFS(TableauB15[Rémunération annuelle ETP],TableauB15[Sexe],'Ecart rémunérations'!G$10,TableauB15[Age],'Ecart rémunérations'!$C52,TableauB15[Age],'Ecart rémunérations'!$D52,TableauB15[CSP Parite],'Ecart rémunérations'!$B52)/K52),0)),IF(Paramètres!$D$24="Coefficient",IF(N52=0,0,IFERROR((SUMIFS(TableauB15[Rémunération annuelle ETP],TableauB15[Sexe],'Ecart rémunérations'!G$10,TableauB15[Age],'Ecart rémunérations'!$C52,TableauB15[Age],'Ecart rémunérations'!$D52,TableauB15[Coefficient],'Ecart rémunérations'!$B52)/K52),0)),IF(Paramètres!$D$24="Niveau",IF(N52=0,0,IFERROR((SUMIFS(TableauB15[Rémunération annuelle ETP],TableauB15[Sexe],'Ecart rémunérations'!G$10,TableauB15[Age],'Ecart rémunérations'!$C52,TableauB15[Age],'Ecart rémunérations'!$D52,TableauB15[Niveau],'Ecart rémunérations'!$B52)/K52),0)),IF(Paramètres!$D$24="Info libre",IF(N52=0,0,IFERROR((SUMIFS(TableauB15[Rémunération annuelle ETP],TableauB15[Sexe],'Ecart rémunérations'!G$10,TableauB15[Age],'Ecart rémunérations'!$C52,TableauB15[Age],'Ecart rémunérations'!$D52,TableauB15[Info libre],'Ecart rémunérations'!$B52)/K52),0))))))</f>
        <v>0</v>
      </c>
      <c r="H52" s="48">
        <f>IF(Paramètres!$D$24="CSP H/F",IF(N52=0,0,IFERROR((SUMIFS(TableauB15[Rémunération annuelle ETP],TableauB15[Sexe],'Ecart rémunérations'!H$10,TableauB15[Age],'Ecart rémunérations'!$C52,TableauB15[Age],'Ecart rémunérations'!$D52,TableauB15[CSP Parite],'Ecart rémunérations'!$B52)/L52),0)),IF(Paramètres!$D$24="Coefficient",IF(N52=0,0,IFERROR((SUMIFS(TableauB15[Rémunération annuelle ETP],TableauB15[Sexe],'Ecart rémunérations'!H$10,TableauB15[Age],'Ecart rémunérations'!$C52,TableauB15[Age],'Ecart rémunérations'!$D52,TableauB15[Coefficient],'Ecart rémunérations'!$B52)/L52),0)),IF(Paramètres!$D$24="Niveau",IF(N52=0,0,IFERROR((SUMIFS(TableauB15[Rémunération annuelle ETP],TableauB15[Sexe],'Ecart rémunérations'!H$10,TableauB15[Age],'Ecart rémunérations'!$C52,TableauB15[Age],'Ecart rémunérations'!$D52,TableauB15[Niveau],'Ecart rémunérations'!$B52)/L52),0)),IF(Paramètres!$D$24="Info libre",IF(N52=0,0,IFERROR((SUMIFS(TableauB15[Rémunération annuelle ETP],TableauB15[Sexe],'Ecart rémunérations'!H$10,TableauB15[Age],'Ecart rémunérations'!$C52,TableauB15[Age],'Ecart rémunérations'!$D52,TableauB15[Info libre],'Ecart rémunérations'!$B52)/L52),0))))))</f>
        <v>0</v>
      </c>
      <c r="I52" s="44" t="str">
        <f t="shared" si="1"/>
        <v xml:space="preserve"> </v>
      </c>
      <c r="J52" s="44" t="str">
        <f t="shared" si="5"/>
        <v xml:space="preserve"> </v>
      </c>
      <c r="K52" s="49">
        <f>IF(Paramètres!$D$24="CSP H/F",IFERROR(SUMIFS(TableauB15[Effectif],TableauB15[Sexe],'Ecart rémunérations'!K$10,TableauB15[Age],'Ecart rémunérations'!$C52,TableauB15[Age],'Ecart rémunérations'!$D52,TableauB15[CSP Parite],'Ecart rémunérations'!$B52),0),IF(Paramètres!$D$24="Coefficient",IFERROR(SUMIFS(TableauB15[Effectif],TableauB15[Sexe],'Ecart rémunérations'!K$10,TableauB15[Age],'Ecart rémunérations'!$C52,TableauB15[Age],'Ecart rémunérations'!$D52,TableauB15[Coefficient],'Ecart rémunérations'!$B52),0),IF(Paramètres!$D$24="Niveau",IFERROR(SUMIFS(TableauB15[Effectif],TableauB15[Sexe],'Ecart rémunérations'!K$10,TableauB15[Age],'Ecart rémunérations'!$C52,TableauB15[Age],'Ecart rémunérations'!$D52,TableauB15[Niveau],'Ecart rémunérations'!$B52),0),IF(Paramètres!$D$24="Info libre",IFERROR(SUMIFS(TableauB15[Effectif],TableauB15[Sexe],'Ecart rémunérations'!K$10,TableauB15[Age],'Ecart rémunérations'!$C52,TableauB15[Age],'Ecart rémunérations'!$D52,TableauB15[Info libre],'Ecart rémunérations'!$B52),0)))))</f>
        <v>0</v>
      </c>
      <c r="L52" s="49">
        <f>IF(Paramètres!$D$24="CSP H/F",IFERROR(SUMIFS(TableauB15[Effectif],TableauB15[Sexe],'Ecart rémunérations'!L$10,TableauB15[Age],'Ecart rémunérations'!$C52,TableauB15[Age],'Ecart rémunérations'!$D52,TableauB15[CSP Parite],'Ecart rémunérations'!$B52),0),IF(Paramètres!$D$24="Coefficient",IFERROR(SUMIFS(TableauB15[Effectif],TableauB15[Sexe],'Ecart rémunérations'!L$10,TableauB15[Age],'Ecart rémunérations'!$C52,TableauB15[Age],'Ecart rémunérations'!$D52,TableauB15[Coefficient],'Ecart rémunérations'!$B52),0),IF(Paramètres!$D$24="Niveau",IFERROR(SUMIFS(TableauB15[Effectif],TableauB15[Sexe],'Ecart rémunérations'!L$10,TableauB15[Age],'Ecart rémunérations'!$C52,TableauB15[Age],'Ecart rémunérations'!$D52,TableauB15[Niveau],'Ecart rémunérations'!$B52),0),IF(Paramètres!$D$24="Info libre",IFERROR(SUMIFS(TableauB15[Effectif],TableauB15[Sexe],'Ecart rémunérations'!L$10,TableauB15[Age],'Ecart rémunérations'!$C52,TableauB15[Age],'Ecart rémunérations'!$D52,TableauB15[Info libre],'Ecart rémunérations'!$B52),0)))))</f>
        <v>0</v>
      </c>
      <c r="M52" s="45">
        <f t="shared" si="2"/>
        <v>0</v>
      </c>
      <c r="N52" s="45">
        <f t="shared" si="3"/>
        <v>0</v>
      </c>
      <c r="O52" s="46">
        <f t="shared" si="4"/>
        <v>0</v>
      </c>
    </row>
    <row r="53" spans="1:15" ht="24" x14ac:dyDescent="0.35">
      <c r="A53" s="193" t="str">
        <f>_xll.Assistant.XL.MASQUERLIGNESI(OR($B53="0",$B53=0,$B53=""))</f>
        <v/>
      </c>
      <c r="B53" s="194">
        <f>IF(Paramètres!$D$24="Coefficient",Paramètres!$X$12,IF(Paramètres!$D$24="Niveau",Paramètres!$AB$12,IF(Paramètres!$D$24="CSP H/F","0",IF(Paramètres!$D$24="Info libre",Paramètres!$AF$12,"0"))))</f>
        <v>0</v>
      </c>
      <c r="C53" s="194" t="s">
        <v>36</v>
      </c>
      <c r="D53" s="194" t="s">
        <v>40</v>
      </c>
      <c r="E53" s="220"/>
      <c r="F53" s="47" t="s">
        <v>15</v>
      </c>
      <c r="G53" s="48">
        <f>IF(Paramètres!$D$24="CSP H/F",IF(N53=0,0,IFERROR((SUMIFS(TableauB15[Rémunération annuelle ETP],TableauB15[Sexe],'Ecart rémunérations'!G$10,TableauB15[Age],'Ecart rémunérations'!$C53,TableauB15[Age],'Ecart rémunérations'!$D53,TableauB15[CSP Parite],'Ecart rémunérations'!$B53)/K53),0)),IF(Paramètres!$D$24="Coefficient",IF(N53=0,0,IFERROR((SUMIFS(TableauB15[Rémunération annuelle ETP],TableauB15[Sexe],'Ecart rémunérations'!G$10,TableauB15[Age],'Ecart rémunérations'!$C53,TableauB15[Age],'Ecart rémunérations'!$D53,TableauB15[Coefficient],'Ecart rémunérations'!$B53)/K53),0)),IF(Paramètres!$D$24="Niveau",IF(N53=0,0,IFERROR((SUMIFS(TableauB15[Rémunération annuelle ETP],TableauB15[Sexe],'Ecart rémunérations'!G$10,TableauB15[Age],'Ecart rémunérations'!$C53,TableauB15[Age],'Ecart rémunérations'!$D53,TableauB15[Niveau],'Ecart rémunérations'!$B53)/K53),0)),IF(Paramètres!$D$24="Info libre",IF(N53=0,0,IFERROR((SUMIFS(TableauB15[Rémunération annuelle ETP],TableauB15[Sexe],'Ecart rémunérations'!G$10,TableauB15[Age],'Ecart rémunérations'!$C53,TableauB15[Age],'Ecart rémunérations'!$D53,TableauB15[Info libre],'Ecart rémunérations'!$B53)/K53),0))))))</f>
        <v>0</v>
      </c>
      <c r="H53" s="48">
        <f>IF(Paramètres!$D$24="CSP H/F",IF(N53=0,0,IFERROR((SUMIFS(TableauB15[Rémunération annuelle ETP],TableauB15[Sexe],'Ecart rémunérations'!H$10,TableauB15[Age],'Ecart rémunérations'!$C53,TableauB15[Age],'Ecart rémunérations'!$D53,TableauB15[CSP Parite],'Ecart rémunérations'!$B53)/L53),0)),IF(Paramètres!$D$24="Coefficient",IF(N53=0,0,IFERROR((SUMIFS(TableauB15[Rémunération annuelle ETP],TableauB15[Sexe],'Ecart rémunérations'!H$10,TableauB15[Age],'Ecart rémunérations'!$C53,TableauB15[Age],'Ecart rémunérations'!$D53,TableauB15[Coefficient],'Ecart rémunérations'!$B53)/L53),0)),IF(Paramètres!$D$24="Niveau",IF(N53=0,0,IFERROR((SUMIFS(TableauB15[Rémunération annuelle ETP],TableauB15[Sexe],'Ecart rémunérations'!H$10,TableauB15[Age],'Ecart rémunérations'!$C53,TableauB15[Age],'Ecart rémunérations'!$D53,TableauB15[Niveau],'Ecart rémunérations'!$B53)/L53),0)),IF(Paramètres!$D$24="Info libre",IF(N53=0,0,IFERROR((SUMIFS(TableauB15[Rémunération annuelle ETP],TableauB15[Sexe],'Ecart rémunérations'!H$10,TableauB15[Age],'Ecart rémunérations'!$C53,TableauB15[Age],'Ecart rémunérations'!$D53,TableauB15[Info libre],'Ecart rémunérations'!$B53)/L53),0))))))</f>
        <v>0</v>
      </c>
      <c r="I53" s="44" t="str">
        <f t="shared" si="1"/>
        <v xml:space="preserve"> </v>
      </c>
      <c r="J53" s="44" t="str">
        <f t="shared" si="5"/>
        <v xml:space="preserve"> </v>
      </c>
      <c r="K53" s="49">
        <f>IF(Paramètres!$D$24="CSP H/F",IFERROR(SUMIFS(TableauB15[Effectif],TableauB15[Sexe],'Ecart rémunérations'!K$10,TableauB15[Age],'Ecart rémunérations'!$C53,TableauB15[Age],'Ecart rémunérations'!$D53,TableauB15[CSP Parite],'Ecart rémunérations'!$B53),0),IF(Paramètres!$D$24="Coefficient",IFERROR(SUMIFS(TableauB15[Effectif],TableauB15[Sexe],'Ecart rémunérations'!K$10,TableauB15[Age],'Ecart rémunérations'!$C53,TableauB15[Age],'Ecart rémunérations'!$D53,TableauB15[Coefficient],'Ecart rémunérations'!$B53),0),IF(Paramètres!$D$24="Niveau",IFERROR(SUMIFS(TableauB15[Effectif],TableauB15[Sexe],'Ecart rémunérations'!K$10,TableauB15[Age],'Ecart rémunérations'!$C53,TableauB15[Age],'Ecart rémunérations'!$D53,TableauB15[Niveau],'Ecart rémunérations'!$B53),0),IF(Paramètres!$D$24="Info libre",IFERROR(SUMIFS(TableauB15[Effectif],TableauB15[Sexe],'Ecart rémunérations'!K$10,TableauB15[Age],'Ecart rémunérations'!$C53,TableauB15[Age],'Ecart rémunérations'!$D53,TableauB15[Info libre],'Ecart rémunérations'!$B53),0)))))</f>
        <v>0</v>
      </c>
      <c r="L53" s="49">
        <f>IF(Paramètres!$D$24="CSP H/F",IFERROR(SUMIFS(TableauB15[Effectif],TableauB15[Sexe],'Ecart rémunérations'!L$10,TableauB15[Age],'Ecart rémunérations'!$C53,TableauB15[Age],'Ecart rémunérations'!$D53,TableauB15[CSP Parite],'Ecart rémunérations'!$B53),0),IF(Paramètres!$D$24="Coefficient",IFERROR(SUMIFS(TableauB15[Effectif],TableauB15[Sexe],'Ecart rémunérations'!L$10,TableauB15[Age],'Ecart rémunérations'!$C53,TableauB15[Age],'Ecart rémunérations'!$D53,TableauB15[Coefficient],'Ecart rémunérations'!$B53),0),IF(Paramètres!$D$24="Niveau",IFERROR(SUMIFS(TableauB15[Effectif],TableauB15[Sexe],'Ecart rémunérations'!L$10,TableauB15[Age],'Ecart rémunérations'!$C53,TableauB15[Age],'Ecart rémunérations'!$D53,TableauB15[Niveau],'Ecart rémunérations'!$B53),0),IF(Paramètres!$D$24="Info libre",IFERROR(SUMIFS(TableauB15[Effectif],TableauB15[Sexe],'Ecart rémunérations'!L$10,TableauB15[Age],'Ecart rémunérations'!$C53,TableauB15[Age],'Ecart rémunérations'!$D53,TableauB15[Info libre],'Ecart rémunérations'!$B53),0)))))</f>
        <v>0</v>
      </c>
      <c r="M53" s="45">
        <f t="shared" si="2"/>
        <v>0</v>
      </c>
      <c r="N53" s="45">
        <f t="shared" si="3"/>
        <v>0</v>
      </c>
      <c r="O53" s="46">
        <f t="shared" si="4"/>
        <v>0</v>
      </c>
    </row>
    <row r="54" spans="1:15" ht="24" x14ac:dyDescent="0.35">
      <c r="A54" s="193" t="str">
        <f>_xll.Assistant.XL.MASQUERLIGNESI(OR($B54="0",$B54=0,$B54=""))</f>
        <v/>
      </c>
      <c r="B54" s="194">
        <f>IF(Paramètres!$D$24="Coefficient",Paramètres!$X$12,IF(Paramètres!$D$24="Niveau",Paramètres!$AB$12,IF(Paramètres!$D$24="CSP H/F","0",IF(Paramètres!$D$24="Info libre",Paramètres!$AF$12,"0"))))</f>
        <v>0</v>
      </c>
      <c r="C54" s="194" t="s">
        <v>37</v>
      </c>
      <c r="D54" s="194" t="s">
        <v>38</v>
      </c>
      <c r="E54" s="220"/>
      <c r="F54" s="47" t="s">
        <v>16</v>
      </c>
      <c r="G54" s="48">
        <f>IF(Paramètres!$D$24="CSP H/F",IF(N54=0,0,IFERROR((SUMIFS(TableauB15[Rémunération annuelle ETP],TableauB15[Sexe],'Ecart rémunérations'!G$10,TableauB15[Age],'Ecart rémunérations'!$C54,TableauB15[Age],'Ecart rémunérations'!$D54,TableauB15[CSP Parite],'Ecart rémunérations'!$B54)/K54),0)),IF(Paramètres!$D$24="Coefficient",IF(N54=0,0,IFERROR((SUMIFS(TableauB15[Rémunération annuelle ETP],TableauB15[Sexe],'Ecart rémunérations'!G$10,TableauB15[Age],'Ecart rémunérations'!$C54,TableauB15[Age],'Ecart rémunérations'!$D54,TableauB15[Coefficient],'Ecart rémunérations'!$B54)/K54),0)),IF(Paramètres!$D$24="Niveau",IF(N54=0,0,IFERROR((SUMIFS(TableauB15[Rémunération annuelle ETP],TableauB15[Sexe],'Ecart rémunérations'!G$10,TableauB15[Age],'Ecart rémunérations'!$C54,TableauB15[Age],'Ecart rémunérations'!$D54,TableauB15[Niveau],'Ecart rémunérations'!$B54)/K54),0)),IF(Paramètres!$D$24="Info libre",IF(N54=0,0,IFERROR((SUMIFS(TableauB15[Rémunération annuelle ETP],TableauB15[Sexe],'Ecart rémunérations'!G$10,TableauB15[Age],'Ecart rémunérations'!$C54,TableauB15[Age],'Ecart rémunérations'!$D54,TableauB15[Info libre],'Ecart rémunérations'!$B54)/K54),0))))))</f>
        <v>0</v>
      </c>
      <c r="H54" s="48">
        <f>IF(Paramètres!$D$24="CSP H/F",IF(N54=0,0,IFERROR((SUMIFS(TableauB15[Rémunération annuelle ETP],TableauB15[Sexe],'Ecart rémunérations'!H$10,TableauB15[Age],'Ecart rémunérations'!$C54,TableauB15[Age],'Ecart rémunérations'!$D54,TableauB15[CSP Parite],'Ecart rémunérations'!$B54)/L54),0)),IF(Paramètres!$D$24="Coefficient",IF(N54=0,0,IFERROR((SUMIFS(TableauB15[Rémunération annuelle ETP],TableauB15[Sexe],'Ecart rémunérations'!H$10,TableauB15[Age],'Ecart rémunérations'!$C54,TableauB15[Age],'Ecart rémunérations'!$D54,TableauB15[Coefficient],'Ecart rémunérations'!$B54)/L54),0)),IF(Paramètres!$D$24="Niveau",IF(N54=0,0,IFERROR((SUMIFS(TableauB15[Rémunération annuelle ETP],TableauB15[Sexe],'Ecart rémunérations'!H$10,TableauB15[Age],'Ecart rémunérations'!$C54,TableauB15[Age],'Ecart rémunérations'!$D54,TableauB15[Niveau],'Ecart rémunérations'!$B54)/L54),0)),IF(Paramètres!$D$24="Info libre",IF(N54=0,0,IFERROR((SUMIFS(TableauB15[Rémunération annuelle ETP],TableauB15[Sexe],'Ecart rémunérations'!H$10,TableauB15[Age],'Ecart rémunérations'!$C54,TableauB15[Age],'Ecart rémunérations'!$D54,TableauB15[Info libre],'Ecart rémunérations'!$B54)/L54),0))))))</f>
        <v>0</v>
      </c>
      <c r="I54" s="44" t="str">
        <f t="shared" si="1"/>
        <v xml:space="preserve"> </v>
      </c>
      <c r="J54" s="44" t="str">
        <f t="shared" si="5"/>
        <v xml:space="preserve"> </v>
      </c>
      <c r="K54" s="49">
        <f>IF(Paramètres!$D$24="CSP H/F",IFERROR(SUMIFS(TableauB15[Effectif],TableauB15[Sexe],'Ecart rémunérations'!K$10,TableauB15[Age],'Ecart rémunérations'!$C54,TableauB15[Age],'Ecart rémunérations'!$D54,TableauB15[CSP Parite],'Ecart rémunérations'!$B54),0),IF(Paramètres!$D$24="Coefficient",IFERROR(SUMIFS(TableauB15[Effectif],TableauB15[Sexe],'Ecart rémunérations'!K$10,TableauB15[Age],'Ecart rémunérations'!$C54,TableauB15[Age],'Ecart rémunérations'!$D54,TableauB15[Coefficient],'Ecart rémunérations'!$B54),0),IF(Paramètres!$D$24="Niveau",IFERROR(SUMIFS(TableauB15[Effectif],TableauB15[Sexe],'Ecart rémunérations'!K$10,TableauB15[Age],'Ecart rémunérations'!$C54,TableauB15[Age],'Ecart rémunérations'!$D54,TableauB15[Niveau],'Ecart rémunérations'!$B54),0),IF(Paramètres!$D$24="Info libre",IFERROR(SUMIFS(TableauB15[Effectif],TableauB15[Sexe],'Ecart rémunérations'!K$10,TableauB15[Age],'Ecart rémunérations'!$C54,TableauB15[Age],'Ecart rémunérations'!$D54,TableauB15[Info libre],'Ecart rémunérations'!$B54),0)))))</f>
        <v>0</v>
      </c>
      <c r="L54" s="49">
        <f>IF(Paramètres!$D$24="CSP H/F",IFERROR(SUMIFS(TableauB15[Effectif],TableauB15[Sexe],'Ecart rémunérations'!L$10,TableauB15[Age],'Ecart rémunérations'!$C54,TableauB15[Age],'Ecart rémunérations'!$D54,TableauB15[CSP Parite],'Ecart rémunérations'!$B54),0),IF(Paramètres!$D$24="Coefficient",IFERROR(SUMIFS(TableauB15[Effectif],TableauB15[Sexe],'Ecart rémunérations'!L$10,TableauB15[Age],'Ecart rémunérations'!$C54,TableauB15[Age],'Ecart rémunérations'!$D54,TableauB15[Coefficient],'Ecart rémunérations'!$B54),0),IF(Paramètres!$D$24="Niveau",IFERROR(SUMIFS(TableauB15[Effectif],TableauB15[Sexe],'Ecart rémunérations'!L$10,TableauB15[Age],'Ecart rémunérations'!$C54,TableauB15[Age],'Ecart rémunérations'!$D54,TableauB15[Niveau],'Ecart rémunérations'!$B54),0),IF(Paramètres!$D$24="Info libre",IFERROR(SUMIFS(TableauB15[Effectif],TableauB15[Sexe],'Ecart rémunérations'!L$10,TableauB15[Age],'Ecart rémunérations'!$C54,TableauB15[Age],'Ecart rémunérations'!$D54,TableauB15[Info libre],'Ecart rémunérations'!$B54),0)))))</f>
        <v>0</v>
      </c>
      <c r="M54" s="45">
        <f t="shared" si="2"/>
        <v>0</v>
      </c>
      <c r="N54" s="45">
        <f t="shared" si="3"/>
        <v>0</v>
      </c>
      <c r="O54" s="46">
        <f t="shared" si="4"/>
        <v>0</v>
      </c>
    </row>
    <row r="55" spans="1:15" ht="24" x14ac:dyDescent="0.35">
      <c r="A55" s="193" t="str">
        <f>_xll.Assistant.XL.MASQUERLIGNESI(OR($B55="0",$B55=0,$B55=""))</f>
        <v/>
      </c>
      <c r="B55" s="194">
        <f>IF(Paramètres!$D$24="Coefficient",Paramètres!$X$13,IF(Paramètres!$D$24="Niveau",Paramètres!$AB$13,IF(Paramètres!$D$24="CSP H/F","0",IF(Paramètres!$D$24="Info libre",Paramètres!$AF$13,"0"))))</f>
        <v>0</v>
      </c>
      <c r="C55" s="194" t="s">
        <v>33</v>
      </c>
      <c r="D55" s="194" t="s">
        <v>21</v>
      </c>
      <c r="E55" s="220">
        <f>B55</f>
        <v>0</v>
      </c>
      <c r="F55" s="47" t="s">
        <v>13</v>
      </c>
      <c r="G55" s="48">
        <f>IF(Paramètres!$D$24="CSP H/F",IF(N55=0,0,IFERROR((SUMIFS(TableauB15[Rémunération annuelle ETP],TableauB15[Sexe],'Ecart rémunérations'!G$10,TableauB15[Age],'Ecart rémunérations'!$C55,TableauB15[Age],'Ecart rémunérations'!$D55,TableauB15[CSP Parite],'Ecart rémunérations'!$B55)/K55),0)),IF(Paramètres!$D$24="Coefficient",IF(N55=0,0,IFERROR((SUMIFS(TableauB15[Rémunération annuelle ETP],TableauB15[Sexe],'Ecart rémunérations'!G$10,TableauB15[Age],'Ecart rémunérations'!$C55,TableauB15[Age],'Ecart rémunérations'!$D55,TableauB15[Coefficient],'Ecart rémunérations'!$B55)/K55),0)),IF(Paramètres!$D$24="Niveau",IF(N55=0,0,IFERROR((SUMIFS(TableauB15[Rémunération annuelle ETP],TableauB15[Sexe],'Ecart rémunérations'!G$10,TableauB15[Age],'Ecart rémunérations'!$C55,TableauB15[Age],'Ecart rémunérations'!$D55,TableauB15[Niveau],'Ecart rémunérations'!$B55)/K55),0)),IF(Paramètres!$D$24="Info libre",IF(N55=0,0,IFERROR((SUMIFS(TableauB15[Rémunération annuelle ETP],TableauB15[Sexe],'Ecart rémunérations'!G$10,TableauB15[Age],'Ecart rémunérations'!$C55,TableauB15[Age],'Ecart rémunérations'!$D55,TableauB15[Info libre],'Ecart rémunérations'!$B55)/K55),0))))))</f>
        <v>0</v>
      </c>
      <c r="H55" s="48">
        <f>IF(Paramètres!$D$24="CSP H/F",IF(N55=0,0,IFERROR((SUMIFS(TableauB15[Rémunération annuelle ETP],TableauB15[Sexe],'Ecart rémunérations'!H$10,TableauB15[Age],'Ecart rémunérations'!$C55,TableauB15[Age],'Ecart rémunérations'!$D55,TableauB15[CSP Parite],'Ecart rémunérations'!$B55)/L55),0)),IF(Paramètres!$D$24="Coefficient",IF(N55=0,0,IFERROR((SUMIFS(TableauB15[Rémunération annuelle ETP],TableauB15[Sexe],'Ecart rémunérations'!H$10,TableauB15[Age],'Ecart rémunérations'!$C55,TableauB15[Age],'Ecart rémunérations'!$D55,TableauB15[Coefficient],'Ecart rémunérations'!$B55)/L55),0)),IF(Paramètres!$D$24="Niveau",IF(N55=0,0,IFERROR((SUMIFS(TableauB15[Rémunération annuelle ETP],TableauB15[Sexe],'Ecart rémunérations'!H$10,TableauB15[Age],'Ecart rémunérations'!$C55,TableauB15[Age],'Ecart rémunérations'!$D55,TableauB15[Niveau],'Ecart rémunérations'!$B55)/L55),0)),IF(Paramètres!$D$24="Info libre",IF(N55=0,0,IFERROR((SUMIFS(TableauB15[Rémunération annuelle ETP],TableauB15[Sexe],'Ecart rémunérations'!H$10,TableauB15[Age],'Ecart rémunérations'!$C55,TableauB15[Age],'Ecart rémunérations'!$D55,TableauB15[Info libre],'Ecart rémunérations'!$B55)/L55),0))))))</f>
        <v>0</v>
      </c>
      <c r="I55" s="44" t="str">
        <f t="shared" si="1"/>
        <v xml:space="preserve"> </v>
      </c>
      <c r="J55" s="44" t="str">
        <f t="shared" si="5"/>
        <v xml:space="preserve"> </v>
      </c>
      <c r="K55" s="49">
        <f>IF(Paramètres!$D$24="CSP H/F",IFERROR(SUMIFS(TableauB15[Effectif],TableauB15[Sexe],'Ecart rémunérations'!K$10,TableauB15[Age],'Ecart rémunérations'!$C55,TableauB15[Age],'Ecart rémunérations'!$D55,TableauB15[CSP Parite],'Ecart rémunérations'!$B55),0),IF(Paramètres!$D$24="Coefficient",IFERROR(SUMIFS(TableauB15[Effectif],TableauB15[Sexe],'Ecart rémunérations'!K$10,TableauB15[Age],'Ecart rémunérations'!$C55,TableauB15[Age],'Ecart rémunérations'!$D55,TableauB15[Coefficient],'Ecart rémunérations'!$B55),0),IF(Paramètres!$D$24="Niveau",IFERROR(SUMIFS(TableauB15[Effectif],TableauB15[Sexe],'Ecart rémunérations'!K$10,TableauB15[Age],'Ecart rémunérations'!$C55,TableauB15[Age],'Ecart rémunérations'!$D55,TableauB15[Niveau],'Ecart rémunérations'!$B55),0),IF(Paramètres!$D$24="Info libre",IFERROR(SUMIFS(TableauB15[Effectif],TableauB15[Sexe],'Ecart rémunérations'!K$10,TableauB15[Age],'Ecart rémunérations'!$C55,TableauB15[Age],'Ecart rémunérations'!$D55,TableauB15[Info libre],'Ecart rémunérations'!$B55),0)))))</f>
        <v>0</v>
      </c>
      <c r="L55" s="49">
        <f>IF(Paramètres!$D$24="CSP H/F",IFERROR(SUMIFS(TableauB15[Effectif],TableauB15[Sexe],'Ecart rémunérations'!L$10,TableauB15[Age],'Ecart rémunérations'!$C55,TableauB15[Age],'Ecart rémunérations'!$D55,TableauB15[CSP Parite],'Ecart rémunérations'!$B55),0),IF(Paramètres!$D$24="Coefficient",IFERROR(SUMIFS(TableauB15[Effectif],TableauB15[Sexe],'Ecart rémunérations'!L$10,TableauB15[Age],'Ecart rémunérations'!$C55,TableauB15[Age],'Ecart rémunérations'!$D55,TableauB15[Coefficient],'Ecart rémunérations'!$B55),0),IF(Paramètres!$D$24="Niveau",IFERROR(SUMIFS(TableauB15[Effectif],TableauB15[Sexe],'Ecart rémunérations'!L$10,TableauB15[Age],'Ecart rémunérations'!$C55,TableauB15[Age],'Ecart rémunérations'!$D55,TableauB15[Niveau],'Ecart rémunérations'!$B55),0),IF(Paramètres!$D$24="Info libre",IFERROR(SUMIFS(TableauB15[Effectif],TableauB15[Sexe],'Ecart rémunérations'!L$10,TableauB15[Age],'Ecart rémunérations'!$C55,TableauB15[Age],'Ecart rémunérations'!$D55,TableauB15[Info libre],'Ecart rémunérations'!$B55),0)))))</f>
        <v>0</v>
      </c>
      <c r="M55" s="45">
        <f t="shared" si="2"/>
        <v>0</v>
      </c>
      <c r="N55" s="45">
        <f t="shared" si="3"/>
        <v>0</v>
      </c>
      <c r="O55" s="46">
        <f t="shared" si="4"/>
        <v>0</v>
      </c>
    </row>
    <row r="56" spans="1:15" ht="24" x14ac:dyDescent="0.35">
      <c r="A56" s="193" t="str">
        <f>_xll.Assistant.XL.MASQUERLIGNESI(OR($B56="0",$B56=0,$B56=""))</f>
        <v/>
      </c>
      <c r="B56" s="194">
        <f>IF(Paramètres!$D$24="Coefficient",Paramètres!$X$13,IF(Paramètres!$D$24="Niveau",Paramètres!$AB$13,IF(Paramètres!$D$24="CSP H/F","0",IF(Paramètres!$D$24="Info libre",Paramètres!$AF$13,"0"))))</f>
        <v>0</v>
      </c>
      <c r="C56" s="194" t="s">
        <v>34</v>
      </c>
      <c r="D56" s="194" t="s">
        <v>35</v>
      </c>
      <c r="E56" s="220"/>
      <c r="F56" s="47" t="s">
        <v>14</v>
      </c>
      <c r="G56" s="48">
        <f>IF(Paramètres!$D$24="CSP H/F",IF(N56=0,0,IFERROR((SUMIFS(TableauB15[Rémunération annuelle ETP],TableauB15[Sexe],'Ecart rémunérations'!G$10,TableauB15[Age],'Ecart rémunérations'!$C56,TableauB15[Age],'Ecart rémunérations'!$D56,TableauB15[CSP Parite],'Ecart rémunérations'!$B56)/K56),0)),IF(Paramètres!$D$24="Coefficient",IF(N56=0,0,IFERROR((SUMIFS(TableauB15[Rémunération annuelle ETP],TableauB15[Sexe],'Ecart rémunérations'!G$10,TableauB15[Age],'Ecart rémunérations'!$C56,TableauB15[Age],'Ecart rémunérations'!$D56,TableauB15[Coefficient],'Ecart rémunérations'!$B56)/K56),0)),IF(Paramètres!$D$24="Niveau",IF(N56=0,0,IFERROR((SUMIFS(TableauB15[Rémunération annuelle ETP],TableauB15[Sexe],'Ecart rémunérations'!G$10,TableauB15[Age],'Ecart rémunérations'!$C56,TableauB15[Age],'Ecart rémunérations'!$D56,TableauB15[Niveau],'Ecart rémunérations'!$B56)/K56),0)),IF(Paramètres!$D$24="Info libre",IF(N56=0,0,IFERROR((SUMIFS(TableauB15[Rémunération annuelle ETP],TableauB15[Sexe],'Ecart rémunérations'!G$10,TableauB15[Age],'Ecart rémunérations'!$C56,TableauB15[Age],'Ecart rémunérations'!$D56,TableauB15[Info libre],'Ecart rémunérations'!$B56)/K56),0))))))</f>
        <v>0</v>
      </c>
      <c r="H56" s="48">
        <f>IF(Paramètres!$D$24="CSP H/F",IF(N56=0,0,IFERROR((SUMIFS(TableauB15[Rémunération annuelle ETP],TableauB15[Sexe],'Ecart rémunérations'!H$10,TableauB15[Age],'Ecart rémunérations'!$C56,TableauB15[Age],'Ecart rémunérations'!$D56,TableauB15[CSP Parite],'Ecart rémunérations'!$B56)/L56),0)),IF(Paramètres!$D$24="Coefficient",IF(N56=0,0,IFERROR((SUMIFS(TableauB15[Rémunération annuelle ETP],TableauB15[Sexe],'Ecart rémunérations'!H$10,TableauB15[Age],'Ecart rémunérations'!$C56,TableauB15[Age],'Ecart rémunérations'!$D56,TableauB15[Coefficient],'Ecart rémunérations'!$B56)/L56),0)),IF(Paramètres!$D$24="Niveau",IF(N56=0,0,IFERROR((SUMIFS(TableauB15[Rémunération annuelle ETP],TableauB15[Sexe],'Ecart rémunérations'!H$10,TableauB15[Age],'Ecart rémunérations'!$C56,TableauB15[Age],'Ecart rémunérations'!$D56,TableauB15[Niveau],'Ecart rémunérations'!$B56)/L56),0)),IF(Paramètres!$D$24="Info libre",IF(N56=0,0,IFERROR((SUMIFS(TableauB15[Rémunération annuelle ETP],TableauB15[Sexe],'Ecart rémunérations'!H$10,TableauB15[Age],'Ecart rémunérations'!$C56,TableauB15[Age],'Ecart rémunérations'!$D56,TableauB15[Info libre],'Ecart rémunérations'!$B56)/L56),0))))))</f>
        <v>0</v>
      </c>
      <c r="I56" s="44" t="str">
        <f t="shared" si="1"/>
        <v xml:space="preserve"> </v>
      </c>
      <c r="J56" s="44" t="str">
        <f t="shared" si="5"/>
        <v xml:space="preserve"> </v>
      </c>
      <c r="K56" s="49">
        <f>IF(Paramètres!$D$24="CSP H/F",IFERROR(SUMIFS(TableauB15[Effectif],TableauB15[Sexe],'Ecart rémunérations'!K$10,TableauB15[Age],'Ecart rémunérations'!$C56,TableauB15[Age],'Ecart rémunérations'!$D56,TableauB15[CSP Parite],'Ecart rémunérations'!$B56),0),IF(Paramètres!$D$24="Coefficient",IFERROR(SUMIFS(TableauB15[Effectif],TableauB15[Sexe],'Ecart rémunérations'!K$10,TableauB15[Age],'Ecart rémunérations'!$C56,TableauB15[Age],'Ecart rémunérations'!$D56,TableauB15[Coefficient],'Ecart rémunérations'!$B56),0),IF(Paramètres!$D$24="Niveau",IFERROR(SUMIFS(TableauB15[Effectif],TableauB15[Sexe],'Ecart rémunérations'!K$10,TableauB15[Age],'Ecart rémunérations'!$C56,TableauB15[Age],'Ecart rémunérations'!$D56,TableauB15[Niveau],'Ecart rémunérations'!$B56),0),IF(Paramètres!$D$24="Info libre",IFERROR(SUMIFS(TableauB15[Effectif],TableauB15[Sexe],'Ecart rémunérations'!K$10,TableauB15[Age],'Ecart rémunérations'!$C56,TableauB15[Age],'Ecart rémunérations'!$D56,TableauB15[Info libre],'Ecart rémunérations'!$B56),0)))))</f>
        <v>0</v>
      </c>
      <c r="L56" s="49">
        <f>IF(Paramètres!$D$24="CSP H/F",IFERROR(SUMIFS(TableauB15[Effectif],TableauB15[Sexe],'Ecart rémunérations'!L$10,TableauB15[Age],'Ecart rémunérations'!$C56,TableauB15[Age],'Ecart rémunérations'!$D56,TableauB15[CSP Parite],'Ecart rémunérations'!$B56),0),IF(Paramètres!$D$24="Coefficient",IFERROR(SUMIFS(TableauB15[Effectif],TableauB15[Sexe],'Ecart rémunérations'!L$10,TableauB15[Age],'Ecart rémunérations'!$C56,TableauB15[Age],'Ecart rémunérations'!$D56,TableauB15[Coefficient],'Ecart rémunérations'!$B56),0),IF(Paramètres!$D$24="Niveau",IFERROR(SUMIFS(TableauB15[Effectif],TableauB15[Sexe],'Ecart rémunérations'!L$10,TableauB15[Age],'Ecart rémunérations'!$C56,TableauB15[Age],'Ecart rémunérations'!$D56,TableauB15[Niveau],'Ecart rémunérations'!$B56),0),IF(Paramètres!$D$24="Info libre",IFERROR(SUMIFS(TableauB15[Effectif],TableauB15[Sexe],'Ecart rémunérations'!L$10,TableauB15[Age],'Ecart rémunérations'!$C56,TableauB15[Age],'Ecart rémunérations'!$D56,TableauB15[Info libre],'Ecart rémunérations'!$B56),0)))))</f>
        <v>0</v>
      </c>
      <c r="M56" s="45">
        <f t="shared" si="2"/>
        <v>0</v>
      </c>
      <c r="N56" s="45">
        <f t="shared" si="3"/>
        <v>0</v>
      </c>
      <c r="O56" s="46">
        <f t="shared" si="4"/>
        <v>0</v>
      </c>
    </row>
    <row r="57" spans="1:15" ht="24" x14ac:dyDescent="0.35">
      <c r="A57" s="193" t="str">
        <f>_xll.Assistant.XL.MASQUERLIGNESI(OR($B57="0",$B57=0,$B57=""))</f>
        <v/>
      </c>
      <c r="B57" s="194">
        <f>IF(Paramètres!$D$24="Coefficient",Paramètres!$X$13,IF(Paramètres!$D$24="Niveau",Paramètres!$AB$13,IF(Paramètres!$D$24="CSP H/F","0",IF(Paramètres!$D$24="Info libre",Paramètres!$AF$13,"0"))))</f>
        <v>0</v>
      </c>
      <c r="C57" s="194" t="s">
        <v>36</v>
      </c>
      <c r="D57" s="194" t="s">
        <v>40</v>
      </c>
      <c r="E57" s="220"/>
      <c r="F57" s="47" t="s">
        <v>15</v>
      </c>
      <c r="G57" s="48">
        <f>IF(Paramètres!$D$24="CSP H/F",IF(N57=0,0,IFERROR((SUMIFS(TableauB15[Rémunération annuelle ETP],TableauB15[Sexe],'Ecart rémunérations'!G$10,TableauB15[Age],'Ecart rémunérations'!$C57,TableauB15[Age],'Ecart rémunérations'!$D57,TableauB15[CSP Parite],'Ecart rémunérations'!$B57)/K57),0)),IF(Paramètres!$D$24="Coefficient",IF(N57=0,0,IFERROR((SUMIFS(TableauB15[Rémunération annuelle ETP],TableauB15[Sexe],'Ecart rémunérations'!G$10,TableauB15[Age],'Ecart rémunérations'!$C57,TableauB15[Age],'Ecart rémunérations'!$D57,TableauB15[Coefficient],'Ecart rémunérations'!$B57)/K57),0)),IF(Paramètres!$D$24="Niveau",IF(N57=0,0,IFERROR((SUMIFS(TableauB15[Rémunération annuelle ETP],TableauB15[Sexe],'Ecart rémunérations'!G$10,TableauB15[Age],'Ecart rémunérations'!$C57,TableauB15[Age],'Ecart rémunérations'!$D57,TableauB15[Niveau],'Ecart rémunérations'!$B57)/K57),0)),IF(Paramètres!$D$24="Info libre",IF(N57=0,0,IFERROR((SUMIFS(TableauB15[Rémunération annuelle ETP],TableauB15[Sexe],'Ecart rémunérations'!G$10,TableauB15[Age],'Ecart rémunérations'!$C57,TableauB15[Age],'Ecart rémunérations'!$D57,TableauB15[Info libre],'Ecart rémunérations'!$B57)/K57),0))))))</f>
        <v>0</v>
      </c>
      <c r="H57" s="48">
        <f>IF(Paramètres!$D$24="CSP H/F",IF(N57=0,0,IFERROR((SUMIFS(TableauB15[Rémunération annuelle ETP],TableauB15[Sexe],'Ecart rémunérations'!H$10,TableauB15[Age],'Ecart rémunérations'!$C57,TableauB15[Age],'Ecart rémunérations'!$D57,TableauB15[CSP Parite],'Ecart rémunérations'!$B57)/L57),0)),IF(Paramètres!$D$24="Coefficient",IF(N57=0,0,IFERROR((SUMIFS(TableauB15[Rémunération annuelle ETP],TableauB15[Sexe],'Ecart rémunérations'!H$10,TableauB15[Age],'Ecart rémunérations'!$C57,TableauB15[Age],'Ecart rémunérations'!$D57,TableauB15[Coefficient],'Ecart rémunérations'!$B57)/L57),0)),IF(Paramètres!$D$24="Niveau",IF(N57=0,0,IFERROR((SUMIFS(TableauB15[Rémunération annuelle ETP],TableauB15[Sexe],'Ecart rémunérations'!H$10,TableauB15[Age],'Ecart rémunérations'!$C57,TableauB15[Age],'Ecart rémunérations'!$D57,TableauB15[Niveau],'Ecart rémunérations'!$B57)/L57),0)),IF(Paramètres!$D$24="Info libre",IF(N57=0,0,IFERROR((SUMIFS(TableauB15[Rémunération annuelle ETP],TableauB15[Sexe],'Ecart rémunérations'!H$10,TableauB15[Age],'Ecart rémunérations'!$C57,TableauB15[Age],'Ecart rémunérations'!$D57,TableauB15[Info libre],'Ecart rémunérations'!$B57)/L57),0))))))</f>
        <v>0</v>
      </c>
      <c r="I57" s="44" t="str">
        <f t="shared" si="1"/>
        <v xml:space="preserve"> </v>
      </c>
      <c r="J57" s="44" t="str">
        <f t="shared" si="5"/>
        <v xml:space="preserve"> </v>
      </c>
      <c r="K57" s="49">
        <f>IF(Paramètres!$D$24="CSP H/F",IFERROR(SUMIFS(TableauB15[Effectif],TableauB15[Sexe],'Ecart rémunérations'!K$10,TableauB15[Age],'Ecart rémunérations'!$C57,TableauB15[Age],'Ecart rémunérations'!$D57,TableauB15[CSP Parite],'Ecart rémunérations'!$B57),0),IF(Paramètres!$D$24="Coefficient",IFERROR(SUMIFS(TableauB15[Effectif],TableauB15[Sexe],'Ecart rémunérations'!K$10,TableauB15[Age],'Ecart rémunérations'!$C57,TableauB15[Age],'Ecart rémunérations'!$D57,TableauB15[Coefficient],'Ecart rémunérations'!$B57),0),IF(Paramètres!$D$24="Niveau",IFERROR(SUMIFS(TableauB15[Effectif],TableauB15[Sexe],'Ecart rémunérations'!K$10,TableauB15[Age],'Ecart rémunérations'!$C57,TableauB15[Age],'Ecart rémunérations'!$D57,TableauB15[Niveau],'Ecart rémunérations'!$B57),0),IF(Paramètres!$D$24="Info libre",IFERROR(SUMIFS(TableauB15[Effectif],TableauB15[Sexe],'Ecart rémunérations'!K$10,TableauB15[Age],'Ecart rémunérations'!$C57,TableauB15[Age],'Ecart rémunérations'!$D57,TableauB15[Info libre],'Ecart rémunérations'!$B57),0)))))</f>
        <v>0</v>
      </c>
      <c r="L57" s="49">
        <f>IF(Paramètres!$D$24="CSP H/F",IFERROR(SUMIFS(TableauB15[Effectif],TableauB15[Sexe],'Ecart rémunérations'!L$10,TableauB15[Age],'Ecart rémunérations'!$C57,TableauB15[Age],'Ecart rémunérations'!$D57,TableauB15[CSP Parite],'Ecart rémunérations'!$B57),0),IF(Paramètres!$D$24="Coefficient",IFERROR(SUMIFS(TableauB15[Effectif],TableauB15[Sexe],'Ecart rémunérations'!L$10,TableauB15[Age],'Ecart rémunérations'!$C57,TableauB15[Age],'Ecart rémunérations'!$D57,TableauB15[Coefficient],'Ecart rémunérations'!$B57),0),IF(Paramètres!$D$24="Niveau",IFERROR(SUMIFS(TableauB15[Effectif],TableauB15[Sexe],'Ecart rémunérations'!L$10,TableauB15[Age],'Ecart rémunérations'!$C57,TableauB15[Age],'Ecart rémunérations'!$D57,TableauB15[Niveau],'Ecart rémunérations'!$B57),0),IF(Paramètres!$D$24="Info libre",IFERROR(SUMIFS(TableauB15[Effectif],TableauB15[Sexe],'Ecart rémunérations'!L$10,TableauB15[Age],'Ecart rémunérations'!$C57,TableauB15[Age],'Ecart rémunérations'!$D57,TableauB15[Info libre],'Ecart rémunérations'!$B57),0)))))</f>
        <v>0</v>
      </c>
      <c r="M57" s="45">
        <f t="shared" si="2"/>
        <v>0</v>
      </c>
      <c r="N57" s="45">
        <f t="shared" si="3"/>
        <v>0</v>
      </c>
      <c r="O57" s="46">
        <f t="shared" si="4"/>
        <v>0</v>
      </c>
    </row>
    <row r="58" spans="1:15" ht="24" x14ac:dyDescent="0.35">
      <c r="A58" s="193" t="str">
        <f>_xll.Assistant.XL.MASQUERLIGNESI(OR($B58="0",$B58=0,$B58=""))</f>
        <v/>
      </c>
      <c r="B58" s="194">
        <f>IF(Paramètres!$D$24="Coefficient",Paramètres!$X$13,IF(Paramètres!$D$24="Niveau",Paramètres!$AB$13,IF(Paramètres!$D$24="CSP H/F","0",IF(Paramètres!$D$24="Info libre",Paramètres!$AF$13,"0"))))</f>
        <v>0</v>
      </c>
      <c r="C58" s="194" t="s">
        <v>37</v>
      </c>
      <c r="D58" s="194" t="s">
        <v>38</v>
      </c>
      <c r="E58" s="220"/>
      <c r="F58" s="47" t="s">
        <v>16</v>
      </c>
      <c r="G58" s="48">
        <f>IF(Paramètres!$D$24="CSP H/F",IF(N58=0,0,IFERROR((SUMIFS(TableauB15[Rémunération annuelle ETP],TableauB15[Sexe],'Ecart rémunérations'!G$10,TableauB15[Age],'Ecart rémunérations'!$C58,TableauB15[Age],'Ecart rémunérations'!$D58,TableauB15[CSP Parite],'Ecart rémunérations'!$B58)/K58),0)),IF(Paramètres!$D$24="Coefficient",IF(N58=0,0,IFERROR((SUMIFS(TableauB15[Rémunération annuelle ETP],TableauB15[Sexe],'Ecart rémunérations'!G$10,TableauB15[Age],'Ecart rémunérations'!$C58,TableauB15[Age],'Ecart rémunérations'!$D58,TableauB15[Coefficient],'Ecart rémunérations'!$B58)/K58),0)),IF(Paramètres!$D$24="Niveau",IF(N58=0,0,IFERROR((SUMIFS(TableauB15[Rémunération annuelle ETP],TableauB15[Sexe],'Ecart rémunérations'!G$10,TableauB15[Age],'Ecart rémunérations'!$C58,TableauB15[Age],'Ecart rémunérations'!$D58,TableauB15[Niveau],'Ecart rémunérations'!$B58)/K58),0)),IF(Paramètres!$D$24="Info libre",IF(N58=0,0,IFERROR((SUMIFS(TableauB15[Rémunération annuelle ETP],TableauB15[Sexe],'Ecart rémunérations'!G$10,TableauB15[Age],'Ecart rémunérations'!$C58,TableauB15[Age],'Ecart rémunérations'!$D58,TableauB15[Info libre],'Ecart rémunérations'!$B58)/K58),0))))))</f>
        <v>0</v>
      </c>
      <c r="H58" s="48">
        <f>IF(Paramètres!$D$24="CSP H/F",IF(N58=0,0,IFERROR((SUMIFS(TableauB15[Rémunération annuelle ETP],TableauB15[Sexe],'Ecart rémunérations'!H$10,TableauB15[Age],'Ecart rémunérations'!$C58,TableauB15[Age],'Ecart rémunérations'!$D58,TableauB15[CSP Parite],'Ecart rémunérations'!$B58)/L58),0)),IF(Paramètres!$D$24="Coefficient",IF(N58=0,0,IFERROR((SUMIFS(TableauB15[Rémunération annuelle ETP],TableauB15[Sexe],'Ecart rémunérations'!H$10,TableauB15[Age],'Ecart rémunérations'!$C58,TableauB15[Age],'Ecart rémunérations'!$D58,TableauB15[Coefficient],'Ecart rémunérations'!$B58)/L58),0)),IF(Paramètres!$D$24="Niveau",IF(N58=0,0,IFERROR((SUMIFS(TableauB15[Rémunération annuelle ETP],TableauB15[Sexe],'Ecart rémunérations'!H$10,TableauB15[Age],'Ecart rémunérations'!$C58,TableauB15[Age],'Ecart rémunérations'!$D58,TableauB15[Niveau],'Ecart rémunérations'!$B58)/L58),0)),IF(Paramètres!$D$24="Info libre",IF(N58=0,0,IFERROR((SUMIFS(TableauB15[Rémunération annuelle ETP],TableauB15[Sexe],'Ecart rémunérations'!H$10,TableauB15[Age],'Ecart rémunérations'!$C58,TableauB15[Age],'Ecart rémunérations'!$D58,TableauB15[Info libre],'Ecart rémunérations'!$B58)/L58),0))))))</f>
        <v>0</v>
      </c>
      <c r="I58" s="44" t="str">
        <f t="shared" si="1"/>
        <v xml:space="preserve"> </v>
      </c>
      <c r="J58" s="44" t="str">
        <f t="shared" si="5"/>
        <v xml:space="preserve"> </v>
      </c>
      <c r="K58" s="49">
        <f>IF(Paramètres!$D$24="CSP H/F",IFERROR(SUMIFS(TableauB15[Effectif],TableauB15[Sexe],'Ecart rémunérations'!K$10,TableauB15[Age],'Ecart rémunérations'!$C58,TableauB15[Age],'Ecart rémunérations'!$D58,TableauB15[CSP Parite],'Ecart rémunérations'!$B58),0),IF(Paramètres!$D$24="Coefficient",IFERROR(SUMIFS(TableauB15[Effectif],TableauB15[Sexe],'Ecart rémunérations'!K$10,TableauB15[Age],'Ecart rémunérations'!$C58,TableauB15[Age],'Ecart rémunérations'!$D58,TableauB15[Coefficient],'Ecart rémunérations'!$B58),0),IF(Paramètres!$D$24="Niveau",IFERROR(SUMIFS(TableauB15[Effectif],TableauB15[Sexe],'Ecart rémunérations'!K$10,TableauB15[Age],'Ecart rémunérations'!$C58,TableauB15[Age],'Ecart rémunérations'!$D58,TableauB15[Niveau],'Ecart rémunérations'!$B58),0),IF(Paramètres!$D$24="Info libre",IFERROR(SUMIFS(TableauB15[Effectif],TableauB15[Sexe],'Ecart rémunérations'!K$10,TableauB15[Age],'Ecart rémunérations'!$C58,TableauB15[Age],'Ecart rémunérations'!$D58,TableauB15[Info libre],'Ecart rémunérations'!$B58),0)))))</f>
        <v>0</v>
      </c>
      <c r="L58" s="49">
        <f>IF(Paramètres!$D$24="CSP H/F",IFERROR(SUMIFS(TableauB15[Effectif],TableauB15[Sexe],'Ecart rémunérations'!L$10,TableauB15[Age],'Ecart rémunérations'!$C58,TableauB15[Age],'Ecart rémunérations'!$D58,TableauB15[CSP Parite],'Ecart rémunérations'!$B58),0),IF(Paramètres!$D$24="Coefficient",IFERROR(SUMIFS(TableauB15[Effectif],TableauB15[Sexe],'Ecart rémunérations'!L$10,TableauB15[Age],'Ecart rémunérations'!$C58,TableauB15[Age],'Ecart rémunérations'!$D58,TableauB15[Coefficient],'Ecart rémunérations'!$B58),0),IF(Paramètres!$D$24="Niveau",IFERROR(SUMIFS(TableauB15[Effectif],TableauB15[Sexe],'Ecart rémunérations'!L$10,TableauB15[Age],'Ecart rémunérations'!$C58,TableauB15[Age],'Ecart rémunérations'!$D58,TableauB15[Niveau],'Ecart rémunérations'!$B58),0),IF(Paramètres!$D$24="Info libre",IFERROR(SUMIFS(TableauB15[Effectif],TableauB15[Sexe],'Ecart rémunérations'!L$10,TableauB15[Age],'Ecart rémunérations'!$C58,TableauB15[Age],'Ecart rémunérations'!$D58,TableauB15[Info libre],'Ecart rémunérations'!$B58),0)))))</f>
        <v>0</v>
      </c>
      <c r="M58" s="45">
        <f t="shared" si="2"/>
        <v>0</v>
      </c>
      <c r="N58" s="45">
        <f t="shared" si="3"/>
        <v>0</v>
      </c>
      <c r="O58" s="46">
        <f t="shared" si="4"/>
        <v>0</v>
      </c>
    </row>
    <row r="59" spans="1:15" ht="24" x14ac:dyDescent="0.35">
      <c r="A59" s="193" t="str">
        <f>_xll.Assistant.XL.MASQUERLIGNESI(OR($B59="0",$B59=0,$B59=""))</f>
        <v/>
      </c>
      <c r="B59" s="194">
        <f>IF(Paramètres!$D$24="Coefficient",Paramètres!$X$14,IF(Paramètres!$D$24="Niveau",Paramètres!$AB$14,IF(Paramètres!$D$24="CSP H/F","0",IF(Paramètres!$D$24="Info libre",Paramètres!$AF$14,"0"))))</f>
        <v>0</v>
      </c>
      <c r="C59" s="194" t="s">
        <v>33</v>
      </c>
      <c r="D59" s="194" t="s">
        <v>21</v>
      </c>
      <c r="E59" s="220">
        <f>B59</f>
        <v>0</v>
      </c>
      <c r="F59" s="47" t="s">
        <v>13</v>
      </c>
      <c r="G59" s="48">
        <f>IF(Paramètres!$D$24="CSP H/F",IF(N59=0,0,IFERROR((SUMIFS(TableauB15[Rémunération annuelle ETP],TableauB15[Sexe],'Ecart rémunérations'!G$10,TableauB15[Age],'Ecart rémunérations'!$C59,TableauB15[Age],'Ecart rémunérations'!$D59,TableauB15[CSP Parite],'Ecart rémunérations'!$B59)/K59),0)),IF(Paramètres!$D$24="Coefficient",IF(N59=0,0,IFERROR((SUMIFS(TableauB15[Rémunération annuelle ETP],TableauB15[Sexe],'Ecart rémunérations'!G$10,TableauB15[Age],'Ecart rémunérations'!$C59,TableauB15[Age],'Ecart rémunérations'!$D59,TableauB15[Coefficient],'Ecart rémunérations'!$B59)/K59),0)),IF(Paramètres!$D$24="Niveau",IF(N59=0,0,IFERROR((SUMIFS(TableauB15[Rémunération annuelle ETP],TableauB15[Sexe],'Ecart rémunérations'!G$10,TableauB15[Age],'Ecart rémunérations'!$C59,TableauB15[Age],'Ecart rémunérations'!$D59,TableauB15[Niveau],'Ecart rémunérations'!$B59)/K59),0)),IF(Paramètres!$D$24="Info libre",IF(N59=0,0,IFERROR((SUMIFS(TableauB15[Rémunération annuelle ETP],TableauB15[Sexe],'Ecart rémunérations'!G$10,TableauB15[Age],'Ecart rémunérations'!$C59,TableauB15[Age],'Ecart rémunérations'!$D59,TableauB15[Info libre],'Ecart rémunérations'!$B59)/K59),0))))))</f>
        <v>0</v>
      </c>
      <c r="H59" s="48">
        <f>IF(Paramètres!$D$24="CSP H/F",IF(N59=0,0,IFERROR((SUMIFS(TableauB15[Rémunération annuelle ETP],TableauB15[Sexe],'Ecart rémunérations'!H$10,TableauB15[Age],'Ecart rémunérations'!$C59,TableauB15[Age],'Ecart rémunérations'!$D59,TableauB15[CSP Parite],'Ecart rémunérations'!$B59)/L59),0)),IF(Paramètres!$D$24="Coefficient",IF(N59=0,0,IFERROR((SUMIFS(TableauB15[Rémunération annuelle ETP],TableauB15[Sexe],'Ecart rémunérations'!H$10,TableauB15[Age],'Ecart rémunérations'!$C59,TableauB15[Age],'Ecart rémunérations'!$D59,TableauB15[Coefficient],'Ecart rémunérations'!$B59)/L59),0)),IF(Paramètres!$D$24="Niveau",IF(N59=0,0,IFERROR((SUMIFS(TableauB15[Rémunération annuelle ETP],TableauB15[Sexe],'Ecart rémunérations'!H$10,TableauB15[Age],'Ecart rémunérations'!$C59,TableauB15[Age],'Ecart rémunérations'!$D59,TableauB15[Niveau],'Ecart rémunérations'!$B59)/L59),0)),IF(Paramètres!$D$24="Info libre",IF(N59=0,0,IFERROR((SUMIFS(TableauB15[Rémunération annuelle ETP],TableauB15[Sexe],'Ecart rémunérations'!H$10,TableauB15[Age],'Ecart rémunérations'!$C59,TableauB15[Age],'Ecart rémunérations'!$D59,TableauB15[Info libre],'Ecart rémunérations'!$B59)/L59),0))))))</f>
        <v>0</v>
      </c>
      <c r="I59" s="44" t="str">
        <f t="shared" si="1"/>
        <v xml:space="preserve"> </v>
      </c>
      <c r="J59" s="44" t="str">
        <f t="shared" si="5"/>
        <v xml:space="preserve"> </v>
      </c>
      <c r="K59" s="49">
        <f>IF(Paramètres!$D$24="CSP H/F",IFERROR(SUMIFS(TableauB15[Effectif],TableauB15[Sexe],'Ecart rémunérations'!K$10,TableauB15[Age],'Ecart rémunérations'!$C59,TableauB15[Age],'Ecart rémunérations'!$D59,TableauB15[CSP Parite],'Ecart rémunérations'!$B59),0),IF(Paramètres!$D$24="Coefficient",IFERROR(SUMIFS(TableauB15[Effectif],TableauB15[Sexe],'Ecart rémunérations'!K$10,TableauB15[Age],'Ecart rémunérations'!$C59,TableauB15[Age],'Ecart rémunérations'!$D59,TableauB15[Coefficient],'Ecart rémunérations'!$B59),0),IF(Paramètres!$D$24="Niveau",IFERROR(SUMIFS(TableauB15[Effectif],TableauB15[Sexe],'Ecart rémunérations'!K$10,TableauB15[Age],'Ecart rémunérations'!$C59,TableauB15[Age],'Ecart rémunérations'!$D59,TableauB15[Niveau],'Ecart rémunérations'!$B59),0),IF(Paramètres!$D$24="Info libre",IFERROR(SUMIFS(TableauB15[Effectif],TableauB15[Sexe],'Ecart rémunérations'!K$10,TableauB15[Age],'Ecart rémunérations'!$C59,TableauB15[Age],'Ecart rémunérations'!$D59,TableauB15[Info libre],'Ecart rémunérations'!$B59),0)))))</f>
        <v>0</v>
      </c>
      <c r="L59" s="49">
        <f>IF(Paramètres!$D$24="CSP H/F",IFERROR(SUMIFS(TableauB15[Effectif],TableauB15[Sexe],'Ecart rémunérations'!L$10,TableauB15[Age],'Ecart rémunérations'!$C59,TableauB15[Age],'Ecart rémunérations'!$D59,TableauB15[CSP Parite],'Ecart rémunérations'!$B59),0),IF(Paramètres!$D$24="Coefficient",IFERROR(SUMIFS(TableauB15[Effectif],TableauB15[Sexe],'Ecart rémunérations'!L$10,TableauB15[Age],'Ecart rémunérations'!$C59,TableauB15[Age],'Ecart rémunérations'!$D59,TableauB15[Coefficient],'Ecart rémunérations'!$B59),0),IF(Paramètres!$D$24="Niveau",IFERROR(SUMIFS(TableauB15[Effectif],TableauB15[Sexe],'Ecart rémunérations'!L$10,TableauB15[Age],'Ecart rémunérations'!$C59,TableauB15[Age],'Ecart rémunérations'!$D59,TableauB15[Niveau],'Ecart rémunérations'!$B59),0),IF(Paramètres!$D$24="Info libre",IFERROR(SUMIFS(TableauB15[Effectif],TableauB15[Sexe],'Ecart rémunérations'!L$10,TableauB15[Age],'Ecart rémunérations'!$C59,TableauB15[Age],'Ecart rémunérations'!$D59,TableauB15[Info libre],'Ecart rémunérations'!$B59),0)))))</f>
        <v>0</v>
      </c>
      <c r="M59" s="45">
        <f t="shared" si="2"/>
        <v>0</v>
      </c>
      <c r="N59" s="45">
        <f t="shared" si="3"/>
        <v>0</v>
      </c>
      <c r="O59" s="46">
        <f t="shared" si="4"/>
        <v>0</v>
      </c>
    </row>
    <row r="60" spans="1:15" ht="24" x14ac:dyDescent="0.35">
      <c r="A60" s="193" t="str">
        <f>_xll.Assistant.XL.MASQUERLIGNESI(OR($B60="0",$B60=0,$B60=""))</f>
        <v/>
      </c>
      <c r="B60" s="194">
        <f>IF(Paramètres!$D$24="Coefficient",Paramètres!$X$14,IF(Paramètres!$D$24="Niveau",Paramètres!$AB$14,IF(Paramètres!$D$24="CSP H/F","0",IF(Paramètres!$D$24="Info libre",Paramètres!$AF$14,"0"))))</f>
        <v>0</v>
      </c>
      <c r="C60" s="194" t="s">
        <v>34</v>
      </c>
      <c r="D60" s="194" t="s">
        <v>35</v>
      </c>
      <c r="E60" s="220"/>
      <c r="F60" s="47" t="s">
        <v>14</v>
      </c>
      <c r="G60" s="48">
        <f>IF(Paramètres!$D$24="CSP H/F",IF(N60=0,0,IFERROR((SUMIFS(TableauB15[Rémunération annuelle ETP],TableauB15[Sexe],'Ecart rémunérations'!G$10,TableauB15[Age],'Ecart rémunérations'!$C60,TableauB15[Age],'Ecart rémunérations'!$D60,TableauB15[CSP Parite],'Ecart rémunérations'!$B60)/K60),0)),IF(Paramètres!$D$24="Coefficient",IF(N60=0,0,IFERROR((SUMIFS(TableauB15[Rémunération annuelle ETP],TableauB15[Sexe],'Ecart rémunérations'!G$10,TableauB15[Age],'Ecart rémunérations'!$C60,TableauB15[Age],'Ecart rémunérations'!$D60,TableauB15[Coefficient],'Ecart rémunérations'!$B60)/K60),0)),IF(Paramètres!$D$24="Niveau",IF(N60=0,0,IFERROR((SUMIFS(TableauB15[Rémunération annuelle ETP],TableauB15[Sexe],'Ecart rémunérations'!G$10,TableauB15[Age],'Ecart rémunérations'!$C60,TableauB15[Age],'Ecart rémunérations'!$D60,TableauB15[Niveau],'Ecart rémunérations'!$B60)/K60),0)),IF(Paramètres!$D$24="Info libre",IF(N60=0,0,IFERROR((SUMIFS(TableauB15[Rémunération annuelle ETP],TableauB15[Sexe],'Ecart rémunérations'!G$10,TableauB15[Age],'Ecart rémunérations'!$C60,TableauB15[Age],'Ecart rémunérations'!$D60,TableauB15[Info libre],'Ecart rémunérations'!$B60)/K60),0))))))</f>
        <v>0</v>
      </c>
      <c r="H60" s="48">
        <f>IF(Paramètres!$D$24="CSP H/F",IF(N60=0,0,IFERROR((SUMIFS(TableauB15[Rémunération annuelle ETP],TableauB15[Sexe],'Ecart rémunérations'!H$10,TableauB15[Age],'Ecart rémunérations'!$C60,TableauB15[Age],'Ecart rémunérations'!$D60,TableauB15[CSP Parite],'Ecart rémunérations'!$B60)/L60),0)),IF(Paramètres!$D$24="Coefficient",IF(N60=0,0,IFERROR((SUMIFS(TableauB15[Rémunération annuelle ETP],TableauB15[Sexe],'Ecart rémunérations'!H$10,TableauB15[Age],'Ecart rémunérations'!$C60,TableauB15[Age],'Ecart rémunérations'!$D60,TableauB15[Coefficient],'Ecart rémunérations'!$B60)/L60),0)),IF(Paramètres!$D$24="Niveau",IF(N60=0,0,IFERROR((SUMIFS(TableauB15[Rémunération annuelle ETP],TableauB15[Sexe],'Ecart rémunérations'!H$10,TableauB15[Age],'Ecart rémunérations'!$C60,TableauB15[Age],'Ecart rémunérations'!$D60,TableauB15[Niveau],'Ecart rémunérations'!$B60)/L60),0)),IF(Paramètres!$D$24="Info libre",IF(N60=0,0,IFERROR((SUMIFS(TableauB15[Rémunération annuelle ETP],TableauB15[Sexe],'Ecart rémunérations'!H$10,TableauB15[Age],'Ecart rémunérations'!$C60,TableauB15[Age],'Ecart rémunérations'!$D60,TableauB15[Info libre],'Ecart rémunérations'!$B60)/L60),0))))))</f>
        <v>0</v>
      </c>
      <c r="I60" s="44" t="str">
        <f t="shared" si="1"/>
        <v xml:space="preserve"> </v>
      </c>
      <c r="J60" s="44" t="str">
        <f t="shared" si="5"/>
        <v xml:space="preserve"> </v>
      </c>
      <c r="K60" s="49">
        <f>IF(Paramètres!$D$24="CSP H/F",IFERROR(SUMIFS(TableauB15[Effectif],TableauB15[Sexe],'Ecart rémunérations'!K$10,TableauB15[Age],'Ecart rémunérations'!$C60,TableauB15[Age],'Ecart rémunérations'!$D60,TableauB15[CSP Parite],'Ecart rémunérations'!$B60),0),IF(Paramètres!$D$24="Coefficient",IFERROR(SUMIFS(TableauB15[Effectif],TableauB15[Sexe],'Ecart rémunérations'!K$10,TableauB15[Age],'Ecart rémunérations'!$C60,TableauB15[Age],'Ecart rémunérations'!$D60,TableauB15[Coefficient],'Ecart rémunérations'!$B60),0),IF(Paramètres!$D$24="Niveau",IFERROR(SUMIFS(TableauB15[Effectif],TableauB15[Sexe],'Ecart rémunérations'!K$10,TableauB15[Age],'Ecart rémunérations'!$C60,TableauB15[Age],'Ecart rémunérations'!$D60,TableauB15[Niveau],'Ecart rémunérations'!$B60),0),IF(Paramètres!$D$24="Info libre",IFERROR(SUMIFS(TableauB15[Effectif],TableauB15[Sexe],'Ecart rémunérations'!K$10,TableauB15[Age],'Ecart rémunérations'!$C60,TableauB15[Age],'Ecart rémunérations'!$D60,TableauB15[Info libre],'Ecart rémunérations'!$B60),0)))))</f>
        <v>0</v>
      </c>
      <c r="L60" s="49">
        <f>IF(Paramètres!$D$24="CSP H/F",IFERROR(SUMIFS(TableauB15[Effectif],TableauB15[Sexe],'Ecart rémunérations'!L$10,TableauB15[Age],'Ecart rémunérations'!$C60,TableauB15[Age],'Ecart rémunérations'!$D60,TableauB15[CSP Parite],'Ecart rémunérations'!$B60),0),IF(Paramètres!$D$24="Coefficient",IFERROR(SUMIFS(TableauB15[Effectif],TableauB15[Sexe],'Ecart rémunérations'!L$10,TableauB15[Age],'Ecart rémunérations'!$C60,TableauB15[Age],'Ecart rémunérations'!$D60,TableauB15[Coefficient],'Ecart rémunérations'!$B60),0),IF(Paramètres!$D$24="Niveau",IFERROR(SUMIFS(TableauB15[Effectif],TableauB15[Sexe],'Ecart rémunérations'!L$10,TableauB15[Age],'Ecart rémunérations'!$C60,TableauB15[Age],'Ecart rémunérations'!$D60,TableauB15[Niveau],'Ecart rémunérations'!$B60),0),IF(Paramètres!$D$24="Info libre",IFERROR(SUMIFS(TableauB15[Effectif],TableauB15[Sexe],'Ecart rémunérations'!L$10,TableauB15[Age],'Ecart rémunérations'!$C60,TableauB15[Age],'Ecart rémunérations'!$D60,TableauB15[Info libre],'Ecart rémunérations'!$B60),0)))))</f>
        <v>0</v>
      </c>
      <c r="M60" s="45">
        <f t="shared" si="2"/>
        <v>0</v>
      </c>
      <c r="N60" s="45">
        <f t="shared" si="3"/>
        <v>0</v>
      </c>
      <c r="O60" s="46">
        <f t="shared" si="4"/>
        <v>0</v>
      </c>
    </row>
    <row r="61" spans="1:15" ht="24" x14ac:dyDescent="0.35">
      <c r="A61" s="193" t="str">
        <f>_xll.Assistant.XL.MASQUERLIGNESI(OR($B61="0",$B61=0,$B61=""))</f>
        <v/>
      </c>
      <c r="B61" s="194">
        <f>IF(Paramètres!$D$24="Coefficient",Paramètres!$X$14,IF(Paramètres!$D$24="Niveau",Paramètres!$AB$14,IF(Paramètres!$D$24="CSP H/F","0",IF(Paramètres!$D$24="Info libre",Paramètres!$AF$14,"0"))))</f>
        <v>0</v>
      </c>
      <c r="C61" s="194" t="s">
        <v>36</v>
      </c>
      <c r="D61" s="194" t="s">
        <v>40</v>
      </c>
      <c r="E61" s="220"/>
      <c r="F61" s="47" t="s">
        <v>15</v>
      </c>
      <c r="G61" s="48">
        <f>IF(Paramètres!$D$24="CSP H/F",IF(N61=0,0,IFERROR((SUMIFS(TableauB15[Rémunération annuelle ETP],TableauB15[Sexe],'Ecart rémunérations'!G$10,TableauB15[Age],'Ecart rémunérations'!$C61,TableauB15[Age],'Ecart rémunérations'!$D61,TableauB15[CSP Parite],'Ecart rémunérations'!$B61)/K61),0)),IF(Paramètres!$D$24="Coefficient",IF(N61=0,0,IFERROR((SUMIFS(TableauB15[Rémunération annuelle ETP],TableauB15[Sexe],'Ecart rémunérations'!G$10,TableauB15[Age],'Ecart rémunérations'!$C61,TableauB15[Age],'Ecart rémunérations'!$D61,TableauB15[Coefficient],'Ecart rémunérations'!$B61)/K61),0)),IF(Paramètres!$D$24="Niveau",IF(N61=0,0,IFERROR((SUMIFS(TableauB15[Rémunération annuelle ETP],TableauB15[Sexe],'Ecart rémunérations'!G$10,TableauB15[Age],'Ecart rémunérations'!$C61,TableauB15[Age],'Ecart rémunérations'!$D61,TableauB15[Niveau],'Ecart rémunérations'!$B61)/K61),0)),IF(Paramètres!$D$24="Info libre",IF(N61=0,0,IFERROR((SUMIFS(TableauB15[Rémunération annuelle ETP],TableauB15[Sexe],'Ecart rémunérations'!G$10,TableauB15[Age],'Ecart rémunérations'!$C61,TableauB15[Age],'Ecart rémunérations'!$D61,TableauB15[Info libre],'Ecart rémunérations'!$B61)/K61),0))))))</f>
        <v>0</v>
      </c>
      <c r="H61" s="48">
        <f>IF(Paramètres!$D$24="CSP H/F",IF(N61=0,0,IFERROR((SUMIFS(TableauB15[Rémunération annuelle ETP],TableauB15[Sexe],'Ecart rémunérations'!H$10,TableauB15[Age],'Ecart rémunérations'!$C61,TableauB15[Age],'Ecart rémunérations'!$D61,TableauB15[CSP Parite],'Ecart rémunérations'!$B61)/L61),0)),IF(Paramètres!$D$24="Coefficient",IF(N61=0,0,IFERROR((SUMIFS(TableauB15[Rémunération annuelle ETP],TableauB15[Sexe],'Ecart rémunérations'!H$10,TableauB15[Age],'Ecart rémunérations'!$C61,TableauB15[Age],'Ecart rémunérations'!$D61,TableauB15[Coefficient],'Ecart rémunérations'!$B61)/L61),0)),IF(Paramètres!$D$24="Niveau",IF(N61=0,0,IFERROR((SUMIFS(TableauB15[Rémunération annuelle ETP],TableauB15[Sexe],'Ecart rémunérations'!H$10,TableauB15[Age],'Ecart rémunérations'!$C61,TableauB15[Age],'Ecart rémunérations'!$D61,TableauB15[Niveau],'Ecart rémunérations'!$B61)/L61),0)),IF(Paramètres!$D$24="Info libre",IF(N61=0,0,IFERROR((SUMIFS(TableauB15[Rémunération annuelle ETP],TableauB15[Sexe],'Ecart rémunérations'!H$10,TableauB15[Age],'Ecart rémunérations'!$C61,TableauB15[Age],'Ecart rémunérations'!$D61,TableauB15[Info libre],'Ecart rémunérations'!$B61)/L61),0))))))</f>
        <v>0</v>
      </c>
      <c r="I61" s="44" t="str">
        <f t="shared" si="1"/>
        <v xml:space="preserve"> </v>
      </c>
      <c r="J61" s="44" t="str">
        <f t="shared" si="5"/>
        <v xml:space="preserve"> </v>
      </c>
      <c r="K61" s="49">
        <f>IF(Paramètres!$D$24="CSP H/F",IFERROR(SUMIFS(TableauB15[Effectif],TableauB15[Sexe],'Ecart rémunérations'!K$10,TableauB15[Age],'Ecart rémunérations'!$C61,TableauB15[Age],'Ecart rémunérations'!$D61,TableauB15[CSP Parite],'Ecart rémunérations'!$B61),0),IF(Paramètres!$D$24="Coefficient",IFERROR(SUMIFS(TableauB15[Effectif],TableauB15[Sexe],'Ecart rémunérations'!K$10,TableauB15[Age],'Ecart rémunérations'!$C61,TableauB15[Age],'Ecart rémunérations'!$D61,TableauB15[Coefficient],'Ecart rémunérations'!$B61),0),IF(Paramètres!$D$24="Niveau",IFERROR(SUMIFS(TableauB15[Effectif],TableauB15[Sexe],'Ecart rémunérations'!K$10,TableauB15[Age],'Ecart rémunérations'!$C61,TableauB15[Age],'Ecart rémunérations'!$D61,TableauB15[Niveau],'Ecart rémunérations'!$B61),0),IF(Paramètres!$D$24="Info libre",IFERROR(SUMIFS(TableauB15[Effectif],TableauB15[Sexe],'Ecart rémunérations'!K$10,TableauB15[Age],'Ecart rémunérations'!$C61,TableauB15[Age],'Ecart rémunérations'!$D61,TableauB15[Info libre],'Ecart rémunérations'!$B61),0)))))</f>
        <v>0</v>
      </c>
      <c r="L61" s="49">
        <f>IF(Paramètres!$D$24="CSP H/F",IFERROR(SUMIFS(TableauB15[Effectif],TableauB15[Sexe],'Ecart rémunérations'!L$10,TableauB15[Age],'Ecart rémunérations'!$C61,TableauB15[Age],'Ecart rémunérations'!$D61,TableauB15[CSP Parite],'Ecart rémunérations'!$B61),0),IF(Paramètres!$D$24="Coefficient",IFERROR(SUMIFS(TableauB15[Effectif],TableauB15[Sexe],'Ecart rémunérations'!L$10,TableauB15[Age],'Ecart rémunérations'!$C61,TableauB15[Age],'Ecart rémunérations'!$D61,TableauB15[Coefficient],'Ecart rémunérations'!$B61),0),IF(Paramètres!$D$24="Niveau",IFERROR(SUMIFS(TableauB15[Effectif],TableauB15[Sexe],'Ecart rémunérations'!L$10,TableauB15[Age],'Ecart rémunérations'!$C61,TableauB15[Age],'Ecart rémunérations'!$D61,TableauB15[Niveau],'Ecart rémunérations'!$B61),0),IF(Paramètres!$D$24="Info libre",IFERROR(SUMIFS(TableauB15[Effectif],TableauB15[Sexe],'Ecart rémunérations'!L$10,TableauB15[Age],'Ecart rémunérations'!$C61,TableauB15[Age],'Ecart rémunérations'!$D61,TableauB15[Info libre],'Ecart rémunérations'!$B61),0)))))</f>
        <v>0</v>
      </c>
      <c r="M61" s="45">
        <f t="shared" si="2"/>
        <v>0</v>
      </c>
      <c r="N61" s="45">
        <f t="shared" si="3"/>
        <v>0</v>
      </c>
      <c r="O61" s="46">
        <f t="shared" si="4"/>
        <v>0</v>
      </c>
    </row>
    <row r="62" spans="1:15" ht="24" x14ac:dyDescent="0.35">
      <c r="A62" s="193" t="str">
        <f>_xll.Assistant.XL.MASQUERLIGNESI(OR($B62="0",$B62=0,$B62=""))</f>
        <v/>
      </c>
      <c r="B62" s="194">
        <f>IF(Paramètres!$D$24="Coefficient",Paramètres!$X$14,IF(Paramètres!$D$24="Niveau",Paramètres!$AB$14,IF(Paramètres!$D$24="CSP H/F","0",IF(Paramètres!$D$24="Info libre",Paramètres!$AF$14,"0"))))</f>
        <v>0</v>
      </c>
      <c r="C62" s="194" t="s">
        <v>37</v>
      </c>
      <c r="D62" s="194" t="s">
        <v>38</v>
      </c>
      <c r="E62" s="220"/>
      <c r="F62" s="47" t="s">
        <v>16</v>
      </c>
      <c r="G62" s="48">
        <f>IF(Paramètres!$D$24="CSP H/F",IF(N62=0,0,IFERROR((SUMIFS(TableauB15[Rémunération annuelle ETP],TableauB15[Sexe],'Ecart rémunérations'!G$10,TableauB15[Age],'Ecart rémunérations'!$C62,TableauB15[Age],'Ecart rémunérations'!$D62,TableauB15[CSP Parite],'Ecart rémunérations'!$B62)/K62),0)),IF(Paramètres!$D$24="Coefficient",IF(N62=0,0,IFERROR((SUMIFS(TableauB15[Rémunération annuelle ETP],TableauB15[Sexe],'Ecart rémunérations'!G$10,TableauB15[Age],'Ecart rémunérations'!$C62,TableauB15[Age],'Ecart rémunérations'!$D62,TableauB15[Coefficient],'Ecart rémunérations'!$B62)/K62),0)),IF(Paramètres!$D$24="Niveau",IF(N62=0,0,IFERROR((SUMIFS(TableauB15[Rémunération annuelle ETP],TableauB15[Sexe],'Ecart rémunérations'!G$10,TableauB15[Age],'Ecart rémunérations'!$C62,TableauB15[Age],'Ecart rémunérations'!$D62,TableauB15[Niveau],'Ecart rémunérations'!$B62)/K62),0)),IF(Paramètres!$D$24="Info libre",IF(N62=0,0,IFERROR((SUMIFS(TableauB15[Rémunération annuelle ETP],TableauB15[Sexe],'Ecart rémunérations'!G$10,TableauB15[Age],'Ecart rémunérations'!$C62,TableauB15[Age],'Ecart rémunérations'!$D62,TableauB15[Info libre],'Ecart rémunérations'!$B62)/K62),0))))))</f>
        <v>0</v>
      </c>
      <c r="H62" s="48">
        <f>IF(Paramètres!$D$24="CSP H/F",IF(N62=0,0,IFERROR((SUMIFS(TableauB15[Rémunération annuelle ETP],TableauB15[Sexe],'Ecart rémunérations'!H$10,TableauB15[Age],'Ecart rémunérations'!$C62,TableauB15[Age],'Ecart rémunérations'!$D62,TableauB15[CSP Parite],'Ecart rémunérations'!$B62)/L62),0)),IF(Paramètres!$D$24="Coefficient",IF(N62=0,0,IFERROR((SUMIFS(TableauB15[Rémunération annuelle ETP],TableauB15[Sexe],'Ecart rémunérations'!H$10,TableauB15[Age],'Ecart rémunérations'!$C62,TableauB15[Age],'Ecart rémunérations'!$D62,TableauB15[Coefficient],'Ecart rémunérations'!$B62)/L62),0)),IF(Paramètres!$D$24="Niveau",IF(N62=0,0,IFERROR((SUMIFS(TableauB15[Rémunération annuelle ETP],TableauB15[Sexe],'Ecart rémunérations'!H$10,TableauB15[Age],'Ecart rémunérations'!$C62,TableauB15[Age],'Ecart rémunérations'!$D62,TableauB15[Niveau],'Ecart rémunérations'!$B62)/L62),0)),IF(Paramètres!$D$24="Info libre",IF(N62=0,0,IFERROR((SUMIFS(TableauB15[Rémunération annuelle ETP],TableauB15[Sexe],'Ecart rémunérations'!H$10,TableauB15[Age],'Ecart rémunérations'!$C62,TableauB15[Age],'Ecart rémunérations'!$D62,TableauB15[Info libre],'Ecart rémunérations'!$B62)/L62),0))))))</f>
        <v>0</v>
      </c>
      <c r="I62" s="44" t="str">
        <f t="shared" si="1"/>
        <v xml:space="preserve"> </v>
      </c>
      <c r="J62" s="44" t="str">
        <f t="shared" si="5"/>
        <v xml:space="preserve"> </v>
      </c>
      <c r="K62" s="49">
        <f>IF(Paramètres!$D$24="CSP H/F",IFERROR(SUMIFS(TableauB15[Effectif],TableauB15[Sexe],'Ecart rémunérations'!K$10,TableauB15[Age],'Ecart rémunérations'!$C62,TableauB15[Age],'Ecart rémunérations'!$D62,TableauB15[CSP Parite],'Ecart rémunérations'!$B62),0),IF(Paramètres!$D$24="Coefficient",IFERROR(SUMIFS(TableauB15[Effectif],TableauB15[Sexe],'Ecart rémunérations'!K$10,TableauB15[Age],'Ecart rémunérations'!$C62,TableauB15[Age],'Ecart rémunérations'!$D62,TableauB15[Coefficient],'Ecart rémunérations'!$B62),0),IF(Paramètres!$D$24="Niveau",IFERROR(SUMIFS(TableauB15[Effectif],TableauB15[Sexe],'Ecart rémunérations'!K$10,TableauB15[Age],'Ecart rémunérations'!$C62,TableauB15[Age],'Ecart rémunérations'!$D62,TableauB15[Niveau],'Ecart rémunérations'!$B62),0),IF(Paramètres!$D$24="Info libre",IFERROR(SUMIFS(TableauB15[Effectif],TableauB15[Sexe],'Ecart rémunérations'!K$10,TableauB15[Age],'Ecart rémunérations'!$C62,TableauB15[Age],'Ecart rémunérations'!$D62,TableauB15[Info libre],'Ecart rémunérations'!$B62),0)))))</f>
        <v>0</v>
      </c>
      <c r="L62" s="49">
        <f>IF(Paramètres!$D$24="CSP H/F",IFERROR(SUMIFS(TableauB15[Effectif],TableauB15[Sexe],'Ecart rémunérations'!L$10,TableauB15[Age],'Ecart rémunérations'!$C62,TableauB15[Age],'Ecart rémunérations'!$D62,TableauB15[CSP Parite],'Ecart rémunérations'!$B62),0),IF(Paramètres!$D$24="Coefficient",IFERROR(SUMIFS(TableauB15[Effectif],TableauB15[Sexe],'Ecart rémunérations'!L$10,TableauB15[Age],'Ecart rémunérations'!$C62,TableauB15[Age],'Ecart rémunérations'!$D62,TableauB15[Coefficient],'Ecart rémunérations'!$B62),0),IF(Paramètres!$D$24="Niveau",IFERROR(SUMIFS(TableauB15[Effectif],TableauB15[Sexe],'Ecart rémunérations'!L$10,TableauB15[Age],'Ecart rémunérations'!$C62,TableauB15[Age],'Ecart rémunérations'!$D62,TableauB15[Niveau],'Ecart rémunérations'!$B62),0),IF(Paramètres!$D$24="Info libre",IFERROR(SUMIFS(TableauB15[Effectif],TableauB15[Sexe],'Ecart rémunérations'!L$10,TableauB15[Age],'Ecart rémunérations'!$C62,TableauB15[Age],'Ecart rémunérations'!$D62,TableauB15[Info libre],'Ecart rémunérations'!$B62),0)))))</f>
        <v>0</v>
      </c>
      <c r="M62" s="45">
        <f t="shared" si="2"/>
        <v>0</v>
      </c>
      <c r="N62" s="45">
        <f t="shared" si="3"/>
        <v>0</v>
      </c>
      <c r="O62" s="46">
        <f t="shared" si="4"/>
        <v>0</v>
      </c>
    </row>
    <row r="63" spans="1:15" ht="24" x14ac:dyDescent="0.35">
      <c r="A63" s="193" t="str">
        <f>_xll.Assistant.XL.MASQUERLIGNESI(OR($B63="0",$B63=0,$B63=""))</f>
        <v/>
      </c>
      <c r="B63" s="194">
        <f>IF(Paramètres!$D$24="Coefficient",Paramètres!$X$15,IF(Paramètres!$D$24="Niveau",Paramètres!$AB$15,IF(Paramètres!$D$24="CSP H/F","0",IF(Paramètres!$D$24="Info libre",Paramètres!$AF$15,"0"))))</f>
        <v>0</v>
      </c>
      <c r="C63" s="194" t="s">
        <v>33</v>
      </c>
      <c r="D63" s="194" t="s">
        <v>21</v>
      </c>
      <c r="E63" s="220">
        <f>B63</f>
        <v>0</v>
      </c>
      <c r="F63" s="47" t="s">
        <v>13</v>
      </c>
      <c r="G63" s="48">
        <f>IF(Paramètres!$D$24="CSP H/F",IF(N63=0,0,IFERROR((SUMIFS(TableauB15[Rémunération annuelle ETP],TableauB15[Sexe],'Ecart rémunérations'!G$10,TableauB15[Age],'Ecart rémunérations'!$C63,TableauB15[Age],'Ecart rémunérations'!$D63,TableauB15[CSP Parite],'Ecart rémunérations'!$B63)/K63),0)),IF(Paramètres!$D$24="Coefficient",IF(N63=0,0,IFERROR((SUMIFS(TableauB15[Rémunération annuelle ETP],TableauB15[Sexe],'Ecart rémunérations'!G$10,TableauB15[Age],'Ecart rémunérations'!$C63,TableauB15[Age],'Ecart rémunérations'!$D63,TableauB15[Coefficient],'Ecart rémunérations'!$B63)/K63),0)),IF(Paramètres!$D$24="Niveau",IF(N63=0,0,IFERROR((SUMIFS(TableauB15[Rémunération annuelle ETP],TableauB15[Sexe],'Ecart rémunérations'!G$10,TableauB15[Age],'Ecart rémunérations'!$C63,TableauB15[Age],'Ecart rémunérations'!$D63,TableauB15[Niveau],'Ecart rémunérations'!$B63)/K63),0)),IF(Paramètres!$D$24="Info libre",IF(N63=0,0,IFERROR((SUMIFS(TableauB15[Rémunération annuelle ETP],TableauB15[Sexe],'Ecart rémunérations'!G$10,TableauB15[Age],'Ecart rémunérations'!$C63,TableauB15[Age],'Ecart rémunérations'!$D63,TableauB15[Info libre],'Ecart rémunérations'!$B63)/K63),0))))))</f>
        <v>0</v>
      </c>
      <c r="H63" s="48">
        <f>IF(Paramètres!$D$24="CSP H/F",IF(N63=0,0,IFERROR((SUMIFS(TableauB15[Rémunération annuelle ETP],TableauB15[Sexe],'Ecart rémunérations'!H$10,TableauB15[Age],'Ecart rémunérations'!$C63,TableauB15[Age],'Ecart rémunérations'!$D63,TableauB15[CSP Parite],'Ecart rémunérations'!$B63)/L63),0)),IF(Paramètres!$D$24="Coefficient",IF(N63=0,0,IFERROR((SUMIFS(TableauB15[Rémunération annuelle ETP],TableauB15[Sexe],'Ecart rémunérations'!H$10,TableauB15[Age],'Ecart rémunérations'!$C63,TableauB15[Age],'Ecart rémunérations'!$D63,TableauB15[Coefficient],'Ecart rémunérations'!$B63)/L63),0)),IF(Paramètres!$D$24="Niveau",IF(N63=0,0,IFERROR((SUMIFS(TableauB15[Rémunération annuelle ETP],TableauB15[Sexe],'Ecart rémunérations'!H$10,TableauB15[Age],'Ecart rémunérations'!$C63,TableauB15[Age],'Ecart rémunérations'!$D63,TableauB15[Niveau],'Ecart rémunérations'!$B63)/L63),0)),IF(Paramètres!$D$24="Info libre",IF(N63=0,0,IFERROR((SUMIFS(TableauB15[Rémunération annuelle ETP],TableauB15[Sexe],'Ecart rémunérations'!H$10,TableauB15[Age],'Ecart rémunérations'!$C63,TableauB15[Age],'Ecart rémunérations'!$D63,TableauB15[Info libre],'Ecart rémunérations'!$B63)/L63),0))))))</f>
        <v>0</v>
      </c>
      <c r="I63" s="44" t="str">
        <f t="shared" si="1"/>
        <v xml:space="preserve"> </v>
      </c>
      <c r="J63" s="44" t="str">
        <f t="shared" si="5"/>
        <v xml:space="preserve"> </v>
      </c>
      <c r="K63" s="49">
        <f>IF(Paramètres!$D$24="CSP H/F",IFERROR(SUMIFS(TableauB15[Effectif],TableauB15[Sexe],'Ecart rémunérations'!K$10,TableauB15[Age],'Ecart rémunérations'!$C63,TableauB15[Age],'Ecart rémunérations'!$D63,TableauB15[CSP Parite],'Ecart rémunérations'!$B63),0),IF(Paramètres!$D$24="Coefficient",IFERROR(SUMIFS(TableauB15[Effectif],TableauB15[Sexe],'Ecart rémunérations'!K$10,TableauB15[Age],'Ecart rémunérations'!$C63,TableauB15[Age],'Ecart rémunérations'!$D63,TableauB15[Coefficient],'Ecart rémunérations'!$B63),0),IF(Paramètres!$D$24="Niveau",IFERROR(SUMIFS(TableauB15[Effectif],TableauB15[Sexe],'Ecart rémunérations'!K$10,TableauB15[Age],'Ecart rémunérations'!$C63,TableauB15[Age],'Ecart rémunérations'!$D63,TableauB15[Niveau],'Ecart rémunérations'!$B63),0),IF(Paramètres!$D$24="Info libre",IFERROR(SUMIFS(TableauB15[Effectif],TableauB15[Sexe],'Ecart rémunérations'!K$10,TableauB15[Age],'Ecart rémunérations'!$C63,TableauB15[Age],'Ecart rémunérations'!$D63,TableauB15[Info libre],'Ecart rémunérations'!$B63),0)))))</f>
        <v>0</v>
      </c>
      <c r="L63" s="49">
        <f>IF(Paramètres!$D$24="CSP H/F",IFERROR(SUMIFS(TableauB15[Effectif],TableauB15[Sexe],'Ecart rémunérations'!L$10,TableauB15[Age],'Ecart rémunérations'!$C63,TableauB15[Age],'Ecart rémunérations'!$D63,TableauB15[CSP Parite],'Ecart rémunérations'!$B63),0),IF(Paramètres!$D$24="Coefficient",IFERROR(SUMIFS(TableauB15[Effectif],TableauB15[Sexe],'Ecart rémunérations'!L$10,TableauB15[Age],'Ecart rémunérations'!$C63,TableauB15[Age],'Ecart rémunérations'!$D63,TableauB15[Coefficient],'Ecart rémunérations'!$B63),0),IF(Paramètres!$D$24="Niveau",IFERROR(SUMIFS(TableauB15[Effectif],TableauB15[Sexe],'Ecart rémunérations'!L$10,TableauB15[Age],'Ecart rémunérations'!$C63,TableauB15[Age],'Ecart rémunérations'!$D63,TableauB15[Niveau],'Ecart rémunérations'!$B63),0),IF(Paramètres!$D$24="Info libre",IFERROR(SUMIFS(TableauB15[Effectif],TableauB15[Sexe],'Ecart rémunérations'!L$10,TableauB15[Age],'Ecart rémunérations'!$C63,TableauB15[Age],'Ecart rémunérations'!$D63,TableauB15[Info libre],'Ecart rémunérations'!$B63),0)))))</f>
        <v>0</v>
      </c>
      <c r="M63" s="45">
        <f t="shared" si="2"/>
        <v>0</v>
      </c>
      <c r="N63" s="45">
        <f t="shared" si="3"/>
        <v>0</v>
      </c>
      <c r="O63" s="46">
        <f t="shared" si="4"/>
        <v>0</v>
      </c>
    </row>
    <row r="64" spans="1:15" ht="24" x14ac:dyDescent="0.35">
      <c r="A64" s="193" t="str">
        <f>_xll.Assistant.XL.MASQUERLIGNESI(OR($B64="0",$B64=0,$B64=""))</f>
        <v/>
      </c>
      <c r="B64" s="194">
        <f>IF(Paramètres!$D$24="Coefficient",Paramètres!$X$15,IF(Paramètres!$D$24="Niveau",Paramètres!$AB$15,IF(Paramètres!$D$24="CSP H/F","0",IF(Paramètres!$D$24="Info libre",Paramètres!$AF$15,"0"))))</f>
        <v>0</v>
      </c>
      <c r="C64" s="194" t="s">
        <v>34</v>
      </c>
      <c r="D64" s="194" t="s">
        <v>35</v>
      </c>
      <c r="E64" s="220"/>
      <c r="F64" s="47" t="s">
        <v>14</v>
      </c>
      <c r="G64" s="48">
        <f>IF(Paramètres!$D$24="CSP H/F",IF(N64=0,0,IFERROR((SUMIFS(TableauB15[Rémunération annuelle ETP],TableauB15[Sexe],'Ecart rémunérations'!G$10,TableauB15[Age],'Ecart rémunérations'!$C64,TableauB15[Age],'Ecart rémunérations'!$D64,TableauB15[CSP Parite],'Ecart rémunérations'!$B64)/K64),0)),IF(Paramètres!$D$24="Coefficient",IF(N64=0,0,IFERROR((SUMIFS(TableauB15[Rémunération annuelle ETP],TableauB15[Sexe],'Ecart rémunérations'!G$10,TableauB15[Age],'Ecart rémunérations'!$C64,TableauB15[Age],'Ecart rémunérations'!$D64,TableauB15[Coefficient],'Ecart rémunérations'!$B64)/K64),0)),IF(Paramètres!$D$24="Niveau",IF(N64=0,0,IFERROR((SUMIFS(TableauB15[Rémunération annuelle ETP],TableauB15[Sexe],'Ecart rémunérations'!G$10,TableauB15[Age],'Ecart rémunérations'!$C64,TableauB15[Age],'Ecart rémunérations'!$D64,TableauB15[Niveau],'Ecart rémunérations'!$B64)/K64),0)),IF(Paramètres!$D$24="Info libre",IF(N64=0,0,IFERROR((SUMIFS(TableauB15[Rémunération annuelle ETP],TableauB15[Sexe],'Ecart rémunérations'!G$10,TableauB15[Age],'Ecart rémunérations'!$C64,TableauB15[Age],'Ecart rémunérations'!$D64,TableauB15[Info libre],'Ecart rémunérations'!$B64)/K64),0))))))</f>
        <v>0</v>
      </c>
      <c r="H64" s="48">
        <f>IF(Paramètres!$D$24="CSP H/F",IF(N64=0,0,IFERROR((SUMIFS(TableauB15[Rémunération annuelle ETP],TableauB15[Sexe],'Ecart rémunérations'!H$10,TableauB15[Age],'Ecart rémunérations'!$C64,TableauB15[Age],'Ecart rémunérations'!$D64,TableauB15[CSP Parite],'Ecart rémunérations'!$B64)/L64),0)),IF(Paramètres!$D$24="Coefficient",IF(N64=0,0,IFERROR((SUMIFS(TableauB15[Rémunération annuelle ETP],TableauB15[Sexe],'Ecart rémunérations'!H$10,TableauB15[Age],'Ecart rémunérations'!$C64,TableauB15[Age],'Ecart rémunérations'!$D64,TableauB15[Coefficient],'Ecart rémunérations'!$B64)/L64),0)),IF(Paramètres!$D$24="Niveau",IF(N64=0,0,IFERROR((SUMIFS(TableauB15[Rémunération annuelle ETP],TableauB15[Sexe],'Ecart rémunérations'!H$10,TableauB15[Age],'Ecart rémunérations'!$C64,TableauB15[Age],'Ecart rémunérations'!$D64,TableauB15[Niveau],'Ecart rémunérations'!$B64)/L64),0)),IF(Paramètres!$D$24="Info libre",IF(N64=0,0,IFERROR((SUMIFS(TableauB15[Rémunération annuelle ETP],TableauB15[Sexe],'Ecart rémunérations'!H$10,TableauB15[Age],'Ecart rémunérations'!$C64,TableauB15[Age],'Ecart rémunérations'!$D64,TableauB15[Info libre],'Ecart rémunérations'!$B64)/L64),0))))))</f>
        <v>0</v>
      </c>
      <c r="I64" s="44" t="str">
        <f t="shared" si="1"/>
        <v xml:space="preserve"> </v>
      </c>
      <c r="J64" s="44" t="str">
        <f t="shared" si="5"/>
        <v xml:space="preserve"> </v>
      </c>
      <c r="K64" s="49">
        <f>IF(Paramètres!$D$24="CSP H/F",IFERROR(SUMIFS(TableauB15[Effectif],TableauB15[Sexe],'Ecart rémunérations'!K$10,TableauB15[Age],'Ecart rémunérations'!$C64,TableauB15[Age],'Ecart rémunérations'!$D64,TableauB15[CSP Parite],'Ecart rémunérations'!$B64),0),IF(Paramètres!$D$24="Coefficient",IFERROR(SUMIFS(TableauB15[Effectif],TableauB15[Sexe],'Ecart rémunérations'!K$10,TableauB15[Age],'Ecart rémunérations'!$C64,TableauB15[Age],'Ecart rémunérations'!$D64,TableauB15[Coefficient],'Ecart rémunérations'!$B64),0),IF(Paramètres!$D$24="Niveau",IFERROR(SUMIFS(TableauB15[Effectif],TableauB15[Sexe],'Ecart rémunérations'!K$10,TableauB15[Age],'Ecart rémunérations'!$C64,TableauB15[Age],'Ecart rémunérations'!$D64,TableauB15[Niveau],'Ecart rémunérations'!$B64),0),IF(Paramètres!$D$24="Info libre",IFERROR(SUMIFS(TableauB15[Effectif],TableauB15[Sexe],'Ecart rémunérations'!K$10,TableauB15[Age],'Ecart rémunérations'!$C64,TableauB15[Age],'Ecart rémunérations'!$D64,TableauB15[Info libre],'Ecart rémunérations'!$B64),0)))))</f>
        <v>0</v>
      </c>
      <c r="L64" s="49">
        <f>IF(Paramètres!$D$24="CSP H/F",IFERROR(SUMIFS(TableauB15[Effectif],TableauB15[Sexe],'Ecart rémunérations'!L$10,TableauB15[Age],'Ecart rémunérations'!$C64,TableauB15[Age],'Ecart rémunérations'!$D64,TableauB15[CSP Parite],'Ecart rémunérations'!$B64),0),IF(Paramètres!$D$24="Coefficient",IFERROR(SUMIFS(TableauB15[Effectif],TableauB15[Sexe],'Ecart rémunérations'!L$10,TableauB15[Age],'Ecart rémunérations'!$C64,TableauB15[Age],'Ecart rémunérations'!$D64,TableauB15[Coefficient],'Ecart rémunérations'!$B64),0),IF(Paramètres!$D$24="Niveau",IFERROR(SUMIFS(TableauB15[Effectif],TableauB15[Sexe],'Ecart rémunérations'!L$10,TableauB15[Age],'Ecart rémunérations'!$C64,TableauB15[Age],'Ecart rémunérations'!$D64,TableauB15[Niveau],'Ecart rémunérations'!$B64),0),IF(Paramètres!$D$24="Info libre",IFERROR(SUMIFS(TableauB15[Effectif],TableauB15[Sexe],'Ecart rémunérations'!L$10,TableauB15[Age],'Ecart rémunérations'!$C64,TableauB15[Age],'Ecart rémunérations'!$D64,TableauB15[Info libre],'Ecart rémunérations'!$B64),0)))))</f>
        <v>0</v>
      </c>
      <c r="M64" s="45">
        <f t="shared" si="2"/>
        <v>0</v>
      </c>
      <c r="N64" s="45">
        <f t="shared" si="3"/>
        <v>0</v>
      </c>
      <c r="O64" s="46">
        <f t="shared" si="4"/>
        <v>0</v>
      </c>
    </row>
    <row r="65" spans="1:15" ht="24" x14ac:dyDescent="0.35">
      <c r="A65" s="193" t="str">
        <f>_xll.Assistant.XL.MASQUERLIGNESI(OR($B65="0",$B65=0,$B65=""))</f>
        <v/>
      </c>
      <c r="B65" s="194">
        <f>IF(Paramètres!$D$24="Coefficient",Paramètres!$X$15,IF(Paramètres!$D$24="Niveau",Paramètres!$AB$15,IF(Paramètres!$D$24="CSP H/F","0",IF(Paramètres!$D$24="Info libre",Paramètres!$AF$15,"0"))))</f>
        <v>0</v>
      </c>
      <c r="C65" s="194" t="s">
        <v>36</v>
      </c>
      <c r="D65" s="194" t="s">
        <v>40</v>
      </c>
      <c r="E65" s="220"/>
      <c r="F65" s="47" t="s">
        <v>15</v>
      </c>
      <c r="G65" s="48">
        <f>IF(Paramètres!$D$24="CSP H/F",IF(N65=0,0,IFERROR((SUMIFS(TableauB15[Rémunération annuelle ETP],TableauB15[Sexe],'Ecart rémunérations'!G$10,TableauB15[Age],'Ecart rémunérations'!$C65,TableauB15[Age],'Ecart rémunérations'!$D65,TableauB15[CSP Parite],'Ecart rémunérations'!$B65)/K65),0)),IF(Paramètres!$D$24="Coefficient",IF(N65=0,0,IFERROR((SUMIFS(TableauB15[Rémunération annuelle ETP],TableauB15[Sexe],'Ecart rémunérations'!G$10,TableauB15[Age],'Ecart rémunérations'!$C65,TableauB15[Age],'Ecart rémunérations'!$D65,TableauB15[Coefficient],'Ecart rémunérations'!$B65)/K65),0)),IF(Paramètres!$D$24="Niveau",IF(N65=0,0,IFERROR((SUMIFS(TableauB15[Rémunération annuelle ETP],TableauB15[Sexe],'Ecart rémunérations'!G$10,TableauB15[Age],'Ecart rémunérations'!$C65,TableauB15[Age],'Ecart rémunérations'!$D65,TableauB15[Niveau],'Ecart rémunérations'!$B65)/K65),0)),IF(Paramètres!$D$24="Info libre",IF(N65=0,0,IFERROR((SUMIFS(TableauB15[Rémunération annuelle ETP],TableauB15[Sexe],'Ecart rémunérations'!G$10,TableauB15[Age],'Ecart rémunérations'!$C65,TableauB15[Age],'Ecart rémunérations'!$D65,TableauB15[Info libre],'Ecart rémunérations'!$B65)/K65),0))))))</f>
        <v>0</v>
      </c>
      <c r="H65" s="48">
        <f>IF(Paramètres!$D$24="CSP H/F",IF(N65=0,0,IFERROR((SUMIFS(TableauB15[Rémunération annuelle ETP],TableauB15[Sexe],'Ecart rémunérations'!H$10,TableauB15[Age],'Ecart rémunérations'!$C65,TableauB15[Age],'Ecart rémunérations'!$D65,TableauB15[CSP Parite],'Ecart rémunérations'!$B65)/L65),0)),IF(Paramètres!$D$24="Coefficient",IF(N65=0,0,IFERROR((SUMIFS(TableauB15[Rémunération annuelle ETP],TableauB15[Sexe],'Ecart rémunérations'!H$10,TableauB15[Age],'Ecart rémunérations'!$C65,TableauB15[Age],'Ecart rémunérations'!$D65,TableauB15[Coefficient],'Ecart rémunérations'!$B65)/L65),0)),IF(Paramètres!$D$24="Niveau",IF(N65=0,0,IFERROR((SUMIFS(TableauB15[Rémunération annuelle ETP],TableauB15[Sexe],'Ecart rémunérations'!H$10,TableauB15[Age],'Ecart rémunérations'!$C65,TableauB15[Age],'Ecart rémunérations'!$D65,TableauB15[Niveau],'Ecart rémunérations'!$B65)/L65),0)),IF(Paramètres!$D$24="Info libre",IF(N65=0,0,IFERROR((SUMIFS(TableauB15[Rémunération annuelle ETP],TableauB15[Sexe],'Ecart rémunérations'!H$10,TableauB15[Age],'Ecart rémunérations'!$C65,TableauB15[Age],'Ecart rémunérations'!$D65,TableauB15[Info libre],'Ecart rémunérations'!$B65)/L65),0))))))</f>
        <v>0</v>
      </c>
      <c r="I65" s="44" t="str">
        <f t="shared" si="1"/>
        <v xml:space="preserve"> </v>
      </c>
      <c r="J65" s="44" t="str">
        <f t="shared" si="5"/>
        <v xml:space="preserve"> </v>
      </c>
      <c r="K65" s="49">
        <f>IF(Paramètres!$D$24="CSP H/F",IFERROR(SUMIFS(TableauB15[Effectif],TableauB15[Sexe],'Ecart rémunérations'!K$10,TableauB15[Age],'Ecart rémunérations'!$C65,TableauB15[Age],'Ecart rémunérations'!$D65,TableauB15[CSP Parite],'Ecart rémunérations'!$B65),0),IF(Paramètres!$D$24="Coefficient",IFERROR(SUMIFS(TableauB15[Effectif],TableauB15[Sexe],'Ecart rémunérations'!K$10,TableauB15[Age],'Ecart rémunérations'!$C65,TableauB15[Age],'Ecart rémunérations'!$D65,TableauB15[Coefficient],'Ecart rémunérations'!$B65),0),IF(Paramètres!$D$24="Niveau",IFERROR(SUMIFS(TableauB15[Effectif],TableauB15[Sexe],'Ecart rémunérations'!K$10,TableauB15[Age],'Ecart rémunérations'!$C65,TableauB15[Age],'Ecart rémunérations'!$D65,TableauB15[Niveau],'Ecart rémunérations'!$B65),0),IF(Paramètres!$D$24="Info libre",IFERROR(SUMIFS(TableauB15[Effectif],TableauB15[Sexe],'Ecart rémunérations'!K$10,TableauB15[Age],'Ecart rémunérations'!$C65,TableauB15[Age],'Ecart rémunérations'!$D65,TableauB15[Info libre],'Ecart rémunérations'!$B65),0)))))</f>
        <v>0</v>
      </c>
      <c r="L65" s="49">
        <f>IF(Paramètres!$D$24="CSP H/F",IFERROR(SUMIFS(TableauB15[Effectif],TableauB15[Sexe],'Ecart rémunérations'!L$10,TableauB15[Age],'Ecart rémunérations'!$C65,TableauB15[Age],'Ecart rémunérations'!$D65,TableauB15[CSP Parite],'Ecart rémunérations'!$B65),0),IF(Paramètres!$D$24="Coefficient",IFERROR(SUMIFS(TableauB15[Effectif],TableauB15[Sexe],'Ecart rémunérations'!L$10,TableauB15[Age],'Ecart rémunérations'!$C65,TableauB15[Age],'Ecart rémunérations'!$D65,TableauB15[Coefficient],'Ecart rémunérations'!$B65),0),IF(Paramètres!$D$24="Niveau",IFERROR(SUMIFS(TableauB15[Effectif],TableauB15[Sexe],'Ecart rémunérations'!L$10,TableauB15[Age],'Ecart rémunérations'!$C65,TableauB15[Age],'Ecart rémunérations'!$D65,TableauB15[Niveau],'Ecart rémunérations'!$B65),0),IF(Paramètres!$D$24="Info libre",IFERROR(SUMIFS(TableauB15[Effectif],TableauB15[Sexe],'Ecart rémunérations'!L$10,TableauB15[Age],'Ecart rémunérations'!$C65,TableauB15[Age],'Ecart rémunérations'!$D65,TableauB15[Info libre],'Ecart rémunérations'!$B65),0)))))</f>
        <v>0</v>
      </c>
      <c r="M65" s="45">
        <f t="shared" si="2"/>
        <v>0</v>
      </c>
      <c r="N65" s="45">
        <f t="shared" si="3"/>
        <v>0</v>
      </c>
      <c r="O65" s="46">
        <f t="shared" si="4"/>
        <v>0</v>
      </c>
    </row>
    <row r="66" spans="1:15" ht="24" x14ac:dyDescent="0.35">
      <c r="A66" s="193" t="str">
        <f>_xll.Assistant.XL.MASQUERLIGNESI(OR($B66="0",$B66=0,$B66=""))</f>
        <v/>
      </c>
      <c r="B66" s="194">
        <f>IF(Paramètres!$D$24="Coefficient",Paramètres!$X$15,IF(Paramètres!$D$24="Niveau",Paramètres!$AB$15,IF(Paramètres!$D$24="CSP H/F","0",IF(Paramètres!$D$24="Info libre",Paramètres!$AF$15,"0"))))</f>
        <v>0</v>
      </c>
      <c r="C66" s="194" t="s">
        <v>37</v>
      </c>
      <c r="D66" s="194" t="s">
        <v>38</v>
      </c>
      <c r="E66" s="220"/>
      <c r="F66" s="47" t="s">
        <v>16</v>
      </c>
      <c r="G66" s="48">
        <f>IF(Paramètres!$D$24="CSP H/F",IF(N66=0,0,IFERROR((SUMIFS(TableauB15[Rémunération annuelle ETP],TableauB15[Sexe],'Ecart rémunérations'!G$10,TableauB15[Age],'Ecart rémunérations'!$C66,TableauB15[Age],'Ecart rémunérations'!$D66,TableauB15[CSP Parite],'Ecart rémunérations'!$B66)/K66),0)),IF(Paramètres!$D$24="Coefficient",IF(N66=0,0,IFERROR((SUMIFS(TableauB15[Rémunération annuelle ETP],TableauB15[Sexe],'Ecart rémunérations'!G$10,TableauB15[Age],'Ecart rémunérations'!$C66,TableauB15[Age],'Ecart rémunérations'!$D66,TableauB15[Coefficient],'Ecart rémunérations'!$B66)/K66),0)),IF(Paramètres!$D$24="Niveau",IF(N66=0,0,IFERROR((SUMIFS(TableauB15[Rémunération annuelle ETP],TableauB15[Sexe],'Ecart rémunérations'!G$10,TableauB15[Age],'Ecart rémunérations'!$C66,TableauB15[Age],'Ecart rémunérations'!$D66,TableauB15[Niveau],'Ecart rémunérations'!$B66)/K66),0)),IF(Paramètres!$D$24="Info libre",IF(N66=0,0,IFERROR((SUMIFS(TableauB15[Rémunération annuelle ETP],TableauB15[Sexe],'Ecart rémunérations'!G$10,TableauB15[Age],'Ecart rémunérations'!$C66,TableauB15[Age],'Ecart rémunérations'!$D66,TableauB15[Info libre],'Ecart rémunérations'!$B66)/K66),0))))))</f>
        <v>0</v>
      </c>
      <c r="H66" s="48">
        <f>IF(Paramètres!$D$24="CSP H/F",IF(N66=0,0,IFERROR((SUMIFS(TableauB15[Rémunération annuelle ETP],TableauB15[Sexe],'Ecart rémunérations'!H$10,TableauB15[Age],'Ecart rémunérations'!$C66,TableauB15[Age],'Ecart rémunérations'!$D66,TableauB15[CSP Parite],'Ecart rémunérations'!$B66)/L66),0)),IF(Paramètres!$D$24="Coefficient",IF(N66=0,0,IFERROR((SUMIFS(TableauB15[Rémunération annuelle ETP],TableauB15[Sexe],'Ecart rémunérations'!H$10,TableauB15[Age],'Ecart rémunérations'!$C66,TableauB15[Age],'Ecart rémunérations'!$D66,TableauB15[Coefficient],'Ecart rémunérations'!$B66)/L66),0)),IF(Paramètres!$D$24="Niveau",IF(N66=0,0,IFERROR((SUMIFS(TableauB15[Rémunération annuelle ETP],TableauB15[Sexe],'Ecart rémunérations'!H$10,TableauB15[Age],'Ecart rémunérations'!$C66,TableauB15[Age],'Ecart rémunérations'!$D66,TableauB15[Niveau],'Ecart rémunérations'!$B66)/L66),0)),IF(Paramètres!$D$24="Info libre",IF(N66=0,0,IFERROR((SUMIFS(TableauB15[Rémunération annuelle ETP],TableauB15[Sexe],'Ecart rémunérations'!H$10,TableauB15[Age],'Ecart rémunérations'!$C66,TableauB15[Age],'Ecart rémunérations'!$D66,TableauB15[Info libre],'Ecart rémunérations'!$B66)/L66),0))))))</f>
        <v>0</v>
      </c>
      <c r="I66" s="44" t="str">
        <f t="shared" si="1"/>
        <v xml:space="preserve"> </v>
      </c>
      <c r="J66" s="44" t="str">
        <f t="shared" si="5"/>
        <v xml:space="preserve"> </v>
      </c>
      <c r="K66" s="49">
        <f>IF(Paramètres!$D$24="CSP H/F",IFERROR(SUMIFS(TableauB15[Effectif],TableauB15[Sexe],'Ecart rémunérations'!K$10,TableauB15[Age],'Ecart rémunérations'!$C66,TableauB15[Age],'Ecart rémunérations'!$D66,TableauB15[CSP Parite],'Ecart rémunérations'!$B66),0),IF(Paramètres!$D$24="Coefficient",IFERROR(SUMIFS(TableauB15[Effectif],TableauB15[Sexe],'Ecart rémunérations'!K$10,TableauB15[Age],'Ecart rémunérations'!$C66,TableauB15[Age],'Ecart rémunérations'!$D66,TableauB15[Coefficient],'Ecart rémunérations'!$B66),0),IF(Paramètres!$D$24="Niveau",IFERROR(SUMIFS(TableauB15[Effectif],TableauB15[Sexe],'Ecart rémunérations'!K$10,TableauB15[Age],'Ecart rémunérations'!$C66,TableauB15[Age],'Ecart rémunérations'!$D66,TableauB15[Niveau],'Ecart rémunérations'!$B66),0),IF(Paramètres!$D$24="Info libre",IFERROR(SUMIFS(TableauB15[Effectif],TableauB15[Sexe],'Ecart rémunérations'!K$10,TableauB15[Age],'Ecart rémunérations'!$C66,TableauB15[Age],'Ecart rémunérations'!$D66,TableauB15[Info libre],'Ecart rémunérations'!$B66),0)))))</f>
        <v>0</v>
      </c>
      <c r="L66" s="49">
        <f>IF(Paramètres!$D$24="CSP H/F",IFERROR(SUMIFS(TableauB15[Effectif],TableauB15[Sexe],'Ecart rémunérations'!L$10,TableauB15[Age],'Ecart rémunérations'!$C66,TableauB15[Age],'Ecart rémunérations'!$D66,TableauB15[CSP Parite],'Ecart rémunérations'!$B66),0),IF(Paramètres!$D$24="Coefficient",IFERROR(SUMIFS(TableauB15[Effectif],TableauB15[Sexe],'Ecart rémunérations'!L$10,TableauB15[Age],'Ecart rémunérations'!$C66,TableauB15[Age],'Ecart rémunérations'!$D66,TableauB15[Coefficient],'Ecart rémunérations'!$B66),0),IF(Paramètres!$D$24="Niveau",IFERROR(SUMIFS(TableauB15[Effectif],TableauB15[Sexe],'Ecart rémunérations'!L$10,TableauB15[Age],'Ecart rémunérations'!$C66,TableauB15[Age],'Ecart rémunérations'!$D66,TableauB15[Niveau],'Ecart rémunérations'!$B66),0),IF(Paramètres!$D$24="Info libre",IFERROR(SUMIFS(TableauB15[Effectif],TableauB15[Sexe],'Ecart rémunérations'!L$10,TableauB15[Age],'Ecart rémunérations'!$C66,TableauB15[Age],'Ecart rémunérations'!$D66,TableauB15[Info libre],'Ecart rémunérations'!$B66),0)))))</f>
        <v>0</v>
      </c>
      <c r="M66" s="45">
        <f t="shared" si="2"/>
        <v>0</v>
      </c>
      <c r="N66" s="45">
        <f t="shared" si="3"/>
        <v>0</v>
      </c>
      <c r="O66" s="46">
        <f t="shared" si="4"/>
        <v>0</v>
      </c>
    </row>
    <row r="67" spans="1:15" ht="24" x14ac:dyDescent="0.35">
      <c r="A67" s="193" t="str">
        <f>_xll.Assistant.XL.MASQUERLIGNESI(OR($B67="0",$B67=0,$B67=""))</f>
        <v/>
      </c>
      <c r="B67" s="194">
        <f>IF(Paramètres!$D$24="Coefficient",Paramètres!$X$16,IF(Paramètres!$D$24="Niveau",Paramètres!$AB$16,IF(Paramètres!$D$24="CSP H/F","0",IF(Paramètres!$D$24="Info libre",Paramètres!$AF$16,"0"))))</f>
        <v>0</v>
      </c>
      <c r="C67" s="194" t="s">
        <v>33</v>
      </c>
      <c r="D67" s="194" t="s">
        <v>21</v>
      </c>
      <c r="E67" s="220">
        <f>B67</f>
        <v>0</v>
      </c>
      <c r="F67" s="47" t="s">
        <v>13</v>
      </c>
      <c r="G67" s="48">
        <f>IF(Paramètres!$D$24="CSP H/F",IF(N67=0,0,IFERROR((SUMIFS(TableauB15[Rémunération annuelle ETP],TableauB15[Sexe],'Ecart rémunérations'!G$10,TableauB15[Age],'Ecart rémunérations'!$C67,TableauB15[Age],'Ecart rémunérations'!$D67,TableauB15[CSP Parite],'Ecart rémunérations'!$B67)/K67),0)),IF(Paramètres!$D$24="Coefficient",IF(N67=0,0,IFERROR((SUMIFS(TableauB15[Rémunération annuelle ETP],TableauB15[Sexe],'Ecart rémunérations'!G$10,TableauB15[Age],'Ecart rémunérations'!$C67,TableauB15[Age],'Ecart rémunérations'!$D67,TableauB15[Coefficient],'Ecart rémunérations'!$B67)/K67),0)),IF(Paramètres!$D$24="Niveau",IF(N67=0,0,IFERROR((SUMIFS(TableauB15[Rémunération annuelle ETP],TableauB15[Sexe],'Ecart rémunérations'!G$10,TableauB15[Age],'Ecart rémunérations'!$C67,TableauB15[Age],'Ecart rémunérations'!$D67,TableauB15[Niveau],'Ecart rémunérations'!$B67)/K67),0)),IF(Paramètres!$D$24="Info libre",IF(N67=0,0,IFERROR((SUMIFS(TableauB15[Rémunération annuelle ETP],TableauB15[Sexe],'Ecart rémunérations'!G$10,TableauB15[Age],'Ecart rémunérations'!$C67,TableauB15[Age],'Ecart rémunérations'!$D67,TableauB15[Info libre],'Ecart rémunérations'!$B67)/K67),0))))))</f>
        <v>0</v>
      </c>
      <c r="H67" s="48">
        <f>IF(Paramètres!$D$24="CSP H/F",IF(N67=0,0,IFERROR((SUMIFS(TableauB15[Rémunération annuelle ETP],TableauB15[Sexe],'Ecart rémunérations'!H$10,TableauB15[Age],'Ecart rémunérations'!$C67,TableauB15[Age],'Ecart rémunérations'!$D67,TableauB15[CSP Parite],'Ecart rémunérations'!$B67)/L67),0)),IF(Paramètres!$D$24="Coefficient",IF(N67=0,0,IFERROR((SUMIFS(TableauB15[Rémunération annuelle ETP],TableauB15[Sexe],'Ecart rémunérations'!H$10,TableauB15[Age],'Ecart rémunérations'!$C67,TableauB15[Age],'Ecart rémunérations'!$D67,TableauB15[Coefficient],'Ecart rémunérations'!$B67)/L67),0)),IF(Paramètres!$D$24="Niveau",IF(N67=0,0,IFERROR((SUMIFS(TableauB15[Rémunération annuelle ETP],TableauB15[Sexe],'Ecart rémunérations'!H$10,TableauB15[Age],'Ecart rémunérations'!$C67,TableauB15[Age],'Ecart rémunérations'!$D67,TableauB15[Niveau],'Ecart rémunérations'!$B67)/L67),0)),IF(Paramètres!$D$24="Info libre",IF(N67=0,0,IFERROR((SUMIFS(TableauB15[Rémunération annuelle ETP],TableauB15[Sexe],'Ecart rémunérations'!H$10,TableauB15[Age],'Ecart rémunérations'!$C67,TableauB15[Age],'Ecart rémunérations'!$D67,TableauB15[Info libre],'Ecart rémunérations'!$B67)/L67),0))))))</f>
        <v>0</v>
      </c>
      <c r="I67" s="44" t="str">
        <f t="shared" si="1"/>
        <v xml:space="preserve"> </v>
      </c>
      <c r="J67" s="44" t="str">
        <f t="shared" si="5"/>
        <v xml:space="preserve"> </v>
      </c>
      <c r="K67" s="49">
        <f>IF(Paramètres!$D$24="CSP H/F",IFERROR(SUMIFS(TableauB15[Effectif],TableauB15[Sexe],'Ecart rémunérations'!K$10,TableauB15[Age],'Ecart rémunérations'!$C67,TableauB15[Age],'Ecart rémunérations'!$D67,TableauB15[CSP Parite],'Ecart rémunérations'!$B67),0),IF(Paramètres!$D$24="Coefficient",IFERROR(SUMIFS(TableauB15[Effectif],TableauB15[Sexe],'Ecart rémunérations'!K$10,TableauB15[Age],'Ecart rémunérations'!$C67,TableauB15[Age],'Ecart rémunérations'!$D67,TableauB15[Coefficient],'Ecart rémunérations'!$B67),0),IF(Paramètres!$D$24="Niveau",IFERROR(SUMIFS(TableauB15[Effectif],TableauB15[Sexe],'Ecart rémunérations'!K$10,TableauB15[Age],'Ecart rémunérations'!$C67,TableauB15[Age],'Ecart rémunérations'!$D67,TableauB15[Niveau],'Ecart rémunérations'!$B67),0),IF(Paramètres!$D$24="Info libre",IFERROR(SUMIFS(TableauB15[Effectif],TableauB15[Sexe],'Ecart rémunérations'!K$10,TableauB15[Age],'Ecart rémunérations'!$C67,TableauB15[Age],'Ecart rémunérations'!$D67,TableauB15[Info libre],'Ecart rémunérations'!$B67),0)))))</f>
        <v>0</v>
      </c>
      <c r="L67" s="49">
        <f>IF(Paramètres!$D$24="CSP H/F",IFERROR(SUMIFS(TableauB15[Effectif],TableauB15[Sexe],'Ecart rémunérations'!L$10,TableauB15[Age],'Ecart rémunérations'!$C67,TableauB15[Age],'Ecart rémunérations'!$D67,TableauB15[CSP Parite],'Ecart rémunérations'!$B67),0),IF(Paramètres!$D$24="Coefficient",IFERROR(SUMIFS(TableauB15[Effectif],TableauB15[Sexe],'Ecart rémunérations'!L$10,TableauB15[Age],'Ecart rémunérations'!$C67,TableauB15[Age],'Ecart rémunérations'!$D67,TableauB15[Coefficient],'Ecart rémunérations'!$B67),0),IF(Paramètres!$D$24="Niveau",IFERROR(SUMIFS(TableauB15[Effectif],TableauB15[Sexe],'Ecart rémunérations'!L$10,TableauB15[Age],'Ecart rémunérations'!$C67,TableauB15[Age],'Ecart rémunérations'!$D67,TableauB15[Niveau],'Ecart rémunérations'!$B67),0),IF(Paramètres!$D$24="Info libre",IFERROR(SUMIFS(TableauB15[Effectif],TableauB15[Sexe],'Ecart rémunérations'!L$10,TableauB15[Age],'Ecart rémunérations'!$C67,TableauB15[Age],'Ecart rémunérations'!$D67,TableauB15[Info libre],'Ecart rémunérations'!$B67),0)))))</f>
        <v>0</v>
      </c>
      <c r="M67" s="45">
        <f t="shared" si="2"/>
        <v>0</v>
      </c>
      <c r="N67" s="45">
        <f t="shared" si="3"/>
        <v>0</v>
      </c>
      <c r="O67" s="46">
        <f t="shared" si="4"/>
        <v>0</v>
      </c>
    </row>
    <row r="68" spans="1:15" ht="24" x14ac:dyDescent="0.35">
      <c r="A68" s="193" t="str">
        <f>_xll.Assistant.XL.MASQUERLIGNESI(OR($B68="0",$B68=0,$B68=""))</f>
        <v/>
      </c>
      <c r="B68" s="194">
        <f>IF(Paramètres!$D$24="Coefficient",Paramètres!$X$16,IF(Paramètres!$D$24="Niveau",Paramètres!$AB$16,IF(Paramètres!$D$24="CSP H/F","0",IF(Paramètres!$D$24="Info libre",Paramètres!$AF$16,"0"))))</f>
        <v>0</v>
      </c>
      <c r="C68" s="194" t="s">
        <v>34</v>
      </c>
      <c r="D68" s="194" t="s">
        <v>35</v>
      </c>
      <c r="E68" s="220"/>
      <c r="F68" s="47" t="s">
        <v>14</v>
      </c>
      <c r="G68" s="48">
        <f>IF(Paramètres!$D$24="CSP H/F",IF(N68=0,0,IFERROR((SUMIFS(TableauB15[Rémunération annuelle ETP],TableauB15[Sexe],'Ecart rémunérations'!G$10,TableauB15[Age],'Ecart rémunérations'!$C68,TableauB15[Age],'Ecart rémunérations'!$D68,TableauB15[CSP Parite],'Ecart rémunérations'!$B68)/K68),0)),IF(Paramètres!$D$24="Coefficient",IF(N68=0,0,IFERROR((SUMIFS(TableauB15[Rémunération annuelle ETP],TableauB15[Sexe],'Ecart rémunérations'!G$10,TableauB15[Age],'Ecart rémunérations'!$C68,TableauB15[Age],'Ecart rémunérations'!$D68,TableauB15[Coefficient],'Ecart rémunérations'!$B68)/K68),0)),IF(Paramètres!$D$24="Niveau",IF(N68=0,0,IFERROR((SUMIFS(TableauB15[Rémunération annuelle ETP],TableauB15[Sexe],'Ecart rémunérations'!G$10,TableauB15[Age],'Ecart rémunérations'!$C68,TableauB15[Age],'Ecart rémunérations'!$D68,TableauB15[Niveau],'Ecart rémunérations'!$B68)/K68),0)),IF(Paramètres!$D$24="Info libre",IF(N68=0,0,IFERROR((SUMIFS(TableauB15[Rémunération annuelle ETP],TableauB15[Sexe],'Ecart rémunérations'!G$10,TableauB15[Age],'Ecart rémunérations'!$C68,TableauB15[Age],'Ecart rémunérations'!$D68,TableauB15[Info libre],'Ecart rémunérations'!$B68)/K68),0))))))</f>
        <v>0</v>
      </c>
      <c r="H68" s="48">
        <f>IF(Paramètres!$D$24="CSP H/F",IF(N68=0,0,IFERROR((SUMIFS(TableauB15[Rémunération annuelle ETP],TableauB15[Sexe],'Ecart rémunérations'!H$10,TableauB15[Age],'Ecart rémunérations'!$C68,TableauB15[Age],'Ecart rémunérations'!$D68,TableauB15[CSP Parite],'Ecart rémunérations'!$B68)/L68),0)),IF(Paramètres!$D$24="Coefficient",IF(N68=0,0,IFERROR((SUMIFS(TableauB15[Rémunération annuelle ETP],TableauB15[Sexe],'Ecart rémunérations'!H$10,TableauB15[Age],'Ecart rémunérations'!$C68,TableauB15[Age],'Ecart rémunérations'!$D68,TableauB15[Coefficient],'Ecart rémunérations'!$B68)/L68),0)),IF(Paramètres!$D$24="Niveau",IF(N68=0,0,IFERROR((SUMIFS(TableauB15[Rémunération annuelle ETP],TableauB15[Sexe],'Ecart rémunérations'!H$10,TableauB15[Age],'Ecart rémunérations'!$C68,TableauB15[Age],'Ecart rémunérations'!$D68,TableauB15[Niveau],'Ecart rémunérations'!$B68)/L68),0)),IF(Paramètres!$D$24="Info libre",IF(N68=0,0,IFERROR((SUMIFS(TableauB15[Rémunération annuelle ETP],TableauB15[Sexe],'Ecart rémunérations'!H$10,TableauB15[Age],'Ecart rémunérations'!$C68,TableauB15[Age],'Ecart rémunérations'!$D68,TableauB15[Info libre],'Ecart rémunérations'!$B68)/L68),0))))))</f>
        <v>0</v>
      </c>
      <c r="I68" s="44" t="str">
        <f t="shared" si="1"/>
        <v xml:space="preserve"> </v>
      </c>
      <c r="J68" s="44" t="str">
        <f t="shared" si="5"/>
        <v xml:space="preserve"> </v>
      </c>
      <c r="K68" s="49">
        <f>IF(Paramètres!$D$24="CSP H/F",IFERROR(SUMIFS(TableauB15[Effectif],TableauB15[Sexe],'Ecart rémunérations'!K$10,TableauB15[Age],'Ecart rémunérations'!$C68,TableauB15[Age],'Ecart rémunérations'!$D68,TableauB15[CSP Parite],'Ecart rémunérations'!$B68),0),IF(Paramètres!$D$24="Coefficient",IFERROR(SUMIFS(TableauB15[Effectif],TableauB15[Sexe],'Ecart rémunérations'!K$10,TableauB15[Age],'Ecart rémunérations'!$C68,TableauB15[Age],'Ecart rémunérations'!$D68,TableauB15[Coefficient],'Ecart rémunérations'!$B68),0),IF(Paramètres!$D$24="Niveau",IFERROR(SUMIFS(TableauB15[Effectif],TableauB15[Sexe],'Ecart rémunérations'!K$10,TableauB15[Age],'Ecart rémunérations'!$C68,TableauB15[Age],'Ecart rémunérations'!$D68,TableauB15[Niveau],'Ecart rémunérations'!$B68),0),IF(Paramètres!$D$24="Info libre",IFERROR(SUMIFS(TableauB15[Effectif],TableauB15[Sexe],'Ecart rémunérations'!K$10,TableauB15[Age],'Ecart rémunérations'!$C68,TableauB15[Age],'Ecart rémunérations'!$D68,TableauB15[Info libre],'Ecart rémunérations'!$B68),0)))))</f>
        <v>0</v>
      </c>
      <c r="L68" s="49">
        <f>IF(Paramètres!$D$24="CSP H/F",IFERROR(SUMIFS(TableauB15[Effectif],TableauB15[Sexe],'Ecart rémunérations'!L$10,TableauB15[Age],'Ecart rémunérations'!$C68,TableauB15[Age],'Ecart rémunérations'!$D68,TableauB15[CSP Parite],'Ecart rémunérations'!$B68),0),IF(Paramètres!$D$24="Coefficient",IFERROR(SUMIFS(TableauB15[Effectif],TableauB15[Sexe],'Ecart rémunérations'!L$10,TableauB15[Age],'Ecart rémunérations'!$C68,TableauB15[Age],'Ecart rémunérations'!$D68,TableauB15[Coefficient],'Ecart rémunérations'!$B68),0),IF(Paramètres!$D$24="Niveau",IFERROR(SUMIFS(TableauB15[Effectif],TableauB15[Sexe],'Ecart rémunérations'!L$10,TableauB15[Age],'Ecart rémunérations'!$C68,TableauB15[Age],'Ecart rémunérations'!$D68,TableauB15[Niveau],'Ecart rémunérations'!$B68),0),IF(Paramètres!$D$24="Info libre",IFERROR(SUMIFS(TableauB15[Effectif],TableauB15[Sexe],'Ecart rémunérations'!L$10,TableauB15[Age],'Ecart rémunérations'!$C68,TableauB15[Age],'Ecart rémunérations'!$D68,TableauB15[Info libre],'Ecart rémunérations'!$B68),0)))))</f>
        <v>0</v>
      </c>
      <c r="M68" s="45">
        <f t="shared" si="2"/>
        <v>0</v>
      </c>
      <c r="N68" s="45">
        <f t="shared" si="3"/>
        <v>0</v>
      </c>
      <c r="O68" s="46">
        <f t="shared" si="4"/>
        <v>0</v>
      </c>
    </row>
    <row r="69" spans="1:15" ht="24" x14ac:dyDescent="0.35">
      <c r="A69" s="193" t="str">
        <f>_xll.Assistant.XL.MASQUERLIGNESI(OR($B69="0",$B69=0,$B69=""))</f>
        <v/>
      </c>
      <c r="B69" s="194">
        <f>IF(Paramètres!$D$24="Coefficient",Paramètres!$X$16,IF(Paramètres!$D$24="Niveau",Paramètres!$AB$16,IF(Paramètres!$D$24="CSP H/F","0",IF(Paramètres!$D$24="Info libre",Paramètres!$AF$16,"0"))))</f>
        <v>0</v>
      </c>
      <c r="C69" s="194" t="s">
        <v>36</v>
      </c>
      <c r="D69" s="194" t="s">
        <v>40</v>
      </c>
      <c r="E69" s="220"/>
      <c r="F69" s="47" t="s">
        <v>15</v>
      </c>
      <c r="G69" s="48">
        <f>IF(Paramètres!$D$24="CSP H/F",IF(N69=0,0,IFERROR((SUMIFS(TableauB15[Rémunération annuelle ETP],TableauB15[Sexe],'Ecart rémunérations'!G$10,TableauB15[Age],'Ecart rémunérations'!$C69,TableauB15[Age],'Ecart rémunérations'!$D69,TableauB15[CSP Parite],'Ecart rémunérations'!$B69)/K69),0)),IF(Paramètres!$D$24="Coefficient",IF(N69=0,0,IFERROR((SUMIFS(TableauB15[Rémunération annuelle ETP],TableauB15[Sexe],'Ecart rémunérations'!G$10,TableauB15[Age],'Ecart rémunérations'!$C69,TableauB15[Age],'Ecart rémunérations'!$D69,TableauB15[Coefficient],'Ecart rémunérations'!$B69)/K69),0)),IF(Paramètres!$D$24="Niveau",IF(N69=0,0,IFERROR((SUMIFS(TableauB15[Rémunération annuelle ETP],TableauB15[Sexe],'Ecart rémunérations'!G$10,TableauB15[Age],'Ecart rémunérations'!$C69,TableauB15[Age],'Ecart rémunérations'!$D69,TableauB15[Niveau],'Ecart rémunérations'!$B69)/K69),0)),IF(Paramètres!$D$24="Info libre",IF(N69=0,0,IFERROR((SUMIFS(TableauB15[Rémunération annuelle ETP],TableauB15[Sexe],'Ecart rémunérations'!G$10,TableauB15[Age],'Ecart rémunérations'!$C69,TableauB15[Age],'Ecart rémunérations'!$D69,TableauB15[Info libre],'Ecart rémunérations'!$B69)/K69),0))))))</f>
        <v>0</v>
      </c>
      <c r="H69" s="48">
        <f>IF(Paramètres!$D$24="CSP H/F",IF(N69=0,0,IFERROR((SUMIFS(TableauB15[Rémunération annuelle ETP],TableauB15[Sexe],'Ecart rémunérations'!H$10,TableauB15[Age],'Ecart rémunérations'!$C69,TableauB15[Age],'Ecart rémunérations'!$D69,TableauB15[CSP Parite],'Ecart rémunérations'!$B69)/L69),0)),IF(Paramètres!$D$24="Coefficient",IF(N69=0,0,IFERROR((SUMIFS(TableauB15[Rémunération annuelle ETP],TableauB15[Sexe],'Ecart rémunérations'!H$10,TableauB15[Age],'Ecart rémunérations'!$C69,TableauB15[Age],'Ecart rémunérations'!$D69,TableauB15[Coefficient],'Ecart rémunérations'!$B69)/L69),0)),IF(Paramètres!$D$24="Niveau",IF(N69=0,0,IFERROR((SUMIFS(TableauB15[Rémunération annuelle ETP],TableauB15[Sexe],'Ecart rémunérations'!H$10,TableauB15[Age],'Ecart rémunérations'!$C69,TableauB15[Age],'Ecart rémunérations'!$D69,TableauB15[Niveau],'Ecart rémunérations'!$B69)/L69),0)),IF(Paramètres!$D$24="Info libre",IF(N69=0,0,IFERROR((SUMIFS(TableauB15[Rémunération annuelle ETP],TableauB15[Sexe],'Ecart rémunérations'!H$10,TableauB15[Age],'Ecart rémunérations'!$C69,TableauB15[Age],'Ecart rémunérations'!$D69,TableauB15[Info libre],'Ecart rémunérations'!$B69)/L69),0))))))</f>
        <v>0</v>
      </c>
      <c r="I69" s="44" t="str">
        <f t="shared" si="1"/>
        <v xml:space="preserve"> </v>
      </c>
      <c r="J69" s="44" t="str">
        <f t="shared" si="5"/>
        <v xml:space="preserve"> </v>
      </c>
      <c r="K69" s="49">
        <f>IF(Paramètres!$D$24="CSP H/F",IFERROR(SUMIFS(TableauB15[Effectif],TableauB15[Sexe],'Ecart rémunérations'!K$10,TableauB15[Age],'Ecart rémunérations'!$C69,TableauB15[Age],'Ecart rémunérations'!$D69,TableauB15[CSP Parite],'Ecart rémunérations'!$B69),0),IF(Paramètres!$D$24="Coefficient",IFERROR(SUMIFS(TableauB15[Effectif],TableauB15[Sexe],'Ecart rémunérations'!K$10,TableauB15[Age],'Ecart rémunérations'!$C69,TableauB15[Age],'Ecart rémunérations'!$D69,TableauB15[Coefficient],'Ecart rémunérations'!$B69),0),IF(Paramètres!$D$24="Niveau",IFERROR(SUMIFS(TableauB15[Effectif],TableauB15[Sexe],'Ecart rémunérations'!K$10,TableauB15[Age],'Ecart rémunérations'!$C69,TableauB15[Age],'Ecart rémunérations'!$D69,TableauB15[Niveau],'Ecart rémunérations'!$B69),0),IF(Paramètres!$D$24="Info libre",IFERROR(SUMIFS(TableauB15[Effectif],TableauB15[Sexe],'Ecart rémunérations'!K$10,TableauB15[Age],'Ecart rémunérations'!$C69,TableauB15[Age],'Ecart rémunérations'!$D69,TableauB15[Info libre],'Ecart rémunérations'!$B69),0)))))</f>
        <v>0</v>
      </c>
      <c r="L69" s="49">
        <f>IF(Paramètres!$D$24="CSP H/F",IFERROR(SUMIFS(TableauB15[Effectif],TableauB15[Sexe],'Ecart rémunérations'!L$10,TableauB15[Age],'Ecart rémunérations'!$C69,TableauB15[Age],'Ecart rémunérations'!$D69,TableauB15[CSP Parite],'Ecart rémunérations'!$B69),0),IF(Paramètres!$D$24="Coefficient",IFERROR(SUMIFS(TableauB15[Effectif],TableauB15[Sexe],'Ecart rémunérations'!L$10,TableauB15[Age],'Ecart rémunérations'!$C69,TableauB15[Age],'Ecart rémunérations'!$D69,TableauB15[Coefficient],'Ecart rémunérations'!$B69),0),IF(Paramètres!$D$24="Niveau",IFERROR(SUMIFS(TableauB15[Effectif],TableauB15[Sexe],'Ecart rémunérations'!L$10,TableauB15[Age],'Ecart rémunérations'!$C69,TableauB15[Age],'Ecart rémunérations'!$D69,TableauB15[Niveau],'Ecart rémunérations'!$B69),0),IF(Paramètres!$D$24="Info libre",IFERROR(SUMIFS(TableauB15[Effectif],TableauB15[Sexe],'Ecart rémunérations'!L$10,TableauB15[Age],'Ecart rémunérations'!$C69,TableauB15[Age],'Ecart rémunérations'!$D69,TableauB15[Info libre],'Ecart rémunérations'!$B69),0)))))</f>
        <v>0</v>
      </c>
      <c r="M69" s="45">
        <f t="shared" si="2"/>
        <v>0</v>
      </c>
      <c r="N69" s="45">
        <f t="shared" si="3"/>
        <v>0</v>
      </c>
      <c r="O69" s="46">
        <f t="shared" si="4"/>
        <v>0</v>
      </c>
    </row>
    <row r="70" spans="1:15" ht="24" x14ac:dyDescent="0.35">
      <c r="A70" s="193" t="str">
        <f>_xll.Assistant.XL.MASQUERLIGNESI(OR($B70="0",$B70=0,$B70=""))</f>
        <v/>
      </c>
      <c r="B70" s="194">
        <f>IF(Paramètres!$D$24="Coefficient",Paramètres!$X$16,IF(Paramètres!$D$24="Niveau",Paramètres!$AB$16,IF(Paramètres!$D$24="CSP H/F","0",IF(Paramètres!$D$24="Info libre",Paramètres!$AF$16,"0"))))</f>
        <v>0</v>
      </c>
      <c r="C70" s="194" t="s">
        <v>37</v>
      </c>
      <c r="D70" s="194" t="s">
        <v>38</v>
      </c>
      <c r="E70" s="220"/>
      <c r="F70" s="47" t="s">
        <v>16</v>
      </c>
      <c r="G70" s="48">
        <f>IF(Paramètres!$D$24="CSP H/F",IF(N70=0,0,IFERROR((SUMIFS(TableauB15[Rémunération annuelle ETP],TableauB15[Sexe],'Ecart rémunérations'!G$10,TableauB15[Age],'Ecart rémunérations'!$C70,TableauB15[Age],'Ecart rémunérations'!$D70,TableauB15[CSP Parite],'Ecart rémunérations'!$B70)/K70),0)),IF(Paramètres!$D$24="Coefficient",IF(N70=0,0,IFERROR((SUMIFS(TableauB15[Rémunération annuelle ETP],TableauB15[Sexe],'Ecart rémunérations'!G$10,TableauB15[Age],'Ecart rémunérations'!$C70,TableauB15[Age],'Ecart rémunérations'!$D70,TableauB15[Coefficient],'Ecart rémunérations'!$B70)/K70),0)),IF(Paramètres!$D$24="Niveau",IF(N70=0,0,IFERROR((SUMIFS(TableauB15[Rémunération annuelle ETP],TableauB15[Sexe],'Ecart rémunérations'!G$10,TableauB15[Age],'Ecart rémunérations'!$C70,TableauB15[Age],'Ecart rémunérations'!$D70,TableauB15[Niveau],'Ecart rémunérations'!$B70)/K70),0)),IF(Paramètres!$D$24="Info libre",IF(N70=0,0,IFERROR((SUMIFS(TableauB15[Rémunération annuelle ETP],TableauB15[Sexe],'Ecart rémunérations'!G$10,TableauB15[Age],'Ecart rémunérations'!$C70,TableauB15[Age],'Ecart rémunérations'!$D70,TableauB15[Info libre],'Ecart rémunérations'!$B70)/K70),0))))))</f>
        <v>0</v>
      </c>
      <c r="H70" s="48">
        <f>IF(Paramètres!$D$24="CSP H/F",IF(N70=0,0,IFERROR((SUMIFS(TableauB15[Rémunération annuelle ETP],TableauB15[Sexe],'Ecart rémunérations'!H$10,TableauB15[Age],'Ecart rémunérations'!$C70,TableauB15[Age],'Ecart rémunérations'!$D70,TableauB15[CSP Parite],'Ecart rémunérations'!$B70)/L70),0)),IF(Paramètres!$D$24="Coefficient",IF(N70=0,0,IFERROR((SUMIFS(TableauB15[Rémunération annuelle ETP],TableauB15[Sexe],'Ecart rémunérations'!H$10,TableauB15[Age],'Ecart rémunérations'!$C70,TableauB15[Age],'Ecart rémunérations'!$D70,TableauB15[Coefficient],'Ecart rémunérations'!$B70)/L70),0)),IF(Paramètres!$D$24="Niveau",IF(N70=0,0,IFERROR((SUMIFS(TableauB15[Rémunération annuelle ETP],TableauB15[Sexe],'Ecart rémunérations'!H$10,TableauB15[Age],'Ecart rémunérations'!$C70,TableauB15[Age],'Ecart rémunérations'!$D70,TableauB15[Niveau],'Ecart rémunérations'!$B70)/L70),0)),IF(Paramètres!$D$24="Info libre",IF(N70=0,0,IFERROR((SUMIFS(TableauB15[Rémunération annuelle ETP],TableauB15[Sexe],'Ecart rémunérations'!H$10,TableauB15[Age],'Ecart rémunérations'!$C70,TableauB15[Age],'Ecart rémunérations'!$D70,TableauB15[Info libre],'Ecart rémunérations'!$B70)/L70),0))))))</f>
        <v>0</v>
      </c>
      <c r="I70" s="44" t="str">
        <f t="shared" si="1"/>
        <v xml:space="preserve"> </v>
      </c>
      <c r="J70" s="44" t="str">
        <f t="shared" si="5"/>
        <v xml:space="preserve"> </v>
      </c>
      <c r="K70" s="49">
        <f>IF(Paramètres!$D$24="CSP H/F",IFERROR(SUMIFS(TableauB15[Effectif],TableauB15[Sexe],'Ecart rémunérations'!K$10,TableauB15[Age],'Ecart rémunérations'!$C70,TableauB15[Age],'Ecart rémunérations'!$D70,TableauB15[CSP Parite],'Ecart rémunérations'!$B70),0),IF(Paramètres!$D$24="Coefficient",IFERROR(SUMIFS(TableauB15[Effectif],TableauB15[Sexe],'Ecart rémunérations'!K$10,TableauB15[Age],'Ecart rémunérations'!$C70,TableauB15[Age],'Ecart rémunérations'!$D70,TableauB15[Coefficient],'Ecart rémunérations'!$B70),0),IF(Paramètres!$D$24="Niveau",IFERROR(SUMIFS(TableauB15[Effectif],TableauB15[Sexe],'Ecart rémunérations'!K$10,TableauB15[Age],'Ecart rémunérations'!$C70,TableauB15[Age],'Ecart rémunérations'!$D70,TableauB15[Niveau],'Ecart rémunérations'!$B70),0),IF(Paramètres!$D$24="Info libre",IFERROR(SUMIFS(TableauB15[Effectif],TableauB15[Sexe],'Ecart rémunérations'!K$10,TableauB15[Age],'Ecart rémunérations'!$C70,TableauB15[Age],'Ecart rémunérations'!$D70,TableauB15[Info libre],'Ecart rémunérations'!$B70),0)))))</f>
        <v>0</v>
      </c>
      <c r="L70" s="49">
        <f>IF(Paramètres!$D$24="CSP H/F",IFERROR(SUMIFS(TableauB15[Effectif],TableauB15[Sexe],'Ecart rémunérations'!L$10,TableauB15[Age],'Ecart rémunérations'!$C70,TableauB15[Age],'Ecart rémunérations'!$D70,TableauB15[CSP Parite],'Ecart rémunérations'!$B70),0),IF(Paramètres!$D$24="Coefficient",IFERROR(SUMIFS(TableauB15[Effectif],TableauB15[Sexe],'Ecart rémunérations'!L$10,TableauB15[Age],'Ecart rémunérations'!$C70,TableauB15[Age],'Ecart rémunérations'!$D70,TableauB15[Coefficient],'Ecart rémunérations'!$B70),0),IF(Paramètres!$D$24="Niveau",IFERROR(SUMIFS(TableauB15[Effectif],TableauB15[Sexe],'Ecart rémunérations'!L$10,TableauB15[Age],'Ecart rémunérations'!$C70,TableauB15[Age],'Ecart rémunérations'!$D70,TableauB15[Niveau],'Ecart rémunérations'!$B70),0),IF(Paramètres!$D$24="Info libre",IFERROR(SUMIFS(TableauB15[Effectif],TableauB15[Sexe],'Ecart rémunérations'!L$10,TableauB15[Age],'Ecart rémunérations'!$C70,TableauB15[Age],'Ecart rémunérations'!$D70,TableauB15[Info libre],'Ecart rémunérations'!$B70),0)))))</f>
        <v>0</v>
      </c>
      <c r="M70" s="45">
        <f t="shared" si="2"/>
        <v>0</v>
      </c>
      <c r="N70" s="45">
        <f t="shared" si="3"/>
        <v>0</v>
      </c>
      <c r="O70" s="46">
        <f t="shared" si="4"/>
        <v>0</v>
      </c>
    </row>
    <row r="71" spans="1:15" ht="24" x14ac:dyDescent="0.35">
      <c r="A71" s="193" t="str">
        <f>_xll.Assistant.XL.MASQUERLIGNESI(OR($B71="0",$B71=0,$B71=""))</f>
        <v/>
      </c>
      <c r="B71" s="194">
        <f>IF(Paramètres!$D$24="Coefficient",Paramètres!$X$17,IF(Paramètres!$D$24="Niveau",Paramètres!$AB$17,IF(Paramètres!$D$24="CSP H/F","0",IF(Paramètres!$D$24="Info libre",Paramètres!$AF$17,"0"))))</f>
        <v>0</v>
      </c>
      <c r="C71" s="194" t="s">
        <v>33</v>
      </c>
      <c r="D71" s="194" t="s">
        <v>21</v>
      </c>
      <c r="E71" s="220">
        <f>B71</f>
        <v>0</v>
      </c>
      <c r="F71" s="47" t="s">
        <v>13</v>
      </c>
      <c r="G71" s="48">
        <f>IF(Paramètres!$D$24="CSP H/F",IF(N71=0,0,IFERROR((SUMIFS(TableauB15[Rémunération annuelle ETP],TableauB15[Sexe],'Ecart rémunérations'!G$10,TableauB15[Age],'Ecart rémunérations'!$C71,TableauB15[Age],'Ecart rémunérations'!$D71,TableauB15[CSP Parite],'Ecart rémunérations'!$B71)/K71),0)),IF(Paramètres!$D$24="Coefficient",IF(N71=0,0,IFERROR((SUMIFS(TableauB15[Rémunération annuelle ETP],TableauB15[Sexe],'Ecart rémunérations'!G$10,TableauB15[Age],'Ecart rémunérations'!$C71,TableauB15[Age],'Ecart rémunérations'!$D71,TableauB15[Coefficient],'Ecart rémunérations'!$B71)/K71),0)),IF(Paramètres!$D$24="Niveau",IF(N71=0,0,IFERROR((SUMIFS(TableauB15[Rémunération annuelle ETP],TableauB15[Sexe],'Ecart rémunérations'!G$10,TableauB15[Age],'Ecart rémunérations'!$C71,TableauB15[Age],'Ecart rémunérations'!$D71,TableauB15[Niveau],'Ecart rémunérations'!$B71)/K71),0)),IF(Paramètres!$D$24="Info libre",IF(N71=0,0,IFERROR((SUMIFS(TableauB15[Rémunération annuelle ETP],TableauB15[Sexe],'Ecart rémunérations'!G$10,TableauB15[Age],'Ecart rémunérations'!$C71,TableauB15[Age],'Ecart rémunérations'!$D71,TableauB15[Info libre],'Ecart rémunérations'!$B71)/K71),0))))))</f>
        <v>0</v>
      </c>
      <c r="H71" s="48">
        <f>IF(Paramètres!$D$24="CSP H/F",IF(N71=0,0,IFERROR((SUMIFS(TableauB15[Rémunération annuelle ETP],TableauB15[Sexe],'Ecart rémunérations'!H$10,TableauB15[Age],'Ecart rémunérations'!$C71,TableauB15[Age],'Ecart rémunérations'!$D71,TableauB15[CSP Parite],'Ecart rémunérations'!$B71)/L71),0)),IF(Paramètres!$D$24="Coefficient",IF(N71=0,0,IFERROR((SUMIFS(TableauB15[Rémunération annuelle ETP],TableauB15[Sexe],'Ecart rémunérations'!H$10,TableauB15[Age],'Ecart rémunérations'!$C71,TableauB15[Age],'Ecart rémunérations'!$D71,TableauB15[Coefficient],'Ecart rémunérations'!$B71)/L71),0)),IF(Paramètres!$D$24="Niveau",IF(N71=0,0,IFERROR((SUMIFS(TableauB15[Rémunération annuelle ETP],TableauB15[Sexe],'Ecart rémunérations'!H$10,TableauB15[Age],'Ecart rémunérations'!$C71,TableauB15[Age],'Ecart rémunérations'!$D71,TableauB15[Niveau],'Ecart rémunérations'!$B71)/L71),0)),IF(Paramètres!$D$24="Info libre",IF(N71=0,0,IFERROR((SUMIFS(TableauB15[Rémunération annuelle ETP],TableauB15[Sexe],'Ecart rémunérations'!H$10,TableauB15[Age],'Ecart rémunérations'!$C71,TableauB15[Age],'Ecart rémunérations'!$D71,TableauB15[Info libre],'Ecart rémunérations'!$B71)/L71),0))))))</f>
        <v>0</v>
      </c>
      <c r="I71" s="44" t="str">
        <f t="shared" si="1"/>
        <v xml:space="preserve"> </v>
      </c>
      <c r="J71" s="44" t="str">
        <f t="shared" si="5"/>
        <v xml:space="preserve"> </v>
      </c>
      <c r="K71" s="49">
        <f>IF(Paramètres!$D$24="CSP H/F",IFERROR(SUMIFS(TableauB15[Effectif],TableauB15[Sexe],'Ecart rémunérations'!K$10,TableauB15[Age],'Ecart rémunérations'!$C71,TableauB15[Age],'Ecart rémunérations'!$D71,TableauB15[CSP Parite],'Ecart rémunérations'!$B71),0),IF(Paramètres!$D$24="Coefficient",IFERROR(SUMIFS(TableauB15[Effectif],TableauB15[Sexe],'Ecart rémunérations'!K$10,TableauB15[Age],'Ecart rémunérations'!$C71,TableauB15[Age],'Ecart rémunérations'!$D71,TableauB15[Coefficient],'Ecart rémunérations'!$B71),0),IF(Paramètres!$D$24="Niveau",IFERROR(SUMIFS(TableauB15[Effectif],TableauB15[Sexe],'Ecart rémunérations'!K$10,TableauB15[Age],'Ecart rémunérations'!$C71,TableauB15[Age],'Ecart rémunérations'!$D71,TableauB15[Niveau],'Ecart rémunérations'!$B71),0),IF(Paramètres!$D$24="Info libre",IFERROR(SUMIFS(TableauB15[Effectif],TableauB15[Sexe],'Ecart rémunérations'!K$10,TableauB15[Age],'Ecart rémunérations'!$C71,TableauB15[Age],'Ecart rémunérations'!$D71,TableauB15[Info libre],'Ecart rémunérations'!$B71),0)))))</f>
        <v>0</v>
      </c>
      <c r="L71" s="49">
        <f>IF(Paramètres!$D$24="CSP H/F",IFERROR(SUMIFS(TableauB15[Effectif],TableauB15[Sexe],'Ecart rémunérations'!L$10,TableauB15[Age],'Ecart rémunérations'!$C71,TableauB15[Age],'Ecart rémunérations'!$D71,TableauB15[CSP Parite],'Ecart rémunérations'!$B71),0),IF(Paramètres!$D$24="Coefficient",IFERROR(SUMIFS(TableauB15[Effectif],TableauB15[Sexe],'Ecart rémunérations'!L$10,TableauB15[Age],'Ecart rémunérations'!$C71,TableauB15[Age],'Ecart rémunérations'!$D71,TableauB15[Coefficient],'Ecart rémunérations'!$B71),0),IF(Paramètres!$D$24="Niveau",IFERROR(SUMIFS(TableauB15[Effectif],TableauB15[Sexe],'Ecart rémunérations'!L$10,TableauB15[Age],'Ecart rémunérations'!$C71,TableauB15[Age],'Ecart rémunérations'!$D71,TableauB15[Niveau],'Ecart rémunérations'!$B71),0),IF(Paramètres!$D$24="Info libre",IFERROR(SUMIFS(TableauB15[Effectif],TableauB15[Sexe],'Ecart rémunérations'!L$10,TableauB15[Age],'Ecart rémunérations'!$C71,TableauB15[Age],'Ecart rémunérations'!$D71,TableauB15[Info libre],'Ecart rémunérations'!$B71),0)))))</f>
        <v>0</v>
      </c>
      <c r="M71" s="45">
        <f t="shared" si="2"/>
        <v>0</v>
      </c>
      <c r="N71" s="45">
        <f t="shared" si="3"/>
        <v>0</v>
      </c>
      <c r="O71" s="46">
        <f t="shared" si="4"/>
        <v>0</v>
      </c>
    </row>
    <row r="72" spans="1:15" ht="24" x14ac:dyDescent="0.35">
      <c r="A72" s="193" t="str">
        <f>_xll.Assistant.XL.MASQUERLIGNESI(OR($B72="0",$B72=0,$B72=""))</f>
        <v/>
      </c>
      <c r="B72" s="194">
        <f>IF(Paramètres!$D$24="Coefficient",Paramètres!$X$17,IF(Paramètres!$D$24="Niveau",Paramètres!$AB$17,IF(Paramètres!$D$24="CSP H/F","0",IF(Paramètres!$D$24="Info libre",Paramètres!$AF$17,"0"))))</f>
        <v>0</v>
      </c>
      <c r="C72" s="194" t="s">
        <v>34</v>
      </c>
      <c r="D72" s="194" t="s">
        <v>35</v>
      </c>
      <c r="E72" s="220"/>
      <c r="F72" s="47" t="s">
        <v>14</v>
      </c>
      <c r="G72" s="48">
        <f>IF(Paramètres!$D$24="CSP H/F",IF(N72=0,0,IFERROR((SUMIFS(TableauB15[Rémunération annuelle ETP],TableauB15[Sexe],'Ecart rémunérations'!G$10,TableauB15[Age],'Ecart rémunérations'!$C72,TableauB15[Age],'Ecart rémunérations'!$D72,TableauB15[CSP Parite],'Ecart rémunérations'!$B72)/K72),0)),IF(Paramètres!$D$24="Coefficient",IF(N72=0,0,IFERROR((SUMIFS(TableauB15[Rémunération annuelle ETP],TableauB15[Sexe],'Ecart rémunérations'!G$10,TableauB15[Age],'Ecart rémunérations'!$C72,TableauB15[Age],'Ecart rémunérations'!$D72,TableauB15[Coefficient],'Ecart rémunérations'!$B72)/K72),0)),IF(Paramètres!$D$24="Niveau",IF(N72=0,0,IFERROR((SUMIFS(TableauB15[Rémunération annuelle ETP],TableauB15[Sexe],'Ecart rémunérations'!G$10,TableauB15[Age],'Ecart rémunérations'!$C72,TableauB15[Age],'Ecart rémunérations'!$D72,TableauB15[Niveau],'Ecart rémunérations'!$B72)/K72),0)),IF(Paramètres!$D$24="Info libre",IF(N72=0,0,IFERROR((SUMIFS(TableauB15[Rémunération annuelle ETP],TableauB15[Sexe],'Ecart rémunérations'!G$10,TableauB15[Age],'Ecart rémunérations'!$C72,TableauB15[Age],'Ecart rémunérations'!$D72,TableauB15[Info libre],'Ecart rémunérations'!$B72)/K72),0))))))</f>
        <v>0</v>
      </c>
      <c r="H72" s="48">
        <f>IF(Paramètres!$D$24="CSP H/F",IF(N72=0,0,IFERROR((SUMIFS(TableauB15[Rémunération annuelle ETP],TableauB15[Sexe],'Ecart rémunérations'!H$10,TableauB15[Age],'Ecart rémunérations'!$C72,TableauB15[Age],'Ecart rémunérations'!$D72,TableauB15[CSP Parite],'Ecart rémunérations'!$B72)/L72),0)),IF(Paramètres!$D$24="Coefficient",IF(N72=0,0,IFERROR((SUMIFS(TableauB15[Rémunération annuelle ETP],TableauB15[Sexe],'Ecart rémunérations'!H$10,TableauB15[Age],'Ecart rémunérations'!$C72,TableauB15[Age],'Ecart rémunérations'!$D72,TableauB15[Coefficient],'Ecart rémunérations'!$B72)/L72),0)),IF(Paramètres!$D$24="Niveau",IF(N72=0,0,IFERROR((SUMIFS(TableauB15[Rémunération annuelle ETP],TableauB15[Sexe],'Ecart rémunérations'!H$10,TableauB15[Age],'Ecart rémunérations'!$C72,TableauB15[Age],'Ecart rémunérations'!$D72,TableauB15[Niveau],'Ecart rémunérations'!$B72)/L72),0)),IF(Paramètres!$D$24="Info libre",IF(N72=0,0,IFERROR((SUMIFS(TableauB15[Rémunération annuelle ETP],TableauB15[Sexe],'Ecart rémunérations'!H$10,TableauB15[Age],'Ecart rémunérations'!$C72,TableauB15[Age],'Ecart rémunérations'!$D72,TableauB15[Info libre],'Ecart rémunérations'!$B72)/L72),0))))))</f>
        <v>0</v>
      </c>
      <c r="I72" s="44" t="str">
        <f t="shared" si="1"/>
        <v xml:space="preserve"> </v>
      </c>
      <c r="J72" s="44" t="str">
        <f t="shared" si="5"/>
        <v xml:space="preserve"> </v>
      </c>
      <c r="K72" s="49">
        <f>IF(Paramètres!$D$24="CSP H/F",IFERROR(SUMIFS(TableauB15[Effectif],TableauB15[Sexe],'Ecart rémunérations'!K$10,TableauB15[Age],'Ecart rémunérations'!$C72,TableauB15[Age],'Ecart rémunérations'!$D72,TableauB15[CSP Parite],'Ecart rémunérations'!$B72),0),IF(Paramètres!$D$24="Coefficient",IFERROR(SUMIFS(TableauB15[Effectif],TableauB15[Sexe],'Ecart rémunérations'!K$10,TableauB15[Age],'Ecart rémunérations'!$C72,TableauB15[Age],'Ecart rémunérations'!$D72,TableauB15[Coefficient],'Ecart rémunérations'!$B72),0),IF(Paramètres!$D$24="Niveau",IFERROR(SUMIFS(TableauB15[Effectif],TableauB15[Sexe],'Ecart rémunérations'!K$10,TableauB15[Age],'Ecart rémunérations'!$C72,TableauB15[Age],'Ecart rémunérations'!$D72,TableauB15[Niveau],'Ecart rémunérations'!$B72),0),IF(Paramètres!$D$24="Info libre",IFERROR(SUMIFS(TableauB15[Effectif],TableauB15[Sexe],'Ecart rémunérations'!K$10,TableauB15[Age],'Ecart rémunérations'!$C72,TableauB15[Age],'Ecart rémunérations'!$D72,TableauB15[Info libre],'Ecart rémunérations'!$B72),0)))))</f>
        <v>0</v>
      </c>
      <c r="L72" s="49">
        <f>IF(Paramètres!$D$24="CSP H/F",IFERROR(SUMIFS(TableauB15[Effectif],TableauB15[Sexe],'Ecart rémunérations'!L$10,TableauB15[Age],'Ecart rémunérations'!$C72,TableauB15[Age],'Ecart rémunérations'!$D72,TableauB15[CSP Parite],'Ecart rémunérations'!$B72),0),IF(Paramètres!$D$24="Coefficient",IFERROR(SUMIFS(TableauB15[Effectif],TableauB15[Sexe],'Ecart rémunérations'!L$10,TableauB15[Age],'Ecart rémunérations'!$C72,TableauB15[Age],'Ecart rémunérations'!$D72,TableauB15[Coefficient],'Ecart rémunérations'!$B72),0),IF(Paramètres!$D$24="Niveau",IFERROR(SUMIFS(TableauB15[Effectif],TableauB15[Sexe],'Ecart rémunérations'!L$10,TableauB15[Age],'Ecart rémunérations'!$C72,TableauB15[Age],'Ecart rémunérations'!$D72,TableauB15[Niveau],'Ecart rémunérations'!$B72),0),IF(Paramètres!$D$24="Info libre",IFERROR(SUMIFS(TableauB15[Effectif],TableauB15[Sexe],'Ecart rémunérations'!L$10,TableauB15[Age],'Ecart rémunérations'!$C72,TableauB15[Age],'Ecart rémunérations'!$D72,TableauB15[Info libre],'Ecart rémunérations'!$B72),0)))))</f>
        <v>0</v>
      </c>
      <c r="M72" s="45">
        <f t="shared" si="2"/>
        <v>0</v>
      </c>
      <c r="N72" s="45">
        <f t="shared" si="3"/>
        <v>0</v>
      </c>
      <c r="O72" s="46">
        <f t="shared" si="4"/>
        <v>0</v>
      </c>
    </row>
    <row r="73" spans="1:15" ht="24" x14ac:dyDescent="0.35">
      <c r="A73" s="193" t="str">
        <f>_xll.Assistant.XL.MASQUERLIGNESI(OR($B73="0",$B73=0,$B73=""))</f>
        <v/>
      </c>
      <c r="B73" s="194">
        <f>IF(Paramètres!$D$24="Coefficient",Paramètres!$X$17,IF(Paramètres!$D$24="Niveau",Paramètres!$AB$17,IF(Paramètres!$D$24="CSP H/F","0",IF(Paramètres!$D$24="Info libre",Paramètres!$AF$17,"0"))))</f>
        <v>0</v>
      </c>
      <c r="C73" s="194" t="s">
        <v>36</v>
      </c>
      <c r="D73" s="194" t="s">
        <v>40</v>
      </c>
      <c r="E73" s="220"/>
      <c r="F73" s="47" t="s">
        <v>15</v>
      </c>
      <c r="G73" s="48">
        <f>IF(Paramètres!$D$24="CSP H/F",IF(N73=0,0,IFERROR((SUMIFS(TableauB15[Rémunération annuelle ETP],TableauB15[Sexe],'Ecart rémunérations'!G$10,TableauB15[Age],'Ecart rémunérations'!$C73,TableauB15[Age],'Ecart rémunérations'!$D73,TableauB15[CSP Parite],'Ecart rémunérations'!$B73)/K73),0)),IF(Paramètres!$D$24="Coefficient",IF(N73=0,0,IFERROR((SUMIFS(TableauB15[Rémunération annuelle ETP],TableauB15[Sexe],'Ecart rémunérations'!G$10,TableauB15[Age],'Ecart rémunérations'!$C73,TableauB15[Age],'Ecart rémunérations'!$D73,TableauB15[Coefficient],'Ecart rémunérations'!$B73)/K73),0)),IF(Paramètres!$D$24="Niveau",IF(N73=0,0,IFERROR((SUMIFS(TableauB15[Rémunération annuelle ETP],TableauB15[Sexe],'Ecart rémunérations'!G$10,TableauB15[Age],'Ecart rémunérations'!$C73,TableauB15[Age],'Ecart rémunérations'!$D73,TableauB15[Niveau],'Ecart rémunérations'!$B73)/K73),0)),IF(Paramètres!$D$24="Info libre",IF(N73=0,0,IFERROR((SUMIFS(TableauB15[Rémunération annuelle ETP],TableauB15[Sexe],'Ecart rémunérations'!G$10,TableauB15[Age],'Ecart rémunérations'!$C73,TableauB15[Age],'Ecart rémunérations'!$D73,TableauB15[Info libre],'Ecart rémunérations'!$B73)/K73),0))))))</f>
        <v>0</v>
      </c>
      <c r="H73" s="48">
        <f>IF(Paramètres!$D$24="CSP H/F",IF(N73=0,0,IFERROR((SUMIFS(TableauB15[Rémunération annuelle ETP],TableauB15[Sexe],'Ecart rémunérations'!H$10,TableauB15[Age],'Ecart rémunérations'!$C73,TableauB15[Age],'Ecart rémunérations'!$D73,TableauB15[CSP Parite],'Ecart rémunérations'!$B73)/L73),0)),IF(Paramètres!$D$24="Coefficient",IF(N73=0,0,IFERROR((SUMIFS(TableauB15[Rémunération annuelle ETP],TableauB15[Sexe],'Ecart rémunérations'!H$10,TableauB15[Age],'Ecart rémunérations'!$C73,TableauB15[Age],'Ecart rémunérations'!$D73,TableauB15[Coefficient],'Ecart rémunérations'!$B73)/L73),0)),IF(Paramètres!$D$24="Niveau",IF(N73=0,0,IFERROR((SUMIFS(TableauB15[Rémunération annuelle ETP],TableauB15[Sexe],'Ecart rémunérations'!H$10,TableauB15[Age],'Ecart rémunérations'!$C73,TableauB15[Age],'Ecart rémunérations'!$D73,TableauB15[Niveau],'Ecart rémunérations'!$B73)/L73),0)),IF(Paramètres!$D$24="Info libre",IF(N73=0,0,IFERROR((SUMIFS(TableauB15[Rémunération annuelle ETP],TableauB15[Sexe],'Ecart rémunérations'!H$10,TableauB15[Age],'Ecart rémunérations'!$C73,TableauB15[Age],'Ecart rémunérations'!$D73,TableauB15[Info libre],'Ecart rémunérations'!$B73)/L73),0))))))</f>
        <v>0</v>
      </c>
      <c r="I73" s="44" t="str">
        <f t="shared" si="1"/>
        <v xml:space="preserve"> </v>
      </c>
      <c r="J73" s="44" t="str">
        <f t="shared" si="5"/>
        <v xml:space="preserve"> </v>
      </c>
      <c r="K73" s="49">
        <f>IF(Paramètres!$D$24="CSP H/F",IFERROR(SUMIFS(TableauB15[Effectif],TableauB15[Sexe],'Ecart rémunérations'!K$10,TableauB15[Age],'Ecart rémunérations'!$C73,TableauB15[Age],'Ecart rémunérations'!$D73,TableauB15[CSP Parite],'Ecart rémunérations'!$B73),0),IF(Paramètres!$D$24="Coefficient",IFERROR(SUMIFS(TableauB15[Effectif],TableauB15[Sexe],'Ecart rémunérations'!K$10,TableauB15[Age],'Ecart rémunérations'!$C73,TableauB15[Age],'Ecart rémunérations'!$D73,TableauB15[Coefficient],'Ecart rémunérations'!$B73),0),IF(Paramètres!$D$24="Niveau",IFERROR(SUMIFS(TableauB15[Effectif],TableauB15[Sexe],'Ecart rémunérations'!K$10,TableauB15[Age],'Ecart rémunérations'!$C73,TableauB15[Age],'Ecart rémunérations'!$D73,TableauB15[Niveau],'Ecart rémunérations'!$B73),0),IF(Paramètres!$D$24="Info libre",IFERROR(SUMIFS(TableauB15[Effectif],TableauB15[Sexe],'Ecart rémunérations'!K$10,TableauB15[Age],'Ecart rémunérations'!$C73,TableauB15[Age],'Ecart rémunérations'!$D73,TableauB15[Info libre],'Ecart rémunérations'!$B73),0)))))</f>
        <v>0</v>
      </c>
      <c r="L73" s="49">
        <f>IF(Paramètres!$D$24="CSP H/F",IFERROR(SUMIFS(TableauB15[Effectif],TableauB15[Sexe],'Ecart rémunérations'!L$10,TableauB15[Age],'Ecart rémunérations'!$C73,TableauB15[Age],'Ecart rémunérations'!$D73,TableauB15[CSP Parite],'Ecart rémunérations'!$B73),0),IF(Paramètres!$D$24="Coefficient",IFERROR(SUMIFS(TableauB15[Effectif],TableauB15[Sexe],'Ecart rémunérations'!L$10,TableauB15[Age],'Ecart rémunérations'!$C73,TableauB15[Age],'Ecart rémunérations'!$D73,TableauB15[Coefficient],'Ecart rémunérations'!$B73),0),IF(Paramètres!$D$24="Niveau",IFERROR(SUMIFS(TableauB15[Effectif],TableauB15[Sexe],'Ecart rémunérations'!L$10,TableauB15[Age],'Ecart rémunérations'!$C73,TableauB15[Age],'Ecart rémunérations'!$D73,TableauB15[Niveau],'Ecart rémunérations'!$B73),0),IF(Paramètres!$D$24="Info libre",IFERROR(SUMIFS(TableauB15[Effectif],TableauB15[Sexe],'Ecart rémunérations'!L$10,TableauB15[Age],'Ecart rémunérations'!$C73,TableauB15[Age],'Ecart rémunérations'!$D73,TableauB15[Info libre],'Ecart rémunérations'!$B73),0)))))</f>
        <v>0</v>
      </c>
      <c r="M73" s="45">
        <f t="shared" si="2"/>
        <v>0</v>
      </c>
      <c r="N73" s="45">
        <f t="shared" si="3"/>
        <v>0</v>
      </c>
      <c r="O73" s="46">
        <f t="shared" si="4"/>
        <v>0</v>
      </c>
    </row>
    <row r="74" spans="1:15" ht="24" x14ac:dyDescent="0.35">
      <c r="A74" s="193" t="str">
        <f>_xll.Assistant.XL.MASQUERLIGNESI(OR($B74="0",$B74=0,$B74=""))</f>
        <v/>
      </c>
      <c r="B74" s="194">
        <f>IF(Paramètres!$D$24="Coefficient",Paramètres!$X$17,IF(Paramètres!$D$24="Niveau",Paramètres!$AB$17,IF(Paramètres!$D$24="CSP H/F","0",IF(Paramètres!$D$24="Info libre",Paramètres!$AF$17,"0"))))</f>
        <v>0</v>
      </c>
      <c r="C74" s="194" t="s">
        <v>37</v>
      </c>
      <c r="D74" s="194" t="s">
        <v>38</v>
      </c>
      <c r="E74" s="220"/>
      <c r="F74" s="47" t="s">
        <v>16</v>
      </c>
      <c r="G74" s="48">
        <f>IF(Paramètres!$D$24="CSP H/F",IF(N74=0,0,IFERROR((SUMIFS(TableauB15[Rémunération annuelle ETP],TableauB15[Sexe],'Ecart rémunérations'!G$10,TableauB15[Age],'Ecart rémunérations'!$C74,TableauB15[Age],'Ecart rémunérations'!$D74,TableauB15[CSP Parite],'Ecart rémunérations'!$B74)/K74),0)),IF(Paramètres!$D$24="Coefficient",IF(N74=0,0,IFERROR((SUMIFS(TableauB15[Rémunération annuelle ETP],TableauB15[Sexe],'Ecart rémunérations'!G$10,TableauB15[Age],'Ecart rémunérations'!$C74,TableauB15[Age],'Ecart rémunérations'!$D74,TableauB15[Coefficient],'Ecart rémunérations'!$B74)/K74),0)),IF(Paramètres!$D$24="Niveau",IF(N74=0,0,IFERROR((SUMIFS(TableauB15[Rémunération annuelle ETP],TableauB15[Sexe],'Ecart rémunérations'!G$10,TableauB15[Age],'Ecart rémunérations'!$C74,TableauB15[Age],'Ecart rémunérations'!$D74,TableauB15[Niveau],'Ecart rémunérations'!$B74)/K74),0)),IF(Paramètres!$D$24="Info libre",IF(N74=0,0,IFERROR((SUMIFS(TableauB15[Rémunération annuelle ETP],TableauB15[Sexe],'Ecart rémunérations'!G$10,TableauB15[Age],'Ecart rémunérations'!$C74,TableauB15[Age],'Ecart rémunérations'!$D74,TableauB15[Info libre],'Ecart rémunérations'!$B74)/K74),0))))))</f>
        <v>0</v>
      </c>
      <c r="H74" s="48">
        <f>IF(Paramètres!$D$24="CSP H/F",IF(N74=0,0,IFERROR((SUMIFS(TableauB15[Rémunération annuelle ETP],TableauB15[Sexe],'Ecart rémunérations'!H$10,TableauB15[Age],'Ecart rémunérations'!$C74,TableauB15[Age],'Ecart rémunérations'!$D74,TableauB15[CSP Parite],'Ecart rémunérations'!$B74)/L74),0)),IF(Paramètres!$D$24="Coefficient",IF(N74=0,0,IFERROR((SUMIFS(TableauB15[Rémunération annuelle ETP],TableauB15[Sexe],'Ecart rémunérations'!H$10,TableauB15[Age],'Ecart rémunérations'!$C74,TableauB15[Age],'Ecart rémunérations'!$D74,TableauB15[Coefficient],'Ecart rémunérations'!$B74)/L74),0)),IF(Paramètres!$D$24="Niveau",IF(N74=0,0,IFERROR((SUMIFS(TableauB15[Rémunération annuelle ETP],TableauB15[Sexe],'Ecart rémunérations'!H$10,TableauB15[Age],'Ecart rémunérations'!$C74,TableauB15[Age],'Ecart rémunérations'!$D74,TableauB15[Niveau],'Ecart rémunérations'!$B74)/L74),0)),IF(Paramètres!$D$24="Info libre",IF(N74=0,0,IFERROR((SUMIFS(TableauB15[Rémunération annuelle ETP],TableauB15[Sexe],'Ecart rémunérations'!H$10,TableauB15[Age],'Ecart rémunérations'!$C74,TableauB15[Age],'Ecart rémunérations'!$D74,TableauB15[Info libre],'Ecart rémunérations'!$B74)/L74),0))))))</f>
        <v>0</v>
      </c>
      <c r="I74" s="44" t="str">
        <f t="shared" si="1"/>
        <v xml:space="preserve"> </v>
      </c>
      <c r="J74" s="44" t="str">
        <f t="shared" si="5"/>
        <v xml:space="preserve"> </v>
      </c>
      <c r="K74" s="49">
        <f>IF(Paramètres!$D$24="CSP H/F",IFERROR(SUMIFS(TableauB15[Effectif],TableauB15[Sexe],'Ecart rémunérations'!K$10,TableauB15[Age],'Ecart rémunérations'!$C74,TableauB15[Age],'Ecart rémunérations'!$D74,TableauB15[CSP Parite],'Ecart rémunérations'!$B74),0),IF(Paramètres!$D$24="Coefficient",IFERROR(SUMIFS(TableauB15[Effectif],TableauB15[Sexe],'Ecart rémunérations'!K$10,TableauB15[Age],'Ecart rémunérations'!$C74,TableauB15[Age],'Ecart rémunérations'!$D74,TableauB15[Coefficient],'Ecart rémunérations'!$B74),0),IF(Paramètres!$D$24="Niveau",IFERROR(SUMIFS(TableauB15[Effectif],TableauB15[Sexe],'Ecart rémunérations'!K$10,TableauB15[Age],'Ecart rémunérations'!$C74,TableauB15[Age],'Ecart rémunérations'!$D74,TableauB15[Niveau],'Ecart rémunérations'!$B74),0),IF(Paramètres!$D$24="Info libre",IFERROR(SUMIFS(TableauB15[Effectif],TableauB15[Sexe],'Ecart rémunérations'!K$10,TableauB15[Age],'Ecart rémunérations'!$C74,TableauB15[Age],'Ecart rémunérations'!$D74,TableauB15[Info libre],'Ecart rémunérations'!$B74),0)))))</f>
        <v>0</v>
      </c>
      <c r="L74" s="49">
        <f>IF(Paramètres!$D$24="CSP H/F",IFERROR(SUMIFS(TableauB15[Effectif],TableauB15[Sexe],'Ecart rémunérations'!L$10,TableauB15[Age],'Ecart rémunérations'!$C74,TableauB15[Age],'Ecart rémunérations'!$D74,TableauB15[CSP Parite],'Ecart rémunérations'!$B74),0),IF(Paramètres!$D$24="Coefficient",IFERROR(SUMIFS(TableauB15[Effectif],TableauB15[Sexe],'Ecart rémunérations'!L$10,TableauB15[Age],'Ecart rémunérations'!$C74,TableauB15[Age],'Ecart rémunérations'!$D74,TableauB15[Coefficient],'Ecart rémunérations'!$B74),0),IF(Paramètres!$D$24="Niveau",IFERROR(SUMIFS(TableauB15[Effectif],TableauB15[Sexe],'Ecart rémunérations'!L$10,TableauB15[Age],'Ecart rémunérations'!$C74,TableauB15[Age],'Ecart rémunérations'!$D74,TableauB15[Niveau],'Ecart rémunérations'!$B74),0),IF(Paramètres!$D$24="Info libre",IFERROR(SUMIFS(TableauB15[Effectif],TableauB15[Sexe],'Ecart rémunérations'!L$10,TableauB15[Age],'Ecart rémunérations'!$C74,TableauB15[Age],'Ecart rémunérations'!$D74,TableauB15[Info libre],'Ecart rémunérations'!$B74),0)))))</f>
        <v>0</v>
      </c>
      <c r="M74" s="45">
        <f t="shared" si="2"/>
        <v>0</v>
      </c>
      <c r="N74" s="45">
        <f t="shared" si="3"/>
        <v>0</v>
      </c>
      <c r="O74" s="46">
        <f t="shared" si="4"/>
        <v>0</v>
      </c>
    </row>
    <row r="75" spans="1:15" ht="24" x14ac:dyDescent="0.35">
      <c r="A75" s="193" t="str">
        <f>_xll.Assistant.XL.MASQUERLIGNESI(OR($B75="0",$B75=0,$B75=""))</f>
        <v/>
      </c>
      <c r="B75" s="194">
        <f>IF(Paramètres!$D$24="Coefficient",Paramètres!$X$18,IF(Paramètres!$D$24="Niveau",Paramètres!$AB$18,IF(Paramètres!$D$24="CSP H/F","0",IF(Paramètres!$D$24="Info libre",Paramètres!$AF$18,"0"))))</f>
        <v>0</v>
      </c>
      <c r="C75" s="194" t="s">
        <v>33</v>
      </c>
      <c r="D75" s="194" t="s">
        <v>21</v>
      </c>
      <c r="E75" s="220">
        <f>B75</f>
        <v>0</v>
      </c>
      <c r="F75" s="47" t="s">
        <v>13</v>
      </c>
      <c r="G75" s="48">
        <f>IF(Paramètres!$D$24="CSP H/F",IF(N75=0,0,IFERROR((SUMIFS(TableauB15[Rémunération annuelle ETP],TableauB15[Sexe],'Ecart rémunérations'!G$10,TableauB15[Age],'Ecart rémunérations'!$C75,TableauB15[Age],'Ecart rémunérations'!$D75,TableauB15[CSP Parite],'Ecart rémunérations'!$B75)/K75),0)),IF(Paramètres!$D$24="Coefficient",IF(N75=0,0,IFERROR((SUMIFS(TableauB15[Rémunération annuelle ETP],TableauB15[Sexe],'Ecart rémunérations'!G$10,TableauB15[Age],'Ecart rémunérations'!$C75,TableauB15[Age],'Ecart rémunérations'!$D75,TableauB15[Coefficient],'Ecart rémunérations'!$B75)/K75),0)),IF(Paramètres!$D$24="Niveau",IF(N75=0,0,IFERROR((SUMIFS(TableauB15[Rémunération annuelle ETP],TableauB15[Sexe],'Ecart rémunérations'!G$10,TableauB15[Age],'Ecart rémunérations'!$C75,TableauB15[Age],'Ecart rémunérations'!$D75,TableauB15[Niveau],'Ecart rémunérations'!$B75)/K75),0)),IF(Paramètres!$D$24="Info libre",IF(N75=0,0,IFERROR((SUMIFS(TableauB15[Rémunération annuelle ETP],TableauB15[Sexe],'Ecart rémunérations'!G$10,TableauB15[Age],'Ecart rémunérations'!$C75,TableauB15[Age],'Ecart rémunérations'!$D75,TableauB15[Info libre],'Ecart rémunérations'!$B75)/K75),0))))))</f>
        <v>0</v>
      </c>
      <c r="H75" s="48">
        <f>IF(Paramètres!$D$24="CSP H/F",IF(N75=0,0,IFERROR((SUMIFS(TableauB15[Rémunération annuelle ETP],TableauB15[Sexe],'Ecart rémunérations'!H$10,TableauB15[Age],'Ecart rémunérations'!$C75,TableauB15[Age],'Ecart rémunérations'!$D75,TableauB15[CSP Parite],'Ecart rémunérations'!$B75)/L75),0)),IF(Paramètres!$D$24="Coefficient",IF(N75=0,0,IFERROR((SUMIFS(TableauB15[Rémunération annuelle ETP],TableauB15[Sexe],'Ecart rémunérations'!H$10,TableauB15[Age],'Ecart rémunérations'!$C75,TableauB15[Age],'Ecart rémunérations'!$D75,TableauB15[Coefficient],'Ecart rémunérations'!$B75)/L75),0)),IF(Paramètres!$D$24="Niveau",IF(N75=0,0,IFERROR((SUMIFS(TableauB15[Rémunération annuelle ETP],TableauB15[Sexe],'Ecart rémunérations'!H$10,TableauB15[Age],'Ecart rémunérations'!$C75,TableauB15[Age],'Ecart rémunérations'!$D75,TableauB15[Niveau],'Ecart rémunérations'!$B75)/L75),0)),IF(Paramètres!$D$24="Info libre",IF(N75=0,0,IFERROR((SUMIFS(TableauB15[Rémunération annuelle ETP],TableauB15[Sexe],'Ecart rémunérations'!H$10,TableauB15[Age],'Ecart rémunérations'!$C75,TableauB15[Age],'Ecart rémunérations'!$D75,TableauB15[Info libre],'Ecart rémunérations'!$B75)/L75),0))))))</f>
        <v>0</v>
      </c>
      <c r="I75" s="44" t="str">
        <f t="shared" si="1"/>
        <v xml:space="preserve"> </v>
      </c>
      <c r="J75" s="44" t="str">
        <f t="shared" si="5"/>
        <v xml:space="preserve"> </v>
      </c>
      <c r="K75" s="49">
        <f>IF(Paramètres!$D$24="CSP H/F",IFERROR(SUMIFS(TableauB15[Effectif],TableauB15[Sexe],'Ecart rémunérations'!K$10,TableauB15[Age],'Ecart rémunérations'!$C75,TableauB15[Age],'Ecart rémunérations'!$D75,TableauB15[CSP Parite],'Ecart rémunérations'!$B75),0),IF(Paramètres!$D$24="Coefficient",IFERROR(SUMIFS(TableauB15[Effectif],TableauB15[Sexe],'Ecart rémunérations'!K$10,TableauB15[Age],'Ecart rémunérations'!$C75,TableauB15[Age],'Ecart rémunérations'!$D75,TableauB15[Coefficient],'Ecart rémunérations'!$B75),0),IF(Paramètres!$D$24="Niveau",IFERROR(SUMIFS(TableauB15[Effectif],TableauB15[Sexe],'Ecart rémunérations'!K$10,TableauB15[Age],'Ecart rémunérations'!$C75,TableauB15[Age],'Ecart rémunérations'!$D75,TableauB15[Niveau],'Ecart rémunérations'!$B75),0),IF(Paramètres!$D$24="Info libre",IFERROR(SUMIFS(TableauB15[Effectif],TableauB15[Sexe],'Ecart rémunérations'!K$10,TableauB15[Age],'Ecart rémunérations'!$C75,TableauB15[Age],'Ecart rémunérations'!$D75,TableauB15[Info libre],'Ecart rémunérations'!$B75),0)))))</f>
        <v>0</v>
      </c>
      <c r="L75" s="49">
        <f>IF(Paramètres!$D$24="CSP H/F",IFERROR(SUMIFS(TableauB15[Effectif],TableauB15[Sexe],'Ecart rémunérations'!L$10,TableauB15[Age],'Ecart rémunérations'!$C75,TableauB15[Age],'Ecart rémunérations'!$D75,TableauB15[CSP Parite],'Ecart rémunérations'!$B75),0),IF(Paramètres!$D$24="Coefficient",IFERROR(SUMIFS(TableauB15[Effectif],TableauB15[Sexe],'Ecart rémunérations'!L$10,TableauB15[Age],'Ecart rémunérations'!$C75,TableauB15[Age],'Ecart rémunérations'!$D75,TableauB15[Coefficient],'Ecart rémunérations'!$B75),0),IF(Paramètres!$D$24="Niveau",IFERROR(SUMIFS(TableauB15[Effectif],TableauB15[Sexe],'Ecart rémunérations'!L$10,TableauB15[Age],'Ecart rémunérations'!$C75,TableauB15[Age],'Ecart rémunérations'!$D75,TableauB15[Niveau],'Ecart rémunérations'!$B75),0),IF(Paramètres!$D$24="Info libre",IFERROR(SUMIFS(TableauB15[Effectif],TableauB15[Sexe],'Ecart rémunérations'!L$10,TableauB15[Age],'Ecart rémunérations'!$C75,TableauB15[Age],'Ecart rémunérations'!$D75,TableauB15[Info libre],'Ecart rémunérations'!$B75),0)))))</f>
        <v>0</v>
      </c>
      <c r="M75" s="45">
        <f t="shared" si="2"/>
        <v>0</v>
      </c>
      <c r="N75" s="45">
        <f t="shared" si="3"/>
        <v>0</v>
      </c>
      <c r="O75" s="46">
        <f t="shared" si="4"/>
        <v>0</v>
      </c>
    </row>
    <row r="76" spans="1:15" ht="24" x14ac:dyDescent="0.35">
      <c r="A76" s="193" t="str">
        <f>_xll.Assistant.XL.MASQUERLIGNESI(OR($B76="0",$B76=0,$B76=""))</f>
        <v/>
      </c>
      <c r="B76" s="194">
        <f>IF(Paramètres!$D$24="Coefficient",Paramètres!$X$18,IF(Paramètres!$D$24="Niveau",Paramètres!$AB$18,IF(Paramètres!$D$24="CSP H/F","0",IF(Paramètres!$D$24="Info libre",Paramètres!$AF$18,"0"))))</f>
        <v>0</v>
      </c>
      <c r="C76" s="194" t="s">
        <v>34</v>
      </c>
      <c r="D76" s="194" t="s">
        <v>35</v>
      </c>
      <c r="E76" s="220"/>
      <c r="F76" s="47" t="s">
        <v>14</v>
      </c>
      <c r="G76" s="48">
        <f>IF(Paramètres!$D$24="CSP H/F",IF(N76=0,0,IFERROR((SUMIFS(TableauB15[Rémunération annuelle ETP],TableauB15[Sexe],'Ecart rémunérations'!G$10,TableauB15[Age],'Ecart rémunérations'!$C76,TableauB15[Age],'Ecart rémunérations'!$D76,TableauB15[CSP Parite],'Ecart rémunérations'!$B76)/K76),0)),IF(Paramètres!$D$24="Coefficient",IF(N76=0,0,IFERROR((SUMIFS(TableauB15[Rémunération annuelle ETP],TableauB15[Sexe],'Ecart rémunérations'!G$10,TableauB15[Age],'Ecart rémunérations'!$C76,TableauB15[Age],'Ecart rémunérations'!$D76,TableauB15[Coefficient],'Ecart rémunérations'!$B76)/K76),0)),IF(Paramètres!$D$24="Niveau",IF(N76=0,0,IFERROR((SUMIFS(TableauB15[Rémunération annuelle ETP],TableauB15[Sexe],'Ecart rémunérations'!G$10,TableauB15[Age],'Ecart rémunérations'!$C76,TableauB15[Age],'Ecart rémunérations'!$D76,TableauB15[Niveau],'Ecart rémunérations'!$B76)/K76),0)),IF(Paramètres!$D$24="Info libre",IF(N76=0,0,IFERROR((SUMIFS(TableauB15[Rémunération annuelle ETP],TableauB15[Sexe],'Ecart rémunérations'!G$10,TableauB15[Age],'Ecart rémunérations'!$C76,TableauB15[Age],'Ecart rémunérations'!$D76,TableauB15[Info libre],'Ecart rémunérations'!$B76)/K76),0))))))</f>
        <v>0</v>
      </c>
      <c r="H76" s="48">
        <f>IF(Paramètres!$D$24="CSP H/F",IF(N76=0,0,IFERROR((SUMIFS(TableauB15[Rémunération annuelle ETP],TableauB15[Sexe],'Ecart rémunérations'!H$10,TableauB15[Age],'Ecart rémunérations'!$C76,TableauB15[Age],'Ecart rémunérations'!$D76,TableauB15[CSP Parite],'Ecart rémunérations'!$B76)/L76),0)),IF(Paramètres!$D$24="Coefficient",IF(N76=0,0,IFERROR((SUMIFS(TableauB15[Rémunération annuelle ETP],TableauB15[Sexe],'Ecart rémunérations'!H$10,TableauB15[Age],'Ecart rémunérations'!$C76,TableauB15[Age],'Ecart rémunérations'!$D76,TableauB15[Coefficient],'Ecart rémunérations'!$B76)/L76),0)),IF(Paramètres!$D$24="Niveau",IF(N76=0,0,IFERROR((SUMIFS(TableauB15[Rémunération annuelle ETP],TableauB15[Sexe],'Ecart rémunérations'!H$10,TableauB15[Age],'Ecart rémunérations'!$C76,TableauB15[Age],'Ecart rémunérations'!$D76,TableauB15[Niveau],'Ecart rémunérations'!$B76)/L76),0)),IF(Paramètres!$D$24="Info libre",IF(N76=0,0,IFERROR((SUMIFS(TableauB15[Rémunération annuelle ETP],TableauB15[Sexe],'Ecart rémunérations'!H$10,TableauB15[Age],'Ecart rémunérations'!$C76,TableauB15[Age],'Ecart rémunérations'!$D76,TableauB15[Info libre],'Ecart rémunérations'!$B76)/L76),0))))))</f>
        <v>0</v>
      </c>
      <c r="I76" s="44" t="str">
        <f t="shared" si="1"/>
        <v xml:space="preserve"> </v>
      </c>
      <c r="J76" s="44" t="str">
        <f t="shared" si="5"/>
        <v xml:space="preserve"> </v>
      </c>
      <c r="K76" s="49">
        <f>IF(Paramètres!$D$24="CSP H/F",IFERROR(SUMIFS(TableauB15[Effectif],TableauB15[Sexe],'Ecart rémunérations'!K$10,TableauB15[Age],'Ecart rémunérations'!$C76,TableauB15[Age],'Ecart rémunérations'!$D76,TableauB15[CSP Parite],'Ecart rémunérations'!$B76),0),IF(Paramètres!$D$24="Coefficient",IFERROR(SUMIFS(TableauB15[Effectif],TableauB15[Sexe],'Ecart rémunérations'!K$10,TableauB15[Age],'Ecart rémunérations'!$C76,TableauB15[Age],'Ecart rémunérations'!$D76,TableauB15[Coefficient],'Ecart rémunérations'!$B76),0),IF(Paramètres!$D$24="Niveau",IFERROR(SUMIFS(TableauB15[Effectif],TableauB15[Sexe],'Ecart rémunérations'!K$10,TableauB15[Age],'Ecart rémunérations'!$C76,TableauB15[Age],'Ecart rémunérations'!$D76,TableauB15[Niveau],'Ecart rémunérations'!$B76),0),IF(Paramètres!$D$24="Info libre",IFERROR(SUMIFS(TableauB15[Effectif],TableauB15[Sexe],'Ecart rémunérations'!K$10,TableauB15[Age],'Ecart rémunérations'!$C76,TableauB15[Age],'Ecart rémunérations'!$D76,TableauB15[Info libre],'Ecart rémunérations'!$B76),0)))))</f>
        <v>0</v>
      </c>
      <c r="L76" s="49">
        <f>IF(Paramètres!$D$24="CSP H/F",IFERROR(SUMIFS(TableauB15[Effectif],TableauB15[Sexe],'Ecart rémunérations'!L$10,TableauB15[Age],'Ecart rémunérations'!$C76,TableauB15[Age],'Ecart rémunérations'!$D76,TableauB15[CSP Parite],'Ecart rémunérations'!$B76),0),IF(Paramètres!$D$24="Coefficient",IFERROR(SUMIFS(TableauB15[Effectif],TableauB15[Sexe],'Ecart rémunérations'!L$10,TableauB15[Age],'Ecart rémunérations'!$C76,TableauB15[Age],'Ecart rémunérations'!$D76,TableauB15[Coefficient],'Ecart rémunérations'!$B76),0),IF(Paramètres!$D$24="Niveau",IFERROR(SUMIFS(TableauB15[Effectif],TableauB15[Sexe],'Ecart rémunérations'!L$10,TableauB15[Age],'Ecart rémunérations'!$C76,TableauB15[Age],'Ecart rémunérations'!$D76,TableauB15[Niveau],'Ecart rémunérations'!$B76),0),IF(Paramètres!$D$24="Info libre",IFERROR(SUMIFS(TableauB15[Effectif],TableauB15[Sexe],'Ecart rémunérations'!L$10,TableauB15[Age],'Ecart rémunérations'!$C76,TableauB15[Age],'Ecart rémunérations'!$D76,TableauB15[Info libre],'Ecart rémunérations'!$B76),0)))))</f>
        <v>0</v>
      </c>
      <c r="M76" s="45">
        <f t="shared" si="2"/>
        <v>0</v>
      </c>
      <c r="N76" s="45">
        <f t="shared" si="3"/>
        <v>0</v>
      </c>
      <c r="O76" s="46">
        <f t="shared" si="4"/>
        <v>0</v>
      </c>
    </row>
    <row r="77" spans="1:15" ht="24" x14ac:dyDescent="0.35">
      <c r="A77" s="193" t="str">
        <f>_xll.Assistant.XL.MASQUERLIGNESI(OR($B77="0",$B77=0,$B77=""))</f>
        <v/>
      </c>
      <c r="B77" s="194">
        <f>IF(Paramètres!$D$24="Coefficient",Paramètres!$X$18,IF(Paramètres!$D$24="Niveau",Paramètres!$AB$18,IF(Paramètres!$D$24="CSP H/F","0",IF(Paramètres!$D$24="Info libre",Paramètres!$AF$18,"0"))))</f>
        <v>0</v>
      </c>
      <c r="C77" s="194" t="s">
        <v>36</v>
      </c>
      <c r="D77" s="194" t="s">
        <v>40</v>
      </c>
      <c r="E77" s="220"/>
      <c r="F77" s="47" t="s">
        <v>15</v>
      </c>
      <c r="G77" s="48">
        <f>IF(Paramètres!$D$24="CSP H/F",IF(N77=0,0,IFERROR((SUMIFS(TableauB15[Rémunération annuelle ETP],TableauB15[Sexe],'Ecart rémunérations'!G$10,TableauB15[Age],'Ecart rémunérations'!$C77,TableauB15[Age],'Ecart rémunérations'!$D77,TableauB15[CSP Parite],'Ecart rémunérations'!$B77)/K77),0)),IF(Paramètres!$D$24="Coefficient",IF(N77=0,0,IFERROR((SUMIFS(TableauB15[Rémunération annuelle ETP],TableauB15[Sexe],'Ecart rémunérations'!G$10,TableauB15[Age],'Ecart rémunérations'!$C77,TableauB15[Age],'Ecart rémunérations'!$D77,TableauB15[Coefficient],'Ecart rémunérations'!$B77)/K77),0)),IF(Paramètres!$D$24="Niveau",IF(N77=0,0,IFERROR((SUMIFS(TableauB15[Rémunération annuelle ETP],TableauB15[Sexe],'Ecart rémunérations'!G$10,TableauB15[Age],'Ecart rémunérations'!$C77,TableauB15[Age],'Ecart rémunérations'!$D77,TableauB15[Niveau],'Ecart rémunérations'!$B77)/K77),0)),IF(Paramètres!$D$24="Info libre",IF(N77=0,0,IFERROR((SUMIFS(TableauB15[Rémunération annuelle ETP],TableauB15[Sexe],'Ecart rémunérations'!G$10,TableauB15[Age],'Ecart rémunérations'!$C77,TableauB15[Age],'Ecart rémunérations'!$D77,TableauB15[Info libre],'Ecart rémunérations'!$B77)/K77),0))))))</f>
        <v>0</v>
      </c>
      <c r="H77" s="48">
        <f>IF(Paramètres!$D$24="CSP H/F",IF(N77=0,0,IFERROR((SUMIFS(TableauB15[Rémunération annuelle ETP],TableauB15[Sexe],'Ecart rémunérations'!H$10,TableauB15[Age],'Ecart rémunérations'!$C77,TableauB15[Age],'Ecart rémunérations'!$D77,TableauB15[CSP Parite],'Ecart rémunérations'!$B77)/L77),0)),IF(Paramètres!$D$24="Coefficient",IF(N77=0,0,IFERROR((SUMIFS(TableauB15[Rémunération annuelle ETP],TableauB15[Sexe],'Ecart rémunérations'!H$10,TableauB15[Age],'Ecart rémunérations'!$C77,TableauB15[Age],'Ecart rémunérations'!$D77,TableauB15[Coefficient],'Ecart rémunérations'!$B77)/L77),0)),IF(Paramètres!$D$24="Niveau",IF(N77=0,0,IFERROR((SUMIFS(TableauB15[Rémunération annuelle ETP],TableauB15[Sexe],'Ecart rémunérations'!H$10,TableauB15[Age],'Ecart rémunérations'!$C77,TableauB15[Age],'Ecart rémunérations'!$D77,TableauB15[Niveau],'Ecart rémunérations'!$B77)/L77),0)),IF(Paramètres!$D$24="Info libre",IF(N77=0,0,IFERROR((SUMIFS(TableauB15[Rémunération annuelle ETP],TableauB15[Sexe],'Ecart rémunérations'!H$10,TableauB15[Age],'Ecart rémunérations'!$C77,TableauB15[Age],'Ecart rémunérations'!$D77,TableauB15[Info libre],'Ecart rémunérations'!$B77)/L77),0))))))</f>
        <v>0</v>
      </c>
      <c r="I77" s="44" t="str">
        <f t="shared" si="1"/>
        <v xml:space="preserve"> </v>
      </c>
      <c r="J77" s="44" t="str">
        <f t="shared" si="5"/>
        <v xml:space="preserve"> </v>
      </c>
      <c r="K77" s="49">
        <f>IF(Paramètres!$D$24="CSP H/F",IFERROR(SUMIFS(TableauB15[Effectif],TableauB15[Sexe],'Ecart rémunérations'!K$10,TableauB15[Age],'Ecart rémunérations'!$C77,TableauB15[Age],'Ecart rémunérations'!$D77,TableauB15[CSP Parite],'Ecart rémunérations'!$B77),0),IF(Paramètres!$D$24="Coefficient",IFERROR(SUMIFS(TableauB15[Effectif],TableauB15[Sexe],'Ecart rémunérations'!K$10,TableauB15[Age],'Ecart rémunérations'!$C77,TableauB15[Age],'Ecart rémunérations'!$D77,TableauB15[Coefficient],'Ecart rémunérations'!$B77),0),IF(Paramètres!$D$24="Niveau",IFERROR(SUMIFS(TableauB15[Effectif],TableauB15[Sexe],'Ecart rémunérations'!K$10,TableauB15[Age],'Ecart rémunérations'!$C77,TableauB15[Age],'Ecart rémunérations'!$D77,TableauB15[Niveau],'Ecart rémunérations'!$B77),0),IF(Paramètres!$D$24="Info libre",IFERROR(SUMIFS(TableauB15[Effectif],TableauB15[Sexe],'Ecart rémunérations'!K$10,TableauB15[Age],'Ecart rémunérations'!$C77,TableauB15[Age],'Ecart rémunérations'!$D77,TableauB15[Info libre],'Ecart rémunérations'!$B77),0)))))</f>
        <v>0</v>
      </c>
      <c r="L77" s="49">
        <f>IF(Paramètres!$D$24="CSP H/F",IFERROR(SUMIFS(TableauB15[Effectif],TableauB15[Sexe],'Ecart rémunérations'!L$10,TableauB15[Age],'Ecart rémunérations'!$C77,TableauB15[Age],'Ecart rémunérations'!$D77,TableauB15[CSP Parite],'Ecart rémunérations'!$B77),0),IF(Paramètres!$D$24="Coefficient",IFERROR(SUMIFS(TableauB15[Effectif],TableauB15[Sexe],'Ecart rémunérations'!L$10,TableauB15[Age],'Ecart rémunérations'!$C77,TableauB15[Age],'Ecart rémunérations'!$D77,TableauB15[Coefficient],'Ecart rémunérations'!$B77),0),IF(Paramètres!$D$24="Niveau",IFERROR(SUMIFS(TableauB15[Effectif],TableauB15[Sexe],'Ecart rémunérations'!L$10,TableauB15[Age],'Ecart rémunérations'!$C77,TableauB15[Age],'Ecart rémunérations'!$D77,TableauB15[Niveau],'Ecart rémunérations'!$B77),0),IF(Paramètres!$D$24="Info libre",IFERROR(SUMIFS(TableauB15[Effectif],TableauB15[Sexe],'Ecart rémunérations'!L$10,TableauB15[Age],'Ecart rémunérations'!$C77,TableauB15[Age],'Ecart rémunérations'!$D77,TableauB15[Info libre],'Ecart rémunérations'!$B77),0)))))</f>
        <v>0</v>
      </c>
      <c r="M77" s="45">
        <f t="shared" si="2"/>
        <v>0</v>
      </c>
      <c r="N77" s="45">
        <f t="shared" si="3"/>
        <v>0</v>
      </c>
      <c r="O77" s="46">
        <f t="shared" si="4"/>
        <v>0</v>
      </c>
    </row>
    <row r="78" spans="1:15" ht="24" x14ac:dyDescent="0.35">
      <c r="A78" s="193" t="str">
        <f>_xll.Assistant.XL.MASQUERLIGNESI(OR($B78="0",$B78=0,$B78=""))</f>
        <v/>
      </c>
      <c r="B78" s="194">
        <f>IF(Paramètres!$D$24="Coefficient",Paramètres!$X$18,IF(Paramètres!$D$24="Niveau",Paramètres!$AB$18,IF(Paramètres!$D$24="CSP H/F","0",IF(Paramètres!$D$24="Info libre",Paramètres!$AF$18,"0"))))</f>
        <v>0</v>
      </c>
      <c r="C78" s="194" t="s">
        <v>37</v>
      </c>
      <c r="D78" s="194" t="s">
        <v>38</v>
      </c>
      <c r="E78" s="220"/>
      <c r="F78" s="47" t="s">
        <v>16</v>
      </c>
      <c r="G78" s="48">
        <f>IF(Paramètres!$D$24="CSP H/F",IF(N78=0,0,IFERROR((SUMIFS(TableauB15[Rémunération annuelle ETP],TableauB15[Sexe],'Ecart rémunérations'!G$10,TableauB15[Age],'Ecart rémunérations'!$C78,TableauB15[Age],'Ecart rémunérations'!$D78,TableauB15[CSP Parite],'Ecart rémunérations'!$B78)/K78),0)),IF(Paramètres!$D$24="Coefficient",IF(N78=0,0,IFERROR((SUMIFS(TableauB15[Rémunération annuelle ETP],TableauB15[Sexe],'Ecart rémunérations'!G$10,TableauB15[Age],'Ecart rémunérations'!$C78,TableauB15[Age],'Ecart rémunérations'!$D78,TableauB15[Coefficient],'Ecart rémunérations'!$B78)/K78),0)),IF(Paramètres!$D$24="Niveau",IF(N78=0,0,IFERROR((SUMIFS(TableauB15[Rémunération annuelle ETP],TableauB15[Sexe],'Ecart rémunérations'!G$10,TableauB15[Age],'Ecart rémunérations'!$C78,TableauB15[Age],'Ecart rémunérations'!$D78,TableauB15[Niveau],'Ecart rémunérations'!$B78)/K78),0)),IF(Paramètres!$D$24="Info libre",IF(N78=0,0,IFERROR((SUMIFS(TableauB15[Rémunération annuelle ETP],TableauB15[Sexe],'Ecart rémunérations'!G$10,TableauB15[Age],'Ecart rémunérations'!$C78,TableauB15[Age],'Ecart rémunérations'!$D78,TableauB15[Info libre],'Ecart rémunérations'!$B78)/K78),0))))))</f>
        <v>0</v>
      </c>
      <c r="H78" s="48">
        <f>IF(Paramètres!$D$24="CSP H/F",IF(N78=0,0,IFERROR((SUMIFS(TableauB15[Rémunération annuelle ETP],TableauB15[Sexe],'Ecart rémunérations'!H$10,TableauB15[Age],'Ecart rémunérations'!$C78,TableauB15[Age],'Ecart rémunérations'!$D78,TableauB15[CSP Parite],'Ecart rémunérations'!$B78)/L78),0)),IF(Paramètres!$D$24="Coefficient",IF(N78=0,0,IFERROR((SUMIFS(TableauB15[Rémunération annuelle ETP],TableauB15[Sexe],'Ecart rémunérations'!H$10,TableauB15[Age],'Ecart rémunérations'!$C78,TableauB15[Age],'Ecart rémunérations'!$D78,TableauB15[Coefficient],'Ecart rémunérations'!$B78)/L78),0)),IF(Paramètres!$D$24="Niveau",IF(N78=0,0,IFERROR((SUMIFS(TableauB15[Rémunération annuelle ETP],TableauB15[Sexe],'Ecart rémunérations'!H$10,TableauB15[Age],'Ecart rémunérations'!$C78,TableauB15[Age],'Ecart rémunérations'!$D78,TableauB15[Niveau],'Ecart rémunérations'!$B78)/L78),0)),IF(Paramètres!$D$24="Info libre",IF(N78=0,0,IFERROR((SUMIFS(TableauB15[Rémunération annuelle ETP],TableauB15[Sexe],'Ecart rémunérations'!H$10,TableauB15[Age],'Ecart rémunérations'!$C78,TableauB15[Age],'Ecart rémunérations'!$D78,TableauB15[Info libre],'Ecart rémunérations'!$B78)/L78),0))))))</f>
        <v>0</v>
      </c>
      <c r="I78" s="44" t="str">
        <f t="shared" si="1"/>
        <v xml:space="preserve"> </v>
      </c>
      <c r="J78" s="44" t="str">
        <f t="shared" si="5"/>
        <v xml:space="preserve"> </v>
      </c>
      <c r="K78" s="49">
        <f>IF(Paramètres!$D$24="CSP H/F",IFERROR(SUMIFS(TableauB15[Effectif],TableauB15[Sexe],'Ecart rémunérations'!K$10,TableauB15[Age],'Ecart rémunérations'!$C78,TableauB15[Age],'Ecart rémunérations'!$D78,TableauB15[CSP Parite],'Ecart rémunérations'!$B78),0),IF(Paramètres!$D$24="Coefficient",IFERROR(SUMIFS(TableauB15[Effectif],TableauB15[Sexe],'Ecart rémunérations'!K$10,TableauB15[Age],'Ecart rémunérations'!$C78,TableauB15[Age],'Ecart rémunérations'!$D78,TableauB15[Coefficient],'Ecart rémunérations'!$B78),0),IF(Paramètres!$D$24="Niveau",IFERROR(SUMIFS(TableauB15[Effectif],TableauB15[Sexe],'Ecart rémunérations'!K$10,TableauB15[Age],'Ecart rémunérations'!$C78,TableauB15[Age],'Ecart rémunérations'!$D78,TableauB15[Niveau],'Ecart rémunérations'!$B78),0),IF(Paramètres!$D$24="Info libre",IFERROR(SUMIFS(TableauB15[Effectif],TableauB15[Sexe],'Ecart rémunérations'!K$10,TableauB15[Age],'Ecart rémunérations'!$C78,TableauB15[Age],'Ecart rémunérations'!$D78,TableauB15[Info libre],'Ecart rémunérations'!$B78),0)))))</f>
        <v>0</v>
      </c>
      <c r="L78" s="49">
        <f>IF(Paramètres!$D$24="CSP H/F",IFERROR(SUMIFS(TableauB15[Effectif],TableauB15[Sexe],'Ecart rémunérations'!L$10,TableauB15[Age],'Ecart rémunérations'!$C78,TableauB15[Age],'Ecart rémunérations'!$D78,TableauB15[CSP Parite],'Ecart rémunérations'!$B78),0),IF(Paramètres!$D$24="Coefficient",IFERROR(SUMIFS(TableauB15[Effectif],TableauB15[Sexe],'Ecart rémunérations'!L$10,TableauB15[Age],'Ecart rémunérations'!$C78,TableauB15[Age],'Ecart rémunérations'!$D78,TableauB15[Coefficient],'Ecart rémunérations'!$B78),0),IF(Paramètres!$D$24="Niveau",IFERROR(SUMIFS(TableauB15[Effectif],TableauB15[Sexe],'Ecart rémunérations'!L$10,TableauB15[Age],'Ecart rémunérations'!$C78,TableauB15[Age],'Ecart rémunérations'!$D78,TableauB15[Niveau],'Ecart rémunérations'!$B78),0),IF(Paramètres!$D$24="Info libre",IFERROR(SUMIFS(TableauB15[Effectif],TableauB15[Sexe],'Ecart rémunérations'!L$10,TableauB15[Age],'Ecart rémunérations'!$C78,TableauB15[Age],'Ecart rémunérations'!$D78,TableauB15[Info libre],'Ecart rémunérations'!$B78),0)))))</f>
        <v>0</v>
      </c>
      <c r="M78" s="45">
        <f t="shared" si="2"/>
        <v>0</v>
      </c>
      <c r="N78" s="45">
        <f t="shared" si="3"/>
        <v>0</v>
      </c>
      <c r="O78" s="46">
        <f t="shared" si="4"/>
        <v>0</v>
      </c>
    </row>
    <row r="79" spans="1:15" ht="24" x14ac:dyDescent="0.35">
      <c r="A79" s="193" t="str">
        <f>_xll.Assistant.XL.MASQUERLIGNESI(OR($B79="0",$B79=0,$B79=""))</f>
        <v/>
      </c>
      <c r="B79" s="194">
        <f>IF(Paramètres!$D$24="Coefficient",Paramètres!$X$19,IF(Paramètres!$D$24="Niveau",Paramètres!$AB$19,IF(Paramètres!$D$24="CSP H/F","0",IF(Paramètres!$D$24="Info libre",Paramètres!$AF$19,"0"))))</f>
        <v>0</v>
      </c>
      <c r="C79" s="194" t="s">
        <v>33</v>
      </c>
      <c r="D79" s="194" t="s">
        <v>21</v>
      </c>
      <c r="E79" s="220">
        <f>B79</f>
        <v>0</v>
      </c>
      <c r="F79" s="47" t="s">
        <v>13</v>
      </c>
      <c r="G79" s="48">
        <f>IF(Paramètres!$D$24="CSP H/F",IF(N79=0,0,IFERROR((SUMIFS(TableauB15[Rémunération annuelle ETP],TableauB15[Sexe],'Ecart rémunérations'!G$10,TableauB15[Age],'Ecart rémunérations'!$C79,TableauB15[Age],'Ecart rémunérations'!$D79,TableauB15[CSP Parite],'Ecart rémunérations'!$B79)/K79),0)),IF(Paramètres!$D$24="Coefficient",IF(N79=0,0,IFERROR((SUMIFS(TableauB15[Rémunération annuelle ETP],TableauB15[Sexe],'Ecart rémunérations'!G$10,TableauB15[Age],'Ecart rémunérations'!$C79,TableauB15[Age],'Ecart rémunérations'!$D79,TableauB15[Coefficient],'Ecart rémunérations'!$B79)/K79),0)),IF(Paramètres!$D$24="Niveau",IF(N79=0,0,IFERROR((SUMIFS(TableauB15[Rémunération annuelle ETP],TableauB15[Sexe],'Ecart rémunérations'!G$10,TableauB15[Age],'Ecart rémunérations'!$C79,TableauB15[Age],'Ecart rémunérations'!$D79,TableauB15[Niveau],'Ecart rémunérations'!$B79)/K79),0)),IF(Paramètres!$D$24="Info libre",IF(N79=0,0,IFERROR((SUMIFS(TableauB15[Rémunération annuelle ETP],TableauB15[Sexe],'Ecart rémunérations'!G$10,TableauB15[Age],'Ecart rémunérations'!$C79,TableauB15[Age],'Ecart rémunérations'!$D79,TableauB15[Info libre],'Ecart rémunérations'!$B79)/K79),0))))))</f>
        <v>0</v>
      </c>
      <c r="H79" s="48">
        <f>IF(Paramètres!$D$24="CSP H/F",IF(N79=0,0,IFERROR((SUMIFS(TableauB15[Rémunération annuelle ETP],TableauB15[Sexe],'Ecart rémunérations'!H$10,TableauB15[Age],'Ecart rémunérations'!$C79,TableauB15[Age],'Ecart rémunérations'!$D79,TableauB15[CSP Parite],'Ecart rémunérations'!$B79)/L79),0)),IF(Paramètres!$D$24="Coefficient",IF(N79=0,0,IFERROR((SUMIFS(TableauB15[Rémunération annuelle ETP],TableauB15[Sexe],'Ecart rémunérations'!H$10,TableauB15[Age],'Ecart rémunérations'!$C79,TableauB15[Age],'Ecart rémunérations'!$D79,TableauB15[Coefficient],'Ecart rémunérations'!$B79)/L79),0)),IF(Paramètres!$D$24="Niveau",IF(N79=0,0,IFERROR((SUMIFS(TableauB15[Rémunération annuelle ETP],TableauB15[Sexe],'Ecart rémunérations'!H$10,TableauB15[Age],'Ecart rémunérations'!$C79,TableauB15[Age],'Ecart rémunérations'!$D79,TableauB15[Niveau],'Ecart rémunérations'!$B79)/L79),0)),IF(Paramètres!$D$24="Info libre",IF(N79=0,0,IFERROR((SUMIFS(TableauB15[Rémunération annuelle ETP],TableauB15[Sexe],'Ecart rémunérations'!H$10,TableauB15[Age],'Ecart rémunérations'!$C79,TableauB15[Age],'Ecart rémunérations'!$D79,TableauB15[Info libre],'Ecart rémunérations'!$B79)/L79),0))))))</f>
        <v>0</v>
      </c>
      <c r="I79" s="44" t="str">
        <f t="shared" si="1"/>
        <v xml:space="preserve"> </v>
      </c>
      <c r="J79" s="44" t="str">
        <f t="shared" ref="J79:J94" si="6">IF(ISNUMBER(I79),SIGN(I79)*MAX(0,ABS(I79)-$F$6)," ")</f>
        <v xml:space="preserve"> </v>
      </c>
      <c r="K79" s="49">
        <f>IF(Paramètres!$D$24="CSP H/F",IFERROR(SUMIFS(TableauB15[Effectif],TableauB15[Sexe],'Ecart rémunérations'!K$10,TableauB15[Age],'Ecart rémunérations'!$C79,TableauB15[Age],'Ecart rémunérations'!$D79,TableauB15[CSP Parite],'Ecart rémunérations'!$B79),0),IF(Paramètres!$D$24="Coefficient",IFERROR(SUMIFS(TableauB15[Effectif],TableauB15[Sexe],'Ecart rémunérations'!K$10,TableauB15[Age],'Ecart rémunérations'!$C79,TableauB15[Age],'Ecart rémunérations'!$D79,TableauB15[Coefficient],'Ecart rémunérations'!$B79),0),IF(Paramètres!$D$24="Niveau",IFERROR(SUMIFS(TableauB15[Effectif],TableauB15[Sexe],'Ecart rémunérations'!K$10,TableauB15[Age],'Ecart rémunérations'!$C79,TableauB15[Age],'Ecart rémunérations'!$D79,TableauB15[Niveau],'Ecart rémunérations'!$B79),0),IF(Paramètres!$D$24="Info libre",IFERROR(SUMIFS(TableauB15[Effectif],TableauB15[Sexe],'Ecart rémunérations'!K$10,TableauB15[Age],'Ecart rémunérations'!$C79,TableauB15[Age],'Ecart rémunérations'!$D79,TableauB15[Info libre],'Ecart rémunérations'!$B79),0)))))</f>
        <v>0</v>
      </c>
      <c r="L79" s="49">
        <f>IF(Paramètres!$D$24="CSP H/F",IFERROR(SUMIFS(TableauB15[Effectif],TableauB15[Sexe],'Ecart rémunérations'!L$10,TableauB15[Age],'Ecart rémunérations'!$C79,TableauB15[Age],'Ecart rémunérations'!$D79,TableauB15[CSP Parite],'Ecart rémunérations'!$B79),0),IF(Paramètres!$D$24="Coefficient",IFERROR(SUMIFS(TableauB15[Effectif],TableauB15[Sexe],'Ecart rémunérations'!L$10,TableauB15[Age],'Ecart rémunérations'!$C79,TableauB15[Age],'Ecart rémunérations'!$D79,TableauB15[Coefficient],'Ecart rémunérations'!$B79),0),IF(Paramètres!$D$24="Niveau",IFERROR(SUMIFS(TableauB15[Effectif],TableauB15[Sexe],'Ecart rémunérations'!L$10,TableauB15[Age],'Ecart rémunérations'!$C79,TableauB15[Age],'Ecart rémunérations'!$D79,TableauB15[Niveau],'Ecart rémunérations'!$B79),0),IF(Paramètres!$D$24="Info libre",IFERROR(SUMIFS(TableauB15[Effectif],TableauB15[Sexe],'Ecart rémunérations'!L$10,TableauB15[Age],'Ecart rémunérations'!$C79,TableauB15[Age],'Ecart rémunérations'!$D79,TableauB15[Info libre],'Ecart rémunérations'!$B79),0)))))</f>
        <v>0</v>
      </c>
      <c r="M79" s="45">
        <f t="shared" si="2"/>
        <v>0</v>
      </c>
      <c r="N79" s="45">
        <f t="shared" si="3"/>
        <v>0</v>
      </c>
      <c r="O79" s="46">
        <f t="shared" si="4"/>
        <v>0</v>
      </c>
    </row>
    <row r="80" spans="1:15" ht="24" x14ac:dyDescent="0.35">
      <c r="A80" s="193" t="str">
        <f>_xll.Assistant.XL.MASQUERLIGNESI(OR($B80="0",$B80=0,$B80=""))</f>
        <v/>
      </c>
      <c r="B80" s="194">
        <f>IF(Paramètres!$D$24="Coefficient",Paramètres!$X$19,IF(Paramètres!$D$24="Niveau",Paramètres!$AB$19,IF(Paramètres!$D$24="CSP H/F","0",IF(Paramètres!$D$24="Info libre",Paramètres!$AF$19,"0"))))</f>
        <v>0</v>
      </c>
      <c r="C80" s="194" t="s">
        <v>34</v>
      </c>
      <c r="D80" s="194" t="s">
        <v>35</v>
      </c>
      <c r="E80" s="220"/>
      <c r="F80" s="47" t="s">
        <v>14</v>
      </c>
      <c r="G80" s="48">
        <f>IF(Paramètres!$D$24="CSP H/F",IF(N80=0,0,IFERROR((SUMIFS(TableauB15[Rémunération annuelle ETP],TableauB15[Sexe],'Ecart rémunérations'!G$10,TableauB15[Age],'Ecart rémunérations'!$C80,TableauB15[Age],'Ecart rémunérations'!$D80,TableauB15[CSP Parite],'Ecart rémunérations'!$B80)/K80),0)),IF(Paramètres!$D$24="Coefficient",IF(N80=0,0,IFERROR((SUMIFS(TableauB15[Rémunération annuelle ETP],TableauB15[Sexe],'Ecart rémunérations'!G$10,TableauB15[Age],'Ecart rémunérations'!$C80,TableauB15[Age],'Ecart rémunérations'!$D80,TableauB15[Coefficient],'Ecart rémunérations'!$B80)/K80),0)),IF(Paramètres!$D$24="Niveau",IF(N80=0,0,IFERROR((SUMIFS(TableauB15[Rémunération annuelle ETP],TableauB15[Sexe],'Ecart rémunérations'!G$10,TableauB15[Age],'Ecart rémunérations'!$C80,TableauB15[Age],'Ecart rémunérations'!$D80,TableauB15[Niveau],'Ecart rémunérations'!$B80)/K80),0)),IF(Paramètres!$D$24="Info libre",IF(N80=0,0,IFERROR((SUMIFS(TableauB15[Rémunération annuelle ETP],TableauB15[Sexe],'Ecart rémunérations'!G$10,TableauB15[Age],'Ecart rémunérations'!$C80,TableauB15[Age],'Ecart rémunérations'!$D80,TableauB15[Info libre],'Ecart rémunérations'!$B80)/K80),0))))))</f>
        <v>0</v>
      </c>
      <c r="H80" s="48">
        <f>IF(Paramètres!$D$24="CSP H/F",IF(N80=0,0,IFERROR((SUMIFS(TableauB15[Rémunération annuelle ETP],TableauB15[Sexe],'Ecart rémunérations'!H$10,TableauB15[Age],'Ecart rémunérations'!$C80,TableauB15[Age],'Ecart rémunérations'!$D80,TableauB15[CSP Parite],'Ecart rémunérations'!$B80)/L80),0)),IF(Paramètres!$D$24="Coefficient",IF(N80=0,0,IFERROR((SUMIFS(TableauB15[Rémunération annuelle ETP],TableauB15[Sexe],'Ecart rémunérations'!H$10,TableauB15[Age],'Ecart rémunérations'!$C80,TableauB15[Age],'Ecart rémunérations'!$D80,TableauB15[Coefficient],'Ecart rémunérations'!$B80)/L80),0)),IF(Paramètres!$D$24="Niveau",IF(N80=0,0,IFERROR((SUMIFS(TableauB15[Rémunération annuelle ETP],TableauB15[Sexe],'Ecart rémunérations'!H$10,TableauB15[Age],'Ecart rémunérations'!$C80,TableauB15[Age],'Ecart rémunérations'!$D80,TableauB15[Niveau],'Ecart rémunérations'!$B80)/L80),0)),IF(Paramètres!$D$24="Info libre",IF(N80=0,0,IFERROR((SUMIFS(TableauB15[Rémunération annuelle ETP],TableauB15[Sexe],'Ecart rémunérations'!H$10,TableauB15[Age],'Ecart rémunérations'!$C80,TableauB15[Age],'Ecart rémunérations'!$D80,TableauB15[Info libre],'Ecart rémunérations'!$B80)/L80),0))))))</f>
        <v>0</v>
      </c>
      <c r="I80" s="44" t="str">
        <f t="shared" si="1"/>
        <v xml:space="preserve"> </v>
      </c>
      <c r="J80" s="44" t="str">
        <f t="shared" si="6"/>
        <v xml:space="preserve"> </v>
      </c>
      <c r="K80" s="49">
        <f>IF(Paramètres!$D$24="CSP H/F",IFERROR(SUMIFS(TableauB15[Effectif],TableauB15[Sexe],'Ecart rémunérations'!K$10,TableauB15[Age],'Ecart rémunérations'!$C80,TableauB15[Age],'Ecart rémunérations'!$D80,TableauB15[CSP Parite],'Ecart rémunérations'!$B80),0),IF(Paramètres!$D$24="Coefficient",IFERROR(SUMIFS(TableauB15[Effectif],TableauB15[Sexe],'Ecart rémunérations'!K$10,TableauB15[Age],'Ecart rémunérations'!$C80,TableauB15[Age],'Ecart rémunérations'!$D80,TableauB15[Coefficient],'Ecart rémunérations'!$B80),0),IF(Paramètres!$D$24="Niveau",IFERROR(SUMIFS(TableauB15[Effectif],TableauB15[Sexe],'Ecart rémunérations'!K$10,TableauB15[Age],'Ecart rémunérations'!$C80,TableauB15[Age],'Ecart rémunérations'!$D80,TableauB15[Niveau],'Ecart rémunérations'!$B80),0),IF(Paramètres!$D$24="Info libre",IFERROR(SUMIFS(TableauB15[Effectif],TableauB15[Sexe],'Ecart rémunérations'!K$10,TableauB15[Age],'Ecart rémunérations'!$C80,TableauB15[Age],'Ecart rémunérations'!$D80,TableauB15[Info libre],'Ecart rémunérations'!$B80),0)))))</f>
        <v>0</v>
      </c>
      <c r="L80" s="49">
        <f>IF(Paramètres!$D$24="CSP H/F",IFERROR(SUMIFS(TableauB15[Effectif],TableauB15[Sexe],'Ecart rémunérations'!L$10,TableauB15[Age],'Ecart rémunérations'!$C80,TableauB15[Age],'Ecart rémunérations'!$D80,TableauB15[CSP Parite],'Ecart rémunérations'!$B80),0),IF(Paramètres!$D$24="Coefficient",IFERROR(SUMIFS(TableauB15[Effectif],TableauB15[Sexe],'Ecart rémunérations'!L$10,TableauB15[Age],'Ecart rémunérations'!$C80,TableauB15[Age],'Ecart rémunérations'!$D80,TableauB15[Coefficient],'Ecart rémunérations'!$B80),0),IF(Paramètres!$D$24="Niveau",IFERROR(SUMIFS(TableauB15[Effectif],TableauB15[Sexe],'Ecart rémunérations'!L$10,TableauB15[Age],'Ecart rémunérations'!$C80,TableauB15[Age],'Ecart rémunérations'!$D80,TableauB15[Niveau],'Ecart rémunérations'!$B80),0),IF(Paramètres!$D$24="Info libre",IFERROR(SUMIFS(TableauB15[Effectif],TableauB15[Sexe],'Ecart rémunérations'!L$10,TableauB15[Age],'Ecart rémunérations'!$C80,TableauB15[Age],'Ecart rémunérations'!$D80,TableauB15[Info libre],'Ecart rémunérations'!$B80),0)))))</f>
        <v>0</v>
      </c>
      <c r="M80" s="45">
        <f t="shared" ref="M80:M94" si="7">IF(AND(K80&gt;=3,L80&gt;=3),1,0)</f>
        <v>0</v>
      </c>
      <c r="N80" s="45">
        <f t="shared" ref="N80:N94" si="8">M80*SUM(K80:L80)</f>
        <v>0</v>
      </c>
      <c r="O80" s="46">
        <f t="shared" ref="O80:O94" si="9">IF(M80=1,J80*N80/N$95,0)</f>
        <v>0</v>
      </c>
    </row>
    <row r="81" spans="1:15" ht="24" x14ac:dyDescent="0.35">
      <c r="A81" s="193" t="str">
        <f>_xll.Assistant.XL.MASQUERLIGNESI(OR($B81="0",$B81=0,$B81=""))</f>
        <v/>
      </c>
      <c r="B81" s="194">
        <f>IF(Paramètres!$D$24="Coefficient",Paramètres!$X$19,IF(Paramètres!$D$24="Niveau",Paramètres!$AB$19,IF(Paramètres!$D$24="CSP H/F","0",IF(Paramètres!$D$24="Info libre",Paramètres!$AF$19,"0"))))</f>
        <v>0</v>
      </c>
      <c r="C81" s="194" t="s">
        <v>36</v>
      </c>
      <c r="D81" s="194" t="s">
        <v>40</v>
      </c>
      <c r="E81" s="220"/>
      <c r="F81" s="47" t="s">
        <v>15</v>
      </c>
      <c r="G81" s="48">
        <f>IF(Paramètres!$D$24="CSP H/F",IF(N81=0,0,IFERROR((SUMIFS(TableauB15[Rémunération annuelle ETP],TableauB15[Sexe],'Ecart rémunérations'!G$10,TableauB15[Age],'Ecart rémunérations'!$C81,TableauB15[Age],'Ecart rémunérations'!$D81,TableauB15[CSP Parite],'Ecart rémunérations'!$B81)/K81),0)),IF(Paramètres!$D$24="Coefficient",IF(N81=0,0,IFERROR((SUMIFS(TableauB15[Rémunération annuelle ETP],TableauB15[Sexe],'Ecart rémunérations'!G$10,TableauB15[Age],'Ecart rémunérations'!$C81,TableauB15[Age],'Ecart rémunérations'!$D81,TableauB15[Coefficient],'Ecart rémunérations'!$B81)/K81),0)),IF(Paramètres!$D$24="Niveau",IF(N81=0,0,IFERROR((SUMIFS(TableauB15[Rémunération annuelle ETP],TableauB15[Sexe],'Ecart rémunérations'!G$10,TableauB15[Age],'Ecart rémunérations'!$C81,TableauB15[Age],'Ecart rémunérations'!$D81,TableauB15[Niveau],'Ecart rémunérations'!$B81)/K81),0)),IF(Paramètres!$D$24="Info libre",IF(N81=0,0,IFERROR((SUMIFS(TableauB15[Rémunération annuelle ETP],TableauB15[Sexe],'Ecart rémunérations'!G$10,TableauB15[Age],'Ecart rémunérations'!$C81,TableauB15[Age],'Ecart rémunérations'!$D81,TableauB15[Info libre],'Ecart rémunérations'!$B81)/K81),0))))))</f>
        <v>0</v>
      </c>
      <c r="H81" s="48">
        <f>IF(Paramètres!$D$24="CSP H/F",IF(N81=0,0,IFERROR((SUMIFS(TableauB15[Rémunération annuelle ETP],TableauB15[Sexe],'Ecart rémunérations'!H$10,TableauB15[Age],'Ecart rémunérations'!$C81,TableauB15[Age],'Ecart rémunérations'!$D81,TableauB15[CSP Parite],'Ecart rémunérations'!$B81)/L81),0)),IF(Paramètres!$D$24="Coefficient",IF(N81=0,0,IFERROR((SUMIFS(TableauB15[Rémunération annuelle ETP],TableauB15[Sexe],'Ecart rémunérations'!H$10,TableauB15[Age],'Ecart rémunérations'!$C81,TableauB15[Age],'Ecart rémunérations'!$D81,TableauB15[Coefficient],'Ecart rémunérations'!$B81)/L81),0)),IF(Paramètres!$D$24="Niveau",IF(N81=0,0,IFERROR((SUMIFS(TableauB15[Rémunération annuelle ETP],TableauB15[Sexe],'Ecart rémunérations'!H$10,TableauB15[Age],'Ecart rémunérations'!$C81,TableauB15[Age],'Ecart rémunérations'!$D81,TableauB15[Niveau],'Ecart rémunérations'!$B81)/L81),0)),IF(Paramètres!$D$24="Info libre",IF(N81=0,0,IFERROR((SUMIFS(TableauB15[Rémunération annuelle ETP],TableauB15[Sexe],'Ecart rémunérations'!H$10,TableauB15[Age],'Ecart rémunérations'!$C81,TableauB15[Age],'Ecart rémunérations'!$D81,TableauB15[Info libre],'Ecart rémunérations'!$B81)/L81),0))))))</f>
        <v>0</v>
      </c>
      <c r="I81" s="44" t="str">
        <f t="shared" ref="I81:I94" si="10">IF(AND(G81&gt;0,H81&gt;0),(H81-G81)/H81," ")</f>
        <v xml:space="preserve"> </v>
      </c>
      <c r="J81" s="44" t="str">
        <f t="shared" si="6"/>
        <v xml:space="preserve"> </v>
      </c>
      <c r="K81" s="49">
        <f>IF(Paramètres!$D$24="CSP H/F",IFERROR(SUMIFS(TableauB15[Effectif],TableauB15[Sexe],'Ecart rémunérations'!K$10,TableauB15[Age],'Ecart rémunérations'!$C81,TableauB15[Age],'Ecart rémunérations'!$D81,TableauB15[CSP Parite],'Ecart rémunérations'!$B81),0),IF(Paramètres!$D$24="Coefficient",IFERROR(SUMIFS(TableauB15[Effectif],TableauB15[Sexe],'Ecart rémunérations'!K$10,TableauB15[Age],'Ecart rémunérations'!$C81,TableauB15[Age],'Ecart rémunérations'!$D81,TableauB15[Coefficient],'Ecart rémunérations'!$B81),0),IF(Paramètres!$D$24="Niveau",IFERROR(SUMIFS(TableauB15[Effectif],TableauB15[Sexe],'Ecart rémunérations'!K$10,TableauB15[Age],'Ecart rémunérations'!$C81,TableauB15[Age],'Ecart rémunérations'!$D81,TableauB15[Niveau],'Ecart rémunérations'!$B81),0),IF(Paramètres!$D$24="Info libre",IFERROR(SUMIFS(TableauB15[Effectif],TableauB15[Sexe],'Ecart rémunérations'!K$10,TableauB15[Age],'Ecart rémunérations'!$C81,TableauB15[Age],'Ecart rémunérations'!$D81,TableauB15[Info libre],'Ecart rémunérations'!$B81),0)))))</f>
        <v>0</v>
      </c>
      <c r="L81" s="49">
        <f>IF(Paramètres!$D$24="CSP H/F",IFERROR(SUMIFS(TableauB15[Effectif],TableauB15[Sexe],'Ecart rémunérations'!L$10,TableauB15[Age],'Ecart rémunérations'!$C81,TableauB15[Age],'Ecart rémunérations'!$D81,TableauB15[CSP Parite],'Ecart rémunérations'!$B81),0),IF(Paramètres!$D$24="Coefficient",IFERROR(SUMIFS(TableauB15[Effectif],TableauB15[Sexe],'Ecart rémunérations'!L$10,TableauB15[Age],'Ecart rémunérations'!$C81,TableauB15[Age],'Ecart rémunérations'!$D81,TableauB15[Coefficient],'Ecart rémunérations'!$B81),0),IF(Paramètres!$D$24="Niveau",IFERROR(SUMIFS(TableauB15[Effectif],TableauB15[Sexe],'Ecart rémunérations'!L$10,TableauB15[Age],'Ecart rémunérations'!$C81,TableauB15[Age],'Ecart rémunérations'!$D81,TableauB15[Niveau],'Ecart rémunérations'!$B81),0),IF(Paramètres!$D$24="Info libre",IFERROR(SUMIFS(TableauB15[Effectif],TableauB15[Sexe],'Ecart rémunérations'!L$10,TableauB15[Age],'Ecart rémunérations'!$C81,TableauB15[Age],'Ecart rémunérations'!$D81,TableauB15[Info libre],'Ecart rémunérations'!$B81),0)))))</f>
        <v>0</v>
      </c>
      <c r="M81" s="45">
        <f t="shared" si="7"/>
        <v>0</v>
      </c>
      <c r="N81" s="45">
        <f t="shared" si="8"/>
        <v>0</v>
      </c>
      <c r="O81" s="46">
        <f t="shared" si="9"/>
        <v>0</v>
      </c>
    </row>
    <row r="82" spans="1:15" ht="24" x14ac:dyDescent="0.35">
      <c r="A82" s="193" t="str">
        <f>_xll.Assistant.XL.MASQUERLIGNESI(OR($B82="0",$B82=0,$B82=""))</f>
        <v/>
      </c>
      <c r="B82" s="194">
        <f>IF(Paramètres!$D$24="Coefficient",Paramètres!$X$19,IF(Paramètres!$D$24="Niveau",Paramètres!$AB$19,IF(Paramètres!$D$24="CSP H/F","0",IF(Paramètres!$D$24="Info libre",Paramètres!$AF$19,"0"))))</f>
        <v>0</v>
      </c>
      <c r="C82" s="194" t="s">
        <v>37</v>
      </c>
      <c r="D82" s="194" t="s">
        <v>38</v>
      </c>
      <c r="E82" s="220"/>
      <c r="F82" s="47" t="s">
        <v>16</v>
      </c>
      <c r="G82" s="48">
        <f>IF(Paramètres!$D$24="CSP H/F",IF(N82=0,0,IFERROR((SUMIFS(TableauB15[Rémunération annuelle ETP],TableauB15[Sexe],'Ecart rémunérations'!G$10,TableauB15[Age],'Ecart rémunérations'!$C82,TableauB15[Age],'Ecart rémunérations'!$D82,TableauB15[CSP Parite],'Ecart rémunérations'!$B82)/K82),0)),IF(Paramètres!$D$24="Coefficient",IF(N82=0,0,IFERROR((SUMIFS(TableauB15[Rémunération annuelle ETP],TableauB15[Sexe],'Ecart rémunérations'!G$10,TableauB15[Age],'Ecart rémunérations'!$C82,TableauB15[Age],'Ecart rémunérations'!$D82,TableauB15[Coefficient],'Ecart rémunérations'!$B82)/K82),0)),IF(Paramètres!$D$24="Niveau",IF(N82=0,0,IFERROR((SUMIFS(TableauB15[Rémunération annuelle ETP],TableauB15[Sexe],'Ecart rémunérations'!G$10,TableauB15[Age],'Ecart rémunérations'!$C82,TableauB15[Age],'Ecart rémunérations'!$D82,TableauB15[Niveau],'Ecart rémunérations'!$B82)/K82),0)),IF(Paramètres!$D$24="Info libre",IF(N82=0,0,IFERROR((SUMIFS(TableauB15[Rémunération annuelle ETP],TableauB15[Sexe],'Ecart rémunérations'!G$10,TableauB15[Age],'Ecart rémunérations'!$C82,TableauB15[Age],'Ecart rémunérations'!$D82,TableauB15[Info libre],'Ecart rémunérations'!$B82)/K82),0))))))</f>
        <v>0</v>
      </c>
      <c r="H82" s="48">
        <f>IF(Paramètres!$D$24="CSP H/F",IF(N82=0,0,IFERROR((SUMIFS(TableauB15[Rémunération annuelle ETP],TableauB15[Sexe],'Ecart rémunérations'!H$10,TableauB15[Age],'Ecart rémunérations'!$C82,TableauB15[Age],'Ecart rémunérations'!$D82,TableauB15[CSP Parite],'Ecart rémunérations'!$B82)/L82),0)),IF(Paramètres!$D$24="Coefficient",IF(N82=0,0,IFERROR((SUMIFS(TableauB15[Rémunération annuelle ETP],TableauB15[Sexe],'Ecart rémunérations'!H$10,TableauB15[Age],'Ecart rémunérations'!$C82,TableauB15[Age],'Ecart rémunérations'!$D82,TableauB15[Coefficient],'Ecart rémunérations'!$B82)/L82),0)),IF(Paramètres!$D$24="Niveau",IF(N82=0,0,IFERROR((SUMIFS(TableauB15[Rémunération annuelle ETP],TableauB15[Sexe],'Ecart rémunérations'!H$10,TableauB15[Age],'Ecart rémunérations'!$C82,TableauB15[Age],'Ecart rémunérations'!$D82,TableauB15[Niveau],'Ecart rémunérations'!$B82)/L82),0)),IF(Paramètres!$D$24="Info libre",IF(N82=0,0,IFERROR((SUMIFS(TableauB15[Rémunération annuelle ETP],TableauB15[Sexe],'Ecart rémunérations'!H$10,TableauB15[Age],'Ecart rémunérations'!$C82,TableauB15[Age],'Ecart rémunérations'!$D82,TableauB15[Info libre],'Ecart rémunérations'!$B82)/L82),0))))))</f>
        <v>0</v>
      </c>
      <c r="I82" s="44" t="str">
        <f t="shared" si="10"/>
        <v xml:space="preserve"> </v>
      </c>
      <c r="J82" s="44" t="str">
        <f t="shared" si="6"/>
        <v xml:space="preserve"> </v>
      </c>
      <c r="K82" s="49">
        <f>IF(Paramètres!$D$24="CSP H/F",IFERROR(SUMIFS(TableauB15[Effectif],TableauB15[Sexe],'Ecart rémunérations'!K$10,TableauB15[Age],'Ecart rémunérations'!$C82,TableauB15[Age],'Ecart rémunérations'!$D82,TableauB15[CSP Parite],'Ecart rémunérations'!$B82),0),IF(Paramètres!$D$24="Coefficient",IFERROR(SUMIFS(TableauB15[Effectif],TableauB15[Sexe],'Ecart rémunérations'!K$10,TableauB15[Age],'Ecart rémunérations'!$C82,TableauB15[Age],'Ecart rémunérations'!$D82,TableauB15[Coefficient],'Ecart rémunérations'!$B82),0),IF(Paramètres!$D$24="Niveau",IFERROR(SUMIFS(TableauB15[Effectif],TableauB15[Sexe],'Ecart rémunérations'!K$10,TableauB15[Age],'Ecart rémunérations'!$C82,TableauB15[Age],'Ecart rémunérations'!$D82,TableauB15[Niveau],'Ecart rémunérations'!$B82),0),IF(Paramètres!$D$24="Info libre",IFERROR(SUMIFS(TableauB15[Effectif],TableauB15[Sexe],'Ecart rémunérations'!K$10,TableauB15[Age],'Ecart rémunérations'!$C82,TableauB15[Age],'Ecart rémunérations'!$D82,TableauB15[Info libre],'Ecart rémunérations'!$B82),0)))))</f>
        <v>0</v>
      </c>
      <c r="L82" s="49">
        <f>IF(Paramètres!$D$24="CSP H/F",IFERROR(SUMIFS(TableauB15[Effectif],TableauB15[Sexe],'Ecart rémunérations'!L$10,TableauB15[Age],'Ecart rémunérations'!$C82,TableauB15[Age],'Ecart rémunérations'!$D82,TableauB15[CSP Parite],'Ecart rémunérations'!$B82),0),IF(Paramètres!$D$24="Coefficient",IFERROR(SUMIFS(TableauB15[Effectif],TableauB15[Sexe],'Ecart rémunérations'!L$10,TableauB15[Age],'Ecart rémunérations'!$C82,TableauB15[Age],'Ecart rémunérations'!$D82,TableauB15[Coefficient],'Ecart rémunérations'!$B82),0),IF(Paramètres!$D$24="Niveau",IFERROR(SUMIFS(TableauB15[Effectif],TableauB15[Sexe],'Ecart rémunérations'!L$10,TableauB15[Age],'Ecart rémunérations'!$C82,TableauB15[Age],'Ecart rémunérations'!$D82,TableauB15[Niveau],'Ecart rémunérations'!$B82),0),IF(Paramètres!$D$24="Info libre",IFERROR(SUMIFS(TableauB15[Effectif],TableauB15[Sexe],'Ecart rémunérations'!L$10,TableauB15[Age],'Ecart rémunérations'!$C82,TableauB15[Age],'Ecart rémunérations'!$D82,TableauB15[Info libre],'Ecart rémunérations'!$B82),0)))))</f>
        <v>0</v>
      </c>
      <c r="M82" s="45">
        <f t="shared" si="7"/>
        <v>0</v>
      </c>
      <c r="N82" s="45">
        <f t="shared" si="8"/>
        <v>0</v>
      </c>
      <c r="O82" s="46">
        <f t="shared" si="9"/>
        <v>0</v>
      </c>
    </row>
    <row r="83" spans="1:15" ht="24" x14ac:dyDescent="0.35">
      <c r="A83" s="193" t="str">
        <f>_xll.Assistant.XL.MASQUERLIGNESI(OR($B83="0",$B83=0,$B83=""))</f>
        <v/>
      </c>
      <c r="B83" s="194">
        <f>IF(Paramètres!$D$24="Coefficient",Paramètres!$X$20,IF(Paramètres!$D$24="Niveau",Paramètres!$AB$20,IF(Paramètres!$D$24="CSP H/F","0",IF(Paramètres!$D$24="Info libre",Paramètres!$AF$20,"0"))))</f>
        <v>0</v>
      </c>
      <c r="C83" s="194" t="s">
        <v>33</v>
      </c>
      <c r="D83" s="194" t="s">
        <v>21</v>
      </c>
      <c r="E83" s="220">
        <f>B83</f>
        <v>0</v>
      </c>
      <c r="F83" s="47" t="s">
        <v>13</v>
      </c>
      <c r="G83" s="48">
        <f>IF(Paramètres!$D$24="CSP H/F",IF(N83=0,0,IFERROR((SUMIFS(TableauB15[Rémunération annuelle ETP],TableauB15[Sexe],'Ecart rémunérations'!G$10,TableauB15[Age],'Ecart rémunérations'!$C83,TableauB15[Age],'Ecart rémunérations'!$D83,TableauB15[CSP Parite],'Ecart rémunérations'!$B83)/K83),0)),IF(Paramètres!$D$24="Coefficient",IF(N83=0,0,IFERROR((SUMIFS(TableauB15[Rémunération annuelle ETP],TableauB15[Sexe],'Ecart rémunérations'!G$10,TableauB15[Age],'Ecart rémunérations'!$C83,TableauB15[Age],'Ecart rémunérations'!$D83,TableauB15[Coefficient],'Ecart rémunérations'!$B83)/K83),0)),IF(Paramètres!$D$24="Niveau",IF(N83=0,0,IFERROR((SUMIFS(TableauB15[Rémunération annuelle ETP],TableauB15[Sexe],'Ecart rémunérations'!G$10,TableauB15[Age],'Ecart rémunérations'!$C83,TableauB15[Age],'Ecart rémunérations'!$D83,TableauB15[Niveau],'Ecart rémunérations'!$B83)/K83),0)),IF(Paramètres!$D$24="Info libre",IF(N83=0,0,IFERROR((SUMIFS(TableauB15[Rémunération annuelle ETP],TableauB15[Sexe],'Ecart rémunérations'!G$10,TableauB15[Age],'Ecart rémunérations'!$C83,TableauB15[Age],'Ecart rémunérations'!$D83,TableauB15[Info libre],'Ecart rémunérations'!$B83)/K83),0))))))</f>
        <v>0</v>
      </c>
      <c r="H83" s="48">
        <f>IF(Paramètres!$D$24="CSP H/F",IF(N83=0,0,IFERROR((SUMIFS(TableauB15[Rémunération annuelle ETP],TableauB15[Sexe],'Ecart rémunérations'!H$10,TableauB15[Age],'Ecart rémunérations'!$C83,TableauB15[Age],'Ecart rémunérations'!$D83,TableauB15[CSP Parite],'Ecart rémunérations'!$B83)/L83),0)),IF(Paramètres!$D$24="Coefficient",IF(N83=0,0,IFERROR((SUMIFS(TableauB15[Rémunération annuelle ETP],TableauB15[Sexe],'Ecart rémunérations'!H$10,TableauB15[Age],'Ecart rémunérations'!$C83,TableauB15[Age],'Ecart rémunérations'!$D83,TableauB15[Coefficient],'Ecart rémunérations'!$B83)/L83),0)),IF(Paramètres!$D$24="Niveau",IF(N83=0,0,IFERROR((SUMIFS(TableauB15[Rémunération annuelle ETP],TableauB15[Sexe],'Ecart rémunérations'!H$10,TableauB15[Age],'Ecart rémunérations'!$C83,TableauB15[Age],'Ecart rémunérations'!$D83,TableauB15[Niveau],'Ecart rémunérations'!$B83)/L83),0)),IF(Paramètres!$D$24="Info libre",IF(N83=0,0,IFERROR((SUMIFS(TableauB15[Rémunération annuelle ETP],TableauB15[Sexe],'Ecart rémunérations'!H$10,TableauB15[Age],'Ecart rémunérations'!$C83,TableauB15[Age],'Ecart rémunérations'!$D83,TableauB15[Info libre],'Ecart rémunérations'!$B83)/L83),0))))))</f>
        <v>0</v>
      </c>
      <c r="I83" s="44" t="str">
        <f t="shared" si="10"/>
        <v xml:space="preserve"> </v>
      </c>
      <c r="J83" s="44" t="str">
        <f t="shared" si="6"/>
        <v xml:space="preserve"> </v>
      </c>
      <c r="K83" s="49">
        <f>IF(Paramètres!$D$24="CSP H/F",IFERROR(SUMIFS(TableauB15[Effectif],TableauB15[Sexe],'Ecart rémunérations'!K$10,TableauB15[Age],'Ecart rémunérations'!$C83,TableauB15[Age],'Ecart rémunérations'!$D83,TableauB15[CSP Parite],'Ecart rémunérations'!$B83),0),IF(Paramètres!$D$24="Coefficient",IFERROR(SUMIFS(TableauB15[Effectif],TableauB15[Sexe],'Ecart rémunérations'!K$10,TableauB15[Age],'Ecart rémunérations'!$C83,TableauB15[Age],'Ecart rémunérations'!$D83,TableauB15[Coefficient],'Ecart rémunérations'!$B83),0),IF(Paramètres!$D$24="Niveau",IFERROR(SUMIFS(TableauB15[Effectif],TableauB15[Sexe],'Ecart rémunérations'!K$10,TableauB15[Age],'Ecart rémunérations'!$C83,TableauB15[Age],'Ecart rémunérations'!$D83,TableauB15[Niveau],'Ecart rémunérations'!$B83),0),IF(Paramètres!$D$24="Info libre",IFERROR(SUMIFS(TableauB15[Effectif],TableauB15[Sexe],'Ecart rémunérations'!K$10,TableauB15[Age],'Ecart rémunérations'!$C83,TableauB15[Age],'Ecart rémunérations'!$D83,TableauB15[Info libre],'Ecart rémunérations'!$B83),0)))))</f>
        <v>0</v>
      </c>
      <c r="L83" s="49">
        <f>IF(Paramètres!$D$24="CSP H/F",IFERROR(SUMIFS(TableauB15[Effectif],TableauB15[Sexe],'Ecart rémunérations'!L$10,TableauB15[Age],'Ecart rémunérations'!$C83,TableauB15[Age],'Ecart rémunérations'!$D83,TableauB15[CSP Parite],'Ecart rémunérations'!$B83),0),IF(Paramètres!$D$24="Coefficient",IFERROR(SUMIFS(TableauB15[Effectif],TableauB15[Sexe],'Ecart rémunérations'!L$10,TableauB15[Age],'Ecart rémunérations'!$C83,TableauB15[Age],'Ecart rémunérations'!$D83,TableauB15[Coefficient],'Ecart rémunérations'!$B83),0),IF(Paramètres!$D$24="Niveau",IFERROR(SUMIFS(TableauB15[Effectif],TableauB15[Sexe],'Ecart rémunérations'!L$10,TableauB15[Age],'Ecart rémunérations'!$C83,TableauB15[Age],'Ecart rémunérations'!$D83,TableauB15[Niveau],'Ecart rémunérations'!$B83),0),IF(Paramètres!$D$24="Info libre",IFERROR(SUMIFS(TableauB15[Effectif],TableauB15[Sexe],'Ecart rémunérations'!L$10,TableauB15[Age],'Ecart rémunérations'!$C83,TableauB15[Age],'Ecart rémunérations'!$D83,TableauB15[Info libre],'Ecart rémunérations'!$B83),0)))))</f>
        <v>0</v>
      </c>
      <c r="M83" s="45">
        <f t="shared" si="7"/>
        <v>0</v>
      </c>
      <c r="N83" s="45">
        <f t="shared" si="8"/>
        <v>0</v>
      </c>
      <c r="O83" s="46">
        <f t="shared" si="9"/>
        <v>0</v>
      </c>
    </row>
    <row r="84" spans="1:15" ht="24" x14ac:dyDescent="0.35">
      <c r="A84" s="193" t="str">
        <f>_xll.Assistant.XL.MASQUERLIGNESI(OR($B84="0",$B84=0,$B84=""))</f>
        <v/>
      </c>
      <c r="B84" s="194">
        <f>IF(Paramètres!$D$24="Coefficient",Paramètres!$X$20,IF(Paramètres!$D$24="Niveau",Paramètres!$AB$20,IF(Paramètres!$D$24="CSP H/F","0",IF(Paramètres!$D$24="Info libre",Paramètres!$AF$20,"0"))))</f>
        <v>0</v>
      </c>
      <c r="C84" s="194" t="s">
        <v>34</v>
      </c>
      <c r="D84" s="194" t="s">
        <v>35</v>
      </c>
      <c r="E84" s="220"/>
      <c r="F84" s="47" t="s">
        <v>14</v>
      </c>
      <c r="G84" s="48">
        <f>IF(Paramètres!$D$24="CSP H/F",IF(N84=0,0,IFERROR((SUMIFS(TableauB15[Rémunération annuelle ETP],TableauB15[Sexe],'Ecart rémunérations'!G$10,TableauB15[Age],'Ecart rémunérations'!$C84,TableauB15[Age],'Ecart rémunérations'!$D84,TableauB15[CSP Parite],'Ecart rémunérations'!$B84)/K84),0)),IF(Paramètres!$D$24="Coefficient",IF(N84=0,0,IFERROR((SUMIFS(TableauB15[Rémunération annuelle ETP],TableauB15[Sexe],'Ecart rémunérations'!G$10,TableauB15[Age],'Ecart rémunérations'!$C84,TableauB15[Age],'Ecart rémunérations'!$D84,TableauB15[Coefficient],'Ecart rémunérations'!$B84)/K84),0)),IF(Paramètres!$D$24="Niveau",IF(N84=0,0,IFERROR((SUMIFS(TableauB15[Rémunération annuelle ETP],TableauB15[Sexe],'Ecart rémunérations'!G$10,TableauB15[Age],'Ecart rémunérations'!$C84,TableauB15[Age],'Ecart rémunérations'!$D84,TableauB15[Niveau],'Ecart rémunérations'!$B84)/K84),0)),IF(Paramètres!$D$24="Info libre",IF(N84=0,0,IFERROR((SUMIFS(TableauB15[Rémunération annuelle ETP],TableauB15[Sexe],'Ecart rémunérations'!G$10,TableauB15[Age],'Ecart rémunérations'!$C84,TableauB15[Age],'Ecart rémunérations'!$D84,TableauB15[Info libre],'Ecart rémunérations'!$B84)/K84),0))))))</f>
        <v>0</v>
      </c>
      <c r="H84" s="48">
        <f>IF(Paramètres!$D$24="CSP H/F",IF(N84=0,0,IFERROR((SUMIFS(TableauB15[Rémunération annuelle ETP],TableauB15[Sexe],'Ecart rémunérations'!H$10,TableauB15[Age],'Ecart rémunérations'!$C84,TableauB15[Age],'Ecart rémunérations'!$D84,TableauB15[CSP Parite],'Ecart rémunérations'!$B84)/L84),0)),IF(Paramètres!$D$24="Coefficient",IF(N84=0,0,IFERROR((SUMIFS(TableauB15[Rémunération annuelle ETP],TableauB15[Sexe],'Ecart rémunérations'!H$10,TableauB15[Age],'Ecart rémunérations'!$C84,TableauB15[Age],'Ecart rémunérations'!$D84,TableauB15[Coefficient],'Ecart rémunérations'!$B84)/L84),0)),IF(Paramètres!$D$24="Niveau",IF(N84=0,0,IFERROR((SUMIFS(TableauB15[Rémunération annuelle ETP],TableauB15[Sexe],'Ecart rémunérations'!H$10,TableauB15[Age],'Ecart rémunérations'!$C84,TableauB15[Age],'Ecart rémunérations'!$D84,TableauB15[Niveau],'Ecart rémunérations'!$B84)/L84),0)),IF(Paramètres!$D$24="Info libre",IF(N84=0,0,IFERROR((SUMIFS(TableauB15[Rémunération annuelle ETP],TableauB15[Sexe],'Ecart rémunérations'!H$10,TableauB15[Age],'Ecart rémunérations'!$C84,TableauB15[Age],'Ecart rémunérations'!$D84,TableauB15[Info libre],'Ecart rémunérations'!$B84)/L84),0))))))</f>
        <v>0</v>
      </c>
      <c r="I84" s="44" t="str">
        <f t="shared" si="10"/>
        <v xml:space="preserve"> </v>
      </c>
      <c r="J84" s="44" t="str">
        <f t="shared" si="6"/>
        <v xml:space="preserve"> </v>
      </c>
      <c r="K84" s="49">
        <f>IF(Paramètres!$D$24="CSP H/F",IFERROR(SUMIFS(TableauB15[Effectif],TableauB15[Sexe],'Ecart rémunérations'!K$10,TableauB15[Age],'Ecart rémunérations'!$C84,TableauB15[Age],'Ecart rémunérations'!$D84,TableauB15[CSP Parite],'Ecart rémunérations'!$B84),0),IF(Paramètres!$D$24="Coefficient",IFERROR(SUMIFS(TableauB15[Effectif],TableauB15[Sexe],'Ecart rémunérations'!K$10,TableauB15[Age],'Ecart rémunérations'!$C84,TableauB15[Age],'Ecart rémunérations'!$D84,TableauB15[Coefficient],'Ecart rémunérations'!$B84),0),IF(Paramètres!$D$24="Niveau",IFERROR(SUMIFS(TableauB15[Effectif],TableauB15[Sexe],'Ecart rémunérations'!K$10,TableauB15[Age],'Ecart rémunérations'!$C84,TableauB15[Age],'Ecart rémunérations'!$D84,TableauB15[Niveau],'Ecart rémunérations'!$B84),0),IF(Paramètres!$D$24="Info libre",IFERROR(SUMIFS(TableauB15[Effectif],TableauB15[Sexe],'Ecart rémunérations'!K$10,TableauB15[Age],'Ecart rémunérations'!$C84,TableauB15[Age],'Ecart rémunérations'!$D84,TableauB15[Info libre],'Ecart rémunérations'!$B84),0)))))</f>
        <v>0</v>
      </c>
      <c r="L84" s="49">
        <f>IF(Paramètres!$D$24="CSP H/F",IFERROR(SUMIFS(TableauB15[Effectif],TableauB15[Sexe],'Ecart rémunérations'!L$10,TableauB15[Age],'Ecart rémunérations'!$C84,TableauB15[Age],'Ecart rémunérations'!$D84,TableauB15[CSP Parite],'Ecart rémunérations'!$B84),0),IF(Paramètres!$D$24="Coefficient",IFERROR(SUMIFS(TableauB15[Effectif],TableauB15[Sexe],'Ecart rémunérations'!L$10,TableauB15[Age],'Ecart rémunérations'!$C84,TableauB15[Age],'Ecart rémunérations'!$D84,TableauB15[Coefficient],'Ecart rémunérations'!$B84),0),IF(Paramètres!$D$24="Niveau",IFERROR(SUMIFS(TableauB15[Effectif],TableauB15[Sexe],'Ecart rémunérations'!L$10,TableauB15[Age],'Ecart rémunérations'!$C84,TableauB15[Age],'Ecart rémunérations'!$D84,TableauB15[Niveau],'Ecart rémunérations'!$B84),0),IF(Paramètres!$D$24="Info libre",IFERROR(SUMIFS(TableauB15[Effectif],TableauB15[Sexe],'Ecart rémunérations'!L$10,TableauB15[Age],'Ecart rémunérations'!$C84,TableauB15[Age],'Ecart rémunérations'!$D84,TableauB15[Info libre],'Ecart rémunérations'!$B84),0)))))</f>
        <v>0</v>
      </c>
      <c r="M84" s="45">
        <f t="shared" si="7"/>
        <v>0</v>
      </c>
      <c r="N84" s="45">
        <f t="shared" si="8"/>
        <v>0</v>
      </c>
      <c r="O84" s="46">
        <f t="shared" si="9"/>
        <v>0</v>
      </c>
    </row>
    <row r="85" spans="1:15" ht="24" x14ac:dyDescent="0.35">
      <c r="A85" s="193" t="str">
        <f>_xll.Assistant.XL.MASQUERLIGNESI(OR($B85="0",$B85=0,$B85=""))</f>
        <v/>
      </c>
      <c r="B85" s="194">
        <f>IF(Paramètres!$D$24="Coefficient",Paramètres!$X$20,IF(Paramètres!$D$24="Niveau",Paramètres!$AB$20,IF(Paramètres!$D$24="CSP H/F","0",IF(Paramètres!$D$24="Info libre",Paramètres!$AF$20,"0"))))</f>
        <v>0</v>
      </c>
      <c r="C85" s="194" t="s">
        <v>36</v>
      </c>
      <c r="D85" s="194" t="s">
        <v>40</v>
      </c>
      <c r="E85" s="220"/>
      <c r="F85" s="47" t="s">
        <v>15</v>
      </c>
      <c r="G85" s="48">
        <f>IF(Paramètres!$D$24="CSP H/F",IF(N85=0,0,IFERROR((SUMIFS(TableauB15[Rémunération annuelle ETP],TableauB15[Sexe],'Ecart rémunérations'!G$10,TableauB15[Age],'Ecart rémunérations'!$C85,TableauB15[Age],'Ecart rémunérations'!$D85,TableauB15[CSP Parite],'Ecart rémunérations'!$B85)/K85),0)),IF(Paramètres!$D$24="Coefficient",IF(N85=0,0,IFERROR((SUMIFS(TableauB15[Rémunération annuelle ETP],TableauB15[Sexe],'Ecart rémunérations'!G$10,TableauB15[Age],'Ecart rémunérations'!$C85,TableauB15[Age],'Ecart rémunérations'!$D85,TableauB15[Coefficient],'Ecart rémunérations'!$B85)/K85),0)),IF(Paramètres!$D$24="Niveau",IF(N85=0,0,IFERROR((SUMIFS(TableauB15[Rémunération annuelle ETP],TableauB15[Sexe],'Ecart rémunérations'!G$10,TableauB15[Age],'Ecart rémunérations'!$C85,TableauB15[Age],'Ecart rémunérations'!$D85,TableauB15[Niveau],'Ecart rémunérations'!$B85)/K85),0)),IF(Paramètres!$D$24="Info libre",IF(N85=0,0,IFERROR((SUMIFS(TableauB15[Rémunération annuelle ETP],TableauB15[Sexe],'Ecart rémunérations'!G$10,TableauB15[Age],'Ecart rémunérations'!$C85,TableauB15[Age],'Ecart rémunérations'!$D85,TableauB15[Info libre],'Ecart rémunérations'!$B85)/K85),0))))))</f>
        <v>0</v>
      </c>
      <c r="H85" s="48">
        <f>IF(Paramètres!$D$24="CSP H/F",IF(N85=0,0,IFERROR((SUMIFS(TableauB15[Rémunération annuelle ETP],TableauB15[Sexe],'Ecart rémunérations'!H$10,TableauB15[Age],'Ecart rémunérations'!$C85,TableauB15[Age],'Ecart rémunérations'!$D85,TableauB15[CSP Parite],'Ecart rémunérations'!$B85)/L85),0)),IF(Paramètres!$D$24="Coefficient",IF(N85=0,0,IFERROR((SUMIFS(TableauB15[Rémunération annuelle ETP],TableauB15[Sexe],'Ecart rémunérations'!H$10,TableauB15[Age],'Ecart rémunérations'!$C85,TableauB15[Age],'Ecart rémunérations'!$D85,TableauB15[Coefficient],'Ecart rémunérations'!$B85)/L85),0)),IF(Paramètres!$D$24="Niveau",IF(N85=0,0,IFERROR((SUMIFS(TableauB15[Rémunération annuelle ETP],TableauB15[Sexe],'Ecart rémunérations'!H$10,TableauB15[Age],'Ecart rémunérations'!$C85,TableauB15[Age],'Ecart rémunérations'!$D85,TableauB15[Niveau],'Ecart rémunérations'!$B85)/L85),0)),IF(Paramètres!$D$24="Info libre",IF(N85=0,0,IFERROR((SUMIFS(TableauB15[Rémunération annuelle ETP],TableauB15[Sexe],'Ecart rémunérations'!H$10,TableauB15[Age],'Ecart rémunérations'!$C85,TableauB15[Age],'Ecart rémunérations'!$D85,TableauB15[Info libre],'Ecart rémunérations'!$B85)/L85),0))))))</f>
        <v>0</v>
      </c>
      <c r="I85" s="44" t="str">
        <f t="shared" si="10"/>
        <v xml:space="preserve"> </v>
      </c>
      <c r="J85" s="44" t="str">
        <f t="shared" si="6"/>
        <v xml:space="preserve"> </v>
      </c>
      <c r="K85" s="49">
        <f>IF(Paramètres!$D$24="CSP H/F",IFERROR(SUMIFS(TableauB15[Effectif],TableauB15[Sexe],'Ecart rémunérations'!K$10,TableauB15[Age],'Ecart rémunérations'!$C85,TableauB15[Age],'Ecart rémunérations'!$D85,TableauB15[CSP Parite],'Ecart rémunérations'!$B85),0),IF(Paramètres!$D$24="Coefficient",IFERROR(SUMIFS(TableauB15[Effectif],TableauB15[Sexe],'Ecart rémunérations'!K$10,TableauB15[Age],'Ecart rémunérations'!$C85,TableauB15[Age],'Ecart rémunérations'!$D85,TableauB15[Coefficient],'Ecart rémunérations'!$B85),0),IF(Paramètres!$D$24="Niveau",IFERROR(SUMIFS(TableauB15[Effectif],TableauB15[Sexe],'Ecart rémunérations'!K$10,TableauB15[Age],'Ecart rémunérations'!$C85,TableauB15[Age],'Ecart rémunérations'!$D85,TableauB15[Niveau],'Ecart rémunérations'!$B85),0),IF(Paramètres!$D$24="Info libre",IFERROR(SUMIFS(TableauB15[Effectif],TableauB15[Sexe],'Ecart rémunérations'!K$10,TableauB15[Age],'Ecart rémunérations'!$C85,TableauB15[Age],'Ecart rémunérations'!$D85,TableauB15[Info libre],'Ecart rémunérations'!$B85),0)))))</f>
        <v>0</v>
      </c>
      <c r="L85" s="49">
        <f>IF(Paramètres!$D$24="CSP H/F",IFERROR(SUMIFS(TableauB15[Effectif],TableauB15[Sexe],'Ecart rémunérations'!L$10,TableauB15[Age],'Ecart rémunérations'!$C85,TableauB15[Age],'Ecart rémunérations'!$D85,TableauB15[CSP Parite],'Ecart rémunérations'!$B85),0),IF(Paramètres!$D$24="Coefficient",IFERROR(SUMIFS(TableauB15[Effectif],TableauB15[Sexe],'Ecart rémunérations'!L$10,TableauB15[Age],'Ecart rémunérations'!$C85,TableauB15[Age],'Ecart rémunérations'!$D85,TableauB15[Coefficient],'Ecart rémunérations'!$B85),0),IF(Paramètres!$D$24="Niveau",IFERROR(SUMIFS(TableauB15[Effectif],TableauB15[Sexe],'Ecart rémunérations'!L$10,TableauB15[Age],'Ecart rémunérations'!$C85,TableauB15[Age],'Ecart rémunérations'!$D85,TableauB15[Niveau],'Ecart rémunérations'!$B85),0),IF(Paramètres!$D$24="Info libre",IFERROR(SUMIFS(TableauB15[Effectif],TableauB15[Sexe],'Ecart rémunérations'!L$10,TableauB15[Age],'Ecart rémunérations'!$C85,TableauB15[Age],'Ecart rémunérations'!$D85,TableauB15[Info libre],'Ecart rémunérations'!$B85),0)))))</f>
        <v>0</v>
      </c>
      <c r="M85" s="45">
        <f t="shared" si="7"/>
        <v>0</v>
      </c>
      <c r="N85" s="45">
        <f t="shared" si="8"/>
        <v>0</v>
      </c>
      <c r="O85" s="46">
        <f t="shared" si="9"/>
        <v>0</v>
      </c>
    </row>
    <row r="86" spans="1:15" ht="24" x14ac:dyDescent="0.35">
      <c r="A86" s="193" t="str">
        <f>_xll.Assistant.XL.MASQUERLIGNESI(OR($B86="0",$B86=0,$B86=""))</f>
        <v/>
      </c>
      <c r="B86" s="194">
        <f>IF(Paramètres!$D$24="Coefficient",Paramètres!$X$20,IF(Paramètres!$D$24="Niveau",Paramètres!$AB$20,IF(Paramètres!$D$24="CSP H/F","0",IF(Paramètres!$D$24="Info libre",Paramètres!$AF$20,"0"))))</f>
        <v>0</v>
      </c>
      <c r="C86" s="194" t="s">
        <v>37</v>
      </c>
      <c r="D86" s="194" t="s">
        <v>38</v>
      </c>
      <c r="E86" s="220"/>
      <c r="F86" s="47" t="s">
        <v>16</v>
      </c>
      <c r="G86" s="48">
        <f>IF(Paramètres!$D$24="CSP H/F",IF(N86=0,0,IFERROR((SUMIFS(TableauB15[Rémunération annuelle ETP],TableauB15[Sexe],'Ecart rémunérations'!G$10,TableauB15[Age],'Ecart rémunérations'!$C86,TableauB15[Age],'Ecart rémunérations'!$D86,TableauB15[CSP Parite],'Ecart rémunérations'!$B86)/K86),0)),IF(Paramètres!$D$24="Coefficient",IF(N86=0,0,IFERROR((SUMIFS(TableauB15[Rémunération annuelle ETP],TableauB15[Sexe],'Ecart rémunérations'!G$10,TableauB15[Age],'Ecart rémunérations'!$C86,TableauB15[Age],'Ecart rémunérations'!$D86,TableauB15[Coefficient],'Ecart rémunérations'!$B86)/K86),0)),IF(Paramètres!$D$24="Niveau",IF(N86=0,0,IFERROR((SUMIFS(TableauB15[Rémunération annuelle ETP],TableauB15[Sexe],'Ecart rémunérations'!G$10,TableauB15[Age],'Ecart rémunérations'!$C86,TableauB15[Age],'Ecart rémunérations'!$D86,TableauB15[Niveau],'Ecart rémunérations'!$B86)/K86),0)),IF(Paramètres!$D$24="Info libre",IF(N86=0,0,IFERROR((SUMIFS(TableauB15[Rémunération annuelle ETP],TableauB15[Sexe],'Ecart rémunérations'!G$10,TableauB15[Age],'Ecart rémunérations'!$C86,TableauB15[Age],'Ecart rémunérations'!$D86,TableauB15[Info libre],'Ecart rémunérations'!$B86)/K86),0))))))</f>
        <v>0</v>
      </c>
      <c r="H86" s="48">
        <f>IF(Paramètres!$D$24="CSP H/F",IF(N86=0,0,IFERROR((SUMIFS(TableauB15[Rémunération annuelle ETP],TableauB15[Sexe],'Ecart rémunérations'!H$10,TableauB15[Age],'Ecart rémunérations'!$C86,TableauB15[Age],'Ecart rémunérations'!$D86,TableauB15[CSP Parite],'Ecart rémunérations'!$B86)/L86),0)),IF(Paramètres!$D$24="Coefficient",IF(N86=0,0,IFERROR((SUMIFS(TableauB15[Rémunération annuelle ETP],TableauB15[Sexe],'Ecart rémunérations'!H$10,TableauB15[Age],'Ecart rémunérations'!$C86,TableauB15[Age],'Ecart rémunérations'!$D86,TableauB15[Coefficient],'Ecart rémunérations'!$B86)/L86),0)),IF(Paramètres!$D$24="Niveau",IF(N86=0,0,IFERROR((SUMIFS(TableauB15[Rémunération annuelle ETP],TableauB15[Sexe],'Ecart rémunérations'!H$10,TableauB15[Age],'Ecart rémunérations'!$C86,TableauB15[Age],'Ecart rémunérations'!$D86,TableauB15[Niveau],'Ecart rémunérations'!$B86)/L86),0)),IF(Paramètres!$D$24="Info libre",IF(N86=0,0,IFERROR((SUMIFS(TableauB15[Rémunération annuelle ETP],TableauB15[Sexe],'Ecart rémunérations'!H$10,TableauB15[Age],'Ecart rémunérations'!$C86,TableauB15[Age],'Ecart rémunérations'!$D86,TableauB15[Info libre],'Ecart rémunérations'!$B86)/L86),0))))))</f>
        <v>0</v>
      </c>
      <c r="I86" s="44" t="str">
        <f t="shared" si="10"/>
        <v xml:space="preserve"> </v>
      </c>
      <c r="J86" s="44" t="str">
        <f t="shared" si="6"/>
        <v xml:space="preserve"> </v>
      </c>
      <c r="K86" s="49">
        <f>IF(Paramètres!$D$24="CSP H/F",IFERROR(SUMIFS(TableauB15[Effectif],TableauB15[Sexe],'Ecart rémunérations'!K$10,TableauB15[Age],'Ecart rémunérations'!$C86,TableauB15[Age],'Ecart rémunérations'!$D86,TableauB15[CSP Parite],'Ecart rémunérations'!$B86),0),IF(Paramètres!$D$24="Coefficient",IFERROR(SUMIFS(TableauB15[Effectif],TableauB15[Sexe],'Ecart rémunérations'!K$10,TableauB15[Age],'Ecart rémunérations'!$C86,TableauB15[Age],'Ecart rémunérations'!$D86,TableauB15[Coefficient],'Ecart rémunérations'!$B86),0),IF(Paramètres!$D$24="Niveau",IFERROR(SUMIFS(TableauB15[Effectif],TableauB15[Sexe],'Ecart rémunérations'!K$10,TableauB15[Age],'Ecart rémunérations'!$C86,TableauB15[Age],'Ecart rémunérations'!$D86,TableauB15[Niveau],'Ecart rémunérations'!$B86),0),IF(Paramètres!$D$24="Info libre",IFERROR(SUMIFS(TableauB15[Effectif],TableauB15[Sexe],'Ecart rémunérations'!K$10,TableauB15[Age],'Ecart rémunérations'!$C86,TableauB15[Age],'Ecart rémunérations'!$D86,TableauB15[Info libre],'Ecart rémunérations'!$B86),0)))))</f>
        <v>0</v>
      </c>
      <c r="L86" s="49">
        <f>IF(Paramètres!$D$24="CSP H/F",IFERROR(SUMIFS(TableauB15[Effectif],TableauB15[Sexe],'Ecart rémunérations'!L$10,TableauB15[Age],'Ecart rémunérations'!$C86,TableauB15[Age],'Ecart rémunérations'!$D86,TableauB15[CSP Parite],'Ecart rémunérations'!$B86),0),IF(Paramètres!$D$24="Coefficient",IFERROR(SUMIFS(TableauB15[Effectif],TableauB15[Sexe],'Ecart rémunérations'!L$10,TableauB15[Age],'Ecart rémunérations'!$C86,TableauB15[Age],'Ecart rémunérations'!$D86,TableauB15[Coefficient],'Ecart rémunérations'!$B86),0),IF(Paramètres!$D$24="Niveau",IFERROR(SUMIFS(TableauB15[Effectif],TableauB15[Sexe],'Ecart rémunérations'!L$10,TableauB15[Age],'Ecart rémunérations'!$C86,TableauB15[Age],'Ecart rémunérations'!$D86,TableauB15[Niveau],'Ecart rémunérations'!$B86),0),IF(Paramètres!$D$24="Info libre",IFERROR(SUMIFS(TableauB15[Effectif],TableauB15[Sexe],'Ecart rémunérations'!L$10,TableauB15[Age],'Ecart rémunérations'!$C86,TableauB15[Age],'Ecart rémunérations'!$D86,TableauB15[Info libre],'Ecart rémunérations'!$B86),0)))))</f>
        <v>0</v>
      </c>
      <c r="M86" s="45">
        <f t="shared" si="7"/>
        <v>0</v>
      </c>
      <c r="N86" s="45">
        <f t="shared" si="8"/>
        <v>0</v>
      </c>
      <c r="O86" s="46">
        <f t="shared" si="9"/>
        <v>0</v>
      </c>
    </row>
    <row r="87" spans="1:15" ht="24" x14ac:dyDescent="0.35">
      <c r="A87" s="193" t="str">
        <f>_xll.Assistant.XL.MASQUERLIGNESI(OR($B87="0",$B87=0,$B87=""))</f>
        <v/>
      </c>
      <c r="B87" s="194">
        <f>IF(Paramètres!$D$24="Coefficient",Paramètres!$X$21,IF(Paramètres!$D$24="Niveau",Paramètres!$AB$21,IF(Paramètres!$D$24="CSP H/F","0",IF(Paramètres!$D$24="Info libre",Paramètres!$AF$21,"0"))))</f>
        <v>0</v>
      </c>
      <c r="C87" s="194" t="s">
        <v>33</v>
      </c>
      <c r="D87" s="194" t="s">
        <v>21</v>
      </c>
      <c r="E87" s="220">
        <f>B87</f>
        <v>0</v>
      </c>
      <c r="F87" s="47" t="s">
        <v>13</v>
      </c>
      <c r="G87" s="48">
        <f>IF(Paramètres!$D$24="CSP H/F",IF(N87=0,0,IFERROR((SUMIFS(TableauB15[Rémunération annuelle ETP],TableauB15[Sexe],'Ecart rémunérations'!G$10,TableauB15[Age],'Ecart rémunérations'!$C87,TableauB15[Age],'Ecart rémunérations'!$D87,TableauB15[CSP Parite],'Ecart rémunérations'!$B87)/K87),0)),IF(Paramètres!$D$24="Coefficient",IF(N87=0,0,IFERROR((SUMIFS(TableauB15[Rémunération annuelle ETP],TableauB15[Sexe],'Ecart rémunérations'!G$10,TableauB15[Age],'Ecart rémunérations'!$C87,TableauB15[Age],'Ecart rémunérations'!$D87,TableauB15[Coefficient],'Ecart rémunérations'!$B87)/K87),0)),IF(Paramètres!$D$24="Niveau",IF(N87=0,0,IFERROR((SUMIFS(TableauB15[Rémunération annuelle ETP],TableauB15[Sexe],'Ecart rémunérations'!G$10,TableauB15[Age],'Ecart rémunérations'!$C87,TableauB15[Age],'Ecart rémunérations'!$D87,TableauB15[Niveau],'Ecart rémunérations'!$B87)/K87),0)),IF(Paramètres!$D$24="Info libre",IF(N87=0,0,IFERROR((SUMIFS(TableauB15[Rémunération annuelle ETP],TableauB15[Sexe],'Ecart rémunérations'!G$10,TableauB15[Age],'Ecart rémunérations'!$C87,TableauB15[Age],'Ecart rémunérations'!$D87,TableauB15[Info libre],'Ecart rémunérations'!$B87)/K87),0))))))</f>
        <v>0</v>
      </c>
      <c r="H87" s="48">
        <f>IF(Paramètres!$D$24="CSP H/F",IF(N87=0,0,IFERROR((SUMIFS(TableauB15[Rémunération annuelle ETP],TableauB15[Sexe],'Ecart rémunérations'!H$10,TableauB15[Age],'Ecart rémunérations'!$C87,TableauB15[Age],'Ecart rémunérations'!$D87,TableauB15[CSP Parite],'Ecart rémunérations'!$B87)/L87),0)),IF(Paramètres!$D$24="Coefficient",IF(N87=0,0,IFERROR((SUMIFS(TableauB15[Rémunération annuelle ETP],TableauB15[Sexe],'Ecart rémunérations'!H$10,TableauB15[Age],'Ecart rémunérations'!$C87,TableauB15[Age],'Ecart rémunérations'!$D87,TableauB15[Coefficient],'Ecart rémunérations'!$B87)/L87),0)),IF(Paramètres!$D$24="Niveau",IF(N87=0,0,IFERROR((SUMIFS(TableauB15[Rémunération annuelle ETP],TableauB15[Sexe],'Ecart rémunérations'!H$10,TableauB15[Age],'Ecart rémunérations'!$C87,TableauB15[Age],'Ecart rémunérations'!$D87,TableauB15[Niveau],'Ecart rémunérations'!$B87)/L87),0)),IF(Paramètres!$D$24="Info libre",IF(N87=0,0,IFERROR((SUMIFS(TableauB15[Rémunération annuelle ETP],TableauB15[Sexe],'Ecart rémunérations'!H$10,TableauB15[Age],'Ecart rémunérations'!$C87,TableauB15[Age],'Ecart rémunérations'!$D87,TableauB15[Info libre],'Ecart rémunérations'!$B87)/L87),0))))))</f>
        <v>0</v>
      </c>
      <c r="I87" s="44" t="str">
        <f t="shared" si="10"/>
        <v xml:space="preserve"> </v>
      </c>
      <c r="J87" s="44" t="str">
        <f t="shared" si="6"/>
        <v xml:space="preserve"> </v>
      </c>
      <c r="K87" s="49">
        <f>IF(Paramètres!$D$24="CSP H/F",IFERROR(SUMIFS(TableauB15[Effectif],TableauB15[Sexe],'Ecart rémunérations'!K$10,TableauB15[Age],'Ecart rémunérations'!$C87,TableauB15[Age],'Ecart rémunérations'!$D87,TableauB15[CSP Parite],'Ecart rémunérations'!$B87),0),IF(Paramètres!$D$24="Coefficient",IFERROR(SUMIFS(TableauB15[Effectif],TableauB15[Sexe],'Ecart rémunérations'!K$10,TableauB15[Age],'Ecart rémunérations'!$C87,TableauB15[Age],'Ecart rémunérations'!$D87,TableauB15[Coefficient],'Ecart rémunérations'!$B87),0),IF(Paramètres!$D$24="Niveau",IFERROR(SUMIFS(TableauB15[Effectif],TableauB15[Sexe],'Ecart rémunérations'!K$10,TableauB15[Age],'Ecart rémunérations'!$C87,TableauB15[Age],'Ecart rémunérations'!$D87,TableauB15[Niveau],'Ecart rémunérations'!$B87),0),IF(Paramètres!$D$24="Info libre",IFERROR(SUMIFS(TableauB15[Effectif],TableauB15[Sexe],'Ecart rémunérations'!K$10,TableauB15[Age],'Ecart rémunérations'!$C87,TableauB15[Age],'Ecart rémunérations'!$D87,TableauB15[Info libre],'Ecart rémunérations'!$B87),0)))))</f>
        <v>0</v>
      </c>
      <c r="L87" s="49">
        <f>IF(Paramètres!$D$24="CSP H/F",IFERROR(SUMIFS(TableauB15[Effectif],TableauB15[Sexe],'Ecart rémunérations'!L$10,TableauB15[Age],'Ecart rémunérations'!$C87,TableauB15[Age],'Ecart rémunérations'!$D87,TableauB15[CSP Parite],'Ecart rémunérations'!$B87),0),IF(Paramètres!$D$24="Coefficient",IFERROR(SUMIFS(TableauB15[Effectif],TableauB15[Sexe],'Ecart rémunérations'!L$10,TableauB15[Age],'Ecart rémunérations'!$C87,TableauB15[Age],'Ecart rémunérations'!$D87,TableauB15[Coefficient],'Ecart rémunérations'!$B87),0),IF(Paramètres!$D$24="Niveau",IFERROR(SUMIFS(TableauB15[Effectif],TableauB15[Sexe],'Ecart rémunérations'!L$10,TableauB15[Age],'Ecart rémunérations'!$C87,TableauB15[Age],'Ecart rémunérations'!$D87,TableauB15[Niveau],'Ecart rémunérations'!$B87),0),IF(Paramètres!$D$24="Info libre",IFERROR(SUMIFS(TableauB15[Effectif],TableauB15[Sexe],'Ecart rémunérations'!L$10,TableauB15[Age],'Ecart rémunérations'!$C87,TableauB15[Age],'Ecart rémunérations'!$D87,TableauB15[Info libre],'Ecart rémunérations'!$B87),0)))))</f>
        <v>0</v>
      </c>
      <c r="M87" s="45">
        <f t="shared" si="7"/>
        <v>0</v>
      </c>
      <c r="N87" s="45">
        <f t="shared" si="8"/>
        <v>0</v>
      </c>
      <c r="O87" s="46">
        <f t="shared" si="9"/>
        <v>0</v>
      </c>
    </row>
    <row r="88" spans="1:15" ht="24" x14ac:dyDescent="0.35">
      <c r="A88" s="193" t="str">
        <f>_xll.Assistant.XL.MASQUERLIGNESI(OR($B88="0",$B88=0,$B88=""))</f>
        <v/>
      </c>
      <c r="B88" s="194">
        <f>IF(Paramètres!$D$24="Coefficient",Paramètres!$X$21,IF(Paramètres!$D$24="Niveau",Paramètres!$AB$21,IF(Paramètres!$D$24="CSP H/F","0",IF(Paramètres!$D$24="Info libre",Paramètres!$AF$21,"0"))))</f>
        <v>0</v>
      </c>
      <c r="C88" s="194" t="s">
        <v>34</v>
      </c>
      <c r="D88" s="194" t="s">
        <v>35</v>
      </c>
      <c r="E88" s="220"/>
      <c r="F88" s="47" t="s">
        <v>14</v>
      </c>
      <c r="G88" s="48">
        <f>IF(Paramètres!$D$24="CSP H/F",IF(N88=0,0,IFERROR((SUMIFS(TableauB15[Rémunération annuelle ETP],TableauB15[Sexe],'Ecart rémunérations'!G$10,TableauB15[Age],'Ecart rémunérations'!$C88,TableauB15[Age],'Ecart rémunérations'!$D88,TableauB15[CSP Parite],'Ecart rémunérations'!$B88)/K88),0)),IF(Paramètres!$D$24="Coefficient",IF(N88=0,0,IFERROR((SUMIFS(TableauB15[Rémunération annuelle ETP],TableauB15[Sexe],'Ecart rémunérations'!G$10,TableauB15[Age],'Ecart rémunérations'!$C88,TableauB15[Age],'Ecart rémunérations'!$D88,TableauB15[Coefficient],'Ecart rémunérations'!$B88)/K88),0)),IF(Paramètres!$D$24="Niveau",IF(N88=0,0,IFERROR((SUMIFS(TableauB15[Rémunération annuelle ETP],TableauB15[Sexe],'Ecart rémunérations'!G$10,TableauB15[Age],'Ecart rémunérations'!$C88,TableauB15[Age],'Ecart rémunérations'!$D88,TableauB15[Niveau],'Ecart rémunérations'!$B88)/K88),0)),IF(Paramètres!$D$24="Info libre",IF(N88=0,0,IFERROR((SUMIFS(TableauB15[Rémunération annuelle ETP],TableauB15[Sexe],'Ecart rémunérations'!G$10,TableauB15[Age],'Ecart rémunérations'!$C88,TableauB15[Age],'Ecart rémunérations'!$D88,TableauB15[Info libre],'Ecart rémunérations'!$B88)/K88),0))))))</f>
        <v>0</v>
      </c>
      <c r="H88" s="48">
        <f>IF(Paramètres!$D$24="CSP H/F",IF(N88=0,0,IFERROR((SUMIFS(TableauB15[Rémunération annuelle ETP],TableauB15[Sexe],'Ecart rémunérations'!H$10,TableauB15[Age],'Ecart rémunérations'!$C88,TableauB15[Age],'Ecart rémunérations'!$D88,TableauB15[CSP Parite],'Ecart rémunérations'!$B88)/L88),0)),IF(Paramètres!$D$24="Coefficient",IF(N88=0,0,IFERROR((SUMIFS(TableauB15[Rémunération annuelle ETP],TableauB15[Sexe],'Ecart rémunérations'!H$10,TableauB15[Age],'Ecart rémunérations'!$C88,TableauB15[Age],'Ecart rémunérations'!$D88,TableauB15[Coefficient],'Ecart rémunérations'!$B88)/L88),0)),IF(Paramètres!$D$24="Niveau",IF(N88=0,0,IFERROR((SUMIFS(TableauB15[Rémunération annuelle ETP],TableauB15[Sexe],'Ecart rémunérations'!H$10,TableauB15[Age],'Ecart rémunérations'!$C88,TableauB15[Age],'Ecart rémunérations'!$D88,TableauB15[Niveau],'Ecart rémunérations'!$B88)/L88),0)),IF(Paramètres!$D$24="Info libre",IF(N88=0,0,IFERROR((SUMIFS(TableauB15[Rémunération annuelle ETP],TableauB15[Sexe],'Ecart rémunérations'!H$10,TableauB15[Age],'Ecart rémunérations'!$C88,TableauB15[Age],'Ecart rémunérations'!$D88,TableauB15[Info libre],'Ecart rémunérations'!$B88)/L88),0))))))</f>
        <v>0</v>
      </c>
      <c r="I88" s="44" t="str">
        <f t="shared" si="10"/>
        <v xml:space="preserve"> </v>
      </c>
      <c r="J88" s="44" t="str">
        <f t="shared" si="6"/>
        <v xml:space="preserve"> </v>
      </c>
      <c r="K88" s="49">
        <f>IF(Paramètres!$D$24="CSP H/F",IFERROR(SUMIFS(TableauB15[Effectif],TableauB15[Sexe],'Ecart rémunérations'!K$10,TableauB15[Age],'Ecart rémunérations'!$C88,TableauB15[Age],'Ecart rémunérations'!$D88,TableauB15[CSP Parite],'Ecart rémunérations'!$B88),0),IF(Paramètres!$D$24="Coefficient",IFERROR(SUMIFS(TableauB15[Effectif],TableauB15[Sexe],'Ecart rémunérations'!K$10,TableauB15[Age],'Ecart rémunérations'!$C88,TableauB15[Age],'Ecart rémunérations'!$D88,TableauB15[Coefficient],'Ecart rémunérations'!$B88),0),IF(Paramètres!$D$24="Niveau",IFERROR(SUMIFS(TableauB15[Effectif],TableauB15[Sexe],'Ecart rémunérations'!K$10,TableauB15[Age],'Ecart rémunérations'!$C88,TableauB15[Age],'Ecart rémunérations'!$D88,TableauB15[Niveau],'Ecart rémunérations'!$B88),0),IF(Paramètres!$D$24="Info libre",IFERROR(SUMIFS(TableauB15[Effectif],TableauB15[Sexe],'Ecart rémunérations'!K$10,TableauB15[Age],'Ecart rémunérations'!$C88,TableauB15[Age],'Ecart rémunérations'!$D88,TableauB15[Info libre],'Ecart rémunérations'!$B88),0)))))</f>
        <v>0</v>
      </c>
      <c r="L88" s="49">
        <f>IF(Paramètres!$D$24="CSP H/F",IFERROR(SUMIFS(TableauB15[Effectif],TableauB15[Sexe],'Ecart rémunérations'!L$10,TableauB15[Age],'Ecart rémunérations'!$C88,TableauB15[Age],'Ecart rémunérations'!$D88,TableauB15[CSP Parite],'Ecart rémunérations'!$B88),0),IF(Paramètres!$D$24="Coefficient",IFERROR(SUMIFS(TableauB15[Effectif],TableauB15[Sexe],'Ecart rémunérations'!L$10,TableauB15[Age],'Ecart rémunérations'!$C88,TableauB15[Age],'Ecart rémunérations'!$D88,TableauB15[Coefficient],'Ecart rémunérations'!$B88),0),IF(Paramètres!$D$24="Niveau",IFERROR(SUMIFS(TableauB15[Effectif],TableauB15[Sexe],'Ecart rémunérations'!L$10,TableauB15[Age],'Ecart rémunérations'!$C88,TableauB15[Age],'Ecart rémunérations'!$D88,TableauB15[Niveau],'Ecart rémunérations'!$B88),0),IF(Paramètres!$D$24="Info libre",IFERROR(SUMIFS(TableauB15[Effectif],TableauB15[Sexe],'Ecart rémunérations'!L$10,TableauB15[Age],'Ecart rémunérations'!$C88,TableauB15[Age],'Ecart rémunérations'!$D88,TableauB15[Info libre],'Ecart rémunérations'!$B88),0)))))</f>
        <v>0</v>
      </c>
      <c r="M88" s="45">
        <f t="shared" si="7"/>
        <v>0</v>
      </c>
      <c r="N88" s="45">
        <f t="shared" si="8"/>
        <v>0</v>
      </c>
      <c r="O88" s="46">
        <f t="shared" si="9"/>
        <v>0</v>
      </c>
    </row>
    <row r="89" spans="1:15" ht="24" x14ac:dyDescent="0.35">
      <c r="A89" s="193" t="str">
        <f>_xll.Assistant.XL.MASQUERLIGNESI(OR($B89="0",$B89=0,$B89=""))</f>
        <v/>
      </c>
      <c r="B89" s="194">
        <f>IF(Paramètres!$D$24="Coefficient",Paramètres!$X$21,IF(Paramètres!$D$24="Niveau",Paramètres!$AB$21,IF(Paramètres!$D$24="CSP H/F","0",IF(Paramètres!$D$24="Info libre",Paramètres!$AF$21,"0"))))</f>
        <v>0</v>
      </c>
      <c r="C89" s="194" t="s">
        <v>36</v>
      </c>
      <c r="D89" s="194" t="s">
        <v>40</v>
      </c>
      <c r="E89" s="220"/>
      <c r="F89" s="47" t="s">
        <v>15</v>
      </c>
      <c r="G89" s="48">
        <f>IF(Paramètres!$D$24="CSP H/F",IF(N89=0,0,IFERROR((SUMIFS(TableauB15[Rémunération annuelle ETP],TableauB15[Sexe],'Ecart rémunérations'!G$10,TableauB15[Age],'Ecart rémunérations'!$C89,TableauB15[Age],'Ecart rémunérations'!$D89,TableauB15[CSP Parite],'Ecart rémunérations'!$B89)/K89),0)),IF(Paramètres!$D$24="Coefficient",IF(N89=0,0,IFERROR((SUMIFS(TableauB15[Rémunération annuelle ETP],TableauB15[Sexe],'Ecart rémunérations'!G$10,TableauB15[Age],'Ecart rémunérations'!$C89,TableauB15[Age],'Ecart rémunérations'!$D89,TableauB15[Coefficient],'Ecart rémunérations'!$B89)/K89),0)),IF(Paramètres!$D$24="Niveau",IF(N89=0,0,IFERROR((SUMIFS(TableauB15[Rémunération annuelle ETP],TableauB15[Sexe],'Ecart rémunérations'!G$10,TableauB15[Age],'Ecart rémunérations'!$C89,TableauB15[Age],'Ecart rémunérations'!$D89,TableauB15[Niveau],'Ecart rémunérations'!$B89)/K89),0)),IF(Paramètres!$D$24="Info libre",IF(N89=0,0,IFERROR((SUMIFS(TableauB15[Rémunération annuelle ETP],TableauB15[Sexe],'Ecart rémunérations'!G$10,TableauB15[Age],'Ecart rémunérations'!$C89,TableauB15[Age],'Ecart rémunérations'!$D89,TableauB15[Info libre],'Ecart rémunérations'!$B89)/K89),0))))))</f>
        <v>0</v>
      </c>
      <c r="H89" s="48">
        <f>IF(Paramètres!$D$24="CSP H/F",IF(N89=0,0,IFERROR((SUMIFS(TableauB15[Rémunération annuelle ETP],TableauB15[Sexe],'Ecart rémunérations'!H$10,TableauB15[Age],'Ecart rémunérations'!$C89,TableauB15[Age],'Ecart rémunérations'!$D89,TableauB15[CSP Parite],'Ecart rémunérations'!$B89)/L89),0)),IF(Paramètres!$D$24="Coefficient",IF(N89=0,0,IFERROR((SUMIFS(TableauB15[Rémunération annuelle ETP],TableauB15[Sexe],'Ecart rémunérations'!H$10,TableauB15[Age],'Ecart rémunérations'!$C89,TableauB15[Age],'Ecart rémunérations'!$D89,TableauB15[Coefficient],'Ecart rémunérations'!$B89)/L89),0)),IF(Paramètres!$D$24="Niveau",IF(N89=0,0,IFERROR((SUMIFS(TableauB15[Rémunération annuelle ETP],TableauB15[Sexe],'Ecart rémunérations'!H$10,TableauB15[Age],'Ecart rémunérations'!$C89,TableauB15[Age],'Ecart rémunérations'!$D89,TableauB15[Niveau],'Ecart rémunérations'!$B89)/L89),0)),IF(Paramètres!$D$24="Info libre",IF(N89=0,0,IFERROR((SUMIFS(TableauB15[Rémunération annuelle ETP],TableauB15[Sexe],'Ecart rémunérations'!H$10,TableauB15[Age],'Ecart rémunérations'!$C89,TableauB15[Age],'Ecart rémunérations'!$D89,TableauB15[Info libre],'Ecart rémunérations'!$B89)/L89),0))))))</f>
        <v>0</v>
      </c>
      <c r="I89" s="44" t="str">
        <f t="shared" si="10"/>
        <v xml:space="preserve"> </v>
      </c>
      <c r="J89" s="44" t="str">
        <f t="shared" si="6"/>
        <v xml:space="preserve"> </v>
      </c>
      <c r="K89" s="49">
        <f>IF(Paramètres!$D$24="CSP H/F",IFERROR(SUMIFS(TableauB15[Effectif],TableauB15[Sexe],'Ecart rémunérations'!K$10,TableauB15[Age],'Ecart rémunérations'!$C89,TableauB15[Age],'Ecart rémunérations'!$D89,TableauB15[CSP Parite],'Ecart rémunérations'!$B89),0),IF(Paramètres!$D$24="Coefficient",IFERROR(SUMIFS(TableauB15[Effectif],TableauB15[Sexe],'Ecart rémunérations'!K$10,TableauB15[Age],'Ecart rémunérations'!$C89,TableauB15[Age],'Ecart rémunérations'!$D89,TableauB15[Coefficient],'Ecart rémunérations'!$B89),0),IF(Paramètres!$D$24="Niveau",IFERROR(SUMIFS(TableauB15[Effectif],TableauB15[Sexe],'Ecart rémunérations'!K$10,TableauB15[Age],'Ecart rémunérations'!$C89,TableauB15[Age],'Ecart rémunérations'!$D89,TableauB15[Niveau],'Ecart rémunérations'!$B89),0),IF(Paramètres!$D$24="Info libre",IFERROR(SUMIFS(TableauB15[Effectif],TableauB15[Sexe],'Ecart rémunérations'!K$10,TableauB15[Age],'Ecart rémunérations'!$C89,TableauB15[Age],'Ecart rémunérations'!$D89,TableauB15[Info libre],'Ecart rémunérations'!$B89),0)))))</f>
        <v>0</v>
      </c>
      <c r="L89" s="49">
        <f>IF(Paramètres!$D$24="CSP H/F",IFERROR(SUMIFS(TableauB15[Effectif],TableauB15[Sexe],'Ecart rémunérations'!L$10,TableauB15[Age],'Ecart rémunérations'!$C89,TableauB15[Age],'Ecart rémunérations'!$D89,TableauB15[CSP Parite],'Ecart rémunérations'!$B89),0),IF(Paramètres!$D$24="Coefficient",IFERROR(SUMIFS(TableauB15[Effectif],TableauB15[Sexe],'Ecart rémunérations'!L$10,TableauB15[Age],'Ecart rémunérations'!$C89,TableauB15[Age],'Ecart rémunérations'!$D89,TableauB15[Coefficient],'Ecart rémunérations'!$B89),0),IF(Paramètres!$D$24="Niveau",IFERROR(SUMIFS(TableauB15[Effectif],TableauB15[Sexe],'Ecart rémunérations'!L$10,TableauB15[Age],'Ecart rémunérations'!$C89,TableauB15[Age],'Ecart rémunérations'!$D89,TableauB15[Niveau],'Ecart rémunérations'!$B89),0),IF(Paramètres!$D$24="Info libre",IFERROR(SUMIFS(TableauB15[Effectif],TableauB15[Sexe],'Ecart rémunérations'!L$10,TableauB15[Age],'Ecart rémunérations'!$C89,TableauB15[Age],'Ecart rémunérations'!$D89,TableauB15[Info libre],'Ecart rémunérations'!$B89),0)))))</f>
        <v>0</v>
      </c>
      <c r="M89" s="45">
        <f t="shared" si="7"/>
        <v>0</v>
      </c>
      <c r="N89" s="45">
        <f t="shared" si="8"/>
        <v>0</v>
      </c>
      <c r="O89" s="46">
        <f t="shared" si="9"/>
        <v>0</v>
      </c>
    </row>
    <row r="90" spans="1:15" ht="24" x14ac:dyDescent="0.35">
      <c r="A90" s="193" t="str">
        <f>_xll.Assistant.XL.MASQUERLIGNESI(OR($B90="0",$B90=0,$B90=""))</f>
        <v/>
      </c>
      <c r="B90" s="194">
        <f>IF(Paramètres!$D$24="Coefficient",Paramètres!$X$21,IF(Paramètres!$D$24="Niveau",Paramètres!$AB$21,IF(Paramètres!$D$24="CSP H/F","0",IF(Paramètres!$D$24="Info libre",Paramètres!$AF$21,"0"))))</f>
        <v>0</v>
      </c>
      <c r="C90" s="194" t="s">
        <v>37</v>
      </c>
      <c r="D90" s="194" t="s">
        <v>38</v>
      </c>
      <c r="E90" s="220"/>
      <c r="F90" s="47" t="s">
        <v>16</v>
      </c>
      <c r="G90" s="48">
        <f>IF(Paramètres!$D$24="CSP H/F",IF(N90=0,0,IFERROR((SUMIFS(TableauB15[Rémunération annuelle ETP],TableauB15[Sexe],'Ecart rémunérations'!G$10,TableauB15[Age],'Ecart rémunérations'!$C90,TableauB15[Age],'Ecart rémunérations'!$D90,TableauB15[CSP Parite],'Ecart rémunérations'!$B90)/K90),0)),IF(Paramètres!$D$24="Coefficient",IF(N90=0,0,IFERROR((SUMIFS(TableauB15[Rémunération annuelle ETP],TableauB15[Sexe],'Ecart rémunérations'!G$10,TableauB15[Age],'Ecart rémunérations'!$C90,TableauB15[Age],'Ecart rémunérations'!$D90,TableauB15[Coefficient],'Ecart rémunérations'!$B90)/K90),0)),IF(Paramètres!$D$24="Niveau",IF(N90=0,0,IFERROR((SUMIFS(TableauB15[Rémunération annuelle ETP],TableauB15[Sexe],'Ecart rémunérations'!G$10,TableauB15[Age],'Ecart rémunérations'!$C90,TableauB15[Age],'Ecart rémunérations'!$D90,TableauB15[Niveau],'Ecart rémunérations'!$B90)/K90),0)),IF(Paramètres!$D$24="Info libre",IF(N90=0,0,IFERROR((SUMIFS(TableauB15[Rémunération annuelle ETP],TableauB15[Sexe],'Ecart rémunérations'!G$10,TableauB15[Age],'Ecart rémunérations'!$C90,TableauB15[Age],'Ecart rémunérations'!$D90,TableauB15[Info libre],'Ecart rémunérations'!$B90)/K90),0))))))</f>
        <v>0</v>
      </c>
      <c r="H90" s="48">
        <f>IF(Paramètres!$D$24="CSP H/F",IF(N90=0,0,IFERROR((SUMIFS(TableauB15[Rémunération annuelle ETP],TableauB15[Sexe],'Ecart rémunérations'!H$10,TableauB15[Age],'Ecart rémunérations'!$C90,TableauB15[Age],'Ecart rémunérations'!$D90,TableauB15[CSP Parite],'Ecart rémunérations'!$B90)/L90),0)),IF(Paramètres!$D$24="Coefficient",IF(N90=0,0,IFERROR((SUMIFS(TableauB15[Rémunération annuelle ETP],TableauB15[Sexe],'Ecart rémunérations'!H$10,TableauB15[Age],'Ecart rémunérations'!$C90,TableauB15[Age],'Ecart rémunérations'!$D90,TableauB15[Coefficient],'Ecart rémunérations'!$B90)/L90),0)),IF(Paramètres!$D$24="Niveau",IF(N90=0,0,IFERROR((SUMIFS(TableauB15[Rémunération annuelle ETP],TableauB15[Sexe],'Ecart rémunérations'!H$10,TableauB15[Age],'Ecart rémunérations'!$C90,TableauB15[Age],'Ecart rémunérations'!$D90,TableauB15[Niveau],'Ecart rémunérations'!$B90)/L90),0)),IF(Paramètres!$D$24="Info libre",IF(N90=0,0,IFERROR((SUMIFS(TableauB15[Rémunération annuelle ETP],TableauB15[Sexe],'Ecart rémunérations'!H$10,TableauB15[Age],'Ecart rémunérations'!$C90,TableauB15[Age],'Ecart rémunérations'!$D90,TableauB15[Info libre],'Ecart rémunérations'!$B90)/L90),0))))))</f>
        <v>0</v>
      </c>
      <c r="I90" s="44" t="str">
        <f t="shared" si="10"/>
        <v xml:space="preserve"> </v>
      </c>
      <c r="J90" s="44" t="str">
        <f t="shared" si="6"/>
        <v xml:space="preserve"> </v>
      </c>
      <c r="K90" s="49">
        <f>IF(Paramètres!$D$24="CSP H/F",IFERROR(SUMIFS(TableauB15[Effectif],TableauB15[Sexe],'Ecart rémunérations'!K$10,TableauB15[Age],'Ecart rémunérations'!$C90,TableauB15[Age],'Ecart rémunérations'!$D90,TableauB15[CSP Parite],'Ecart rémunérations'!$B90),0),IF(Paramètres!$D$24="Coefficient",IFERROR(SUMIFS(TableauB15[Effectif],TableauB15[Sexe],'Ecart rémunérations'!K$10,TableauB15[Age],'Ecart rémunérations'!$C90,TableauB15[Age],'Ecart rémunérations'!$D90,TableauB15[Coefficient],'Ecart rémunérations'!$B90),0),IF(Paramètres!$D$24="Niveau",IFERROR(SUMIFS(TableauB15[Effectif],TableauB15[Sexe],'Ecart rémunérations'!K$10,TableauB15[Age],'Ecart rémunérations'!$C90,TableauB15[Age],'Ecart rémunérations'!$D90,TableauB15[Niveau],'Ecart rémunérations'!$B90),0),IF(Paramètres!$D$24="Info libre",IFERROR(SUMIFS(TableauB15[Effectif],TableauB15[Sexe],'Ecart rémunérations'!K$10,TableauB15[Age],'Ecart rémunérations'!$C90,TableauB15[Age],'Ecart rémunérations'!$D90,TableauB15[Info libre],'Ecart rémunérations'!$B90),0)))))</f>
        <v>0</v>
      </c>
      <c r="L90" s="49">
        <f>IF(Paramètres!$D$24="CSP H/F",IFERROR(SUMIFS(TableauB15[Effectif],TableauB15[Sexe],'Ecart rémunérations'!L$10,TableauB15[Age],'Ecart rémunérations'!$C90,TableauB15[Age],'Ecart rémunérations'!$D90,TableauB15[CSP Parite],'Ecart rémunérations'!$B90),0),IF(Paramètres!$D$24="Coefficient",IFERROR(SUMIFS(TableauB15[Effectif],TableauB15[Sexe],'Ecart rémunérations'!L$10,TableauB15[Age],'Ecart rémunérations'!$C90,TableauB15[Age],'Ecart rémunérations'!$D90,TableauB15[Coefficient],'Ecart rémunérations'!$B90),0),IF(Paramètres!$D$24="Niveau",IFERROR(SUMIFS(TableauB15[Effectif],TableauB15[Sexe],'Ecart rémunérations'!L$10,TableauB15[Age],'Ecart rémunérations'!$C90,TableauB15[Age],'Ecart rémunérations'!$D90,TableauB15[Niveau],'Ecart rémunérations'!$B90),0),IF(Paramètres!$D$24="Info libre",IFERROR(SUMIFS(TableauB15[Effectif],TableauB15[Sexe],'Ecart rémunérations'!L$10,TableauB15[Age],'Ecart rémunérations'!$C90,TableauB15[Age],'Ecart rémunérations'!$D90,TableauB15[Info libre],'Ecart rémunérations'!$B90),0)))))</f>
        <v>0</v>
      </c>
      <c r="M90" s="45">
        <f t="shared" si="7"/>
        <v>0</v>
      </c>
      <c r="N90" s="45">
        <f t="shared" si="8"/>
        <v>0</v>
      </c>
      <c r="O90" s="46">
        <f t="shared" si="9"/>
        <v>0</v>
      </c>
    </row>
    <row r="91" spans="1:15" ht="24" x14ac:dyDescent="0.35">
      <c r="A91" s="193" t="str">
        <f>_xll.Assistant.XL.MASQUERLIGNESI(OR($B91="0",$B91=0,$B91=""))</f>
        <v/>
      </c>
      <c r="B91" s="194">
        <f>IF(Paramètres!$D$24="Coefficient",Paramètres!$X$22,IF(Paramètres!$D$24="Niveau",Paramètres!$AB$22,IF(Paramètres!$D$24="CSP H/F","0",IF(Paramètres!$D$24="Info libre",Paramètres!$AF$22,"0"))))</f>
        <v>0</v>
      </c>
      <c r="C91" s="194" t="s">
        <v>33</v>
      </c>
      <c r="D91" s="194" t="s">
        <v>21</v>
      </c>
      <c r="E91" s="220">
        <f>B91</f>
        <v>0</v>
      </c>
      <c r="F91" s="47" t="s">
        <v>13</v>
      </c>
      <c r="G91" s="48">
        <f>IF(Paramètres!$D$24="CSP H/F",IF(N91=0,0,IFERROR((SUMIFS(TableauB15[Rémunération annuelle ETP],TableauB15[Sexe],'Ecart rémunérations'!G$10,TableauB15[Age],'Ecart rémunérations'!$C91,TableauB15[Age],'Ecart rémunérations'!$D91,TableauB15[CSP Parite],'Ecart rémunérations'!$B91)/K91),0)),IF(Paramètres!$D$24="Coefficient",IF(N91=0,0,IFERROR((SUMIFS(TableauB15[Rémunération annuelle ETP],TableauB15[Sexe],'Ecart rémunérations'!G$10,TableauB15[Age],'Ecart rémunérations'!$C91,TableauB15[Age],'Ecart rémunérations'!$D91,TableauB15[Coefficient],'Ecart rémunérations'!$B91)/K91),0)),IF(Paramètres!$D$24="Niveau",IF(N91=0,0,IFERROR((SUMIFS(TableauB15[Rémunération annuelle ETP],TableauB15[Sexe],'Ecart rémunérations'!G$10,TableauB15[Age],'Ecart rémunérations'!$C91,TableauB15[Age],'Ecart rémunérations'!$D91,TableauB15[Niveau],'Ecart rémunérations'!$B91)/K91),0)),IF(Paramètres!$D$24="Info libre",IF(N91=0,0,IFERROR((SUMIFS(TableauB15[Rémunération annuelle ETP],TableauB15[Sexe],'Ecart rémunérations'!G$10,TableauB15[Age],'Ecart rémunérations'!$C91,TableauB15[Age],'Ecart rémunérations'!$D91,TableauB15[Info libre],'Ecart rémunérations'!$B91)/K91),0))))))</f>
        <v>0</v>
      </c>
      <c r="H91" s="48">
        <f>IF(Paramètres!$D$24="CSP H/F",IF(N91=0,0,IFERROR((SUMIFS(TableauB15[Rémunération annuelle ETP],TableauB15[Sexe],'Ecart rémunérations'!H$10,TableauB15[Age],'Ecart rémunérations'!$C91,TableauB15[Age],'Ecart rémunérations'!$D91,TableauB15[CSP Parite],'Ecart rémunérations'!$B91)/L91),0)),IF(Paramètres!$D$24="Coefficient",IF(N91=0,0,IFERROR((SUMIFS(TableauB15[Rémunération annuelle ETP],TableauB15[Sexe],'Ecart rémunérations'!H$10,TableauB15[Age],'Ecart rémunérations'!$C91,TableauB15[Age],'Ecart rémunérations'!$D91,TableauB15[Coefficient],'Ecart rémunérations'!$B91)/L91),0)),IF(Paramètres!$D$24="Niveau",IF(N91=0,0,IFERROR((SUMIFS(TableauB15[Rémunération annuelle ETP],TableauB15[Sexe],'Ecart rémunérations'!H$10,TableauB15[Age],'Ecart rémunérations'!$C91,TableauB15[Age],'Ecart rémunérations'!$D91,TableauB15[Niveau],'Ecart rémunérations'!$B91)/L91),0)),IF(Paramètres!$D$24="Info libre",IF(N91=0,0,IFERROR((SUMIFS(TableauB15[Rémunération annuelle ETP],TableauB15[Sexe],'Ecart rémunérations'!H$10,TableauB15[Age],'Ecart rémunérations'!$C91,TableauB15[Age],'Ecart rémunérations'!$D91,TableauB15[Info libre],'Ecart rémunérations'!$B91)/L91),0))))))</f>
        <v>0</v>
      </c>
      <c r="I91" s="44" t="str">
        <f t="shared" si="10"/>
        <v xml:space="preserve"> </v>
      </c>
      <c r="J91" s="44" t="str">
        <f t="shared" si="6"/>
        <v xml:space="preserve"> </v>
      </c>
      <c r="K91" s="49">
        <f>IF(Paramètres!$D$24="CSP H/F",IFERROR(SUMIFS(TableauB15[Effectif],TableauB15[Sexe],'Ecart rémunérations'!K$10,TableauB15[Age],'Ecart rémunérations'!$C91,TableauB15[Age],'Ecart rémunérations'!$D91,TableauB15[CSP Parite],'Ecart rémunérations'!$B91),0),IF(Paramètres!$D$24="Coefficient",IFERROR(SUMIFS(TableauB15[Effectif],TableauB15[Sexe],'Ecart rémunérations'!K$10,TableauB15[Age],'Ecart rémunérations'!$C91,TableauB15[Age],'Ecart rémunérations'!$D91,TableauB15[Coefficient],'Ecart rémunérations'!$B91),0),IF(Paramètres!$D$24="Niveau",IFERROR(SUMIFS(TableauB15[Effectif],TableauB15[Sexe],'Ecart rémunérations'!K$10,TableauB15[Age],'Ecart rémunérations'!$C91,TableauB15[Age],'Ecart rémunérations'!$D91,TableauB15[Niveau],'Ecart rémunérations'!$B91),0),IF(Paramètres!$D$24="Info libre",IFERROR(SUMIFS(TableauB15[Effectif],TableauB15[Sexe],'Ecart rémunérations'!K$10,TableauB15[Age],'Ecart rémunérations'!$C91,TableauB15[Age],'Ecart rémunérations'!$D91,TableauB15[Info libre],'Ecart rémunérations'!$B91),0)))))</f>
        <v>0</v>
      </c>
      <c r="L91" s="49">
        <f>IF(Paramètres!$D$24="CSP H/F",IFERROR(SUMIFS(TableauB15[Effectif],TableauB15[Sexe],'Ecart rémunérations'!L$10,TableauB15[Age],'Ecart rémunérations'!$C91,TableauB15[Age],'Ecart rémunérations'!$D91,TableauB15[CSP Parite],'Ecart rémunérations'!$B91),0),IF(Paramètres!$D$24="Coefficient",IFERROR(SUMIFS(TableauB15[Effectif],TableauB15[Sexe],'Ecart rémunérations'!L$10,TableauB15[Age],'Ecart rémunérations'!$C91,TableauB15[Age],'Ecart rémunérations'!$D91,TableauB15[Coefficient],'Ecart rémunérations'!$B91),0),IF(Paramètres!$D$24="Niveau",IFERROR(SUMIFS(TableauB15[Effectif],TableauB15[Sexe],'Ecart rémunérations'!L$10,TableauB15[Age],'Ecart rémunérations'!$C91,TableauB15[Age],'Ecart rémunérations'!$D91,TableauB15[Niveau],'Ecart rémunérations'!$B91),0),IF(Paramètres!$D$24="Info libre",IFERROR(SUMIFS(TableauB15[Effectif],TableauB15[Sexe],'Ecart rémunérations'!L$10,TableauB15[Age],'Ecart rémunérations'!$C91,TableauB15[Age],'Ecart rémunérations'!$D91,TableauB15[Info libre],'Ecart rémunérations'!$B91),0)))))</f>
        <v>0</v>
      </c>
      <c r="M91" s="45">
        <f t="shared" si="7"/>
        <v>0</v>
      </c>
      <c r="N91" s="45">
        <f t="shared" si="8"/>
        <v>0</v>
      </c>
      <c r="O91" s="46">
        <f t="shared" si="9"/>
        <v>0</v>
      </c>
    </row>
    <row r="92" spans="1:15" ht="24" x14ac:dyDescent="0.35">
      <c r="A92" s="193" t="str">
        <f>_xll.Assistant.XL.MASQUERLIGNESI(OR($B92="0",$B92=0,$B92=""))</f>
        <v/>
      </c>
      <c r="B92" s="194">
        <f>IF(Paramètres!$D$24="Coefficient",Paramètres!$X$22,IF(Paramètres!$D$24="Niveau",Paramètres!$AB$22,IF(Paramètres!$D$24="CSP H/F","0",IF(Paramètres!$D$24="Info libre",Paramètres!$AF$22,"0"))))</f>
        <v>0</v>
      </c>
      <c r="C92" s="194" t="s">
        <v>34</v>
      </c>
      <c r="D92" s="194" t="s">
        <v>35</v>
      </c>
      <c r="E92" s="220"/>
      <c r="F92" s="47" t="s">
        <v>14</v>
      </c>
      <c r="G92" s="48">
        <f>IF(Paramètres!$D$24="CSP H/F",IF(N92=0,0,IFERROR((SUMIFS(TableauB15[Rémunération annuelle ETP],TableauB15[Sexe],'Ecart rémunérations'!G$10,TableauB15[Age],'Ecart rémunérations'!$C92,TableauB15[Age],'Ecart rémunérations'!$D92,TableauB15[CSP Parite],'Ecart rémunérations'!$B92)/K92),0)),IF(Paramètres!$D$24="Coefficient",IF(N92=0,0,IFERROR((SUMIFS(TableauB15[Rémunération annuelle ETP],TableauB15[Sexe],'Ecart rémunérations'!G$10,TableauB15[Age],'Ecart rémunérations'!$C92,TableauB15[Age],'Ecart rémunérations'!$D92,TableauB15[Coefficient],'Ecart rémunérations'!$B92)/K92),0)),IF(Paramètres!$D$24="Niveau",IF(N92=0,0,IFERROR((SUMIFS(TableauB15[Rémunération annuelle ETP],TableauB15[Sexe],'Ecart rémunérations'!G$10,TableauB15[Age],'Ecart rémunérations'!$C92,TableauB15[Age],'Ecart rémunérations'!$D92,TableauB15[Niveau],'Ecart rémunérations'!$B92)/K92),0)),IF(Paramètres!$D$24="Info libre",IF(N92=0,0,IFERROR((SUMIFS(TableauB15[Rémunération annuelle ETP],TableauB15[Sexe],'Ecart rémunérations'!G$10,TableauB15[Age],'Ecart rémunérations'!$C92,TableauB15[Age],'Ecart rémunérations'!$D92,TableauB15[Info libre],'Ecart rémunérations'!$B92)/K92),0))))))</f>
        <v>0</v>
      </c>
      <c r="H92" s="48">
        <f>IF(Paramètres!$D$24="CSP H/F",IF(N92=0,0,IFERROR((SUMIFS(TableauB15[Rémunération annuelle ETP],TableauB15[Sexe],'Ecart rémunérations'!H$10,TableauB15[Age],'Ecart rémunérations'!$C92,TableauB15[Age],'Ecart rémunérations'!$D92,TableauB15[CSP Parite],'Ecart rémunérations'!$B92)/L92),0)),IF(Paramètres!$D$24="Coefficient",IF(N92=0,0,IFERROR((SUMIFS(TableauB15[Rémunération annuelle ETP],TableauB15[Sexe],'Ecart rémunérations'!H$10,TableauB15[Age],'Ecart rémunérations'!$C92,TableauB15[Age],'Ecart rémunérations'!$D92,TableauB15[Coefficient],'Ecart rémunérations'!$B92)/L92),0)),IF(Paramètres!$D$24="Niveau",IF(N92=0,0,IFERROR((SUMIFS(TableauB15[Rémunération annuelle ETP],TableauB15[Sexe],'Ecart rémunérations'!H$10,TableauB15[Age],'Ecart rémunérations'!$C92,TableauB15[Age],'Ecart rémunérations'!$D92,TableauB15[Niveau],'Ecart rémunérations'!$B92)/L92),0)),IF(Paramètres!$D$24="Info libre",IF(N92=0,0,IFERROR((SUMIFS(TableauB15[Rémunération annuelle ETP],TableauB15[Sexe],'Ecart rémunérations'!H$10,TableauB15[Age],'Ecart rémunérations'!$C92,TableauB15[Age],'Ecart rémunérations'!$D92,TableauB15[Info libre],'Ecart rémunérations'!$B92)/L92),0))))))</f>
        <v>0</v>
      </c>
      <c r="I92" s="44" t="str">
        <f t="shared" si="10"/>
        <v xml:space="preserve"> </v>
      </c>
      <c r="J92" s="44" t="str">
        <f t="shared" si="6"/>
        <v xml:space="preserve"> </v>
      </c>
      <c r="K92" s="49">
        <f>IF(Paramètres!$D$24="CSP H/F",IFERROR(SUMIFS(TableauB15[Effectif],TableauB15[Sexe],'Ecart rémunérations'!K$10,TableauB15[Age],'Ecart rémunérations'!$C92,TableauB15[Age],'Ecart rémunérations'!$D92,TableauB15[CSP Parite],'Ecart rémunérations'!$B92),0),IF(Paramètres!$D$24="Coefficient",IFERROR(SUMIFS(TableauB15[Effectif],TableauB15[Sexe],'Ecart rémunérations'!K$10,TableauB15[Age],'Ecart rémunérations'!$C92,TableauB15[Age],'Ecart rémunérations'!$D92,TableauB15[Coefficient],'Ecart rémunérations'!$B92),0),IF(Paramètres!$D$24="Niveau",IFERROR(SUMIFS(TableauB15[Effectif],TableauB15[Sexe],'Ecart rémunérations'!K$10,TableauB15[Age],'Ecart rémunérations'!$C92,TableauB15[Age],'Ecart rémunérations'!$D92,TableauB15[Niveau],'Ecart rémunérations'!$B92),0),IF(Paramètres!$D$24="Info libre",IFERROR(SUMIFS(TableauB15[Effectif],TableauB15[Sexe],'Ecart rémunérations'!K$10,TableauB15[Age],'Ecart rémunérations'!$C92,TableauB15[Age],'Ecart rémunérations'!$D92,TableauB15[Info libre],'Ecart rémunérations'!$B92),0)))))</f>
        <v>0</v>
      </c>
      <c r="L92" s="49">
        <f>IF(Paramètres!$D$24="CSP H/F",IFERROR(SUMIFS(TableauB15[Effectif],TableauB15[Sexe],'Ecart rémunérations'!L$10,TableauB15[Age],'Ecart rémunérations'!$C92,TableauB15[Age],'Ecart rémunérations'!$D92,TableauB15[CSP Parite],'Ecart rémunérations'!$B92),0),IF(Paramètres!$D$24="Coefficient",IFERROR(SUMIFS(TableauB15[Effectif],TableauB15[Sexe],'Ecart rémunérations'!L$10,TableauB15[Age],'Ecart rémunérations'!$C92,TableauB15[Age],'Ecart rémunérations'!$D92,TableauB15[Coefficient],'Ecart rémunérations'!$B92),0),IF(Paramètres!$D$24="Niveau",IFERROR(SUMIFS(TableauB15[Effectif],TableauB15[Sexe],'Ecart rémunérations'!L$10,TableauB15[Age],'Ecart rémunérations'!$C92,TableauB15[Age],'Ecart rémunérations'!$D92,TableauB15[Niveau],'Ecart rémunérations'!$B92),0),IF(Paramètres!$D$24="Info libre",IFERROR(SUMIFS(TableauB15[Effectif],TableauB15[Sexe],'Ecart rémunérations'!L$10,TableauB15[Age],'Ecart rémunérations'!$C92,TableauB15[Age],'Ecart rémunérations'!$D92,TableauB15[Info libre],'Ecart rémunérations'!$B92),0)))))</f>
        <v>0</v>
      </c>
      <c r="M92" s="45">
        <f t="shared" si="7"/>
        <v>0</v>
      </c>
      <c r="N92" s="45">
        <f t="shared" si="8"/>
        <v>0</v>
      </c>
      <c r="O92" s="46">
        <f t="shared" si="9"/>
        <v>0</v>
      </c>
    </row>
    <row r="93" spans="1:15" ht="24" x14ac:dyDescent="0.35">
      <c r="A93" s="193" t="str">
        <f>_xll.Assistant.XL.MASQUERLIGNESI(OR($B93="0",$B93=0,$B93=""))</f>
        <v/>
      </c>
      <c r="B93" s="194">
        <f>IF(Paramètres!$D$24="Coefficient",Paramètres!$X$22,IF(Paramètres!$D$24="Niveau",Paramètres!$AB$22,IF(Paramètres!$D$24="CSP H/F","0",IF(Paramètres!$D$24="Info libre",Paramètres!$AF$22,"0"))))</f>
        <v>0</v>
      </c>
      <c r="C93" s="194" t="s">
        <v>36</v>
      </c>
      <c r="D93" s="194" t="s">
        <v>40</v>
      </c>
      <c r="E93" s="220"/>
      <c r="F93" s="47" t="s">
        <v>15</v>
      </c>
      <c r="G93" s="48">
        <f>IF(Paramètres!$D$24="CSP H/F",IF(N93=0,0,IFERROR((SUMIFS(TableauB15[Rémunération annuelle ETP],TableauB15[Sexe],'Ecart rémunérations'!G$10,TableauB15[Age],'Ecart rémunérations'!$C93,TableauB15[Age],'Ecart rémunérations'!$D93,TableauB15[CSP Parite],'Ecart rémunérations'!$B93)/K93),0)),IF(Paramètres!$D$24="Coefficient",IF(N93=0,0,IFERROR((SUMIFS(TableauB15[Rémunération annuelle ETP],TableauB15[Sexe],'Ecart rémunérations'!G$10,TableauB15[Age],'Ecart rémunérations'!$C93,TableauB15[Age],'Ecart rémunérations'!$D93,TableauB15[Coefficient],'Ecart rémunérations'!$B93)/K93),0)),IF(Paramètres!$D$24="Niveau",IF(N93=0,0,IFERROR((SUMIFS(TableauB15[Rémunération annuelle ETP],TableauB15[Sexe],'Ecart rémunérations'!G$10,TableauB15[Age],'Ecart rémunérations'!$C93,TableauB15[Age],'Ecart rémunérations'!$D93,TableauB15[Niveau],'Ecart rémunérations'!$B93)/K93),0)),IF(Paramètres!$D$24="Info libre",IF(N93=0,0,IFERROR((SUMIFS(TableauB15[Rémunération annuelle ETP],TableauB15[Sexe],'Ecart rémunérations'!G$10,TableauB15[Age],'Ecart rémunérations'!$C93,TableauB15[Age],'Ecart rémunérations'!$D93,TableauB15[Info libre],'Ecart rémunérations'!$B93)/K93),0))))))</f>
        <v>0</v>
      </c>
      <c r="H93" s="48">
        <f>IF(Paramètres!$D$24="CSP H/F",IF(N93=0,0,IFERROR((SUMIFS(TableauB15[Rémunération annuelle ETP],TableauB15[Sexe],'Ecart rémunérations'!H$10,TableauB15[Age],'Ecart rémunérations'!$C93,TableauB15[Age],'Ecart rémunérations'!$D93,TableauB15[CSP Parite],'Ecart rémunérations'!$B93)/L93),0)),IF(Paramètres!$D$24="Coefficient",IF(N93=0,0,IFERROR((SUMIFS(TableauB15[Rémunération annuelle ETP],TableauB15[Sexe],'Ecart rémunérations'!H$10,TableauB15[Age],'Ecart rémunérations'!$C93,TableauB15[Age],'Ecart rémunérations'!$D93,TableauB15[Coefficient],'Ecart rémunérations'!$B93)/L93),0)),IF(Paramètres!$D$24="Niveau",IF(N93=0,0,IFERROR((SUMIFS(TableauB15[Rémunération annuelle ETP],TableauB15[Sexe],'Ecart rémunérations'!H$10,TableauB15[Age],'Ecart rémunérations'!$C93,TableauB15[Age],'Ecart rémunérations'!$D93,TableauB15[Niveau],'Ecart rémunérations'!$B93)/L93),0)),IF(Paramètres!$D$24="Info libre",IF(N93=0,0,IFERROR((SUMIFS(TableauB15[Rémunération annuelle ETP],TableauB15[Sexe],'Ecart rémunérations'!H$10,TableauB15[Age],'Ecart rémunérations'!$C93,TableauB15[Age],'Ecart rémunérations'!$D93,TableauB15[Info libre],'Ecart rémunérations'!$B93)/L93),0))))))</f>
        <v>0</v>
      </c>
      <c r="I93" s="44" t="str">
        <f t="shared" si="10"/>
        <v xml:space="preserve"> </v>
      </c>
      <c r="J93" s="44" t="str">
        <f t="shared" si="6"/>
        <v xml:space="preserve"> </v>
      </c>
      <c r="K93" s="49">
        <f>IF(Paramètres!$D$24="CSP H/F",IFERROR(SUMIFS(TableauB15[Effectif],TableauB15[Sexe],'Ecart rémunérations'!K$10,TableauB15[Age],'Ecart rémunérations'!$C93,TableauB15[Age],'Ecart rémunérations'!$D93,TableauB15[CSP Parite],'Ecart rémunérations'!$B93),0),IF(Paramètres!$D$24="Coefficient",IFERROR(SUMIFS(TableauB15[Effectif],TableauB15[Sexe],'Ecart rémunérations'!K$10,TableauB15[Age],'Ecart rémunérations'!$C93,TableauB15[Age],'Ecart rémunérations'!$D93,TableauB15[Coefficient],'Ecart rémunérations'!$B93),0),IF(Paramètres!$D$24="Niveau",IFERROR(SUMIFS(TableauB15[Effectif],TableauB15[Sexe],'Ecart rémunérations'!K$10,TableauB15[Age],'Ecart rémunérations'!$C93,TableauB15[Age],'Ecart rémunérations'!$D93,TableauB15[Niveau],'Ecart rémunérations'!$B93),0),IF(Paramètres!$D$24="Info libre",IFERROR(SUMIFS(TableauB15[Effectif],TableauB15[Sexe],'Ecart rémunérations'!K$10,TableauB15[Age],'Ecart rémunérations'!$C93,TableauB15[Age],'Ecart rémunérations'!$D93,TableauB15[Info libre],'Ecart rémunérations'!$B93),0)))))</f>
        <v>0</v>
      </c>
      <c r="L93" s="49">
        <f>IF(Paramètres!$D$24="CSP H/F",IFERROR(SUMIFS(TableauB15[Effectif],TableauB15[Sexe],'Ecart rémunérations'!L$10,TableauB15[Age],'Ecart rémunérations'!$C93,TableauB15[Age],'Ecart rémunérations'!$D93,TableauB15[CSP Parite],'Ecart rémunérations'!$B93),0),IF(Paramètres!$D$24="Coefficient",IFERROR(SUMIFS(TableauB15[Effectif],TableauB15[Sexe],'Ecart rémunérations'!L$10,TableauB15[Age],'Ecart rémunérations'!$C93,TableauB15[Age],'Ecart rémunérations'!$D93,TableauB15[Coefficient],'Ecart rémunérations'!$B93),0),IF(Paramètres!$D$24="Niveau",IFERROR(SUMIFS(TableauB15[Effectif],TableauB15[Sexe],'Ecart rémunérations'!L$10,TableauB15[Age],'Ecart rémunérations'!$C93,TableauB15[Age],'Ecart rémunérations'!$D93,TableauB15[Niveau],'Ecart rémunérations'!$B93),0),IF(Paramètres!$D$24="Info libre",IFERROR(SUMIFS(TableauB15[Effectif],TableauB15[Sexe],'Ecart rémunérations'!L$10,TableauB15[Age],'Ecart rémunérations'!$C93,TableauB15[Age],'Ecart rémunérations'!$D93,TableauB15[Info libre],'Ecart rémunérations'!$B93),0)))))</f>
        <v>0</v>
      </c>
      <c r="M93" s="45">
        <f t="shared" si="7"/>
        <v>0</v>
      </c>
      <c r="N93" s="45">
        <f t="shared" si="8"/>
        <v>0</v>
      </c>
      <c r="O93" s="46">
        <f t="shared" si="9"/>
        <v>0</v>
      </c>
    </row>
    <row r="94" spans="1:15" ht="24" x14ac:dyDescent="0.35">
      <c r="A94" s="193" t="str">
        <f>_xll.Assistant.XL.MASQUERLIGNESI(OR($B94="0",$B94=0,$B94=""))</f>
        <v/>
      </c>
      <c r="B94" s="194">
        <f>IF(Paramètres!$D$24="Coefficient",Paramètres!$X$22,IF(Paramètres!$D$24="Niveau",Paramètres!$AB$22,IF(Paramètres!$D$24="CSP H/F","0",IF(Paramètres!$D$24="Info libre",Paramètres!$AF$22,"0"))))</f>
        <v>0</v>
      </c>
      <c r="C94" s="194" t="s">
        <v>37</v>
      </c>
      <c r="D94" s="194" t="s">
        <v>38</v>
      </c>
      <c r="E94" s="220"/>
      <c r="F94" s="47" t="s">
        <v>16</v>
      </c>
      <c r="G94" s="48">
        <f>IF(Paramètres!$D$24="CSP H/F",IF(N94=0,0,IFERROR((SUMIFS(TableauB15[Rémunération annuelle ETP],TableauB15[Sexe],'Ecart rémunérations'!G$10,TableauB15[Age],'Ecart rémunérations'!$C94,TableauB15[Age],'Ecart rémunérations'!$D94,TableauB15[CSP Parite],'Ecart rémunérations'!$B94)/K94),0)),IF(Paramètres!$D$24="Coefficient",IF(N94=0,0,IFERROR((SUMIFS(TableauB15[Rémunération annuelle ETP],TableauB15[Sexe],'Ecart rémunérations'!G$10,TableauB15[Age],'Ecart rémunérations'!$C94,TableauB15[Age],'Ecart rémunérations'!$D94,TableauB15[Coefficient],'Ecart rémunérations'!$B94)/K94),0)),IF(Paramètres!$D$24="Niveau",IF(N94=0,0,IFERROR((SUMIFS(TableauB15[Rémunération annuelle ETP],TableauB15[Sexe],'Ecart rémunérations'!G$10,TableauB15[Age],'Ecart rémunérations'!$C94,TableauB15[Age],'Ecart rémunérations'!$D94,TableauB15[Niveau],'Ecart rémunérations'!$B94)/K94),0)),IF(Paramètres!$D$24="Info libre",IF(N94=0,0,IFERROR((SUMIFS(TableauB15[Rémunération annuelle ETP],TableauB15[Sexe],'Ecart rémunérations'!G$10,TableauB15[Age],'Ecart rémunérations'!$C94,TableauB15[Age],'Ecart rémunérations'!$D94,TableauB15[Info libre],'Ecart rémunérations'!$B94)/K94),0))))))</f>
        <v>0</v>
      </c>
      <c r="H94" s="48">
        <f>IF(Paramètres!$D$24="CSP H/F",IF(N94=0,0,IFERROR((SUMIFS(TableauB15[Rémunération annuelle ETP],TableauB15[Sexe],'Ecart rémunérations'!H$10,TableauB15[Age],'Ecart rémunérations'!$C94,TableauB15[Age],'Ecart rémunérations'!$D94,TableauB15[CSP Parite],'Ecart rémunérations'!$B94)/L94),0)),IF(Paramètres!$D$24="Coefficient",IF(N94=0,0,IFERROR((SUMIFS(TableauB15[Rémunération annuelle ETP],TableauB15[Sexe],'Ecart rémunérations'!H$10,TableauB15[Age],'Ecart rémunérations'!$C94,TableauB15[Age],'Ecart rémunérations'!$D94,TableauB15[Coefficient],'Ecart rémunérations'!$B94)/L94),0)),IF(Paramètres!$D$24="Niveau",IF(N94=0,0,IFERROR((SUMIFS(TableauB15[Rémunération annuelle ETP],TableauB15[Sexe],'Ecart rémunérations'!H$10,TableauB15[Age],'Ecart rémunérations'!$C94,TableauB15[Age],'Ecart rémunérations'!$D94,TableauB15[Niveau],'Ecart rémunérations'!$B94)/L94),0)),IF(Paramètres!$D$24="Info libre",IF(N94=0,0,IFERROR((SUMIFS(TableauB15[Rémunération annuelle ETP],TableauB15[Sexe],'Ecart rémunérations'!H$10,TableauB15[Age],'Ecart rémunérations'!$C94,TableauB15[Age],'Ecart rémunérations'!$D94,TableauB15[Info libre],'Ecart rémunérations'!$B94)/L94),0))))))</f>
        <v>0</v>
      </c>
      <c r="I94" s="44" t="str">
        <f t="shared" si="10"/>
        <v xml:space="preserve"> </v>
      </c>
      <c r="J94" s="44" t="str">
        <f t="shared" si="6"/>
        <v xml:space="preserve"> </v>
      </c>
      <c r="K94" s="49">
        <f>IF(Paramètres!$D$24="CSP H/F",IFERROR(SUMIFS(TableauB15[Effectif],TableauB15[Sexe],'Ecart rémunérations'!K$10,TableauB15[Age],'Ecart rémunérations'!$C94,TableauB15[Age],'Ecart rémunérations'!$D94,TableauB15[CSP Parite],'Ecart rémunérations'!$B94),0),IF(Paramètres!$D$24="Coefficient",IFERROR(SUMIFS(TableauB15[Effectif],TableauB15[Sexe],'Ecart rémunérations'!K$10,TableauB15[Age],'Ecart rémunérations'!$C94,TableauB15[Age],'Ecart rémunérations'!$D94,TableauB15[Coefficient],'Ecart rémunérations'!$B94),0),IF(Paramètres!$D$24="Niveau",IFERROR(SUMIFS(TableauB15[Effectif],TableauB15[Sexe],'Ecart rémunérations'!K$10,TableauB15[Age],'Ecart rémunérations'!$C94,TableauB15[Age],'Ecart rémunérations'!$D94,TableauB15[Niveau],'Ecart rémunérations'!$B94),0),IF(Paramètres!$D$24="Info libre",IFERROR(SUMIFS(TableauB15[Effectif],TableauB15[Sexe],'Ecart rémunérations'!K$10,TableauB15[Age],'Ecart rémunérations'!$C94,TableauB15[Age],'Ecart rémunérations'!$D94,TableauB15[Info libre],'Ecart rémunérations'!$B94),0)))))</f>
        <v>0</v>
      </c>
      <c r="L94" s="49">
        <f>IF(Paramètres!$D$24="CSP H/F",IFERROR(SUMIFS(TableauB15[Effectif],TableauB15[Sexe],'Ecart rémunérations'!L$10,TableauB15[Age],'Ecart rémunérations'!$C94,TableauB15[Age],'Ecart rémunérations'!$D94,TableauB15[CSP Parite],'Ecart rémunérations'!$B94),0),IF(Paramètres!$D$24="Coefficient",IFERROR(SUMIFS(TableauB15[Effectif],TableauB15[Sexe],'Ecart rémunérations'!L$10,TableauB15[Age],'Ecart rémunérations'!$C94,TableauB15[Age],'Ecart rémunérations'!$D94,TableauB15[Coefficient],'Ecart rémunérations'!$B94),0),IF(Paramètres!$D$24="Niveau",IFERROR(SUMIFS(TableauB15[Effectif],TableauB15[Sexe],'Ecart rémunérations'!L$10,TableauB15[Age],'Ecart rémunérations'!$C94,TableauB15[Age],'Ecart rémunérations'!$D94,TableauB15[Niveau],'Ecart rémunérations'!$B94),0),IF(Paramètres!$D$24="Info libre",IFERROR(SUMIFS(TableauB15[Effectif],TableauB15[Sexe],'Ecart rémunérations'!L$10,TableauB15[Age],'Ecart rémunérations'!$C94,TableauB15[Age],'Ecart rémunérations'!$D94,TableauB15[Info libre],'Ecart rémunérations'!$B94),0)))))</f>
        <v>0</v>
      </c>
      <c r="M94" s="45">
        <f t="shared" si="7"/>
        <v>0</v>
      </c>
      <c r="N94" s="45">
        <f t="shared" si="8"/>
        <v>0</v>
      </c>
      <c r="O94" s="46">
        <f t="shared" si="9"/>
        <v>0</v>
      </c>
    </row>
    <row r="95" spans="1:15" ht="22.5" x14ac:dyDescent="0.3">
      <c r="E95" s="223" t="s">
        <v>17</v>
      </c>
      <c r="F95" s="223"/>
      <c r="G95" s="42" t="e">
        <f>SUMPRODUCT(G15:G94,K15:K94)/SUM(K15:K94)</f>
        <v>#DIV/0!</v>
      </c>
      <c r="H95" s="42" t="e">
        <f>SUMPRODUCT(H15:H94,L15:L94)/SUM(L15:L94)</f>
        <v>#DIV/0!</v>
      </c>
      <c r="I95" s="43" t="e">
        <f>IF(AND(G95&gt;0,H95&gt;0),(H95-G95)/H95," ")</f>
        <v>#DIV/0!</v>
      </c>
      <c r="J95" s="41"/>
      <c r="K95" s="218">
        <f>SUM(K15:L94)</f>
        <v>0</v>
      </c>
      <c r="L95" s="219"/>
      <c r="M95" s="41"/>
      <c r="N95" s="41">
        <f>SUM(N15:N94)</f>
        <v>0</v>
      </c>
      <c r="O95" s="8">
        <f>SUM(O15:O94)</f>
        <v>0</v>
      </c>
    </row>
    <row r="97" spans="5:12" s="3" customFormat="1" ht="24" x14ac:dyDescent="0.35">
      <c r="E97" s="9"/>
      <c r="L97" s="9"/>
    </row>
    <row r="98" spans="5:12" ht="24" x14ac:dyDescent="0.35">
      <c r="E98" s="2" t="s">
        <v>18</v>
      </c>
      <c r="F98" s="10"/>
      <c r="H98" s="50" t="str">
        <f>IF(K95&gt;0,IF(N95&gt;=40%*K95,1,0),"0")</f>
        <v>0</v>
      </c>
      <c r="I98" s="11" t="str">
        <f>IF(H98=1,"Les effectifs valides représentent plus de 40 % des effectifs totaux.",IF(H98=0,"Les effectifs valides représentent moins de 40 % des effectifs totaux."," "))</f>
        <v xml:space="preserve"> </v>
      </c>
      <c r="L98" s="10"/>
    </row>
    <row r="99" spans="5:12" ht="24" x14ac:dyDescent="0.35">
      <c r="E99" s="2" t="s">
        <v>19</v>
      </c>
      <c r="F99" s="10"/>
      <c r="H99" s="12" t="str">
        <f>IF(H98=1,ABS(ROUND(100*O95,1)),IF(H98=0,"INCALCULABLE","#N/A"))</f>
        <v>#N/A</v>
      </c>
      <c r="I99" s="11" t="str">
        <f>IF(AND(O95&gt;0,H98=1),"Un écart de rémunération est constaté en faveur des hommes.",IF(AND(O95&lt;0,H98=1),"Un écart de rémunération est constaté en faveur des femmes."," "))</f>
        <v xml:space="preserve"> </v>
      </c>
      <c r="L99" s="10"/>
    </row>
    <row r="100" spans="5:12" ht="24" x14ac:dyDescent="0.35">
      <c r="E100" s="2" t="s">
        <v>20</v>
      </c>
      <c r="F100" s="10"/>
      <c r="H100" s="13" t="e">
        <f>IF(Paramètres!D4="50 à 250 salariés",VLOOKUP(H99,barèmes!M6:N27,2),VLOOKUP(H99,barèmes!B6:C27,2))</f>
        <v>#N/A</v>
      </c>
    </row>
  </sheetData>
  <mergeCells count="32">
    <mergeCell ref="G6:K8"/>
    <mergeCell ref="E91:E94"/>
    <mergeCell ref="E55:E58"/>
    <mergeCell ref="E59:E62"/>
    <mergeCell ref="E63:E66"/>
    <mergeCell ref="E67:E70"/>
    <mergeCell ref="E71:E74"/>
    <mergeCell ref="E75:E78"/>
    <mergeCell ref="E79:E82"/>
    <mergeCell ref="E83:E86"/>
    <mergeCell ref="E87:E90"/>
    <mergeCell ref="E51:E54"/>
    <mergeCell ref="M13:M14"/>
    <mergeCell ref="N13:N14"/>
    <mergeCell ref="O13:O14"/>
    <mergeCell ref="E15:E18"/>
    <mergeCell ref="E19:E22"/>
    <mergeCell ref="K95:L95"/>
    <mergeCell ref="E13:E14"/>
    <mergeCell ref="F13:F14"/>
    <mergeCell ref="G13:H13"/>
    <mergeCell ref="I13:I14"/>
    <mergeCell ref="J13:J14"/>
    <mergeCell ref="K13:L13"/>
    <mergeCell ref="E23:E26"/>
    <mergeCell ref="E27:E30"/>
    <mergeCell ref="E95:F95"/>
    <mergeCell ref="E31:E34"/>
    <mergeCell ref="E35:E38"/>
    <mergeCell ref="E39:E42"/>
    <mergeCell ref="E43:E46"/>
    <mergeCell ref="E47:E50"/>
  </mergeCells>
  <phoneticPr fontId="19" type="noConversion"/>
  <pageMargins left="0.7" right="0.7" top="0.75" bottom="0.75" header="0.3" footer="0.3"/>
  <pageSetup paperSize="9" scale="52"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9343C-7D2F-447E-9BA0-469565BCC700}">
  <sheetPr>
    <tabColor rgb="FF1E5155"/>
    <pageSetUpPr fitToPage="1"/>
  </sheetPr>
  <dimension ref="A1:O53"/>
  <sheetViews>
    <sheetView showGridLines="0" topLeftCell="C21" zoomScale="80" zoomScaleNormal="80" workbookViewId="0">
      <selection activeCell="F47" sqref="F47"/>
    </sheetView>
  </sheetViews>
  <sheetFormatPr baseColWidth="10" defaultRowHeight="16.5" outlineLevelRow="1" outlineLevelCol="1" x14ac:dyDescent="0.3"/>
  <cols>
    <col min="1" max="1" width="11" hidden="1" customWidth="1" outlineLevel="1"/>
    <col min="2" max="2" width="21.75" hidden="1" customWidth="1" outlineLevel="1"/>
    <col min="3" max="3" width="59.625" customWidth="1" collapsed="1"/>
    <col min="4" max="4" width="19.375" customWidth="1"/>
    <col min="5" max="5" width="21.875" customWidth="1"/>
    <col min="6" max="6" width="17.875" customWidth="1"/>
    <col min="7" max="9" width="16.75" customWidth="1"/>
    <col min="10" max="10" width="26.875" customWidth="1"/>
    <col min="11" max="11" width="28" hidden="1" customWidth="1"/>
    <col min="12" max="12" width="24.25" hidden="1" customWidth="1"/>
    <col min="13" max="13" width="22.5" hidden="1" customWidth="1"/>
    <col min="14" max="14" width="29" customWidth="1"/>
    <col min="15" max="15" width="22.375" customWidth="1"/>
  </cols>
  <sheetData>
    <row r="1" spans="1:15" ht="33" x14ac:dyDescent="0.3">
      <c r="C1" s="64" t="s">
        <v>91</v>
      </c>
      <c r="E1" s="1"/>
      <c r="G1" s="54"/>
      <c r="L1" s="124"/>
      <c r="M1" s="124"/>
      <c r="N1" s="125"/>
    </row>
    <row r="2" spans="1:15" ht="21.75" x14ac:dyDescent="0.3">
      <c r="C2" s="53" t="str">
        <f>"Objectif : Calcul du score s/ "&amp;IF(Paramètres!D4="50 à 250 salariés","35 points","20 points")</f>
        <v>Objectif : Calcul du score s/ 35 points</v>
      </c>
      <c r="N2" s="126"/>
    </row>
    <row r="3" spans="1:15" ht="17.25" x14ac:dyDescent="0.35">
      <c r="G3" s="60"/>
      <c r="N3" s="126"/>
    </row>
    <row r="4" spans="1:15" ht="21.75" x14ac:dyDescent="0.35">
      <c r="C4" s="63" t="s">
        <v>52</v>
      </c>
      <c r="G4" s="61"/>
      <c r="N4" s="126"/>
    </row>
    <row r="5" spans="1:15" ht="21.75" customHeight="1" x14ac:dyDescent="0.35">
      <c r="C5" s="235"/>
      <c r="D5" s="235"/>
      <c r="E5" s="235"/>
      <c r="F5" s="235"/>
      <c r="G5" s="61"/>
      <c r="N5" s="126"/>
    </row>
    <row r="6" spans="1:15" s="3" customFormat="1" ht="17.25" x14ac:dyDescent="0.3">
      <c r="C6" s="235"/>
      <c r="D6" s="235"/>
      <c r="E6" s="235"/>
      <c r="F6" s="235"/>
      <c r="G6" s="62"/>
      <c r="H6"/>
      <c r="I6"/>
      <c r="J6"/>
      <c r="K6"/>
      <c r="N6" s="182"/>
    </row>
    <row r="7" spans="1:15" s="3" customFormat="1" ht="21.75" x14ac:dyDescent="0.3">
      <c r="C7" s="63"/>
      <c r="G7" s="62"/>
      <c r="H7"/>
      <c r="I7"/>
      <c r="J7"/>
      <c r="K7"/>
      <c r="N7" s="182"/>
    </row>
    <row r="8" spans="1:15" s="3" customFormat="1" ht="21.75" x14ac:dyDescent="0.3">
      <c r="C8" s="63"/>
      <c r="G8" s="62"/>
      <c r="H8"/>
      <c r="I8"/>
      <c r="J8"/>
      <c r="K8"/>
      <c r="N8" s="182"/>
    </row>
    <row r="9" spans="1:15" s="3" customFormat="1" x14ac:dyDescent="0.3">
      <c r="H9"/>
      <c r="I9"/>
      <c r="J9"/>
      <c r="K9"/>
      <c r="N9" s="182"/>
    </row>
    <row r="10" spans="1:15" s="3" customFormat="1" x14ac:dyDescent="0.3">
      <c r="H10"/>
      <c r="I10"/>
      <c r="J10"/>
      <c r="K10"/>
      <c r="L10"/>
      <c r="M10"/>
      <c r="N10" s="183"/>
    </row>
    <row r="11" spans="1:15" s="3" customFormat="1" ht="21.75" x14ac:dyDescent="0.3">
      <c r="C11" s="63"/>
      <c r="K11" s="62"/>
      <c r="L11"/>
      <c r="M11"/>
      <c r="N11" s="56"/>
    </row>
    <row r="12" spans="1:15" ht="29.25" hidden="1" customHeight="1" outlineLevel="1" x14ac:dyDescent="0.3">
      <c r="D12" s="194" t="s">
        <v>28</v>
      </c>
      <c r="E12" s="194" t="s">
        <v>27</v>
      </c>
      <c r="F12" s="194" t="s">
        <v>28</v>
      </c>
      <c r="G12" s="194" t="s">
        <v>27</v>
      </c>
      <c r="K12" t="str">
        <f>_xll.Assistant.XL.MASQUERCOLONNESI(Paramètres!$D$4="50 à 250 salariés")</f>
        <v/>
      </c>
      <c r="L12" t="str">
        <f>_xll.Assistant.XL.MASQUERCOLONNESI(Paramètres!$D$4="50 à 250 salariés")</f>
        <v/>
      </c>
      <c r="M12" t="str">
        <f>_xll.Assistant.XL.MASQUERCOLONNESI(Paramètres!$D$4="50 à 250 salariés")</f>
        <v/>
      </c>
      <c r="N12" t="str">
        <f>_xll.Assistant.XL.MASQUERCOLONNESI(Paramètres!$D$4&lt;&gt;"50 à 250 salariés")</f>
        <v/>
      </c>
      <c r="O12" t="str">
        <f>_xll.Assistant.XL.MASQUERCOLONNESI(Paramètres!$D$4&lt;&gt;"50 à 250 salariés")</f>
        <v/>
      </c>
    </row>
    <row r="13" spans="1:15" ht="29.25" customHeight="1" collapsed="1" x14ac:dyDescent="0.3">
      <c r="D13" s="51"/>
      <c r="E13" s="51"/>
      <c r="F13" s="51"/>
      <c r="G13" s="51"/>
    </row>
    <row r="14" spans="1:15" ht="71.25" customHeight="1" x14ac:dyDescent="0.3">
      <c r="C14" s="220" t="str">
        <f>Paramètres!D24</f>
        <v>Info libre</v>
      </c>
      <c r="D14" s="220" t="s">
        <v>51</v>
      </c>
      <c r="E14" s="220"/>
      <c r="F14" s="221" t="s">
        <v>7</v>
      </c>
      <c r="G14" s="222"/>
      <c r="H14" s="221" t="s">
        <v>113</v>
      </c>
      <c r="I14" s="222"/>
      <c r="J14" s="225" t="s">
        <v>229</v>
      </c>
      <c r="K14" s="225" t="s">
        <v>8</v>
      </c>
      <c r="L14" s="230" t="s">
        <v>114</v>
      </c>
      <c r="M14" s="225" t="s">
        <v>10</v>
      </c>
      <c r="N14" s="233" t="s">
        <v>144</v>
      </c>
      <c r="O14" s="225" t="s">
        <v>146</v>
      </c>
    </row>
    <row r="15" spans="1:15" ht="22.5" x14ac:dyDescent="0.3">
      <c r="C15" s="220"/>
      <c r="D15" s="39" t="s">
        <v>11</v>
      </c>
      <c r="E15" s="39" t="s">
        <v>12</v>
      </c>
      <c r="F15" s="39" t="s">
        <v>11</v>
      </c>
      <c r="G15" s="39" t="s">
        <v>12</v>
      </c>
      <c r="H15" s="39" t="s">
        <v>11</v>
      </c>
      <c r="I15" s="39" t="s">
        <v>12</v>
      </c>
      <c r="J15" s="226"/>
      <c r="K15" s="226"/>
      <c r="L15" s="231"/>
      <c r="M15" s="229"/>
      <c r="N15" s="234"/>
      <c r="O15" s="226"/>
    </row>
    <row r="16" spans="1:15" ht="24" x14ac:dyDescent="0.3">
      <c r="A16" s="51" t="str">
        <f>_xll.Assistant.XL.MASQUERLIGNESI(OR(Paramètres!$D$4="50 à 250 salariés",OR($B16="0",$B16=0)))</f>
        <v/>
      </c>
      <c r="B16" s="51" t="str">
        <f>IF(Paramètres!$D$24="Coefficient",Paramètres!$X3,IF(Paramètres!$D$24="Niveau",Paramètres!$AB3,IF(Paramètres!$D$24="CSP H/F","Ouvrier",IF(Paramètres!$D$24="Info libre",Paramètres!$AF3,"0"))))</f>
        <v>Catégorie 0</v>
      </c>
      <c r="C16" s="39" t="str">
        <f>B16</f>
        <v>Catégorie 0</v>
      </c>
      <c r="D16" s="58">
        <f>IF($C$14="Coefficient",SUMIFS(TableauB15_1[Nb],TableauB15_1[Sexe],'Ecart augmentations'!D$12,TableauB15_1[Totalisation Augmentations],1,TableauB15_1[Coefficient],'Ecart augmentations'!$B16),IF($C$14="Niveau",SUMIFS(TableauB15_1[Nb],TableauB15_1[Sexe],'Ecart augmentations'!D$12,TableauB15_1[Totalisation Augmentations],1,TableauB15_1[Niveau],'Ecart augmentations'!$B16),IF($C$14="CSP H/F",SUMIFS(TableauB15_1[Nb],TableauB15_1[Sexe],'Ecart augmentations'!D$12,TableauB15_1[Totalisation Augmentations],1,TableauB15_1[CSP Parite],'Ecart augmentations'!$B16),IF($C$14="Info libre",SUMIFS(TableauB15_1[Nb],TableauB15_1[Sexe],'Ecart augmentations'!D$12,TableauB15_1[Totalisation Augmentations],1,TableauB15_1[Info libre],'Ecart augmentations'!$B16)))))</f>
        <v>0</v>
      </c>
      <c r="E16" s="58">
        <f>IF($C$14="Coefficient",SUMIFS(TableauB15_1[Nb],TableauB15_1[Sexe],'Ecart augmentations'!E$12,TableauB15_1[Totalisation Augmentations],1,TableauB15_1[Coefficient],'Ecart augmentations'!$B16),IF($C$14="Niveau",SUMIFS(TableauB15_1[Nb],TableauB15_1[Sexe],'Ecart augmentations'!E$12,TableauB15_1[Totalisation Augmentations],1,TableauB15_1[Niveau],'Ecart augmentations'!$B16),IF($C$14="CSP H/F",SUMIFS(TableauB15_1[Nb],TableauB15_1[Sexe],'Ecart augmentations'!E$12,TableauB15_1[Totalisation Augmentations],1,TableauB15_1[CSP Parite],'Ecart augmentations'!$B16),IF($C$14="Info libre",SUMIFS(TableauB15_1[Nb],TableauB15_1[Sexe],'Ecart augmentations'!E$12,TableauB15_1[Totalisation Augmentations],1,TableauB15_1[Info libre],'Ecart augmentations'!$B16)))))</f>
        <v>0</v>
      </c>
      <c r="F16" s="100">
        <f>SUMIF('Ecart rémunérations'!$B$15:$B$94,'Ecart augmentations'!B16,'Ecart rémunérations'!$K$15:$K$94)</f>
        <v>0</v>
      </c>
      <c r="G16" s="100">
        <f>SUMIF('Ecart rémunérations'!$B$15:$B$94,'Ecart augmentations'!B16,'Ecart rémunérations'!$L$15:$L$94)</f>
        <v>0</v>
      </c>
      <c r="H16" s="97">
        <f>IFERROR(D16/F16,0)</f>
        <v>0</v>
      </c>
      <c r="I16" s="97">
        <f>IFERROR(E16/G16,0)</f>
        <v>0</v>
      </c>
      <c r="J16" s="97">
        <f>IF(AND(I16&gt;=0,H16&gt;=0),I16-H16," ")</f>
        <v>0</v>
      </c>
      <c r="K16" s="58">
        <f>IF(AND(F16&gt;=10,G16&gt;=10),1,0)</f>
        <v>0</v>
      </c>
      <c r="L16" s="129">
        <f>K16*SUM(F16:G16)</f>
        <v>0</v>
      </c>
      <c r="M16" s="98">
        <f t="shared" ref="M16:M35" si="0">IF(K16=1,J16*L16/L$36,0)</f>
        <v>0</v>
      </c>
      <c r="N16" s="123"/>
      <c r="O16" s="117"/>
    </row>
    <row r="17" spans="1:15" ht="24" x14ac:dyDescent="0.3">
      <c r="A17" s="51" t="str">
        <f>_xll.Assistant.XL.MASQUERLIGNESI(OR(Paramètres!$D$4="50 à 250 salariés",OR($B17="0",$B17=0)))</f>
        <v/>
      </c>
      <c r="B17" s="51" t="str">
        <f>IF(Paramètres!$D$24="Coefficient",Paramètres!$X4,IF(Paramètres!$D$24="Niveau",Paramètres!$AB4,IF(Paramètres!$D$24="CSP H/F","Employé",IF(Paramètres!$D$24="Info libre",Paramètres!$AF4,"0"))))</f>
        <v>Catégorie 1</v>
      </c>
      <c r="C17" s="39" t="str">
        <f t="shared" ref="C17:C35" si="1">B17</f>
        <v>Catégorie 1</v>
      </c>
      <c r="D17" s="58">
        <f>IF($C$14="Coefficient",SUMIFS(TableauB15_1[Nb],TableauB15_1[Sexe],'Ecart augmentations'!D$12,TableauB15_1[Totalisation Augmentations],1,TableauB15_1[Coefficient],'Ecart augmentations'!$B17),IF($C$14="Niveau",SUMIFS(TableauB15_1[Nb],TableauB15_1[Sexe],'Ecart augmentations'!D$12,TableauB15_1[Totalisation Augmentations],1,TableauB15_1[Niveau],'Ecart augmentations'!$B17),IF($C$14="CSP H/F",SUMIFS(TableauB15_1[Nb],TableauB15_1[Sexe],'Ecart augmentations'!D$12,TableauB15_1[Totalisation Augmentations],1,TableauB15_1[CSP Parite],'Ecart augmentations'!$B17),IF($C$14="Info libre",SUMIFS(TableauB15_1[Nb],TableauB15_1[Sexe],'Ecart augmentations'!D$12,TableauB15_1[Totalisation Augmentations],1,TableauB15_1[Info libre],'Ecart augmentations'!$B17)))))</f>
        <v>0</v>
      </c>
      <c r="E17" s="58">
        <f>IF($C$14="Coefficient",SUMIFS(TableauB15_1[Nb],TableauB15_1[Sexe],'Ecart augmentations'!E$12,TableauB15_1[Totalisation Augmentations],1,TableauB15_1[Coefficient],'Ecart augmentations'!$B17),IF($C$14="Niveau",SUMIFS(TableauB15_1[Nb],TableauB15_1[Sexe],'Ecart augmentations'!E$12,TableauB15_1[Totalisation Augmentations],1,TableauB15_1[Niveau],'Ecart augmentations'!$B17),IF($C$14="CSP H/F",SUMIFS(TableauB15_1[Nb],TableauB15_1[Sexe],'Ecart augmentations'!E$12,TableauB15_1[Totalisation Augmentations],1,TableauB15_1[CSP Parite],'Ecart augmentations'!$B17),IF($C$14="Info libre",SUMIFS(TableauB15_1[Nb],TableauB15_1[Sexe],'Ecart augmentations'!E$12,TableauB15_1[Totalisation Augmentations],1,TableauB15_1[Info libre],'Ecart augmentations'!$B17)))))</f>
        <v>0</v>
      </c>
      <c r="F17" s="100">
        <f>SUMIF('Ecart rémunérations'!$B$15:$B$94,'Ecart augmentations'!B17,'Ecart rémunérations'!$K$15:$K$94)</f>
        <v>0</v>
      </c>
      <c r="G17" s="100">
        <f>SUMIF('Ecart rémunérations'!$B$15:$B$94,'Ecart augmentations'!B17,'Ecart rémunérations'!$L$15:$L$94)</f>
        <v>0</v>
      </c>
      <c r="H17" s="97">
        <f t="shared" ref="H17:H35" si="2">IFERROR(D17/F17,0)</f>
        <v>0</v>
      </c>
      <c r="I17" s="97">
        <f t="shared" ref="I17:I35" si="3">IFERROR(E17/G17,0)</f>
        <v>0</v>
      </c>
      <c r="J17" s="97">
        <f t="shared" ref="J17:J35" si="4">IF(AND(I17&gt;=0,H17&gt;=0),I17-H17," ")</f>
        <v>0</v>
      </c>
      <c r="K17" s="58">
        <f t="shared" ref="K17:K35" si="5">IF(AND(F17&gt;=10,G17&gt;=10),1,0)</f>
        <v>0</v>
      </c>
      <c r="L17" s="129">
        <f t="shared" ref="L17:L35" si="6">K17*SUM(F17:G17)</f>
        <v>0</v>
      </c>
      <c r="M17" s="98">
        <f t="shared" si="0"/>
        <v>0</v>
      </c>
      <c r="O17" s="118"/>
    </row>
    <row r="18" spans="1:15" ht="24" x14ac:dyDescent="0.3">
      <c r="A18" s="51" t="str">
        <f>_xll.Assistant.XL.MASQUERLIGNESI(OR(Paramètres!$D$4="50 à 250 salariés",OR($B18="0",$B18=0)))</f>
        <v/>
      </c>
      <c r="B18" s="51" t="str">
        <f>IF(Paramètres!$D$24="Coefficient",Paramètres!$X5,IF(Paramètres!$D$24="Niveau",Paramètres!$AB5,IF(Paramètres!$D$24="CSP H/F","Technicien et agent de maîtrise",IF(Paramètres!$D$24="Info libre",Paramètres!$AF5,"0"))))</f>
        <v>Catégorie 2</v>
      </c>
      <c r="C18" s="39" t="str">
        <f t="shared" si="1"/>
        <v>Catégorie 2</v>
      </c>
      <c r="D18" s="58">
        <f>IF($C$14="Coefficient",SUMIFS(TableauB15_1[Nb],TableauB15_1[Sexe],'Ecart augmentations'!D$12,TableauB15_1[Totalisation Augmentations],1,TableauB15_1[Coefficient],'Ecart augmentations'!$B18),IF($C$14="Niveau",SUMIFS(TableauB15_1[Nb],TableauB15_1[Sexe],'Ecart augmentations'!D$12,TableauB15_1[Totalisation Augmentations],1,TableauB15_1[Niveau],'Ecart augmentations'!$B18),IF($C$14="CSP H/F",SUMIFS(TableauB15_1[Nb],TableauB15_1[Sexe],'Ecart augmentations'!D$12,TableauB15_1[Totalisation Augmentations],1,TableauB15_1[CSP Parite],'Ecart augmentations'!$B18),IF($C$14="Info libre",SUMIFS(TableauB15_1[Nb],TableauB15_1[Sexe],'Ecart augmentations'!D$12,TableauB15_1[Totalisation Augmentations],1,TableauB15_1[Info libre],'Ecart augmentations'!$B18)))))</f>
        <v>0</v>
      </c>
      <c r="E18" s="58">
        <f>IF($C$14="Coefficient",SUMIFS(TableauB15_1[Nb],TableauB15_1[Sexe],'Ecart augmentations'!E$12,TableauB15_1[Totalisation Augmentations],1,TableauB15_1[Coefficient],'Ecart augmentations'!$B18),IF($C$14="Niveau",SUMIFS(TableauB15_1[Nb],TableauB15_1[Sexe],'Ecart augmentations'!E$12,TableauB15_1[Totalisation Augmentations],1,TableauB15_1[Niveau],'Ecart augmentations'!$B18),IF($C$14="CSP H/F",SUMIFS(TableauB15_1[Nb],TableauB15_1[Sexe],'Ecart augmentations'!E$12,TableauB15_1[Totalisation Augmentations],1,TableauB15_1[CSP Parite],'Ecart augmentations'!$B18),IF($C$14="Info libre",SUMIFS(TableauB15_1[Nb],TableauB15_1[Sexe],'Ecart augmentations'!E$12,TableauB15_1[Totalisation Augmentations],1,TableauB15_1[Info libre],'Ecart augmentations'!$B18)))))</f>
        <v>0</v>
      </c>
      <c r="F18" s="100">
        <f>SUMIF('Ecart rémunérations'!$B$15:$B$94,'Ecart augmentations'!B18,'Ecart rémunérations'!$K$15:$K$94)</f>
        <v>0</v>
      </c>
      <c r="G18" s="100">
        <f>SUMIF('Ecart rémunérations'!$B$15:$B$94,'Ecart augmentations'!B18,'Ecart rémunérations'!$L$15:$L$94)</f>
        <v>0</v>
      </c>
      <c r="H18" s="97">
        <f t="shared" si="2"/>
        <v>0</v>
      </c>
      <c r="I18" s="97">
        <f t="shared" si="3"/>
        <v>0</v>
      </c>
      <c r="J18" s="97">
        <f t="shared" si="4"/>
        <v>0</v>
      </c>
      <c r="K18" s="58">
        <f t="shared" si="5"/>
        <v>0</v>
      </c>
      <c r="L18" s="129">
        <f t="shared" si="6"/>
        <v>0</v>
      </c>
      <c r="M18" s="98">
        <f t="shared" si="0"/>
        <v>0</v>
      </c>
      <c r="O18" s="118"/>
    </row>
    <row r="19" spans="1:15" ht="24" x14ac:dyDescent="0.3">
      <c r="A19" s="51" t="str">
        <f>_xll.Assistant.XL.MASQUERLIGNESI(OR(Paramètres!$D$4="50 à 250 salariés",OR($B19="0",$B19=0)))</f>
        <v/>
      </c>
      <c r="B19" s="51" t="str">
        <f>IF(Paramètres!$D$24="Coefficient",Paramètres!$X6,IF(Paramètres!$D$24="Niveau",Paramètres!$AB6,IF(Paramètres!$D$24="CSP H/F","Ingénieur et cadre",IF(Paramètres!$D$24="Info libre",Paramètres!$AF6,"0"))))</f>
        <v>Catégorie 3</v>
      </c>
      <c r="C19" s="39" t="str">
        <f t="shared" si="1"/>
        <v>Catégorie 3</v>
      </c>
      <c r="D19" s="58">
        <f>IF($C$14="Coefficient",SUMIFS(TableauB15_1[Nb],TableauB15_1[Sexe],'Ecart augmentations'!D$12,TableauB15_1[Totalisation Augmentations],1,TableauB15_1[Coefficient],'Ecart augmentations'!$B19),IF($C$14="Niveau",SUMIFS(TableauB15_1[Nb],TableauB15_1[Sexe],'Ecart augmentations'!D$12,TableauB15_1[Totalisation Augmentations],1,TableauB15_1[Niveau],'Ecart augmentations'!$B19),IF($C$14="CSP H/F",SUMIFS(TableauB15_1[Nb],TableauB15_1[Sexe],'Ecart augmentations'!D$12,TableauB15_1[Totalisation Augmentations],1,TableauB15_1[CSP Parite],'Ecart augmentations'!$B19),IF($C$14="Info libre",SUMIFS(TableauB15_1[Nb],TableauB15_1[Sexe],'Ecart augmentations'!D$12,TableauB15_1[Totalisation Augmentations],1,TableauB15_1[Info libre],'Ecart augmentations'!$B19)))))</f>
        <v>0</v>
      </c>
      <c r="E19" s="58">
        <f>IF($C$14="Coefficient",SUMIFS(TableauB15_1[Nb],TableauB15_1[Sexe],'Ecart augmentations'!E$12,TableauB15_1[Totalisation Augmentations],1,TableauB15_1[Coefficient],'Ecart augmentations'!$B19),IF($C$14="Niveau",SUMIFS(TableauB15_1[Nb],TableauB15_1[Sexe],'Ecart augmentations'!E$12,TableauB15_1[Totalisation Augmentations],1,TableauB15_1[Niveau],'Ecart augmentations'!$B19),IF($C$14="CSP H/F",SUMIFS(TableauB15_1[Nb],TableauB15_1[Sexe],'Ecart augmentations'!E$12,TableauB15_1[Totalisation Augmentations],1,TableauB15_1[CSP Parite],'Ecart augmentations'!$B19),IF($C$14="Info libre",SUMIFS(TableauB15_1[Nb],TableauB15_1[Sexe],'Ecart augmentations'!E$12,TableauB15_1[Totalisation Augmentations],1,TableauB15_1[Info libre],'Ecart augmentations'!$B19)))))</f>
        <v>0</v>
      </c>
      <c r="F19" s="100">
        <f>SUMIF('Ecart rémunérations'!$B$15:$B$94,'Ecart augmentations'!B19,'Ecart rémunérations'!$K$15:$K$94)</f>
        <v>0</v>
      </c>
      <c r="G19" s="100">
        <f>SUMIF('Ecart rémunérations'!$B$15:$B$94,'Ecart augmentations'!B19,'Ecart rémunérations'!$L$15:$L$94)</f>
        <v>0</v>
      </c>
      <c r="H19" s="97">
        <f t="shared" si="2"/>
        <v>0</v>
      </c>
      <c r="I19" s="97">
        <f t="shared" si="3"/>
        <v>0</v>
      </c>
      <c r="J19" s="97">
        <f t="shared" si="4"/>
        <v>0</v>
      </c>
      <c r="K19" s="58">
        <f t="shared" si="5"/>
        <v>0</v>
      </c>
      <c r="L19" s="129">
        <f t="shared" si="6"/>
        <v>0</v>
      </c>
      <c r="M19" s="98">
        <f t="shared" si="0"/>
        <v>0</v>
      </c>
      <c r="O19" s="118"/>
    </row>
    <row r="20" spans="1:15" ht="24" x14ac:dyDescent="0.3">
      <c r="A20" s="51" t="str">
        <f>_xll.Assistant.XL.MASQUERLIGNESI(OR(Paramètres!$D$4="50 à 250 salariés",OR($B20="0",$B20=0)))</f>
        <v/>
      </c>
      <c r="B20" t="str">
        <f>IF(Paramètres!$D$24="Coefficient",Paramètres!$X7,IF(Paramètres!$D$24="Niveau",Paramètres!$AB7,IF(Paramètres!$D$24="CSP H/F","0",IF(Paramètres!$D$24="Info libre",Paramètres!$AF7,"0"))))</f>
        <v>Catégorie 4</v>
      </c>
      <c r="C20" s="39" t="str">
        <f t="shared" si="1"/>
        <v>Catégorie 4</v>
      </c>
      <c r="D20" s="58">
        <f>IF($C$14="Coefficient",SUMIFS(TableauB15_1[Nb],TableauB15_1[Sexe],'Ecart augmentations'!D$12,TableauB15_1[Totalisation Augmentations],1,TableauB15_1[Coefficient],'Ecart augmentations'!$B20),IF($C$14="Niveau",SUMIFS(TableauB15_1[Nb],TableauB15_1[Sexe],'Ecart augmentations'!D$12,TableauB15_1[Totalisation Augmentations],1,TableauB15_1[Niveau],'Ecart augmentations'!$B20),IF($C$14="CSP H/F",SUMIFS(TableauB15_1[Nb],TableauB15_1[Sexe],'Ecart augmentations'!D$12,TableauB15_1[Totalisation Augmentations],1,TableauB15_1[CSP Parite],'Ecart augmentations'!$B20),IF($C$14="Info libre",SUMIFS(TableauB15_1[Nb],TableauB15_1[Sexe],'Ecart augmentations'!D$12,TableauB15_1[Totalisation Augmentations],1,TableauB15_1[Info libre],'Ecart augmentations'!$B20)))))</f>
        <v>0</v>
      </c>
      <c r="E20" s="58">
        <f>IF($C$14="Coefficient",SUMIFS(TableauB15_1[Nb],TableauB15_1[Sexe],'Ecart augmentations'!E$12,TableauB15_1[Totalisation Augmentations],1,TableauB15_1[Coefficient],'Ecart augmentations'!$B20),IF($C$14="Niveau",SUMIFS(TableauB15_1[Nb],TableauB15_1[Sexe],'Ecart augmentations'!E$12,TableauB15_1[Totalisation Augmentations],1,TableauB15_1[Niveau],'Ecart augmentations'!$B20),IF($C$14="CSP H/F",SUMIFS(TableauB15_1[Nb],TableauB15_1[Sexe],'Ecart augmentations'!E$12,TableauB15_1[Totalisation Augmentations],1,TableauB15_1[CSP Parite],'Ecart augmentations'!$B20),IF($C$14="Info libre",SUMIFS(TableauB15_1[Nb],TableauB15_1[Sexe],'Ecart augmentations'!E$12,TableauB15_1[Totalisation Augmentations],1,TableauB15_1[Info libre],'Ecart augmentations'!$B20)))))</f>
        <v>0</v>
      </c>
      <c r="F20" s="100">
        <f>SUMIF('Ecart rémunérations'!$B$15:$B$94,'Ecart augmentations'!B20,'Ecart rémunérations'!$K$15:$K$94)</f>
        <v>0</v>
      </c>
      <c r="G20" s="100">
        <f>SUMIF('Ecart rémunérations'!$B$15:$B$94,'Ecart augmentations'!B20,'Ecart rémunérations'!$L$15:$L$94)</f>
        <v>0</v>
      </c>
      <c r="H20" s="97">
        <f t="shared" si="2"/>
        <v>0</v>
      </c>
      <c r="I20" s="97">
        <f t="shared" si="3"/>
        <v>0</v>
      </c>
      <c r="J20" s="97">
        <f t="shared" si="4"/>
        <v>0</v>
      </c>
      <c r="K20" s="58">
        <f t="shared" si="5"/>
        <v>0</v>
      </c>
      <c r="L20" s="129">
        <f t="shared" si="6"/>
        <v>0</v>
      </c>
      <c r="M20" s="98">
        <f t="shared" si="0"/>
        <v>0</v>
      </c>
      <c r="O20" s="118"/>
    </row>
    <row r="21" spans="1:15" ht="24" x14ac:dyDescent="0.3">
      <c r="A21" s="51" t="str">
        <f>_xll.Assistant.XL.MASQUERLIGNESI(OR(Paramètres!$D$4="50 à 250 salariés",OR($B21="0",$B21=0)))</f>
        <v/>
      </c>
      <c r="B21" t="str">
        <f>IF(Paramètres!$D$24="Coefficient",Paramètres!$X8,IF(Paramètres!$D$24="Niveau",Paramètres!$AB8,IF(Paramètres!$D$24="CSP H/F","0",IF(Paramètres!$D$24="Info libre",Paramètres!$AF8,"0"))))</f>
        <v>Catégorie 5</v>
      </c>
      <c r="C21" s="39" t="str">
        <f t="shared" si="1"/>
        <v>Catégorie 5</v>
      </c>
      <c r="D21" s="58">
        <f>IF($C$14="Coefficient",SUMIFS(TableauB15_1[Nb],TableauB15_1[Sexe],'Ecart augmentations'!D$12,TableauB15_1[Totalisation Augmentations],1,TableauB15_1[Coefficient],'Ecart augmentations'!$B21),IF($C$14="Niveau",SUMIFS(TableauB15_1[Nb],TableauB15_1[Sexe],'Ecart augmentations'!D$12,TableauB15_1[Totalisation Augmentations],1,TableauB15_1[Niveau],'Ecart augmentations'!$B21),IF($C$14="CSP H/F",SUMIFS(TableauB15_1[Nb],TableauB15_1[Sexe],'Ecart augmentations'!D$12,TableauB15_1[Totalisation Augmentations],1,TableauB15_1[CSP Parite],'Ecart augmentations'!$B21),IF($C$14="Info libre",SUMIFS(TableauB15_1[Nb],TableauB15_1[Sexe],'Ecart augmentations'!D$12,TableauB15_1[Totalisation Augmentations],1,TableauB15_1[Info libre],'Ecart augmentations'!$B21)))))</f>
        <v>0</v>
      </c>
      <c r="E21" s="58">
        <f>IF($C$14="Coefficient",SUMIFS(TableauB15_1[Nb],TableauB15_1[Sexe],'Ecart augmentations'!E$12,TableauB15_1[Totalisation Augmentations],1,TableauB15_1[Coefficient],'Ecart augmentations'!$B21),IF($C$14="Niveau",SUMIFS(TableauB15_1[Nb],TableauB15_1[Sexe],'Ecart augmentations'!E$12,TableauB15_1[Totalisation Augmentations],1,TableauB15_1[Niveau],'Ecart augmentations'!$B21),IF($C$14="CSP H/F",SUMIFS(TableauB15_1[Nb],TableauB15_1[Sexe],'Ecart augmentations'!E$12,TableauB15_1[Totalisation Augmentations],1,TableauB15_1[CSP Parite],'Ecart augmentations'!$B21),IF($C$14="Info libre",SUMIFS(TableauB15_1[Nb],TableauB15_1[Sexe],'Ecart augmentations'!E$12,TableauB15_1[Totalisation Augmentations],1,TableauB15_1[Info libre],'Ecart augmentations'!$B21)))))</f>
        <v>0</v>
      </c>
      <c r="F21" s="100">
        <f>SUMIF('Ecart rémunérations'!$B$15:$B$94,'Ecart augmentations'!B21,'Ecart rémunérations'!$K$15:$K$94)</f>
        <v>0</v>
      </c>
      <c r="G21" s="100">
        <f>SUMIF('Ecart rémunérations'!$B$15:$B$94,'Ecart augmentations'!B21,'Ecart rémunérations'!$L$15:$L$94)</f>
        <v>0</v>
      </c>
      <c r="H21" s="97">
        <f t="shared" si="2"/>
        <v>0</v>
      </c>
      <c r="I21" s="97">
        <f t="shared" si="3"/>
        <v>0</v>
      </c>
      <c r="J21" s="97">
        <f t="shared" si="4"/>
        <v>0</v>
      </c>
      <c r="K21" s="58">
        <f t="shared" si="5"/>
        <v>0</v>
      </c>
      <c r="L21" s="129">
        <f t="shared" si="6"/>
        <v>0</v>
      </c>
      <c r="M21" s="98">
        <f t="shared" si="0"/>
        <v>0</v>
      </c>
      <c r="O21" s="118"/>
    </row>
    <row r="22" spans="1:15" ht="24" x14ac:dyDescent="0.3">
      <c r="A22" s="51" t="str">
        <f>_xll.Assistant.XL.MASQUERLIGNESI(OR(Paramètres!$D$4="50 à 250 salariés",OR($B22="0",$B22=0)))</f>
        <v/>
      </c>
      <c r="B22">
        <f>IF(Paramètres!$D$24="Coefficient",Paramètres!$X9,IF(Paramètres!$D$24="Niveau",Paramètres!$AB9,IF(Paramètres!$D$24="CSP H/F","0",IF(Paramètres!$D$24="Info libre",Paramètres!$AF9,"0"))))</f>
        <v>0</v>
      </c>
      <c r="C22" s="39">
        <f t="shared" si="1"/>
        <v>0</v>
      </c>
      <c r="D22" s="58">
        <f>IF($C$14="Coefficient",SUMIFS(TableauB15_1[Nb],TableauB15_1[Sexe],'Ecart augmentations'!D$12,TableauB15_1[Totalisation Augmentations],1,TableauB15_1[Coefficient],'Ecart augmentations'!$B22),IF($C$14="Niveau",SUMIFS(TableauB15_1[Nb],TableauB15_1[Sexe],'Ecart augmentations'!D$12,TableauB15_1[Totalisation Augmentations],1,TableauB15_1[Niveau],'Ecart augmentations'!$B22),IF($C$14="CSP H/F",SUMIFS(TableauB15_1[Nb],TableauB15_1[Sexe],'Ecart augmentations'!D$12,TableauB15_1[Totalisation Augmentations],1,TableauB15_1[CSP Parite],'Ecart augmentations'!$B22),IF($C$14="Info libre",SUMIFS(TableauB15_1[Nb],TableauB15_1[Sexe],'Ecart augmentations'!D$12,TableauB15_1[Totalisation Augmentations],1,TableauB15_1[Info libre],'Ecart augmentations'!$B22)))))</f>
        <v>0</v>
      </c>
      <c r="E22" s="58">
        <f>IF($C$14="Coefficient",SUMIFS(TableauB15_1[Nb],TableauB15_1[Sexe],'Ecart augmentations'!E$12,TableauB15_1[Totalisation Augmentations],1,TableauB15_1[Coefficient],'Ecart augmentations'!$B22),IF($C$14="Niveau",SUMIFS(TableauB15_1[Nb],TableauB15_1[Sexe],'Ecart augmentations'!E$12,TableauB15_1[Totalisation Augmentations],1,TableauB15_1[Niveau],'Ecart augmentations'!$B22),IF($C$14="CSP H/F",SUMIFS(TableauB15_1[Nb],TableauB15_1[Sexe],'Ecart augmentations'!E$12,TableauB15_1[Totalisation Augmentations],1,TableauB15_1[CSP Parite],'Ecart augmentations'!$B22),IF($C$14="Info libre",SUMIFS(TableauB15_1[Nb],TableauB15_1[Sexe],'Ecart augmentations'!E$12,TableauB15_1[Totalisation Augmentations],1,TableauB15_1[Info libre],'Ecart augmentations'!$B22)))))</f>
        <v>0</v>
      </c>
      <c r="F22" s="100">
        <f>SUMIF('Ecart rémunérations'!$B$15:$B$94,'Ecart augmentations'!B22,'Ecart rémunérations'!$K$15:$K$94)</f>
        <v>0</v>
      </c>
      <c r="G22" s="100">
        <f>SUMIF('Ecart rémunérations'!$B$15:$B$94,'Ecart augmentations'!B22,'Ecart rémunérations'!$L$15:$L$94)</f>
        <v>0</v>
      </c>
      <c r="H22" s="97">
        <f t="shared" si="2"/>
        <v>0</v>
      </c>
      <c r="I22" s="97">
        <f t="shared" si="3"/>
        <v>0</v>
      </c>
      <c r="J22" s="97">
        <f t="shared" si="4"/>
        <v>0</v>
      </c>
      <c r="K22" s="58">
        <f t="shared" si="5"/>
        <v>0</v>
      </c>
      <c r="L22" s="129">
        <f t="shared" si="6"/>
        <v>0</v>
      </c>
      <c r="M22" s="98">
        <f t="shared" si="0"/>
        <v>0</v>
      </c>
      <c r="O22" s="118"/>
    </row>
    <row r="23" spans="1:15" ht="24" x14ac:dyDescent="0.3">
      <c r="A23" s="51" t="str">
        <f>_xll.Assistant.XL.MASQUERLIGNESI(OR(Paramètres!$D$4="50 à 250 salariés",OR($B23="0",$B23=0)))</f>
        <v/>
      </c>
      <c r="B23">
        <f>IF(Paramètres!$D$24="Coefficient",Paramètres!$X10,IF(Paramètres!$D$24="Niveau",Paramètres!$AB10,IF(Paramètres!$D$24="CSP H/F","0",IF(Paramètres!$D$24="Info libre",Paramètres!$AF10,"0"))))</f>
        <v>0</v>
      </c>
      <c r="C23" s="39">
        <f t="shared" si="1"/>
        <v>0</v>
      </c>
      <c r="D23" s="58">
        <f>IF($C$14="Coefficient",SUMIFS(TableauB15_1[Nb],TableauB15_1[Sexe],'Ecart augmentations'!D$12,TableauB15_1[Totalisation Augmentations],1,TableauB15_1[Coefficient],'Ecart augmentations'!$B23),IF($C$14="Niveau",SUMIFS(TableauB15_1[Nb],TableauB15_1[Sexe],'Ecart augmentations'!D$12,TableauB15_1[Totalisation Augmentations],1,TableauB15_1[Niveau],'Ecart augmentations'!$B23),IF($C$14="CSP H/F",SUMIFS(TableauB15_1[Nb],TableauB15_1[Sexe],'Ecart augmentations'!D$12,TableauB15_1[Totalisation Augmentations],1,TableauB15_1[CSP Parite],'Ecart augmentations'!$B23),IF($C$14="Info libre",SUMIFS(TableauB15_1[Nb],TableauB15_1[Sexe],'Ecart augmentations'!D$12,TableauB15_1[Totalisation Augmentations],1,TableauB15_1[Info libre],'Ecart augmentations'!$B23)))))</f>
        <v>0</v>
      </c>
      <c r="E23" s="58">
        <f>IF($C$14="Coefficient",SUMIFS(TableauB15_1[Nb],TableauB15_1[Sexe],'Ecart augmentations'!E$12,TableauB15_1[Totalisation Augmentations],1,TableauB15_1[Coefficient],'Ecart augmentations'!$B23),IF($C$14="Niveau",SUMIFS(TableauB15_1[Nb],TableauB15_1[Sexe],'Ecart augmentations'!E$12,TableauB15_1[Totalisation Augmentations],1,TableauB15_1[Niveau],'Ecart augmentations'!$B23),IF($C$14="CSP H/F",SUMIFS(TableauB15_1[Nb],TableauB15_1[Sexe],'Ecart augmentations'!E$12,TableauB15_1[Totalisation Augmentations],1,TableauB15_1[CSP Parite],'Ecart augmentations'!$B23),IF($C$14="Info libre",SUMIFS(TableauB15_1[Nb],TableauB15_1[Sexe],'Ecart augmentations'!E$12,TableauB15_1[Totalisation Augmentations],1,TableauB15_1[Info libre],'Ecart augmentations'!$B23)))))</f>
        <v>0</v>
      </c>
      <c r="F23" s="100">
        <f>SUMIF('Ecart rémunérations'!$B$15:$B$94,'Ecart augmentations'!B23,'Ecart rémunérations'!$K$15:$K$94)</f>
        <v>0</v>
      </c>
      <c r="G23" s="100">
        <f>SUMIF('Ecart rémunérations'!$B$15:$B$94,'Ecart augmentations'!B23,'Ecart rémunérations'!$L$15:$L$94)</f>
        <v>0</v>
      </c>
      <c r="H23" s="97">
        <f t="shared" si="2"/>
        <v>0</v>
      </c>
      <c r="I23" s="97">
        <f t="shared" si="3"/>
        <v>0</v>
      </c>
      <c r="J23" s="97">
        <f t="shared" si="4"/>
        <v>0</v>
      </c>
      <c r="K23" s="58">
        <f t="shared" si="5"/>
        <v>0</v>
      </c>
      <c r="L23" s="129">
        <f t="shared" si="6"/>
        <v>0</v>
      </c>
      <c r="M23" s="98">
        <f t="shared" si="0"/>
        <v>0</v>
      </c>
      <c r="O23" s="118"/>
    </row>
    <row r="24" spans="1:15" ht="24" x14ac:dyDescent="0.3">
      <c r="A24" s="51" t="str">
        <f>_xll.Assistant.XL.MASQUERLIGNESI(OR(Paramètres!$D$4="50 à 250 salariés",OR($B24="0",$B24=0)))</f>
        <v/>
      </c>
      <c r="B24">
        <f>IF(Paramètres!$D$24="Coefficient",Paramètres!$X11,IF(Paramètres!$D$24="Niveau",Paramètres!$AB11,IF(Paramètres!$D$24="CSP H/F","0",IF(Paramètres!$D$24="Info libre",Paramètres!$AF11,"0"))))</f>
        <v>0</v>
      </c>
      <c r="C24" s="39">
        <f t="shared" si="1"/>
        <v>0</v>
      </c>
      <c r="D24" s="58">
        <f>IF($C$14="Coefficient",SUMIFS(TableauB15_1[Nb],TableauB15_1[Sexe],'Ecart augmentations'!D$12,TableauB15_1[Totalisation Augmentations],1,TableauB15_1[Coefficient],'Ecart augmentations'!$B24),IF($C$14="Niveau",SUMIFS(TableauB15_1[Nb],TableauB15_1[Sexe],'Ecart augmentations'!D$12,TableauB15_1[Totalisation Augmentations],1,TableauB15_1[Niveau],'Ecart augmentations'!$B24),IF($C$14="CSP H/F",SUMIFS(TableauB15_1[Nb],TableauB15_1[Sexe],'Ecart augmentations'!D$12,TableauB15_1[Totalisation Augmentations],1,TableauB15_1[CSP Parite],'Ecart augmentations'!$B24),IF($C$14="Info libre",SUMIFS(TableauB15_1[Nb],TableauB15_1[Sexe],'Ecart augmentations'!D$12,TableauB15_1[Totalisation Augmentations],1,TableauB15_1[Info libre],'Ecart augmentations'!$B24)))))</f>
        <v>0</v>
      </c>
      <c r="E24" s="58">
        <f>IF($C$14="Coefficient",SUMIFS(TableauB15_1[Nb],TableauB15_1[Sexe],'Ecart augmentations'!E$12,TableauB15_1[Totalisation Augmentations],1,TableauB15_1[Coefficient],'Ecart augmentations'!$B24),IF($C$14="Niveau",SUMIFS(TableauB15_1[Nb],TableauB15_1[Sexe],'Ecart augmentations'!E$12,TableauB15_1[Totalisation Augmentations],1,TableauB15_1[Niveau],'Ecart augmentations'!$B24),IF($C$14="CSP H/F",SUMIFS(TableauB15_1[Nb],TableauB15_1[Sexe],'Ecart augmentations'!E$12,TableauB15_1[Totalisation Augmentations],1,TableauB15_1[CSP Parite],'Ecart augmentations'!$B24),IF($C$14="Info libre",SUMIFS(TableauB15_1[Nb],TableauB15_1[Sexe],'Ecart augmentations'!E$12,TableauB15_1[Totalisation Augmentations],1,TableauB15_1[Info libre],'Ecart augmentations'!$B24)))))</f>
        <v>0</v>
      </c>
      <c r="F24" s="100">
        <f>SUMIF('Ecart rémunérations'!$B$15:$B$94,'Ecart augmentations'!B24,'Ecart rémunérations'!$K$15:$K$94)</f>
        <v>0</v>
      </c>
      <c r="G24" s="100">
        <f>SUMIF('Ecart rémunérations'!$B$15:$B$94,'Ecart augmentations'!B24,'Ecart rémunérations'!$L$15:$L$94)</f>
        <v>0</v>
      </c>
      <c r="H24" s="97">
        <f t="shared" si="2"/>
        <v>0</v>
      </c>
      <c r="I24" s="97">
        <f t="shared" si="3"/>
        <v>0</v>
      </c>
      <c r="J24" s="97">
        <f t="shared" si="4"/>
        <v>0</v>
      </c>
      <c r="K24" s="58">
        <f t="shared" si="5"/>
        <v>0</v>
      </c>
      <c r="L24" s="129">
        <f t="shared" si="6"/>
        <v>0</v>
      </c>
      <c r="M24" s="98">
        <f t="shared" si="0"/>
        <v>0</v>
      </c>
      <c r="O24" s="118"/>
    </row>
    <row r="25" spans="1:15" ht="24" x14ac:dyDescent="0.3">
      <c r="A25" s="51" t="str">
        <f>_xll.Assistant.XL.MASQUERLIGNESI(OR(Paramètres!$D$4="50 à 250 salariés",OR($B25="0",$B25=0)))</f>
        <v/>
      </c>
      <c r="B25">
        <f>IF(Paramètres!$D$24="Coefficient",Paramètres!$X12,IF(Paramètres!$D$24="Niveau",Paramètres!$AB12,IF(Paramètres!$D$24="CSP H/F","0",IF(Paramètres!$D$24="Info libre",Paramètres!$AF12,"0"))))</f>
        <v>0</v>
      </c>
      <c r="C25" s="39">
        <f t="shared" si="1"/>
        <v>0</v>
      </c>
      <c r="D25" s="58">
        <f>IF($C$14="Coefficient",SUMIFS(TableauB15_1[Nb],TableauB15_1[Sexe],'Ecart augmentations'!D$12,TableauB15_1[Totalisation Augmentations],1,TableauB15_1[Coefficient],'Ecart augmentations'!$B25),IF($C$14="Niveau",SUMIFS(TableauB15_1[Nb],TableauB15_1[Sexe],'Ecart augmentations'!D$12,TableauB15_1[Totalisation Augmentations],1,TableauB15_1[Niveau],'Ecart augmentations'!$B25),IF($C$14="CSP H/F",SUMIFS(TableauB15_1[Nb],TableauB15_1[Sexe],'Ecart augmentations'!D$12,TableauB15_1[Totalisation Augmentations],1,TableauB15_1[CSP Parite],'Ecart augmentations'!$B25),IF($C$14="Info libre",SUMIFS(TableauB15_1[Nb],TableauB15_1[Sexe],'Ecart augmentations'!D$12,TableauB15_1[Totalisation Augmentations],1,TableauB15_1[Info libre],'Ecart augmentations'!$B25)))))</f>
        <v>0</v>
      </c>
      <c r="E25" s="58">
        <f>IF($C$14="Coefficient",SUMIFS(TableauB15_1[Nb],TableauB15_1[Sexe],'Ecart augmentations'!E$12,TableauB15_1[Totalisation Augmentations],1,TableauB15_1[Coefficient],'Ecart augmentations'!$B25),IF($C$14="Niveau",SUMIFS(TableauB15_1[Nb],TableauB15_1[Sexe],'Ecart augmentations'!E$12,TableauB15_1[Totalisation Augmentations],1,TableauB15_1[Niveau],'Ecart augmentations'!$B25),IF($C$14="CSP H/F",SUMIFS(TableauB15_1[Nb],TableauB15_1[Sexe],'Ecart augmentations'!E$12,TableauB15_1[Totalisation Augmentations],1,TableauB15_1[CSP Parite],'Ecart augmentations'!$B25),IF($C$14="Info libre",SUMIFS(TableauB15_1[Nb],TableauB15_1[Sexe],'Ecart augmentations'!E$12,TableauB15_1[Totalisation Augmentations],1,TableauB15_1[Info libre],'Ecart augmentations'!$B25)))))</f>
        <v>0</v>
      </c>
      <c r="F25" s="100">
        <f>SUMIF('Ecart rémunérations'!$B$15:$B$94,'Ecart augmentations'!B25,'Ecart rémunérations'!$K$15:$K$94)</f>
        <v>0</v>
      </c>
      <c r="G25" s="100">
        <f>SUMIF('Ecart rémunérations'!$B$15:$B$94,'Ecart augmentations'!B25,'Ecart rémunérations'!$L$15:$L$94)</f>
        <v>0</v>
      </c>
      <c r="H25" s="97">
        <f t="shared" si="2"/>
        <v>0</v>
      </c>
      <c r="I25" s="97">
        <f t="shared" si="3"/>
        <v>0</v>
      </c>
      <c r="J25" s="97">
        <f t="shared" si="4"/>
        <v>0</v>
      </c>
      <c r="K25" s="58">
        <f t="shared" si="5"/>
        <v>0</v>
      </c>
      <c r="L25" s="129">
        <f t="shared" si="6"/>
        <v>0</v>
      </c>
      <c r="M25" s="98">
        <f t="shared" si="0"/>
        <v>0</v>
      </c>
      <c r="O25" s="118"/>
    </row>
    <row r="26" spans="1:15" ht="24" x14ac:dyDescent="0.3">
      <c r="A26" s="51" t="str">
        <f>_xll.Assistant.XL.MASQUERLIGNESI(OR(Paramètres!$D$4="50 à 250 salariés",OR($B26="0",$B26=0)))</f>
        <v/>
      </c>
      <c r="B26">
        <f>IF(Paramètres!$D$24="Coefficient",Paramètres!$X13,IF(Paramètres!$D$24="Niveau",Paramètres!$AB13,IF(Paramètres!$D$24="CSP H/F","0",IF(Paramètres!$D$24="Info libre",Paramètres!$AF13,"0"))))</f>
        <v>0</v>
      </c>
      <c r="C26" s="39">
        <f t="shared" si="1"/>
        <v>0</v>
      </c>
      <c r="D26" s="58">
        <f>IF($C$14="Coefficient",SUMIFS(TableauB15_1[Nb],TableauB15_1[Sexe],'Ecart augmentations'!D$12,TableauB15_1[Totalisation Augmentations],1,TableauB15_1[Coefficient],'Ecart augmentations'!$B26),IF($C$14="Niveau",SUMIFS(TableauB15_1[Nb],TableauB15_1[Sexe],'Ecart augmentations'!D$12,TableauB15_1[Totalisation Augmentations],1,TableauB15_1[Niveau],'Ecart augmentations'!$B26),IF($C$14="CSP H/F",SUMIFS(TableauB15_1[Nb],TableauB15_1[Sexe],'Ecart augmentations'!D$12,TableauB15_1[Totalisation Augmentations],1,TableauB15_1[CSP Parite],'Ecart augmentations'!$B26),IF($C$14="Info libre",SUMIFS(TableauB15_1[Nb],TableauB15_1[Sexe],'Ecart augmentations'!D$12,TableauB15_1[Totalisation Augmentations],1,TableauB15_1[Info libre],'Ecart augmentations'!$B26)))))</f>
        <v>0</v>
      </c>
      <c r="E26" s="58">
        <f>IF($C$14="Coefficient",SUMIFS(TableauB15_1[Nb],TableauB15_1[Sexe],'Ecart augmentations'!E$12,TableauB15_1[Totalisation Augmentations],1,TableauB15_1[Coefficient],'Ecart augmentations'!$B26),IF($C$14="Niveau",SUMIFS(TableauB15_1[Nb],TableauB15_1[Sexe],'Ecart augmentations'!E$12,TableauB15_1[Totalisation Augmentations],1,TableauB15_1[Niveau],'Ecart augmentations'!$B26),IF($C$14="CSP H/F",SUMIFS(TableauB15_1[Nb],TableauB15_1[Sexe],'Ecart augmentations'!E$12,TableauB15_1[Totalisation Augmentations],1,TableauB15_1[CSP Parite],'Ecart augmentations'!$B26),IF($C$14="Info libre",SUMIFS(TableauB15_1[Nb],TableauB15_1[Sexe],'Ecart augmentations'!E$12,TableauB15_1[Totalisation Augmentations],1,TableauB15_1[Info libre],'Ecart augmentations'!$B26)))))</f>
        <v>0</v>
      </c>
      <c r="F26" s="100">
        <f>SUMIF('Ecart rémunérations'!$B$15:$B$94,'Ecart augmentations'!B26,'Ecart rémunérations'!$K$15:$K$94)</f>
        <v>0</v>
      </c>
      <c r="G26" s="100">
        <f>SUMIF('Ecart rémunérations'!$B$15:$B$94,'Ecart augmentations'!B26,'Ecart rémunérations'!$L$15:$L$94)</f>
        <v>0</v>
      </c>
      <c r="H26" s="97">
        <f t="shared" si="2"/>
        <v>0</v>
      </c>
      <c r="I26" s="97">
        <f t="shared" si="3"/>
        <v>0</v>
      </c>
      <c r="J26" s="97">
        <f t="shared" si="4"/>
        <v>0</v>
      </c>
      <c r="K26" s="58">
        <f t="shared" si="5"/>
        <v>0</v>
      </c>
      <c r="L26" s="129">
        <f t="shared" si="6"/>
        <v>0</v>
      </c>
      <c r="M26" s="98">
        <f t="shared" si="0"/>
        <v>0</v>
      </c>
      <c r="O26" s="118"/>
    </row>
    <row r="27" spans="1:15" ht="24" x14ac:dyDescent="0.3">
      <c r="A27" s="51" t="str">
        <f>_xll.Assistant.XL.MASQUERLIGNESI(OR(Paramètres!$D$4="50 à 250 salariés",OR($B27="0",$B27=0)))</f>
        <v/>
      </c>
      <c r="B27">
        <f>IF(Paramètres!$D$24="Coefficient",Paramètres!$X14,IF(Paramètres!$D$24="Niveau",Paramètres!$AB14,IF(Paramètres!$D$24="CSP H/F","0",IF(Paramètres!$D$24="Info libre",Paramètres!$AF14,"0"))))</f>
        <v>0</v>
      </c>
      <c r="C27" s="39">
        <f t="shared" si="1"/>
        <v>0</v>
      </c>
      <c r="D27" s="58">
        <f>IF($C$14="Coefficient",SUMIFS(TableauB15_1[Nb],TableauB15_1[Sexe],'Ecart augmentations'!D$12,TableauB15_1[Totalisation Augmentations],1,TableauB15_1[Coefficient],'Ecart augmentations'!$B27),IF($C$14="Niveau",SUMIFS(TableauB15_1[Nb],TableauB15_1[Sexe],'Ecart augmentations'!D$12,TableauB15_1[Totalisation Augmentations],1,TableauB15_1[Niveau],'Ecart augmentations'!$B27),IF($C$14="CSP H/F",SUMIFS(TableauB15_1[Nb],TableauB15_1[Sexe],'Ecart augmentations'!D$12,TableauB15_1[Totalisation Augmentations],1,TableauB15_1[CSP Parite],'Ecart augmentations'!$B27),IF($C$14="Info libre",SUMIFS(TableauB15_1[Nb],TableauB15_1[Sexe],'Ecart augmentations'!D$12,TableauB15_1[Totalisation Augmentations],1,TableauB15_1[Info libre],'Ecart augmentations'!$B27)))))</f>
        <v>0</v>
      </c>
      <c r="E27" s="58">
        <f>IF($C$14="Coefficient",SUMIFS(TableauB15_1[Nb],TableauB15_1[Sexe],'Ecart augmentations'!E$12,TableauB15_1[Totalisation Augmentations],1,TableauB15_1[Coefficient],'Ecart augmentations'!$B27),IF($C$14="Niveau",SUMIFS(TableauB15_1[Nb],TableauB15_1[Sexe],'Ecart augmentations'!E$12,TableauB15_1[Totalisation Augmentations],1,TableauB15_1[Niveau],'Ecart augmentations'!$B27),IF($C$14="CSP H/F",SUMIFS(TableauB15_1[Nb],TableauB15_1[Sexe],'Ecart augmentations'!E$12,TableauB15_1[Totalisation Augmentations],1,TableauB15_1[CSP Parite],'Ecart augmentations'!$B27),IF($C$14="Info libre",SUMIFS(TableauB15_1[Nb],TableauB15_1[Sexe],'Ecart augmentations'!E$12,TableauB15_1[Totalisation Augmentations],1,TableauB15_1[Info libre],'Ecart augmentations'!$B27)))))</f>
        <v>0</v>
      </c>
      <c r="F27" s="100">
        <f>SUMIF('Ecart rémunérations'!$B$15:$B$94,'Ecart augmentations'!B27,'Ecart rémunérations'!$K$15:$K$94)</f>
        <v>0</v>
      </c>
      <c r="G27" s="100">
        <f>SUMIF('Ecart rémunérations'!$B$15:$B$94,'Ecart augmentations'!B27,'Ecart rémunérations'!$L$15:$L$94)</f>
        <v>0</v>
      </c>
      <c r="H27" s="97">
        <f t="shared" si="2"/>
        <v>0</v>
      </c>
      <c r="I27" s="97">
        <f t="shared" si="3"/>
        <v>0</v>
      </c>
      <c r="J27" s="97">
        <f t="shared" si="4"/>
        <v>0</v>
      </c>
      <c r="K27" s="58">
        <f t="shared" si="5"/>
        <v>0</v>
      </c>
      <c r="L27" s="129">
        <f t="shared" si="6"/>
        <v>0</v>
      </c>
      <c r="M27" s="98">
        <f t="shared" si="0"/>
        <v>0</v>
      </c>
      <c r="O27" s="118"/>
    </row>
    <row r="28" spans="1:15" ht="24" x14ac:dyDescent="0.3">
      <c r="A28" s="51" t="str">
        <f>_xll.Assistant.XL.MASQUERLIGNESI(OR(Paramètres!$D$4="50 à 250 salariés",OR($B28="0",$B28=0)))</f>
        <v/>
      </c>
      <c r="B28">
        <f>IF(Paramètres!$D$24="Coefficient",Paramètres!$X15,IF(Paramètres!$D$24="Niveau",Paramètres!$AB15,IF(Paramètres!$D$24="CSP H/F","0",IF(Paramètres!$D$24="Info libre",Paramètres!$AF15,"0"))))</f>
        <v>0</v>
      </c>
      <c r="C28" s="39">
        <f t="shared" si="1"/>
        <v>0</v>
      </c>
      <c r="D28" s="58">
        <f>IF($C$14="Coefficient",SUMIFS(TableauB15_1[Nb],TableauB15_1[Sexe],'Ecart augmentations'!D$12,TableauB15_1[Totalisation Augmentations],1,TableauB15_1[Coefficient],'Ecart augmentations'!$B28),IF($C$14="Niveau",SUMIFS(TableauB15_1[Nb],TableauB15_1[Sexe],'Ecart augmentations'!D$12,TableauB15_1[Totalisation Augmentations],1,TableauB15_1[Niveau],'Ecart augmentations'!$B28),IF($C$14="CSP H/F",SUMIFS(TableauB15_1[Nb],TableauB15_1[Sexe],'Ecart augmentations'!D$12,TableauB15_1[Totalisation Augmentations],1,TableauB15_1[CSP Parite],'Ecart augmentations'!$B28),IF($C$14="Info libre",SUMIFS(TableauB15_1[Nb],TableauB15_1[Sexe],'Ecart augmentations'!D$12,TableauB15_1[Totalisation Augmentations],1,TableauB15_1[Info libre],'Ecart augmentations'!$B28)))))</f>
        <v>0</v>
      </c>
      <c r="E28" s="58">
        <f>IF($C$14="Coefficient",SUMIFS(TableauB15_1[Nb],TableauB15_1[Sexe],'Ecart augmentations'!E$12,TableauB15_1[Totalisation Augmentations],1,TableauB15_1[Coefficient],'Ecart augmentations'!$B28),IF($C$14="Niveau",SUMIFS(TableauB15_1[Nb],TableauB15_1[Sexe],'Ecart augmentations'!E$12,TableauB15_1[Totalisation Augmentations],1,TableauB15_1[Niveau],'Ecart augmentations'!$B28),IF($C$14="CSP H/F",SUMIFS(TableauB15_1[Nb],TableauB15_1[Sexe],'Ecart augmentations'!E$12,TableauB15_1[Totalisation Augmentations],1,TableauB15_1[CSP Parite],'Ecart augmentations'!$B28),IF($C$14="Info libre",SUMIFS(TableauB15_1[Nb],TableauB15_1[Sexe],'Ecart augmentations'!E$12,TableauB15_1[Totalisation Augmentations],1,TableauB15_1[Info libre],'Ecart augmentations'!$B28)))))</f>
        <v>0</v>
      </c>
      <c r="F28" s="100">
        <f>SUMIF('Ecart rémunérations'!$B$15:$B$94,'Ecart augmentations'!B28,'Ecart rémunérations'!$K$15:$K$94)</f>
        <v>0</v>
      </c>
      <c r="G28" s="100">
        <f>SUMIF('Ecart rémunérations'!$B$15:$B$94,'Ecart augmentations'!B28,'Ecart rémunérations'!$L$15:$L$94)</f>
        <v>0</v>
      </c>
      <c r="H28" s="97">
        <f t="shared" si="2"/>
        <v>0</v>
      </c>
      <c r="I28" s="97">
        <f t="shared" si="3"/>
        <v>0</v>
      </c>
      <c r="J28" s="97">
        <f t="shared" si="4"/>
        <v>0</v>
      </c>
      <c r="K28" s="58">
        <f t="shared" si="5"/>
        <v>0</v>
      </c>
      <c r="L28" s="129">
        <f t="shared" si="6"/>
        <v>0</v>
      </c>
      <c r="M28" s="98">
        <f t="shared" si="0"/>
        <v>0</v>
      </c>
      <c r="O28" s="118"/>
    </row>
    <row r="29" spans="1:15" ht="24" x14ac:dyDescent="0.3">
      <c r="A29" s="51" t="str">
        <f>_xll.Assistant.XL.MASQUERLIGNESI(OR(Paramètres!$D$4="50 à 250 salariés",OR($B29="0",$B29=0)))</f>
        <v/>
      </c>
      <c r="B29">
        <f>IF(Paramètres!$D$24="Coefficient",Paramètres!$X16,IF(Paramètres!$D$24="Niveau",Paramètres!$AB16,IF(Paramètres!$D$24="CSP H/F","0",IF(Paramètres!$D$24="Info libre",Paramètres!$AF16,"0"))))</f>
        <v>0</v>
      </c>
      <c r="C29" s="39">
        <f t="shared" si="1"/>
        <v>0</v>
      </c>
      <c r="D29" s="58">
        <f>IF($C$14="Coefficient",SUMIFS(TableauB15_1[Nb],TableauB15_1[Sexe],'Ecart augmentations'!D$12,TableauB15_1[Totalisation Augmentations],1,TableauB15_1[Coefficient],'Ecart augmentations'!$B29),IF($C$14="Niveau",SUMIFS(TableauB15_1[Nb],TableauB15_1[Sexe],'Ecart augmentations'!D$12,TableauB15_1[Totalisation Augmentations],1,TableauB15_1[Niveau],'Ecart augmentations'!$B29),IF($C$14="CSP H/F",SUMIFS(TableauB15_1[Nb],TableauB15_1[Sexe],'Ecart augmentations'!D$12,TableauB15_1[Totalisation Augmentations],1,TableauB15_1[CSP Parite],'Ecart augmentations'!$B29),IF($C$14="Info libre",SUMIFS(TableauB15_1[Nb],TableauB15_1[Sexe],'Ecart augmentations'!D$12,TableauB15_1[Totalisation Augmentations],1,TableauB15_1[Info libre],'Ecart augmentations'!$B29)))))</f>
        <v>0</v>
      </c>
      <c r="E29" s="58">
        <f>IF($C$14="Coefficient",SUMIFS(TableauB15_1[Nb],TableauB15_1[Sexe],'Ecart augmentations'!E$12,TableauB15_1[Totalisation Augmentations],1,TableauB15_1[Coefficient],'Ecart augmentations'!$B29),IF($C$14="Niveau",SUMIFS(TableauB15_1[Nb],TableauB15_1[Sexe],'Ecart augmentations'!E$12,TableauB15_1[Totalisation Augmentations],1,TableauB15_1[Niveau],'Ecart augmentations'!$B29),IF($C$14="CSP H/F",SUMIFS(TableauB15_1[Nb],TableauB15_1[Sexe],'Ecart augmentations'!E$12,TableauB15_1[Totalisation Augmentations],1,TableauB15_1[CSP Parite],'Ecart augmentations'!$B29),IF($C$14="Info libre",SUMIFS(TableauB15_1[Nb],TableauB15_1[Sexe],'Ecart augmentations'!E$12,TableauB15_1[Totalisation Augmentations],1,TableauB15_1[Info libre],'Ecart augmentations'!$B29)))))</f>
        <v>0</v>
      </c>
      <c r="F29" s="100">
        <f>SUMIF('Ecart rémunérations'!$B$15:$B$94,'Ecart augmentations'!B29,'Ecart rémunérations'!$K$15:$K$94)</f>
        <v>0</v>
      </c>
      <c r="G29" s="100">
        <f>SUMIF('Ecart rémunérations'!$B$15:$B$94,'Ecart augmentations'!B29,'Ecart rémunérations'!$L$15:$L$94)</f>
        <v>0</v>
      </c>
      <c r="H29" s="97">
        <f t="shared" si="2"/>
        <v>0</v>
      </c>
      <c r="I29" s="97">
        <f t="shared" si="3"/>
        <v>0</v>
      </c>
      <c r="J29" s="97">
        <f t="shared" si="4"/>
        <v>0</v>
      </c>
      <c r="K29" s="58">
        <f t="shared" si="5"/>
        <v>0</v>
      </c>
      <c r="L29" s="129">
        <f t="shared" si="6"/>
        <v>0</v>
      </c>
      <c r="M29" s="98">
        <f t="shared" si="0"/>
        <v>0</v>
      </c>
      <c r="O29" s="118"/>
    </row>
    <row r="30" spans="1:15" ht="24" x14ac:dyDescent="0.3">
      <c r="A30" s="51" t="str">
        <f>_xll.Assistant.XL.MASQUERLIGNESI(OR(Paramètres!$D$4="50 à 250 salariés",OR($B30="0",$B30=0)))</f>
        <v/>
      </c>
      <c r="B30">
        <f>IF(Paramètres!$D$24="Coefficient",Paramètres!$X17,IF(Paramètres!$D$24="Niveau",Paramètres!$AB17,IF(Paramètres!$D$24="CSP H/F","0",IF(Paramètres!$D$24="Info libre",Paramètres!$AF17,"0"))))</f>
        <v>0</v>
      </c>
      <c r="C30" s="39">
        <f t="shared" si="1"/>
        <v>0</v>
      </c>
      <c r="D30" s="58">
        <f>IF($C$14="Coefficient",SUMIFS(TableauB15_1[Nb],TableauB15_1[Sexe],'Ecart augmentations'!D$12,TableauB15_1[Totalisation Augmentations],1,TableauB15_1[Coefficient],'Ecart augmentations'!$B30),IF($C$14="Niveau",SUMIFS(TableauB15_1[Nb],TableauB15_1[Sexe],'Ecart augmentations'!D$12,TableauB15_1[Totalisation Augmentations],1,TableauB15_1[Niveau],'Ecart augmentations'!$B30),IF($C$14="CSP H/F",SUMIFS(TableauB15_1[Nb],TableauB15_1[Sexe],'Ecart augmentations'!D$12,TableauB15_1[Totalisation Augmentations],1,TableauB15_1[CSP Parite],'Ecart augmentations'!$B30),IF($C$14="Info libre",SUMIFS(TableauB15_1[Nb],TableauB15_1[Sexe],'Ecart augmentations'!D$12,TableauB15_1[Totalisation Augmentations],1,TableauB15_1[Info libre],'Ecart augmentations'!$B30)))))</f>
        <v>0</v>
      </c>
      <c r="E30" s="58">
        <f>IF($C$14="Coefficient",SUMIFS(TableauB15_1[Nb],TableauB15_1[Sexe],'Ecart augmentations'!E$12,TableauB15_1[Totalisation Augmentations],1,TableauB15_1[Coefficient],'Ecart augmentations'!$B30),IF($C$14="Niveau",SUMIFS(TableauB15_1[Nb],TableauB15_1[Sexe],'Ecart augmentations'!E$12,TableauB15_1[Totalisation Augmentations],1,TableauB15_1[Niveau],'Ecart augmentations'!$B30),IF($C$14="CSP H/F",SUMIFS(TableauB15_1[Nb],TableauB15_1[Sexe],'Ecart augmentations'!E$12,TableauB15_1[Totalisation Augmentations],1,TableauB15_1[CSP Parite],'Ecart augmentations'!$B30),IF($C$14="Info libre",SUMIFS(TableauB15_1[Nb],TableauB15_1[Sexe],'Ecart augmentations'!E$12,TableauB15_1[Totalisation Augmentations],1,TableauB15_1[Info libre],'Ecart augmentations'!$B30)))))</f>
        <v>0</v>
      </c>
      <c r="F30" s="100">
        <f>SUMIF('Ecart rémunérations'!$B$15:$B$94,'Ecart augmentations'!B30,'Ecart rémunérations'!$K$15:$K$94)</f>
        <v>0</v>
      </c>
      <c r="G30" s="100">
        <f>SUMIF('Ecart rémunérations'!$B$15:$B$94,'Ecart augmentations'!B30,'Ecart rémunérations'!$L$15:$L$94)</f>
        <v>0</v>
      </c>
      <c r="H30" s="97">
        <f t="shared" si="2"/>
        <v>0</v>
      </c>
      <c r="I30" s="97">
        <f t="shared" si="3"/>
        <v>0</v>
      </c>
      <c r="J30" s="97">
        <f t="shared" si="4"/>
        <v>0</v>
      </c>
      <c r="K30" s="58">
        <f t="shared" si="5"/>
        <v>0</v>
      </c>
      <c r="L30" s="129">
        <f t="shared" si="6"/>
        <v>0</v>
      </c>
      <c r="M30" s="98">
        <f t="shared" si="0"/>
        <v>0</v>
      </c>
      <c r="O30" s="118"/>
    </row>
    <row r="31" spans="1:15" ht="24" x14ac:dyDescent="0.3">
      <c r="A31" s="51" t="str">
        <f>_xll.Assistant.XL.MASQUERLIGNESI(OR(Paramètres!$D$4="50 à 250 salariés",OR($B31="0",$B31=0)))</f>
        <v/>
      </c>
      <c r="B31">
        <f>IF(Paramètres!$D$24="Coefficient",Paramètres!$X18,IF(Paramètres!$D$24="Niveau",Paramètres!$AB18,IF(Paramètres!$D$24="CSP H/F","0",IF(Paramètres!$D$24="Info libre",Paramètres!$AF18,"0"))))</f>
        <v>0</v>
      </c>
      <c r="C31" s="39">
        <f t="shared" si="1"/>
        <v>0</v>
      </c>
      <c r="D31" s="58">
        <f>IF($C$14="Coefficient",SUMIFS(TableauB15_1[Nb],TableauB15_1[Sexe],'Ecart augmentations'!D$12,TableauB15_1[Totalisation Augmentations],1,TableauB15_1[Coefficient],'Ecart augmentations'!$B31),IF($C$14="Niveau",SUMIFS(TableauB15_1[Nb],TableauB15_1[Sexe],'Ecart augmentations'!D$12,TableauB15_1[Totalisation Augmentations],1,TableauB15_1[Niveau],'Ecart augmentations'!$B31),IF($C$14="CSP H/F",SUMIFS(TableauB15_1[Nb],TableauB15_1[Sexe],'Ecart augmentations'!D$12,TableauB15_1[Totalisation Augmentations],1,TableauB15_1[CSP Parite],'Ecart augmentations'!$B31),IF($C$14="Info libre",SUMIFS(TableauB15_1[Nb],TableauB15_1[Sexe],'Ecart augmentations'!D$12,TableauB15_1[Totalisation Augmentations],1,TableauB15_1[Info libre],'Ecart augmentations'!$B31)))))</f>
        <v>0</v>
      </c>
      <c r="E31" s="58">
        <f>IF($C$14="Coefficient",SUMIFS(TableauB15_1[Nb],TableauB15_1[Sexe],'Ecart augmentations'!E$12,TableauB15_1[Totalisation Augmentations],1,TableauB15_1[Coefficient],'Ecart augmentations'!$B31),IF($C$14="Niveau",SUMIFS(TableauB15_1[Nb],TableauB15_1[Sexe],'Ecart augmentations'!E$12,TableauB15_1[Totalisation Augmentations],1,TableauB15_1[Niveau],'Ecart augmentations'!$B31),IF($C$14="CSP H/F",SUMIFS(TableauB15_1[Nb],TableauB15_1[Sexe],'Ecart augmentations'!E$12,TableauB15_1[Totalisation Augmentations],1,TableauB15_1[CSP Parite],'Ecart augmentations'!$B31),IF($C$14="Info libre",SUMIFS(TableauB15_1[Nb],TableauB15_1[Sexe],'Ecart augmentations'!E$12,TableauB15_1[Totalisation Augmentations],1,TableauB15_1[Info libre],'Ecart augmentations'!$B31)))))</f>
        <v>0</v>
      </c>
      <c r="F31" s="100">
        <f>SUMIF('Ecart rémunérations'!$B$15:$B$94,'Ecart augmentations'!B31,'Ecart rémunérations'!$K$15:$K$94)</f>
        <v>0</v>
      </c>
      <c r="G31" s="100">
        <f>SUMIF('Ecart rémunérations'!$B$15:$B$94,'Ecart augmentations'!B31,'Ecart rémunérations'!$L$15:$L$94)</f>
        <v>0</v>
      </c>
      <c r="H31" s="97">
        <f t="shared" si="2"/>
        <v>0</v>
      </c>
      <c r="I31" s="97">
        <f t="shared" si="3"/>
        <v>0</v>
      </c>
      <c r="J31" s="97">
        <f t="shared" si="4"/>
        <v>0</v>
      </c>
      <c r="K31" s="58">
        <f t="shared" si="5"/>
        <v>0</v>
      </c>
      <c r="L31" s="129">
        <f t="shared" si="6"/>
        <v>0</v>
      </c>
      <c r="M31" s="98">
        <f t="shared" si="0"/>
        <v>0</v>
      </c>
      <c r="O31" s="118"/>
    </row>
    <row r="32" spans="1:15" ht="24" x14ac:dyDescent="0.3">
      <c r="A32" s="51" t="str">
        <f>_xll.Assistant.XL.MASQUERLIGNESI(OR(Paramètres!$D$4="50 à 250 salariés",OR($B32="0",$B32=0)))</f>
        <v/>
      </c>
      <c r="B32">
        <f>IF(Paramètres!$D$24="Coefficient",Paramètres!$X19,IF(Paramètres!$D$24="Niveau",Paramètres!$AB19,IF(Paramètres!$D$24="CSP H/F","0",IF(Paramètres!$D$24="Info libre",Paramètres!$AF19,"0"))))</f>
        <v>0</v>
      </c>
      <c r="C32" s="39">
        <f t="shared" si="1"/>
        <v>0</v>
      </c>
      <c r="D32" s="58">
        <f>IF($C$14="Coefficient",SUMIFS(TableauB15_1[Nb],TableauB15_1[Sexe],'Ecart augmentations'!D$12,TableauB15_1[Totalisation Augmentations],1,TableauB15_1[Coefficient],'Ecart augmentations'!$B32),IF($C$14="Niveau",SUMIFS(TableauB15_1[Nb],TableauB15_1[Sexe],'Ecart augmentations'!D$12,TableauB15_1[Totalisation Augmentations],1,TableauB15_1[Niveau],'Ecart augmentations'!$B32),IF($C$14="CSP H/F",SUMIFS(TableauB15_1[Nb],TableauB15_1[Sexe],'Ecart augmentations'!D$12,TableauB15_1[Totalisation Augmentations],1,TableauB15_1[CSP Parite],'Ecart augmentations'!$B32),IF($C$14="Info libre",SUMIFS(TableauB15_1[Nb],TableauB15_1[Sexe],'Ecart augmentations'!D$12,TableauB15_1[Totalisation Augmentations],1,TableauB15_1[Info libre],'Ecart augmentations'!$B32)))))</f>
        <v>0</v>
      </c>
      <c r="E32" s="58">
        <f>IF($C$14="Coefficient",SUMIFS(TableauB15_1[Nb],TableauB15_1[Sexe],'Ecart augmentations'!E$12,TableauB15_1[Totalisation Augmentations],1,TableauB15_1[Coefficient],'Ecart augmentations'!$B32),IF($C$14="Niveau",SUMIFS(TableauB15_1[Nb],TableauB15_1[Sexe],'Ecart augmentations'!E$12,TableauB15_1[Totalisation Augmentations],1,TableauB15_1[Niveau],'Ecart augmentations'!$B32),IF($C$14="CSP H/F",SUMIFS(TableauB15_1[Nb],TableauB15_1[Sexe],'Ecart augmentations'!E$12,TableauB15_1[Totalisation Augmentations],1,TableauB15_1[CSP Parite],'Ecart augmentations'!$B32),IF($C$14="Info libre",SUMIFS(TableauB15_1[Nb],TableauB15_1[Sexe],'Ecart augmentations'!E$12,TableauB15_1[Totalisation Augmentations],1,TableauB15_1[Info libre],'Ecart augmentations'!$B32)))))</f>
        <v>0</v>
      </c>
      <c r="F32" s="100">
        <f>SUMIF('Ecart rémunérations'!$B$15:$B$94,'Ecart augmentations'!B32,'Ecart rémunérations'!$K$15:$K$94)</f>
        <v>0</v>
      </c>
      <c r="G32" s="100">
        <f>SUMIF('Ecart rémunérations'!$B$15:$B$94,'Ecart augmentations'!B32,'Ecart rémunérations'!$L$15:$L$94)</f>
        <v>0</v>
      </c>
      <c r="H32" s="97">
        <f t="shared" si="2"/>
        <v>0</v>
      </c>
      <c r="I32" s="97">
        <f t="shared" si="3"/>
        <v>0</v>
      </c>
      <c r="J32" s="97">
        <f t="shared" si="4"/>
        <v>0</v>
      </c>
      <c r="K32" s="58">
        <f t="shared" si="5"/>
        <v>0</v>
      </c>
      <c r="L32" s="129">
        <f t="shared" si="6"/>
        <v>0</v>
      </c>
      <c r="M32" s="98">
        <f t="shared" si="0"/>
        <v>0</v>
      </c>
      <c r="O32" s="118"/>
    </row>
    <row r="33" spans="1:15" ht="24" x14ac:dyDescent="0.3">
      <c r="A33" s="51" t="str">
        <f>_xll.Assistant.XL.MASQUERLIGNESI(OR(Paramètres!$D$4="50 à 250 salariés",OR($B33="0",$B33=0)))</f>
        <v/>
      </c>
      <c r="B33">
        <f>IF(Paramètres!$D$24="Coefficient",Paramètres!$X20,IF(Paramètres!$D$24="Niveau",Paramètres!$AB20,IF(Paramètres!$D$24="CSP H/F","0",IF(Paramètres!$D$24="Info libre",Paramètres!$AF20,"0"))))</f>
        <v>0</v>
      </c>
      <c r="C33" s="39">
        <f t="shared" si="1"/>
        <v>0</v>
      </c>
      <c r="D33" s="58">
        <f>IF($C$14="Coefficient",SUMIFS(TableauB15_1[Nb],TableauB15_1[Sexe],'Ecart augmentations'!D$12,TableauB15_1[Totalisation Augmentations],1,TableauB15_1[Coefficient],'Ecart augmentations'!$B33),IF($C$14="Niveau",SUMIFS(TableauB15_1[Nb],TableauB15_1[Sexe],'Ecart augmentations'!D$12,TableauB15_1[Totalisation Augmentations],1,TableauB15_1[Niveau],'Ecart augmentations'!$B33),IF($C$14="CSP H/F",SUMIFS(TableauB15_1[Nb],TableauB15_1[Sexe],'Ecart augmentations'!D$12,TableauB15_1[Totalisation Augmentations],1,TableauB15_1[CSP Parite],'Ecart augmentations'!$B33),IF($C$14="Info libre",SUMIFS(TableauB15_1[Nb],TableauB15_1[Sexe],'Ecart augmentations'!D$12,TableauB15_1[Totalisation Augmentations],1,TableauB15_1[Info libre],'Ecart augmentations'!$B33)))))</f>
        <v>0</v>
      </c>
      <c r="E33" s="58">
        <f>IF($C$14="Coefficient",SUMIFS(TableauB15_1[Nb],TableauB15_1[Sexe],'Ecart augmentations'!E$12,TableauB15_1[Totalisation Augmentations],1,TableauB15_1[Coefficient],'Ecart augmentations'!$B33),IF($C$14="Niveau",SUMIFS(TableauB15_1[Nb],TableauB15_1[Sexe],'Ecart augmentations'!E$12,TableauB15_1[Totalisation Augmentations],1,TableauB15_1[Niveau],'Ecart augmentations'!$B33),IF($C$14="CSP H/F",SUMIFS(TableauB15_1[Nb],TableauB15_1[Sexe],'Ecart augmentations'!E$12,TableauB15_1[Totalisation Augmentations],1,TableauB15_1[CSP Parite],'Ecart augmentations'!$B33),IF($C$14="Info libre",SUMIFS(TableauB15_1[Nb],TableauB15_1[Sexe],'Ecart augmentations'!E$12,TableauB15_1[Totalisation Augmentations],1,TableauB15_1[Info libre],'Ecart augmentations'!$B33)))))</f>
        <v>0</v>
      </c>
      <c r="F33" s="100">
        <f>SUMIF('Ecart rémunérations'!$B$15:$B$94,'Ecart augmentations'!B33,'Ecart rémunérations'!$K$15:$K$94)</f>
        <v>0</v>
      </c>
      <c r="G33" s="100">
        <f>SUMIF('Ecart rémunérations'!$B$15:$B$94,'Ecart augmentations'!B33,'Ecart rémunérations'!$L$15:$L$94)</f>
        <v>0</v>
      </c>
      <c r="H33" s="97">
        <f t="shared" si="2"/>
        <v>0</v>
      </c>
      <c r="I33" s="97">
        <f t="shared" si="3"/>
        <v>0</v>
      </c>
      <c r="J33" s="97">
        <f t="shared" si="4"/>
        <v>0</v>
      </c>
      <c r="K33" s="58">
        <f t="shared" si="5"/>
        <v>0</v>
      </c>
      <c r="L33" s="129">
        <f t="shared" si="6"/>
        <v>0</v>
      </c>
      <c r="M33" s="98">
        <f t="shared" si="0"/>
        <v>0</v>
      </c>
      <c r="O33" s="118"/>
    </row>
    <row r="34" spans="1:15" ht="24" x14ac:dyDescent="0.3">
      <c r="A34" s="51" t="str">
        <f>_xll.Assistant.XL.MASQUERLIGNESI(OR(Paramètres!$D$4="50 à 250 salariés",OR($B34="0",$B34=0)))</f>
        <v/>
      </c>
      <c r="B34">
        <f>IF(Paramètres!$D$24="Coefficient",Paramètres!$X21,IF(Paramètres!$D$24="Niveau",Paramètres!$AB21,IF(Paramètres!$D$24="CSP H/F","0",IF(Paramètres!$D$24="Info libre",Paramètres!$AF21,"0"))))</f>
        <v>0</v>
      </c>
      <c r="C34" s="39">
        <f t="shared" si="1"/>
        <v>0</v>
      </c>
      <c r="D34" s="58">
        <f>IF($C$14="Coefficient",SUMIFS(TableauB15_1[Nb],TableauB15_1[Sexe],'Ecart augmentations'!D$12,TableauB15_1[Totalisation Augmentations],1,TableauB15_1[Coefficient],'Ecart augmentations'!$B34),IF($C$14="Niveau",SUMIFS(TableauB15_1[Nb],TableauB15_1[Sexe],'Ecart augmentations'!D$12,TableauB15_1[Totalisation Augmentations],1,TableauB15_1[Niveau],'Ecart augmentations'!$B34),IF($C$14="CSP H/F",SUMIFS(TableauB15_1[Nb],TableauB15_1[Sexe],'Ecart augmentations'!D$12,TableauB15_1[Totalisation Augmentations],1,TableauB15_1[CSP Parite],'Ecart augmentations'!$B34),IF($C$14="Info libre",SUMIFS(TableauB15_1[Nb],TableauB15_1[Sexe],'Ecart augmentations'!D$12,TableauB15_1[Totalisation Augmentations],1,TableauB15_1[Info libre],'Ecart augmentations'!$B34)))))</f>
        <v>0</v>
      </c>
      <c r="E34" s="58">
        <f>IF($C$14="Coefficient",SUMIFS(TableauB15_1[Nb],TableauB15_1[Sexe],'Ecart augmentations'!E$12,TableauB15_1[Totalisation Augmentations],1,TableauB15_1[Coefficient],'Ecart augmentations'!$B34),IF($C$14="Niveau",SUMIFS(TableauB15_1[Nb],TableauB15_1[Sexe],'Ecart augmentations'!E$12,TableauB15_1[Totalisation Augmentations],1,TableauB15_1[Niveau],'Ecart augmentations'!$B34),IF($C$14="CSP H/F",SUMIFS(TableauB15_1[Nb],TableauB15_1[Sexe],'Ecart augmentations'!E$12,TableauB15_1[Totalisation Augmentations],1,TableauB15_1[CSP Parite],'Ecart augmentations'!$B34),IF($C$14="Info libre",SUMIFS(TableauB15_1[Nb],TableauB15_1[Sexe],'Ecart augmentations'!E$12,TableauB15_1[Totalisation Augmentations],1,TableauB15_1[Info libre],'Ecart augmentations'!$B34)))))</f>
        <v>0</v>
      </c>
      <c r="F34" s="100">
        <f>SUMIF('Ecart rémunérations'!$B$15:$B$94,'Ecart augmentations'!B34,'Ecart rémunérations'!$K$15:$K$94)</f>
        <v>0</v>
      </c>
      <c r="G34" s="100">
        <f>SUMIF('Ecart rémunérations'!$B$15:$B$94,'Ecart augmentations'!B34,'Ecart rémunérations'!$L$15:$L$94)</f>
        <v>0</v>
      </c>
      <c r="H34" s="97">
        <f t="shared" si="2"/>
        <v>0</v>
      </c>
      <c r="I34" s="97">
        <f t="shared" si="3"/>
        <v>0</v>
      </c>
      <c r="J34" s="97">
        <f t="shared" si="4"/>
        <v>0</v>
      </c>
      <c r="K34" s="58">
        <f t="shared" si="5"/>
        <v>0</v>
      </c>
      <c r="L34" s="129">
        <f t="shared" si="6"/>
        <v>0</v>
      </c>
      <c r="M34" s="98">
        <f t="shared" si="0"/>
        <v>0</v>
      </c>
      <c r="O34" s="118"/>
    </row>
    <row r="35" spans="1:15" ht="24" x14ac:dyDescent="0.3">
      <c r="A35" s="51" t="str">
        <f>_xll.Assistant.XL.MASQUERLIGNESI(OR(Paramètres!$D$4="50 à 250 salariés",OR($B35="0",$B35=0)))</f>
        <v/>
      </c>
      <c r="B35">
        <f>IF(Paramètres!$D$24="Coefficient",Paramètres!$X22,IF(Paramètres!$D$24="Niveau",Paramètres!$AB22,IF(Paramètres!$D$24="CSP H/F","0",IF(Paramètres!$D$24="Info libre",Paramètres!$AF22,"0"))))</f>
        <v>0</v>
      </c>
      <c r="C35" s="39">
        <f t="shared" si="1"/>
        <v>0</v>
      </c>
      <c r="D35" s="58">
        <f>IF($C$14="Coefficient",SUMIFS(TableauB15_1[Nb],TableauB15_1[Sexe],'Ecart augmentations'!D$12,TableauB15_1[Totalisation Augmentations],1,TableauB15_1[Coefficient],'Ecart augmentations'!$B35),IF($C$14="Niveau",SUMIFS(TableauB15_1[Nb],TableauB15_1[Sexe],'Ecart augmentations'!D$12,TableauB15_1[Totalisation Augmentations],1,TableauB15_1[Niveau],'Ecart augmentations'!$B35),IF($C$14="CSP H/F",SUMIFS(TableauB15_1[Nb],TableauB15_1[Sexe],'Ecart augmentations'!D$12,TableauB15_1[Totalisation Augmentations],1,TableauB15_1[CSP Parite],'Ecart augmentations'!$B35),IF($C$14="Info libre",SUMIFS(TableauB15_1[Nb],TableauB15_1[Sexe],'Ecart augmentations'!D$12,TableauB15_1[Totalisation Augmentations],1,TableauB15_1[Info libre],'Ecart augmentations'!$B35)))))</f>
        <v>0</v>
      </c>
      <c r="E35" s="58">
        <f>IF($C$14="Coefficient",SUMIFS(TableauB15_1[Nb],TableauB15_1[Sexe],'Ecart augmentations'!E$12,TableauB15_1[Totalisation Augmentations],1,TableauB15_1[Coefficient],'Ecart augmentations'!$B35),IF($C$14="Niveau",SUMIFS(TableauB15_1[Nb],TableauB15_1[Sexe],'Ecart augmentations'!E$12,TableauB15_1[Totalisation Augmentations],1,TableauB15_1[Niveau],'Ecart augmentations'!$B35),IF($C$14="CSP H/F",SUMIFS(TableauB15_1[Nb],TableauB15_1[Sexe],'Ecart augmentations'!E$12,TableauB15_1[Totalisation Augmentations],1,TableauB15_1[CSP Parite],'Ecart augmentations'!$B35),IF($C$14="Info libre",SUMIFS(TableauB15_1[Nb],TableauB15_1[Sexe],'Ecart augmentations'!E$12,TableauB15_1[Totalisation Augmentations],1,TableauB15_1[Info libre],'Ecart augmentations'!$B35)))))</f>
        <v>0</v>
      </c>
      <c r="F35" s="100">
        <f>SUMIF('Ecart rémunérations'!$B$15:$B$94,'Ecart augmentations'!B35,'Ecart rémunérations'!$K$15:$K$94)</f>
        <v>0</v>
      </c>
      <c r="G35" s="100">
        <f>SUMIF('Ecart rémunérations'!$B$15:$B$94,'Ecart augmentations'!B35,'Ecart rémunérations'!$L$15:$L$94)</f>
        <v>0</v>
      </c>
      <c r="H35" s="97">
        <f t="shared" si="2"/>
        <v>0</v>
      </c>
      <c r="I35" s="97">
        <f t="shared" si="3"/>
        <v>0</v>
      </c>
      <c r="J35" s="97">
        <f t="shared" si="4"/>
        <v>0</v>
      </c>
      <c r="K35" s="58">
        <f t="shared" si="5"/>
        <v>0</v>
      </c>
      <c r="L35" s="129">
        <f t="shared" si="6"/>
        <v>0</v>
      </c>
      <c r="M35" s="98">
        <f t="shared" si="0"/>
        <v>0</v>
      </c>
      <c r="N35" s="131"/>
      <c r="O35" s="119"/>
    </row>
    <row r="36" spans="1:15" ht="24" x14ac:dyDescent="0.3">
      <c r="B36" s="51"/>
      <c r="C36" s="96" t="s">
        <v>17</v>
      </c>
      <c r="D36" s="101">
        <f>SUM(D16:D35)</f>
        <v>0</v>
      </c>
      <c r="E36" s="101">
        <f>SUM(E16:E35)</f>
        <v>0</v>
      </c>
      <c r="F36" s="115">
        <f>SUM(F16:F35)</f>
        <v>0</v>
      </c>
      <c r="G36" s="115">
        <f>SUM(G16:G35)</f>
        <v>0</v>
      </c>
      <c r="H36" s="102" t="e">
        <f>SUMPRODUCT(H16:H35,F16:F35)/SUM(F16:F35)</f>
        <v>#DIV/0!</v>
      </c>
      <c r="I36" s="102" t="e">
        <f>SUMPRODUCT(I16:I35,G16:G35)/SUM(G16:G35)</f>
        <v>#DIV/0!</v>
      </c>
      <c r="J36" s="102" t="e">
        <f>IF(AND(I36&gt;=0,H36&gt;=0),I36-H36," ")</f>
        <v>#DIV/0!</v>
      </c>
      <c r="K36" s="101"/>
      <c r="L36" s="130">
        <f>SUM(L16:L35)</f>
        <v>0</v>
      </c>
      <c r="M36" s="150">
        <f>SUM(M16:M35)</f>
        <v>0</v>
      </c>
      <c r="N36" s="132" t="e">
        <f>IF(AND(0&lt;=D36,D36&lt;=F36,0&lt;=E36,E36&lt;=G36),ABS(H36-I36),"#VALEUR!")</f>
        <v>#DIV/0!</v>
      </c>
      <c r="O36" s="122" t="e">
        <f>N36*MIN(G36,F36)</f>
        <v>#DIV/0!</v>
      </c>
    </row>
    <row r="37" spans="1:15" ht="24" x14ac:dyDescent="0.3">
      <c r="F37" s="227">
        <f>SUM(F16:G35)</f>
        <v>0</v>
      </c>
      <c r="G37" s="228"/>
      <c r="H37" s="26"/>
      <c r="I37" s="26"/>
      <c r="J37" s="26"/>
      <c r="K37" s="27"/>
      <c r="L37" s="26"/>
    </row>
    <row r="38" spans="1:15" ht="25.5" customHeight="1" x14ac:dyDescent="0.3"/>
    <row r="39" spans="1:15" ht="24" hidden="1" x14ac:dyDescent="0.35">
      <c r="A39" s="194" t="str">
        <f>_xll.Assistant.XL.MASQUERLIGNESI(Paramètres!$D$4="50 à 250 salariés")</f>
        <v/>
      </c>
      <c r="C39" s="53" t="s">
        <v>288</v>
      </c>
      <c r="G39" s="24"/>
      <c r="H39" s="24"/>
      <c r="I39" s="24"/>
      <c r="J39" s="24"/>
      <c r="K39" s="23"/>
      <c r="L39" s="23"/>
    </row>
    <row r="40" spans="1:15" ht="23.25" customHeight="1" x14ac:dyDescent="0.35">
      <c r="A40" s="194" t="str">
        <f>_xll.Assistant.XL.MASQUERLIGNESI(Paramètres!$D$4&lt;&gt;"50 à 250 salariés")</f>
        <v/>
      </c>
      <c r="C40" s="53" t="s">
        <v>289</v>
      </c>
      <c r="D40" s="25"/>
      <c r="E40" s="25"/>
      <c r="F40" s="24"/>
      <c r="G40" s="24"/>
      <c r="H40" s="24"/>
      <c r="I40" s="24"/>
      <c r="J40" s="24"/>
      <c r="K40" s="23"/>
      <c r="L40" s="23"/>
    </row>
    <row r="41" spans="1:15" ht="24" x14ac:dyDescent="0.35">
      <c r="G41" s="5"/>
      <c r="H41" s="10"/>
      <c r="I41" s="10"/>
      <c r="J41" s="10"/>
    </row>
    <row r="42" spans="1:15" ht="24" hidden="1" x14ac:dyDescent="0.35">
      <c r="A42" s="195" t="str">
        <f>_xll.Assistant.XL.MASQUERLIGNESI($B42&lt;&gt;Paramètres!$D$4)</f>
        <v/>
      </c>
      <c r="B42" s="194" t="s">
        <v>134</v>
      </c>
      <c r="C42" s="2" t="s">
        <v>18</v>
      </c>
      <c r="F42" s="59" t="e">
        <f>IF(AND(L36&gt;=40%*F37,OR(H36&gt;0,I36&gt;0)),1,0)</f>
        <v>#DIV/0!</v>
      </c>
      <c r="G42" s="5"/>
      <c r="H42" s="10"/>
      <c r="I42" s="10"/>
      <c r="J42" s="10"/>
    </row>
    <row r="43" spans="1:15" ht="22.5" hidden="1" x14ac:dyDescent="0.3">
      <c r="A43" s="195" t="str">
        <f>_xll.Assistant.XL.MASQUERLIGNESI($B43&lt;&gt;Paramètres!$D$4)</f>
        <v/>
      </c>
      <c r="B43" s="194" t="s">
        <v>134</v>
      </c>
      <c r="C43" s="2" t="s">
        <v>115</v>
      </c>
      <c r="F43" s="12" t="e">
        <f>IF(F42=1,ABS(ROUND(100*M36,1)),"INCALCULABLE")</f>
        <v>#DIV/0!</v>
      </c>
      <c r="G43" s="99"/>
      <c r="H43" s="99"/>
      <c r="I43" s="99"/>
      <c r="J43" s="99"/>
      <c r="K43" s="99"/>
      <c r="L43" s="99"/>
    </row>
    <row r="44" spans="1:15" ht="22.5" hidden="1" x14ac:dyDescent="0.3">
      <c r="A44" s="195" t="str">
        <f>_xll.Assistant.XL.MASQUERLIGNESI($B44&lt;&gt;Paramètres!$D$4)</f>
        <v/>
      </c>
      <c r="B44" s="194" t="s">
        <v>134</v>
      </c>
      <c r="C44" s="2" t="s">
        <v>116</v>
      </c>
      <c r="F44" s="12" t="e">
        <f>IF('Ecart rémunérations'!E98=1,IF(AND('Ecart rémunérations'!E100&lt;MAX(barèmes!C6:C27), SIGN(M36)=-SIGN('Ecart rémunérations'!O95)),MAX(barèmes!E6:E9),VLOOKUP(F43,barèmes!D6:E9,2)),VLOOKUP(F43,barèmes!D6:E9,2))</f>
        <v>#DIV/0!</v>
      </c>
      <c r="G44" s="99"/>
      <c r="H44" s="99"/>
      <c r="I44" s="99"/>
      <c r="J44" s="99"/>
      <c r="K44" s="99"/>
      <c r="L44" s="99"/>
    </row>
    <row r="47" spans="1:15" ht="24" x14ac:dyDescent="0.35">
      <c r="A47" s="195" t="str">
        <f>_xll.Assistant.XL.MASQUERLIGNESI($B47&lt;&gt;Paramètres!$D$4)</f>
        <v/>
      </c>
      <c r="B47" s="194" t="s">
        <v>135</v>
      </c>
      <c r="C47" s="2" t="s">
        <v>18</v>
      </c>
      <c r="F47" s="50">
        <f>IF(AND(ISBLANK(D36),ISBLANK(E36)),"0",IF(AND(F36&gt;=5,G36&gt;=5,D36+E36&gt;0),1,0))</f>
        <v>0</v>
      </c>
      <c r="G47" s="5"/>
      <c r="H47" s="10"/>
      <c r="I47" s="10"/>
      <c r="J47" s="10"/>
    </row>
    <row r="48" spans="1:15" ht="24" x14ac:dyDescent="0.35">
      <c r="A48" s="195" t="str">
        <f>_xll.Assistant.XL.MASQUERLIGNESI($B48&lt;&gt;Paramètres!$D$4)</f>
        <v/>
      </c>
      <c r="B48" s="194" t="s">
        <v>135</v>
      </c>
      <c r="C48" s="2" t="s">
        <v>140</v>
      </c>
      <c r="F48" s="12" t="str">
        <f>IF(F47=1,ABS(ROUND(100*N36,1)),IF(F47=0,"INCALCULABLE","#N/A"))</f>
        <v>INCALCULABLE</v>
      </c>
      <c r="G48" s="5"/>
      <c r="H48" s="10"/>
      <c r="I48" s="10"/>
      <c r="J48" s="10"/>
    </row>
    <row r="49" spans="1:12" ht="22.5" x14ac:dyDescent="0.3">
      <c r="A49" s="195" t="str">
        <f>_xll.Assistant.XL.MASQUERLIGNESI($B49&lt;&gt;Paramètres!$D$4)</f>
        <v/>
      </c>
      <c r="B49" s="194" t="s">
        <v>135</v>
      </c>
      <c r="C49" s="2" t="s">
        <v>141</v>
      </c>
      <c r="F49" s="12" t="str">
        <f>IF(F47=1,ABS(ROUND(O36,1)),IF(F47=0,"INCALCULABLE","#N/A"))</f>
        <v>INCALCULABLE</v>
      </c>
      <c r="G49" s="232"/>
      <c r="H49" s="232"/>
      <c r="I49" s="232"/>
      <c r="J49" s="232"/>
      <c r="K49" s="232"/>
      <c r="L49" s="232"/>
    </row>
    <row r="50" spans="1:12" ht="22.5" x14ac:dyDescent="0.3">
      <c r="C50" s="2"/>
      <c r="F50" s="22"/>
      <c r="G50" s="232"/>
      <c r="H50" s="232"/>
      <c r="I50" s="232"/>
      <c r="J50" s="232"/>
      <c r="K50" s="232"/>
      <c r="L50" s="232"/>
    </row>
    <row r="51" spans="1:12" ht="24" x14ac:dyDescent="0.35">
      <c r="A51" s="195" t="str">
        <f>_xll.Assistant.XL.MASQUERLIGNESI($B51&lt;&gt;Paramètres!$D$4)</f>
        <v/>
      </c>
      <c r="B51" s="194" t="s">
        <v>135</v>
      </c>
      <c r="C51" s="2" t="s">
        <v>142</v>
      </c>
      <c r="F51" s="116" t="e">
        <f>IF('Ecart rémunérations'!H98=1,IF(AND('Ecart rémunérations'!H100&lt;MAX(barèmes!N6:N27), SIGN(J36)=-SIGN('Ecart rémunérations'!O95)),MAX(barèmes!P6:P9),VLOOKUP(F48,barèmes!O6:P9,2)),VLOOKUP(F48,barèmes!O6:P9,2))</f>
        <v>#N/A</v>
      </c>
      <c r="G51" s="5"/>
      <c r="H51" s="10"/>
      <c r="I51" s="10"/>
      <c r="J51" s="10"/>
    </row>
    <row r="52" spans="1:12" ht="24" x14ac:dyDescent="0.35">
      <c r="A52" s="195" t="str">
        <f>_xll.Assistant.XL.MASQUERLIGNESI($B52&lt;&gt;Paramètres!$D$4)</f>
        <v/>
      </c>
      <c r="B52" s="194" t="s">
        <v>135</v>
      </c>
      <c r="C52" s="2" t="s">
        <v>143</v>
      </c>
      <c r="F52" s="116" t="e">
        <f>IF('Ecart rémunérations'!H98=1,IF(AND('Ecart rémunérations'!H100&lt;MAX(barèmes!N6:N27), SIGN(J36)=-SIGN('Ecart rémunérations'!O95)),MAX(barèmes!P6:P9),VLOOKUP(F49,barèmes!O6:P9,2)),VLOOKUP(F49,barèmes!O6:P9,2))</f>
        <v>#N/A</v>
      </c>
      <c r="G52" s="5"/>
      <c r="H52" s="10"/>
      <c r="I52" s="10"/>
      <c r="J52" s="10"/>
    </row>
    <row r="53" spans="1:12" ht="24" x14ac:dyDescent="0.35">
      <c r="A53" s="195" t="str">
        <f>_xll.Assistant.XL.MASQUERLIGNESI($B53&lt;&gt;Paramètres!$D$4)</f>
        <v/>
      </c>
      <c r="B53" s="194" t="s">
        <v>135</v>
      </c>
      <c r="C53" s="2" t="s">
        <v>145</v>
      </c>
      <c r="F53" s="13" t="e">
        <f>MAX(F51,F52)</f>
        <v>#N/A</v>
      </c>
      <c r="G53" s="5"/>
      <c r="H53" s="10"/>
      <c r="I53" s="10"/>
      <c r="J53" s="10"/>
    </row>
  </sheetData>
  <mergeCells count="13">
    <mergeCell ref="D14:E14"/>
    <mergeCell ref="G49:L50"/>
    <mergeCell ref="N14:N15"/>
    <mergeCell ref="C5:F6"/>
    <mergeCell ref="C14:C15"/>
    <mergeCell ref="K14:K15"/>
    <mergeCell ref="F14:G14"/>
    <mergeCell ref="H14:I14"/>
    <mergeCell ref="O14:O15"/>
    <mergeCell ref="F37:G37"/>
    <mergeCell ref="M14:M15"/>
    <mergeCell ref="L14:L15"/>
    <mergeCell ref="J14:J15"/>
  </mergeCells>
  <pageMargins left="0.7" right="0.7" top="0.75" bottom="0.75" header="0.3" footer="0.3"/>
  <pageSetup paperSize="9"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35C3E-7DAD-4F43-B356-6D30D2FEEE68}">
  <sheetPr>
    <tabColor rgb="FF1E5155"/>
    <pageSetUpPr fitToPage="1"/>
  </sheetPr>
  <dimension ref="A1:Q47"/>
  <sheetViews>
    <sheetView showGridLines="0" topLeftCell="D19" zoomScale="80" zoomScaleNormal="80" workbookViewId="0">
      <selection activeCell="G40" sqref="G40"/>
    </sheetView>
  </sheetViews>
  <sheetFormatPr baseColWidth="10" defaultRowHeight="16.5" outlineLevelRow="1" outlineLevelCol="1" x14ac:dyDescent="0.3"/>
  <cols>
    <col min="1" max="2" width="11" hidden="1" customWidth="1" outlineLevel="1"/>
    <col min="3" max="3" width="17.875" hidden="1" customWidth="1" outlineLevel="1"/>
    <col min="4" max="4" width="59.625" customWidth="1" collapsed="1"/>
    <col min="5" max="5" width="19.375" customWidth="1"/>
    <col min="6" max="6" width="17.625" customWidth="1"/>
    <col min="7" max="7" width="17.875" customWidth="1"/>
    <col min="8" max="10" width="16.75" customWidth="1"/>
    <col min="11" max="11" width="18.75" customWidth="1"/>
    <col min="12" max="13" width="21" customWidth="1"/>
    <col min="14" max="14" width="18.75" customWidth="1"/>
  </cols>
  <sheetData>
    <row r="1" spans="1:17" ht="27.75" x14ac:dyDescent="0.3">
      <c r="A1" s="195" t="str">
        <f>_xll.Assistant.XL.MASQUERLIGNESI(Paramètres!$D$4&lt;&gt;"50 à 250 salariés")</f>
        <v/>
      </c>
      <c r="D1" s="64" t="s">
        <v>149</v>
      </c>
    </row>
    <row r="2" spans="1:17" ht="33" hidden="1" x14ac:dyDescent="0.3">
      <c r="A2" s="195" t="str">
        <f>_xll.Assistant.XL.MASQUERLIGNESI(Paramètres!$D$4="50 à 250 salariés")</f>
        <v/>
      </c>
      <c r="D2" s="64" t="s">
        <v>148</v>
      </c>
      <c r="F2" s="1"/>
      <c r="L2" s="239" t="s">
        <v>88</v>
      </c>
      <c r="M2" s="240"/>
      <c r="N2" s="240"/>
      <c r="O2" s="240"/>
      <c r="P2" s="240"/>
      <c r="Q2" s="241"/>
    </row>
    <row r="3" spans="1:17" ht="21.75" hidden="1" x14ac:dyDescent="0.3">
      <c r="A3" s="195" t="str">
        <f>_xll.Assistant.XL.MASQUERLIGNESI(Paramètres!$D$4="50 à 250 salariés")</f>
        <v/>
      </c>
      <c r="D3" s="53" t="s">
        <v>93</v>
      </c>
      <c r="L3" s="242" t="s">
        <v>89</v>
      </c>
      <c r="M3" s="243"/>
      <c r="N3" s="243"/>
      <c r="O3" s="243"/>
      <c r="P3" s="243"/>
      <c r="Q3" s="244"/>
    </row>
    <row r="4" spans="1:17" ht="17.25" hidden="1" x14ac:dyDescent="0.3">
      <c r="A4" s="195" t="str">
        <f>_xll.Assistant.XL.MASQUERLIGNESI(Paramètres!$D$4="50 à 250 salariés")</f>
        <v/>
      </c>
      <c r="L4" s="245" t="s">
        <v>92</v>
      </c>
      <c r="M4" s="246"/>
      <c r="N4" s="246"/>
      <c r="O4" s="246"/>
      <c r="P4" s="246"/>
      <c r="Q4" s="247"/>
    </row>
    <row r="5" spans="1:17" ht="17.25" hidden="1" x14ac:dyDescent="0.3">
      <c r="A5" s="195" t="str">
        <f>_xll.Assistant.XL.MASQUERLIGNESI(Paramètres!$D$4="50 à 250 salariés")</f>
        <v/>
      </c>
      <c r="L5" s="245" t="str">
        <f>"- Sont exclus les salariés absents plus de la moitié de la période (d'après les valeurs de la constante "&amp;Paramètres!D14&amp;")"</f>
        <v>- Sont exclus les salariés absents plus de la moitié de la période (d'après les valeurs de la constante ETP_FH)</v>
      </c>
      <c r="M5" s="246"/>
      <c r="N5" s="246"/>
      <c r="O5" s="246"/>
      <c r="P5" s="246"/>
      <c r="Q5" s="247"/>
    </row>
    <row r="6" spans="1:17" s="3" customFormat="1" ht="20.25" hidden="1" x14ac:dyDescent="0.3">
      <c r="A6" s="195" t="str">
        <f>_xll.Assistant.XL.MASQUERLIGNESI(Paramètres!$D$4="50 à 250 salariés")</f>
        <v/>
      </c>
      <c r="D6" s="28"/>
      <c r="L6" s="187"/>
      <c r="M6" s="188"/>
      <c r="N6" s="188"/>
      <c r="O6" s="188"/>
      <c r="P6" s="188"/>
      <c r="Q6" s="189"/>
    </row>
    <row r="7" spans="1:17" s="3" customFormat="1" ht="21.75" hidden="1" x14ac:dyDescent="0.35">
      <c r="A7" s="195" t="str">
        <f>_xll.Assistant.XL.MASQUERLIGNESI(Paramètres!$D$4="50 à 250 salariés")</f>
        <v/>
      </c>
      <c r="D7" s="63" t="s">
        <v>52</v>
      </c>
      <c r="L7" s="248" t="s">
        <v>90</v>
      </c>
      <c r="M7" s="249"/>
      <c r="N7" s="249"/>
      <c r="O7" s="249"/>
      <c r="P7" s="249"/>
      <c r="Q7" s="250"/>
    </row>
    <row r="8" spans="1:17" s="3" customFormat="1" ht="21.75" hidden="1" x14ac:dyDescent="0.35">
      <c r="A8" s="195" t="str">
        <f>_xll.Assistant.XL.MASQUERLIGNESI(Paramètres!$D$4="50 à 250 salariés")</f>
        <v/>
      </c>
      <c r="D8" s="63" t="s">
        <v>117</v>
      </c>
      <c r="L8" s="236" t="s">
        <v>230</v>
      </c>
      <c r="M8" s="237"/>
      <c r="N8" s="237"/>
      <c r="O8" s="237"/>
      <c r="P8" s="237"/>
      <c r="Q8" s="238"/>
    </row>
    <row r="9" spans="1:17" s="3" customFormat="1" ht="21.75" x14ac:dyDescent="0.35">
      <c r="A9"/>
      <c r="D9" s="63"/>
      <c r="L9" s="60"/>
    </row>
    <row r="10" spans="1:17" s="3" customFormat="1" ht="21.75" x14ac:dyDescent="0.35">
      <c r="A10"/>
      <c r="D10" s="63"/>
      <c r="L10" s="60"/>
    </row>
    <row r="11" spans="1:17" s="3" customFormat="1" x14ac:dyDescent="0.3">
      <c r="A11" t="str">
        <f>_xll.Assistant.XL.MASQUERLIGNESI(Paramètres!$D$4="50 à 250 salariés")</f>
        <v/>
      </c>
    </row>
    <row r="12" spans="1:17" ht="17.25" hidden="1" outlineLevel="1" x14ac:dyDescent="0.35">
      <c r="A12" t="str">
        <f>_xll.Assistant.XL.MASQUERLIGNESI(Paramètres!$D$4="50 à 250 salariés")</f>
        <v/>
      </c>
      <c r="E12" s="194" t="s">
        <v>28</v>
      </c>
      <c r="F12" s="194" t="s">
        <v>27</v>
      </c>
      <c r="G12" s="194" t="s">
        <v>28</v>
      </c>
      <c r="H12" s="194" t="s">
        <v>27</v>
      </c>
      <c r="O12" s="61" t="str">
        <f>IF(Paramètres!L5="+250 salariés","- Effectif retenu doit être supérieur ou égal à 40% de l'effectif total","")</f>
        <v/>
      </c>
    </row>
    <row r="13" spans="1:17" ht="74.25" customHeight="1" collapsed="1" x14ac:dyDescent="0.3">
      <c r="A13" t="str">
        <f>_xll.Assistant.XL.MASQUERLIGNESI(Paramètres!$D$4="50 à 250 salariés")</f>
        <v/>
      </c>
      <c r="D13" s="220" t="str">
        <f>Paramètres!D24</f>
        <v>Info libre</v>
      </c>
      <c r="E13" s="220" t="s">
        <v>119</v>
      </c>
      <c r="F13" s="220"/>
      <c r="G13" s="221" t="s">
        <v>7</v>
      </c>
      <c r="H13" s="222"/>
      <c r="I13" s="221" t="s">
        <v>120</v>
      </c>
      <c r="J13" s="222"/>
      <c r="K13" s="225" t="s">
        <v>284</v>
      </c>
      <c r="L13" s="225" t="s">
        <v>8</v>
      </c>
      <c r="M13" s="225" t="s">
        <v>114</v>
      </c>
      <c r="N13" s="225" t="s">
        <v>10</v>
      </c>
    </row>
    <row r="14" spans="1:17" ht="22.5" x14ac:dyDescent="0.3">
      <c r="A14" t="str">
        <f>_xll.Assistant.XL.MASQUERLIGNESI(Paramètres!$D$4="50 à 250 salariés")</f>
        <v/>
      </c>
      <c r="D14" s="220"/>
      <c r="E14" s="39" t="s">
        <v>11</v>
      </c>
      <c r="F14" s="39" t="s">
        <v>12</v>
      </c>
      <c r="G14" s="39" t="s">
        <v>11</v>
      </c>
      <c r="H14" s="39" t="s">
        <v>12</v>
      </c>
      <c r="I14" s="39" t="s">
        <v>11</v>
      </c>
      <c r="J14" s="39" t="s">
        <v>12</v>
      </c>
      <c r="K14" s="226"/>
      <c r="L14" s="226"/>
      <c r="M14" s="226"/>
      <c r="N14" s="226"/>
    </row>
    <row r="15" spans="1:17" ht="24" x14ac:dyDescent="0.3">
      <c r="A15" s="195" t="str">
        <f>_xll.Assistant.XL.MASQUERLIGNESI(OR(Paramètres!$D$4="50 à 250 salariés",OR($C15="0",$C15=0)))</f>
        <v/>
      </c>
      <c r="B15" s="51"/>
      <c r="C15" s="194" t="str">
        <f>IF(Paramètres!$D$24="Coefficient",Paramètres!$X3,IF(Paramètres!$D$24="Niveau",Paramètres!$AB3,IF(Paramètres!$D$24="CSP H/F","Ouvrier",IF(Paramètres!$D$24="Info libre",Paramètres!$AF3,"0"))))</f>
        <v>Catégorie 0</v>
      </c>
      <c r="D15" s="39" t="str">
        <f>C15</f>
        <v>Catégorie 0</v>
      </c>
      <c r="E15" s="58">
        <f>IF($D$13="CSP H/F",SUMIFS(TableauB15[Promotion à prendre en compte?],TableauB15[Sexe],E$12,TableauB15[CSP Parite],$C15),IF($D$13="Niveau",SUMIFS(TableauB15[Promotion à prendre en compte?],TableauB15[Sexe],E$12,TableauB15[Niveau],$C15),IF($D$13="Coefficient",SUMIFS(TableauB15[Promotion à prendre en compte?],TableauB15[Sexe],E$12,TableauB15[Coefficient],$C15),IF($D$13="Info libre",SUMIFS(TableauB15[Promotion à prendre en compte?],TableauB15[Sexe],E$12,TableauB15[Info libre],$C15)))))</f>
        <v>0</v>
      </c>
      <c r="F15" s="58">
        <f>IF($D$13="CSP H/F",SUMIFS(TableauB15[Promotion à prendre en compte?],TableauB15[Sexe],F$12,TableauB15[CSP Parite],$C15),IF($D$13="Niveau",SUMIFS(TableauB15[Promotion à prendre en compte?],TableauB15[Sexe],F$12,TableauB15[Niveau],$C15),IF($D$13="Coefficient",SUMIFS(TableauB15[Promotion à prendre en compte?],TableauB15[Sexe],F$12,TableauB15[Coefficient],$C15),IF($D$13="Info libre",SUMIFS(TableauB15[Promotion à prendre en compte?],TableauB15[Sexe],F$12,TableauB15[Info libre],$C15)))))</f>
        <v>0</v>
      </c>
      <c r="G15" s="100">
        <f>SUMIF('Ecart rémunérations'!$B$15:$B$94,'Ecart augmentations'!B16,'Ecart rémunérations'!$K$15:$K$94)</f>
        <v>0</v>
      </c>
      <c r="H15" s="100">
        <f>SUMIF('Ecart rémunérations'!$B$15:$B$94,'Ecart augmentations'!B16,'Ecart rémunérations'!$L$15:$L$94)</f>
        <v>0</v>
      </c>
      <c r="I15" s="97">
        <f>IFERROR(E15/G15,0)</f>
        <v>0</v>
      </c>
      <c r="J15" s="97">
        <f>IFERROR(F15/H15,0)</f>
        <v>0</v>
      </c>
      <c r="K15" s="97">
        <f>IF(AND(J15&gt;=0,I15&gt;=0),J15-I15," ")</f>
        <v>0</v>
      </c>
      <c r="L15" s="58">
        <f>IF(AND(G15&gt;=10,H15&gt;=10),1,0)</f>
        <v>0</v>
      </c>
      <c r="M15" s="58">
        <f>L15*SUM(G15:H15)</f>
        <v>0</v>
      </c>
      <c r="N15" s="98">
        <f>IF(L15=1,K15*M15/M$35,0)</f>
        <v>0</v>
      </c>
    </row>
    <row r="16" spans="1:17" ht="24" x14ac:dyDescent="0.3">
      <c r="A16" s="195" t="str">
        <f>_xll.Assistant.XL.MASQUERLIGNESI(OR(Paramètres!$D$4="50 à 250 salariés",OR($C16="0",$C16=0)))</f>
        <v/>
      </c>
      <c r="B16" s="51"/>
      <c r="C16" s="194" t="str">
        <f>IF(Paramètres!$D$24="Coefficient",Paramètres!$X4,IF(Paramètres!$D$24="Niveau",Paramètres!$AB4,IF(Paramètres!$D$24="CSP H/F","Employé",IF(Paramètres!$D$24="Info libre",Paramètres!$AF4,"0"))))</f>
        <v>Catégorie 1</v>
      </c>
      <c r="D16" s="39" t="str">
        <f t="shared" ref="D16:D34" si="0">C16</f>
        <v>Catégorie 1</v>
      </c>
      <c r="E16" s="58">
        <f>IF($D$13="CSP H/F",SUMIFS(TableauB15[Promotion à prendre en compte?],TableauB15[Sexe],E$12,TableauB15[CSP Parite],$C16),IF($D$13="Niveau",SUMIFS(TableauB15[Promotion à prendre en compte?],TableauB15[Sexe],E$12,TableauB15[Niveau],$C16),IF($D$13="Coefficient",SUMIFS(TableauB15[Promotion à prendre en compte?],TableauB15[Sexe],E$12,TableauB15[Coefficient],$C16),IF($D$13="Info libre",SUMIFS(TableauB15[Promotion à prendre en compte?],TableauB15[Sexe],E$12,TableauB15[Info libre],$C16)))))</f>
        <v>0</v>
      </c>
      <c r="F16" s="58">
        <f>IF($D$13="CSP H/F",SUMIFS(TableauB15[Promotion à prendre en compte?],TableauB15[Sexe],F$12,TableauB15[CSP Parite],$C16),IF($D$13="Niveau",SUMIFS(TableauB15[Promotion à prendre en compte?],TableauB15[Sexe],F$12,TableauB15[Niveau],$C16),IF($D$13="Coefficient",SUMIFS(TableauB15[Promotion à prendre en compte?],TableauB15[Sexe],F$12,TableauB15[Coefficient],$C16),IF($D$13="Info libre",SUMIFS(TableauB15[Promotion à prendre en compte?],TableauB15[Sexe],F$12,TableauB15[Info libre],$C16)))))</f>
        <v>0</v>
      </c>
      <c r="G16" s="100">
        <f>SUMIF('Ecart rémunérations'!$B$15:$B$94,'Ecart augmentations'!B17,'Ecart rémunérations'!$K$15:$K$94)</f>
        <v>0</v>
      </c>
      <c r="H16" s="100">
        <f>SUMIF('Ecart rémunérations'!$B$15:$B$94,'Ecart augmentations'!B17,'Ecart rémunérations'!$L$15:$L$94)</f>
        <v>0</v>
      </c>
      <c r="I16" s="97">
        <f t="shared" ref="I16:I34" si="1">IFERROR(E16/G16,0)</f>
        <v>0</v>
      </c>
      <c r="J16" s="97">
        <f t="shared" ref="J16:J34" si="2">IFERROR(F16/H16,0)</f>
        <v>0</v>
      </c>
      <c r="K16" s="97">
        <f t="shared" ref="K16:K34" si="3">IF(AND(J16&gt;=0,I16&gt;=0),J16-I16," ")</f>
        <v>0</v>
      </c>
      <c r="L16" s="58">
        <f t="shared" ref="L16:L34" si="4">IF(AND(G16&gt;=10,H16&gt;=10),1,0)</f>
        <v>0</v>
      </c>
      <c r="M16" s="58">
        <f t="shared" ref="M16:M34" si="5">L16*SUM(G16:H16)</f>
        <v>0</v>
      </c>
      <c r="N16" s="98">
        <f t="shared" ref="N16:N34" si="6">IF(L16=1,K16*M16/M$35,0)</f>
        <v>0</v>
      </c>
    </row>
    <row r="17" spans="1:14" ht="24" x14ac:dyDescent="0.3">
      <c r="A17" s="195" t="str">
        <f>_xll.Assistant.XL.MASQUERLIGNESI(OR(Paramètres!$D$4="50 à 250 salariés",OR($C17="0",$C17=0)))</f>
        <v/>
      </c>
      <c r="B17" s="51"/>
      <c r="C17" s="194" t="str">
        <f>IF(Paramètres!$D$24="Coefficient",Paramètres!$X5,IF(Paramètres!$D$24="Niveau",Paramètres!$AB5,IF(Paramètres!$D$24="CSP H/F","Technicien et agent de maîtrise",IF(Paramètres!$D$24="Info libre",Paramètres!$AF5,"0"))))</f>
        <v>Catégorie 2</v>
      </c>
      <c r="D17" s="39" t="str">
        <f t="shared" si="0"/>
        <v>Catégorie 2</v>
      </c>
      <c r="E17" s="58">
        <f>IF($D$13="CSP H/F",SUMIFS(TableauB15[Promotion à prendre en compte?],TableauB15[Sexe],E$12,TableauB15[CSP Parite],$C17),IF($D$13="Niveau",SUMIFS(TableauB15[Promotion à prendre en compte?],TableauB15[Sexe],E$12,TableauB15[Niveau],$C17),IF($D$13="Coefficient",SUMIFS(TableauB15[Promotion à prendre en compte?],TableauB15[Sexe],E$12,TableauB15[Coefficient],$C17),IF($D$13="Info libre",SUMIFS(TableauB15[Promotion à prendre en compte?],TableauB15[Sexe],E$12,TableauB15[Info libre],$C17)))))</f>
        <v>0</v>
      </c>
      <c r="F17" s="58">
        <f>IF($D$13="CSP H/F",SUMIFS(TableauB15[Promotion à prendre en compte?],TableauB15[Sexe],F$12,TableauB15[CSP Parite],$C17),IF($D$13="Niveau",SUMIFS(TableauB15[Promotion à prendre en compte?],TableauB15[Sexe],F$12,TableauB15[Niveau],$C17),IF($D$13="Coefficient",SUMIFS(TableauB15[Promotion à prendre en compte?],TableauB15[Sexe],F$12,TableauB15[Coefficient],$C17),IF($D$13="Info libre",SUMIFS(TableauB15[Promotion à prendre en compte?],TableauB15[Sexe],F$12,TableauB15[Info libre],$C17)))))</f>
        <v>0</v>
      </c>
      <c r="G17" s="100">
        <f>SUMIF('Ecart rémunérations'!$B$15:$B$94,'Ecart augmentations'!B18,'Ecart rémunérations'!$K$15:$K$94)</f>
        <v>0</v>
      </c>
      <c r="H17" s="100">
        <f>SUMIF('Ecart rémunérations'!$B$15:$B$94,'Ecart augmentations'!B18,'Ecart rémunérations'!$L$15:$L$94)</f>
        <v>0</v>
      </c>
      <c r="I17" s="97">
        <f t="shared" si="1"/>
        <v>0</v>
      </c>
      <c r="J17" s="97">
        <f t="shared" si="2"/>
        <v>0</v>
      </c>
      <c r="K17" s="97">
        <f t="shared" si="3"/>
        <v>0</v>
      </c>
      <c r="L17" s="58">
        <f t="shared" si="4"/>
        <v>0</v>
      </c>
      <c r="M17" s="58">
        <f t="shared" si="5"/>
        <v>0</v>
      </c>
      <c r="N17" s="98">
        <f t="shared" si="6"/>
        <v>0</v>
      </c>
    </row>
    <row r="18" spans="1:14" ht="24" x14ac:dyDescent="0.3">
      <c r="A18" s="195" t="str">
        <f>_xll.Assistant.XL.MASQUERLIGNESI(OR(Paramètres!$D$4="50 à 250 salariés",OR($C18="0",$C18=0)))</f>
        <v/>
      </c>
      <c r="B18" s="51"/>
      <c r="C18" s="194" t="str">
        <f>IF(Paramètres!$D$24="Coefficient",Paramètres!$X6,IF(Paramètres!$D$24="Niveau",Paramètres!$AB6,IF(Paramètres!$D$24="CSP H/F","Ingénieur et cadre",IF(Paramètres!$D$24="Info libre",Paramètres!$AF6,"0"))))</f>
        <v>Catégorie 3</v>
      </c>
      <c r="D18" s="39" t="str">
        <f t="shared" si="0"/>
        <v>Catégorie 3</v>
      </c>
      <c r="E18" s="58">
        <f>IF($D$13="CSP H/F",SUMIFS(TableauB15[Promotion à prendre en compte?],TableauB15[Sexe],E$12,TableauB15[CSP Parite],$C18),IF($D$13="Niveau",SUMIFS(TableauB15[Promotion à prendre en compte?],TableauB15[Sexe],E$12,TableauB15[Niveau],$C18),IF($D$13="Coefficient",SUMIFS(TableauB15[Promotion à prendre en compte?],TableauB15[Sexe],E$12,TableauB15[Coefficient],$C18),IF($D$13="Info libre",SUMIFS(TableauB15[Promotion à prendre en compte?],TableauB15[Sexe],E$12,TableauB15[Info libre],$C18)))))</f>
        <v>0</v>
      </c>
      <c r="F18" s="58">
        <f>IF($D$13="CSP H/F",SUMIFS(TableauB15[Promotion à prendre en compte?],TableauB15[Sexe],F$12,TableauB15[CSP Parite],$C18),IF($D$13="Niveau",SUMIFS(TableauB15[Promotion à prendre en compte?],TableauB15[Sexe],F$12,TableauB15[Niveau],$C18),IF($D$13="Coefficient",SUMIFS(TableauB15[Promotion à prendre en compte?],TableauB15[Sexe],F$12,TableauB15[Coefficient],$C18),IF($D$13="Info libre",SUMIFS(TableauB15[Promotion à prendre en compte?],TableauB15[Sexe],F$12,TableauB15[Info libre],$C18)))))</f>
        <v>0</v>
      </c>
      <c r="G18" s="100">
        <f>SUMIF('Ecart rémunérations'!$B$15:$B$94,'Ecart augmentations'!B19,'Ecart rémunérations'!$K$15:$K$94)</f>
        <v>0</v>
      </c>
      <c r="H18" s="100">
        <f>SUMIF('Ecart rémunérations'!$B$15:$B$94,'Ecart augmentations'!B19,'Ecart rémunérations'!$L$15:$L$94)</f>
        <v>0</v>
      </c>
      <c r="I18" s="97">
        <f t="shared" si="1"/>
        <v>0</v>
      </c>
      <c r="J18" s="97">
        <f t="shared" si="2"/>
        <v>0</v>
      </c>
      <c r="K18" s="97">
        <f t="shared" si="3"/>
        <v>0</v>
      </c>
      <c r="L18" s="58">
        <f t="shared" si="4"/>
        <v>0</v>
      </c>
      <c r="M18" s="58">
        <f t="shared" si="5"/>
        <v>0</v>
      </c>
      <c r="N18" s="98">
        <f t="shared" si="6"/>
        <v>0</v>
      </c>
    </row>
    <row r="19" spans="1:14" ht="24" x14ac:dyDescent="0.3">
      <c r="A19" s="195" t="str">
        <f>_xll.Assistant.XL.MASQUERLIGNESI(OR(Paramètres!$D$4="50 à 250 salariés",OR($C19="0",$C19=0)))</f>
        <v/>
      </c>
      <c r="C19" s="194" t="str">
        <f>IF(Paramètres!$D$24="Coefficient",Paramètres!$X7,IF(Paramètres!$D$24="Niveau",Paramètres!$AB7,IF(Paramètres!$D$24="CSP H/F","0",IF(Paramètres!$D$24="Info libre",Paramètres!$AF7,"0"))))</f>
        <v>Catégorie 4</v>
      </c>
      <c r="D19" s="39" t="str">
        <f t="shared" si="0"/>
        <v>Catégorie 4</v>
      </c>
      <c r="E19" s="58">
        <f>IF($D$13="CSP H/F",SUMIFS(TableauB15[Promotion à prendre en compte?],TableauB15[Sexe],E$12,TableauB15[CSP Parite],$C19),IF($D$13="Niveau",SUMIFS(TableauB15[Promotion à prendre en compte?],TableauB15[Sexe],E$12,TableauB15[Niveau],$C19),IF($D$13="Coefficient",SUMIFS(TableauB15[Promotion à prendre en compte?],TableauB15[Sexe],E$12,TableauB15[Coefficient],$C19),IF($D$13="Info libre",SUMIFS(TableauB15[Promotion à prendre en compte?],TableauB15[Sexe],E$12,TableauB15[Info libre],$C19)))))</f>
        <v>0</v>
      </c>
      <c r="F19" s="58">
        <f>IF($D$13="CSP H/F",SUMIFS(TableauB15[Promotion à prendre en compte?],TableauB15[Sexe],F$12,TableauB15[CSP Parite],$C19),IF($D$13="Niveau",SUMIFS(TableauB15[Promotion à prendre en compte?],TableauB15[Sexe],F$12,TableauB15[Niveau],$C19),IF($D$13="Coefficient",SUMIFS(TableauB15[Promotion à prendre en compte?],TableauB15[Sexe],F$12,TableauB15[Coefficient],$C19),IF($D$13="Info libre",SUMIFS(TableauB15[Promotion à prendre en compte?],TableauB15[Sexe],F$12,TableauB15[Info libre],$C19)))))</f>
        <v>0</v>
      </c>
      <c r="G19" s="100">
        <f>SUMIF('Ecart rémunérations'!$B$15:$B$94,'Ecart augmentations'!B20,'Ecart rémunérations'!$K$15:$K$94)</f>
        <v>0</v>
      </c>
      <c r="H19" s="100">
        <f>SUMIF('Ecart rémunérations'!$B$15:$B$94,'Ecart augmentations'!B20,'Ecart rémunérations'!$L$15:$L$94)</f>
        <v>0</v>
      </c>
      <c r="I19" s="97">
        <f t="shared" si="1"/>
        <v>0</v>
      </c>
      <c r="J19" s="97">
        <f t="shared" si="2"/>
        <v>0</v>
      </c>
      <c r="K19" s="97">
        <f t="shared" si="3"/>
        <v>0</v>
      </c>
      <c r="L19" s="58">
        <f t="shared" si="4"/>
        <v>0</v>
      </c>
      <c r="M19" s="58">
        <f t="shared" si="5"/>
        <v>0</v>
      </c>
      <c r="N19" s="98">
        <f t="shared" si="6"/>
        <v>0</v>
      </c>
    </row>
    <row r="20" spans="1:14" ht="24" x14ac:dyDescent="0.3">
      <c r="A20" s="195" t="str">
        <f>_xll.Assistant.XL.MASQUERLIGNESI(OR(Paramètres!$D$4="50 à 250 salariés",OR($C20="0",$C20=0)))</f>
        <v/>
      </c>
      <c r="C20" s="194" t="str">
        <f>IF(Paramètres!$D$24="Coefficient",Paramètres!$X8,IF(Paramètres!$D$24="Niveau",Paramètres!$AB8,IF(Paramètres!$D$24="CSP H/F","0",IF(Paramètres!$D$24="Info libre",Paramètres!$AF8,"0"))))</f>
        <v>Catégorie 5</v>
      </c>
      <c r="D20" s="39" t="str">
        <f t="shared" si="0"/>
        <v>Catégorie 5</v>
      </c>
      <c r="E20" s="58">
        <f>IF($D$13="CSP H/F",SUMIFS(TableauB15[Promotion à prendre en compte?],TableauB15[Sexe],E$12,TableauB15[CSP Parite],$C20),IF($D$13="Niveau",SUMIFS(TableauB15[Promotion à prendre en compte?],TableauB15[Sexe],E$12,TableauB15[Niveau],$C20),IF($D$13="Coefficient",SUMIFS(TableauB15[Promotion à prendre en compte?],TableauB15[Sexe],E$12,TableauB15[Coefficient],$C20),IF($D$13="Info libre",SUMIFS(TableauB15[Promotion à prendre en compte?],TableauB15[Sexe],E$12,TableauB15[Info libre],$C20)))))</f>
        <v>1</v>
      </c>
      <c r="F20" s="58">
        <f>IF($D$13="CSP H/F",SUMIFS(TableauB15[Promotion à prendre en compte?],TableauB15[Sexe],F$12,TableauB15[CSP Parite],$C20),IF($D$13="Niveau",SUMIFS(TableauB15[Promotion à prendre en compte?],TableauB15[Sexe],F$12,TableauB15[Niveau],$C20),IF($D$13="Coefficient",SUMIFS(TableauB15[Promotion à prendre en compte?],TableauB15[Sexe],F$12,TableauB15[Coefficient],$C20),IF($D$13="Info libre",SUMIFS(TableauB15[Promotion à prendre en compte?],TableauB15[Sexe],F$12,TableauB15[Info libre],$C20)))))</f>
        <v>0</v>
      </c>
      <c r="G20" s="100">
        <f>SUMIF('Ecart rémunérations'!$B$15:$B$94,'Ecart augmentations'!B21,'Ecart rémunérations'!$K$15:$K$94)</f>
        <v>0</v>
      </c>
      <c r="H20" s="100">
        <f>SUMIF('Ecart rémunérations'!$B$15:$B$94,'Ecart augmentations'!B21,'Ecart rémunérations'!$L$15:$L$94)</f>
        <v>0</v>
      </c>
      <c r="I20" s="97">
        <f t="shared" si="1"/>
        <v>0</v>
      </c>
      <c r="J20" s="97">
        <f t="shared" si="2"/>
        <v>0</v>
      </c>
      <c r="K20" s="97">
        <f t="shared" si="3"/>
        <v>0</v>
      </c>
      <c r="L20" s="58">
        <f t="shared" si="4"/>
        <v>0</v>
      </c>
      <c r="M20" s="58">
        <f t="shared" si="5"/>
        <v>0</v>
      </c>
      <c r="N20" s="98">
        <f t="shared" si="6"/>
        <v>0</v>
      </c>
    </row>
    <row r="21" spans="1:14" ht="24" x14ac:dyDescent="0.3">
      <c r="A21" s="195" t="str">
        <f>_xll.Assistant.XL.MASQUERLIGNESI(OR(Paramètres!$D$4="50 à 250 salariés",OR($C21="0",$C21=0)))</f>
        <v/>
      </c>
      <c r="C21" s="194">
        <f>IF(Paramètres!$D$24="Coefficient",Paramètres!$X9,IF(Paramètres!$D$24="Niveau",Paramètres!$AB9,IF(Paramètres!$D$24="CSP H/F","0",IF(Paramètres!$D$24="Info libre",Paramètres!$AF9,"0"))))</f>
        <v>0</v>
      </c>
      <c r="D21" s="39">
        <f t="shared" si="0"/>
        <v>0</v>
      </c>
      <c r="E21" s="58">
        <f>IF($D$13="CSP H/F",SUMIFS(TableauB15[Promotion à prendre en compte?],TableauB15[Sexe],E$12,TableauB15[CSP Parite],$C21),IF($D$13="Niveau",SUMIFS(TableauB15[Promotion à prendre en compte?],TableauB15[Sexe],E$12,TableauB15[Niveau],$C21),IF($D$13="Coefficient",SUMIFS(TableauB15[Promotion à prendre en compte?],TableauB15[Sexe],E$12,TableauB15[Coefficient],$C21),IF($D$13="Info libre",SUMIFS(TableauB15[Promotion à prendre en compte?],TableauB15[Sexe],E$12,TableauB15[Info libre],$C21)))))</f>
        <v>0</v>
      </c>
      <c r="F21" s="58">
        <f>IF($D$13="CSP H/F",SUMIFS(TableauB15[Promotion à prendre en compte?],TableauB15[Sexe],F$12,TableauB15[CSP Parite],$C21),IF($D$13="Niveau",SUMIFS(TableauB15[Promotion à prendre en compte?],TableauB15[Sexe],F$12,TableauB15[Niveau],$C21),IF($D$13="Coefficient",SUMIFS(TableauB15[Promotion à prendre en compte?],TableauB15[Sexe],F$12,TableauB15[Coefficient],$C21),IF($D$13="Info libre",SUMIFS(TableauB15[Promotion à prendre en compte?],TableauB15[Sexe],F$12,TableauB15[Info libre],$C21)))))</f>
        <v>0</v>
      </c>
      <c r="G21" s="100">
        <f>SUMIF('Ecart rémunérations'!$B$15:$B$94,'Ecart augmentations'!B22,'Ecart rémunérations'!$K$15:$K$94)</f>
        <v>0</v>
      </c>
      <c r="H21" s="100">
        <f>SUMIF('Ecart rémunérations'!$B$15:$B$94,'Ecart augmentations'!B22,'Ecart rémunérations'!$L$15:$L$94)</f>
        <v>0</v>
      </c>
      <c r="I21" s="97">
        <f t="shared" si="1"/>
        <v>0</v>
      </c>
      <c r="J21" s="97">
        <f t="shared" si="2"/>
        <v>0</v>
      </c>
      <c r="K21" s="97">
        <f t="shared" si="3"/>
        <v>0</v>
      </c>
      <c r="L21" s="58">
        <f t="shared" si="4"/>
        <v>0</v>
      </c>
      <c r="M21" s="58">
        <f t="shared" si="5"/>
        <v>0</v>
      </c>
      <c r="N21" s="98">
        <f t="shared" si="6"/>
        <v>0</v>
      </c>
    </row>
    <row r="22" spans="1:14" ht="24" x14ac:dyDescent="0.3">
      <c r="A22" s="195" t="str">
        <f>_xll.Assistant.XL.MASQUERLIGNESI(OR(Paramètres!$D$4="50 à 250 salariés",OR($C22="0",$C22=0)))</f>
        <v/>
      </c>
      <c r="C22" s="194">
        <f>IF(Paramètres!$D$24="Coefficient",Paramètres!$X10,IF(Paramètres!$D$24="Niveau",Paramètres!$AB10,IF(Paramètres!$D$24="CSP H/F","0",IF(Paramètres!$D$24="Info libre",Paramètres!$AF10,"0"))))</f>
        <v>0</v>
      </c>
      <c r="D22" s="39">
        <f t="shared" si="0"/>
        <v>0</v>
      </c>
      <c r="E22" s="58">
        <f>IF($D$13="CSP H/F",SUMIFS(TableauB15[Promotion à prendre en compte?],TableauB15[Sexe],E$12,TableauB15[CSP Parite],$C22),IF($D$13="Niveau",SUMIFS(TableauB15[Promotion à prendre en compte?],TableauB15[Sexe],E$12,TableauB15[Niveau],$C22),IF($D$13="Coefficient",SUMIFS(TableauB15[Promotion à prendre en compte?],TableauB15[Sexe],E$12,TableauB15[Coefficient],$C22),IF($D$13="Info libre",SUMIFS(TableauB15[Promotion à prendre en compte?],TableauB15[Sexe],E$12,TableauB15[Info libre],$C22)))))</f>
        <v>0</v>
      </c>
      <c r="F22" s="58">
        <f>IF($D$13="CSP H/F",SUMIFS(TableauB15[Promotion à prendre en compte?],TableauB15[Sexe],F$12,TableauB15[CSP Parite],$C22),IF($D$13="Niveau",SUMIFS(TableauB15[Promotion à prendre en compte?],TableauB15[Sexe],F$12,TableauB15[Niveau],$C22),IF($D$13="Coefficient",SUMIFS(TableauB15[Promotion à prendre en compte?],TableauB15[Sexe],F$12,TableauB15[Coefficient],$C22),IF($D$13="Info libre",SUMIFS(TableauB15[Promotion à prendre en compte?],TableauB15[Sexe],F$12,TableauB15[Info libre],$C22)))))</f>
        <v>0</v>
      </c>
      <c r="G22" s="100">
        <f>SUMIF('Ecart rémunérations'!$B$15:$B$94,'Ecart augmentations'!B23,'Ecart rémunérations'!$K$15:$K$94)</f>
        <v>0</v>
      </c>
      <c r="H22" s="100">
        <f>SUMIF('Ecart rémunérations'!$B$15:$B$94,'Ecart augmentations'!B23,'Ecart rémunérations'!$L$15:$L$94)</f>
        <v>0</v>
      </c>
      <c r="I22" s="97">
        <f t="shared" si="1"/>
        <v>0</v>
      </c>
      <c r="J22" s="97">
        <f t="shared" si="2"/>
        <v>0</v>
      </c>
      <c r="K22" s="97">
        <f t="shared" si="3"/>
        <v>0</v>
      </c>
      <c r="L22" s="58">
        <f t="shared" si="4"/>
        <v>0</v>
      </c>
      <c r="M22" s="58">
        <f t="shared" si="5"/>
        <v>0</v>
      </c>
      <c r="N22" s="98">
        <f t="shared" si="6"/>
        <v>0</v>
      </c>
    </row>
    <row r="23" spans="1:14" ht="24" x14ac:dyDescent="0.3">
      <c r="A23" s="195" t="str">
        <f>_xll.Assistant.XL.MASQUERLIGNESI(OR(Paramètres!$D$4="50 à 250 salariés",OR($C23="0",$C23=0)))</f>
        <v/>
      </c>
      <c r="C23" s="194">
        <f>IF(Paramètres!$D$24="Coefficient",Paramètres!$X11,IF(Paramètres!$D$24="Niveau",Paramètres!$AB11,IF(Paramètres!$D$24="CSP H/F","0",IF(Paramètres!$D$24="Info libre",Paramètres!$AF11,"0"))))</f>
        <v>0</v>
      </c>
      <c r="D23" s="39">
        <f t="shared" si="0"/>
        <v>0</v>
      </c>
      <c r="E23" s="58">
        <f>IF($D$13="CSP H/F",SUMIFS(TableauB15[Promotion à prendre en compte?],TableauB15[Sexe],E$12,TableauB15[CSP Parite],$C23),IF($D$13="Niveau",SUMIFS(TableauB15[Promotion à prendre en compte?],TableauB15[Sexe],E$12,TableauB15[Niveau],$C23),IF($D$13="Coefficient",SUMIFS(TableauB15[Promotion à prendre en compte?],TableauB15[Sexe],E$12,TableauB15[Coefficient],$C23),IF($D$13="Info libre",SUMIFS(TableauB15[Promotion à prendre en compte?],TableauB15[Sexe],E$12,TableauB15[Info libre],$C23)))))</f>
        <v>0</v>
      </c>
      <c r="F23" s="58">
        <f>IF($D$13="CSP H/F",SUMIFS(TableauB15[Promotion à prendre en compte?],TableauB15[Sexe],F$12,TableauB15[CSP Parite],$C23),IF($D$13="Niveau",SUMIFS(TableauB15[Promotion à prendre en compte?],TableauB15[Sexe],F$12,TableauB15[Niveau],$C23),IF($D$13="Coefficient",SUMIFS(TableauB15[Promotion à prendre en compte?],TableauB15[Sexe],F$12,TableauB15[Coefficient],$C23),IF($D$13="Info libre",SUMIFS(TableauB15[Promotion à prendre en compte?],TableauB15[Sexe],F$12,TableauB15[Info libre],$C23)))))</f>
        <v>0</v>
      </c>
      <c r="G23" s="100">
        <f>SUMIF('Ecart rémunérations'!$B$15:$B$94,'Ecart augmentations'!B24,'Ecart rémunérations'!$K$15:$K$94)</f>
        <v>0</v>
      </c>
      <c r="H23" s="100">
        <f>SUMIF('Ecart rémunérations'!$B$15:$B$94,'Ecart augmentations'!B24,'Ecart rémunérations'!$L$15:$L$94)</f>
        <v>0</v>
      </c>
      <c r="I23" s="97">
        <f t="shared" si="1"/>
        <v>0</v>
      </c>
      <c r="J23" s="97">
        <f t="shared" si="2"/>
        <v>0</v>
      </c>
      <c r="K23" s="97">
        <f t="shared" si="3"/>
        <v>0</v>
      </c>
      <c r="L23" s="58">
        <f t="shared" si="4"/>
        <v>0</v>
      </c>
      <c r="M23" s="58">
        <f t="shared" si="5"/>
        <v>0</v>
      </c>
      <c r="N23" s="98">
        <f t="shared" si="6"/>
        <v>0</v>
      </c>
    </row>
    <row r="24" spans="1:14" ht="24" x14ac:dyDescent="0.3">
      <c r="A24" s="195" t="str">
        <f>_xll.Assistant.XL.MASQUERLIGNESI(OR(Paramètres!$D$4="50 à 250 salariés",OR($C24="0",$C24=0)))</f>
        <v/>
      </c>
      <c r="C24" s="194">
        <f>IF(Paramètres!$D$24="Coefficient",Paramètres!$X12,IF(Paramètres!$D$24="Niveau",Paramètres!$AB12,IF(Paramètres!$D$24="CSP H/F","0",IF(Paramètres!$D$24="Info libre",Paramètres!$AF12,"0"))))</f>
        <v>0</v>
      </c>
      <c r="D24" s="39">
        <f t="shared" si="0"/>
        <v>0</v>
      </c>
      <c r="E24" s="58">
        <f>IF($D$13="CSP H/F",SUMIFS(TableauB15[Promotion à prendre en compte?],TableauB15[Sexe],E$12,TableauB15[CSP Parite],$C24),IF($D$13="Niveau",SUMIFS(TableauB15[Promotion à prendre en compte?],TableauB15[Sexe],E$12,TableauB15[Niveau],$C24),IF($D$13="Coefficient",SUMIFS(TableauB15[Promotion à prendre en compte?],TableauB15[Sexe],E$12,TableauB15[Coefficient],$C24),IF($D$13="Info libre",SUMIFS(TableauB15[Promotion à prendre en compte?],TableauB15[Sexe],E$12,TableauB15[Info libre],$C24)))))</f>
        <v>0</v>
      </c>
      <c r="F24" s="58">
        <f>IF($D$13="CSP H/F",SUMIFS(TableauB15[Promotion à prendre en compte?],TableauB15[Sexe],F$12,TableauB15[CSP Parite],$C24),IF($D$13="Niveau",SUMIFS(TableauB15[Promotion à prendre en compte?],TableauB15[Sexe],F$12,TableauB15[Niveau],$C24),IF($D$13="Coefficient",SUMIFS(TableauB15[Promotion à prendre en compte?],TableauB15[Sexe],F$12,TableauB15[Coefficient],$C24),IF($D$13="Info libre",SUMIFS(TableauB15[Promotion à prendre en compte?],TableauB15[Sexe],F$12,TableauB15[Info libre],$C24)))))</f>
        <v>0</v>
      </c>
      <c r="G24" s="100">
        <f>SUMIF('Ecart rémunérations'!$B$15:$B$94,'Ecart augmentations'!B25,'Ecart rémunérations'!$K$15:$K$94)</f>
        <v>0</v>
      </c>
      <c r="H24" s="100">
        <f>SUMIF('Ecart rémunérations'!$B$15:$B$94,'Ecart augmentations'!B25,'Ecart rémunérations'!$L$15:$L$94)</f>
        <v>0</v>
      </c>
      <c r="I24" s="97">
        <f t="shared" si="1"/>
        <v>0</v>
      </c>
      <c r="J24" s="97">
        <f t="shared" si="2"/>
        <v>0</v>
      </c>
      <c r="K24" s="97">
        <f t="shared" si="3"/>
        <v>0</v>
      </c>
      <c r="L24" s="58">
        <f t="shared" si="4"/>
        <v>0</v>
      </c>
      <c r="M24" s="58">
        <f t="shared" si="5"/>
        <v>0</v>
      </c>
      <c r="N24" s="98">
        <f t="shared" si="6"/>
        <v>0</v>
      </c>
    </row>
    <row r="25" spans="1:14" ht="24" x14ac:dyDescent="0.3">
      <c r="A25" s="195" t="str">
        <f>_xll.Assistant.XL.MASQUERLIGNESI(OR(Paramètres!$D$4="50 à 250 salariés",OR($C25="0",$C25=0)))</f>
        <v/>
      </c>
      <c r="C25" s="194">
        <f>IF(Paramètres!$D$24="Coefficient",Paramètres!$X13,IF(Paramètres!$D$24="Niveau",Paramètres!$AB13,IF(Paramètres!$D$24="CSP H/F","0",IF(Paramètres!$D$24="Info libre",Paramètres!$AF13,"0"))))</f>
        <v>0</v>
      </c>
      <c r="D25" s="39">
        <f t="shared" si="0"/>
        <v>0</v>
      </c>
      <c r="E25" s="58">
        <f>IF($D$13="CSP H/F",SUMIFS(TableauB15[Promotion à prendre en compte?],TableauB15[Sexe],E$12,TableauB15[CSP Parite],$C25),IF($D$13="Niveau",SUMIFS(TableauB15[Promotion à prendre en compte?],TableauB15[Sexe],E$12,TableauB15[Niveau],$C25),IF($D$13="Coefficient",SUMIFS(TableauB15[Promotion à prendre en compte?],TableauB15[Sexe],E$12,TableauB15[Coefficient],$C25),IF($D$13="Info libre",SUMIFS(TableauB15[Promotion à prendre en compte?],TableauB15[Sexe],E$12,TableauB15[Info libre],$C25)))))</f>
        <v>0</v>
      </c>
      <c r="F25" s="58">
        <f>IF($D$13="CSP H/F",SUMIFS(TableauB15[Promotion à prendre en compte?],TableauB15[Sexe],F$12,TableauB15[CSP Parite],$C25),IF($D$13="Niveau",SUMIFS(TableauB15[Promotion à prendre en compte?],TableauB15[Sexe],F$12,TableauB15[Niveau],$C25),IF($D$13="Coefficient",SUMIFS(TableauB15[Promotion à prendre en compte?],TableauB15[Sexe],F$12,TableauB15[Coefficient],$C25),IF($D$13="Info libre",SUMIFS(TableauB15[Promotion à prendre en compte?],TableauB15[Sexe],F$12,TableauB15[Info libre],$C25)))))</f>
        <v>0</v>
      </c>
      <c r="G25" s="100">
        <f>SUMIF('Ecart rémunérations'!$B$15:$B$94,'Ecart augmentations'!B26,'Ecart rémunérations'!$K$15:$K$94)</f>
        <v>0</v>
      </c>
      <c r="H25" s="100">
        <f>SUMIF('Ecart rémunérations'!$B$15:$B$94,'Ecart augmentations'!B26,'Ecart rémunérations'!$L$15:$L$94)</f>
        <v>0</v>
      </c>
      <c r="I25" s="97">
        <f t="shared" si="1"/>
        <v>0</v>
      </c>
      <c r="J25" s="97">
        <f t="shared" si="2"/>
        <v>0</v>
      </c>
      <c r="K25" s="97">
        <f t="shared" si="3"/>
        <v>0</v>
      </c>
      <c r="L25" s="58">
        <f t="shared" si="4"/>
        <v>0</v>
      </c>
      <c r="M25" s="58">
        <f t="shared" si="5"/>
        <v>0</v>
      </c>
      <c r="N25" s="98">
        <f t="shared" si="6"/>
        <v>0</v>
      </c>
    </row>
    <row r="26" spans="1:14" ht="24" x14ac:dyDescent="0.3">
      <c r="A26" s="195" t="str">
        <f>_xll.Assistant.XL.MASQUERLIGNESI(OR(Paramètres!$D$4="50 à 250 salariés",OR($C26="0",$C26=0)))</f>
        <v/>
      </c>
      <c r="C26" s="194">
        <f>IF(Paramètres!$D$24="Coefficient",Paramètres!$X14,IF(Paramètres!$D$24="Niveau",Paramètres!$AB14,IF(Paramètres!$D$24="CSP H/F","0",IF(Paramètres!$D$24="Info libre",Paramètres!$AF14,"0"))))</f>
        <v>0</v>
      </c>
      <c r="D26" s="39">
        <f t="shared" si="0"/>
        <v>0</v>
      </c>
      <c r="E26" s="58">
        <f>IF($D$13="CSP H/F",SUMIFS(TableauB15[Promotion à prendre en compte?],TableauB15[Sexe],E$12,TableauB15[CSP Parite],$C26),IF($D$13="Niveau",SUMIFS(TableauB15[Promotion à prendre en compte?],TableauB15[Sexe],E$12,TableauB15[Niveau],$C26),IF($D$13="Coefficient",SUMIFS(TableauB15[Promotion à prendre en compte?],TableauB15[Sexe],E$12,TableauB15[Coefficient],$C26),IF($D$13="Info libre",SUMIFS(TableauB15[Promotion à prendre en compte?],TableauB15[Sexe],E$12,TableauB15[Info libre],$C26)))))</f>
        <v>0</v>
      </c>
      <c r="F26" s="58">
        <f>IF($D$13="CSP H/F",SUMIFS(TableauB15[Promotion à prendre en compte?],TableauB15[Sexe],F$12,TableauB15[CSP Parite],$C26),IF($D$13="Niveau",SUMIFS(TableauB15[Promotion à prendre en compte?],TableauB15[Sexe],F$12,TableauB15[Niveau],$C26),IF($D$13="Coefficient",SUMIFS(TableauB15[Promotion à prendre en compte?],TableauB15[Sexe],F$12,TableauB15[Coefficient],$C26),IF($D$13="Info libre",SUMIFS(TableauB15[Promotion à prendre en compte?],TableauB15[Sexe],F$12,TableauB15[Info libre],$C26)))))</f>
        <v>0</v>
      </c>
      <c r="G26" s="100">
        <f>SUMIF('Ecart rémunérations'!$B$15:$B$94,'Ecart augmentations'!B27,'Ecart rémunérations'!$K$15:$K$94)</f>
        <v>0</v>
      </c>
      <c r="H26" s="100">
        <f>SUMIF('Ecart rémunérations'!$B$15:$B$94,'Ecart augmentations'!B27,'Ecart rémunérations'!$L$15:$L$94)</f>
        <v>0</v>
      </c>
      <c r="I26" s="97">
        <f t="shared" si="1"/>
        <v>0</v>
      </c>
      <c r="J26" s="97">
        <f t="shared" si="2"/>
        <v>0</v>
      </c>
      <c r="K26" s="97">
        <f t="shared" si="3"/>
        <v>0</v>
      </c>
      <c r="L26" s="58">
        <f t="shared" si="4"/>
        <v>0</v>
      </c>
      <c r="M26" s="58">
        <f t="shared" si="5"/>
        <v>0</v>
      </c>
      <c r="N26" s="98">
        <f t="shared" si="6"/>
        <v>0</v>
      </c>
    </row>
    <row r="27" spans="1:14" ht="24" x14ac:dyDescent="0.3">
      <c r="A27" s="195" t="str">
        <f>_xll.Assistant.XL.MASQUERLIGNESI(OR(Paramètres!$D$4="50 à 250 salariés",OR($C27="0",$C27=0)))</f>
        <v/>
      </c>
      <c r="C27" s="194">
        <f>IF(Paramètres!$D$24="Coefficient",Paramètres!$X15,IF(Paramètres!$D$24="Niveau",Paramètres!$AB15,IF(Paramètres!$D$24="CSP H/F","0",IF(Paramètres!$D$24="Info libre",Paramètres!$AF15,"0"))))</f>
        <v>0</v>
      </c>
      <c r="D27" s="39">
        <f t="shared" si="0"/>
        <v>0</v>
      </c>
      <c r="E27" s="58">
        <f>IF($D$13="CSP H/F",SUMIFS(TableauB15[Promotion à prendre en compte?],TableauB15[Sexe],E$12,TableauB15[CSP Parite],$C27),IF($D$13="Niveau",SUMIFS(TableauB15[Promotion à prendre en compte?],TableauB15[Sexe],E$12,TableauB15[Niveau],$C27),IF($D$13="Coefficient",SUMIFS(TableauB15[Promotion à prendre en compte?],TableauB15[Sexe],E$12,TableauB15[Coefficient],$C27),IF($D$13="Info libre",SUMIFS(TableauB15[Promotion à prendre en compte?],TableauB15[Sexe],E$12,TableauB15[Info libre],$C27)))))</f>
        <v>0</v>
      </c>
      <c r="F27" s="58">
        <f>IF($D$13="CSP H/F",SUMIFS(TableauB15[Promotion à prendre en compte?],TableauB15[Sexe],F$12,TableauB15[CSP Parite],$C27),IF($D$13="Niveau",SUMIFS(TableauB15[Promotion à prendre en compte?],TableauB15[Sexe],F$12,TableauB15[Niveau],$C27),IF($D$13="Coefficient",SUMIFS(TableauB15[Promotion à prendre en compte?],TableauB15[Sexe],F$12,TableauB15[Coefficient],$C27),IF($D$13="Info libre",SUMIFS(TableauB15[Promotion à prendre en compte?],TableauB15[Sexe],F$12,TableauB15[Info libre],$C27)))))</f>
        <v>0</v>
      </c>
      <c r="G27" s="100">
        <f>SUMIF('Ecart rémunérations'!$B$15:$B$94,'Ecart augmentations'!B28,'Ecart rémunérations'!$K$15:$K$94)</f>
        <v>0</v>
      </c>
      <c r="H27" s="100">
        <f>SUMIF('Ecart rémunérations'!$B$15:$B$94,'Ecart augmentations'!B28,'Ecart rémunérations'!$L$15:$L$94)</f>
        <v>0</v>
      </c>
      <c r="I27" s="97">
        <f t="shared" si="1"/>
        <v>0</v>
      </c>
      <c r="J27" s="97">
        <f t="shared" si="2"/>
        <v>0</v>
      </c>
      <c r="K27" s="97">
        <f t="shared" si="3"/>
        <v>0</v>
      </c>
      <c r="L27" s="58">
        <f t="shared" si="4"/>
        <v>0</v>
      </c>
      <c r="M27" s="58">
        <f t="shared" si="5"/>
        <v>0</v>
      </c>
      <c r="N27" s="98">
        <f t="shared" si="6"/>
        <v>0</v>
      </c>
    </row>
    <row r="28" spans="1:14" ht="24" x14ac:dyDescent="0.3">
      <c r="A28" s="195" t="str">
        <f>_xll.Assistant.XL.MASQUERLIGNESI(OR(Paramètres!$D$4="50 à 250 salariés",OR($C28="0",$C28=0)))</f>
        <v/>
      </c>
      <c r="C28" s="194">
        <f>IF(Paramètres!$D$24="Coefficient",Paramètres!$X16,IF(Paramètres!$D$24="Niveau",Paramètres!$AB16,IF(Paramètres!$D$24="CSP H/F","0",IF(Paramètres!$D$24="Info libre",Paramètres!$AF16,"0"))))</f>
        <v>0</v>
      </c>
      <c r="D28" s="39">
        <f t="shared" si="0"/>
        <v>0</v>
      </c>
      <c r="E28" s="58">
        <f>IF($D$13="CSP H/F",SUMIFS(TableauB15[Promotion à prendre en compte?],TableauB15[Sexe],E$12,TableauB15[CSP Parite],$C28),IF($D$13="Niveau",SUMIFS(TableauB15[Promotion à prendre en compte?],TableauB15[Sexe],E$12,TableauB15[Niveau],$C28),IF($D$13="Coefficient",SUMIFS(TableauB15[Promotion à prendre en compte?],TableauB15[Sexe],E$12,TableauB15[Coefficient],$C28),IF($D$13="Info libre",SUMIFS(TableauB15[Promotion à prendre en compte?],TableauB15[Sexe],E$12,TableauB15[Info libre],$C28)))))</f>
        <v>0</v>
      </c>
      <c r="F28" s="58">
        <f>IF($D$13="CSP H/F",SUMIFS(TableauB15[Promotion à prendre en compte?],TableauB15[Sexe],F$12,TableauB15[CSP Parite],$C28),IF($D$13="Niveau",SUMIFS(TableauB15[Promotion à prendre en compte?],TableauB15[Sexe],F$12,TableauB15[Niveau],$C28),IF($D$13="Coefficient",SUMIFS(TableauB15[Promotion à prendre en compte?],TableauB15[Sexe],F$12,TableauB15[Coefficient],$C28),IF($D$13="Info libre",SUMIFS(TableauB15[Promotion à prendre en compte?],TableauB15[Sexe],F$12,TableauB15[Info libre],$C28)))))</f>
        <v>0</v>
      </c>
      <c r="G28" s="100">
        <f>SUMIF('Ecart rémunérations'!$B$15:$B$94,'Ecart augmentations'!B29,'Ecart rémunérations'!$K$15:$K$94)</f>
        <v>0</v>
      </c>
      <c r="H28" s="100">
        <f>SUMIF('Ecart rémunérations'!$B$15:$B$94,'Ecart augmentations'!B29,'Ecart rémunérations'!$L$15:$L$94)</f>
        <v>0</v>
      </c>
      <c r="I28" s="97">
        <f t="shared" si="1"/>
        <v>0</v>
      </c>
      <c r="J28" s="97">
        <f t="shared" si="2"/>
        <v>0</v>
      </c>
      <c r="K28" s="97">
        <f t="shared" si="3"/>
        <v>0</v>
      </c>
      <c r="L28" s="58">
        <f t="shared" si="4"/>
        <v>0</v>
      </c>
      <c r="M28" s="58">
        <f t="shared" si="5"/>
        <v>0</v>
      </c>
      <c r="N28" s="98">
        <f t="shared" si="6"/>
        <v>0</v>
      </c>
    </row>
    <row r="29" spans="1:14" ht="24" x14ac:dyDescent="0.3">
      <c r="A29" s="195" t="str">
        <f>_xll.Assistant.XL.MASQUERLIGNESI(OR(Paramètres!$D$4="50 à 250 salariés",OR($C29="0",$C29=0)))</f>
        <v/>
      </c>
      <c r="C29" s="194">
        <f>IF(Paramètres!$D$24="Coefficient",Paramètres!$X17,IF(Paramètres!$D$24="Niveau",Paramètres!$AB17,IF(Paramètres!$D$24="CSP H/F","0",IF(Paramètres!$D$24="Info libre",Paramètres!$AF17,"0"))))</f>
        <v>0</v>
      </c>
      <c r="D29" s="39">
        <f t="shared" si="0"/>
        <v>0</v>
      </c>
      <c r="E29" s="58">
        <f>IF($D$13="CSP H/F",SUMIFS(TableauB15[Promotion à prendre en compte?],TableauB15[Sexe],E$12,TableauB15[CSP Parite],$C29),IF($D$13="Niveau",SUMIFS(TableauB15[Promotion à prendre en compte?],TableauB15[Sexe],E$12,TableauB15[Niveau],$C29),IF($D$13="Coefficient",SUMIFS(TableauB15[Promotion à prendre en compte?],TableauB15[Sexe],E$12,TableauB15[Coefficient],$C29),IF($D$13="Info libre",SUMIFS(TableauB15[Promotion à prendre en compte?],TableauB15[Sexe],E$12,TableauB15[Info libre],$C29)))))</f>
        <v>0</v>
      </c>
      <c r="F29" s="58">
        <f>IF($D$13="CSP H/F",SUMIFS(TableauB15[Promotion à prendre en compte?],TableauB15[Sexe],F$12,TableauB15[CSP Parite],$C29),IF($D$13="Niveau",SUMIFS(TableauB15[Promotion à prendre en compte?],TableauB15[Sexe],F$12,TableauB15[Niveau],$C29),IF($D$13="Coefficient",SUMIFS(TableauB15[Promotion à prendre en compte?],TableauB15[Sexe],F$12,TableauB15[Coefficient],$C29),IF($D$13="Info libre",SUMIFS(TableauB15[Promotion à prendre en compte?],TableauB15[Sexe],F$12,TableauB15[Info libre],$C29)))))</f>
        <v>0</v>
      </c>
      <c r="G29" s="100">
        <f>SUMIF('Ecart rémunérations'!$B$15:$B$94,'Ecart augmentations'!B30,'Ecart rémunérations'!$K$15:$K$94)</f>
        <v>0</v>
      </c>
      <c r="H29" s="100">
        <f>SUMIF('Ecart rémunérations'!$B$15:$B$94,'Ecart augmentations'!B30,'Ecart rémunérations'!$L$15:$L$94)</f>
        <v>0</v>
      </c>
      <c r="I29" s="97">
        <f t="shared" si="1"/>
        <v>0</v>
      </c>
      <c r="J29" s="97">
        <f t="shared" si="2"/>
        <v>0</v>
      </c>
      <c r="K29" s="97">
        <f t="shared" si="3"/>
        <v>0</v>
      </c>
      <c r="L29" s="58">
        <f t="shared" si="4"/>
        <v>0</v>
      </c>
      <c r="M29" s="58">
        <f t="shared" si="5"/>
        <v>0</v>
      </c>
      <c r="N29" s="98">
        <f t="shared" si="6"/>
        <v>0</v>
      </c>
    </row>
    <row r="30" spans="1:14" ht="24" x14ac:dyDescent="0.3">
      <c r="A30" s="195" t="str">
        <f>_xll.Assistant.XL.MASQUERLIGNESI(OR(Paramètres!$D$4="50 à 250 salariés",OR($C30="0",$C30=0)))</f>
        <v/>
      </c>
      <c r="C30" s="194">
        <f>IF(Paramètres!$D$24="Coefficient",Paramètres!$X18,IF(Paramètres!$D$24="Niveau",Paramètres!$AB18,IF(Paramètres!$D$24="CSP H/F","0",IF(Paramètres!$D$24="Info libre",Paramètres!$AF18,"0"))))</f>
        <v>0</v>
      </c>
      <c r="D30" s="39">
        <f t="shared" si="0"/>
        <v>0</v>
      </c>
      <c r="E30" s="58">
        <f>IF($D$13="CSP H/F",SUMIFS(TableauB15[Promotion à prendre en compte?],TableauB15[Sexe],E$12,TableauB15[CSP Parite],$C30),IF($D$13="Niveau",SUMIFS(TableauB15[Promotion à prendre en compte?],TableauB15[Sexe],E$12,TableauB15[Niveau],$C30),IF($D$13="Coefficient",SUMIFS(TableauB15[Promotion à prendre en compte?],TableauB15[Sexe],E$12,TableauB15[Coefficient],$C30),IF($D$13="Info libre",SUMIFS(TableauB15[Promotion à prendre en compte?],TableauB15[Sexe],E$12,TableauB15[Info libre],$C30)))))</f>
        <v>0</v>
      </c>
      <c r="F30" s="58">
        <f>IF($D$13="CSP H/F",SUMIFS(TableauB15[Promotion à prendre en compte?],TableauB15[Sexe],F$12,TableauB15[CSP Parite],$C30),IF($D$13="Niveau",SUMIFS(TableauB15[Promotion à prendre en compte?],TableauB15[Sexe],F$12,TableauB15[Niveau],$C30),IF($D$13="Coefficient",SUMIFS(TableauB15[Promotion à prendre en compte?],TableauB15[Sexe],F$12,TableauB15[Coefficient],$C30),IF($D$13="Info libre",SUMIFS(TableauB15[Promotion à prendre en compte?],TableauB15[Sexe],F$12,TableauB15[Info libre],$C30)))))</f>
        <v>0</v>
      </c>
      <c r="G30" s="100">
        <f>SUMIF('Ecart rémunérations'!$B$15:$B$94,'Ecart augmentations'!B31,'Ecart rémunérations'!$K$15:$K$94)</f>
        <v>0</v>
      </c>
      <c r="H30" s="100">
        <f>SUMIF('Ecart rémunérations'!$B$15:$B$94,'Ecart augmentations'!B31,'Ecart rémunérations'!$L$15:$L$94)</f>
        <v>0</v>
      </c>
      <c r="I30" s="97">
        <f t="shared" si="1"/>
        <v>0</v>
      </c>
      <c r="J30" s="97">
        <f t="shared" si="2"/>
        <v>0</v>
      </c>
      <c r="K30" s="97">
        <f t="shared" si="3"/>
        <v>0</v>
      </c>
      <c r="L30" s="58">
        <f t="shared" si="4"/>
        <v>0</v>
      </c>
      <c r="M30" s="58">
        <f t="shared" si="5"/>
        <v>0</v>
      </c>
      <c r="N30" s="98">
        <f t="shared" si="6"/>
        <v>0</v>
      </c>
    </row>
    <row r="31" spans="1:14" ht="24" x14ac:dyDescent="0.3">
      <c r="A31" s="195" t="str">
        <f>_xll.Assistant.XL.MASQUERLIGNESI(OR(Paramètres!$D$4="50 à 250 salariés",OR($C31="0",$C31=0)))</f>
        <v/>
      </c>
      <c r="C31" s="194">
        <f>IF(Paramètres!$D$24="Coefficient",Paramètres!$X19,IF(Paramètres!$D$24="Niveau",Paramètres!$AB19,IF(Paramètres!$D$24="CSP H/F","0",IF(Paramètres!$D$24="Info libre",Paramètres!$AF19,"0"))))</f>
        <v>0</v>
      </c>
      <c r="D31" s="39">
        <f t="shared" si="0"/>
        <v>0</v>
      </c>
      <c r="E31" s="58">
        <f>IF($D$13="CSP H/F",SUMIFS(TableauB15[Promotion à prendre en compte?],TableauB15[Sexe],E$12,TableauB15[CSP Parite],$C31),IF($D$13="Niveau",SUMIFS(TableauB15[Promotion à prendre en compte?],TableauB15[Sexe],E$12,TableauB15[Niveau],$C31),IF($D$13="Coefficient",SUMIFS(TableauB15[Promotion à prendre en compte?],TableauB15[Sexe],E$12,TableauB15[Coefficient],$C31),IF($D$13="Info libre",SUMIFS(TableauB15[Promotion à prendre en compte?],TableauB15[Sexe],E$12,TableauB15[Info libre],$C31)))))</f>
        <v>0</v>
      </c>
      <c r="F31" s="58">
        <f>IF($D$13="CSP H/F",SUMIFS(TableauB15[Promotion à prendre en compte?],TableauB15[Sexe],F$12,TableauB15[CSP Parite],$C31),IF($D$13="Niveau",SUMIFS(TableauB15[Promotion à prendre en compte?],TableauB15[Sexe],F$12,TableauB15[Niveau],$C31),IF($D$13="Coefficient",SUMIFS(TableauB15[Promotion à prendre en compte?],TableauB15[Sexe],F$12,TableauB15[Coefficient],$C31),IF($D$13="Info libre",SUMIFS(TableauB15[Promotion à prendre en compte?],TableauB15[Sexe],F$12,TableauB15[Info libre],$C31)))))</f>
        <v>0</v>
      </c>
      <c r="G31" s="100">
        <f>SUMIF('Ecart rémunérations'!$B$15:$B$94,'Ecart augmentations'!B32,'Ecart rémunérations'!$K$15:$K$94)</f>
        <v>0</v>
      </c>
      <c r="H31" s="100">
        <f>SUMIF('Ecart rémunérations'!$B$15:$B$94,'Ecart augmentations'!B32,'Ecart rémunérations'!$L$15:$L$94)</f>
        <v>0</v>
      </c>
      <c r="I31" s="97">
        <f t="shared" si="1"/>
        <v>0</v>
      </c>
      <c r="J31" s="97">
        <f t="shared" si="2"/>
        <v>0</v>
      </c>
      <c r="K31" s="97">
        <f t="shared" si="3"/>
        <v>0</v>
      </c>
      <c r="L31" s="58">
        <f t="shared" si="4"/>
        <v>0</v>
      </c>
      <c r="M31" s="58">
        <f t="shared" si="5"/>
        <v>0</v>
      </c>
      <c r="N31" s="98">
        <f t="shared" si="6"/>
        <v>0</v>
      </c>
    </row>
    <row r="32" spans="1:14" ht="24" x14ac:dyDescent="0.3">
      <c r="A32" s="195" t="str">
        <f>_xll.Assistant.XL.MASQUERLIGNESI(OR(Paramètres!$D$4="50 à 250 salariés",OR($C32="0",$C32=0)))</f>
        <v/>
      </c>
      <c r="C32" s="194">
        <f>IF(Paramètres!$D$24="Coefficient",Paramètres!$X20,IF(Paramètres!$D$24="Niveau",Paramètres!$AB20,IF(Paramètres!$D$24="CSP H/F","0",IF(Paramètres!$D$24="Info libre",Paramètres!$AF20,"0"))))</f>
        <v>0</v>
      </c>
      <c r="D32" s="39">
        <f t="shared" si="0"/>
        <v>0</v>
      </c>
      <c r="E32" s="58">
        <f>IF($D$13="CSP H/F",SUMIFS(TableauB15[Promotion à prendre en compte?],TableauB15[Sexe],E$12,TableauB15[CSP Parite],$C32),IF($D$13="Niveau",SUMIFS(TableauB15[Promotion à prendre en compte?],TableauB15[Sexe],E$12,TableauB15[Niveau],$C32),IF($D$13="Coefficient",SUMIFS(TableauB15[Promotion à prendre en compte?],TableauB15[Sexe],E$12,TableauB15[Coefficient],$C32),IF($D$13="Info libre",SUMIFS(TableauB15[Promotion à prendre en compte?],TableauB15[Sexe],E$12,TableauB15[Info libre],$C32)))))</f>
        <v>0</v>
      </c>
      <c r="F32" s="58">
        <f>IF($D$13="CSP H/F",SUMIFS(TableauB15[Promotion à prendre en compte?],TableauB15[Sexe],F$12,TableauB15[CSP Parite],$C32),IF($D$13="Niveau",SUMIFS(TableauB15[Promotion à prendre en compte?],TableauB15[Sexe],F$12,TableauB15[Niveau],$C32),IF($D$13="Coefficient",SUMIFS(TableauB15[Promotion à prendre en compte?],TableauB15[Sexe],F$12,TableauB15[Coefficient],$C32),IF($D$13="Info libre",SUMIFS(TableauB15[Promotion à prendre en compte?],TableauB15[Sexe],F$12,TableauB15[Info libre],$C32)))))</f>
        <v>0</v>
      </c>
      <c r="G32" s="100">
        <f>SUMIF('Ecart rémunérations'!$B$15:$B$94,'Ecart augmentations'!B33,'Ecart rémunérations'!$K$15:$K$94)</f>
        <v>0</v>
      </c>
      <c r="H32" s="100">
        <f>SUMIF('Ecart rémunérations'!$B$15:$B$94,'Ecart augmentations'!B33,'Ecart rémunérations'!$L$15:$L$94)</f>
        <v>0</v>
      </c>
      <c r="I32" s="97">
        <f t="shared" si="1"/>
        <v>0</v>
      </c>
      <c r="J32" s="97">
        <f t="shared" si="2"/>
        <v>0</v>
      </c>
      <c r="K32" s="97">
        <f t="shared" si="3"/>
        <v>0</v>
      </c>
      <c r="L32" s="58">
        <f t="shared" si="4"/>
        <v>0</v>
      </c>
      <c r="M32" s="58">
        <f t="shared" si="5"/>
        <v>0</v>
      </c>
      <c r="N32" s="98">
        <f t="shared" si="6"/>
        <v>0</v>
      </c>
    </row>
    <row r="33" spans="1:14" ht="24" x14ac:dyDescent="0.3">
      <c r="A33" s="195" t="str">
        <f>_xll.Assistant.XL.MASQUERLIGNESI(OR(Paramètres!$D$4="50 à 250 salariés",OR($C33="0",$C33=0)))</f>
        <v/>
      </c>
      <c r="C33" s="194">
        <f>IF(Paramètres!$D$24="Coefficient",Paramètres!$X21,IF(Paramètres!$D$24="Niveau",Paramètres!$AB21,IF(Paramètres!$D$24="CSP H/F","0",IF(Paramètres!$D$24="Info libre",Paramètres!$AF21,"0"))))</f>
        <v>0</v>
      </c>
      <c r="D33" s="39">
        <f t="shared" si="0"/>
        <v>0</v>
      </c>
      <c r="E33" s="58">
        <f>IF($D$13="CSP H/F",SUMIFS(TableauB15[Promotion à prendre en compte?],TableauB15[Sexe],E$12,TableauB15[CSP Parite],$C33),IF($D$13="Niveau",SUMIFS(TableauB15[Promotion à prendre en compte?],TableauB15[Sexe],E$12,TableauB15[Niveau],$C33),IF($D$13="Coefficient",SUMIFS(TableauB15[Promotion à prendre en compte?],TableauB15[Sexe],E$12,TableauB15[Coefficient],$C33),IF($D$13="Info libre",SUMIFS(TableauB15[Promotion à prendre en compte?],TableauB15[Sexe],E$12,TableauB15[Info libre],$C33)))))</f>
        <v>0</v>
      </c>
      <c r="F33" s="58">
        <f>IF($D$13="CSP H/F",SUMIFS(TableauB15[Promotion à prendre en compte?],TableauB15[Sexe],F$12,TableauB15[CSP Parite],$C33),IF($D$13="Niveau",SUMIFS(TableauB15[Promotion à prendre en compte?],TableauB15[Sexe],F$12,TableauB15[Niveau],$C33),IF($D$13="Coefficient",SUMIFS(TableauB15[Promotion à prendre en compte?],TableauB15[Sexe],F$12,TableauB15[Coefficient],$C33),IF($D$13="Info libre",SUMIFS(TableauB15[Promotion à prendre en compte?],TableauB15[Sexe],F$12,TableauB15[Info libre],$C33)))))</f>
        <v>0</v>
      </c>
      <c r="G33" s="100">
        <f>SUMIF('Ecart rémunérations'!$B$15:$B$94,'Ecart augmentations'!B34,'Ecart rémunérations'!$K$15:$K$94)</f>
        <v>0</v>
      </c>
      <c r="H33" s="100">
        <f>SUMIF('Ecart rémunérations'!$B$15:$B$94,'Ecart augmentations'!B34,'Ecart rémunérations'!$L$15:$L$94)</f>
        <v>0</v>
      </c>
      <c r="I33" s="97">
        <f t="shared" si="1"/>
        <v>0</v>
      </c>
      <c r="J33" s="97">
        <f t="shared" si="2"/>
        <v>0</v>
      </c>
      <c r="K33" s="97">
        <f t="shared" si="3"/>
        <v>0</v>
      </c>
      <c r="L33" s="58">
        <f t="shared" si="4"/>
        <v>0</v>
      </c>
      <c r="M33" s="58">
        <f t="shared" si="5"/>
        <v>0</v>
      </c>
      <c r="N33" s="98">
        <f t="shared" si="6"/>
        <v>0</v>
      </c>
    </row>
    <row r="34" spans="1:14" ht="24" x14ac:dyDescent="0.3">
      <c r="A34" s="195" t="str">
        <f>_xll.Assistant.XL.MASQUERLIGNESI(OR(Paramètres!$D$4="50 à 250 salariés",OR($C34="0",$C34=0)))</f>
        <v/>
      </c>
      <c r="C34" s="194">
        <f>IF(Paramètres!$D$24="Coefficient",Paramètres!$X22,IF(Paramètres!$D$24="Niveau",Paramètres!$AB22,IF(Paramètres!$D$24="CSP H/F","0",IF(Paramètres!$D$24="Info libre",Paramètres!$AF22,"0"))))</f>
        <v>0</v>
      </c>
      <c r="D34" s="39">
        <f t="shared" si="0"/>
        <v>0</v>
      </c>
      <c r="E34" s="58">
        <f>IF($D$13="CSP H/F",SUMIFS(TableauB15[Promotion à prendre en compte?],TableauB15[Sexe],E$12,TableauB15[CSP Parite],$C34),IF($D$13="Niveau",SUMIFS(TableauB15[Promotion à prendre en compte?],TableauB15[Sexe],E$12,TableauB15[Niveau],$C34),IF($D$13="Coefficient",SUMIFS(TableauB15[Promotion à prendre en compte?],TableauB15[Sexe],E$12,TableauB15[Coefficient],$C34),IF($D$13="Info libre",SUMIFS(TableauB15[Promotion à prendre en compte?],TableauB15[Sexe],E$12,TableauB15[Info libre],$C34)))))</f>
        <v>0</v>
      </c>
      <c r="F34" s="58">
        <f>IF($D$13="CSP H/F",SUMIFS(TableauB15[Promotion à prendre en compte?],TableauB15[Sexe],F$12,TableauB15[CSP Parite],$C34),IF($D$13="Niveau",SUMIFS(TableauB15[Promotion à prendre en compte?],TableauB15[Sexe],F$12,TableauB15[Niveau],$C34),IF($D$13="Coefficient",SUMIFS(TableauB15[Promotion à prendre en compte?],TableauB15[Sexe],F$12,TableauB15[Coefficient],$C34),IF($D$13="Info libre",SUMIFS(TableauB15[Promotion à prendre en compte?],TableauB15[Sexe],F$12,TableauB15[Info libre],$C34)))))</f>
        <v>0</v>
      </c>
      <c r="G34" s="100">
        <f>SUMIF('Ecart rémunérations'!$B$15:$B$94,'Ecart augmentations'!B35,'Ecart rémunérations'!$K$15:$K$94)</f>
        <v>0</v>
      </c>
      <c r="H34" s="100">
        <f>SUMIF('Ecart rémunérations'!$B$15:$B$94,'Ecart augmentations'!B35,'Ecart rémunérations'!$L$15:$L$94)</f>
        <v>0</v>
      </c>
      <c r="I34" s="97">
        <f t="shared" si="1"/>
        <v>0</v>
      </c>
      <c r="J34" s="97">
        <f t="shared" si="2"/>
        <v>0</v>
      </c>
      <c r="K34" s="97">
        <f t="shared" si="3"/>
        <v>0</v>
      </c>
      <c r="L34" s="58">
        <f t="shared" si="4"/>
        <v>0</v>
      </c>
      <c r="M34" s="58">
        <f t="shared" si="5"/>
        <v>0</v>
      </c>
      <c r="N34" s="98">
        <f t="shared" si="6"/>
        <v>0</v>
      </c>
    </row>
    <row r="35" spans="1:14" ht="24" x14ac:dyDescent="0.3">
      <c r="A35" s="195" t="str">
        <f>_xll.Assistant.XL.MASQUERLIGNESI(Paramètres!$D$4="50 à 250 salariés")</f>
        <v/>
      </c>
      <c r="C35" s="51"/>
      <c r="D35" s="96" t="s">
        <v>17</v>
      </c>
      <c r="E35" s="101">
        <f>SUM(E15:E34)</f>
        <v>1</v>
      </c>
      <c r="F35" s="101">
        <f>SUM(F15:F34)</f>
        <v>0</v>
      </c>
      <c r="G35" s="227">
        <f>SUM(G15:H34)</f>
        <v>0</v>
      </c>
      <c r="H35" s="228"/>
      <c r="I35" s="102" t="e">
        <f>SUMPRODUCT(I15:I34,G15:G34)/SUM(G15:G34)</f>
        <v>#DIV/0!</v>
      </c>
      <c r="J35" s="102" t="e">
        <f>SUMPRODUCT(J15:J34,H15:H34)/SUM(H15:H34)</f>
        <v>#DIV/0!</v>
      </c>
      <c r="K35" s="102" t="e">
        <f>IF(AND(J35&gt;=0,I35&gt;=0),J35-I35," ")</f>
        <v>#DIV/0!</v>
      </c>
      <c r="L35" s="101"/>
      <c r="M35" s="101">
        <f>SUM(M15:M34)</f>
        <v>0</v>
      </c>
      <c r="N35" s="103">
        <f>SUM(N15:N34)</f>
        <v>0</v>
      </c>
    </row>
    <row r="36" spans="1:14" ht="24" x14ac:dyDescent="0.3">
      <c r="A36" s="195" t="str">
        <f>_xll.Assistant.XL.MASQUERLIGNESI(Paramètres!$D$4="50 à 250 salariés")</f>
        <v/>
      </c>
      <c r="D36" s="53" t="s">
        <v>50</v>
      </c>
      <c r="E36" s="26"/>
      <c r="F36" s="26"/>
      <c r="G36" s="26"/>
      <c r="H36" s="26"/>
      <c r="I36" s="26"/>
      <c r="J36" s="26"/>
      <c r="K36" s="26"/>
      <c r="L36" s="27"/>
      <c r="M36" s="26"/>
    </row>
    <row r="37" spans="1:14" ht="24" x14ac:dyDescent="0.35">
      <c r="A37" s="195" t="str">
        <f>_xll.Assistant.XL.MASQUERLIGNESI(Paramètres!$D$4="50 à 250 salariés")</f>
        <v/>
      </c>
      <c r="D37" s="53" t="s">
        <v>49</v>
      </c>
      <c r="E37" s="25"/>
      <c r="F37" s="25"/>
      <c r="G37" s="24"/>
      <c r="H37" s="24"/>
      <c r="I37" s="24"/>
      <c r="J37" s="24"/>
      <c r="K37" s="24"/>
      <c r="L37" s="23"/>
      <c r="M37" s="23"/>
    </row>
    <row r="38" spans="1:14" ht="24" x14ac:dyDescent="0.35">
      <c r="A38" s="195" t="str">
        <f>_xll.Assistant.XL.MASQUERLIGNESI(Paramètres!$D$4="50 à 250 salariés")</f>
        <v/>
      </c>
      <c r="D38" s="53" t="s">
        <v>48</v>
      </c>
      <c r="E38" s="25"/>
      <c r="F38" s="25"/>
      <c r="G38" s="24"/>
      <c r="H38" s="24"/>
      <c r="I38" s="24"/>
      <c r="J38" s="24"/>
      <c r="K38" s="24"/>
      <c r="L38" s="23"/>
      <c r="M38" s="23"/>
    </row>
    <row r="39" spans="1:14" x14ac:dyDescent="0.3">
      <c r="A39" s="195" t="str">
        <f>_xll.Assistant.XL.MASQUERLIGNESI(Paramètres!$D$4="50 à 250 salariés")</f>
        <v/>
      </c>
    </row>
    <row r="40" spans="1:14" ht="24" x14ac:dyDescent="0.35">
      <c r="A40" s="195" t="str">
        <f>_xll.Assistant.XL.MASQUERLIGNESI(Paramètres!$D$4="50 à 250 salariés")</f>
        <v/>
      </c>
      <c r="D40" s="2" t="s">
        <v>18</v>
      </c>
      <c r="G40" s="59">
        <f>IF(AND(M35&gt;=40%*G35,OR(IFERROR(I35&gt;0,0),IFERROR(J35&gt;0,0))),1,0)</f>
        <v>0</v>
      </c>
      <c r="H40" s="5" t="e">
        <f>IF(G40=1,"Il y a eu des promotions et les effectifs valides représentent plus de 40 % des effectifs totaux.",IF(OR(I35&gt;0,J35&gt;0),"Les effectifs valides représentent moins de 40 % des effectifs totaux.","Il n'y a pas eu de promotions dans l'entreprise."))</f>
        <v>#DIV/0!</v>
      </c>
      <c r="I40" s="10"/>
      <c r="J40" s="10"/>
      <c r="K40" s="10"/>
    </row>
    <row r="41" spans="1:14" ht="24" x14ac:dyDescent="0.35">
      <c r="A41" s="195" t="str">
        <f>_xll.Assistant.XL.MASQUERLIGNESI(Paramètres!$D$4="50 à 250 salariés")</f>
        <v/>
      </c>
      <c r="D41" s="2" t="s">
        <v>115</v>
      </c>
      <c r="G41" s="12" t="str">
        <f>IF(G40=1,ABS(ROUND(100*N35,1)),"INCALCULABLE")</f>
        <v>INCALCULABLE</v>
      </c>
      <c r="H41" s="5" t="str">
        <f>IF(AND(N35&gt;=0.05%,G40=1),"Un écart de promotions est constaté en faveur des hommes.",IF(AND(N35&lt;=-0.05%,G40=1),"Un écart de promotions est constaté en faveur des femmes."," "))</f>
        <v xml:space="preserve"> </v>
      </c>
      <c r="I41" s="10"/>
      <c r="J41" s="10"/>
      <c r="K41" s="10"/>
    </row>
    <row r="42" spans="1:14" ht="22.5" x14ac:dyDescent="0.3">
      <c r="A42" s="195" t="str">
        <f>_xll.Assistant.XL.MASQUERLIGNESI(Paramètres!$D$4="50 à 250 salariés")</f>
        <v/>
      </c>
      <c r="D42" s="2" t="s">
        <v>116</v>
      </c>
      <c r="G42" s="12" t="e">
        <f>IF('Ecart rémunérations'!E98=1,IF(AND('Ecart rémunérations'!E100&lt;MAX(barèmes!C6:C27), SIGN(N35)=-SIGN('Ecart rémunérations'!O95)),MAX(barèmes!F6:G9),VLOOKUP(G41,barèmes!F6:G9,2)),VLOOKUP(G41,barèmes!F6:G9,2))</f>
        <v>#N/A</v>
      </c>
      <c r="H42" s="99" t="str">
        <f>IF('Ecart rémunérations'!E98=1,IF(AND('Ecart rémunérations'!E100&lt;MAX(barèmes!C6:C27), SIGN(N35)=-SIGN('Ecart rémunérations'!L30),G41&gt;=0.1),"L'écart de promotions réduit l'écart de rémunération. Tous les points sont accordés."," ")," ")</f>
        <v xml:space="preserve"> </v>
      </c>
      <c r="I42" s="99"/>
      <c r="J42" s="99"/>
      <c r="K42" s="99"/>
      <c r="L42" s="99"/>
      <c r="M42" s="99"/>
    </row>
    <row r="43" spans="1:14" ht="22.5" x14ac:dyDescent="0.3">
      <c r="D43" s="2"/>
      <c r="G43" s="22"/>
      <c r="H43" s="99"/>
      <c r="I43" s="99"/>
      <c r="J43" s="99"/>
      <c r="K43" s="99"/>
      <c r="L43" s="99"/>
      <c r="M43" s="99"/>
    </row>
    <row r="47" spans="1:14" x14ac:dyDescent="0.3">
      <c r="E47" s="21"/>
      <c r="F47" s="21"/>
    </row>
  </sheetData>
  <mergeCells count="15">
    <mergeCell ref="M13:M14"/>
    <mergeCell ref="N13:N14"/>
    <mergeCell ref="G35:H35"/>
    <mergeCell ref="D13:D14"/>
    <mergeCell ref="E13:F13"/>
    <mergeCell ref="G13:H13"/>
    <mergeCell ref="I13:J13"/>
    <mergeCell ref="K13:K14"/>
    <mergeCell ref="L13:L14"/>
    <mergeCell ref="L8:Q8"/>
    <mergeCell ref="L2:Q2"/>
    <mergeCell ref="L3:Q3"/>
    <mergeCell ref="L4:Q4"/>
    <mergeCell ref="L5:Q5"/>
    <mergeCell ref="L7:Q7"/>
  </mergeCells>
  <phoneticPr fontId="19" type="noConversion"/>
  <pageMargins left="0.7" right="0.7" top="0.75" bottom="0.75" header="0.3" footer="0.3"/>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D11F6-B295-4D06-B385-0D4AF07A01A4}">
  <sheetPr>
    <tabColor rgb="FF1E5155"/>
    <pageSetUpPr fitToPage="1"/>
  </sheetPr>
  <dimension ref="A1:N15"/>
  <sheetViews>
    <sheetView showGridLines="0" topLeftCell="B1" zoomScale="85" zoomScaleNormal="85" workbookViewId="0">
      <selection activeCell="D13" sqref="D13"/>
    </sheetView>
  </sheetViews>
  <sheetFormatPr baseColWidth="10" defaultRowHeight="16.5" x14ac:dyDescent="0.3"/>
  <cols>
    <col min="1" max="1" width="6.375" hidden="1" customWidth="1"/>
    <col min="2" max="2" width="46" customWidth="1"/>
    <col min="3" max="4" width="24.5" customWidth="1"/>
    <col min="5" max="5" width="19.25" customWidth="1"/>
    <col min="6" max="6" width="9.5" customWidth="1"/>
  </cols>
  <sheetData>
    <row r="1" spans="2:14" ht="27.75" x14ac:dyDescent="0.3">
      <c r="B1" s="64" t="str">
        <f>IF(Paramètres!D4="50 à 250 salariés","Indicateur 3 - % de salariées ayant bénéficié d'une augmentation dans l'année suivant leur retour de congé maternité, congé adoption ou congé parental","Indicateur 4 - % de salariées ayant bénéficié d'une augmentation dans l'année suivant leur retour de congé maternité, congé adoption ou congé parental")</f>
        <v>Indicateur 3 - % de salariées ayant bénéficié d'une augmentation dans l'année suivant leur retour de congé maternité, congé adoption ou congé parental</v>
      </c>
      <c r="C1" s="52"/>
      <c r="D1" s="52"/>
      <c r="E1" s="52"/>
      <c r="F1" s="52"/>
      <c r="G1" s="52"/>
      <c r="H1" s="52"/>
      <c r="I1" s="52"/>
      <c r="J1" s="52"/>
      <c r="K1" s="52"/>
      <c r="L1" s="52"/>
      <c r="M1" s="52"/>
      <c r="N1" s="52"/>
    </row>
    <row r="2" spans="2:14" ht="27.75" x14ac:dyDescent="0.3">
      <c r="B2" s="53" t="s">
        <v>93</v>
      </c>
      <c r="C2" s="52"/>
      <c r="D2" s="52"/>
      <c r="E2" s="52"/>
      <c r="F2" s="52"/>
      <c r="G2" s="52"/>
      <c r="H2" s="52"/>
      <c r="I2" s="52"/>
      <c r="J2" s="52"/>
      <c r="K2" s="52"/>
      <c r="L2" s="52"/>
      <c r="M2" s="52"/>
      <c r="N2" s="52"/>
    </row>
    <row r="4" spans="2:14" s="3" customFormat="1" ht="21.75" x14ac:dyDescent="0.3">
      <c r="B4" s="63" t="s">
        <v>0</v>
      </c>
    </row>
    <row r="5" spans="2:14" s="3" customFormat="1" ht="21.75" x14ac:dyDescent="0.3">
      <c r="B5" s="63" t="s">
        <v>52</v>
      </c>
    </row>
    <row r="7" spans="2:14" ht="74.25" customHeight="1" x14ac:dyDescent="0.3">
      <c r="B7" s="220"/>
      <c r="C7" s="220" t="s">
        <v>57</v>
      </c>
      <c r="D7" s="220"/>
      <c r="E7" s="220" t="s">
        <v>58</v>
      </c>
    </row>
    <row r="8" spans="2:14" ht="22.5" x14ac:dyDescent="0.3">
      <c r="B8" s="220"/>
      <c r="C8" s="39" t="s">
        <v>59</v>
      </c>
      <c r="D8" s="39" t="s">
        <v>60</v>
      </c>
      <c r="E8" s="220"/>
    </row>
    <row r="9" spans="2:14" ht="32.25" customHeight="1" x14ac:dyDescent="0.3">
      <c r="B9" s="57" t="s">
        <v>17</v>
      </c>
      <c r="C9" s="65">
        <f>SUM(TableauC9[Salariée à prendre en compte?])</f>
        <v>0</v>
      </c>
      <c r="D9" s="65">
        <f>SUM(TableauC9[Salariée augmentée à prendre en comtpe])</f>
        <v>0</v>
      </c>
      <c r="E9" s="29" t="str">
        <f>IF(D13=1, IF(AND(D9&gt;=0,D9&lt;=C9),D9/C9,"ERREUR")," ")</f>
        <v xml:space="preserve"> </v>
      </c>
    </row>
    <row r="10" spans="2:14" ht="129" customHeight="1" x14ac:dyDescent="0.3">
      <c r="B10" s="253" t="s">
        <v>61</v>
      </c>
      <c r="C10" s="253"/>
      <c r="D10" s="253"/>
      <c r="E10" s="253"/>
    </row>
    <row r="11" spans="2:14" ht="51" customHeight="1" x14ac:dyDescent="0.45">
      <c r="B11" s="254" t="s">
        <v>62</v>
      </c>
      <c r="C11" s="254"/>
      <c r="D11" s="254"/>
      <c r="E11" s="254"/>
    </row>
    <row r="13" spans="2:14" ht="24" x14ac:dyDescent="0.35">
      <c r="B13" s="2" t="s">
        <v>18</v>
      </c>
      <c r="D13" s="66">
        <f>IF(ISBLANK(C9),"0",IF(C9&gt;0,1,0))</f>
        <v>0</v>
      </c>
      <c r="E13" s="5" t="str">
        <f>IF(D13=1,"Il y a eu au moins un retour de congé maternité avec augmentation pendant ce congé.",IF(D13=0,"Il n'y a pas eu de retour de congé maternité avec augmentation pendant ce congé."," "))</f>
        <v>Il n'y a pas eu de retour de congé maternité avec augmentation pendant ce congé.</v>
      </c>
      <c r="F13" s="10"/>
    </row>
    <row r="14" spans="2:14" ht="71.25" customHeight="1" x14ac:dyDescent="0.3">
      <c r="B14" s="251" t="s">
        <v>63</v>
      </c>
      <c r="C14" s="251"/>
      <c r="D14" s="67" t="str">
        <f>IF(D13=1,ABS(ROUND(100*E9,1)),IF(D13=0,"INCALCULABLE","#N/A"))</f>
        <v>INCALCULABLE</v>
      </c>
      <c r="E14" s="30"/>
      <c r="F14" s="5"/>
    </row>
    <row r="15" spans="2:14" ht="72" customHeight="1" x14ac:dyDescent="0.3">
      <c r="B15" s="31" t="s">
        <v>64</v>
      </c>
      <c r="C15" s="32"/>
      <c r="D15" s="33" t="e">
        <f>IF(Paramètres!D4="+250 salariés",VLOOKUP(D14,barèmes!H6:I7,2),VLOOKUP(D14,barèmes!Q6:R7,2))</f>
        <v>#N/A</v>
      </c>
      <c r="E15" s="252" t="e">
        <f>IF(D15=0,"Les salariés de retour de congé maternité ou d’adoption, durant lequel des augmentations sont intervenues, n’ont pas tous été augmentés. Aucun point n’est accordé.",IF(D15=MAX(barèmes!I6:I7),"Tous les salariés de retour de congé maternité ou d’adoption, durant lequel des augmentations sont intervenues, ont été augmentés. Tous les points sont accordés."," "))</f>
        <v>#N/A</v>
      </c>
      <c r="F15" s="252"/>
      <c r="G15" s="252"/>
      <c r="H15" s="252"/>
      <c r="I15" s="252"/>
      <c r="J15" s="252"/>
      <c r="K15" s="252"/>
      <c r="L15" s="252"/>
      <c r="M15" s="252"/>
      <c r="N15" s="252"/>
    </row>
  </sheetData>
  <mergeCells count="7">
    <mergeCell ref="B14:C14"/>
    <mergeCell ref="E15:N15"/>
    <mergeCell ref="B7:B8"/>
    <mergeCell ref="C7:D7"/>
    <mergeCell ref="E7:E8"/>
    <mergeCell ref="B10:E10"/>
    <mergeCell ref="B11:E11"/>
  </mergeCells>
  <pageMargins left="0.7" right="0.7" top="0.75" bottom="0.75" header="0.3" footer="0.3"/>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56F3D-3784-4D6E-87A7-E8EB7A75603E}">
  <sheetPr>
    <tabColor rgb="FF1E5155"/>
    <pageSetUpPr fitToPage="1"/>
  </sheetPr>
  <dimension ref="B1:K14"/>
  <sheetViews>
    <sheetView showGridLines="0" topLeftCell="B1" zoomScale="80" zoomScaleNormal="80" workbookViewId="0">
      <selection activeCell="D13" sqref="D13"/>
    </sheetView>
  </sheetViews>
  <sheetFormatPr baseColWidth="10" defaultRowHeight="16.5" x14ac:dyDescent="0.3"/>
  <cols>
    <col min="1" max="1" width="0" hidden="1" customWidth="1"/>
    <col min="2" max="2" width="46" customWidth="1"/>
    <col min="3" max="5" width="18" customWidth="1"/>
    <col min="6" max="6" width="26.75" customWidth="1"/>
    <col min="7" max="7" width="9.5" customWidth="1"/>
  </cols>
  <sheetData>
    <row r="1" spans="2:11" ht="27.75" x14ac:dyDescent="0.3">
      <c r="B1" s="257" t="str">
        <f>IF(Paramètres!D4="50 à 250 salariés","Indicateur 4 - Nombre de salariés du sexe sous-représenté parmi les 10 salariés ayant perçu les plus hautes rémunérations","Indicateur 5 - Nombre de salariés du sexe sous-représenté parmi les 10 salariés ayant perçu les plus hautes rémunérations")</f>
        <v>Indicateur 4 - Nombre de salariés du sexe sous-représenté parmi les 10 salariés ayant perçu les plus hautes rémunérations</v>
      </c>
      <c r="C1" s="257"/>
      <c r="D1" s="257"/>
      <c r="E1" s="257"/>
      <c r="F1" s="257"/>
      <c r="G1" s="257"/>
      <c r="H1" s="257"/>
      <c r="I1" s="257"/>
      <c r="J1" s="257"/>
      <c r="K1" s="257"/>
    </row>
    <row r="2" spans="2:11" ht="27.75" x14ac:dyDescent="0.3">
      <c r="B2" s="53" t="s">
        <v>94</v>
      </c>
      <c r="C2" s="52"/>
      <c r="D2" s="52"/>
      <c r="E2" s="52"/>
      <c r="F2" s="52"/>
      <c r="G2" s="52"/>
    </row>
    <row r="4" spans="2:11" s="3" customFormat="1" ht="21.75" x14ac:dyDescent="0.3">
      <c r="B4" s="63" t="s">
        <v>0</v>
      </c>
    </row>
    <row r="5" spans="2:11" s="3" customFormat="1" ht="21.75" x14ac:dyDescent="0.3">
      <c r="B5" s="63" t="s">
        <v>52</v>
      </c>
    </row>
    <row r="6" spans="2:11" hidden="1" x14ac:dyDescent="0.3">
      <c r="C6" s="51" t="s">
        <v>28</v>
      </c>
      <c r="D6" s="51" t="s">
        <v>27</v>
      </c>
    </row>
    <row r="7" spans="2:11" ht="74.25" customHeight="1" x14ac:dyDescent="0.3">
      <c r="B7" s="220"/>
      <c r="C7" s="221" t="s">
        <v>69</v>
      </c>
      <c r="D7" s="255"/>
      <c r="E7" s="222"/>
      <c r="F7" s="220" t="s">
        <v>70</v>
      </c>
    </row>
    <row r="8" spans="2:11" ht="22.5" x14ac:dyDescent="0.3">
      <c r="B8" s="220"/>
      <c r="C8" s="39" t="s">
        <v>11</v>
      </c>
      <c r="D8" s="39" t="s">
        <v>12</v>
      </c>
      <c r="E8" s="39" t="s">
        <v>71</v>
      </c>
      <c r="F8" s="220"/>
    </row>
    <row r="9" spans="2:11" ht="45" customHeight="1" x14ac:dyDescent="0.3">
      <c r="B9" s="57" t="s">
        <v>17</v>
      </c>
      <c r="C9" s="65">
        <f>COUNTIFS(TableauB12[Sexe],C6,TableauB12[Rang],"&lt;=10")</f>
        <v>4</v>
      </c>
      <c r="D9" s="65">
        <f>10-C9</f>
        <v>6</v>
      </c>
      <c r="E9" s="68">
        <f>C9+D9</f>
        <v>10</v>
      </c>
      <c r="F9" s="34">
        <f>IF(E9=10,MIN(C9,D9),"TOTAL différent de 10")</f>
        <v>4</v>
      </c>
    </row>
    <row r="10" spans="2:11" ht="23.25" customHeight="1" x14ac:dyDescent="0.35">
      <c r="B10" s="63" t="s">
        <v>72</v>
      </c>
      <c r="C10" s="25"/>
      <c r="D10" s="25"/>
      <c r="E10" s="25"/>
      <c r="F10" s="23"/>
    </row>
    <row r="11" spans="2:11" ht="91.5" customHeight="1" x14ac:dyDescent="0.3">
      <c r="B11" s="224" t="s">
        <v>231</v>
      </c>
      <c r="C11" s="224"/>
      <c r="D11" s="224"/>
      <c r="E11" s="224"/>
      <c r="F11" s="224"/>
    </row>
    <row r="12" spans="2:11" ht="21.75" x14ac:dyDescent="0.3">
      <c r="B12" s="63"/>
    </row>
    <row r="13" spans="2:11" ht="68.25" customHeight="1" x14ac:dyDescent="0.3">
      <c r="B13" s="251" t="s">
        <v>73</v>
      </c>
      <c r="C13" s="256"/>
      <c r="D13" s="196">
        <f>F9</f>
        <v>4</v>
      </c>
      <c r="E13" s="5" t="str">
        <f>IF(E9=10,IF(C9&gt;D9,"Les hommes sont sous-représentés parmi les salariés les mieux rémunérés.",IF(D9&gt;C9,"Les femmes sont sous-représentées parmi les salariés les mieux rémunérés.","Les hommes et les femmes sont à parité parmi les salariés les mieux rémunérés."))," ")</f>
        <v>Les femmes sont sous-représentées parmi les salariés les mieux rémunérés.</v>
      </c>
    </row>
    <row r="14" spans="2:11" ht="22.5" x14ac:dyDescent="0.3">
      <c r="B14" s="2" t="s">
        <v>74</v>
      </c>
      <c r="D14" s="197">
        <f>IF(Paramètres!D4="+250 salariés",VLOOKUP(D13,barèmes!J6:K8,2),VLOOKUP(D13,barèmes!S6:T8,2))</f>
        <v>10</v>
      </c>
    </row>
  </sheetData>
  <mergeCells count="6">
    <mergeCell ref="B7:B8"/>
    <mergeCell ref="C7:E7"/>
    <mergeCell ref="F7:F8"/>
    <mergeCell ref="B13:C13"/>
    <mergeCell ref="B1:K1"/>
    <mergeCell ref="B11:F11"/>
  </mergeCells>
  <pageMargins left="0.7" right="0.7" top="0.75" bottom="0.75" header="0.3" footer="0.3"/>
  <pageSetup paperSize="9" scale="6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CE0F-CFD8-47BF-993A-19BD6E31983B}">
  <sheetPr>
    <tabColor rgb="FF6AAC90"/>
  </sheetPr>
  <dimension ref="A1:W438"/>
  <sheetViews>
    <sheetView showGridLines="0" zoomScale="70" zoomScaleNormal="70" workbookViewId="0">
      <selection activeCell="T14" sqref="T14"/>
    </sheetView>
  </sheetViews>
  <sheetFormatPr baseColWidth="10" defaultRowHeight="16.5" outlineLevelRow="1" x14ac:dyDescent="0.3"/>
  <cols>
    <col min="1" max="1" width="3.5" customWidth="1"/>
    <col min="2" max="2" width="17.25" bestFit="1" customWidth="1"/>
    <col min="3" max="3" width="28.75" customWidth="1"/>
    <col min="4" max="4" width="13.875" bestFit="1" customWidth="1"/>
    <col min="5" max="5" width="47.125" bestFit="1" customWidth="1"/>
    <col min="6" max="6" width="13.875" bestFit="1" customWidth="1"/>
    <col min="7" max="7" width="6.375" customWidth="1"/>
    <col min="8" max="9" width="13.875" bestFit="1" customWidth="1"/>
    <col min="10" max="10" width="19.875" customWidth="1"/>
    <col min="11" max="11" width="22.125" bestFit="1" customWidth="1"/>
    <col min="12" max="12" width="36" customWidth="1"/>
    <col min="13" max="13" width="12.125" bestFit="1" customWidth="1"/>
    <col min="14" max="14" width="16.25" bestFit="1" customWidth="1"/>
    <col min="15" max="16" width="15.625" bestFit="1" customWidth="1"/>
    <col min="17" max="17" width="7.5" bestFit="1" customWidth="1"/>
    <col min="18" max="18" width="18.25" style="170" bestFit="1" customWidth="1"/>
    <col min="19" max="19" width="9.75" bestFit="1" customWidth="1"/>
    <col min="20" max="20" width="11.75" bestFit="1" customWidth="1"/>
    <col min="21" max="21" width="36" customWidth="1"/>
    <col min="22" max="22" width="9.75" bestFit="1" customWidth="1"/>
    <col min="23" max="23" width="13.875" bestFit="1" customWidth="1"/>
  </cols>
  <sheetData>
    <row r="1" spans="1:23" ht="32.25" x14ac:dyDescent="0.3">
      <c r="H1" s="239" t="s">
        <v>88</v>
      </c>
      <c r="I1" s="240"/>
      <c r="J1" s="240"/>
      <c r="K1" s="240"/>
      <c r="L1" s="240"/>
      <c r="M1" s="241"/>
    </row>
    <row r="2" spans="1:23" ht="17.25" x14ac:dyDescent="0.3">
      <c r="B2" s="81" t="s">
        <v>53</v>
      </c>
      <c r="C2" s="94" t="str">
        <f>Paramètres!D5</f>
        <v>BI EGALITE</v>
      </c>
      <c r="H2" s="242" t="s">
        <v>223</v>
      </c>
      <c r="I2" s="243"/>
      <c r="J2" s="243"/>
      <c r="K2" s="243"/>
      <c r="L2" s="243"/>
      <c r="M2" s="184"/>
    </row>
    <row r="3" spans="1:23" ht="17.25" x14ac:dyDescent="0.35">
      <c r="B3" s="81" t="s">
        <v>54</v>
      </c>
      <c r="C3" s="94" t="str">
        <f>Paramètres!E16</f>
        <v>ETP_FH,SALBASE,&lt;NULL&gt;,ETP</v>
      </c>
      <c r="H3" s="258" t="s">
        <v>224</v>
      </c>
      <c r="I3" s="259"/>
      <c r="J3" s="259"/>
      <c r="K3" s="259"/>
      <c r="L3" s="259"/>
      <c r="M3" s="184"/>
    </row>
    <row r="4" spans="1:23" ht="17.25" x14ac:dyDescent="0.35">
      <c r="B4" s="81" t="s">
        <v>55</v>
      </c>
      <c r="C4" s="94" t="str">
        <f>Paramètres!$D$6&amp;".."&amp;Paramètres!$D$7</f>
        <v>201801..201812</v>
      </c>
      <c r="D4" s="106" t="str">
        <f>IF(Paramètres!$D$4="50 à 250 salariés",IF(Paramètres!$D$9="Non",'Calcul Ind Rem-Prom'!$C$4,'Calcul Ind Rem-Prom'!$C$9),'Calcul Ind Rem-Prom'!$C$4)</f>
        <v>201801..201812</v>
      </c>
      <c r="H4" s="258" t="s">
        <v>225</v>
      </c>
      <c r="I4" s="259"/>
      <c r="J4" s="259"/>
      <c r="K4" s="259"/>
      <c r="L4" s="259"/>
      <c r="M4" s="184"/>
    </row>
    <row r="5" spans="1:23" ht="17.25" x14ac:dyDescent="0.35">
      <c r="A5" s="51"/>
      <c r="H5" s="258" t="s">
        <v>226</v>
      </c>
      <c r="I5" s="259"/>
      <c r="J5" s="259"/>
      <c r="K5" s="259"/>
      <c r="L5" s="259"/>
      <c r="M5" s="184"/>
    </row>
    <row r="6" spans="1:23" ht="17.25" x14ac:dyDescent="0.35">
      <c r="A6" s="51"/>
      <c r="H6" s="258" t="s">
        <v>227</v>
      </c>
      <c r="I6" s="259"/>
      <c r="J6" s="259"/>
      <c r="K6" s="259"/>
      <c r="L6" s="259"/>
      <c r="M6" s="184"/>
    </row>
    <row r="7" spans="1:23" ht="17.25" x14ac:dyDescent="0.3">
      <c r="A7" s="51"/>
      <c r="H7" s="260" t="s">
        <v>228</v>
      </c>
      <c r="I7" s="261"/>
      <c r="J7" s="261"/>
      <c r="K7" s="261"/>
      <c r="L7" s="261"/>
      <c r="M7" s="186"/>
    </row>
    <row r="8" spans="1:23" hidden="1" x14ac:dyDescent="0.3">
      <c r="A8" s="51" t="str">
        <f>_xll.Assistant.XL.MASQUERLIGNESI(Paramètres!$D$9="Non")</f>
        <v/>
      </c>
      <c r="H8" s="185"/>
      <c r="M8" s="126"/>
    </row>
    <row r="9" spans="1:23" hidden="1" x14ac:dyDescent="0.3">
      <c r="A9" s="51" t="str">
        <f>_xll.Assistant.XL.MASQUERLIGNESI(Paramètres!$D$9="Non")</f>
        <v/>
      </c>
      <c r="H9" s="181"/>
      <c r="I9" s="128"/>
      <c r="J9" s="128"/>
      <c r="K9" s="128"/>
      <c r="L9" s="128"/>
      <c r="M9" s="127"/>
    </row>
    <row r="10" spans="1:23" x14ac:dyDescent="0.3">
      <c r="A10" s="51"/>
    </row>
    <row r="12" spans="1:23" hidden="1" outlineLevel="1" x14ac:dyDescent="0.3">
      <c r="L12" s="194" t="s">
        <v>56</v>
      </c>
      <c r="M12" s="51"/>
      <c r="N12" s="51"/>
      <c r="U12" s="194" t="s">
        <v>56</v>
      </c>
    </row>
    <row r="13" spans="1:23" hidden="1" outlineLevel="1" x14ac:dyDescent="0.3">
      <c r="F13" s="194" t="str">
        <f>C4</f>
        <v>201801..201812</v>
      </c>
      <c r="G13" s="194"/>
      <c r="H13" s="194" t="str">
        <f>C4</f>
        <v>201801..201812</v>
      </c>
      <c r="I13" s="194" t="str">
        <f>C4</f>
        <v>201801..201812</v>
      </c>
      <c r="J13" s="194" t="str">
        <f>C4</f>
        <v>201801..201812</v>
      </c>
      <c r="K13" s="194" t="str">
        <f>C4</f>
        <v>201801..201812</v>
      </c>
      <c r="L13" s="194" t="str">
        <f>C4</f>
        <v>201801..201812</v>
      </c>
      <c r="M13" s="51"/>
      <c r="N13" s="51"/>
    </row>
    <row r="14" spans="1:23" hidden="1" outlineLevel="1" x14ac:dyDescent="0.3">
      <c r="H14" s="194" t="str">
        <f>Paramètres!D14</f>
        <v>ETP_FH</v>
      </c>
      <c r="I14" s="199" t="str">
        <f>Paramètres!D15</f>
        <v>SALBASE</v>
      </c>
      <c r="J14" s="199" t="str">
        <f>Paramètres!D16</f>
        <v>&lt;NULL&gt;</v>
      </c>
      <c r="K14" s="194" t="str">
        <f>Paramètres!D14</f>
        <v>ETP_FH</v>
      </c>
      <c r="L14" s="194" t="str">
        <f>Paramètres!D14</f>
        <v>ETP_FH</v>
      </c>
      <c r="M14" s="51"/>
      <c r="N14" s="51"/>
      <c r="P14" s="198">
        <f>Paramètres!E7</f>
        <v>43465</v>
      </c>
      <c r="Q14" s="198"/>
      <c r="R14" s="198">
        <f>Paramètres!E7</f>
        <v>43465</v>
      </c>
      <c r="S14" s="195"/>
      <c r="T14" s="194" t="str">
        <f>Paramètres!D25</f>
        <v>EGALITE</v>
      </c>
    </row>
    <row r="15" spans="1:23" collapsed="1" x14ac:dyDescent="0.3">
      <c r="B15" t="str">
        <f>_xll.Assistant.XL.RIK_AL("INF04__1_0_1,F=B='1',U='0',I='0',FN='Calibri',FS='10',FC='#FFFFFF',BC='#A5A5A5',AH='1',AV='1',Br=[$top-$bottom],BrS='1',BrC='#778899'_1,C=Total,F=B='1',U='0',I='0',FN='Calibri',FS='10',FC='#000000',BC='#FFFFFF',AH='1',AV"&amp;"='1',Br=[$top-$bottom],BrS='1',BrC='#778899'_0_0_1_1_D=422x11;INF02@E=0,S=1257,G=0,T=0,P=0,O=NF='Texte'_B='0'_U='0'_I='0'_FN='Calibri'_FS='10'_FC='#000000'_BC='#FFFFFF'_AH='1'_AV='1'_Br=[]_BrS='0'_BrC='#FFFFFF'_WpT='0':E"&amp;"=0,S=1092,G=0,T=0,P=0,O=NF='Texte'_B='0'_U='0'_I='0'_FN='Calibri'_FS='10'_FC='#000000'_BC='#FFFFFF'_AH='1'_AV='1'_Br=[]_BrS='0'_BrC='#FFFFFF'_WpT='0':E=0,S=1249,G=0,T=0,P=0,O=NF='Texte'_B='0'_U='0'_I='0'_FN='Calibri'_FS="&amp;"'10'_FC='#000000'_BC='#FFFFFF'_AH='1'_AV='1'_Br=[]_BrS='0'_BrC='#FFFFFF'_WpT='0':E=0,S=1250,G=0,T=0,P=0,O=NF='Texte'_B='0'_U='0'_I='0'_FN='Calibri'_FS='10'_FC='#000000'_BC='#FFFFFF'_AH='1'_AV='1'_Br=[]_BrS='0'_BrC='#FFFF"&amp;"FF'_WpT='0':E=0,S=1044,G=0,T=0,P=0,O=NF='Texte'_B='0'_U='0'_I='0'_FN='Calibri'_FS='10'_FC='#000000'_BC='#FFFFFF'_AH='1'_AV='1'_Br=[]_BrS='0'_BrC='#FFFFFF'_WpT='0':L=Nb,E=8,G=0,T=0,P=0,F=[1249],Y=1,O=NF='Standard'_B='0'_U"&amp;"='0'_I='0'_FN='Calibri'_FS='10'_FC='#000000'_BC='#FFFFFF'_AH='1'_AV='1'_Br=[]_BrS='0'_BrC='#FFFFFF'_WpT='0':E=1,S=1288,G=0,T=0,P=0,O=NF='Nombre'_B='0'_U='0'_I='0'_FN='Calibri'_FS='10'_FC='#000000'_BC='#FFFFFF'_AH='3'_AV="&amp;"'1'_Br=[]_BrS='0'_BrC='#FFFFFF'_WpT='0':L=ETP_FH,E=1,G=0,T=0,P=0,F=SI(ET([1010]={0};[1092]={1});[1022];0),Y=0,O=NF='Nombre'_B='0'_U='0'_I='0'_FN='Calibri'_FS='10'_FC='#000000'_BC='#FFFFFF'_AH='3'_AV='1'_Br=[]_BrS='0'_BrC"&amp;"='#FFFFFF'_WpT='0':L=Salaire à proratiser,E=1,G=0,T=0,P=0,F=SI(ET([1010]={2};[1092]={3});[1022];0),Y=0,O=NF='Nombre'_B='0'_U='0'_I='0'_FN='Calibri'_FS='10'_FC='#000000'_BC='#FFFFFF'_AH='3'_AV='1'_Br=[]_BrS='0'_BrC='#FFFF"&amp;"FF'_WpT='0':L=Salaire non proratiser,E=1,G=0,T=0,P=0,F=SI(ET([1010]={4};[1092]={5});[1022];0),Y=0,O=NF='Nombre'_B='0'_U='0'_I='0'_FN='Calibri'_FS='10'_FC='#000000'_BC='#FFFFFF'_AH='3'_AV='1'_Br=[]_BrS='0'_BrC='#FFFFFF'_W"&amp;"pT='0':L=Promotion?,E=1,G=0,T=0,P=0,F=SI(ET([1010]={6};[1092]={7};[24]=Oui);1;0),Y=0,O=NF='Nombre'_B='0'_U='0'_I='0'_FN='Calibri'_FS='10'_FC='#000000'_BC='#FFFFFF'_AH='3'_AV='1'_Br=[]_BrS='0'_BrC='#FFFFFF'_WpT='0':@R=A,S"&amp;"=1257,V={8}:R=B,S=1247,V=Réel:R=C,S=1092,V={9}:R=D,S=1010,V={10}:",$H$14,$C$4,$I$14,$C$4,$J$14,$C$4,$L$14,$C$4,$C$2,$C$4,$C$3)</f>
        <v/>
      </c>
      <c r="P15" s="17"/>
      <c r="Q15" s="17"/>
    </row>
    <row r="16" spans="1:23" s="140" customFormat="1" ht="49.5" x14ac:dyDescent="0.3">
      <c r="B16" s="140" t="s">
        <v>53</v>
      </c>
      <c r="C16" s="140" t="s">
        <v>254</v>
      </c>
      <c r="D16" s="140" t="s">
        <v>26</v>
      </c>
      <c r="E16" s="140" t="s">
        <v>23</v>
      </c>
      <c r="F16" s="140" t="s">
        <v>29</v>
      </c>
      <c r="G16" s="140" t="s">
        <v>256</v>
      </c>
      <c r="H16" s="140" t="s">
        <v>253</v>
      </c>
      <c r="I16" s="140" t="s">
        <v>22</v>
      </c>
      <c r="J16" s="140" t="s">
        <v>30</v>
      </c>
      <c r="K16" s="140" t="s">
        <v>32</v>
      </c>
      <c r="L16" s="140" t="s">
        <v>118</v>
      </c>
      <c r="M16" s="140" t="s">
        <v>255</v>
      </c>
      <c r="N16" s="140" t="s">
        <v>257</v>
      </c>
      <c r="O16" s="140" t="s">
        <v>258</v>
      </c>
      <c r="P16" s="140" t="s">
        <v>261</v>
      </c>
      <c r="Q16" s="171" t="s">
        <v>25</v>
      </c>
      <c r="R16" s="140" t="s">
        <v>39</v>
      </c>
      <c r="S16" s="140" t="s">
        <v>122</v>
      </c>
      <c r="T16" s="140" t="s">
        <v>123</v>
      </c>
      <c r="U16" s="140" t="s">
        <v>124</v>
      </c>
      <c r="V16" s="140" t="s">
        <v>260</v>
      </c>
      <c r="W16" s="140" t="s">
        <v>312</v>
      </c>
    </row>
    <row r="17" spans="2:23" x14ac:dyDescent="0.3">
      <c r="B17" s="15" t="s">
        <v>151</v>
      </c>
      <c r="C17" s="15">
        <v>201801</v>
      </c>
      <c r="D17" s="15" t="s">
        <v>152</v>
      </c>
      <c r="E17" s="15" t="s">
        <v>153</v>
      </c>
      <c r="F17" s="15" t="s">
        <v>27</v>
      </c>
      <c r="G17">
        <v>1</v>
      </c>
      <c r="H17" s="16">
        <v>1</v>
      </c>
      <c r="I17" s="16">
        <v>1</v>
      </c>
      <c r="J17" s="16">
        <v>1100</v>
      </c>
      <c r="K17" s="16">
        <v>0</v>
      </c>
      <c r="L17" s="16">
        <v>0</v>
      </c>
      <c r="M17" s="16">
        <f>IF(TableauB15[[#This Row],[ETP_FH]]&gt;0,IF(TableauB15[[#This Row],[ETP]]=TableauB15[[#This Row],[ETP_FH]],1,IF(TableauB15[[#This Row],[ETP]]=1,TableauB15[[#This Row],[ETP_FH]],IFERROR((TableauB15[[#This Row],[ETP_FH]]/TableauB15[[#This Row],[ETP]]),0)*1)),0)</f>
        <v>1</v>
      </c>
      <c r="N17" s="16">
        <f>IF(TableauB15[[#This Row],[ETP_FH]]&lt;0.001,0,1)</f>
        <v>1</v>
      </c>
      <c r="O1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7" s="170" t="str">
        <f>_xll.Assistant.XL.RIK_AC("INF04__;INF04@E=0,S=1253,G=0,T=0,P=0:@R=A,S=1260,V={0}:R=B,S=1018,V={1}:R=C,S=1092,V={2}:R=D,S=1014,V={3}:R=E,S=1260,V={4}:",$C$2,$P$14,$C$4,$D17,$B17)</f>
        <v/>
      </c>
      <c r="R17" s="16" t="str">
        <f>_xll.Assistant.XL.RIK_AC("INF04__;INF04@E=0,S=42,G=0,T=0,P=0:@R=A,S=1260,V={0}:R=B,S=1018,V={1}:R=C,S=1092,V={2}:R=D,S=1014,V={3}:R=E,S=1260,V={4}:",$C$2,$R$14,$C$4,$D17,$B17)</f>
        <v/>
      </c>
      <c r="S17" s="16" t="str">
        <f>_xll.Assistant.XL.RIK_AC("INF04__;INF04@E=0,S=1064,G=0,T=0,P=0:@R=A,S=1260,V={0}:R=B,S=1018,V={1}:R=C,S=1092,V={2}:R=D,S=1014,V={3}:R=E,S=1260,V={4}:",$C$2,$R$14,$C$4,$D17,$B17)</f>
        <v/>
      </c>
      <c r="T17" s="16" t="str">
        <f>_xll.Assistant.XL.RIK_AC("INF04__;INF04@E=0,S=49,G=0,T=0,P=0:@R=A,S=1260,V={0}:R=B,S=1018,V={1}:R=C,S=1092,V={2}:R=D,S=1014,V={3}:R=E,S=1260,V={4}:R=F,S=48,V={5}:",$C$2,$R$14,$C$4,$D17,$B17,T$14)</f>
        <v>Catégorie 0</v>
      </c>
      <c r="U17" s="16" t="str">
        <f>_xll.Assistant.XL.RIK_AC("INF04__;INF04@E=0,S=1076,G=0,T=0,P=0:@R=A,S=1260,V={0}:R=B,S=1018,V={1}:R=C,S=1092,V={2}:R=D,S=1014,V={3}:R=E,S=1260,V={4}:",$C$2,$R$14,$C$4,$D17,$B17)</f>
        <v/>
      </c>
      <c r="V17" s="16">
        <f>IFERROR(IF(TableauB15[[#This Row],[Rémunération annuelle ETP]]&gt;0,SUM(1/COUNTIF(TableauB15[Nom et Prénom],TableauB15[Nom et Prénom])),0),0)</f>
        <v>8.3333333333333329E-2</v>
      </c>
      <c r="W1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 spans="2:23" x14ac:dyDescent="0.3">
      <c r="B18" s="15" t="s">
        <v>151</v>
      </c>
      <c r="C18" s="15">
        <v>201801</v>
      </c>
      <c r="D18" s="15" t="s">
        <v>243</v>
      </c>
      <c r="E18" s="15" t="s">
        <v>244</v>
      </c>
      <c r="F18" s="15" t="s">
        <v>28</v>
      </c>
      <c r="G18">
        <v>1</v>
      </c>
      <c r="H18" s="16">
        <v>0.8</v>
      </c>
      <c r="I18" s="16">
        <v>0.8</v>
      </c>
      <c r="J18" s="16">
        <v>2000</v>
      </c>
      <c r="K18" s="16">
        <v>0</v>
      </c>
      <c r="L18" s="16">
        <v>0</v>
      </c>
      <c r="M18" s="16">
        <f>IF(TableauB15[[#This Row],[ETP_FH]]&gt;0,IF(TableauB15[[#This Row],[ETP]]=TableauB15[[#This Row],[ETP_FH]],1,IF(TableauB15[[#This Row],[ETP]]=1,TableauB15[[#This Row],[ETP_FH]],IFERROR((TableauB15[[#This Row],[ETP_FH]]/TableauB15[[#This Row],[ETP]]),0)*1)),0)</f>
        <v>1</v>
      </c>
      <c r="N18" s="16">
        <f>IF(TableauB15[[#This Row],[ETP_FH]]&lt;0.001,0,1)</f>
        <v>1</v>
      </c>
      <c r="O1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18" s="170" t="str">
        <f>_xll.Assistant.XL.RIK_AC("INF04__;INF04@E=0,S=1253,G=0,T=0,P=0:@R=A,S=1260,V={0}:R=B,S=1018,V={1}:R=C,S=1092,V={2}:R=D,S=1014,V={3}:R=E,S=1260,V={4}:",$C$2,$P$14,$C$4,$D18,$B18)</f>
        <v/>
      </c>
      <c r="R18" s="16" t="str">
        <f>_xll.Assistant.XL.RIK_AC("INF04__;INF04@E=0,S=42,G=0,T=0,P=0:@R=A,S=1260,V={0}:R=B,S=1018,V={1}:R=C,S=1092,V={2}:R=D,S=1014,V={3}:R=E,S=1260,V={4}:",$C$2,$R$14,$C$4,$D18,$B18)</f>
        <v/>
      </c>
      <c r="S18" s="16" t="str">
        <f>_xll.Assistant.XL.RIK_AC("INF04__;INF04@E=0,S=1064,G=0,T=0,P=0:@R=A,S=1260,V={0}:R=B,S=1018,V={1}:R=C,S=1092,V={2}:R=D,S=1014,V={3}:R=E,S=1260,V={4}:",$C$2,$R$14,$C$4,$D18,$B18)</f>
        <v/>
      </c>
      <c r="T18" s="16" t="str">
        <f>_xll.Assistant.XL.RIK_AC("INF04__;INF04@E=0,S=49,G=0,T=0,P=0:@R=A,S=1260,V={0}:R=B,S=1018,V={1}:R=C,S=1092,V={2}:R=D,S=1014,V={3}:R=E,S=1260,V={4}:R=F,S=48,V={5}:",$C$2,$R$14,$C$4,$D18,$B18,T$14)</f>
        <v>Catégorie 0</v>
      </c>
      <c r="U18" s="16" t="str">
        <f>_xll.Assistant.XL.RIK_AC("INF04__;INF04@E=0,S=1076,G=0,T=0,P=0:@R=A,S=1260,V={0}:R=B,S=1018,V={1}:R=C,S=1092,V={2}:R=D,S=1014,V={3}:R=E,S=1260,V={4}:",$C$2,$R$14,$C$4,$D18,$B18)</f>
        <v/>
      </c>
      <c r="V18" s="16">
        <f>IFERROR(IF(TableauB15[[#This Row],[Rémunération annuelle ETP]]&gt;0,SUM(1/COUNTIF(TableauB15[Nom et Prénom],TableauB15[Nom et Prénom])),0),0)</f>
        <v>0.125</v>
      </c>
      <c r="W1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 spans="2:23" x14ac:dyDescent="0.3">
      <c r="B19" s="15" t="s">
        <v>151</v>
      </c>
      <c r="C19" s="15">
        <v>201801</v>
      </c>
      <c r="D19" s="15" t="s">
        <v>154</v>
      </c>
      <c r="E19" s="15" t="s">
        <v>155</v>
      </c>
      <c r="F19" s="15" t="s">
        <v>28</v>
      </c>
      <c r="G19">
        <v>1</v>
      </c>
      <c r="H19" s="16">
        <v>1</v>
      </c>
      <c r="I19" s="16">
        <v>1</v>
      </c>
      <c r="J19" s="16">
        <v>1100</v>
      </c>
      <c r="K19" s="16">
        <v>0</v>
      </c>
      <c r="L19" s="16">
        <v>0</v>
      </c>
      <c r="M19" s="16">
        <f>IF(TableauB15[[#This Row],[ETP_FH]]&gt;0,IF(TableauB15[[#This Row],[ETP]]=TableauB15[[#This Row],[ETP_FH]],1,IF(TableauB15[[#This Row],[ETP]]=1,TableauB15[[#This Row],[ETP_FH]],IFERROR((TableauB15[[#This Row],[ETP_FH]]/TableauB15[[#This Row],[ETP]]),0)*1)),0)</f>
        <v>1</v>
      </c>
      <c r="N19" s="16">
        <f>IF(TableauB15[[#This Row],[ETP_FH]]&lt;0.001,0,1)</f>
        <v>1</v>
      </c>
      <c r="O1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9" s="170" t="str">
        <f>_xll.Assistant.XL.RIK_AC("INF04__;INF04@E=0,S=1253,G=0,T=0,P=0:@R=A,S=1260,V={0}:R=B,S=1018,V={1}:R=C,S=1092,V={2}:R=D,S=1014,V={3}:R=E,S=1260,V={4}:",$C$2,$P$14,$C$4,$D19,$B19)</f>
        <v/>
      </c>
      <c r="R19" s="16" t="str">
        <f>_xll.Assistant.XL.RIK_AC("INF04__;INF04@E=0,S=42,G=0,T=0,P=0:@R=A,S=1260,V={0}:R=B,S=1018,V={1}:R=C,S=1092,V={2}:R=D,S=1014,V={3}:R=E,S=1260,V={4}:",$C$2,$R$14,$C$4,$D19,$B19)</f>
        <v/>
      </c>
      <c r="S19" s="16" t="str">
        <f>_xll.Assistant.XL.RIK_AC("INF04__;INF04@E=0,S=1064,G=0,T=0,P=0:@R=A,S=1260,V={0}:R=B,S=1018,V={1}:R=C,S=1092,V={2}:R=D,S=1014,V={3}:R=E,S=1260,V={4}:",$C$2,$R$14,$C$4,$D19,$B19)</f>
        <v/>
      </c>
      <c r="T19" s="16" t="str">
        <f>_xll.Assistant.XL.RIK_AC("INF04__;INF04@E=0,S=49,G=0,T=0,P=0:@R=A,S=1260,V={0}:R=B,S=1018,V={1}:R=C,S=1092,V={2}:R=D,S=1014,V={3}:R=E,S=1260,V={4}:R=F,S=48,V={5}:",$C$2,$R$14,$C$4,$D19,$B19,T$14)</f>
        <v>Catégorie 0</v>
      </c>
      <c r="U19" s="16" t="str">
        <f>_xll.Assistant.XL.RIK_AC("INF04__;INF04@E=0,S=1076,G=0,T=0,P=0:@R=A,S=1260,V={0}:R=B,S=1018,V={1}:R=C,S=1092,V={2}:R=D,S=1014,V={3}:R=E,S=1260,V={4}:",$C$2,$R$14,$C$4,$D19,$B19)</f>
        <v/>
      </c>
      <c r="V19" s="16">
        <f>IFERROR(IF(TableauB15[[#This Row],[Rémunération annuelle ETP]]&gt;0,SUM(1/COUNTIF(TableauB15[Nom et Prénom],TableauB15[Nom et Prénom])),0),0)</f>
        <v>8.3333333333333329E-2</v>
      </c>
      <c r="W1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 spans="2:23" x14ac:dyDescent="0.3">
      <c r="B20" s="15" t="s">
        <v>151</v>
      </c>
      <c r="C20" s="15">
        <v>201801</v>
      </c>
      <c r="D20" s="15" t="s">
        <v>245</v>
      </c>
      <c r="E20" s="15" t="s">
        <v>246</v>
      </c>
      <c r="F20" s="15" t="s">
        <v>27</v>
      </c>
      <c r="G20">
        <v>1</v>
      </c>
      <c r="H20" s="16">
        <v>1</v>
      </c>
      <c r="I20" s="16">
        <v>0</v>
      </c>
      <c r="J20" s="16">
        <v>2100</v>
      </c>
      <c r="K20" s="16">
        <v>0</v>
      </c>
      <c r="L20" s="16">
        <v>0</v>
      </c>
      <c r="M20" s="16">
        <f>IF(TableauB15[[#This Row],[ETP_FH]]&gt;0,IF(TableauB15[[#This Row],[ETP]]=TableauB15[[#This Row],[ETP_FH]],1,IF(TableauB15[[#This Row],[ETP]]=1,TableauB15[[#This Row],[ETP_FH]],IFERROR((TableauB15[[#This Row],[ETP_FH]]/TableauB15[[#This Row],[ETP]]),0)*1)),0)</f>
        <v>0</v>
      </c>
      <c r="N20" s="16">
        <f>IF(TableauB15[[#This Row],[ETP_FH]]&lt;0.001,0,1)</f>
        <v>0</v>
      </c>
      <c r="O2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20" s="170" t="str">
        <f>_xll.Assistant.XL.RIK_AC("INF04__;INF04@E=0,S=1253,G=0,T=0,P=0:@R=A,S=1260,V={0}:R=B,S=1018,V={1}:R=C,S=1092,V={2}:R=D,S=1014,V={3}:R=E,S=1260,V={4}:",$C$2,$P$14,$C$4,$D20,$B20)</f>
        <v/>
      </c>
      <c r="R20" s="16" t="str">
        <f>_xll.Assistant.XL.RIK_AC("INF04__;INF04@E=0,S=42,G=0,T=0,P=0:@R=A,S=1260,V={0}:R=B,S=1018,V={1}:R=C,S=1092,V={2}:R=D,S=1014,V={3}:R=E,S=1260,V={4}:",$C$2,$R$14,$C$4,$D20,$B20)</f>
        <v/>
      </c>
      <c r="S20" s="16" t="str">
        <f>_xll.Assistant.XL.RIK_AC("INF04__;INF04@E=0,S=1064,G=0,T=0,P=0:@R=A,S=1260,V={0}:R=B,S=1018,V={1}:R=C,S=1092,V={2}:R=D,S=1014,V={3}:R=E,S=1260,V={4}:",$C$2,$R$14,$C$4,$D20,$B20)</f>
        <v/>
      </c>
      <c r="T20" s="16" t="str">
        <f>_xll.Assistant.XL.RIK_AC("INF04__;INF04@E=0,S=49,G=0,T=0,P=0:@R=A,S=1260,V={0}:R=B,S=1018,V={1}:R=C,S=1092,V={2}:R=D,S=1014,V={3}:R=E,S=1260,V={4}:R=F,S=48,V={5}:",$C$2,$R$14,$C$4,$D20,$B20,T$14)</f>
        <v>Catégorie 0</v>
      </c>
      <c r="U20" s="16" t="str">
        <f>_xll.Assistant.XL.RIK_AC("INF04__;INF04@E=0,S=1076,G=0,T=0,P=0:@R=A,S=1260,V={0}:R=B,S=1018,V={1}:R=C,S=1092,V={2}:R=D,S=1014,V={3}:R=E,S=1260,V={4}:",$C$2,$R$14,$C$4,$D20,$B20)</f>
        <v/>
      </c>
      <c r="V20" s="16">
        <f>IFERROR(IF(TableauB15[[#This Row],[Rémunération annuelle ETP]]&gt;0,SUM(1/COUNTIF(TableauB15[Nom et Prénom],TableauB15[Nom et Prénom])),0),0)</f>
        <v>0</v>
      </c>
      <c r="W2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 spans="2:23" x14ac:dyDescent="0.3">
      <c r="B21" s="15" t="s">
        <v>151</v>
      </c>
      <c r="C21" s="15">
        <v>201801</v>
      </c>
      <c r="D21" s="15" t="s">
        <v>156</v>
      </c>
      <c r="E21" s="15" t="s">
        <v>157</v>
      </c>
      <c r="F21" s="15" t="s">
        <v>27</v>
      </c>
      <c r="G21">
        <v>1</v>
      </c>
      <c r="H21" s="16">
        <v>1</v>
      </c>
      <c r="I21" s="16">
        <v>1</v>
      </c>
      <c r="J21" s="16">
        <v>2300</v>
      </c>
      <c r="K21" s="16">
        <v>0</v>
      </c>
      <c r="L21" s="16">
        <v>0</v>
      </c>
      <c r="M21" s="16">
        <f>IF(TableauB15[[#This Row],[ETP_FH]]&gt;0,IF(TableauB15[[#This Row],[ETP]]=TableauB15[[#This Row],[ETP_FH]],1,IF(TableauB15[[#This Row],[ETP]]=1,TableauB15[[#This Row],[ETP_FH]],IFERROR((TableauB15[[#This Row],[ETP_FH]]/TableauB15[[#This Row],[ETP]]),0)*1)),0)</f>
        <v>1</v>
      </c>
      <c r="N21" s="16">
        <f>IF(TableauB15[[#This Row],[ETP_FH]]&lt;0.001,0,1)</f>
        <v>1</v>
      </c>
      <c r="O2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2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1" s="170" t="str">
        <f>_xll.Assistant.XL.RIK_AC("INF04__;INF04@E=0,S=1253,G=0,T=0,P=0:@R=A,S=1260,V={0}:R=B,S=1018,V={1}:R=C,S=1092,V={2}:R=D,S=1014,V={3}:R=E,S=1260,V={4}:",$C$2,$P$14,$C$4,$D21,$B21)</f>
        <v/>
      </c>
      <c r="R21" s="16" t="str">
        <f>_xll.Assistant.XL.RIK_AC("INF04__;INF04@E=0,S=42,G=0,T=0,P=0:@R=A,S=1260,V={0}:R=B,S=1018,V={1}:R=C,S=1092,V={2}:R=D,S=1014,V={3}:R=E,S=1260,V={4}:",$C$2,$R$14,$C$4,$D21,$B21)</f>
        <v/>
      </c>
      <c r="S21" s="16" t="str">
        <f>_xll.Assistant.XL.RIK_AC("INF04__;INF04@E=0,S=1064,G=0,T=0,P=0:@R=A,S=1260,V={0}:R=B,S=1018,V={1}:R=C,S=1092,V={2}:R=D,S=1014,V={3}:R=E,S=1260,V={4}:",$C$2,$R$14,$C$4,$D21,$B21)</f>
        <v/>
      </c>
      <c r="T21" s="16" t="str">
        <f>_xll.Assistant.XL.RIK_AC("INF04__;INF04@E=0,S=49,G=0,T=0,P=0:@R=A,S=1260,V={0}:R=B,S=1018,V={1}:R=C,S=1092,V={2}:R=D,S=1014,V={3}:R=E,S=1260,V={4}:R=F,S=48,V={5}:",$C$2,$R$14,$C$4,$D21,$B21,T$14)</f>
        <v>Catégorie 0</v>
      </c>
      <c r="U21" s="16" t="str">
        <f>_xll.Assistant.XL.RIK_AC("INF04__;INF04@E=0,S=1076,G=0,T=0,P=0:@R=A,S=1260,V={0}:R=B,S=1018,V={1}:R=C,S=1092,V={2}:R=D,S=1014,V={3}:R=E,S=1260,V={4}:",$C$2,$R$14,$C$4,$D21,$B21)</f>
        <v>200</v>
      </c>
      <c r="V21" s="16">
        <f>IFERROR(IF(TableauB15[[#This Row],[Rémunération annuelle ETP]]&gt;0,SUM(1/COUNTIF(TableauB15[Nom et Prénom],TableauB15[Nom et Prénom])),0),0)</f>
        <v>8.3333333333333329E-2</v>
      </c>
      <c r="W2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 spans="2:23" x14ac:dyDescent="0.3">
      <c r="B22" s="15" t="s">
        <v>151</v>
      </c>
      <c r="C22" s="15">
        <v>201801</v>
      </c>
      <c r="D22" s="15" t="s">
        <v>158</v>
      </c>
      <c r="E22" s="15" t="s">
        <v>159</v>
      </c>
      <c r="F22" s="15" t="s">
        <v>27</v>
      </c>
      <c r="G22">
        <v>1</v>
      </c>
      <c r="H22" s="16">
        <v>1</v>
      </c>
      <c r="I22" s="16">
        <v>1</v>
      </c>
      <c r="J22" s="16">
        <v>2400</v>
      </c>
      <c r="K22" s="16">
        <v>0</v>
      </c>
      <c r="L22" s="16">
        <v>0</v>
      </c>
      <c r="M22" s="16">
        <f>IF(TableauB15[[#This Row],[ETP_FH]]&gt;0,IF(TableauB15[[#This Row],[ETP]]=TableauB15[[#This Row],[ETP_FH]],1,IF(TableauB15[[#This Row],[ETP]]=1,TableauB15[[#This Row],[ETP_FH]],IFERROR((TableauB15[[#This Row],[ETP_FH]]/TableauB15[[#This Row],[ETP]]),0)*1)),0)</f>
        <v>1</v>
      </c>
      <c r="N22" s="16">
        <f>IF(TableauB15[[#This Row],[ETP_FH]]&lt;0.001,0,1)</f>
        <v>1</v>
      </c>
      <c r="O2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2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2" s="170" t="str">
        <f>_xll.Assistant.XL.RIK_AC("INF04__;INF04@E=0,S=1253,G=0,T=0,P=0:@R=A,S=1260,V={0}:R=B,S=1018,V={1}:R=C,S=1092,V={2}:R=D,S=1014,V={3}:R=E,S=1260,V={4}:",$C$2,$P$14,$C$4,$D22,$B22)</f>
        <v/>
      </c>
      <c r="R22" s="16" t="str">
        <f>_xll.Assistant.XL.RIK_AC("INF04__;INF04@E=0,S=42,G=0,T=0,P=0:@R=A,S=1260,V={0}:R=B,S=1018,V={1}:R=C,S=1092,V={2}:R=D,S=1014,V={3}:R=E,S=1260,V={4}:",$C$2,$R$14,$C$4,$D22,$B22)</f>
        <v/>
      </c>
      <c r="S22" s="16" t="str">
        <f>_xll.Assistant.XL.RIK_AC("INF04__;INF04@E=0,S=1064,G=0,T=0,P=0:@R=A,S=1260,V={0}:R=B,S=1018,V={1}:R=C,S=1092,V={2}:R=D,S=1014,V={3}:R=E,S=1260,V={4}:",$C$2,$R$14,$C$4,$D22,$B22)</f>
        <v/>
      </c>
      <c r="T22" s="16" t="str">
        <f>_xll.Assistant.XL.RIK_AC("INF04__;INF04@E=0,S=49,G=0,T=0,P=0:@R=A,S=1260,V={0}:R=B,S=1018,V={1}:R=C,S=1092,V={2}:R=D,S=1014,V={3}:R=E,S=1260,V={4}:R=F,S=48,V={5}:",$C$2,$R$14,$C$4,$D22,$B22,T$14)</f>
        <v>Catégorie 0</v>
      </c>
      <c r="U22" s="16" t="str">
        <f>_xll.Assistant.XL.RIK_AC("INF04__;INF04@E=0,S=1076,G=0,T=0,P=0:@R=A,S=1260,V={0}:R=B,S=1018,V={1}:R=C,S=1092,V={2}:R=D,S=1014,V={3}:R=E,S=1260,V={4}:",$C$2,$R$14,$C$4,$D22,$B22)</f>
        <v/>
      </c>
      <c r="V22" s="16">
        <f>IFERROR(IF(TableauB15[[#This Row],[Rémunération annuelle ETP]]&gt;0,SUM(1/COUNTIF(TableauB15[Nom et Prénom],TableauB15[Nom et Prénom])),0),0)</f>
        <v>8.3333333333333329E-2</v>
      </c>
      <c r="W2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 spans="2:23" x14ac:dyDescent="0.3">
      <c r="B23" s="15" t="s">
        <v>151</v>
      </c>
      <c r="C23" s="15">
        <v>201801</v>
      </c>
      <c r="D23" s="15" t="s">
        <v>160</v>
      </c>
      <c r="E23" s="15" t="s">
        <v>161</v>
      </c>
      <c r="F23" s="15" t="s">
        <v>28</v>
      </c>
      <c r="G23">
        <v>1</v>
      </c>
      <c r="H23" s="16">
        <v>1</v>
      </c>
      <c r="I23" s="16">
        <v>1</v>
      </c>
      <c r="J23" s="16">
        <v>2500</v>
      </c>
      <c r="K23" s="16">
        <v>0</v>
      </c>
      <c r="L23" s="16">
        <v>0</v>
      </c>
      <c r="M23" s="16">
        <f>IF(TableauB15[[#This Row],[ETP_FH]]&gt;0,IF(TableauB15[[#This Row],[ETP]]=TableauB15[[#This Row],[ETP_FH]],1,IF(TableauB15[[#This Row],[ETP]]=1,TableauB15[[#This Row],[ETP_FH]],IFERROR((TableauB15[[#This Row],[ETP_FH]]/TableauB15[[#This Row],[ETP]]),0)*1)),0)</f>
        <v>1</v>
      </c>
      <c r="N23" s="16">
        <f>IF(TableauB15[[#This Row],[ETP_FH]]&lt;0.001,0,1)</f>
        <v>1</v>
      </c>
      <c r="O2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3" s="170" t="str">
        <f>_xll.Assistant.XL.RIK_AC("INF04__;INF04@E=0,S=1253,G=0,T=0,P=0:@R=A,S=1260,V={0}:R=B,S=1018,V={1}:R=C,S=1092,V={2}:R=D,S=1014,V={3}:R=E,S=1260,V={4}:",$C$2,$P$14,$C$4,$D23,$B23)</f>
        <v/>
      </c>
      <c r="R23" s="16" t="str">
        <f>_xll.Assistant.XL.RIK_AC("INF04__;INF04@E=0,S=42,G=0,T=0,P=0:@R=A,S=1260,V={0}:R=B,S=1018,V={1}:R=C,S=1092,V={2}:R=D,S=1014,V={3}:R=E,S=1260,V={4}:",$C$2,$R$14,$C$4,$D23,$B23)</f>
        <v/>
      </c>
      <c r="S23" s="16" t="str">
        <f>_xll.Assistant.XL.RIK_AC("INF04__;INF04@E=0,S=1064,G=0,T=0,P=0:@R=A,S=1260,V={0}:R=B,S=1018,V={1}:R=C,S=1092,V={2}:R=D,S=1014,V={3}:R=E,S=1260,V={4}:",$C$2,$R$14,$C$4,$D23,$B23)</f>
        <v/>
      </c>
      <c r="T23" s="16" t="str">
        <f>_xll.Assistant.XL.RIK_AC("INF04__;INF04@E=0,S=49,G=0,T=0,P=0:@R=A,S=1260,V={0}:R=B,S=1018,V={1}:R=C,S=1092,V={2}:R=D,S=1014,V={3}:R=E,S=1260,V={4}:R=F,S=48,V={5}:",$C$2,$R$14,$C$4,$D23,$B23,T$14)</f>
        <v>Catégorie 0</v>
      </c>
      <c r="U23" s="16" t="str">
        <f>_xll.Assistant.XL.RIK_AC("INF04__;INF04@E=0,S=1076,G=0,T=0,P=0:@R=A,S=1260,V={0}:R=B,S=1018,V={1}:R=C,S=1092,V={2}:R=D,S=1014,V={3}:R=E,S=1260,V={4}:",$C$2,$R$14,$C$4,$D23,$B23)</f>
        <v/>
      </c>
      <c r="V23" s="16">
        <f>IFERROR(IF(TableauB15[[#This Row],[Rémunération annuelle ETP]]&gt;0,SUM(1/COUNTIF(TableauB15[Nom et Prénom],TableauB15[Nom et Prénom])),0),0)</f>
        <v>8.3333333333333329E-2</v>
      </c>
      <c r="W2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 spans="2:23" x14ac:dyDescent="0.3">
      <c r="B24" s="15" t="s">
        <v>151</v>
      </c>
      <c r="C24" s="15">
        <v>201801</v>
      </c>
      <c r="D24" s="15" t="s">
        <v>162</v>
      </c>
      <c r="E24" s="15" t="s">
        <v>163</v>
      </c>
      <c r="F24" s="15" t="s">
        <v>27</v>
      </c>
      <c r="G24">
        <v>1</v>
      </c>
      <c r="H24" s="16">
        <v>1</v>
      </c>
      <c r="I24" s="16">
        <v>1</v>
      </c>
      <c r="J24" s="16">
        <v>2200</v>
      </c>
      <c r="K24" s="16">
        <v>0</v>
      </c>
      <c r="L24" s="16">
        <v>0</v>
      </c>
      <c r="M24" s="16">
        <f>IF(TableauB15[[#This Row],[ETP_FH]]&gt;0,IF(TableauB15[[#This Row],[ETP]]=TableauB15[[#This Row],[ETP_FH]],1,IF(TableauB15[[#This Row],[ETP]]=1,TableauB15[[#This Row],[ETP_FH]],IFERROR((TableauB15[[#This Row],[ETP_FH]]/TableauB15[[#This Row],[ETP]]),0)*1)),0)</f>
        <v>1</v>
      </c>
      <c r="N24" s="16">
        <f>IF(TableauB15[[#This Row],[ETP_FH]]&lt;0.001,0,1)</f>
        <v>1</v>
      </c>
      <c r="O2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2200</v>
      </c>
      <c r="P2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24" s="170" t="str">
        <f>_xll.Assistant.XL.RIK_AC("INF04__;INF04@E=0,S=1253,G=0,T=0,P=0:@R=A,S=1260,V={0}:R=B,S=1018,V={1}:R=C,S=1092,V={2}:R=D,S=1014,V={3}:R=E,S=1260,V={4}:",$C$2,$P$14,$C$4,$D24,$B24)</f>
        <v/>
      </c>
      <c r="R24" s="16" t="str">
        <f>_xll.Assistant.XL.RIK_AC("INF04__;INF04@E=0,S=42,G=0,T=0,P=0:@R=A,S=1260,V={0}:R=B,S=1018,V={1}:R=C,S=1092,V={2}:R=D,S=1014,V={3}:R=E,S=1260,V={4}:",$C$2,$R$14,$C$4,$D24,$B24)</f>
        <v/>
      </c>
      <c r="S24" s="16" t="str">
        <f>_xll.Assistant.XL.RIK_AC("INF04__;INF04@E=0,S=1064,G=0,T=0,P=0:@R=A,S=1260,V={0}:R=B,S=1018,V={1}:R=C,S=1092,V={2}:R=D,S=1014,V={3}:R=E,S=1260,V={4}:",$C$2,$R$14,$C$4,$D24,$B24)</f>
        <v/>
      </c>
      <c r="T24" s="16" t="str">
        <f>_xll.Assistant.XL.RIK_AC("INF04__;INF04@E=0,S=49,G=0,T=0,P=0:@R=A,S=1260,V={0}:R=B,S=1018,V={1}:R=C,S=1092,V={2}:R=D,S=1014,V={3}:R=E,S=1260,V={4}:R=F,S=48,V={5}:",$C$2,$R$14,$C$4,$D24,$B24,T$14)</f>
        <v>Catégorie 0</v>
      </c>
      <c r="U24" s="16" t="str">
        <f>_xll.Assistant.XL.RIK_AC("INF04__;INF04@E=0,S=1076,G=0,T=0,P=0:@R=A,S=1260,V={0}:R=B,S=1018,V={1}:R=C,S=1092,V={2}:R=D,S=1014,V={3}:R=E,S=1260,V={4}:",$C$2,$R$14,$C$4,$D24,$B24)</f>
        <v/>
      </c>
      <c r="V24" s="16">
        <f>IFERROR(IF(TableauB15[[#This Row],[Rémunération annuelle ETP]]&gt;0,SUM(1/COUNTIF(TableauB15[Nom et Prénom],TableauB15[Nom et Prénom])),0),0)</f>
        <v>8.3333333333333329E-2</v>
      </c>
      <c r="W2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 spans="2:23" x14ac:dyDescent="0.3">
      <c r="B25" s="15" t="s">
        <v>151</v>
      </c>
      <c r="C25" s="15">
        <v>201801</v>
      </c>
      <c r="D25" s="15" t="s">
        <v>164</v>
      </c>
      <c r="E25" s="15" t="s">
        <v>165</v>
      </c>
      <c r="F25" s="15" t="s">
        <v>27</v>
      </c>
      <c r="G25">
        <v>1</v>
      </c>
      <c r="H25" s="16">
        <v>1</v>
      </c>
      <c r="I25" s="16">
        <v>1</v>
      </c>
      <c r="J25" s="16">
        <v>2300</v>
      </c>
      <c r="K25" s="16">
        <v>0</v>
      </c>
      <c r="L25" s="16">
        <v>0</v>
      </c>
      <c r="M25" s="16">
        <f>IF(TableauB15[[#This Row],[ETP_FH]]&gt;0,IF(TableauB15[[#This Row],[ETP]]=TableauB15[[#This Row],[ETP_FH]],1,IF(TableauB15[[#This Row],[ETP]]=1,TableauB15[[#This Row],[ETP_FH]],IFERROR((TableauB15[[#This Row],[ETP_FH]]/TableauB15[[#This Row],[ETP]]),0)*1)),0)</f>
        <v>1</v>
      </c>
      <c r="N25" s="16">
        <f>IF(TableauB15[[#This Row],[ETP_FH]]&lt;0.001,0,1)</f>
        <v>1</v>
      </c>
      <c r="O2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2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5" s="170" t="str">
        <f>_xll.Assistant.XL.RIK_AC("INF04__;INF04@E=0,S=1253,G=0,T=0,P=0:@R=A,S=1260,V={0}:R=B,S=1018,V={1}:R=C,S=1092,V={2}:R=D,S=1014,V={3}:R=E,S=1260,V={4}:",$C$2,$P$14,$C$4,$D25,$B25)</f>
        <v/>
      </c>
      <c r="R25" s="16" t="str">
        <f>_xll.Assistant.XL.RIK_AC("INF04__;INF04@E=0,S=42,G=0,T=0,P=0:@R=A,S=1260,V={0}:R=B,S=1018,V={1}:R=C,S=1092,V={2}:R=D,S=1014,V={3}:R=E,S=1260,V={4}:",$C$2,$R$14,$C$4,$D25,$B25)</f>
        <v/>
      </c>
      <c r="S25" s="16" t="str">
        <f>_xll.Assistant.XL.RIK_AC("INF04__;INF04@E=0,S=1064,G=0,T=0,P=0:@R=A,S=1260,V={0}:R=B,S=1018,V={1}:R=C,S=1092,V={2}:R=D,S=1014,V={3}:R=E,S=1260,V={4}:",$C$2,$R$14,$C$4,$D25,$B25)</f>
        <v/>
      </c>
      <c r="T25" s="16" t="str">
        <f>_xll.Assistant.XL.RIK_AC("INF04__;INF04@E=0,S=49,G=0,T=0,P=0:@R=A,S=1260,V={0}:R=B,S=1018,V={1}:R=C,S=1092,V={2}:R=D,S=1014,V={3}:R=E,S=1260,V={4}:R=F,S=48,V={5}:",$C$2,$R$14,$C$4,$D25,$B25,T$14)</f>
        <v>Catégorie 1</v>
      </c>
      <c r="U25" s="16" t="str">
        <f>_xll.Assistant.XL.RIK_AC("INF04__;INF04@E=0,S=1076,G=0,T=0,P=0:@R=A,S=1260,V={0}:R=B,S=1018,V={1}:R=C,S=1092,V={2}:R=D,S=1014,V={3}:R=E,S=1260,V={4}:",$C$2,$R$14,$C$4,$D25,$B25)</f>
        <v/>
      </c>
      <c r="V25" s="16">
        <f>IFERROR(IF(TableauB15[[#This Row],[Rémunération annuelle ETP]]&gt;0,SUM(1/COUNTIF(TableauB15[Nom et Prénom],TableauB15[Nom et Prénom])),0),0)</f>
        <v>8.3333333333333329E-2</v>
      </c>
      <c r="W2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 spans="2:23" x14ac:dyDescent="0.3">
      <c r="B26" s="15" t="s">
        <v>151</v>
      </c>
      <c r="C26" s="15">
        <v>201801</v>
      </c>
      <c r="D26" s="15" t="s">
        <v>166</v>
      </c>
      <c r="E26" s="15" t="s">
        <v>167</v>
      </c>
      <c r="F26" s="15" t="s">
        <v>28</v>
      </c>
      <c r="G26">
        <v>1</v>
      </c>
      <c r="H26" s="16">
        <v>1</v>
      </c>
      <c r="I26" s="16">
        <v>1</v>
      </c>
      <c r="J26" s="16">
        <v>2400</v>
      </c>
      <c r="K26" s="16">
        <v>0</v>
      </c>
      <c r="L26" s="16">
        <v>0</v>
      </c>
      <c r="M26" s="16">
        <f>IF(TableauB15[[#This Row],[ETP_FH]]&gt;0,IF(TableauB15[[#This Row],[ETP]]=TableauB15[[#This Row],[ETP_FH]],1,IF(TableauB15[[#This Row],[ETP]]=1,TableauB15[[#This Row],[ETP_FH]],IFERROR((TableauB15[[#This Row],[ETP_FH]]/TableauB15[[#This Row],[ETP]]),0)*1)),0)</f>
        <v>1</v>
      </c>
      <c r="N26" s="16">
        <f>IF(TableauB15[[#This Row],[ETP_FH]]&lt;0.001,0,1)</f>
        <v>1</v>
      </c>
      <c r="O2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2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6" s="170" t="str">
        <f>_xll.Assistant.XL.RIK_AC("INF04__;INF04@E=0,S=1253,G=0,T=0,P=0:@R=A,S=1260,V={0}:R=B,S=1018,V={1}:R=C,S=1092,V={2}:R=D,S=1014,V={3}:R=E,S=1260,V={4}:",$C$2,$P$14,$C$4,$D26,$B26)</f>
        <v/>
      </c>
      <c r="R26" s="16" t="str">
        <f>_xll.Assistant.XL.RIK_AC("INF04__;INF04@E=0,S=42,G=0,T=0,P=0:@R=A,S=1260,V={0}:R=B,S=1018,V={1}:R=C,S=1092,V={2}:R=D,S=1014,V={3}:R=E,S=1260,V={4}:",$C$2,$R$14,$C$4,$D26,$B26)</f>
        <v/>
      </c>
      <c r="S26" s="16" t="str">
        <f>_xll.Assistant.XL.RIK_AC("INF04__;INF04@E=0,S=1064,G=0,T=0,P=0:@R=A,S=1260,V={0}:R=B,S=1018,V={1}:R=C,S=1092,V={2}:R=D,S=1014,V={3}:R=E,S=1260,V={4}:",$C$2,$R$14,$C$4,$D26,$B26)</f>
        <v>2</v>
      </c>
      <c r="T26" s="16" t="str">
        <f>_xll.Assistant.XL.RIK_AC("INF04__;INF04@E=0,S=49,G=0,T=0,P=0:@R=A,S=1260,V={0}:R=B,S=1018,V={1}:R=C,S=1092,V={2}:R=D,S=1014,V={3}:R=E,S=1260,V={4}:R=F,S=48,V={5}:",$C$2,$R$14,$C$4,$D26,$B26,T$14)</f>
        <v>Catégorie 1</v>
      </c>
      <c r="U26" s="16" t="str">
        <f>_xll.Assistant.XL.RIK_AC("INF04__;INF04@E=0,S=1076,G=0,T=0,P=0:@R=A,S=1260,V={0}:R=B,S=1018,V={1}:R=C,S=1092,V={2}:R=D,S=1014,V={3}:R=E,S=1260,V={4}:",$C$2,$R$14,$C$4,$D26,$B26)</f>
        <v/>
      </c>
      <c r="V26" s="16">
        <f>IFERROR(IF(TableauB15[[#This Row],[Rémunération annuelle ETP]]&gt;0,SUM(1/COUNTIF(TableauB15[Nom et Prénom],TableauB15[Nom et Prénom])),0),0)</f>
        <v>8.3333333333333329E-2</v>
      </c>
      <c r="W2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 spans="2:23" x14ac:dyDescent="0.3">
      <c r="B27" s="15" t="s">
        <v>151</v>
      </c>
      <c r="C27" s="15">
        <v>201801</v>
      </c>
      <c r="D27" s="15" t="s">
        <v>168</v>
      </c>
      <c r="E27" s="15" t="s">
        <v>169</v>
      </c>
      <c r="F27" s="15" t="s">
        <v>28</v>
      </c>
      <c r="G27">
        <v>1</v>
      </c>
      <c r="H27" s="16">
        <v>1</v>
      </c>
      <c r="I27" s="16">
        <v>1</v>
      </c>
      <c r="J27" s="16">
        <v>2500</v>
      </c>
      <c r="K27" s="16">
        <v>0</v>
      </c>
      <c r="L27" s="16">
        <v>0</v>
      </c>
      <c r="M27" s="16">
        <f>IF(TableauB15[[#This Row],[ETP_FH]]&gt;0,IF(TableauB15[[#This Row],[ETP]]=TableauB15[[#This Row],[ETP_FH]],1,IF(TableauB15[[#This Row],[ETP]]=1,TableauB15[[#This Row],[ETP_FH]],IFERROR((TableauB15[[#This Row],[ETP_FH]]/TableauB15[[#This Row],[ETP]]),0)*1)),0)</f>
        <v>1</v>
      </c>
      <c r="N27" s="16">
        <f>IF(TableauB15[[#This Row],[ETP_FH]]&lt;0.001,0,1)</f>
        <v>1</v>
      </c>
      <c r="O2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7" s="170" t="str">
        <f>_xll.Assistant.XL.RIK_AC("INF04__;INF04@E=0,S=1253,G=0,T=0,P=0:@R=A,S=1260,V={0}:R=B,S=1018,V={1}:R=C,S=1092,V={2}:R=D,S=1014,V={3}:R=E,S=1260,V={4}:",$C$2,$P$14,$C$4,$D27,$B27)</f>
        <v/>
      </c>
      <c r="R27" s="16" t="str">
        <f>_xll.Assistant.XL.RIK_AC("INF04__;INF04@E=0,S=42,G=0,T=0,P=0:@R=A,S=1260,V={0}:R=B,S=1018,V={1}:R=C,S=1092,V={2}:R=D,S=1014,V={3}:R=E,S=1260,V={4}:",$C$2,$R$14,$C$4,$D27,$B27)</f>
        <v/>
      </c>
      <c r="S27" s="16" t="str">
        <f>_xll.Assistant.XL.RIK_AC("INF04__;INF04@E=0,S=1064,G=0,T=0,P=0:@R=A,S=1260,V={0}:R=B,S=1018,V={1}:R=C,S=1092,V={2}:R=D,S=1014,V={3}:R=E,S=1260,V={4}:",$C$2,$R$14,$C$4,$D27,$B27)</f>
        <v/>
      </c>
      <c r="T27" s="16" t="str">
        <f>_xll.Assistant.XL.RIK_AC("INF04__;INF04@E=0,S=49,G=0,T=0,P=0:@R=A,S=1260,V={0}:R=B,S=1018,V={1}:R=C,S=1092,V={2}:R=D,S=1014,V={3}:R=E,S=1260,V={4}:R=F,S=48,V={5}:",$C$2,$R$14,$C$4,$D27,$B27,T$14)</f>
        <v>Catégorie 1</v>
      </c>
      <c r="U27" s="16" t="str">
        <f>_xll.Assistant.XL.RIK_AC("INF04__;INF04@E=0,S=1076,G=0,T=0,P=0:@R=A,S=1260,V={0}:R=B,S=1018,V={1}:R=C,S=1092,V={2}:R=D,S=1014,V={3}:R=E,S=1260,V={4}:",$C$2,$R$14,$C$4,$D27,$B27)</f>
        <v/>
      </c>
      <c r="V27" s="16">
        <f>IFERROR(IF(TableauB15[[#This Row],[Rémunération annuelle ETP]]&gt;0,SUM(1/COUNTIF(TableauB15[Nom et Prénom],TableauB15[Nom et Prénom])),0),0)</f>
        <v>8.3333333333333329E-2</v>
      </c>
      <c r="W2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 spans="2:23" x14ac:dyDescent="0.3">
      <c r="B28" s="15" t="s">
        <v>151</v>
      </c>
      <c r="C28" s="15">
        <v>201801</v>
      </c>
      <c r="D28" s="15" t="s">
        <v>170</v>
      </c>
      <c r="E28" s="15" t="s">
        <v>171</v>
      </c>
      <c r="F28" s="15" t="s">
        <v>28</v>
      </c>
      <c r="G28">
        <v>1</v>
      </c>
      <c r="H28" s="16">
        <v>1</v>
      </c>
      <c r="I28" s="16">
        <v>1</v>
      </c>
      <c r="J28" s="16">
        <v>2600</v>
      </c>
      <c r="K28" s="16">
        <v>0</v>
      </c>
      <c r="L28" s="16">
        <v>0</v>
      </c>
      <c r="M28" s="16">
        <f>IF(TableauB15[[#This Row],[ETP_FH]]&gt;0,IF(TableauB15[[#This Row],[ETP]]=TableauB15[[#This Row],[ETP_FH]],1,IF(TableauB15[[#This Row],[ETP]]=1,TableauB15[[#This Row],[ETP_FH]],IFERROR((TableauB15[[#This Row],[ETP_FH]]/TableauB15[[#This Row],[ETP]]),0)*1)),0)</f>
        <v>1</v>
      </c>
      <c r="N28" s="16">
        <f>IF(TableauB15[[#This Row],[ETP_FH]]&lt;0.001,0,1)</f>
        <v>1</v>
      </c>
      <c r="O2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2600</v>
      </c>
      <c r="P2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28" s="170" t="str">
        <f>_xll.Assistant.XL.RIK_AC("INF04__;INF04@E=0,S=1253,G=0,T=0,P=0:@R=A,S=1260,V={0}:R=B,S=1018,V={1}:R=C,S=1092,V={2}:R=D,S=1014,V={3}:R=E,S=1260,V={4}:",$C$2,$P$14,$C$4,$D28,$B28)</f>
        <v/>
      </c>
      <c r="R28" s="16" t="str">
        <f>_xll.Assistant.XL.RIK_AC("INF04__;INF04@E=0,S=42,G=0,T=0,P=0:@R=A,S=1260,V={0}:R=B,S=1018,V={1}:R=C,S=1092,V={2}:R=D,S=1014,V={3}:R=E,S=1260,V={4}:",$C$2,$R$14,$C$4,$D28,$B28)</f>
        <v/>
      </c>
      <c r="S28" s="16" t="str">
        <f>_xll.Assistant.XL.RIK_AC("INF04__;INF04@E=0,S=1064,G=0,T=0,P=0:@R=A,S=1260,V={0}:R=B,S=1018,V={1}:R=C,S=1092,V={2}:R=D,S=1014,V={3}:R=E,S=1260,V={4}:",$C$2,$R$14,$C$4,$D28,$B28)</f>
        <v/>
      </c>
      <c r="T28" s="16" t="str">
        <f>_xll.Assistant.XL.RIK_AC("INF04__;INF04@E=0,S=49,G=0,T=0,P=0:@R=A,S=1260,V={0}:R=B,S=1018,V={1}:R=C,S=1092,V={2}:R=D,S=1014,V={3}:R=E,S=1260,V={4}:R=F,S=48,V={5}:",$C$2,$R$14,$C$4,$D28,$B28,T$14)</f>
        <v>Catégorie 1</v>
      </c>
      <c r="U28" s="16" t="str">
        <f>_xll.Assistant.XL.RIK_AC("INF04__;INF04@E=0,S=1076,G=0,T=0,P=0:@R=A,S=1260,V={0}:R=B,S=1018,V={1}:R=C,S=1092,V={2}:R=D,S=1014,V={3}:R=E,S=1260,V={4}:",$C$2,$R$14,$C$4,$D28,$B28)</f>
        <v/>
      </c>
      <c r="V28" s="16">
        <f>IFERROR(IF(TableauB15[[#This Row],[Rémunération annuelle ETP]]&gt;0,SUM(1/COUNTIF(TableauB15[Nom et Prénom],TableauB15[Nom et Prénom])),0),0)</f>
        <v>8.3333333333333329E-2</v>
      </c>
      <c r="W2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 spans="2:23" x14ac:dyDescent="0.3">
      <c r="B29" s="15" t="s">
        <v>151</v>
      </c>
      <c r="C29" s="15">
        <v>201801</v>
      </c>
      <c r="D29" s="15" t="s">
        <v>172</v>
      </c>
      <c r="E29" s="15" t="s">
        <v>173</v>
      </c>
      <c r="F29" s="15" t="s">
        <v>28</v>
      </c>
      <c r="G29">
        <v>1</v>
      </c>
      <c r="H29" s="16">
        <v>1</v>
      </c>
      <c r="I29" s="16">
        <v>1</v>
      </c>
      <c r="J29" s="16">
        <v>2700</v>
      </c>
      <c r="K29" s="16">
        <v>0</v>
      </c>
      <c r="L29" s="16">
        <v>0</v>
      </c>
      <c r="M29" s="16">
        <f>IF(TableauB15[[#This Row],[ETP_FH]]&gt;0,IF(TableauB15[[#This Row],[ETP]]=TableauB15[[#This Row],[ETP_FH]],1,IF(TableauB15[[#This Row],[ETP]]=1,TableauB15[[#This Row],[ETP_FH]],IFERROR((TableauB15[[#This Row],[ETP_FH]]/TableauB15[[#This Row],[ETP]]),0)*1)),0)</f>
        <v>1</v>
      </c>
      <c r="N29" s="16">
        <f>IF(TableauB15[[#This Row],[ETP_FH]]&lt;0.001,0,1)</f>
        <v>1</v>
      </c>
      <c r="O2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2700</v>
      </c>
      <c r="P2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29" s="170" t="str">
        <f>_xll.Assistant.XL.RIK_AC("INF04__;INF04@E=0,S=1253,G=0,T=0,P=0:@R=A,S=1260,V={0}:R=B,S=1018,V={1}:R=C,S=1092,V={2}:R=D,S=1014,V={3}:R=E,S=1260,V={4}:",$C$2,$P$14,$C$4,$D29,$B29)</f>
        <v/>
      </c>
      <c r="R29" s="16" t="str">
        <f>_xll.Assistant.XL.RIK_AC("INF04__;INF04@E=0,S=42,G=0,T=0,P=0:@R=A,S=1260,V={0}:R=B,S=1018,V={1}:R=C,S=1092,V={2}:R=D,S=1014,V={3}:R=E,S=1260,V={4}:",$C$2,$R$14,$C$4,$D29,$B29)</f>
        <v/>
      </c>
      <c r="S29" s="16" t="str">
        <f>_xll.Assistant.XL.RIK_AC("INF04__;INF04@E=0,S=1064,G=0,T=0,P=0:@R=A,S=1260,V={0}:R=B,S=1018,V={1}:R=C,S=1092,V={2}:R=D,S=1014,V={3}:R=E,S=1260,V={4}:",$C$2,$R$14,$C$4,$D29,$B29)</f>
        <v/>
      </c>
      <c r="T29" s="16" t="str">
        <f>_xll.Assistant.XL.RIK_AC("INF04__;INF04@E=0,S=49,G=0,T=0,P=0:@R=A,S=1260,V={0}:R=B,S=1018,V={1}:R=C,S=1092,V={2}:R=D,S=1014,V={3}:R=E,S=1260,V={4}:R=F,S=48,V={5}:",$C$2,$R$14,$C$4,$D29,$B29,T$14)</f>
        <v>Catégorie 3</v>
      </c>
      <c r="U29" s="16" t="str">
        <f>_xll.Assistant.XL.RIK_AC("INF04__;INF04@E=0,S=1076,G=0,T=0,P=0:@R=A,S=1260,V={0}:R=B,S=1018,V={1}:R=C,S=1092,V={2}:R=D,S=1014,V={3}:R=E,S=1260,V={4}:",$C$2,$R$14,$C$4,$D29,$B29)</f>
        <v/>
      </c>
      <c r="V29" s="16">
        <f>IFERROR(IF(TableauB15[[#This Row],[Rémunération annuelle ETP]]&gt;0,SUM(1/COUNTIF(TableauB15[Nom et Prénom],TableauB15[Nom et Prénom])),0),0)</f>
        <v>8.3333333333333329E-2</v>
      </c>
      <c r="W2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 spans="2:23" x14ac:dyDescent="0.3">
      <c r="B30" s="15" t="s">
        <v>151</v>
      </c>
      <c r="C30" s="15">
        <v>201801</v>
      </c>
      <c r="D30" s="15" t="s">
        <v>174</v>
      </c>
      <c r="E30" s="15" t="s">
        <v>175</v>
      </c>
      <c r="F30" s="15" t="s">
        <v>28</v>
      </c>
      <c r="G30">
        <v>1</v>
      </c>
      <c r="H30" s="16">
        <v>1</v>
      </c>
      <c r="I30" s="16">
        <v>1</v>
      </c>
      <c r="J30" s="16">
        <v>2800</v>
      </c>
      <c r="K30" s="16">
        <v>0</v>
      </c>
      <c r="L30" s="16">
        <v>0</v>
      </c>
      <c r="M30" s="16">
        <f>IF(TableauB15[[#This Row],[ETP_FH]]&gt;0,IF(TableauB15[[#This Row],[ETP]]=TableauB15[[#This Row],[ETP_FH]],1,IF(TableauB15[[#This Row],[ETP]]=1,TableauB15[[#This Row],[ETP_FH]],IFERROR((TableauB15[[#This Row],[ETP_FH]]/TableauB15[[#This Row],[ETP]]),0)*1)),0)</f>
        <v>1</v>
      </c>
      <c r="N30" s="16">
        <f>IF(TableauB15[[#This Row],[ETP_FH]]&lt;0.001,0,1)</f>
        <v>1</v>
      </c>
      <c r="O3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2800</v>
      </c>
      <c r="P3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30" s="170" t="str">
        <f>_xll.Assistant.XL.RIK_AC("INF04__;INF04@E=0,S=1253,G=0,T=0,P=0:@R=A,S=1260,V={0}:R=B,S=1018,V={1}:R=C,S=1092,V={2}:R=D,S=1014,V={3}:R=E,S=1260,V={4}:",$C$2,$P$14,$C$4,$D30,$B30)</f>
        <v/>
      </c>
      <c r="R30" s="16" t="str">
        <f>_xll.Assistant.XL.RIK_AC("INF04__;INF04@E=0,S=42,G=0,T=0,P=0:@R=A,S=1260,V={0}:R=B,S=1018,V={1}:R=C,S=1092,V={2}:R=D,S=1014,V={3}:R=E,S=1260,V={4}:",$C$2,$R$14,$C$4,$D30,$B30)</f>
        <v/>
      </c>
      <c r="S30" s="16" t="str">
        <f>_xll.Assistant.XL.RIK_AC("INF04__;INF04@E=0,S=1064,G=0,T=0,P=0:@R=A,S=1260,V={0}:R=B,S=1018,V={1}:R=C,S=1092,V={2}:R=D,S=1014,V={3}:R=E,S=1260,V={4}:",$C$2,$R$14,$C$4,$D30,$B30)</f>
        <v/>
      </c>
      <c r="T30" s="16" t="str">
        <f>_xll.Assistant.XL.RIK_AC("INF04__;INF04@E=0,S=49,G=0,T=0,P=0:@R=A,S=1260,V={0}:R=B,S=1018,V={1}:R=C,S=1092,V={2}:R=D,S=1014,V={3}:R=E,S=1260,V={4}:R=F,S=48,V={5}:",$C$2,$R$14,$C$4,$D30,$B30,T$14)</f>
        <v>Catégorie 3</v>
      </c>
      <c r="U30" s="16" t="str">
        <f>_xll.Assistant.XL.RIK_AC("INF04__;INF04@E=0,S=1076,G=0,T=0,P=0:@R=A,S=1260,V={0}:R=B,S=1018,V={1}:R=C,S=1092,V={2}:R=D,S=1014,V={3}:R=E,S=1260,V={4}:",$C$2,$R$14,$C$4,$D30,$B30)</f>
        <v/>
      </c>
      <c r="V30" s="16">
        <f>IFERROR(IF(TableauB15[[#This Row],[Rémunération annuelle ETP]]&gt;0,SUM(1/COUNTIF(TableauB15[Nom et Prénom],TableauB15[Nom et Prénom])),0),0)</f>
        <v>8.3333333333333329E-2</v>
      </c>
      <c r="W3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 spans="2:23" x14ac:dyDescent="0.3">
      <c r="B31" s="15" t="s">
        <v>151</v>
      </c>
      <c r="C31" s="15">
        <v>201801</v>
      </c>
      <c r="D31" s="15" t="s">
        <v>176</v>
      </c>
      <c r="E31" s="15" t="s">
        <v>177</v>
      </c>
      <c r="F31" s="15" t="s">
        <v>28</v>
      </c>
      <c r="G31">
        <v>1</v>
      </c>
      <c r="H31" s="16">
        <v>1</v>
      </c>
      <c r="I31" s="16">
        <v>1</v>
      </c>
      <c r="J31" s="16">
        <v>2900</v>
      </c>
      <c r="K31" s="16">
        <v>0</v>
      </c>
      <c r="L31" s="16">
        <v>0</v>
      </c>
      <c r="M31" s="16">
        <f>IF(TableauB15[[#This Row],[ETP_FH]]&gt;0,IF(TableauB15[[#This Row],[ETP]]=TableauB15[[#This Row],[ETP_FH]],1,IF(TableauB15[[#This Row],[ETP]]=1,TableauB15[[#This Row],[ETP_FH]],IFERROR((TableauB15[[#This Row],[ETP_FH]]/TableauB15[[#This Row],[ETP]]),0)*1)),0)</f>
        <v>1</v>
      </c>
      <c r="N31" s="16">
        <f>IF(TableauB15[[#This Row],[ETP_FH]]&lt;0.001,0,1)</f>
        <v>1</v>
      </c>
      <c r="O3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2900</v>
      </c>
      <c r="P3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31" s="170" t="str">
        <f>_xll.Assistant.XL.RIK_AC("INF04__;INF04@E=0,S=1253,G=0,T=0,P=0:@R=A,S=1260,V={0}:R=B,S=1018,V={1}:R=C,S=1092,V={2}:R=D,S=1014,V={3}:R=E,S=1260,V={4}:",$C$2,$P$14,$C$4,$D31,$B31)</f>
        <v/>
      </c>
      <c r="R31" s="16" t="str">
        <f>_xll.Assistant.XL.RIK_AC("INF04__;INF04@E=0,S=42,G=0,T=0,P=0:@R=A,S=1260,V={0}:R=B,S=1018,V={1}:R=C,S=1092,V={2}:R=D,S=1014,V={3}:R=E,S=1260,V={4}:",$C$2,$R$14,$C$4,$D31,$B31)</f>
        <v/>
      </c>
      <c r="S31" s="16" t="str">
        <f>_xll.Assistant.XL.RIK_AC("INF04__;INF04@E=0,S=1064,G=0,T=0,P=0:@R=A,S=1260,V={0}:R=B,S=1018,V={1}:R=C,S=1092,V={2}:R=D,S=1014,V={3}:R=E,S=1260,V={4}:",$C$2,$R$14,$C$4,$D31,$B31)</f>
        <v/>
      </c>
      <c r="T31" s="16" t="str">
        <f>_xll.Assistant.XL.RIK_AC("INF04__;INF04@E=0,S=49,G=0,T=0,P=0:@R=A,S=1260,V={0}:R=B,S=1018,V={1}:R=C,S=1092,V={2}:R=D,S=1014,V={3}:R=E,S=1260,V={4}:R=F,S=48,V={5}:",$C$2,$R$14,$C$4,$D31,$B31,T$14)</f>
        <v>Catégorie 5</v>
      </c>
      <c r="U31" s="16" t="str">
        <f>_xll.Assistant.XL.RIK_AC("INF04__;INF04@E=0,S=1076,G=0,T=0,P=0:@R=A,S=1260,V={0}:R=B,S=1018,V={1}:R=C,S=1092,V={2}:R=D,S=1014,V={3}:R=E,S=1260,V={4}:",$C$2,$R$14,$C$4,$D31,$B31)</f>
        <v/>
      </c>
      <c r="V31" s="16">
        <f>IFERROR(IF(TableauB15[[#This Row],[Rémunération annuelle ETP]]&gt;0,SUM(1/COUNTIF(TableauB15[Nom et Prénom],TableauB15[Nom et Prénom])),0),0)</f>
        <v>8.3333333333333329E-2</v>
      </c>
      <c r="W3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 spans="2:23" x14ac:dyDescent="0.3">
      <c r="B32" s="15" t="s">
        <v>151</v>
      </c>
      <c r="C32" s="15">
        <v>201801</v>
      </c>
      <c r="D32" s="15" t="s">
        <v>178</v>
      </c>
      <c r="E32" s="15" t="s">
        <v>179</v>
      </c>
      <c r="F32" s="15" t="s">
        <v>27</v>
      </c>
      <c r="G32">
        <v>1</v>
      </c>
      <c r="H32" s="16">
        <v>0.8</v>
      </c>
      <c r="I32" s="16">
        <v>0.8</v>
      </c>
      <c r="J32" s="16">
        <v>1200</v>
      </c>
      <c r="K32" s="16">
        <v>0</v>
      </c>
      <c r="L32" s="16">
        <v>0</v>
      </c>
      <c r="M32" s="16">
        <f>IF(TableauB15[[#This Row],[ETP_FH]]&gt;0,IF(TableauB15[[#This Row],[ETP]]=TableauB15[[#This Row],[ETP_FH]],1,IF(TableauB15[[#This Row],[ETP]]=1,TableauB15[[#This Row],[ETP_FH]],IFERROR((TableauB15[[#This Row],[ETP_FH]]/TableauB15[[#This Row],[ETP]]),0)*1)),0)</f>
        <v>1</v>
      </c>
      <c r="N32" s="16">
        <f>IF(TableauB15[[#This Row],[ETP_FH]]&lt;0.001,0,1)</f>
        <v>1</v>
      </c>
      <c r="O3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3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32" s="170" t="str">
        <f>_xll.Assistant.XL.RIK_AC("INF04__;INF04@E=0,S=1253,G=0,T=0,P=0:@R=A,S=1260,V={0}:R=B,S=1018,V={1}:R=C,S=1092,V={2}:R=D,S=1014,V={3}:R=E,S=1260,V={4}:",$C$2,$P$14,$C$4,$D32,$B32)</f>
        <v/>
      </c>
      <c r="R32" s="16" t="str">
        <f>_xll.Assistant.XL.RIK_AC("INF04__;INF04@E=0,S=42,G=0,T=0,P=0:@R=A,S=1260,V={0}:R=B,S=1018,V={1}:R=C,S=1092,V={2}:R=D,S=1014,V={3}:R=E,S=1260,V={4}:",$C$2,$R$14,$C$4,$D32,$B32)</f>
        <v/>
      </c>
      <c r="S32" s="16" t="str">
        <f>_xll.Assistant.XL.RIK_AC("INF04__;INF04@E=0,S=1064,G=0,T=0,P=0:@R=A,S=1260,V={0}:R=B,S=1018,V={1}:R=C,S=1092,V={2}:R=D,S=1014,V={3}:R=E,S=1260,V={4}:",$C$2,$R$14,$C$4,$D32,$B32)</f>
        <v/>
      </c>
      <c r="T32" s="16" t="str">
        <f>_xll.Assistant.XL.RIK_AC("INF04__;INF04@E=0,S=49,G=0,T=0,P=0:@R=A,S=1260,V={0}:R=B,S=1018,V={1}:R=C,S=1092,V={2}:R=D,S=1014,V={3}:R=E,S=1260,V={4}:R=F,S=48,V={5}:",$C$2,$R$14,$C$4,$D32,$B32,T$14)</f>
        <v>Catégorie 1</v>
      </c>
      <c r="U32" s="16" t="str">
        <f>_xll.Assistant.XL.RIK_AC("INF04__;INF04@E=0,S=1076,G=0,T=0,P=0:@R=A,S=1260,V={0}:R=B,S=1018,V={1}:R=C,S=1092,V={2}:R=D,S=1014,V={3}:R=E,S=1260,V={4}:",$C$2,$R$14,$C$4,$D32,$B32)</f>
        <v/>
      </c>
      <c r="V32" s="16">
        <f>IFERROR(IF(TableauB15[[#This Row],[Rémunération annuelle ETP]]&gt;0,SUM(1/COUNTIF(TableauB15[Nom et Prénom],TableauB15[Nom et Prénom])),0),0)</f>
        <v>8.3333333333333329E-2</v>
      </c>
      <c r="W3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 spans="2:23" x14ac:dyDescent="0.3">
      <c r="B33" s="15" t="s">
        <v>151</v>
      </c>
      <c r="C33" s="15">
        <v>201801</v>
      </c>
      <c r="D33" s="15" t="s">
        <v>180</v>
      </c>
      <c r="E33" s="15" t="s">
        <v>181</v>
      </c>
      <c r="F33" s="15" t="s">
        <v>28</v>
      </c>
      <c r="G33">
        <v>1</v>
      </c>
      <c r="H33" s="16">
        <v>1</v>
      </c>
      <c r="I33" s="16">
        <v>1</v>
      </c>
      <c r="J33" s="16">
        <v>3000</v>
      </c>
      <c r="K33" s="16">
        <v>0</v>
      </c>
      <c r="L33" s="16">
        <v>0</v>
      </c>
      <c r="M33" s="16">
        <f>IF(TableauB15[[#This Row],[ETP_FH]]&gt;0,IF(TableauB15[[#This Row],[ETP]]=TableauB15[[#This Row],[ETP_FH]],1,IF(TableauB15[[#This Row],[ETP]]=1,TableauB15[[#This Row],[ETP_FH]],IFERROR((TableauB15[[#This Row],[ETP_FH]]/TableauB15[[#This Row],[ETP]]),0)*1)),0)</f>
        <v>1</v>
      </c>
      <c r="N33" s="16">
        <f>IF(TableauB15[[#This Row],[ETP_FH]]&lt;0.001,0,1)</f>
        <v>1</v>
      </c>
      <c r="O3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3000</v>
      </c>
      <c r="P3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33" s="170" t="str">
        <f>_xll.Assistant.XL.RIK_AC("INF04__;INF04@E=0,S=1253,G=0,T=0,P=0:@R=A,S=1260,V={0}:R=B,S=1018,V={1}:R=C,S=1092,V={2}:R=D,S=1014,V={3}:R=E,S=1260,V={4}:",$C$2,$P$14,$C$4,$D33,$B33)</f>
        <v/>
      </c>
      <c r="R33" s="16" t="str">
        <f>_xll.Assistant.XL.RIK_AC("INF04__;INF04@E=0,S=42,G=0,T=0,P=0:@R=A,S=1260,V={0}:R=B,S=1018,V={1}:R=C,S=1092,V={2}:R=D,S=1014,V={3}:R=E,S=1260,V={4}:",$C$2,$R$14,$C$4,$D33,$B33)</f>
        <v/>
      </c>
      <c r="S33" s="16" t="str">
        <f>_xll.Assistant.XL.RIK_AC("INF04__;INF04@E=0,S=1064,G=0,T=0,P=0:@R=A,S=1260,V={0}:R=B,S=1018,V={1}:R=C,S=1092,V={2}:R=D,S=1014,V={3}:R=E,S=1260,V={4}:",$C$2,$R$14,$C$4,$D33,$B33)</f>
        <v/>
      </c>
      <c r="T33" s="16" t="str">
        <f>_xll.Assistant.XL.RIK_AC("INF04__;INF04@E=0,S=49,G=0,T=0,P=0:@R=A,S=1260,V={0}:R=B,S=1018,V={1}:R=C,S=1092,V={2}:R=D,S=1014,V={3}:R=E,S=1260,V={4}:R=F,S=48,V={5}:",$C$2,$R$14,$C$4,$D33,$B33,T$14)</f>
        <v>Catégorie 3</v>
      </c>
      <c r="U33" s="16" t="str">
        <f>_xll.Assistant.XL.RIK_AC("INF04__;INF04@E=0,S=1076,G=0,T=0,P=0:@R=A,S=1260,V={0}:R=B,S=1018,V={1}:R=C,S=1092,V={2}:R=D,S=1014,V={3}:R=E,S=1260,V={4}:",$C$2,$R$14,$C$4,$D33,$B33)</f>
        <v/>
      </c>
      <c r="V33" s="16">
        <f>IFERROR(IF(TableauB15[[#This Row],[Rémunération annuelle ETP]]&gt;0,SUM(1/COUNTIF(TableauB15[Nom et Prénom],TableauB15[Nom et Prénom])),0),0)</f>
        <v>8.3333333333333329E-2</v>
      </c>
      <c r="W3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 spans="2:23" x14ac:dyDescent="0.3">
      <c r="B34" s="15" t="s">
        <v>151</v>
      </c>
      <c r="C34" s="15">
        <v>201801</v>
      </c>
      <c r="D34" s="15" t="s">
        <v>182</v>
      </c>
      <c r="E34" s="15" t="s">
        <v>183</v>
      </c>
      <c r="F34" s="15" t="s">
        <v>28</v>
      </c>
      <c r="G34">
        <v>1</v>
      </c>
      <c r="H34" s="16">
        <v>1</v>
      </c>
      <c r="I34" s="16">
        <v>1</v>
      </c>
      <c r="J34" s="16">
        <v>2500</v>
      </c>
      <c r="K34" s="16">
        <v>0</v>
      </c>
      <c r="L34" s="16">
        <v>0</v>
      </c>
      <c r="M34" s="16">
        <f>IF(TableauB15[[#This Row],[ETP_FH]]&gt;0,IF(TableauB15[[#This Row],[ETP]]=TableauB15[[#This Row],[ETP_FH]],1,IF(TableauB15[[#This Row],[ETP]]=1,TableauB15[[#This Row],[ETP_FH]],IFERROR((TableauB15[[#This Row],[ETP_FH]]/TableauB15[[#This Row],[ETP]]),0)*1)),0)</f>
        <v>1</v>
      </c>
      <c r="N34" s="16">
        <f>IF(TableauB15[[#This Row],[ETP_FH]]&lt;0.001,0,1)</f>
        <v>1</v>
      </c>
      <c r="O3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34" s="170" t="str">
        <f>_xll.Assistant.XL.RIK_AC("INF04__;INF04@E=0,S=1253,G=0,T=0,P=0:@R=A,S=1260,V={0}:R=B,S=1018,V={1}:R=C,S=1092,V={2}:R=D,S=1014,V={3}:R=E,S=1260,V={4}:",$C$2,$P$14,$C$4,$D34,$B34)</f>
        <v/>
      </c>
      <c r="R34" s="16" t="str">
        <f>_xll.Assistant.XL.RIK_AC("INF04__;INF04@E=0,S=42,G=0,T=0,P=0:@R=A,S=1260,V={0}:R=B,S=1018,V={1}:R=C,S=1092,V={2}:R=D,S=1014,V={3}:R=E,S=1260,V={4}:",$C$2,$R$14,$C$4,$D34,$B34)</f>
        <v/>
      </c>
      <c r="S34" s="16" t="str">
        <f>_xll.Assistant.XL.RIK_AC("INF04__;INF04@E=0,S=1064,G=0,T=0,P=0:@R=A,S=1260,V={0}:R=B,S=1018,V={1}:R=C,S=1092,V={2}:R=D,S=1014,V={3}:R=E,S=1260,V={4}:",$C$2,$R$14,$C$4,$D34,$B34)</f>
        <v/>
      </c>
      <c r="T34" s="16" t="str">
        <f>_xll.Assistant.XL.RIK_AC("INF04__;INF04@E=0,S=49,G=0,T=0,P=0:@R=A,S=1260,V={0}:R=B,S=1018,V={1}:R=C,S=1092,V={2}:R=D,S=1014,V={3}:R=E,S=1260,V={4}:R=F,S=48,V={5}:",$C$2,$R$14,$C$4,$D34,$B34,T$14)</f>
        <v>Catégorie 0</v>
      </c>
      <c r="U34" s="16" t="str">
        <f>_xll.Assistant.XL.RIK_AC("INF04__;INF04@E=0,S=1076,G=0,T=0,P=0:@R=A,S=1260,V={0}:R=B,S=1018,V={1}:R=C,S=1092,V={2}:R=D,S=1014,V={3}:R=E,S=1260,V={4}:",$C$2,$R$14,$C$4,$D34,$B34)</f>
        <v/>
      </c>
      <c r="V34" s="16">
        <f>IFERROR(IF(TableauB15[[#This Row],[Rémunération annuelle ETP]]&gt;0,SUM(1/COUNTIF(TableauB15[Nom et Prénom],TableauB15[Nom et Prénom])),0),0)</f>
        <v>8.3333333333333329E-2</v>
      </c>
      <c r="W3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 spans="2:23" x14ac:dyDescent="0.3">
      <c r="B35" s="15" t="s">
        <v>151</v>
      </c>
      <c r="C35" s="15">
        <v>201801</v>
      </c>
      <c r="D35" s="15" t="s">
        <v>184</v>
      </c>
      <c r="E35" s="15" t="s">
        <v>185</v>
      </c>
      <c r="F35" s="15" t="s">
        <v>27</v>
      </c>
      <c r="G35">
        <v>1</v>
      </c>
      <c r="H35" s="16">
        <v>1</v>
      </c>
      <c r="I35" s="16">
        <v>1</v>
      </c>
      <c r="J35" s="16">
        <v>3100</v>
      </c>
      <c r="K35" s="16">
        <v>0</v>
      </c>
      <c r="L35" s="16">
        <v>0</v>
      </c>
      <c r="M35" s="16">
        <f>IF(TableauB15[[#This Row],[ETP_FH]]&gt;0,IF(TableauB15[[#This Row],[ETP]]=TableauB15[[#This Row],[ETP_FH]],1,IF(TableauB15[[#This Row],[ETP]]=1,TableauB15[[#This Row],[ETP_FH]],IFERROR((TableauB15[[#This Row],[ETP_FH]]/TableauB15[[#This Row],[ETP]]),0)*1)),0)</f>
        <v>1</v>
      </c>
      <c r="N35" s="16">
        <f>IF(TableauB15[[#This Row],[ETP_FH]]&lt;0.001,0,1)</f>
        <v>1</v>
      </c>
      <c r="O3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3100</v>
      </c>
      <c r="P3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35" s="170" t="str">
        <f>_xll.Assistant.XL.RIK_AC("INF04__;INF04@E=0,S=1253,G=0,T=0,P=0:@R=A,S=1260,V={0}:R=B,S=1018,V={1}:R=C,S=1092,V={2}:R=D,S=1014,V={3}:R=E,S=1260,V={4}:",$C$2,$P$14,$C$4,$D35,$B35)</f>
        <v/>
      </c>
      <c r="R35" s="16" t="str">
        <f>_xll.Assistant.XL.RIK_AC("INF04__;INF04@E=0,S=42,G=0,T=0,P=0:@R=A,S=1260,V={0}:R=B,S=1018,V={1}:R=C,S=1092,V={2}:R=D,S=1014,V={3}:R=E,S=1260,V={4}:",$C$2,$R$14,$C$4,$D35,$B35)</f>
        <v/>
      </c>
      <c r="S35" s="16" t="str">
        <f>_xll.Assistant.XL.RIK_AC("INF04__;INF04@E=0,S=1064,G=0,T=0,P=0:@R=A,S=1260,V={0}:R=B,S=1018,V={1}:R=C,S=1092,V={2}:R=D,S=1014,V={3}:R=E,S=1260,V={4}:",$C$2,$R$14,$C$4,$D35,$B35)</f>
        <v/>
      </c>
      <c r="T35" s="16" t="str">
        <f>_xll.Assistant.XL.RIK_AC("INF04__;INF04@E=0,S=49,G=0,T=0,P=0:@R=A,S=1260,V={0}:R=B,S=1018,V={1}:R=C,S=1092,V={2}:R=D,S=1014,V={3}:R=E,S=1260,V={4}:R=F,S=48,V={5}:",$C$2,$R$14,$C$4,$D35,$B35,T$14)</f>
        <v>Catégorie 3</v>
      </c>
      <c r="U35" s="16" t="str">
        <f>_xll.Assistant.XL.RIK_AC("INF04__;INF04@E=0,S=1076,G=0,T=0,P=0:@R=A,S=1260,V={0}:R=B,S=1018,V={1}:R=C,S=1092,V={2}:R=D,S=1014,V={3}:R=E,S=1260,V={4}:",$C$2,$R$14,$C$4,$D35,$B35)</f>
        <v/>
      </c>
      <c r="V35" s="16">
        <f>IFERROR(IF(TableauB15[[#This Row],[Rémunération annuelle ETP]]&gt;0,SUM(1/COUNTIF(TableauB15[Nom et Prénom],TableauB15[Nom et Prénom])),0),0)</f>
        <v>8.3333333333333329E-2</v>
      </c>
      <c r="W3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 spans="2:23" x14ac:dyDescent="0.3">
      <c r="B36" s="15" t="s">
        <v>151</v>
      </c>
      <c r="C36" s="15">
        <v>201801</v>
      </c>
      <c r="D36" s="15" t="s">
        <v>186</v>
      </c>
      <c r="E36" s="15" t="s">
        <v>187</v>
      </c>
      <c r="F36" s="15" t="s">
        <v>27</v>
      </c>
      <c r="G36">
        <v>1</v>
      </c>
      <c r="H36" s="16">
        <v>0.8</v>
      </c>
      <c r="I36" s="16">
        <v>0.61541000000000001</v>
      </c>
      <c r="J36" s="16">
        <v>3200</v>
      </c>
      <c r="K36" s="16">
        <v>0</v>
      </c>
      <c r="L36" s="16">
        <v>0</v>
      </c>
      <c r="M36" s="16">
        <f>IF(TableauB15[[#This Row],[ETP_FH]]&gt;0,IF(TableauB15[[#This Row],[ETP]]=TableauB15[[#This Row],[ETP_FH]],1,IF(TableauB15[[#This Row],[ETP]]=1,TableauB15[[#This Row],[ETP_FH]],IFERROR((TableauB15[[#This Row],[ETP_FH]]/TableauB15[[#This Row],[ETP]]),0)*1)),0)</f>
        <v>0.76926249999999996</v>
      </c>
      <c r="N36" s="16">
        <f>IF(TableauB15[[#This Row],[ETP_FH]]&lt;0.001,0,1)</f>
        <v>1</v>
      </c>
      <c r="O3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5199.78550884776</v>
      </c>
      <c r="P3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36" s="170" t="str">
        <f>_xll.Assistant.XL.RIK_AC("INF04__;INF04@E=0,S=1253,G=0,T=0,P=0:@R=A,S=1260,V={0}:R=B,S=1018,V={1}:R=C,S=1092,V={2}:R=D,S=1014,V={3}:R=E,S=1260,V={4}:",$C$2,$P$14,$C$4,$D36,$B36)</f>
        <v/>
      </c>
      <c r="R36" s="16" t="str">
        <f>_xll.Assistant.XL.RIK_AC("INF04__;INF04@E=0,S=42,G=0,T=0,P=0:@R=A,S=1260,V={0}:R=B,S=1018,V={1}:R=C,S=1092,V={2}:R=D,S=1014,V={3}:R=E,S=1260,V={4}:",$C$2,$R$14,$C$4,$D36,$B36)</f>
        <v/>
      </c>
      <c r="S36" s="16" t="str">
        <f>_xll.Assistant.XL.RIK_AC("INF04__;INF04@E=0,S=1064,G=0,T=0,P=0:@R=A,S=1260,V={0}:R=B,S=1018,V={1}:R=C,S=1092,V={2}:R=D,S=1014,V={3}:R=E,S=1260,V={4}:",$C$2,$R$14,$C$4,$D36,$B36)</f>
        <v/>
      </c>
      <c r="T36" s="16" t="str">
        <f>_xll.Assistant.XL.RIK_AC("INF04__;INF04@E=0,S=49,G=0,T=0,P=0:@R=A,S=1260,V={0}:R=B,S=1018,V={1}:R=C,S=1092,V={2}:R=D,S=1014,V={3}:R=E,S=1260,V={4}:R=F,S=48,V={5}:",$C$2,$R$14,$C$4,$D36,$B36,T$14)</f>
        <v>Catégorie 2</v>
      </c>
      <c r="U36" s="16" t="str">
        <f>_xll.Assistant.XL.RIK_AC("INF04__;INF04@E=0,S=1076,G=0,T=0,P=0:@R=A,S=1260,V={0}:R=B,S=1018,V={1}:R=C,S=1092,V={2}:R=D,S=1014,V={3}:R=E,S=1260,V={4}:",$C$2,$R$14,$C$4,$D36,$B36)</f>
        <v/>
      </c>
      <c r="V36" s="16">
        <f>IFERROR(IF(TableauB15[[#This Row],[Rémunération annuelle ETP]]&gt;0,SUM(1/COUNTIF(TableauB15[Nom et Prénom],TableauB15[Nom et Prénom])),0),0)</f>
        <v>8.3333333333333329E-2</v>
      </c>
      <c r="W3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 spans="2:23" x14ac:dyDescent="0.3">
      <c r="B37" s="15" t="s">
        <v>151</v>
      </c>
      <c r="C37" s="15">
        <v>201801</v>
      </c>
      <c r="D37" s="15" t="s">
        <v>188</v>
      </c>
      <c r="E37" s="15" t="s">
        <v>189</v>
      </c>
      <c r="F37" s="15" t="s">
        <v>27</v>
      </c>
      <c r="G37">
        <v>1</v>
      </c>
      <c r="H37" s="16">
        <v>1</v>
      </c>
      <c r="I37" s="16">
        <v>1</v>
      </c>
      <c r="J37" s="16">
        <v>2300</v>
      </c>
      <c r="K37" s="16">
        <v>0</v>
      </c>
      <c r="L37" s="16">
        <v>0</v>
      </c>
      <c r="M37" s="16">
        <f>IF(TableauB15[[#This Row],[ETP_FH]]&gt;0,IF(TableauB15[[#This Row],[ETP]]=TableauB15[[#This Row],[ETP_FH]],1,IF(TableauB15[[#This Row],[ETP]]=1,TableauB15[[#This Row],[ETP_FH]],IFERROR((TableauB15[[#This Row],[ETP_FH]]/TableauB15[[#This Row],[ETP]]),0)*1)),0)</f>
        <v>1</v>
      </c>
      <c r="N37" s="16">
        <f>IF(TableauB15[[#This Row],[ETP_FH]]&lt;0.001,0,1)</f>
        <v>1</v>
      </c>
      <c r="O3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3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7" s="170" t="str">
        <f>_xll.Assistant.XL.RIK_AC("INF04__;INF04@E=0,S=1253,G=0,T=0,P=0:@R=A,S=1260,V={0}:R=B,S=1018,V={1}:R=C,S=1092,V={2}:R=D,S=1014,V={3}:R=E,S=1260,V={4}:",$C$2,$P$14,$C$4,$D37,$B37)</f>
        <v/>
      </c>
      <c r="R37" s="16" t="str">
        <f>_xll.Assistant.XL.RIK_AC("INF04__;INF04@E=0,S=42,G=0,T=0,P=0:@R=A,S=1260,V={0}:R=B,S=1018,V={1}:R=C,S=1092,V={2}:R=D,S=1014,V={3}:R=E,S=1260,V={4}:",$C$2,$R$14,$C$4,$D37,$B37)</f>
        <v/>
      </c>
      <c r="S37" s="16" t="str">
        <f>_xll.Assistant.XL.RIK_AC("INF04__;INF04@E=0,S=1064,G=0,T=0,P=0:@R=A,S=1260,V={0}:R=B,S=1018,V={1}:R=C,S=1092,V={2}:R=D,S=1014,V={3}:R=E,S=1260,V={4}:",$C$2,$R$14,$C$4,$D37,$B37)</f>
        <v/>
      </c>
      <c r="T37" s="16" t="str">
        <f>_xll.Assistant.XL.RIK_AC("INF04__;INF04@E=0,S=49,G=0,T=0,P=0:@R=A,S=1260,V={0}:R=B,S=1018,V={1}:R=C,S=1092,V={2}:R=D,S=1014,V={3}:R=E,S=1260,V={4}:R=F,S=48,V={5}:",$C$2,$R$14,$C$4,$D37,$B37,T$14)</f>
        <v>Catégorie 0</v>
      </c>
      <c r="U37" s="16" t="str">
        <f>_xll.Assistant.XL.RIK_AC("INF04__;INF04@E=0,S=1076,G=0,T=0,P=0:@R=A,S=1260,V={0}:R=B,S=1018,V={1}:R=C,S=1092,V={2}:R=D,S=1014,V={3}:R=E,S=1260,V={4}:",$C$2,$R$14,$C$4,$D37,$B37)</f>
        <v/>
      </c>
      <c r="V37" s="16">
        <f>IFERROR(IF(TableauB15[[#This Row],[Rémunération annuelle ETP]]&gt;0,SUM(1/COUNTIF(TableauB15[Nom et Prénom],TableauB15[Nom et Prénom])),0),0)</f>
        <v>8.3333333333333329E-2</v>
      </c>
      <c r="W3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 spans="2:23" x14ac:dyDescent="0.3">
      <c r="B38" s="15" t="s">
        <v>151</v>
      </c>
      <c r="C38" s="15">
        <v>201801</v>
      </c>
      <c r="D38" s="15" t="s">
        <v>190</v>
      </c>
      <c r="E38" s="15" t="s">
        <v>191</v>
      </c>
      <c r="F38" s="15" t="s">
        <v>27</v>
      </c>
      <c r="G38">
        <v>1</v>
      </c>
      <c r="H38" s="16">
        <v>1</v>
      </c>
      <c r="I38" s="16">
        <v>1</v>
      </c>
      <c r="J38" s="16">
        <v>2400</v>
      </c>
      <c r="K38" s="16">
        <v>0</v>
      </c>
      <c r="L38" s="16">
        <v>0</v>
      </c>
      <c r="M38" s="16">
        <f>IF(TableauB15[[#This Row],[ETP_FH]]&gt;0,IF(TableauB15[[#This Row],[ETP]]=TableauB15[[#This Row],[ETP_FH]],1,IF(TableauB15[[#This Row],[ETP]]=1,TableauB15[[#This Row],[ETP_FH]],IFERROR((TableauB15[[#This Row],[ETP_FH]]/TableauB15[[#This Row],[ETP]]),0)*1)),0)</f>
        <v>1</v>
      </c>
      <c r="N38" s="16">
        <f>IF(TableauB15[[#This Row],[ETP_FH]]&lt;0.001,0,1)</f>
        <v>1</v>
      </c>
      <c r="O3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3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8" s="170" t="str">
        <f>_xll.Assistant.XL.RIK_AC("INF04__;INF04@E=0,S=1253,G=0,T=0,P=0:@R=A,S=1260,V={0}:R=B,S=1018,V={1}:R=C,S=1092,V={2}:R=D,S=1014,V={3}:R=E,S=1260,V={4}:",$C$2,$P$14,$C$4,$D38,$B38)</f>
        <v/>
      </c>
      <c r="R38" s="16" t="str">
        <f>_xll.Assistant.XL.RIK_AC("INF04__;INF04@E=0,S=42,G=0,T=0,P=0:@R=A,S=1260,V={0}:R=B,S=1018,V={1}:R=C,S=1092,V={2}:R=D,S=1014,V={3}:R=E,S=1260,V={4}:",$C$2,$R$14,$C$4,$D38,$B38)</f>
        <v/>
      </c>
      <c r="S38" s="16" t="str">
        <f>_xll.Assistant.XL.RIK_AC("INF04__;INF04@E=0,S=1064,G=0,T=0,P=0:@R=A,S=1260,V={0}:R=B,S=1018,V={1}:R=C,S=1092,V={2}:R=D,S=1014,V={3}:R=E,S=1260,V={4}:",$C$2,$R$14,$C$4,$D38,$B38)</f>
        <v/>
      </c>
      <c r="T38" s="16" t="str">
        <f>_xll.Assistant.XL.RIK_AC("INF04__;INF04@E=0,S=49,G=0,T=0,P=0:@R=A,S=1260,V={0}:R=B,S=1018,V={1}:R=C,S=1092,V={2}:R=D,S=1014,V={3}:R=E,S=1260,V={4}:R=F,S=48,V={5}:",$C$2,$R$14,$C$4,$D38,$B38,T$14)</f>
        <v>Catégorie 0</v>
      </c>
      <c r="U38" s="16" t="str">
        <f>_xll.Assistant.XL.RIK_AC("INF04__;INF04@E=0,S=1076,G=0,T=0,P=0:@R=A,S=1260,V={0}:R=B,S=1018,V={1}:R=C,S=1092,V={2}:R=D,S=1014,V={3}:R=E,S=1260,V={4}:",$C$2,$R$14,$C$4,$D38,$B38)</f>
        <v>200</v>
      </c>
      <c r="V38" s="16">
        <f>IFERROR(IF(TableauB15[[#This Row],[Rémunération annuelle ETP]]&gt;0,SUM(1/COUNTIF(TableauB15[Nom et Prénom],TableauB15[Nom et Prénom])),0),0)</f>
        <v>8.3333333333333329E-2</v>
      </c>
      <c r="W3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 spans="2:23" x14ac:dyDescent="0.3">
      <c r="B39" s="15" t="s">
        <v>151</v>
      </c>
      <c r="C39" s="15">
        <v>201801</v>
      </c>
      <c r="D39" s="15" t="s">
        <v>192</v>
      </c>
      <c r="E39" s="15" t="s">
        <v>193</v>
      </c>
      <c r="F39" s="15" t="s">
        <v>27</v>
      </c>
      <c r="G39">
        <v>1</v>
      </c>
      <c r="H39" s="16">
        <v>1</v>
      </c>
      <c r="I39" s="16">
        <v>1</v>
      </c>
      <c r="J39" s="16">
        <v>2500</v>
      </c>
      <c r="K39" s="16">
        <v>0</v>
      </c>
      <c r="L39" s="16">
        <v>0</v>
      </c>
      <c r="M39" s="16">
        <f>IF(TableauB15[[#This Row],[ETP_FH]]&gt;0,IF(TableauB15[[#This Row],[ETP]]=TableauB15[[#This Row],[ETP_FH]],1,IF(TableauB15[[#This Row],[ETP]]=1,TableauB15[[#This Row],[ETP_FH]],IFERROR((TableauB15[[#This Row],[ETP_FH]]/TableauB15[[#This Row],[ETP]]),0)*1)),0)</f>
        <v>1</v>
      </c>
      <c r="N39" s="16">
        <f>IF(TableauB15[[#This Row],[ETP_FH]]&lt;0.001,0,1)</f>
        <v>1</v>
      </c>
      <c r="O3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9" s="170" t="str">
        <f>_xll.Assistant.XL.RIK_AC("INF04__;INF04@E=0,S=1253,G=0,T=0,P=0:@R=A,S=1260,V={0}:R=B,S=1018,V={1}:R=C,S=1092,V={2}:R=D,S=1014,V={3}:R=E,S=1260,V={4}:",$C$2,$P$14,$C$4,$D39,$B39)</f>
        <v/>
      </c>
      <c r="R39" s="16" t="str">
        <f>_xll.Assistant.XL.RIK_AC("INF04__;INF04@E=0,S=42,G=0,T=0,P=0:@R=A,S=1260,V={0}:R=B,S=1018,V={1}:R=C,S=1092,V={2}:R=D,S=1014,V={3}:R=E,S=1260,V={4}:",$C$2,$R$14,$C$4,$D39,$B39)</f>
        <v/>
      </c>
      <c r="S39" s="16" t="str">
        <f>_xll.Assistant.XL.RIK_AC("INF04__;INF04@E=0,S=1064,G=0,T=0,P=0:@R=A,S=1260,V={0}:R=B,S=1018,V={1}:R=C,S=1092,V={2}:R=D,S=1014,V={3}:R=E,S=1260,V={4}:",$C$2,$R$14,$C$4,$D39,$B39)</f>
        <v/>
      </c>
      <c r="T39" s="16" t="str">
        <f>_xll.Assistant.XL.RIK_AC("INF04__;INF04@E=0,S=49,G=0,T=0,P=0:@R=A,S=1260,V={0}:R=B,S=1018,V={1}:R=C,S=1092,V={2}:R=D,S=1014,V={3}:R=E,S=1260,V={4}:R=F,S=48,V={5}:",$C$2,$R$14,$C$4,$D39,$B39,T$14)</f>
        <v>Catégorie 0</v>
      </c>
      <c r="U39" s="16" t="str">
        <f>_xll.Assistant.XL.RIK_AC("INF04__;INF04@E=0,S=1076,G=0,T=0,P=0:@R=A,S=1260,V={0}:R=B,S=1018,V={1}:R=C,S=1092,V={2}:R=D,S=1014,V={3}:R=E,S=1260,V={4}:",$C$2,$R$14,$C$4,$D39,$B39)</f>
        <v/>
      </c>
      <c r="V39" s="16">
        <f>IFERROR(IF(TableauB15[[#This Row],[Rémunération annuelle ETP]]&gt;0,SUM(1/COUNTIF(TableauB15[Nom et Prénom],TableauB15[Nom et Prénom])),0),0)</f>
        <v>8.3333333333333329E-2</v>
      </c>
      <c r="W3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 spans="2:23" x14ac:dyDescent="0.3">
      <c r="B40" s="15" t="s">
        <v>151</v>
      </c>
      <c r="C40" s="15">
        <v>201801</v>
      </c>
      <c r="D40" s="15" t="s">
        <v>194</v>
      </c>
      <c r="E40" s="15" t="s">
        <v>195</v>
      </c>
      <c r="F40" s="15" t="s">
        <v>27</v>
      </c>
      <c r="G40">
        <v>1</v>
      </c>
      <c r="H40" s="16">
        <v>1</v>
      </c>
      <c r="I40" s="16">
        <v>1</v>
      </c>
      <c r="J40" s="16">
        <v>3300</v>
      </c>
      <c r="K40" s="16">
        <v>0</v>
      </c>
      <c r="L40" s="16">
        <v>0</v>
      </c>
      <c r="M40" s="16">
        <f>IF(TableauB15[[#This Row],[ETP_FH]]&gt;0,IF(TableauB15[[#This Row],[ETP]]=TableauB15[[#This Row],[ETP_FH]],1,IF(TableauB15[[#This Row],[ETP]]=1,TableauB15[[#This Row],[ETP_FH]],IFERROR((TableauB15[[#This Row],[ETP_FH]]/TableauB15[[#This Row],[ETP]]),0)*1)),0)</f>
        <v>1</v>
      </c>
      <c r="N40" s="16">
        <f>IF(TableauB15[[#This Row],[ETP_FH]]&lt;0.001,0,1)</f>
        <v>1</v>
      </c>
      <c r="O4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4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40" s="170" t="str">
        <f>_xll.Assistant.XL.RIK_AC("INF04__;INF04@E=0,S=1253,G=0,T=0,P=0:@R=A,S=1260,V={0}:R=B,S=1018,V={1}:R=C,S=1092,V={2}:R=D,S=1014,V={3}:R=E,S=1260,V={4}:",$C$2,$P$14,$C$4,$D40,$B40)</f>
        <v/>
      </c>
      <c r="R40" s="16" t="str">
        <f>_xll.Assistant.XL.RIK_AC("INF04__;INF04@E=0,S=42,G=0,T=0,P=0:@R=A,S=1260,V={0}:R=B,S=1018,V={1}:R=C,S=1092,V={2}:R=D,S=1014,V={3}:R=E,S=1260,V={4}:",$C$2,$R$14,$C$4,$D40,$B40)</f>
        <v/>
      </c>
      <c r="S40" s="16" t="str">
        <f>_xll.Assistant.XL.RIK_AC("INF04__;INF04@E=0,S=1064,G=0,T=0,P=0:@R=A,S=1260,V={0}:R=B,S=1018,V={1}:R=C,S=1092,V={2}:R=D,S=1014,V={3}:R=E,S=1260,V={4}:",$C$2,$R$14,$C$4,$D40,$B40)</f>
        <v/>
      </c>
      <c r="T40" s="16" t="str">
        <f>_xll.Assistant.XL.RIK_AC("INF04__;INF04@E=0,S=49,G=0,T=0,P=0:@R=A,S=1260,V={0}:R=B,S=1018,V={1}:R=C,S=1092,V={2}:R=D,S=1014,V={3}:R=E,S=1260,V={4}:R=F,S=48,V={5}:",$C$2,$R$14,$C$4,$D40,$B40,T$14)</f>
        <v>Catégorie 2</v>
      </c>
      <c r="U40" s="16" t="str">
        <f>_xll.Assistant.XL.RIK_AC("INF04__;INF04@E=0,S=1076,G=0,T=0,P=0:@R=A,S=1260,V={0}:R=B,S=1018,V={1}:R=C,S=1092,V={2}:R=D,S=1014,V={3}:R=E,S=1260,V={4}:",$C$2,$R$14,$C$4,$D40,$B40)</f>
        <v/>
      </c>
      <c r="V40" s="16">
        <f>IFERROR(IF(TableauB15[[#This Row],[Rémunération annuelle ETP]]&gt;0,SUM(1/COUNTIF(TableauB15[Nom et Prénom],TableauB15[Nom et Prénom])),0),0)</f>
        <v>8.3333333333333329E-2</v>
      </c>
      <c r="W4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 spans="2:23" x14ac:dyDescent="0.3">
      <c r="B41" s="15" t="s">
        <v>151</v>
      </c>
      <c r="C41" s="15">
        <v>201801</v>
      </c>
      <c r="D41" s="15" t="s">
        <v>196</v>
      </c>
      <c r="E41" s="15" t="s">
        <v>197</v>
      </c>
      <c r="F41" s="15" t="s">
        <v>27</v>
      </c>
      <c r="G41">
        <v>1</v>
      </c>
      <c r="H41" s="16">
        <v>1</v>
      </c>
      <c r="I41" s="16">
        <v>1</v>
      </c>
      <c r="J41" s="16">
        <v>3400</v>
      </c>
      <c r="K41" s="16">
        <v>0</v>
      </c>
      <c r="L41" s="16">
        <v>0</v>
      </c>
      <c r="M41" s="16">
        <f>IF(TableauB15[[#This Row],[ETP_FH]]&gt;0,IF(TableauB15[[#This Row],[ETP]]=TableauB15[[#This Row],[ETP_FH]],1,IF(TableauB15[[#This Row],[ETP]]=1,TableauB15[[#This Row],[ETP_FH]],IFERROR((TableauB15[[#This Row],[ETP_FH]]/TableauB15[[#This Row],[ETP]]),0)*1)),0)</f>
        <v>1</v>
      </c>
      <c r="N41" s="16">
        <f>IF(TableauB15[[#This Row],[ETP_FH]]&lt;0.001,0,1)</f>
        <v>1</v>
      </c>
      <c r="O4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3400</v>
      </c>
      <c r="P4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41" s="170" t="str">
        <f>_xll.Assistant.XL.RIK_AC("INF04__;INF04@E=0,S=1253,G=0,T=0,P=0:@R=A,S=1260,V={0}:R=B,S=1018,V={1}:R=C,S=1092,V={2}:R=D,S=1014,V={3}:R=E,S=1260,V={4}:",$C$2,$P$14,$C$4,$D41,$B41)</f>
        <v/>
      </c>
      <c r="R41" s="16" t="str">
        <f>_xll.Assistant.XL.RIK_AC("INF04__;INF04@E=0,S=42,G=0,T=0,P=0:@R=A,S=1260,V={0}:R=B,S=1018,V={1}:R=C,S=1092,V={2}:R=D,S=1014,V={3}:R=E,S=1260,V={4}:",$C$2,$R$14,$C$4,$D41,$B41)</f>
        <v/>
      </c>
      <c r="S41" s="16" t="str">
        <f>_xll.Assistant.XL.RIK_AC("INF04__;INF04@E=0,S=1064,G=0,T=0,P=0:@R=A,S=1260,V={0}:R=B,S=1018,V={1}:R=C,S=1092,V={2}:R=D,S=1014,V={3}:R=E,S=1260,V={4}:",$C$2,$R$14,$C$4,$D41,$B41)</f>
        <v/>
      </c>
      <c r="T41" s="16" t="str">
        <f>_xll.Assistant.XL.RIK_AC("INF04__;INF04@E=0,S=49,G=0,T=0,P=0:@R=A,S=1260,V={0}:R=B,S=1018,V={1}:R=C,S=1092,V={2}:R=D,S=1014,V={3}:R=E,S=1260,V={4}:R=F,S=48,V={5}:",$C$2,$R$14,$C$4,$D41,$B41,T$14)</f>
        <v>Catégorie 2</v>
      </c>
      <c r="U41" s="16" t="str">
        <f>_xll.Assistant.XL.RIK_AC("INF04__;INF04@E=0,S=1076,G=0,T=0,P=0:@R=A,S=1260,V={0}:R=B,S=1018,V={1}:R=C,S=1092,V={2}:R=D,S=1014,V={3}:R=E,S=1260,V={4}:",$C$2,$R$14,$C$4,$D41,$B41)</f>
        <v/>
      </c>
      <c r="V41" s="16">
        <f>IFERROR(IF(TableauB15[[#This Row],[Rémunération annuelle ETP]]&gt;0,SUM(1/COUNTIF(TableauB15[Nom et Prénom],TableauB15[Nom et Prénom])),0),0)</f>
        <v>8.3333333333333329E-2</v>
      </c>
      <c r="W4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 spans="2:23" x14ac:dyDescent="0.3">
      <c r="B42" s="15" t="s">
        <v>151</v>
      </c>
      <c r="C42" s="15">
        <v>201801</v>
      </c>
      <c r="D42" s="15" t="s">
        <v>198</v>
      </c>
      <c r="E42" s="15" t="s">
        <v>199</v>
      </c>
      <c r="F42" s="15" t="s">
        <v>27</v>
      </c>
      <c r="G42">
        <v>1</v>
      </c>
      <c r="H42" s="16">
        <v>1</v>
      </c>
      <c r="I42" s="16">
        <v>1</v>
      </c>
      <c r="J42" s="16">
        <v>3500</v>
      </c>
      <c r="K42" s="16">
        <v>0</v>
      </c>
      <c r="L42" s="16">
        <v>0</v>
      </c>
      <c r="M42" s="16">
        <f>IF(TableauB15[[#This Row],[ETP_FH]]&gt;0,IF(TableauB15[[#This Row],[ETP]]=TableauB15[[#This Row],[ETP_FH]],1,IF(TableauB15[[#This Row],[ETP]]=1,TableauB15[[#This Row],[ETP_FH]],IFERROR((TableauB15[[#This Row],[ETP_FH]]/TableauB15[[#This Row],[ETP]]),0)*1)),0)</f>
        <v>1</v>
      </c>
      <c r="N42" s="16">
        <f>IF(TableauB15[[#This Row],[ETP_FH]]&lt;0.001,0,1)</f>
        <v>1</v>
      </c>
      <c r="O4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3500</v>
      </c>
      <c r="P4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42" s="170" t="str">
        <f>_xll.Assistant.XL.RIK_AC("INF04__;INF04@E=0,S=1253,G=0,T=0,P=0:@R=A,S=1260,V={0}:R=B,S=1018,V={1}:R=C,S=1092,V={2}:R=D,S=1014,V={3}:R=E,S=1260,V={4}:",$C$2,$P$14,$C$4,$D42,$B42)</f>
        <v/>
      </c>
      <c r="R42" s="16" t="str">
        <f>_xll.Assistant.XL.RIK_AC("INF04__;INF04@E=0,S=42,G=0,T=0,P=0:@R=A,S=1260,V={0}:R=B,S=1018,V={1}:R=C,S=1092,V={2}:R=D,S=1014,V={3}:R=E,S=1260,V={4}:",$C$2,$R$14,$C$4,$D42,$B42)</f>
        <v/>
      </c>
      <c r="S42" s="16" t="str">
        <f>_xll.Assistant.XL.RIK_AC("INF04__;INF04@E=0,S=1064,G=0,T=0,P=0:@R=A,S=1260,V={0}:R=B,S=1018,V={1}:R=C,S=1092,V={2}:R=D,S=1014,V={3}:R=E,S=1260,V={4}:",$C$2,$R$14,$C$4,$D42,$B42)</f>
        <v/>
      </c>
      <c r="T42" s="16" t="str">
        <f>_xll.Assistant.XL.RIK_AC("INF04__;INF04@E=0,S=49,G=0,T=0,P=0:@R=A,S=1260,V={0}:R=B,S=1018,V={1}:R=C,S=1092,V={2}:R=D,S=1014,V={3}:R=E,S=1260,V={4}:R=F,S=48,V={5}:",$C$2,$R$14,$C$4,$D42,$B42,T$14)</f>
        <v>Catégorie 4</v>
      </c>
      <c r="U42" s="16" t="str">
        <f>_xll.Assistant.XL.RIK_AC("INF04__;INF04@E=0,S=1076,G=0,T=0,P=0:@R=A,S=1260,V={0}:R=B,S=1018,V={1}:R=C,S=1092,V={2}:R=D,S=1014,V={3}:R=E,S=1260,V={4}:",$C$2,$R$14,$C$4,$D42,$B42)</f>
        <v/>
      </c>
      <c r="V42" s="16">
        <f>IFERROR(IF(TableauB15[[#This Row],[Rémunération annuelle ETP]]&gt;0,SUM(1/COUNTIF(TableauB15[Nom et Prénom],TableauB15[Nom et Prénom])),0),0)</f>
        <v>8.3333333333333329E-2</v>
      </c>
      <c r="W4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 spans="2:23" x14ac:dyDescent="0.3">
      <c r="B43" s="15" t="s">
        <v>151</v>
      </c>
      <c r="C43" s="15">
        <v>201801</v>
      </c>
      <c r="D43" s="15" t="s">
        <v>200</v>
      </c>
      <c r="E43" s="15" t="s">
        <v>201</v>
      </c>
      <c r="F43" s="15" t="s">
        <v>28</v>
      </c>
      <c r="G43">
        <v>1</v>
      </c>
      <c r="H43" s="16">
        <v>1</v>
      </c>
      <c r="I43" s="16">
        <v>1</v>
      </c>
      <c r="J43" s="16">
        <v>1300</v>
      </c>
      <c r="K43" s="16">
        <v>0</v>
      </c>
      <c r="L43" s="16">
        <v>0</v>
      </c>
      <c r="M43" s="16">
        <f>IF(TableauB15[[#This Row],[ETP_FH]]&gt;0,IF(TableauB15[[#This Row],[ETP]]=TableauB15[[#This Row],[ETP_FH]],1,IF(TableauB15[[#This Row],[ETP]]=1,TableauB15[[#This Row],[ETP_FH]],IFERROR((TableauB15[[#This Row],[ETP_FH]]/TableauB15[[#This Row],[ETP]]),0)*1)),0)</f>
        <v>1</v>
      </c>
      <c r="N43" s="16">
        <f>IF(TableauB15[[#This Row],[ETP_FH]]&lt;0.001,0,1)</f>
        <v>1</v>
      </c>
      <c r="O4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1300</v>
      </c>
      <c r="P4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43" s="170" t="str">
        <f>_xll.Assistant.XL.RIK_AC("INF04__;INF04@E=0,S=1253,G=0,T=0,P=0:@R=A,S=1260,V={0}:R=B,S=1018,V={1}:R=C,S=1092,V={2}:R=D,S=1014,V={3}:R=E,S=1260,V={4}:",$C$2,$P$14,$C$4,$D43,$B43)</f>
        <v/>
      </c>
      <c r="R43" s="16" t="str">
        <f>_xll.Assistant.XL.RIK_AC("INF04__;INF04@E=0,S=42,G=0,T=0,P=0:@R=A,S=1260,V={0}:R=B,S=1018,V={1}:R=C,S=1092,V={2}:R=D,S=1014,V={3}:R=E,S=1260,V={4}:",$C$2,$R$14,$C$4,$D43,$B43)</f>
        <v/>
      </c>
      <c r="S43" s="16" t="str">
        <f>_xll.Assistant.XL.RIK_AC("INF04__;INF04@E=0,S=1064,G=0,T=0,P=0:@R=A,S=1260,V={0}:R=B,S=1018,V={1}:R=C,S=1092,V={2}:R=D,S=1014,V={3}:R=E,S=1260,V={4}:",$C$2,$R$14,$C$4,$D43,$B43)</f>
        <v/>
      </c>
      <c r="T43" s="16" t="str">
        <f>_xll.Assistant.XL.RIK_AC("INF04__;INF04@E=0,S=49,G=0,T=0,P=0:@R=A,S=1260,V={0}:R=B,S=1018,V={1}:R=C,S=1092,V={2}:R=D,S=1014,V={3}:R=E,S=1260,V={4}:R=F,S=48,V={5}:",$C$2,$R$14,$C$4,$D43,$B43,T$14)</f>
        <v>Catégorie 0</v>
      </c>
      <c r="U43" s="16" t="str">
        <f>_xll.Assistant.XL.RIK_AC("INF04__;INF04@E=0,S=1076,G=0,T=0,P=0:@R=A,S=1260,V={0}:R=B,S=1018,V={1}:R=C,S=1092,V={2}:R=D,S=1014,V={3}:R=E,S=1260,V={4}:",$C$2,$R$14,$C$4,$D43,$B43)</f>
        <v>100</v>
      </c>
      <c r="V43" s="16">
        <f>IFERROR(IF(TableauB15[[#This Row],[Rémunération annuelle ETP]]&gt;0,SUM(1/COUNTIF(TableauB15[Nom et Prénom],TableauB15[Nom et Prénom])),0),0)</f>
        <v>8.3333333333333329E-2</v>
      </c>
      <c r="W4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4" spans="2:23" x14ac:dyDescent="0.3">
      <c r="B44" s="15" t="s">
        <v>151</v>
      </c>
      <c r="C44" s="15">
        <v>201801</v>
      </c>
      <c r="D44" s="15" t="s">
        <v>202</v>
      </c>
      <c r="E44" s="15" t="s">
        <v>203</v>
      </c>
      <c r="F44" s="15" t="s">
        <v>27</v>
      </c>
      <c r="G44">
        <v>1</v>
      </c>
      <c r="H44" s="16">
        <v>1</v>
      </c>
      <c r="I44" s="16">
        <v>1</v>
      </c>
      <c r="J44" s="16">
        <v>1100</v>
      </c>
      <c r="K44" s="16">
        <v>0</v>
      </c>
      <c r="L44" s="16">
        <v>0</v>
      </c>
      <c r="M44" s="16">
        <f>IF(TableauB15[[#This Row],[ETP_FH]]&gt;0,IF(TableauB15[[#This Row],[ETP]]=TableauB15[[#This Row],[ETP_FH]],1,IF(TableauB15[[#This Row],[ETP]]=1,TableauB15[[#This Row],[ETP_FH]],IFERROR((TableauB15[[#This Row],[ETP_FH]]/TableauB15[[#This Row],[ETP]]),0)*1)),0)</f>
        <v>1</v>
      </c>
      <c r="N44" s="16">
        <f>IF(TableauB15[[#This Row],[ETP_FH]]&lt;0.001,0,1)</f>
        <v>1</v>
      </c>
      <c r="O4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4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44" s="170" t="str">
        <f>_xll.Assistant.XL.RIK_AC("INF04__;INF04@E=0,S=1253,G=0,T=0,P=0:@R=A,S=1260,V={0}:R=B,S=1018,V={1}:R=C,S=1092,V={2}:R=D,S=1014,V={3}:R=E,S=1260,V={4}:",$C$2,$P$14,$C$4,$D44,$B44)</f>
        <v/>
      </c>
      <c r="R44" s="16" t="str">
        <f>_xll.Assistant.XL.RIK_AC("INF04__;INF04@E=0,S=42,G=0,T=0,P=0:@R=A,S=1260,V={0}:R=B,S=1018,V={1}:R=C,S=1092,V={2}:R=D,S=1014,V={3}:R=E,S=1260,V={4}:",$C$2,$R$14,$C$4,$D44,$B44)</f>
        <v/>
      </c>
      <c r="S44" s="16" t="str">
        <f>_xll.Assistant.XL.RIK_AC("INF04__;INF04@E=0,S=1064,G=0,T=0,P=0:@R=A,S=1260,V={0}:R=B,S=1018,V={1}:R=C,S=1092,V={2}:R=D,S=1014,V={3}:R=E,S=1260,V={4}:",$C$2,$R$14,$C$4,$D44,$B44)</f>
        <v/>
      </c>
      <c r="T44" s="16" t="str">
        <f>_xll.Assistant.XL.RIK_AC("INF04__;INF04@E=0,S=49,G=0,T=0,P=0:@R=A,S=1260,V={0}:R=B,S=1018,V={1}:R=C,S=1092,V={2}:R=D,S=1014,V={3}:R=E,S=1260,V={4}:R=F,S=48,V={5}:",$C$2,$R$14,$C$4,$D44,$B44,T$14)</f>
        <v>Catégorie 0</v>
      </c>
      <c r="U44" s="16" t="str">
        <f>_xll.Assistant.XL.RIK_AC("INF04__;INF04@E=0,S=1076,G=0,T=0,P=0:@R=A,S=1260,V={0}:R=B,S=1018,V={1}:R=C,S=1092,V={2}:R=D,S=1014,V={3}:R=E,S=1260,V={4}:",$C$2,$R$14,$C$4,$D44,$B44)</f>
        <v/>
      </c>
      <c r="V44" s="16">
        <f>IFERROR(IF(TableauB15[[#This Row],[Rémunération annuelle ETP]]&gt;0,SUM(1/COUNTIF(TableauB15[Nom et Prénom],TableauB15[Nom et Prénom])),0),0)</f>
        <v>8.3333333333333329E-2</v>
      </c>
      <c r="W4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5" spans="2:23" x14ac:dyDescent="0.3">
      <c r="B45" s="15" t="s">
        <v>151</v>
      </c>
      <c r="C45" s="15">
        <v>201801</v>
      </c>
      <c r="D45" s="15" t="s">
        <v>204</v>
      </c>
      <c r="E45" s="15" t="s">
        <v>205</v>
      </c>
      <c r="F45" s="15" t="s">
        <v>28</v>
      </c>
      <c r="G45">
        <v>1</v>
      </c>
      <c r="H45" s="16">
        <v>0.8</v>
      </c>
      <c r="I45" s="16">
        <v>0.8</v>
      </c>
      <c r="J45" s="16">
        <v>1400</v>
      </c>
      <c r="K45" s="16">
        <v>0</v>
      </c>
      <c r="L45" s="16">
        <v>0</v>
      </c>
      <c r="M45" s="16">
        <f>IF(TableauB15[[#This Row],[ETP_FH]]&gt;0,IF(TableauB15[[#This Row],[ETP]]=TableauB15[[#This Row],[ETP_FH]],1,IF(TableauB15[[#This Row],[ETP]]=1,TableauB15[[#This Row],[ETP_FH]],IFERROR((TableauB15[[#This Row],[ETP_FH]]/TableauB15[[#This Row],[ETP]]),0)*1)),0)</f>
        <v>1</v>
      </c>
      <c r="N45" s="16">
        <f>IF(TableauB15[[#This Row],[ETP_FH]]&lt;0.001,0,1)</f>
        <v>1</v>
      </c>
      <c r="O4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1750</v>
      </c>
      <c r="P4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45" s="170" t="str">
        <f>_xll.Assistant.XL.RIK_AC("INF04__;INF04@E=0,S=1253,G=0,T=0,P=0:@R=A,S=1260,V={0}:R=B,S=1018,V={1}:R=C,S=1092,V={2}:R=D,S=1014,V={3}:R=E,S=1260,V={4}:",$C$2,$P$14,$C$4,$D45,$B45)</f>
        <v/>
      </c>
      <c r="R45" s="16" t="str">
        <f>_xll.Assistant.XL.RIK_AC("INF04__;INF04@E=0,S=42,G=0,T=0,P=0:@R=A,S=1260,V={0}:R=B,S=1018,V={1}:R=C,S=1092,V={2}:R=D,S=1014,V={3}:R=E,S=1260,V={4}:",$C$2,$R$14,$C$4,$D45,$B45)</f>
        <v/>
      </c>
      <c r="S45" s="16" t="str">
        <f>_xll.Assistant.XL.RIK_AC("INF04__;INF04@E=0,S=1064,G=0,T=0,P=0:@R=A,S=1260,V={0}:R=B,S=1018,V={1}:R=C,S=1092,V={2}:R=D,S=1014,V={3}:R=E,S=1260,V={4}:",$C$2,$R$14,$C$4,$D45,$B45)</f>
        <v/>
      </c>
      <c r="T45" s="16" t="str">
        <f>_xll.Assistant.XL.RIK_AC("INF04__;INF04@E=0,S=49,G=0,T=0,P=0:@R=A,S=1260,V={0}:R=B,S=1018,V={1}:R=C,S=1092,V={2}:R=D,S=1014,V={3}:R=E,S=1260,V={4}:R=F,S=48,V={5}:",$C$2,$R$14,$C$4,$D45,$B45,T$14)</f>
        <v>Catégorie 1</v>
      </c>
      <c r="U45" s="16" t="str">
        <f>_xll.Assistant.XL.RIK_AC("INF04__;INF04@E=0,S=1076,G=0,T=0,P=0:@R=A,S=1260,V={0}:R=B,S=1018,V={1}:R=C,S=1092,V={2}:R=D,S=1014,V={3}:R=E,S=1260,V={4}:",$C$2,$R$14,$C$4,$D45,$B45)</f>
        <v/>
      </c>
      <c r="V45" s="16">
        <f>IFERROR(IF(TableauB15[[#This Row],[Rémunération annuelle ETP]]&gt;0,SUM(1/COUNTIF(TableauB15[Nom et Prénom],TableauB15[Nom et Prénom])),0),0)</f>
        <v>8.3333333333333329E-2</v>
      </c>
      <c r="W4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6" spans="2:23" x14ac:dyDescent="0.3">
      <c r="B46" s="15" t="s">
        <v>151</v>
      </c>
      <c r="C46" s="15">
        <v>201801</v>
      </c>
      <c r="D46" s="15" t="s">
        <v>206</v>
      </c>
      <c r="E46" s="15" t="s">
        <v>207</v>
      </c>
      <c r="F46" s="15" t="s">
        <v>28</v>
      </c>
      <c r="G46">
        <v>1</v>
      </c>
      <c r="H46" s="16">
        <v>1</v>
      </c>
      <c r="I46" s="16">
        <v>-1.3333333333321207E-5</v>
      </c>
      <c r="J46" s="16">
        <v>1500</v>
      </c>
      <c r="K46" s="16">
        <v>0</v>
      </c>
      <c r="L46" s="16">
        <v>0</v>
      </c>
      <c r="M46" s="16">
        <f>IF(TableauB15[[#This Row],[ETP_FH]]&gt;0,IF(TableauB15[[#This Row],[ETP]]=TableauB15[[#This Row],[ETP_FH]],1,IF(TableauB15[[#This Row],[ETP]]=1,TableauB15[[#This Row],[ETP_FH]],IFERROR((TableauB15[[#This Row],[ETP_FH]]/TableauB15[[#This Row],[ETP]]),0)*1)),0)</f>
        <v>0</v>
      </c>
      <c r="N46" s="16">
        <f>IF(TableauB15[[#This Row],[ETP_FH]]&lt;0.001,0,1)</f>
        <v>0</v>
      </c>
      <c r="O4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4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46" s="170" t="str">
        <f>_xll.Assistant.XL.RIK_AC("INF04__;INF04@E=0,S=1253,G=0,T=0,P=0:@R=A,S=1260,V={0}:R=B,S=1018,V={1}:R=C,S=1092,V={2}:R=D,S=1014,V={3}:R=E,S=1260,V={4}:",$C$2,$P$14,$C$4,$D46,$B46)</f>
        <v/>
      </c>
      <c r="R46" s="16" t="str">
        <f>_xll.Assistant.XL.RIK_AC("INF04__;INF04@E=0,S=42,G=0,T=0,P=0:@R=A,S=1260,V={0}:R=B,S=1018,V={1}:R=C,S=1092,V={2}:R=D,S=1014,V={3}:R=E,S=1260,V={4}:",$C$2,$R$14,$C$4,$D46,$B46)</f>
        <v>Employé</v>
      </c>
      <c r="S46" s="16" t="str">
        <f>_xll.Assistant.XL.RIK_AC("INF04__;INF04@E=0,S=1064,G=0,T=0,P=0:@R=A,S=1260,V={0}:R=B,S=1018,V={1}:R=C,S=1092,V={2}:R=D,S=1014,V={3}:R=E,S=1260,V={4}:",$C$2,$R$14,$C$4,$D46,$B46)</f>
        <v/>
      </c>
      <c r="T46" s="16" t="str">
        <f>_xll.Assistant.XL.RIK_AC("INF04__;INF04@E=0,S=49,G=0,T=0,P=0:@R=A,S=1260,V={0}:R=B,S=1018,V={1}:R=C,S=1092,V={2}:R=D,S=1014,V={3}:R=E,S=1260,V={4}:R=F,S=48,V={5}:",$C$2,$R$14,$C$4,$D46,$B46,T$14)</f>
        <v>Catégorie 1</v>
      </c>
      <c r="U46" s="16" t="str">
        <f>_xll.Assistant.XL.RIK_AC("INF04__;INF04@E=0,S=1076,G=0,T=0,P=0:@R=A,S=1260,V={0}:R=B,S=1018,V={1}:R=C,S=1092,V={2}:R=D,S=1014,V={3}:R=E,S=1260,V={4}:",$C$2,$R$14,$C$4,$D46,$B46)</f>
        <v/>
      </c>
      <c r="V46" s="16">
        <f>IFERROR(IF(TableauB15[[#This Row],[Rémunération annuelle ETP]]&gt;0,SUM(1/COUNTIF(TableauB15[Nom et Prénom],TableauB15[Nom et Prénom])),0),0)</f>
        <v>8.3333333333333329E-2</v>
      </c>
      <c r="W4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7" spans="2:23" x14ac:dyDescent="0.3">
      <c r="B47" s="15" t="s">
        <v>151</v>
      </c>
      <c r="C47" s="15">
        <v>201801</v>
      </c>
      <c r="D47" s="15" t="s">
        <v>208</v>
      </c>
      <c r="E47" s="15" t="s">
        <v>209</v>
      </c>
      <c r="F47" s="15" t="s">
        <v>28</v>
      </c>
      <c r="G47">
        <v>1</v>
      </c>
      <c r="H47" s="16">
        <v>1</v>
      </c>
      <c r="I47" s="16">
        <v>1</v>
      </c>
      <c r="J47" s="16">
        <v>1600</v>
      </c>
      <c r="K47" s="16">
        <v>0</v>
      </c>
      <c r="L47" s="16">
        <v>0</v>
      </c>
      <c r="M47" s="16">
        <f>IF(TableauB15[[#This Row],[ETP_FH]]&gt;0,IF(TableauB15[[#This Row],[ETP]]=TableauB15[[#This Row],[ETP_FH]],1,IF(TableauB15[[#This Row],[ETP]]=1,TableauB15[[#This Row],[ETP_FH]],IFERROR((TableauB15[[#This Row],[ETP_FH]]/TableauB15[[#This Row],[ETP]]),0)*1)),0)</f>
        <v>1</v>
      </c>
      <c r="N47" s="16">
        <f>IF(TableauB15[[#This Row],[ETP_FH]]&lt;0.001,0,1)</f>
        <v>1</v>
      </c>
      <c r="O4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1600</v>
      </c>
      <c r="P4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47" s="170" t="str">
        <f>_xll.Assistant.XL.RIK_AC("INF04__;INF04@E=0,S=1253,G=0,T=0,P=0:@R=A,S=1260,V={0}:R=B,S=1018,V={1}:R=C,S=1092,V={2}:R=D,S=1014,V={3}:R=E,S=1260,V={4}:",$C$2,$P$14,$C$4,$D47,$B47)</f>
        <v/>
      </c>
      <c r="R47" s="16" t="str">
        <f>_xll.Assistant.XL.RIK_AC("INF04__;INF04@E=0,S=42,G=0,T=0,P=0:@R=A,S=1260,V={0}:R=B,S=1018,V={1}:R=C,S=1092,V={2}:R=D,S=1014,V={3}:R=E,S=1260,V={4}:",$C$2,$R$14,$C$4,$D47,$B47)</f>
        <v/>
      </c>
      <c r="S47" s="16" t="str">
        <f>_xll.Assistant.XL.RIK_AC("INF04__;INF04@E=0,S=1064,G=0,T=0,P=0:@R=A,S=1260,V={0}:R=B,S=1018,V={1}:R=C,S=1092,V={2}:R=D,S=1014,V={3}:R=E,S=1260,V={4}:",$C$2,$R$14,$C$4,$D47,$B47)</f>
        <v/>
      </c>
      <c r="T47" s="16" t="str">
        <f>_xll.Assistant.XL.RIK_AC("INF04__;INF04@E=0,S=49,G=0,T=0,P=0:@R=A,S=1260,V={0}:R=B,S=1018,V={1}:R=C,S=1092,V={2}:R=D,S=1014,V={3}:R=E,S=1260,V={4}:R=F,S=48,V={5}:",$C$2,$R$14,$C$4,$D47,$B47,T$14)</f>
        <v>Catégorie 0</v>
      </c>
      <c r="U47" s="16" t="str">
        <f>_xll.Assistant.XL.RIK_AC("INF04__;INF04@E=0,S=1076,G=0,T=0,P=0:@R=A,S=1260,V={0}:R=B,S=1018,V={1}:R=C,S=1092,V={2}:R=D,S=1014,V={3}:R=E,S=1260,V={4}:",$C$2,$R$14,$C$4,$D47,$B47)</f>
        <v/>
      </c>
      <c r="V47" s="16">
        <f>IFERROR(IF(TableauB15[[#This Row],[Rémunération annuelle ETP]]&gt;0,SUM(1/COUNTIF(TableauB15[Nom et Prénom],TableauB15[Nom et Prénom])),0),0)</f>
        <v>8.3333333333333329E-2</v>
      </c>
      <c r="W4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8" spans="2:23" x14ac:dyDescent="0.3">
      <c r="B48" s="15" t="s">
        <v>151</v>
      </c>
      <c r="C48" s="15">
        <v>201801</v>
      </c>
      <c r="D48" s="15" t="s">
        <v>210</v>
      </c>
      <c r="E48" s="15" t="s">
        <v>211</v>
      </c>
      <c r="F48" s="15" t="s">
        <v>27</v>
      </c>
      <c r="G48">
        <v>1</v>
      </c>
      <c r="H48" s="16">
        <v>1</v>
      </c>
      <c r="I48" s="16">
        <v>0.81536470588235288</v>
      </c>
      <c r="J48" s="16">
        <v>1700</v>
      </c>
      <c r="K48" s="16">
        <v>0</v>
      </c>
      <c r="L48" s="16">
        <v>0</v>
      </c>
      <c r="M48" s="16">
        <f>IF(TableauB15[[#This Row],[ETP_FH]]&gt;0,IF(TableauB15[[#This Row],[ETP]]=TableauB15[[#This Row],[ETP_FH]],1,IF(TableauB15[[#This Row],[ETP]]=1,TableauB15[[#This Row],[ETP_FH]],IFERROR((TableauB15[[#This Row],[ETP_FH]]/TableauB15[[#This Row],[ETP]]),0)*1)),0)</f>
        <v>0.81536470588235288</v>
      </c>
      <c r="N48" s="16">
        <f>IF(TableauB15[[#This Row],[ETP_FH]]&lt;0.001,0,1)</f>
        <v>1</v>
      </c>
      <c r="O4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2084.9565694167895</v>
      </c>
      <c r="P4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48" s="170" t="str">
        <f>_xll.Assistant.XL.RIK_AC("INF04__;INF04@E=0,S=1253,G=0,T=0,P=0:@R=A,S=1260,V={0}:R=B,S=1018,V={1}:R=C,S=1092,V={2}:R=D,S=1014,V={3}:R=E,S=1260,V={4}:",$C$2,$P$14,$C$4,$D48,$B48)</f>
        <v/>
      </c>
      <c r="R48" s="16" t="str">
        <f>_xll.Assistant.XL.RIK_AC("INF04__;INF04@E=0,S=42,G=0,T=0,P=0:@R=A,S=1260,V={0}:R=B,S=1018,V={1}:R=C,S=1092,V={2}:R=D,S=1014,V={3}:R=E,S=1260,V={4}:",$C$2,$R$14,$C$4,$D48,$B48)</f>
        <v/>
      </c>
      <c r="S48" s="16" t="str">
        <f>_xll.Assistant.XL.RIK_AC("INF04__;INF04@E=0,S=1064,G=0,T=0,P=0:@R=A,S=1260,V={0}:R=B,S=1018,V={1}:R=C,S=1092,V={2}:R=D,S=1014,V={3}:R=E,S=1260,V={4}:",$C$2,$R$14,$C$4,$D48,$B48)</f>
        <v/>
      </c>
      <c r="T48" s="16" t="str">
        <f>_xll.Assistant.XL.RIK_AC("INF04__;INF04@E=0,S=49,G=0,T=0,P=0:@R=A,S=1260,V={0}:R=B,S=1018,V={1}:R=C,S=1092,V={2}:R=D,S=1014,V={3}:R=E,S=1260,V={4}:R=F,S=48,V={5}:",$C$2,$R$14,$C$4,$D48,$B48,T$14)</f>
        <v>Catégorie 0</v>
      </c>
      <c r="U48" s="16" t="str">
        <f>_xll.Assistant.XL.RIK_AC("INF04__;INF04@E=0,S=1076,G=0,T=0,P=0:@R=A,S=1260,V={0}:R=B,S=1018,V={1}:R=C,S=1092,V={2}:R=D,S=1014,V={3}:R=E,S=1260,V={4}:",$C$2,$R$14,$C$4,$D48,$B48)</f>
        <v/>
      </c>
      <c r="V48" s="16">
        <f>IFERROR(IF(TableauB15[[#This Row],[Rémunération annuelle ETP]]&gt;0,SUM(1/COUNTIF(TableauB15[Nom et Prénom],TableauB15[Nom et Prénom])),0),0)</f>
        <v>8.3333333333333329E-2</v>
      </c>
      <c r="W4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9" spans="2:23" x14ac:dyDescent="0.3">
      <c r="B49" s="15" t="s">
        <v>151</v>
      </c>
      <c r="C49" s="15">
        <v>201801</v>
      </c>
      <c r="D49" s="15" t="s">
        <v>212</v>
      </c>
      <c r="E49" s="15" t="s">
        <v>213</v>
      </c>
      <c r="F49" s="15" t="s">
        <v>28</v>
      </c>
      <c r="G49">
        <v>1</v>
      </c>
      <c r="H49" s="16">
        <v>1</v>
      </c>
      <c r="I49" s="16">
        <v>0.59091111111111105</v>
      </c>
      <c r="J49" s="16">
        <v>1800</v>
      </c>
      <c r="K49" s="16">
        <v>0</v>
      </c>
      <c r="L49" s="16">
        <v>0</v>
      </c>
      <c r="M49" s="16">
        <f>IF(TableauB15[[#This Row],[ETP_FH]]&gt;0,IF(TableauB15[[#This Row],[ETP]]=TableauB15[[#This Row],[ETP_FH]],1,IF(TableauB15[[#This Row],[ETP]]=1,TableauB15[[#This Row],[ETP_FH]],IFERROR((TableauB15[[#This Row],[ETP_FH]]/TableauB15[[#This Row],[ETP]]),0)*1)),0)</f>
        <v>0.59091111111111105</v>
      </c>
      <c r="N49" s="16">
        <f>IF(TableauB15[[#This Row],[ETP_FH]]&lt;0.001,0,1)</f>
        <v>1</v>
      </c>
      <c r="O4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3046.1434319882669</v>
      </c>
      <c r="P4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49" s="170" t="str">
        <f>_xll.Assistant.XL.RIK_AC("INF04__;INF04@E=0,S=1253,G=0,T=0,P=0:@R=A,S=1260,V={0}:R=B,S=1018,V={1}:R=C,S=1092,V={2}:R=D,S=1014,V={3}:R=E,S=1260,V={4}:",$C$2,$P$14,$C$4,$D49,$B49)</f>
        <v/>
      </c>
      <c r="R49" s="16" t="str">
        <f>_xll.Assistant.XL.RIK_AC("INF04__;INF04@E=0,S=42,G=0,T=0,P=0:@R=A,S=1260,V={0}:R=B,S=1018,V={1}:R=C,S=1092,V={2}:R=D,S=1014,V={3}:R=E,S=1260,V={4}:",$C$2,$R$14,$C$4,$D49,$B49)</f>
        <v/>
      </c>
      <c r="S49" s="16" t="str">
        <f>_xll.Assistant.XL.RIK_AC("INF04__;INF04@E=0,S=1064,G=0,T=0,P=0:@R=A,S=1260,V={0}:R=B,S=1018,V={1}:R=C,S=1092,V={2}:R=D,S=1014,V={3}:R=E,S=1260,V={4}:",$C$2,$R$14,$C$4,$D49,$B49)</f>
        <v/>
      </c>
      <c r="T49" s="16" t="str">
        <f>_xll.Assistant.XL.RIK_AC("INF04__;INF04@E=0,S=49,G=0,T=0,P=0:@R=A,S=1260,V={0}:R=B,S=1018,V={1}:R=C,S=1092,V={2}:R=D,S=1014,V={3}:R=E,S=1260,V={4}:R=F,S=48,V={5}:",$C$2,$R$14,$C$4,$D49,$B49,T$14)</f>
        <v>Catégorie 1</v>
      </c>
      <c r="U49" s="16" t="str">
        <f>_xll.Assistant.XL.RIK_AC("INF04__;INF04@E=0,S=1076,G=0,T=0,P=0:@R=A,S=1260,V={0}:R=B,S=1018,V={1}:R=C,S=1092,V={2}:R=D,S=1014,V={3}:R=E,S=1260,V={4}:",$C$2,$R$14,$C$4,$D49,$B49)</f>
        <v/>
      </c>
      <c r="V49" s="16">
        <f>IFERROR(IF(TableauB15[[#This Row],[Rémunération annuelle ETP]]&gt;0,SUM(1/COUNTIF(TableauB15[Nom et Prénom],TableauB15[Nom et Prénom])),0),0)</f>
        <v>8.3333333333333329E-2</v>
      </c>
      <c r="W4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0" spans="2:23" x14ac:dyDescent="0.3">
      <c r="B50" s="15" t="s">
        <v>151</v>
      </c>
      <c r="C50" s="15">
        <v>201801</v>
      </c>
      <c r="D50" s="15" t="s">
        <v>214</v>
      </c>
      <c r="E50" s="15" t="s">
        <v>215</v>
      </c>
      <c r="F50" s="15" t="s">
        <v>28</v>
      </c>
      <c r="G50">
        <v>1</v>
      </c>
      <c r="H50" s="16">
        <v>1</v>
      </c>
      <c r="I50" s="16">
        <v>1</v>
      </c>
      <c r="J50" s="16">
        <v>1900</v>
      </c>
      <c r="K50" s="16">
        <v>0</v>
      </c>
      <c r="L50" s="16">
        <v>0</v>
      </c>
      <c r="M50" s="16">
        <f>IF(TableauB15[[#This Row],[ETP_FH]]&gt;0,IF(TableauB15[[#This Row],[ETP]]=TableauB15[[#This Row],[ETP_FH]],1,IF(TableauB15[[#This Row],[ETP]]=1,TableauB15[[#This Row],[ETP_FH]],IFERROR((TableauB15[[#This Row],[ETP_FH]]/TableauB15[[#This Row],[ETP]]),0)*1)),0)</f>
        <v>1</v>
      </c>
      <c r="N50" s="16">
        <f>IF(TableauB15[[#This Row],[ETP_FH]]&lt;0.001,0,1)</f>
        <v>1</v>
      </c>
      <c r="O5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1900</v>
      </c>
      <c r="P5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50" s="170" t="str">
        <f>_xll.Assistant.XL.RIK_AC("INF04__;INF04@E=0,S=1253,G=0,T=0,P=0:@R=A,S=1260,V={0}:R=B,S=1018,V={1}:R=C,S=1092,V={2}:R=D,S=1014,V={3}:R=E,S=1260,V={4}:",$C$2,$P$14,$C$4,$D50,$B50)</f>
        <v/>
      </c>
      <c r="R50" s="16" t="str">
        <f>_xll.Assistant.XL.RIK_AC("INF04__;INF04@E=0,S=42,G=0,T=0,P=0:@R=A,S=1260,V={0}:R=B,S=1018,V={1}:R=C,S=1092,V={2}:R=D,S=1014,V={3}:R=E,S=1260,V={4}:",$C$2,$R$14,$C$4,$D50,$B50)</f>
        <v/>
      </c>
      <c r="S50" s="16" t="str">
        <f>_xll.Assistant.XL.RIK_AC("INF04__;INF04@E=0,S=1064,G=0,T=0,P=0:@R=A,S=1260,V={0}:R=B,S=1018,V={1}:R=C,S=1092,V={2}:R=D,S=1014,V={3}:R=E,S=1260,V={4}:",$C$2,$R$14,$C$4,$D50,$B50)</f>
        <v/>
      </c>
      <c r="T50" s="16" t="str">
        <f>_xll.Assistant.XL.RIK_AC("INF04__;INF04@E=0,S=49,G=0,T=0,P=0:@R=A,S=1260,V={0}:R=B,S=1018,V={1}:R=C,S=1092,V={2}:R=D,S=1014,V={3}:R=E,S=1260,V={4}:R=F,S=48,V={5}:",$C$2,$R$14,$C$4,$D50,$B50,T$14)</f>
        <v>Catégorie 0</v>
      </c>
      <c r="U50" s="16" t="str">
        <f>_xll.Assistant.XL.RIK_AC("INF04__;INF04@E=0,S=1076,G=0,T=0,P=0:@R=A,S=1260,V={0}:R=B,S=1018,V={1}:R=C,S=1092,V={2}:R=D,S=1014,V={3}:R=E,S=1260,V={4}:",$C$2,$R$14,$C$4,$D50,$B50)</f>
        <v/>
      </c>
      <c r="V50" s="16">
        <f>IFERROR(IF(TableauB15[[#This Row],[Rémunération annuelle ETP]]&gt;0,SUM(1/COUNTIF(TableauB15[Nom et Prénom],TableauB15[Nom et Prénom])),0),0)</f>
        <v>0.125</v>
      </c>
      <c r="W5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1" spans="2:23" x14ac:dyDescent="0.3">
      <c r="B51" s="15" t="s">
        <v>151</v>
      </c>
      <c r="C51" s="15">
        <v>201802</v>
      </c>
      <c r="D51" s="15" t="s">
        <v>152</v>
      </c>
      <c r="E51" s="15" t="s">
        <v>153</v>
      </c>
      <c r="F51" s="15" t="s">
        <v>27</v>
      </c>
      <c r="G51">
        <v>1</v>
      </c>
      <c r="H51" s="16">
        <v>1</v>
      </c>
      <c r="I51" s="16">
        <v>1</v>
      </c>
      <c r="J51" s="16">
        <v>1100</v>
      </c>
      <c r="K51" s="16">
        <v>0</v>
      </c>
      <c r="L51" s="16">
        <v>0</v>
      </c>
      <c r="M51" s="16">
        <f>IF(TableauB15[[#This Row],[ETP_FH]]&gt;0,IF(TableauB15[[#This Row],[ETP]]=TableauB15[[#This Row],[ETP_FH]],1,IF(TableauB15[[#This Row],[ETP]]=1,TableauB15[[#This Row],[ETP_FH]],IFERROR((TableauB15[[#This Row],[ETP_FH]]/TableauB15[[#This Row],[ETP]]),0)*1)),0)</f>
        <v>1</v>
      </c>
      <c r="N51" s="16">
        <f>IF(TableauB15[[#This Row],[ETP_FH]]&lt;0.001,0,1)</f>
        <v>1</v>
      </c>
      <c r="O5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5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51" s="170" t="str">
        <f>_xll.Assistant.XL.RIK_AC("INF04__;INF04@E=0,S=1253,G=0,T=0,P=0:@R=A,S=1260,V={0}:R=B,S=1018,V={1}:R=C,S=1092,V={2}:R=D,S=1014,V={3}:R=E,S=1260,V={4}:",$C$2,$P$14,$C$4,$D51,$B51)</f>
        <v/>
      </c>
      <c r="R51" s="16" t="str">
        <f>_xll.Assistant.XL.RIK_AC("INF04__;INF04@E=0,S=42,G=0,T=0,P=0:@R=A,S=1260,V={0}:R=B,S=1018,V={1}:R=C,S=1092,V={2}:R=D,S=1014,V={3}:R=E,S=1260,V={4}:",$C$2,$R$14,$C$4,$D51,$B51)</f>
        <v/>
      </c>
      <c r="S51" s="16" t="str">
        <f>_xll.Assistant.XL.RIK_AC("INF04__;INF04@E=0,S=1064,G=0,T=0,P=0:@R=A,S=1260,V={0}:R=B,S=1018,V={1}:R=C,S=1092,V={2}:R=D,S=1014,V={3}:R=E,S=1260,V={4}:",$C$2,$R$14,$C$4,$D51,$B51)</f>
        <v/>
      </c>
      <c r="T51" s="16" t="str">
        <f>_xll.Assistant.XL.RIK_AC("INF04__;INF04@E=0,S=49,G=0,T=0,P=0:@R=A,S=1260,V={0}:R=B,S=1018,V={1}:R=C,S=1092,V={2}:R=D,S=1014,V={3}:R=E,S=1260,V={4}:R=F,S=48,V={5}:",$C$2,$R$14,$C$4,$D51,$B51,T$14)</f>
        <v>Catégorie 0</v>
      </c>
      <c r="U51" s="16" t="str">
        <f>_xll.Assistant.XL.RIK_AC("INF04__;INF04@E=0,S=1076,G=0,T=0,P=0:@R=A,S=1260,V={0}:R=B,S=1018,V={1}:R=C,S=1092,V={2}:R=D,S=1014,V={3}:R=E,S=1260,V={4}:",$C$2,$R$14,$C$4,$D51,$B51)</f>
        <v/>
      </c>
      <c r="V51" s="16">
        <f>IFERROR(IF(TableauB15[[#This Row],[Rémunération annuelle ETP]]&gt;0,SUM(1/COUNTIF(TableauB15[Nom et Prénom],TableauB15[Nom et Prénom])),0),0)</f>
        <v>8.3333333333333329E-2</v>
      </c>
      <c r="W5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2" spans="2:23" x14ac:dyDescent="0.3">
      <c r="B52" s="15" t="s">
        <v>151</v>
      </c>
      <c r="C52" s="15">
        <v>201802</v>
      </c>
      <c r="D52" s="15" t="s">
        <v>243</v>
      </c>
      <c r="E52" s="15" t="s">
        <v>244</v>
      </c>
      <c r="F52" s="15" t="s">
        <v>28</v>
      </c>
      <c r="G52">
        <v>1</v>
      </c>
      <c r="H52" s="16">
        <v>0.8</v>
      </c>
      <c r="I52" s="16">
        <v>0.8</v>
      </c>
      <c r="J52" s="16">
        <v>2000</v>
      </c>
      <c r="K52" s="16">
        <v>0</v>
      </c>
      <c r="L52" s="16">
        <v>0</v>
      </c>
      <c r="M52" s="16">
        <f>IF(TableauB15[[#This Row],[ETP_FH]]&gt;0,IF(TableauB15[[#This Row],[ETP]]=TableauB15[[#This Row],[ETP_FH]],1,IF(TableauB15[[#This Row],[ETP]]=1,TableauB15[[#This Row],[ETP_FH]],IFERROR((TableauB15[[#This Row],[ETP_FH]]/TableauB15[[#This Row],[ETP]]),0)*1)),0)</f>
        <v>1</v>
      </c>
      <c r="N52" s="16">
        <f>IF(TableauB15[[#This Row],[ETP_FH]]&lt;0.001,0,1)</f>
        <v>1</v>
      </c>
      <c r="O5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5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52" s="170" t="str">
        <f>_xll.Assistant.XL.RIK_AC("INF04__;INF04@E=0,S=1253,G=0,T=0,P=0:@R=A,S=1260,V={0}:R=B,S=1018,V={1}:R=C,S=1092,V={2}:R=D,S=1014,V={3}:R=E,S=1260,V={4}:",$C$2,$P$14,$C$4,$D52,$B52)</f>
        <v/>
      </c>
      <c r="R52" s="16" t="str">
        <f>_xll.Assistant.XL.RIK_AC("INF04__;INF04@E=0,S=42,G=0,T=0,P=0:@R=A,S=1260,V={0}:R=B,S=1018,V={1}:R=C,S=1092,V={2}:R=D,S=1014,V={3}:R=E,S=1260,V={4}:",$C$2,$R$14,$C$4,$D52,$B52)</f>
        <v/>
      </c>
      <c r="S52" s="16" t="str">
        <f>_xll.Assistant.XL.RIK_AC("INF04__;INF04@E=0,S=1064,G=0,T=0,P=0:@R=A,S=1260,V={0}:R=B,S=1018,V={1}:R=C,S=1092,V={2}:R=D,S=1014,V={3}:R=E,S=1260,V={4}:",$C$2,$R$14,$C$4,$D52,$B52)</f>
        <v>2</v>
      </c>
      <c r="T52" s="16" t="str">
        <f>_xll.Assistant.XL.RIK_AC("INF04__;INF04@E=0,S=49,G=0,T=0,P=0:@R=A,S=1260,V={0}:R=B,S=1018,V={1}:R=C,S=1092,V={2}:R=D,S=1014,V={3}:R=E,S=1260,V={4}:R=F,S=48,V={5}:",$C$2,$R$14,$C$4,$D52,$B52,T$14)</f>
        <v>Catégorie 0</v>
      </c>
      <c r="U52" s="16" t="str">
        <f>_xll.Assistant.XL.RIK_AC("INF04__;INF04@E=0,S=1076,G=0,T=0,P=0:@R=A,S=1260,V={0}:R=B,S=1018,V={1}:R=C,S=1092,V={2}:R=D,S=1014,V={3}:R=E,S=1260,V={4}:",$C$2,$R$14,$C$4,$D52,$B52)</f>
        <v/>
      </c>
      <c r="V52" s="16">
        <f>IFERROR(IF(TableauB15[[#This Row],[Rémunération annuelle ETP]]&gt;0,SUM(1/COUNTIF(TableauB15[Nom et Prénom],TableauB15[Nom et Prénom])),0),0)</f>
        <v>0.125</v>
      </c>
      <c r="W5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3" spans="2:23" x14ac:dyDescent="0.3">
      <c r="B53" s="15" t="s">
        <v>151</v>
      </c>
      <c r="C53" s="15">
        <v>201802</v>
      </c>
      <c r="D53" s="15" t="s">
        <v>154</v>
      </c>
      <c r="E53" s="15" t="s">
        <v>155</v>
      </c>
      <c r="F53" s="15" t="s">
        <v>28</v>
      </c>
      <c r="G53">
        <v>1</v>
      </c>
      <c r="H53" s="16">
        <v>1</v>
      </c>
      <c r="I53" s="16">
        <v>1</v>
      </c>
      <c r="J53" s="16">
        <v>1100</v>
      </c>
      <c r="K53" s="16">
        <v>0</v>
      </c>
      <c r="L53" s="16">
        <v>0</v>
      </c>
      <c r="M53" s="16">
        <f>IF(TableauB15[[#This Row],[ETP_FH]]&gt;0,IF(TableauB15[[#This Row],[ETP]]=TableauB15[[#This Row],[ETP_FH]],1,IF(TableauB15[[#This Row],[ETP]]=1,TableauB15[[#This Row],[ETP_FH]],IFERROR((TableauB15[[#This Row],[ETP_FH]]/TableauB15[[#This Row],[ETP]]),0)*1)),0)</f>
        <v>1</v>
      </c>
      <c r="N53" s="16">
        <f>IF(TableauB15[[#This Row],[ETP_FH]]&lt;0.001,0,1)</f>
        <v>1</v>
      </c>
      <c r="O5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5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53" s="170" t="str">
        <f>_xll.Assistant.XL.RIK_AC("INF04__;INF04@E=0,S=1253,G=0,T=0,P=0:@R=A,S=1260,V={0}:R=B,S=1018,V={1}:R=C,S=1092,V={2}:R=D,S=1014,V={3}:R=E,S=1260,V={4}:",$C$2,$P$14,$C$4,$D53,$B53)</f>
        <v/>
      </c>
      <c r="R53" s="16" t="str">
        <f>_xll.Assistant.XL.RIK_AC("INF04__;INF04@E=0,S=42,G=0,T=0,P=0:@R=A,S=1260,V={0}:R=B,S=1018,V={1}:R=C,S=1092,V={2}:R=D,S=1014,V={3}:R=E,S=1260,V={4}:",$C$2,$R$14,$C$4,$D53,$B53)</f>
        <v/>
      </c>
      <c r="S53" s="16" t="str">
        <f>_xll.Assistant.XL.RIK_AC("INF04__;INF04@E=0,S=1064,G=0,T=0,P=0:@R=A,S=1260,V={0}:R=B,S=1018,V={1}:R=C,S=1092,V={2}:R=D,S=1014,V={3}:R=E,S=1260,V={4}:",$C$2,$R$14,$C$4,$D53,$B53)</f>
        <v/>
      </c>
      <c r="T53" s="16" t="str">
        <f>_xll.Assistant.XL.RIK_AC("INF04__;INF04@E=0,S=49,G=0,T=0,P=0:@R=A,S=1260,V={0}:R=B,S=1018,V={1}:R=C,S=1092,V={2}:R=D,S=1014,V={3}:R=E,S=1260,V={4}:R=F,S=48,V={5}:",$C$2,$R$14,$C$4,$D53,$B53,T$14)</f>
        <v>Catégorie 0</v>
      </c>
      <c r="U53" s="16" t="str">
        <f>_xll.Assistant.XL.RIK_AC("INF04__;INF04@E=0,S=1076,G=0,T=0,P=0:@R=A,S=1260,V={0}:R=B,S=1018,V={1}:R=C,S=1092,V={2}:R=D,S=1014,V={3}:R=E,S=1260,V={4}:",$C$2,$R$14,$C$4,$D53,$B53)</f>
        <v/>
      </c>
      <c r="V53" s="16">
        <f>IFERROR(IF(TableauB15[[#This Row],[Rémunération annuelle ETP]]&gt;0,SUM(1/COUNTIF(TableauB15[Nom et Prénom],TableauB15[Nom et Prénom])),0),0)</f>
        <v>8.3333333333333329E-2</v>
      </c>
      <c r="W5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4" spans="2:23" x14ac:dyDescent="0.3">
      <c r="B54" s="15" t="s">
        <v>151</v>
      </c>
      <c r="C54" s="15">
        <v>201802</v>
      </c>
      <c r="D54" s="15" t="s">
        <v>245</v>
      </c>
      <c r="E54" s="15" t="s">
        <v>246</v>
      </c>
      <c r="F54" s="15" t="s">
        <v>27</v>
      </c>
      <c r="G54">
        <v>1</v>
      </c>
      <c r="H54" s="16">
        <v>1</v>
      </c>
      <c r="I54" s="16">
        <v>0</v>
      </c>
      <c r="J54" s="16">
        <v>2100</v>
      </c>
      <c r="K54" s="16">
        <v>0</v>
      </c>
      <c r="L54" s="16">
        <v>0</v>
      </c>
      <c r="M54" s="16">
        <f>IF(TableauB15[[#This Row],[ETP_FH]]&gt;0,IF(TableauB15[[#This Row],[ETP]]=TableauB15[[#This Row],[ETP_FH]],1,IF(TableauB15[[#This Row],[ETP]]=1,TableauB15[[#This Row],[ETP_FH]],IFERROR((TableauB15[[#This Row],[ETP_FH]]/TableauB15[[#This Row],[ETP]]),0)*1)),0)</f>
        <v>0</v>
      </c>
      <c r="N54" s="16">
        <f>IF(TableauB15[[#This Row],[ETP_FH]]&lt;0.001,0,1)</f>
        <v>0</v>
      </c>
      <c r="O5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5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54" s="170" t="str">
        <f>_xll.Assistant.XL.RIK_AC("INF04__;INF04@E=0,S=1253,G=0,T=0,P=0:@R=A,S=1260,V={0}:R=B,S=1018,V={1}:R=C,S=1092,V={2}:R=D,S=1014,V={3}:R=E,S=1260,V={4}:",$C$2,$P$14,$C$4,$D54,$B54)</f>
        <v/>
      </c>
      <c r="R54" s="16" t="str">
        <f>_xll.Assistant.XL.RIK_AC("INF04__;INF04@E=0,S=42,G=0,T=0,P=0:@R=A,S=1260,V={0}:R=B,S=1018,V={1}:R=C,S=1092,V={2}:R=D,S=1014,V={3}:R=E,S=1260,V={4}:",$C$2,$R$14,$C$4,$D54,$B54)</f>
        <v/>
      </c>
      <c r="S54" s="16" t="str">
        <f>_xll.Assistant.XL.RIK_AC("INF04__;INF04@E=0,S=1064,G=0,T=0,P=0:@R=A,S=1260,V={0}:R=B,S=1018,V={1}:R=C,S=1092,V={2}:R=D,S=1014,V={3}:R=E,S=1260,V={4}:",$C$2,$R$14,$C$4,$D54,$B54)</f>
        <v/>
      </c>
      <c r="T54" s="16" t="str">
        <f>_xll.Assistant.XL.RIK_AC("INF04__;INF04@E=0,S=49,G=0,T=0,P=0:@R=A,S=1260,V={0}:R=B,S=1018,V={1}:R=C,S=1092,V={2}:R=D,S=1014,V={3}:R=E,S=1260,V={4}:R=F,S=48,V={5}:",$C$2,$R$14,$C$4,$D54,$B54,T$14)</f>
        <v>Catégorie 0</v>
      </c>
      <c r="U54" s="16" t="str">
        <f>_xll.Assistant.XL.RIK_AC("INF04__;INF04@E=0,S=1076,G=0,T=0,P=0:@R=A,S=1260,V={0}:R=B,S=1018,V={1}:R=C,S=1092,V={2}:R=D,S=1014,V={3}:R=E,S=1260,V={4}:",$C$2,$R$14,$C$4,$D54,$B54)</f>
        <v/>
      </c>
      <c r="V54" s="16">
        <f>IFERROR(IF(TableauB15[[#This Row],[Rémunération annuelle ETP]]&gt;0,SUM(1/COUNTIF(TableauB15[Nom et Prénom],TableauB15[Nom et Prénom])),0),0)</f>
        <v>0</v>
      </c>
      <c r="W5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5" spans="2:23" x14ac:dyDescent="0.3">
      <c r="B55" s="15" t="s">
        <v>151</v>
      </c>
      <c r="C55" s="15">
        <v>201802</v>
      </c>
      <c r="D55" s="15" t="s">
        <v>156</v>
      </c>
      <c r="E55" s="15" t="s">
        <v>157</v>
      </c>
      <c r="F55" s="15" t="s">
        <v>27</v>
      </c>
      <c r="G55">
        <v>1</v>
      </c>
      <c r="H55" s="16">
        <v>1</v>
      </c>
      <c r="I55" s="16">
        <v>1</v>
      </c>
      <c r="J55" s="16">
        <v>2300</v>
      </c>
      <c r="K55" s="16">
        <v>0</v>
      </c>
      <c r="L55" s="16">
        <v>0</v>
      </c>
      <c r="M55" s="16">
        <f>IF(TableauB15[[#This Row],[ETP_FH]]&gt;0,IF(TableauB15[[#This Row],[ETP]]=TableauB15[[#This Row],[ETP_FH]],1,IF(TableauB15[[#This Row],[ETP]]=1,TableauB15[[#This Row],[ETP_FH]],IFERROR((TableauB15[[#This Row],[ETP_FH]]/TableauB15[[#This Row],[ETP]]),0)*1)),0)</f>
        <v>1</v>
      </c>
      <c r="N55" s="16">
        <f>IF(TableauB15[[#This Row],[ETP_FH]]&lt;0.001,0,1)</f>
        <v>1</v>
      </c>
      <c r="O5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5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55" s="170" t="str">
        <f>_xll.Assistant.XL.RIK_AC("INF04__;INF04@E=0,S=1253,G=0,T=0,P=0:@R=A,S=1260,V={0}:R=B,S=1018,V={1}:R=C,S=1092,V={2}:R=D,S=1014,V={3}:R=E,S=1260,V={4}:",$C$2,$P$14,$C$4,$D55,$B55)</f>
        <v/>
      </c>
      <c r="R55" s="16" t="str">
        <f>_xll.Assistant.XL.RIK_AC("INF04__;INF04@E=0,S=42,G=0,T=0,P=0:@R=A,S=1260,V={0}:R=B,S=1018,V={1}:R=C,S=1092,V={2}:R=D,S=1014,V={3}:R=E,S=1260,V={4}:",$C$2,$R$14,$C$4,$D55,$B55)</f>
        <v/>
      </c>
      <c r="S55" s="16" t="str">
        <f>_xll.Assistant.XL.RIK_AC("INF04__;INF04@E=0,S=1064,G=0,T=0,P=0:@R=A,S=1260,V={0}:R=B,S=1018,V={1}:R=C,S=1092,V={2}:R=D,S=1014,V={3}:R=E,S=1260,V={4}:",$C$2,$R$14,$C$4,$D55,$B55)</f>
        <v/>
      </c>
      <c r="T55" s="16" t="str">
        <f>_xll.Assistant.XL.RIK_AC("INF04__;INF04@E=0,S=49,G=0,T=0,P=0:@R=A,S=1260,V={0}:R=B,S=1018,V={1}:R=C,S=1092,V={2}:R=D,S=1014,V={3}:R=E,S=1260,V={4}:R=F,S=48,V={5}:",$C$2,$R$14,$C$4,$D55,$B55,T$14)</f>
        <v>Catégorie 0</v>
      </c>
      <c r="U55" s="16" t="str">
        <f>_xll.Assistant.XL.RIK_AC("INF04__;INF04@E=0,S=1076,G=0,T=0,P=0:@R=A,S=1260,V={0}:R=B,S=1018,V={1}:R=C,S=1092,V={2}:R=D,S=1014,V={3}:R=E,S=1260,V={4}:",$C$2,$R$14,$C$4,$D55,$B55)</f>
        <v/>
      </c>
      <c r="V55" s="16">
        <f>IFERROR(IF(TableauB15[[#This Row],[Rémunération annuelle ETP]]&gt;0,SUM(1/COUNTIF(TableauB15[Nom et Prénom],TableauB15[Nom et Prénom])),0),0)</f>
        <v>8.3333333333333329E-2</v>
      </c>
      <c r="W5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6" spans="2:23" x14ac:dyDescent="0.3">
      <c r="B56" s="15" t="s">
        <v>151</v>
      </c>
      <c r="C56" s="15">
        <v>201802</v>
      </c>
      <c r="D56" s="15" t="s">
        <v>158</v>
      </c>
      <c r="E56" s="15" t="s">
        <v>159</v>
      </c>
      <c r="F56" s="15" t="s">
        <v>27</v>
      </c>
      <c r="G56">
        <v>1</v>
      </c>
      <c r="H56" s="16">
        <v>1</v>
      </c>
      <c r="I56" s="16">
        <v>1</v>
      </c>
      <c r="J56" s="16">
        <v>2400</v>
      </c>
      <c r="K56" s="16">
        <v>0</v>
      </c>
      <c r="L56" s="16">
        <v>0</v>
      </c>
      <c r="M56" s="16">
        <f>IF(TableauB15[[#This Row],[ETP_FH]]&gt;0,IF(TableauB15[[#This Row],[ETP]]=TableauB15[[#This Row],[ETP_FH]],1,IF(TableauB15[[#This Row],[ETP]]=1,TableauB15[[#This Row],[ETP_FH]],IFERROR((TableauB15[[#This Row],[ETP_FH]]/TableauB15[[#This Row],[ETP]]),0)*1)),0)</f>
        <v>1</v>
      </c>
      <c r="N56" s="16">
        <f>IF(TableauB15[[#This Row],[ETP_FH]]&lt;0.001,0,1)</f>
        <v>1</v>
      </c>
      <c r="O5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5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56" s="170" t="str">
        <f>_xll.Assistant.XL.RIK_AC("INF04__;INF04@E=0,S=1253,G=0,T=0,P=0:@R=A,S=1260,V={0}:R=B,S=1018,V={1}:R=C,S=1092,V={2}:R=D,S=1014,V={3}:R=E,S=1260,V={4}:",$C$2,$P$14,$C$4,$D56,$B56)</f>
        <v/>
      </c>
      <c r="R56" s="16" t="str">
        <f>_xll.Assistant.XL.RIK_AC("INF04__;INF04@E=0,S=42,G=0,T=0,P=0:@R=A,S=1260,V={0}:R=B,S=1018,V={1}:R=C,S=1092,V={2}:R=D,S=1014,V={3}:R=E,S=1260,V={4}:",$C$2,$R$14,$C$4,$D56,$B56)</f>
        <v/>
      </c>
      <c r="S56" s="16" t="str">
        <f>_xll.Assistant.XL.RIK_AC("INF04__;INF04@E=0,S=1064,G=0,T=0,P=0:@R=A,S=1260,V={0}:R=B,S=1018,V={1}:R=C,S=1092,V={2}:R=D,S=1014,V={3}:R=E,S=1260,V={4}:",$C$2,$R$14,$C$4,$D56,$B56)</f>
        <v/>
      </c>
      <c r="T56" s="16" t="str">
        <f>_xll.Assistant.XL.RIK_AC("INF04__;INF04@E=0,S=49,G=0,T=0,P=0:@R=A,S=1260,V={0}:R=B,S=1018,V={1}:R=C,S=1092,V={2}:R=D,S=1014,V={3}:R=E,S=1260,V={4}:R=F,S=48,V={5}:",$C$2,$R$14,$C$4,$D56,$B56,T$14)</f>
        <v>Catégorie 0</v>
      </c>
      <c r="U56" s="16" t="str">
        <f>_xll.Assistant.XL.RIK_AC("INF04__;INF04@E=0,S=1076,G=0,T=0,P=0:@R=A,S=1260,V={0}:R=B,S=1018,V={1}:R=C,S=1092,V={2}:R=D,S=1014,V={3}:R=E,S=1260,V={4}:",$C$2,$R$14,$C$4,$D56,$B56)</f>
        <v/>
      </c>
      <c r="V56" s="16">
        <f>IFERROR(IF(TableauB15[[#This Row],[Rémunération annuelle ETP]]&gt;0,SUM(1/COUNTIF(TableauB15[Nom et Prénom],TableauB15[Nom et Prénom])),0),0)</f>
        <v>8.3333333333333329E-2</v>
      </c>
      <c r="W5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7" spans="2:23" x14ac:dyDescent="0.3">
      <c r="B57" s="15" t="s">
        <v>151</v>
      </c>
      <c r="C57" s="15">
        <v>201802</v>
      </c>
      <c r="D57" s="15" t="s">
        <v>160</v>
      </c>
      <c r="E57" s="15" t="s">
        <v>161</v>
      </c>
      <c r="F57" s="15" t="s">
        <v>28</v>
      </c>
      <c r="G57">
        <v>1</v>
      </c>
      <c r="H57" s="16">
        <v>1</v>
      </c>
      <c r="I57" s="16">
        <v>1</v>
      </c>
      <c r="J57" s="16">
        <v>2500</v>
      </c>
      <c r="K57" s="16">
        <v>0</v>
      </c>
      <c r="L57" s="16">
        <v>0</v>
      </c>
      <c r="M57" s="16">
        <f>IF(TableauB15[[#This Row],[ETP_FH]]&gt;0,IF(TableauB15[[#This Row],[ETP]]=TableauB15[[#This Row],[ETP_FH]],1,IF(TableauB15[[#This Row],[ETP]]=1,TableauB15[[#This Row],[ETP_FH]],IFERROR((TableauB15[[#This Row],[ETP_FH]]/TableauB15[[#This Row],[ETP]]),0)*1)),0)</f>
        <v>1</v>
      </c>
      <c r="N57" s="16">
        <f>IF(TableauB15[[#This Row],[ETP_FH]]&lt;0.001,0,1)</f>
        <v>1</v>
      </c>
      <c r="O5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5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57" s="170" t="str">
        <f>_xll.Assistant.XL.RIK_AC("INF04__;INF04@E=0,S=1253,G=0,T=0,P=0:@R=A,S=1260,V={0}:R=B,S=1018,V={1}:R=C,S=1092,V={2}:R=D,S=1014,V={3}:R=E,S=1260,V={4}:",$C$2,$P$14,$C$4,$D57,$B57)</f>
        <v/>
      </c>
      <c r="R57" s="16" t="str">
        <f>_xll.Assistant.XL.RIK_AC("INF04__;INF04@E=0,S=42,G=0,T=0,P=0:@R=A,S=1260,V={0}:R=B,S=1018,V={1}:R=C,S=1092,V={2}:R=D,S=1014,V={3}:R=E,S=1260,V={4}:",$C$2,$R$14,$C$4,$D57,$B57)</f>
        <v/>
      </c>
      <c r="S57" s="16" t="str">
        <f>_xll.Assistant.XL.RIK_AC("INF04__;INF04@E=0,S=1064,G=0,T=0,P=0:@R=A,S=1260,V={0}:R=B,S=1018,V={1}:R=C,S=1092,V={2}:R=D,S=1014,V={3}:R=E,S=1260,V={4}:",$C$2,$R$14,$C$4,$D57,$B57)</f>
        <v/>
      </c>
      <c r="T57" s="16" t="str">
        <f>_xll.Assistant.XL.RIK_AC("INF04__;INF04@E=0,S=49,G=0,T=0,P=0:@R=A,S=1260,V={0}:R=B,S=1018,V={1}:R=C,S=1092,V={2}:R=D,S=1014,V={3}:R=E,S=1260,V={4}:R=F,S=48,V={5}:",$C$2,$R$14,$C$4,$D57,$B57,T$14)</f>
        <v>Catégorie 0</v>
      </c>
      <c r="U57" s="16" t="str">
        <f>_xll.Assistant.XL.RIK_AC("INF04__;INF04@E=0,S=1076,G=0,T=0,P=0:@R=A,S=1260,V={0}:R=B,S=1018,V={1}:R=C,S=1092,V={2}:R=D,S=1014,V={3}:R=E,S=1260,V={4}:",$C$2,$R$14,$C$4,$D57,$B57)</f>
        <v/>
      </c>
      <c r="V57" s="16">
        <f>IFERROR(IF(TableauB15[[#This Row],[Rémunération annuelle ETP]]&gt;0,SUM(1/COUNTIF(TableauB15[Nom et Prénom],TableauB15[Nom et Prénom])),0),0)</f>
        <v>8.3333333333333329E-2</v>
      </c>
      <c r="W5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8" spans="2:23" x14ac:dyDescent="0.3">
      <c r="B58" s="15" t="s">
        <v>151</v>
      </c>
      <c r="C58" s="15">
        <v>201802</v>
      </c>
      <c r="D58" s="15" t="s">
        <v>162</v>
      </c>
      <c r="E58" s="15" t="s">
        <v>163</v>
      </c>
      <c r="F58" s="15" t="s">
        <v>27</v>
      </c>
      <c r="G58">
        <v>1</v>
      </c>
      <c r="H58" s="16">
        <v>1</v>
      </c>
      <c r="I58" s="16">
        <v>1</v>
      </c>
      <c r="J58" s="16">
        <v>2200</v>
      </c>
      <c r="K58" s="16">
        <v>0</v>
      </c>
      <c r="L58" s="16">
        <v>0</v>
      </c>
      <c r="M58" s="16">
        <f>IF(TableauB15[[#This Row],[ETP_FH]]&gt;0,IF(TableauB15[[#This Row],[ETP]]=TableauB15[[#This Row],[ETP_FH]],1,IF(TableauB15[[#This Row],[ETP]]=1,TableauB15[[#This Row],[ETP_FH]],IFERROR((TableauB15[[#This Row],[ETP_FH]]/TableauB15[[#This Row],[ETP]]),0)*1)),0)</f>
        <v>1</v>
      </c>
      <c r="N58" s="16">
        <f>IF(TableauB15[[#This Row],[ETP_FH]]&lt;0.001,0,1)</f>
        <v>1</v>
      </c>
      <c r="O5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2200</v>
      </c>
      <c r="P5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58" s="170" t="str">
        <f>_xll.Assistant.XL.RIK_AC("INF04__;INF04@E=0,S=1253,G=0,T=0,P=0:@R=A,S=1260,V={0}:R=B,S=1018,V={1}:R=C,S=1092,V={2}:R=D,S=1014,V={3}:R=E,S=1260,V={4}:",$C$2,$P$14,$C$4,$D58,$B58)</f>
        <v/>
      </c>
      <c r="R58" s="16" t="str">
        <f>_xll.Assistant.XL.RIK_AC("INF04__;INF04@E=0,S=42,G=0,T=0,P=0:@R=A,S=1260,V={0}:R=B,S=1018,V={1}:R=C,S=1092,V={2}:R=D,S=1014,V={3}:R=E,S=1260,V={4}:",$C$2,$R$14,$C$4,$D58,$B58)</f>
        <v/>
      </c>
      <c r="S58" s="16" t="str">
        <f>_xll.Assistant.XL.RIK_AC("INF04__;INF04@E=0,S=1064,G=0,T=0,P=0:@R=A,S=1260,V={0}:R=B,S=1018,V={1}:R=C,S=1092,V={2}:R=D,S=1014,V={3}:R=E,S=1260,V={4}:",$C$2,$R$14,$C$4,$D58,$B58)</f>
        <v/>
      </c>
      <c r="T58" s="16" t="str">
        <f>_xll.Assistant.XL.RIK_AC("INF04__;INF04@E=0,S=49,G=0,T=0,P=0:@R=A,S=1260,V={0}:R=B,S=1018,V={1}:R=C,S=1092,V={2}:R=D,S=1014,V={3}:R=E,S=1260,V={4}:R=F,S=48,V={5}:",$C$2,$R$14,$C$4,$D58,$B58,T$14)</f>
        <v>Catégorie 0</v>
      </c>
      <c r="U58" s="16" t="str">
        <f>_xll.Assistant.XL.RIK_AC("INF04__;INF04@E=0,S=1076,G=0,T=0,P=0:@R=A,S=1260,V={0}:R=B,S=1018,V={1}:R=C,S=1092,V={2}:R=D,S=1014,V={3}:R=E,S=1260,V={4}:",$C$2,$R$14,$C$4,$D58,$B58)</f>
        <v/>
      </c>
      <c r="V58" s="16">
        <f>IFERROR(IF(TableauB15[[#This Row],[Rémunération annuelle ETP]]&gt;0,SUM(1/COUNTIF(TableauB15[Nom et Prénom],TableauB15[Nom et Prénom])),0),0)</f>
        <v>8.3333333333333329E-2</v>
      </c>
      <c r="W5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59" spans="2:23" x14ac:dyDescent="0.3">
      <c r="B59" s="15" t="s">
        <v>151</v>
      </c>
      <c r="C59" s="15">
        <v>201802</v>
      </c>
      <c r="D59" s="15" t="s">
        <v>164</v>
      </c>
      <c r="E59" s="15" t="s">
        <v>165</v>
      </c>
      <c r="F59" s="15" t="s">
        <v>27</v>
      </c>
      <c r="G59">
        <v>1</v>
      </c>
      <c r="H59" s="16">
        <v>1</v>
      </c>
      <c r="I59" s="16">
        <v>1</v>
      </c>
      <c r="J59" s="16">
        <v>2300</v>
      </c>
      <c r="K59" s="16">
        <v>0</v>
      </c>
      <c r="L59" s="16">
        <v>0</v>
      </c>
      <c r="M59" s="16">
        <f>IF(TableauB15[[#This Row],[ETP_FH]]&gt;0,IF(TableauB15[[#This Row],[ETP]]=TableauB15[[#This Row],[ETP_FH]],1,IF(TableauB15[[#This Row],[ETP]]=1,TableauB15[[#This Row],[ETP_FH]],IFERROR((TableauB15[[#This Row],[ETP_FH]]/TableauB15[[#This Row],[ETP]]),0)*1)),0)</f>
        <v>1</v>
      </c>
      <c r="N59" s="16">
        <f>IF(TableauB15[[#This Row],[ETP_FH]]&lt;0.001,0,1)</f>
        <v>1</v>
      </c>
      <c r="O5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5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59" s="170" t="str">
        <f>_xll.Assistant.XL.RIK_AC("INF04__;INF04@E=0,S=1253,G=0,T=0,P=0:@R=A,S=1260,V={0}:R=B,S=1018,V={1}:R=C,S=1092,V={2}:R=D,S=1014,V={3}:R=E,S=1260,V={4}:",$C$2,$P$14,$C$4,$D59,$B59)</f>
        <v/>
      </c>
      <c r="R59" s="16" t="str">
        <f>_xll.Assistant.XL.RIK_AC("INF04__;INF04@E=0,S=42,G=0,T=0,P=0:@R=A,S=1260,V={0}:R=B,S=1018,V={1}:R=C,S=1092,V={2}:R=D,S=1014,V={3}:R=E,S=1260,V={4}:",$C$2,$R$14,$C$4,$D59,$B59)</f>
        <v/>
      </c>
      <c r="S59" s="16" t="str">
        <f>_xll.Assistant.XL.RIK_AC("INF04__;INF04@E=0,S=1064,G=0,T=0,P=0:@R=A,S=1260,V={0}:R=B,S=1018,V={1}:R=C,S=1092,V={2}:R=D,S=1014,V={3}:R=E,S=1260,V={4}:",$C$2,$R$14,$C$4,$D59,$B59)</f>
        <v/>
      </c>
      <c r="T59" s="16" t="str">
        <f>_xll.Assistant.XL.RIK_AC("INF04__;INF04@E=0,S=49,G=0,T=0,P=0:@R=A,S=1260,V={0}:R=B,S=1018,V={1}:R=C,S=1092,V={2}:R=D,S=1014,V={3}:R=E,S=1260,V={4}:R=F,S=48,V={5}:",$C$2,$R$14,$C$4,$D59,$B59,T$14)</f>
        <v>Catégorie 1</v>
      </c>
      <c r="U59" s="16" t="str">
        <f>_xll.Assistant.XL.RIK_AC("INF04__;INF04@E=0,S=1076,G=0,T=0,P=0:@R=A,S=1260,V={0}:R=B,S=1018,V={1}:R=C,S=1092,V={2}:R=D,S=1014,V={3}:R=E,S=1260,V={4}:",$C$2,$R$14,$C$4,$D59,$B59)</f>
        <v/>
      </c>
      <c r="V59" s="16">
        <f>IFERROR(IF(TableauB15[[#This Row],[Rémunération annuelle ETP]]&gt;0,SUM(1/COUNTIF(TableauB15[Nom et Prénom],TableauB15[Nom et Prénom])),0),0)</f>
        <v>8.3333333333333329E-2</v>
      </c>
      <c r="W5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0" spans="2:23" x14ac:dyDescent="0.3">
      <c r="B60" s="15" t="s">
        <v>151</v>
      </c>
      <c r="C60" s="15">
        <v>201802</v>
      </c>
      <c r="D60" s="15" t="s">
        <v>166</v>
      </c>
      <c r="E60" s="15" t="s">
        <v>167</v>
      </c>
      <c r="F60" s="15" t="s">
        <v>28</v>
      </c>
      <c r="G60">
        <v>1</v>
      </c>
      <c r="H60" s="16">
        <v>1</v>
      </c>
      <c r="I60" s="16">
        <v>1</v>
      </c>
      <c r="J60" s="16">
        <v>2400</v>
      </c>
      <c r="K60" s="16">
        <v>0</v>
      </c>
      <c r="L60" s="16">
        <v>0</v>
      </c>
      <c r="M60" s="16">
        <f>IF(TableauB15[[#This Row],[ETP_FH]]&gt;0,IF(TableauB15[[#This Row],[ETP]]=TableauB15[[#This Row],[ETP_FH]],1,IF(TableauB15[[#This Row],[ETP]]=1,TableauB15[[#This Row],[ETP_FH]],IFERROR((TableauB15[[#This Row],[ETP_FH]]/TableauB15[[#This Row],[ETP]]),0)*1)),0)</f>
        <v>1</v>
      </c>
      <c r="N60" s="16">
        <f>IF(TableauB15[[#This Row],[ETP_FH]]&lt;0.001,0,1)</f>
        <v>1</v>
      </c>
      <c r="O6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6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60" s="170" t="str">
        <f>_xll.Assistant.XL.RIK_AC("INF04__;INF04@E=0,S=1253,G=0,T=0,P=0:@R=A,S=1260,V={0}:R=B,S=1018,V={1}:R=C,S=1092,V={2}:R=D,S=1014,V={3}:R=E,S=1260,V={4}:",$C$2,$P$14,$C$4,$D60,$B60)</f>
        <v/>
      </c>
      <c r="R60" s="16" t="str">
        <f>_xll.Assistant.XL.RIK_AC("INF04__;INF04@E=0,S=42,G=0,T=0,P=0:@R=A,S=1260,V={0}:R=B,S=1018,V={1}:R=C,S=1092,V={2}:R=D,S=1014,V={3}:R=E,S=1260,V={4}:",$C$2,$R$14,$C$4,$D60,$B60)</f>
        <v/>
      </c>
      <c r="S60" s="16" t="str">
        <f>_xll.Assistant.XL.RIK_AC("INF04__;INF04@E=0,S=1064,G=0,T=0,P=0:@R=A,S=1260,V={0}:R=B,S=1018,V={1}:R=C,S=1092,V={2}:R=D,S=1014,V={3}:R=E,S=1260,V={4}:",$C$2,$R$14,$C$4,$D60,$B60)</f>
        <v/>
      </c>
      <c r="T60" s="16" t="str">
        <f>_xll.Assistant.XL.RIK_AC("INF04__;INF04@E=0,S=49,G=0,T=0,P=0:@R=A,S=1260,V={0}:R=B,S=1018,V={1}:R=C,S=1092,V={2}:R=D,S=1014,V={3}:R=E,S=1260,V={4}:R=F,S=48,V={5}:",$C$2,$R$14,$C$4,$D60,$B60,T$14)</f>
        <v>Catégorie 1</v>
      </c>
      <c r="U60" s="16" t="str">
        <f>_xll.Assistant.XL.RIK_AC("INF04__;INF04@E=0,S=1076,G=0,T=0,P=0:@R=A,S=1260,V={0}:R=B,S=1018,V={1}:R=C,S=1092,V={2}:R=D,S=1014,V={3}:R=E,S=1260,V={4}:",$C$2,$R$14,$C$4,$D60,$B60)</f>
        <v>200</v>
      </c>
      <c r="V60" s="16">
        <f>IFERROR(IF(TableauB15[[#This Row],[Rémunération annuelle ETP]]&gt;0,SUM(1/COUNTIF(TableauB15[Nom et Prénom],TableauB15[Nom et Prénom])),0),0)</f>
        <v>8.3333333333333329E-2</v>
      </c>
      <c r="W6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1" spans="2:23" x14ac:dyDescent="0.3">
      <c r="B61" s="15" t="s">
        <v>151</v>
      </c>
      <c r="C61" s="15">
        <v>201802</v>
      </c>
      <c r="D61" s="15" t="s">
        <v>168</v>
      </c>
      <c r="E61" s="15" t="s">
        <v>169</v>
      </c>
      <c r="F61" s="15" t="s">
        <v>28</v>
      </c>
      <c r="G61">
        <v>1</v>
      </c>
      <c r="H61" s="16">
        <v>1</v>
      </c>
      <c r="I61" s="16">
        <v>1</v>
      </c>
      <c r="J61" s="16">
        <v>2500</v>
      </c>
      <c r="K61" s="16">
        <v>0</v>
      </c>
      <c r="L61" s="16">
        <v>0</v>
      </c>
      <c r="M61" s="16">
        <f>IF(TableauB15[[#This Row],[ETP_FH]]&gt;0,IF(TableauB15[[#This Row],[ETP]]=TableauB15[[#This Row],[ETP_FH]],1,IF(TableauB15[[#This Row],[ETP]]=1,TableauB15[[#This Row],[ETP_FH]],IFERROR((TableauB15[[#This Row],[ETP_FH]]/TableauB15[[#This Row],[ETP]]),0)*1)),0)</f>
        <v>1</v>
      </c>
      <c r="N61" s="16">
        <f>IF(TableauB15[[#This Row],[ETP_FH]]&lt;0.001,0,1)</f>
        <v>1</v>
      </c>
      <c r="O6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6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61" s="170" t="str">
        <f>_xll.Assistant.XL.RIK_AC("INF04__;INF04@E=0,S=1253,G=0,T=0,P=0:@R=A,S=1260,V={0}:R=B,S=1018,V={1}:R=C,S=1092,V={2}:R=D,S=1014,V={3}:R=E,S=1260,V={4}:",$C$2,$P$14,$C$4,$D61,$B61)</f>
        <v/>
      </c>
      <c r="R61" s="16" t="str">
        <f>_xll.Assistant.XL.RIK_AC("INF04__;INF04@E=0,S=42,G=0,T=0,P=0:@R=A,S=1260,V={0}:R=B,S=1018,V={1}:R=C,S=1092,V={2}:R=D,S=1014,V={3}:R=E,S=1260,V={4}:",$C$2,$R$14,$C$4,$D61,$B61)</f>
        <v/>
      </c>
      <c r="S61" s="16" t="str">
        <f>_xll.Assistant.XL.RIK_AC("INF04__;INF04@E=0,S=1064,G=0,T=0,P=0:@R=A,S=1260,V={0}:R=B,S=1018,V={1}:R=C,S=1092,V={2}:R=D,S=1014,V={3}:R=E,S=1260,V={4}:",$C$2,$R$14,$C$4,$D61,$B61)</f>
        <v/>
      </c>
      <c r="T61" s="16" t="str">
        <f>_xll.Assistant.XL.RIK_AC("INF04__;INF04@E=0,S=49,G=0,T=0,P=0:@R=A,S=1260,V={0}:R=B,S=1018,V={1}:R=C,S=1092,V={2}:R=D,S=1014,V={3}:R=E,S=1260,V={4}:R=F,S=48,V={5}:",$C$2,$R$14,$C$4,$D61,$B61,T$14)</f>
        <v>Catégorie 1</v>
      </c>
      <c r="U61" s="16" t="str">
        <f>_xll.Assistant.XL.RIK_AC("INF04__;INF04@E=0,S=1076,G=0,T=0,P=0:@R=A,S=1260,V={0}:R=B,S=1018,V={1}:R=C,S=1092,V={2}:R=D,S=1014,V={3}:R=E,S=1260,V={4}:",$C$2,$R$14,$C$4,$D61,$B61)</f>
        <v/>
      </c>
      <c r="V61" s="16">
        <f>IFERROR(IF(TableauB15[[#This Row],[Rémunération annuelle ETP]]&gt;0,SUM(1/COUNTIF(TableauB15[Nom et Prénom],TableauB15[Nom et Prénom])),0),0)</f>
        <v>8.3333333333333329E-2</v>
      </c>
      <c r="W6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2" spans="2:23" x14ac:dyDescent="0.3">
      <c r="B62" s="15" t="s">
        <v>151</v>
      </c>
      <c r="C62" s="15">
        <v>201802</v>
      </c>
      <c r="D62" s="15" t="s">
        <v>170</v>
      </c>
      <c r="E62" s="15" t="s">
        <v>171</v>
      </c>
      <c r="F62" s="15" t="s">
        <v>28</v>
      </c>
      <c r="G62">
        <v>1</v>
      </c>
      <c r="H62" s="16">
        <v>1</v>
      </c>
      <c r="I62" s="16">
        <v>1</v>
      </c>
      <c r="J62" s="16">
        <v>2600</v>
      </c>
      <c r="K62" s="16">
        <v>0</v>
      </c>
      <c r="L62" s="16">
        <v>0</v>
      </c>
      <c r="M62" s="16">
        <f>IF(TableauB15[[#This Row],[ETP_FH]]&gt;0,IF(TableauB15[[#This Row],[ETP]]=TableauB15[[#This Row],[ETP_FH]],1,IF(TableauB15[[#This Row],[ETP]]=1,TableauB15[[#This Row],[ETP_FH]],IFERROR((TableauB15[[#This Row],[ETP_FH]]/TableauB15[[#This Row],[ETP]]),0)*1)),0)</f>
        <v>1</v>
      </c>
      <c r="N62" s="16">
        <f>IF(TableauB15[[#This Row],[ETP_FH]]&lt;0.001,0,1)</f>
        <v>1</v>
      </c>
      <c r="O6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2600</v>
      </c>
      <c r="P6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62" s="170" t="str">
        <f>_xll.Assistant.XL.RIK_AC("INF04__;INF04@E=0,S=1253,G=0,T=0,P=0:@R=A,S=1260,V={0}:R=B,S=1018,V={1}:R=C,S=1092,V={2}:R=D,S=1014,V={3}:R=E,S=1260,V={4}:",$C$2,$P$14,$C$4,$D62,$B62)</f>
        <v/>
      </c>
      <c r="R62" s="16" t="str">
        <f>_xll.Assistant.XL.RIK_AC("INF04__;INF04@E=0,S=42,G=0,T=0,P=0:@R=A,S=1260,V={0}:R=B,S=1018,V={1}:R=C,S=1092,V={2}:R=D,S=1014,V={3}:R=E,S=1260,V={4}:",$C$2,$R$14,$C$4,$D62,$B62)</f>
        <v/>
      </c>
      <c r="S62" s="16" t="str">
        <f>_xll.Assistant.XL.RIK_AC("INF04__;INF04@E=0,S=1064,G=0,T=0,P=0:@R=A,S=1260,V={0}:R=B,S=1018,V={1}:R=C,S=1092,V={2}:R=D,S=1014,V={3}:R=E,S=1260,V={4}:",$C$2,$R$14,$C$4,$D62,$B62)</f>
        <v/>
      </c>
      <c r="T62" s="16" t="str">
        <f>_xll.Assistant.XL.RIK_AC("INF04__;INF04@E=0,S=49,G=0,T=0,P=0:@R=A,S=1260,V={0}:R=B,S=1018,V={1}:R=C,S=1092,V={2}:R=D,S=1014,V={3}:R=E,S=1260,V={4}:R=F,S=48,V={5}:",$C$2,$R$14,$C$4,$D62,$B62,T$14)</f>
        <v>Catégorie 1</v>
      </c>
      <c r="U62" s="16" t="str">
        <f>_xll.Assistant.XL.RIK_AC("INF04__;INF04@E=0,S=1076,G=0,T=0,P=0:@R=A,S=1260,V={0}:R=B,S=1018,V={1}:R=C,S=1092,V={2}:R=D,S=1014,V={3}:R=E,S=1260,V={4}:",$C$2,$R$14,$C$4,$D62,$B62)</f>
        <v/>
      </c>
      <c r="V62" s="16">
        <f>IFERROR(IF(TableauB15[[#This Row],[Rémunération annuelle ETP]]&gt;0,SUM(1/COUNTIF(TableauB15[Nom et Prénom],TableauB15[Nom et Prénom])),0),0)</f>
        <v>8.3333333333333329E-2</v>
      </c>
      <c r="W6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3" spans="2:23" x14ac:dyDescent="0.3">
      <c r="B63" s="15" t="s">
        <v>151</v>
      </c>
      <c r="C63" s="15">
        <v>201802</v>
      </c>
      <c r="D63" s="15" t="s">
        <v>172</v>
      </c>
      <c r="E63" s="15" t="s">
        <v>173</v>
      </c>
      <c r="F63" s="15" t="s">
        <v>28</v>
      </c>
      <c r="G63">
        <v>1</v>
      </c>
      <c r="H63" s="16">
        <v>1</v>
      </c>
      <c r="I63" s="16">
        <v>1</v>
      </c>
      <c r="J63" s="16">
        <v>2700</v>
      </c>
      <c r="K63" s="16">
        <v>0</v>
      </c>
      <c r="L63" s="16">
        <v>0</v>
      </c>
      <c r="M63" s="16">
        <f>IF(TableauB15[[#This Row],[ETP_FH]]&gt;0,IF(TableauB15[[#This Row],[ETP]]=TableauB15[[#This Row],[ETP_FH]],1,IF(TableauB15[[#This Row],[ETP]]=1,TableauB15[[#This Row],[ETP_FH]],IFERROR((TableauB15[[#This Row],[ETP_FH]]/TableauB15[[#This Row],[ETP]]),0)*1)),0)</f>
        <v>1</v>
      </c>
      <c r="N63" s="16">
        <f>IF(TableauB15[[#This Row],[ETP_FH]]&lt;0.001,0,1)</f>
        <v>1</v>
      </c>
      <c r="O6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2700</v>
      </c>
      <c r="P6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63" s="170" t="str">
        <f>_xll.Assistant.XL.RIK_AC("INF04__;INF04@E=0,S=1253,G=0,T=0,P=0:@R=A,S=1260,V={0}:R=B,S=1018,V={1}:R=C,S=1092,V={2}:R=D,S=1014,V={3}:R=E,S=1260,V={4}:",$C$2,$P$14,$C$4,$D63,$B63)</f>
        <v/>
      </c>
      <c r="R63" s="16" t="str">
        <f>_xll.Assistant.XL.RIK_AC("INF04__;INF04@E=0,S=42,G=0,T=0,P=0:@R=A,S=1260,V={0}:R=B,S=1018,V={1}:R=C,S=1092,V={2}:R=D,S=1014,V={3}:R=E,S=1260,V={4}:",$C$2,$R$14,$C$4,$D63,$B63)</f>
        <v/>
      </c>
      <c r="S63" s="16" t="str">
        <f>_xll.Assistant.XL.RIK_AC("INF04__;INF04@E=0,S=1064,G=0,T=0,P=0:@R=A,S=1260,V={0}:R=B,S=1018,V={1}:R=C,S=1092,V={2}:R=D,S=1014,V={3}:R=E,S=1260,V={4}:",$C$2,$R$14,$C$4,$D63,$B63)</f>
        <v/>
      </c>
      <c r="T63" s="16" t="str">
        <f>_xll.Assistant.XL.RIK_AC("INF04__;INF04@E=0,S=49,G=0,T=0,P=0:@R=A,S=1260,V={0}:R=B,S=1018,V={1}:R=C,S=1092,V={2}:R=D,S=1014,V={3}:R=E,S=1260,V={4}:R=F,S=48,V={5}:",$C$2,$R$14,$C$4,$D63,$B63,T$14)</f>
        <v>Catégorie 3</v>
      </c>
      <c r="U63" s="16" t="str">
        <f>_xll.Assistant.XL.RIK_AC("INF04__;INF04@E=0,S=1076,G=0,T=0,P=0:@R=A,S=1260,V={0}:R=B,S=1018,V={1}:R=C,S=1092,V={2}:R=D,S=1014,V={3}:R=E,S=1260,V={4}:",$C$2,$R$14,$C$4,$D63,$B63)</f>
        <v/>
      </c>
      <c r="V63" s="16">
        <f>IFERROR(IF(TableauB15[[#This Row],[Rémunération annuelle ETP]]&gt;0,SUM(1/COUNTIF(TableauB15[Nom et Prénom],TableauB15[Nom et Prénom])),0),0)</f>
        <v>8.3333333333333329E-2</v>
      </c>
      <c r="W6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4" spans="2:23" x14ac:dyDescent="0.3">
      <c r="B64" s="15" t="s">
        <v>151</v>
      </c>
      <c r="C64" s="15">
        <v>201802</v>
      </c>
      <c r="D64" s="15" t="s">
        <v>174</v>
      </c>
      <c r="E64" s="15" t="s">
        <v>175</v>
      </c>
      <c r="F64" s="15" t="s">
        <v>28</v>
      </c>
      <c r="G64">
        <v>1</v>
      </c>
      <c r="H64" s="16">
        <v>1</v>
      </c>
      <c r="I64" s="16">
        <v>1</v>
      </c>
      <c r="J64" s="16">
        <v>2800</v>
      </c>
      <c r="K64" s="16">
        <v>0</v>
      </c>
      <c r="L64" s="16">
        <v>0</v>
      </c>
      <c r="M64" s="16">
        <f>IF(TableauB15[[#This Row],[ETP_FH]]&gt;0,IF(TableauB15[[#This Row],[ETP]]=TableauB15[[#This Row],[ETP_FH]],1,IF(TableauB15[[#This Row],[ETP]]=1,TableauB15[[#This Row],[ETP_FH]],IFERROR((TableauB15[[#This Row],[ETP_FH]]/TableauB15[[#This Row],[ETP]]),0)*1)),0)</f>
        <v>1</v>
      </c>
      <c r="N64" s="16">
        <f>IF(TableauB15[[#This Row],[ETP_FH]]&lt;0.001,0,1)</f>
        <v>1</v>
      </c>
      <c r="O6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2800</v>
      </c>
      <c r="P6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64" s="170" t="str">
        <f>_xll.Assistant.XL.RIK_AC("INF04__;INF04@E=0,S=1253,G=0,T=0,P=0:@R=A,S=1260,V={0}:R=B,S=1018,V={1}:R=C,S=1092,V={2}:R=D,S=1014,V={3}:R=E,S=1260,V={4}:",$C$2,$P$14,$C$4,$D64,$B64)</f>
        <v/>
      </c>
      <c r="R64" s="16" t="str">
        <f>_xll.Assistant.XL.RIK_AC("INF04__;INF04@E=0,S=42,G=0,T=0,P=0:@R=A,S=1260,V={0}:R=B,S=1018,V={1}:R=C,S=1092,V={2}:R=D,S=1014,V={3}:R=E,S=1260,V={4}:",$C$2,$R$14,$C$4,$D64,$B64)</f>
        <v/>
      </c>
      <c r="S64" s="16" t="str">
        <f>_xll.Assistant.XL.RIK_AC("INF04__;INF04@E=0,S=1064,G=0,T=0,P=0:@R=A,S=1260,V={0}:R=B,S=1018,V={1}:R=C,S=1092,V={2}:R=D,S=1014,V={3}:R=E,S=1260,V={4}:",$C$2,$R$14,$C$4,$D64,$B64)</f>
        <v/>
      </c>
      <c r="T64" s="16" t="str">
        <f>_xll.Assistant.XL.RIK_AC("INF04__;INF04@E=0,S=49,G=0,T=0,P=0:@R=A,S=1260,V={0}:R=B,S=1018,V={1}:R=C,S=1092,V={2}:R=D,S=1014,V={3}:R=E,S=1260,V={4}:R=F,S=48,V={5}:",$C$2,$R$14,$C$4,$D64,$B64,T$14)</f>
        <v>Catégorie 3</v>
      </c>
      <c r="U64" s="16" t="str">
        <f>_xll.Assistant.XL.RIK_AC("INF04__;INF04@E=0,S=1076,G=0,T=0,P=0:@R=A,S=1260,V={0}:R=B,S=1018,V={1}:R=C,S=1092,V={2}:R=D,S=1014,V={3}:R=E,S=1260,V={4}:",$C$2,$R$14,$C$4,$D64,$B64)</f>
        <v/>
      </c>
      <c r="V64" s="16">
        <f>IFERROR(IF(TableauB15[[#This Row],[Rémunération annuelle ETP]]&gt;0,SUM(1/COUNTIF(TableauB15[Nom et Prénom],TableauB15[Nom et Prénom])),0),0)</f>
        <v>8.3333333333333329E-2</v>
      </c>
      <c r="W6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5" spans="2:23" x14ac:dyDescent="0.3">
      <c r="B65" s="15" t="s">
        <v>151</v>
      </c>
      <c r="C65" s="15">
        <v>201802</v>
      </c>
      <c r="D65" s="15" t="s">
        <v>176</v>
      </c>
      <c r="E65" s="15" t="s">
        <v>177</v>
      </c>
      <c r="F65" s="15" t="s">
        <v>28</v>
      </c>
      <c r="G65">
        <v>1</v>
      </c>
      <c r="H65" s="16">
        <v>1</v>
      </c>
      <c r="I65" s="16">
        <v>1</v>
      </c>
      <c r="J65" s="16">
        <v>2900</v>
      </c>
      <c r="K65" s="16">
        <v>0</v>
      </c>
      <c r="L65" s="16">
        <v>0</v>
      </c>
      <c r="M65" s="16">
        <f>IF(TableauB15[[#This Row],[ETP_FH]]&gt;0,IF(TableauB15[[#This Row],[ETP]]=TableauB15[[#This Row],[ETP_FH]],1,IF(TableauB15[[#This Row],[ETP]]=1,TableauB15[[#This Row],[ETP_FH]],IFERROR((TableauB15[[#This Row],[ETP_FH]]/TableauB15[[#This Row],[ETP]]),0)*1)),0)</f>
        <v>1</v>
      </c>
      <c r="N65" s="16">
        <f>IF(TableauB15[[#This Row],[ETP_FH]]&lt;0.001,0,1)</f>
        <v>1</v>
      </c>
      <c r="O6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2900</v>
      </c>
      <c r="P6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65" s="170" t="str">
        <f>_xll.Assistant.XL.RIK_AC("INF04__;INF04@E=0,S=1253,G=0,T=0,P=0:@R=A,S=1260,V={0}:R=B,S=1018,V={1}:R=C,S=1092,V={2}:R=D,S=1014,V={3}:R=E,S=1260,V={4}:",$C$2,$P$14,$C$4,$D65,$B65)</f>
        <v/>
      </c>
      <c r="R65" s="16" t="str">
        <f>_xll.Assistant.XL.RIK_AC("INF04__;INF04@E=0,S=42,G=0,T=0,P=0:@R=A,S=1260,V={0}:R=B,S=1018,V={1}:R=C,S=1092,V={2}:R=D,S=1014,V={3}:R=E,S=1260,V={4}:",$C$2,$R$14,$C$4,$D65,$B65)</f>
        <v/>
      </c>
      <c r="S65" s="16" t="str">
        <f>_xll.Assistant.XL.RIK_AC("INF04__;INF04@E=0,S=1064,G=0,T=0,P=0:@R=A,S=1260,V={0}:R=B,S=1018,V={1}:R=C,S=1092,V={2}:R=D,S=1014,V={3}:R=E,S=1260,V={4}:",$C$2,$R$14,$C$4,$D65,$B65)</f>
        <v/>
      </c>
      <c r="T65" s="16" t="str">
        <f>_xll.Assistant.XL.RIK_AC("INF04__;INF04@E=0,S=49,G=0,T=0,P=0:@R=A,S=1260,V={0}:R=B,S=1018,V={1}:R=C,S=1092,V={2}:R=D,S=1014,V={3}:R=E,S=1260,V={4}:R=F,S=48,V={5}:",$C$2,$R$14,$C$4,$D65,$B65,T$14)</f>
        <v>Catégorie 5</v>
      </c>
      <c r="U65" s="16" t="str">
        <f>_xll.Assistant.XL.RIK_AC("INF04__;INF04@E=0,S=1076,G=0,T=0,P=0:@R=A,S=1260,V={0}:R=B,S=1018,V={1}:R=C,S=1092,V={2}:R=D,S=1014,V={3}:R=E,S=1260,V={4}:",$C$2,$R$14,$C$4,$D65,$B65)</f>
        <v/>
      </c>
      <c r="V65" s="16">
        <f>IFERROR(IF(TableauB15[[#This Row],[Rémunération annuelle ETP]]&gt;0,SUM(1/COUNTIF(TableauB15[Nom et Prénom],TableauB15[Nom et Prénom])),0),0)</f>
        <v>8.3333333333333329E-2</v>
      </c>
      <c r="W6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6" spans="2:23" x14ac:dyDescent="0.3">
      <c r="B66" s="15" t="s">
        <v>151</v>
      </c>
      <c r="C66" s="15">
        <v>201802</v>
      </c>
      <c r="D66" s="15" t="s">
        <v>178</v>
      </c>
      <c r="E66" s="15" t="s">
        <v>179</v>
      </c>
      <c r="F66" s="15" t="s">
        <v>27</v>
      </c>
      <c r="G66">
        <v>1</v>
      </c>
      <c r="H66" s="16">
        <v>0.8</v>
      </c>
      <c r="I66" s="16">
        <v>0.8</v>
      </c>
      <c r="J66" s="16">
        <v>1200</v>
      </c>
      <c r="K66" s="16">
        <v>0</v>
      </c>
      <c r="L66" s="16">
        <v>0</v>
      </c>
      <c r="M66" s="16">
        <f>IF(TableauB15[[#This Row],[ETP_FH]]&gt;0,IF(TableauB15[[#This Row],[ETP]]=TableauB15[[#This Row],[ETP_FH]],1,IF(TableauB15[[#This Row],[ETP]]=1,TableauB15[[#This Row],[ETP_FH]],IFERROR((TableauB15[[#This Row],[ETP_FH]]/TableauB15[[#This Row],[ETP]]),0)*1)),0)</f>
        <v>1</v>
      </c>
      <c r="N66" s="16">
        <f>IF(TableauB15[[#This Row],[ETP_FH]]&lt;0.001,0,1)</f>
        <v>1</v>
      </c>
      <c r="O6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6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66" s="170" t="str">
        <f>_xll.Assistant.XL.RIK_AC("INF04__;INF04@E=0,S=1253,G=0,T=0,P=0:@R=A,S=1260,V={0}:R=B,S=1018,V={1}:R=C,S=1092,V={2}:R=D,S=1014,V={3}:R=E,S=1260,V={4}:",$C$2,$P$14,$C$4,$D66,$B66)</f>
        <v/>
      </c>
      <c r="R66" s="16" t="str">
        <f>_xll.Assistant.XL.RIK_AC("INF04__;INF04@E=0,S=42,G=0,T=0,P=0:@R=A,S=1260,V={0}:R=B,S=1018,V={1}:R=C,S=1092,V={2}:R=D,S=1014,V={3}:R=E,S=1260,V={4}:",$C$2,$R$14,$C$4,$D66,$B66)</f>
        <v/>
      </c>
      <c r="S66" s="16" t="str">
        <f>_xll.Assistant.XL.RIK_AC("INF04__;INF04@E=0,S=1064,G=0,T=0,P=0:@R=A,S=1260,V={0}:R=B,S=1018,V={1}:R=C,S=1092,V={2}:R=D,S=1014,V={3}:R=E,S=1260,V={4}:",$C$2,$R$14,$C$4,$D66,$B66)</f>
        <v/>
      </c>
      <c r="T66" s="16" t="str">
        <f>_xll.Assistant.XL.RIK_AC("INF04__;INF04@E=0,S=49,G=0,T=0,P=0:@R=A,S=1260,V={0}:R=B,S=1018,V={1}:R=C,S=1092,V={2}:R=D,S=1014,V={3}:R=E,S=1260,V={4}:R=F,S=48,V={5}:",$C$2,$R$14,$C$4,$D66,$B66,T$14)</f>
        <v>Catégorie 1</v>
      </c>
      <c r="U66" s="16" t="str">
        <f>_xll.Assistant.XL.RIK_AC("INF04__;INF04@E=0,S=1076,G=0,T=0,P=0:@R=A,S=1260,V={0}:R=B,S=1018,V={1}:R=C,S=1092,V={2}:R=D,S=1014,V={3}:R=E,S=1260,V={4}:",$C$2,$R$14,$C$4,$D66,$B66)</f>
        <v/>
      </c>
      <c r="V66" s="16">
        <f>IFERROR(IF(TableauB15[[#This Row],[Rémunération annuelle ETP]]&gt;0,SUM(1/COUNTIF(TableauB15[Nom et Prénom],TableauB15[Nom et Prénom])),0),0)</f>
        <v>8.3333333333333329E-2</v>
      </c>
      <c r="W6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7" spans="2:23" x14ac:dyDescent="0.3">
      <c r="B67" s="15" t="s">
        <v>151</v>
      </c>
      <c r="C67" s="15">
        <v>201802</v>
      </c>
      <c r="D67" s="15" t="s">
        <v>180</v>
      </c>
      <c r="E67" s="15" t="s">
        <v>181</v>
      </c>
      <c r="F67" s="15" t="s">
        <v>28</v>
      </c>
      <c r="G67">
        <v>1</v>
      </c>
      <c r="H67" s="16">
        <v>1</v>
      </c>
      <c r="I67" s="16">
        <v>1</v>
      </c>
      <c r="J67" s="16">
        <v>3000</v>
      </c>
      <c r="K67" s="16">
        <v>0</v>
      </c>
      <c r="L67" s="16">
        <v>0</v>
      </c>
      <c r="M67" s="16">
        <f>IF(TableauB15[[#This Row],[ETP_FH]]&gt;0,IF(TableauB15[[#This Row],[ETP]]=TableauB15[[#This Row],[ETP_FH]],1,IF(TableauB15[[#This Row],[ETP]]=1,TableauB15[[#This Row],[ETP_FH]],IFERROR((TableauB15[[#This Row],[ETP_FH]]/TableauB15[[#This Row],[ETP]]),0)*1)),0)</f>
        <v>1</v>
      </c>
      <c r="N67" s="16">
        <f>IF(TableauB15[[#This Row],[ETP_FH]]&lt;0.001,0,1)</f>
        <v>1</v>
      </c>
      <c r="O6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3000</v>
      </c>
      <c r="P6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67" s="170" t="str">
        <f>_xll.Assistant.XL.RIK_AC("INF04__;INF04@E=0,S=1253,G=0,T=0,P=0:@R=A,S=1260,V={0}:R=B,S=1018,V={1}:R=C,S=1092,V={2}:R=D,S=1014,V={3}:R=E,S=1260,V={4}:",$C$2,$P$14,$C$4,$D67,$B67)</f>
        <v/>
      </c>
      <c r="R67" s="16" t="str">
        <f>_xll.Assistant.XL.RIK_AC("INF04__;INF04@E=0,S=42,G=0,T=0,P=0:@R=A,S=1260,V={0}:R=B,S=1018,V={1}:R=C,S=1092,V={2}:R=D,S=1014,V={3}:R=E,S=1260,V={4}:",$C$2,$R$14,$C$4,$D67,$B67)</f>
        <v/>
      </c>
      <c r="S67" s="16" t="str">
        <f>_xll.Assistant.XL.RIK_AC("INF04__;INF04@E=0,S=1064,G=0,T=0,P=0:@R=A,S=1260,V={0}:R=B,S=1018,V={1}:R=C,S=1092,V={2}:R=D,S=1014,V={3}:R=E,S=1260,V={4}:",$C$2,$R$14,$C$4,$D67,$B67)</f>
        <v/>
      </c>
      <c r="T67" s="16" t="str">
        <f>_xll.Assistant.XL.RIK_AC("INF04__;INF04@E=0,S=49,G=0,T=0,P=0:@R=A,S=1260,V={0}:R=B,S=1018,V={1}:R=C,S=1092,V={2}:R=D,S=1014,V={3}:R=E,S=1260,V={4}:R=F,S=48,V={5}:",$C$2,$R$14,$C$4,$D67,$B67,T$14)</f>
        <v>Catégorie 3</v>
      </c>
      <c r="U67" s="16" t="str">
        <f>_xll.Assistant.XL.RIK_AC("INF04__;INF04@E=0,S=1076,G=0,T=0,P=0:@R=A,S=1260,V={0}:R=B,S=1018,V={1}:R=C,S=1092,V={2}:R=D,S=1014,V={3}:R=E,S=1260,V={4}:",$C$2,$R$14,$C$4,$D67,$B67)</f>
        <v>300</v>
      </c>
      <c r="V67" s="16">
        <f>IFERROR(IF(TableauB15[[#This Row],[Rémunération annuelle ETP]]&gt;0,SUM(1/COUNTIF(TableauB15[Nom et Prénom],TableauB15[Nom et Prénom])),0),0)</f>
        <v>8.3333333333333329E-2</v>
      </c>
      <c r="W6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8" spans="2:23" x14ac:dyDescent="0.3">
      <c r="B68" s="15" t="s">
        <v>151</v>
      </c>
      <c r="C68" s="15">
        <v>201802</v>
      </c>
      <c r="D68" s="15" t="s">
        <v>182</v>
      </c>
      <c r="E68" s="15" t="s">
        <v>183</v>
      </c>
      <c r="F68" s="15" t="s">
        <v>28</v>
      </c>
      <c r="G68">
        <v>1</v>
      </c>
      <c r="H68" s="16">
        <v>1</v>
      </c>
      <c r="I68" s="16">
        <v>1</v>
      </c>
      <c r="J68" s="16">
        <v>2500</v>
      </c>
      <c r="K68" s="16">
        <v>0</v>
      </c>
      <c r="L68" s="16">
        <v>0</v>
      </c>
      <c r="M68" s="16">
        <f>IF(TableauB15[[#This Row],[ETP_FH]]&gt;0,IF(TableauB15[[#This Row],[ETP]]=TableauB15[[#This Row],[ETP_FH]],1,IF(TableauB15[[#This Row],[ETP]]=1,TableauB15[[#This Row],[ETP_FH]],IFERROR((TableauB15[[#This Row],[ETP_FH]]/TableauB15[[#This Row],[ETP]]),0)*1)),0)</f>
        <v>1</v>
      </c>
      <c r="N68" s="16">
        <f>IF(TableauB15[[#This Row],[ETP_FH]]&lt;0.001,0,1)</f>
        <v>1</v>
      </c>
      <c r="O6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6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68" s="170" t="str">
        <f>_xll.Assistant.XL.RIK_AC("INF04__;INF04@E=0,S=1253,G=0,T=0,P=0:@R=A,S=1260,V={0}:R=B,S=1018,V={1}:R=C,S=1092,V={2}:R=D,S=1014,V={3}:R=E,S=1260,V={4}:",$C$2,$P$14,$C$4,$D68,$B68)</f>
        <v/>
      </c>
      <c r="R68" s="16" t="str">
        <f>_xll.Assistant.XL.RIK_AC("INF04__;INF04@E=0,S=42,G=0,T=0,P=0:@R=A,S=1260,V={0}:R=B,S=1018,V={1}:R=C,S=1092,V={2}:R=D,S=1014,V={3}:R=E,S=1260,V={4}:",$C$2,$R$14,$C$4,$D68,$B68)</f>
        <v/>
      </c>
      <c r="S68" s="16" t="str">
        <f>_xll.Assistant.XL.RIK_AC("INF04__;INF04@E=0,S=1064,G=0,T=0,P=0:@R=A,S=1260,V={0}:R=B,S=1018,V={1}:R=C,S=1092,V={2}:R=D,S=1014,V={3}:R=E,S=1260,V={4}:",$C$2,$R$14,$C$4,$D68,$B68)</f>
        <v/>
      </c>
      <c r="T68" s="16" t="str">
        <f>_xll.Assistant.XL.RIK_AC("INF04__;INF04@E=0,S=49,G=0,T=0,P=0:@R=A,S=1260,V={0}:R=B,S=1018,V={1}:R=C,S=1092,V={2}:R=D,S=1014,V={3}:R=E,S=1260,V={4}:R=F,S=48,V={5}:",$C$2,$R$14,$C$4,$D68,$B68,T$14)</f>
        <v>Catégorie 0</v>
      </c>
      <c r="U68" s="16" t="str">
        <f>_xll.Assistant.XL.RIK_AC("INF04__;INF04@E=0,S=1076,G=0,T=0,P=0:@R=A,S=1260,V={0}:R=B,S=1018,V={1}:R=C,S=1092,V={2}:R=D,S=1014,V={3}:R=E,S=1260,V={4}:",$C$2,$R$14,$C$4,$D68,$B68)</f>
        <v/>
      </c>
      <c r="V68" s="16">
        <f>IFERROR(IF(TableauB15[[#This Row],[Rémunération annuelle ETP]]&gt;0,SUM(1/COUNTIF(TableauB15[Nom et Prénom],TableauB15[Nom et Prénom])),0),0)</f>
        <v>8.3333333333333329E-2</v>
      </c>
      <c r="W6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69" spans="2:23" x14ac:dyDescent="0.3">
      <c r="B69" s="15" t="s">
        <v>151</v>
      </c>
      <c r="C69" s="15">
        <v>201802</v>
      </c>
      <c r="D69" s="15" t="s">
        <v>184</v>
      </c>
      <c r="E69" s="15" t="s">
        <v>185</v>
      </c>
      <c r="F69" s="15" t="s">
        <v>27</v>
      </c>
      <c r="G69">
        <v>1</v>
      </c>
      <c r="H69" s="16">
        <v>1</v>
      </c>
      <c r="I69" s="16">
        <v>1</v>
      </c>
      <c r="J69" s="16">
        <v>3100</v>
      </c>
      <c r="K69" s="16">
        <v>0</v>
      </c>
      <c r="L69" s="16">
        <v>0</v>
      </c>
      <c r="M69" s="16">
        <f>IF(TableauB15[[#This Row],[ETP_FH]]&gt;0,IF(TableauB15[[#This Row],[ETP]]=TableauB15[[#This Row],[ETP_FH]],1,IF(TableauB15[[#This Row],[ETP]]=1,TableauB15[[#This Row],[ETP_FH]],IFERROR((TableauB15[[#This Row],[ETP_FH]]/TableauB15[[#This Row],[ETP]]),0)*1)),0)</f>
        <v>1</v>
      </c>
      <c r="N69" s="16">
        <f>IF(TableauB15[[#This Row],[ETP_FH]]&lt;0.001,0,1)</f>
        <v>1</v>
      </c>
      <c r="O6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3100</v>
      </c>
      <c r="P6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69" s="170" t="str">
        <f>_xll.Assistant.XL.RIK_AC("INF04__;INF04@E=0,S=1253,G=0,T=0,P=0:@R=A,S=1260,V={0}:R=B,S=1018,V={1}:R=C,S=1092,V={2}:R=D,S=1014,V={3}:R=E,S=1260,V={4}:",$C$2,$P$14,$C$4,$D69,$B69)</f>
        <v/>
      </c>
      <c r="R69" s="16" t="str">
        <f>_xll.Assistant.XL.RIK_AC("INF04__;INF04@E=0,S=42,G=0,T=0,P=0:@R=A,S=1260,V={0}:R=B,S=1018,V={1}:R=C,S=1092,V={2}:R=D,S=1014,V={3}:R=E,S=1260,V={4}:",$C$2,$R$14,$C$4,$D69,$B69)</f>
        <v/>
      </c>
      <c r="S69" s="16" t="str">
        <f>_xll.Assistant.XL.RIK_AC("INF04__;INF04@E=0,S=1064,G=0,T=0,P=0:@R=A,S=1260,V={0}:R=B,S=1018,V={1}:R=C,S=1092,V={2}:R=D,S=1014,V={3}:R=E,S=1260,V={4}:",$C$2,$R$14,$C$4,$D69,$B69)</f>
        <v/>
      </c>
      <c r="T69" s="16" t="str">
        <f>_xll.Assistant.XL.RIK_AC("INF04__;INF04@E=0,S=49,G=0,T=0,P=0:@R=A,S=1260,V={0}:R=B,S=1018,V={1}:R=C,S=1092,V={2}:R=D,S=1014,V={3}:R=E,S=1260,V={4}:R=F,S=48,V={5}:",$C$2,$R$14,$C$4,$D69,$B69,T$14)</f>
        <v>Catégorie 3</v>
      </c>
      <c r="U69" s="16" t="str">
        <f>_xll.Assistant.XL.RIK_AC("INF04__;INF04@E=0,S=1076,G=0,T=0,P=0:@R=A,S=1260,V={0}:R=B,S=1018,V={1}:R=C,S=1092,V={2}:R=D,S=1014,V={3}:R=E,S=1260,V={4}:",$C$2,$R$14,$C$4,$D69,$B69)</f>
        <v/>
      </c>
      <c r="V69" s="16">
        <f>IFERROR(IF(TableauB15[[#This Row],[Rémunération annuelle ETP]]&gt;0,SUM(1/COUNTIF(TableauB15[Nom et Prénom],TableauB15[Nom et Prénom])),0),0)</f>
        <v>8.3333333333333329E-2</v>
      </c>
      <c r="W6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0" spans="2:23" x14ac:dyDescent="0.3">
      <c r="B70" s="15" t="s">
        <v>151</v>
      </c>
      <c r="C70" s="15">
        <v>201802</v>
      </c>
      <c r="D70" s="15" t="s">
        <v>186</v>
      </c>
      <c r="E70" s="15" t="s">
        <v>187</v>
      </c>
      <c r="F70" s="15" t="s">
        <v>27</v>
      </c>
      <c r="G70">
        <v>1</v>
      </c>
      <c r="H70" s="16">
        <v>0.8</v>
      </c>
      <c r="I70" s="16">
        <v>0.8</v>
      </c>
      <c r="J70" s="16">
        <v>3200</v>
      </c>
      <c r="K70" s="16">
        <v>0</v>
      </c>
      <c r="L70" s="16">
        <v>0</v>
      </c>
      <c r="M70" s="16">
        <f>IF(TableauB15[[#This Row],[ETP_FH]]&gt;0,IF(TableauB15[[#This Row],[ETP]]=TableauB15[[#This Row],[ETP_FH]],1,IF(TableauB15[[#This Row],[ETP]]=1,TableauB15[[#This Row],[ETP_FH]],IFERROR((TableauB15[[#This Row],[ETP_FH]]/TableauB15[[#This Row],[ETP]]),0)*1)),0)</f>
        <v>1</v>
      </c>
      <c r="N70" s="16">
        <f>IF(TableauB15[[#This Row],[ETP_FH]]&lt;0.001,0,1)</f>
        <v>1</v>
      </c>
      <c r="O7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4000</v>
      </c>
      <c r="P7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70" s="170" t="str">
        <f>_xll.Assistant.XL.RIK_AC("INF04__;INF04@E=0,S=1253,G=0,T=0,P=0:@R=A,S=1260,V={0}:R=B,S=1018,V={1}:R=C,S=1092,V={2}:R=D,S=1014,V={3}:R=E,S=1260,V={4}:",$C$2,$P$14,$C$4,$D70,$B70)</f>
        <v/>
      </c>
      <c r="R70" s="16" t="str">
        <f>_xll.Assistant.XL.RIK_AC("INF04__;INF04@E=0,S=42,G=0,T=0,P=0:@R=A,S=1260,V={0}:R=B,S=1018,V={1}:R=C,S=1092,V={2}:R=D,S=1014,V={3}:R=E,S=1260,V={4}:",$C$2,$R$14,$C$4,$D70,$B70)</f>
        <v/>
      </c>
      <c r="S70" s="16" t="str">
        <f>_xll.Assistant.XL.RIK_AC("INF04__;INF04@E=0,S=1064,G=0,T=0,P=0:@R=A,S=1260,V={0}:R=B,S=1018,V={1}:R=C,S=1092,V={2}:R=D,S=1014,V={3}:R=E,S=1260,V={4}:",$C$2,$R$14,$C$4,$D70,$B70)</f>
        <v/>
      </c>
      <c r="T70" s="16" t="str">
        <f>_xll.Assistant.XL.RIK_AC("INF04__;INF04@E=0,S=49,G=0,T=0,P=0:@R=A,S=1260,V={0}:R=B,S=1018,V={1}:R=C,S=1092,V={2}:R=D,S=1014,V={3}:R=E,S=1260,V={4}:R=F,S=48,V={5}:",$C$2,$R$14,$C$4,$D70,$B70,T$14)</f>
        <v>Catégorie 2</v>
      </c>
      <c r="U70" s="16" t="str">
        <f>_xll.Assistant.XL.RIK_AC("INF04__;INF04@E=0,S=1076,G=0,T=0,P=0:@R=A,S=1260,V={0}:R=B,S=1018,V={1}:R=C,S=1092,V={2}:R=D,S=1014,V={3}:R=E,S=1260,V={4}:",$C$2,$R$14,$C$4,$D70,$B70)</f>
        <v/>
      </c>
      <c r="V70" s="16">
        <f>IFERROR(IF(TableauB15[[#This Row],[Rémunération annuelle ETP]]&gt;0,SUM(1/COUNTIF(TableauB15[Nom et Prénom],TableauB15[Nom et Prénom])),0),0)</f>
        <v>8.3333333333333329E-2</v>
      </c>
      <c r="W7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1" spans="2:23" x14ac:dyDescent="0.3">
      <c r="B71" s="15" t="s">
        <v>151</v>
      </c>
      <c r="C71" s="15">
        <v>201802</v>
      </c>
      <c r="D71" s="15" t="s">
        <v>188</v>
      </c>
      <c r="E71" s="15" t="s">
        <v>189</v>
      </c>
      <c r="F71" s="15" t="s">
        <v>27</v>
      </c>
      <c r="G71">
        <v>1</v>
      </c>
      <c r="H71" s="16">
        <v>1</v>
      </c>
      <c r="I71" s="16">
        <v>1</v>
      </c>
      <c r="J71" s="16">
        <v>2300</v>
      </c>
      <c r="K71" s="16">
        <v>0</v>
      </c>
      <c r="L71" s="16">
        <v>0</v>
      </c>
      <c r="M71" s="16">
        <f>IF(TableauB15[[#This Row],[ETP_FH]]&gt;0,IF(TableauB15[[#This Row],[ETP]]=TableauB15[[#This Row],[ETP_FH]],1,IF(TableauB15[[#This Row],[ETP]]=1,TableauB15[[#This Row],[ETP_FH]],IFERROR((TableauB15[[#This Row],[ETP_FH]]/TableauB15[[#This Row],[ETP]]),0)*1)),0)</f>
        <v>1</v>
      </c>
      <c r="N71" s="16">
        <f>IF(TableauB15[[#This Row],[ETP_FH]]&lt;0.001,0,1)</f>
        <v>1</v>
      </c>
      <c r="O7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7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71" s="170" t="str">
        <f>_xll.Assistant.XL.RIK_AC("INF04__;INF04@E=0,S=1253,G=0,T=0,P=0:@R=A,S=1260,V={0}:R=B,S=1018,V={1}:R=C,S=1092,V={2}:R=D,S=1014,V={3}:R=E,S=1260,V={4}:",$C$2,$P$14,$C$4,$D71,$B71)</f>
        <v/>
      </c>
      <c r="R71" s="16" t="str">
        <f>_xll.Assistant.XL.RIK_AC("INF04__;INF04@E=0,S=42,G=0,T=0,P=0:@R=A,S=1260,V={0}:R=B,S=1018,V={1}:R=C,S=1092,V={2}:R=D,S=1014,V={3}:R=E,S=1260,V={4}:",$C$2,$R$14,$C$4,$D71,$B71)</f>
        <v/>
      </c>
      <c r="S71" s="16" t="str">
        <f>_xll.Assistant.XL.RIK_AC("INF04__;INF04@E=0,S=1064,G=0,T=0,P=0:@R=A,S=1260,V={0}:R=B,S=1018,V={1}:R=C,S=1092,V={2}:R=D,S=1014,V={3}:R=E,S=1260,V={4}:",$C$2,$R$14,$C$4,$D71,$B71)</f>
        <v/>
      </c>
      <c r="T71" s="16" t="str">
        <f>_xll.Assistant.XL.RIK_AC("INF04__;INF04@E=0,S=49,G=0,T=0,P=0:@R=A,S=1260,V={0}:R=B,S=1018,V={1}:R=C,S=1092,V={2}:R=D,S=1014,V={3}:R=E,S=1260,V={4}:R=F,S=48,V={5}:",$C$2,$R$14,$C$4,$D71,$B71,T$14)</f>
        <v>Catégorie 0</v>
      </c>
      <c r="U71" s="16" t="str">
        <f>_xll.Assistant.XL.RIK_AC("INF04__;INF04@E=0,S=1076,G=0,T=0,P=0:@R=A,S=1260,V={0}:R=B,S=1018,V={1}:R=C,S=1092,V={2}:R=D,S=1014,V={3}:R=E,S=1260,V={4}:",$C$2,$R$14,$C$4,$D71,$B71)</f>
        <v/>
      </c>
      <c r="V71" s="16">
        <f>IFERROR(IF(TableauB15[[#This Row],[Rémunération annuelle ETP]]&gt;0,SUM(1/COUNTIF(TableauB15[Nom et Prénom],TableauB15[Nom et Prénom])),0),0)</f>
        <v>8.3333333333333329E-2</v>
      </c>
      <c r="W7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2" spans="2:23" x14ac:dyDescent="0.3">
      <c r="B72" s="15" t="s">
        <v>151</v>
      </c>
      <c r="C72" s="15">
        <v>201802</v>
      </c>
      <c r="D72" s="15" t="s">
        <v>190</v>
      </c>
      <c r="E72" s="15" t="s">
        <v>191</v>
      </c>
      <c r="F72" s="15" t="s">
        <v>27</v>
      </c>
      <c r="G72">
        <v>1</v>
      </c>
      <c r="H72" s="16">
        <v>1</v>
      </c>
      <c r="I72" s="16">
        <v>1</v>
      </c>
      <c r="J72" s="16">
        <v>2400</v>
      </c>
      <c r="K72" s="16">
        <v>0</v>
      </c>
      <c r="L72" s="16">
        <v>0</v>
      </c>
      <c r="M72" s="16">
        <f>IF(TableauB15[[#This Row],[ETP_FH]]&gt;0,IF(TableauB15[[#This Row],[ETP]]=TableauB15[[#This Row],[ETP_FH]],1,IF(TableauB15[[#This Row],[ETP]]=1,TableauB15[[#This Row],[ETP_FH]],IFERROR((TableauB15[[#This Row],[ETP_FH]]/TableauB15[[#This Row],[ETP]]),0)*1)),0)</f>
        <v>1</v>
      </c>
      <c r="N72" s="16">
        <f>IF(TableauB15[[#This Row],[ETP_FH]]&lt;0.001,0,1)</f>
        <v>1</v>
      </c>
      <c r="O7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7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72" s="170" t="str">
        <f>_xll.Assistant.XL.RIK_AC("INF04__;INF04@E=0,S=1253,G=0,T=0,P=0:@R=A,S=1260,V={0}:R=B,S=1018,V={1}:R=C,S=1092,V={2}:R=D,S=1014,V={3}:R=E,S=1260,V={4}:",$C$2,$P$14,$C$4,$D72,$B72)</f>
        <v/>
      </c>
      <c r="R72" s="16" t="str">
        <f>_xll.Assistant.XL.RIK_AC("INF04__;INF04@E=0,S=42,G=0,T=0,P=0:@R=A,S=1260,V={0}:R=B,S=1018,V={1}:R=C,S=1092,V={2}:R=D,S=1014,V={3}:R=E,S=1260,V={4}:",$C$2,$R$14,$C$4,$D72,$B72)</f>
        <v/>
      </c>
      <c r="S72" s="16" t="str">
        <f>_xll.Assistant.XL.RIK_AC("INF04__;INF04@E=0,S=1064,G=0,T=0,P=0:@R=A,S=1260,V={0}:R=B,S=1018,V={1}:R=C,S=1092,V={2}:R=D,S=1014,V={3}:R=E,S=1260,V={4}:",$C$2,$R$14,$C$4,$D72,$B72)</f>
        <v/>
      </c>
      <c r="T72" s="16" t="str">
        <f>_xll.Assistant.XL.RIK_AC("INF04__;INF04@E=0,S=49,G=0,T=0,P=0:@R=A,S=1260,V={0}:R=B,S=1018,V={1}:R=C,S=1092,V={2}:R=D,S=1014,V={3}:R=E,S=1260,V={4}:R=F,S=48,V={5}:",$C$2,$R$14,$C$4,$D72,$B72,T$14)</f>
        <v>Catégorie 0</v>
      </c>
      <c r="U72" s="16" t="str">
        <f>_xll.Assistant.XL.RIK_AC("INF04__;INF04@E=0,S=1076,G=0,T=0,P=0:@R=A,S=1260,V={0}:R=B,S=1018,V={1}:R=C,S=1092,V={2}:R=D,S=1014,V={3}:R=E,S=1260,V={4}:",$C$2,$R$14,$C$4,$D72,$B72)</f>
        <v/>
      </c>
      <c r="V72" s="16">
        <f>IFERROR(IF(TableauB15[[#This Row],[Rémunération annuelle ETP]]&gt;0,SUM(1/COUNTIF(TableauB15[Nom et Prénom],TableauB15[Nom et Prénom])),0),0)</f>
        <v>8.3333333333333329E-2</v>
      </c>
      <c r="W7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3" spans="2:23" x14ac:dyDescent="0.3">
      <c r="B73" s="15" t="s">
        <v>151</v>
      </c>
      <c r="C73" s="15">
        <v>201802</v>
      </c>
      <c r="D73" s="15" t="s">
        <v>192</v>
      </c>
      <c r="E73" s="15" t="s">
        <v>193</v>
      </c>
      <c r="F73" s="15" t="s">
        <v>27</v>
      </c>
      <c r="G73">
        <v>1</v>
      </c>
      <c r="H73" s="16">
        <v>1</v>
      </c>
      <c r="I73" s="16">
        <v>1</v>
      </c>
      <c r="J73" s="16">
        <v>2500</v>
      </c>
      <c r="K73" s="16">
        <v>0</v>
      </c>
      <c r="L73" s="16">
        <v>0</v>
      </c>
      <c r="M73" s="16">
        <f>IF(TableauB15[[#This Row],[ETP_FH]]&gt;0,IF(TableauB15[[#This Row],[ETP]]=TableauB15[[#This Row],[ETP_FH]],1,IF(TableauB15[[#This Row],[ETP]]=1,TableauB15[[#This Row],[ETP_FH]],IFERROR((TableauB15[[#This Row],[ETP_FH]]/TableauB15[[#This Row],[ETP]]),0)*1)),0)</f>
        <v>1</v>
      </c>
      <c r="N73" s="16">
        <f>IF(TableauB15[[#This Row],[ETP_FH]]&lt;0.001,0,1)</f>
        <v>1</v>
      </c>
      <c r="O7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7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73" s="170" t="str">
        <f>_xll.Assistant.XL.RIK_AC("INF04__;INF04@E=0,S=1253,G=0,T=0,P=0:@R=A,S=1260,V={0}:R=B,S=1018,V={1}:R=C,S=1092,V={2}:R=D,S=1014,V={3}:R=E,S=1260,V={4}:",$C$2,$P$14,$C$4,$D73,$B73)</f>
        <v/>
      </c>
      <c r="R73" s="16" t="str">
        <f>_xll.Assistant.XL.RIK_AC("INF04__;INF04@E=0,S=42,G=0,T=0,P=0:@R=A,S=1260,V={0}:R=B,S=1018,V={1}:R=C,S=1092,V={2}:R=D,S=1014,V={3}:R=E,S=1260,V={4}:",$C$2,$R$14,$C$4,$D73,$B73)</f>
        <v/>
      </c>
      <c r="S73" s="16" t="str">
        <f>_xll.Assistant.XL.RIK_AC("INF04__;INF04@E=0,S=1064,G=0,T=0,P=0:@R=A,S=1260,V={0}:R=B,S=1018,V={1}:R=C,S=1092,V={2}:R=D,S=1014,V={3}:R=E,S=1260,V={4}:",$C$2,$R$14,$C$4,$D73,$B73)</f>
        <v/>
      </c>
      <c r="T73" s="16" t="str">
        <f>_xll.Assistant.XL.RIK_AC("INF04__;INF04@E=0,S=49,G=0,T=0,P=0:@R=A,S=1260,V={0}:R=B,S=1018,V={1}:R=C,S=1092,V={2}:R=D,S=1014,V={3}:R=E,S=1260,V={4}:R=F,S=48,V={5}:",$C$2,$R$14,$C$4,$D73,$B73,T$14)</f>
        <v>Catégorie 0</v>
      </c>
      <c r="U73" s="16" t="str">
        <f>_xll.Assistant.XL.RIK_AC("INF04__;INF04@E=0,S=1076,G=0,T=0,P=0:@R=A,S=1260,V={0}:R=B,S=1018,V={1}:R=C,S=1092,V={2}:R=D,S=1014,V={3}:R=E,S=1260,V={4}:",$C$2,$R$14,$C$4,$D73,$B73)</f>
        <v/>
      </c>
      <c r="V73" s="16">
        <f>IFERROR(IF(TableauB15[[#This Row],[Rémunération annuelle ETP]]&gt;0,SUM(1/COUNTIF(TableauB15[Nom et Prénom],TableauB15[Nom et Prénom])),0),0)</f>
        <v>8.3333333333333329E-2</v>
      </c>
      <c r="W7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4" spans="2:23" x14ac:dyDescent="0.3">
      <c r="B74" s="15" t="s">
        <v>151</v>
      </c>
      <c r="C74" s="15">
        <v>201802</v>
      </c>
      <c r="D74" s="15" t="s">
        <v>194</v>
      </c>
      <c r="E74" s="15" t="s">
        <v>195</v>
      </c>
      <c r="F74" s="15" t="s">
        <v>27</v>
      </c>
      <c r="G74">
        <v>1</v>
      </c>
      <c r="H74" s="16">
        <v>1</v>
      </c>
      <c r="I74" s="16">
        <v>1</v>
      </c>
      <c r="J74" s="16">
        <v>3300</v>
      </c>
      <c r="K74" s="16">
        <v>0</v>
      </c>
      <c r="L74" s="16">
        <v>0</v>
      </c>
      <c r="M74" s="16">
        <f>IF(TableauB15[[#This Row],[ETP_FH]]&gt;0,IF(TableauB15[[#This Row],[ETP]]=TableauB15[[#This Row],[ETP_FH]],1,IF(TableauB15[[#This Row],[ETP]]=1,TableauB15[[#This Row],[ETP_FH]],IFERROR((TableauB15[[#This Row],[ETP_FH]]/TableauB15[[#This Row],[ETP]]),0)*1)),0)</f>
        <v>1</v>
      </c>
      <c r="N74" s="16">
        <f>IF(TableauB15[[#This Row],[ETP_FH]]&lt;0.001,0,1)</f>
        <v>1</v>
      </c>
      <c r="O7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7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74" s="170" t="str">
        <f>_xll.Assistant.XL.RIK_AC("INF04__;INF04@E=0,S=1253,G=0,T=0,P=0:@R=A,S=1260,V={0}:R=B,S=1018,V={1}:R=C,S=1092,V={2}:R=D,S=1014,V={3}:R=E,S=1260,V={4}:",$C$2,$P$14,$C$4,$D74,$B74)</f>
        <v/>
      </c>
      <c r="R74" s="16" t="str">
        <f>_xll.Assistant.XL.RIK_AC("INF04__;INF04@E=0,S=42,G=0,T=0,P=0:@R=A,S=1260,V={0}:R=B,S=1018,V={1}:R=C,S=1092,V={2}:R=D,S=1014,V={3}:R=E,S=1260,V={4}:",$C$2,$R$14,$C$4,$D74,$B74)</f>
        <v>Ingénieur et cadre</v>
      </c>
      <c r="S74" s="16" t="str">
        <f>_xll.Assistant.XL.RIK_AC("INF04__;INF04@E=0,S=1064,G=0,T=0,P=0:@R=A,S=1260,V={0}:R=B,S=1018,V={1}:R=C,S=1092,V={2}:R=D,S=1014,V={3}:R=E,S=1260,V={4}:",$C$2,$R$14,$C$4,$D74,$B74)</f>
        <v/>
      </c>
      <c r="T74" s="16" t="str">
        <f>_xll.Assistant.XL.RIK_AC("INF04__;INF04@E=0,S=49,G=0,T=0,P=0:@R=A,S=1260,V={0}:R=B,S=1018,V={1}:R=C,S=1092,V={2}:R=D,S=1014,V={3}:R=E,S=1260,V={4}:R=F,S=48,V={5}:",$C$2,$R$14,$C$4,$D74,$B74,T$14)</f>
        <v>Catégorie 2</v>
      </c>
      <c r="U74" s="16" t="str">
        <f>_xll.Assistant.XL.RIK_AC("INF04__;INF04@E=0,S=1076,G=0,T=0,P=0:@R=A,S=1260,V={0}:R=B,S=1018,V={1}:R=C,S=1092,V={2}:R=D,S=1014,V={3}:R=E,S=1260,V={4}:",$C$2,$R$14,$C$4,$D74,$B74)</f>
        <v>300</v>
      </c>
      <c r="V74" s="16">
        <f>IFERROR(IF(TableauB15[[#This Row],[Rémunération annuelle ETP]]&gt;0,SUM(1/COUNTIF(TableauB15[Nom et Prénom],TableauB15[Nom et Prénom])),0),0)</f>
        <v>8.3333333333333329E-2</v>
      </c>
      <c r="W7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5" spans="2:23" x14ac:dyDescent="0.3">
      <c r="B75" s="15" t="s">
        <v>151</v>
      </c>
      <c r="C75" s="15">
        <v>201802</v>
      </c>
      <c r="D75" s="15" t="s">
        <v>196</v>
      </c>
      <c r="E75" s="15" t="s">
        <v>197</v>
      </c>
      <c r="F75" s="15" t="s">
        <v>27</v>
      </c>
      <c r="G75">
        <v>1</v>
      </c>
      <c r="H75" s="16">
        <v>1</v>
      </c>
      <c r="I75" s="16">
        <v>0.76920588235294118</v>
      </c>
      <c r="J75" s="16">
        <v>3400</v>
      </c>
      <c r="K75" s="16">
        <v>0</v>
      </c>
      <c r="L75" s="16">
        <v>0</v>
      </c>
      <c r="M75" s="16">
        <f>IF(TableauB15[[#This Row],[ETP_FH]]&gt;0,IF(TableauB15[[#This Row],[ETP]]=TableauB15[[#This Row],[ETP_FH]],1,IF(TableauB15[[#This Row],[ETP]]=1,TableauB15[[#This Row],[ETP_FH]],IFERROR((TableauB15[[#This Row],[ETP_FH]]/TableauB15[[#This Row],[ETP]]),0)*1)),0)</f>
        <v>0.76920588235294118</v>
      </c>
      <c r="N75" s="16">
        <f>IF(TableauB15[[#This Row],[ETP_FH]]&lt;0.001,0,1)</f>
        <v>1</v>
      </c>
      <c r="O7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4420.1430046266205</v>
      </c>
      <c r="P7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75" s="170" t="str">
        <f>_xll.Assistant.XL.RIK_AC("INF04__;INF04@E=0,S=1253,G=0,T=0,P=0:@R=A,S=1260,V={0}:R=B,S=1018,V={1}:R=C,S=1092,V={2}:R=D,S=1014,V={3}:R=E,S=1260,V={4}:",$C$2,$P$14,$C$4,$D75,$B75)</f>
        <v/>
      </c>
      <c r="R75" s="16" t="str">
        <f>_xll.Assistant.XL.RIK_AC("INF04__;INF04@E=0,S=42,G=0,T=0,P=0:@R=A,S=1260,V={0}:R=B,S=1018,V={1}:R=C,S=1092,V={2}:R=D,S=1014,V={3}:R=E,S=1260,V={4}:",$C$2,$R$14,$C$4,$D75,$B75)</f>
        <v/>
      </c>
      <c r="S75" s="16" t="str">
        <f>_xll.Assistant.XL.RIK_AC("INF04__;INF04@E=0,S=1064,G=0,T=0,P=0:@R=A,S=1260,V={0}:R=B,S=1018,V={1}:R=C,S=1092,V={2}:R=D,S=1014,V={3}:R=E,S=1260,V={4}:",$C$2,$R$14,$C$4,$D75,$B75)</f>
        <v/>
      </c>
      <c r="T75" s="16" t="str">
        <f>_xll.Assistant.XL.RIK_AC("INF04__;INF04@E=0,S=49,G=0,T=0,P=0:@R=A,S=1260,V={0}:R=B,S=1018,V={1}:R=C,S=1092,V={2}:R=D,S=1014,V={3}:R=E,S=1260,V={4}:R=F,S=48,V={5}:",$C$2,$R$14,$C$4,$D75,$B75,T$14)</f>
        <v>Catégorie 2</v>
      </c>
      <c r="U75" s="16" t="str">
        <f>_xll.Assistant.XL.RIK_AC("INF04__;INF04@E=0,S=1076,G=0,T=0,P=0:@R=A,S=1260,V={0}:R=B,S=1018,V={1}:R=C,S=1092,V={2}:R=D,S=1014,V={3}:R=E,S=1260,V={4}:",$C$2,$R$14,$C$4,$D75,$B75)</f>
        <v/>
      </c>
      <c r="V75" s="16">
        <f>IFERROR(IF(TableauB15[[#This Row],[Rémunération annuelle ETP]]&gt;0,SUM(1/COUNTIF(TableauB15[Nom et Prénom],TableauB15[Nom et Prénom])),0),0)</f>
        <v>8.3333333333333329E-2</v>
      </c>
      <c r="W7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6" spans="2:23" x14ac:dyDescent="0.3">
      <c r="B76" s="15" t="s">
        <v>151</v>
      </c>
      <c r="C76" s="15">
        <v>201802</v>
      </c>
      <c r="D76" s="15" t="s">
        <v>198</v>
      </c>
      <c r="E76" s="15" t="s">
        <v>199</v>
      </c>
      <c r="F76" s="15" t="s">
        <v>27</v>
      </c>
      <c r="G76">
        <v>1</v>
      </c>
      <c r="H76" s="16">
        <v>1</v>
      </c>
      <c r="I76" s="16">
        <v>1</v>
      </c>
      <c r="J76" s="16">
        <v>3500</v>
      </c>
      <c r="K76" s="16">
        <v>0</v>
      </c>
      <c r="L76" s="16">
        <v>0</v>
      </c>
      <c r="M76" s="16">
        <f>IF(TableauB15[[#This Row],[ETP_FH]]&gt;0,IF(TableauB15[[#This Row],[ETP]]=TableauB15[[#This Row],[ETP_FH]],1,IF(TableauB15[[#This Row],[ETP]]=1,TableauB15[[#This Row],[ETP_FH]],IFERROR((TableauB15[[#This Row],[ETP_FH]]/TableauB15[[#This Row],[ETP]]),0)*1)),0)</f>
        <v>1</v>
      </c>
      <c r="N76" s="16">
        <f>IF(TableauB15[[#This Row],[ETP_FH]]&lt;0.001,0,1)</f>
        <v>1</v>
      </c>
      <c r="O7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3500</v>
      </c>
      <c r="P7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76" s="170" t="str">
        <f>_xll.Assistant.XL.RIK_AC("INF04__;INF04@E=0,S=1253,G=0,T=0,P=0:@R=A,S=1260,V={0}:R=B,S=1018,V={1}:R=C,S=1092,V={2}:R=D,S=1014,V={3}:R=E,S=1260,V={4}:",$C$2,$P$14,$C$4,$D76,$B76)</f>
        <v/>
      </c>
      <c r="R76" s="16" t="str">
        <f>_xll.Assistant.XL.RIK_AC("INF04__;INF04@E=0,S=42,G=0,T=0,P=0:@R=A,S=1260,V={0}:R=B,S=1018,V={1}:R=C,S=1092,V={2}:R=D,S=1014,V={3}:R=E,S=1260,V={4}:",$C$2,$R$14,$C$4,$D76,$B76)</f>
        <v>Ingénieur et cadre</v>
      </c>
      <c r="S76" s="16" t="str">
        <f>_xll.Assistant.XL.RIK_AC("INF04__;INF04@E=0,S=1064,G=0,T=0,P=0:@R=A,S=1260,V={0}:R=B,S=1018,V={1}:R=C,S=1092,V={2}:R=D,S=1014,V={3}:R=E,S=1260,V={4}:",$C$2,$R$14,$C$4,$D76,$B76)</f>
        <v/>
      </c>
      <c r="T76" s="16" t="str">
        <f>_xll.Assistant.XL.RIK_AC("INF04__;INF04@E=0,S=49,G=0,T=0,P=0:@R=A,S=1260,V={0}:R=B,S=1018,V={1}:R=C,S=1092,V={2}:R=D,S=1014,V={3}:R=E,S=1260,V={4}:R=F,S=48,V={5}:",$C$2,$R$14,$C$4,$D76,$B76,T$14)</f>
        <v>Catégorie 4</v>
      </c>
      <c r="U76" s="16" t="str">
        <f>_xll.Assistant.XL.RIK_AC("INF04__;INF04@E=0,S=1076,G=0,T=0,P=0:@R=A,S=1260,V={0}:R=B,S=1018,V={1}:R=C,S=1092,V={2}:R=D,S=1014,V={3}:R=E,S=1260,V={4}:",$C$2,$R$14,$C$4,$D76,$B76)</f>
        <v/>
      </c>
      <c r="V76" s="16">
        <f>IFERROR(IF(TableauB15[[#This Row],[Rémunération annuelle ETP]]&gt;0,SUM(1/COUNTIF(TableauB15[Nom et Prénom],TableauB15[Nom et Prénom])),0),0)</f>
        <v>8.3333333333333329E-2</v>
      </c>
      <c r="W7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7" spans="2:23" x14ac:dyDescent="0.3">
      <c r="B77" s="15" t="s">
        <v>151</v>
      </c>
      <c r="C77" s="15">
        <v>201802</v>
      </c>
      <c r="D77" s="15" t="s">
        <v>200</v>
      </c>
      <c r="E77" s="15" t="s">
        <v>201</v>
      </c>
      <c r="F77" s="15" t="s">
        <v>28</v>
      </c>
      <c r="G77">
        <v>1</v>
      </c>
      <c r="H77" s="16">
        <v>1</v>
      </c>
      <c r="I77" s="16">
        <v>1</v>
      </c>
      <c r="J77" s="16">
        <v>1300</v>
      </c>
      <c r="K77" s="16">
        <v>0</v>
      </c>
      <c r="L77" s="16">
        <v>0</v>
      </c>
      <c r="M77" s="16">
        <f>IF(TableauB15[[#This Row],[ETP_FH]]&gt;0,IF(TableauB15[[#This Row],[ETP]]=TableauB15[[#This Row],[ETP_FH]],1,IF(TableauB15[[#This Row],[ETP]]=1,TableauB15[[#This Row],[ETP_FH]],IFERROR((TableauB15[[#This Row],[ETP_FH]]/TableauB15[[#This Row],[ETP]]),0)*1)),0)</f>
        <v>1</v>
      </c>
      <c r="N77" s="16">
        <f>IF(TableauB15[[#This Row],[ETP_FH]]&lt;0.001,0,1)</f>
        <v>1</v>
      </c>
      <c r="O7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1300</v>
      </c>
      <c r="P7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77" s="170" t="str">
        <f>_xll.Assistant.XL.RIK_AC("INF04__;INF04@E=0,S=1253,G=0,T=0,P=0:@R=A,S=1260,V={0}:R=B,S=1018,V={1}:R=C,S=1092,V={2}:R=D,S=1014,V={3}:R=E,S=1260,V={4}:",$C$2,$P$14,$C$4,$D77,$B77)</f>
        <v/>
      </c>
      <c r="R77" s="16" t="str">
        <f>_xll.Assistant.XL.RIK_AC("INF04__;INF04@E=0,S=42,G=0,T=0,P=0:@R=A,S=1260,V={0}:R=B,S=1018,V={1}:R=C,S=1092,V={2}:R=D,S=1014,V={3}:R=E,S=1260,V={4}:",$C$2,$R$14,$C$4,$D77,$B77)</f>
        <v/>
      </c>
      <c r="S77" s="16" t="str">
        <f>_xll.Assistant.XL.RIK_AC("INF04__;INF04@E=0,S=1064,G=0,T=0,P=0:@R=A,S=1260,V={0}:R=B,S=1018,V={1}:R=C,S=1092,V={2}:R=D,S=1014,V={3}:R=E,S=1260,V={4}:",$C$2,$R$14,$C$4,$D77,$B77)</f>
        <v/>
      </c>
      <c r="T77" s="16" t="str">
        <f>_xll.Assistant.XL.RIK_AC("INF04__;INF04@E=0,S=49,G=0,T=0,P=0:@R=A,S=1260,V={0}:R=B,S=1018,V={1}:R=C,S=1092,V={2}:R=D,S=1014,V={3}:R=E,S=1260,V={4}:R=F,S=48,V={5}:",$C$2,$R$14,$C$4,$D77,$B77,T$14)</f>
        <v>Catégorie 0</v>
      </c>
      <c r="U77" s="16" t="str">
        <f>_xll.Assistant.XL.RIK_AC("INF04__;INF04@E=0,S=1076,G=0,T=0,P=0:@R=A,S=1260,V={0}:R=B,S=1018,V={1}:R=C,S=1092,V={2}:R=D,S=1014,V={3}:R=E,S=1260,V={4}:",$C$2,$R$14,$C$4,$D77,$B77)</f>
        <v/>
      </c>
      <c r="V77" s="16">
        <f>IFERROR(IF(TableauB15[[#This Row],[Rémunération annuelle ETP]]&gt;0,SUM(1/COUNTIF(TableauB15[Nom et Prénom],TableauB15[Nom et Prénom])),0),0)</f>
        <v>8.3333333333333329E-2</v>
      </c>
      <c r="W7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8" spans="2:23" x14ac:dyDescent="0.3">
      <c r="B78" s="15" t="s">
        <v>151</v>
      </c>
      <c r="C78" s="15">
        <v>201802</v>
      </c>
      <c r="D78" s="15" t="s">
        <v>202</v>
      </c>
      <c r="E78" s="15" t="s">
        <v>203</v>
      </c>
      <c r="F78" s="15" t="s">
        <v>27</v>
      </c>
      <c r="G78">
        <v>1</v>
      </c>
      <c r="H78" s="16">
        <v>1</v>
      </c>
      <c r="I78" s="16">
        <v>1</v>
      </c>
      <c r="J78" s="16">
        <v>1100</v>
      </c>
      <c r="K78" s="16">
        <v>0</v>
      </c>
      <c r="L78" s="16">
        <v>0</v>
      </c>
      <c r="M78" s="16">
        <f>IF(TableauB15[[#This Row],[ETP_FH]]&gt;0,IF(TableauB15[[#This Row],[ETP]]=TableauB15[[#This Row],[ETP_FH]],1,IF(TableauB15[[#This Row],[ETP]]=1,TableauB15[[#This Row],[ETP_FH]],IFERROR((TableauB15[[#This Row],[ETP_FH]]/TableauB15[[#This Row],[ETP]]),0)*1)),0)</f>
        <v>1</v>
      </c>
      <c r="N78" s="16">
        <f>IF(TableauB15[[#This Row],[ETP_FH]]&lt;0.001,0,1)</f>
        <v>1</v>
      </c>
      <c r="O7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7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78" s="170" t="str">
        <f>_xll.Assistant.XL.RIK_AC("INF04__;INF04@E=0,S=1253,G=0,T=0,P=0:@R=A,S=1260,V={0}:R=B,S=1018,V={1}:R=C,S=1092,V={2}:R=D,S=1014,V={3}:R=E,S=1260,V={4}:",$C$2,$P$14,$C$4,$D78,$B78)</f>
        <v/>
      </c>
      <c r="R78" s="16" t="str">
        <f>_xll.Assistant.XL.RIK_AC("INF04__;INF04@E=0,S=42,G=0,T=0,P=0:@R=A,S=1260,V={0}:R=B,S=1018,V={1}:R=C,S=1092,V={2}:R=D,S=1014,V={3}:R=E,S=1260,V={4}:",$C$2,$R$14,$C$4,$D78,$B78)</f>
        <v/>
      </c>
      <c r="S78" s="16" t="str">
        <f>_xll.Assistant.XL.RIK_AC("INF04__;INF04@E=0,S=1064,G=0,T=0,P=0:@R=A,S=1260,V={0}:R=B,S=1018,V={1}:R=C,S=1092,V={2}:R=D,S=1014,V={3}:R=E,S=1260,V={4}:",$C$2,$R$14,$C$4,$D78,$B78)</f>
        <v/>
      </c>
      <c r="T78" s="16" t="str">
        <f>_xll.Assistant.XL.RIK_AC("INF04__;INF04@E=0,S=49,G=0,T=0,P=0:@R=A,S=1260,V={0}:R=B,S=1018,V={1}:R=C,S=1092,V={2}:R=D,S=1014,V={3}:R=E,S=1260,V={4}:R=F,S=48,V={5}:",$C$2,$R$14,$C$4,$D78,$B78,T$14)</f>
        <v>Catégorie 0</v>
      </c>
      <c r="U78" s="16" t="str">
        <f>_xll.Assistant.XL.RIK_AC("INF04__;INF04@E=0,S=1076,G=0,T=0,P=0:@R=A,S=1260,V={0}:R=B,S=1018,V={1}:R=C,S=1092,V={2}:R=D,S=1014,V={3}:R=E,S=1260,V={4}:",$C$2,$R$14,$C$4,$D78,$B78)</f>
        <v/>
      </c>
      <c r="V78" s="16">
        <f>IFERROR(IF(TableauB15[[#This Row],[Rémunération annuelle ETP]]&gt;0,SUM(1/COUNTIF(TableauB15[Nom et Prénom],TableauB15[Nom et Prénom])),0),0)</f>
        <v>8.3333333333333329E-2</v>
      </c>
      <c r="W7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79" spans="2:23" x14ac:dyDescent="0.3">
      <c r="B79" s="15" t="s">
        <v>151</v>
      </c>
      <c r="C79" s="15">
        <v>201802</v>
      </c>
      <c r="D79" s="15" t="s">
        <v>204</v>
      </c>
      <c r="E79" s="15" t="s">
        <v>205</v>
      </c>
      <c r="F79" s="15" t="s">
        <v>28</v>
      </c>
      <c r="G79">
        <v>1</v>
      </c>
      <c r="H79" s="16">
        <v>0.8</v>
      </c>
      <c r="I79" s="16">
        <v>0.8</v>
      </c>
      <c r="J79" s="16">
        <v>1400</v>
      </c>
      <c r="K79" s="16">
        <v>0</v>
      </c>
      <c r="L79" s="16">
        <v>0</v>
      </c>
      <c r="M79" s="16">
        <f>IF(TableauB15[[#This Row],[ETP_FH]]&gt;0,IF(TableauB15[[#This Row],[ETP]]=TableauB15[[#This Row],[ETP_FH]],1,IF(TableauB15[[#This Row],[ETP]]=1,TableauB15[[#This Row],[ETP_FH]],IFERROR((TableauB15[[#This Row],[ETP_FH]]/TableauB15[[#This Row],[ETP]]),0)*1)),0)</f>
        <v>1</v>
      </c>
      <c r="N79" s="16">
        <f>IF(TableauB15[[#This Row],[ETP_FH]]&lt;0.001,0,1)</f>
        <v>1</v>
      </c>
      <c r="O7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1750</v>
      </c>
      <c r="P7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79" s="170" t="str">
        <f>_xll.Assistant.XL.RIK_AC("INF04__;INF04@E=0,S=1253,G=0,T=0,P=0:@R=A,S=1260,V={0}:R=B,S=1018,V={1}:R=C,S=1092,V={2}:R=D,S=1014,V={3}:R=E,S=1260,V={4}:",$C$2,$P$14,$C$4,$D79,$B79)</f>
        <v/>
      </c>
      <c r="R79" s="16" t="str">
        <f>_xll.Assistant.XL.RIK_AC("INF04__;INF04@E=0,S=42,G=0,T=0,P=0:@R=A,S=1260,V={0}:R=B,S=1018,V={1}:R=C,S=1092,V={2}:R=D,S=1014,V={3}:R=E,S=1260,V={4}:",$C$2,$R$14,$C$4,$D79,$B79)</f>
        <v/>
      </c>
      <c r="S79" s="16" t="str">
        <f>_xll.Assistant.XL.RIK_AC("INF04__;INF04@E=0,S=1064,G=0,T=0,P=0:@R=A,S=1260,V={0}:R=B,S=1018,V={1}:R=C,S=1092,V={2}:R=D,S=1014,V={3}:R=E,S=1260,V={4}:",$C$2,$R$14,$C$4,$D79,$B79)</f>
        <v/>
      </c>
      <c r="T79" s="16" t="str">
        <f>_xll.Assistant.XL.RIK_AC("INF04__;INF04@E=0,S=49,G=0,T=0,P=0:@R=A,S=1260,V={0}:R=B,S=1018,V={1}:R=C,S=1092,V={2}:R=D,S=1014,V={3}:R=E,S=1260,V={4}:R=F,S=48,V={5}:",$C$2,$R$14,$C$4,$D79,$B79,T$14)</f>
        <v>Catégorie 1</v>
      </c>
      <c r="U79" s="16" t="str">
        <f>_xll.Assistant.XL.RIK_AC("INF04__;INF04@E=0,S=1076,G=0,T=0,P=0:@R=A,S=1260,V={0}:R=B,S=1018,V={1}:R=C,S=1092,V={2}:R=D,S=1014,V={3}:R=E,S=1260,V={4}:",$C$2,$R$14,$C$4,$D79,$B79)</f>
        <v/>
      </c>
      <c r="V79" s="16">
        <f>IFERROR(IF(TableauB15[[#This Row],[Rémunération annuelle ETP]]&gt;0,SUM(1/COUNTIF(TableauB15[Nom et Prénom],TableauB15[Nom et Prénom])),0),0)</f>
        <v>8.3333333333333329E-2</v>
      </c>
      <c r="W7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0" spans="2:23" x14ac:dyDescent="0.3">
      <c r="B80" s="15" t="s">
        <v>151</v>
      </c>
      <c r="C80" s="15">
        <v>201802</v>
      </c>
      <c r="D80" s="15" t="s">
        <v>206</v>
      </c>
      <c r="E80" s="15" t="s">
        <v>207</v>
      </c>
      <c r="F80" s="15" t="s">
        <v>28</v>
      </c>
      <c r="G80">
        <v>1</v>
      </c>
      <c r="H80" s="16">
        <v>1</v>
      </c>
      <c r="I80" s="16">
        <v>1</v>
      </c>
      <c r="J80" s="16">
        <v>1500</v>
      </c>
      <c r="K80" s="16">
        <v>0</v>
      </c>
      <c r="L80" s="16">
        <v>0</v>
      </c>
      <c r="M80" s="16">
        <f>IF(TableauB15[[#This Row],[ETP_FH]]&gt;0,IF(TableauB15[[#This Row],[ETP]]=TableauB15[[#This Row],[ETP_FH]],1,IF(TableauB15[[#This Row],[ETP]]=1,TableauB15[[#This Row],[ETP_FH]],IFERROR((TableauB15[[#This Row],[ETP_FH]]/TableauB15[[#This Row],[ETP]]),0)*1)),0)</f>
        <v>1</v>
      </c>
      <c r="N80" s="16">
        <f>IF(TableauB15[[#This Row],[ETP_FH]]&lt;0.001,0,1)</f>
        <v>1</v>
      </c>
      <c r="O8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8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80" s="170" t="str">
        <f>_xll.Assistant.XL.RIK_AC("INF04__;INF04@E=0,S=1253,G=0,T=0,P=0:@R=A,S=1260,V={0}:R=B,S=1018,V={1}:R=C,S=1092,V={2}:R=D,S=1014,V={3}:R=E,S=1260,V={4}:",$C$2,$P$14,$C$4,$D80,$B80)</f>
        <v/>
      </c>
      <c r="R80" s="16" t="str">
        <f>_xll.Assistant.XL.RIK_AC("INF04__;INF04@E=0,S=42,G=0,T=0,P=0:@R=A,S=1260,V={0}:R=B,S=1018,V={1}:R=C,S=1092,V={2}:R=D,S=1014,V={3}:R=E,S=1260,V={4}:",$C$2,$R$14,$C$4,$D80,$B80)</f>
        <v/>
      </c>
      <c r="S80" s="16" t="str">
        <f>_xll.Assistant.XL.RIK_AC("INF04__;INF04@E=0,S=1064,G=0,T=0,P=0:@R=A,S=1260,V={0}:R=B,S=1018,V={1}:R=C,S=1092,V={2}:R=D,S=1014,V={3}:R=E,S=1260,V={4}:",$C$2,$R$14,$C$4,$D80,$B80)</f>
        <v/>
      </c>
      <c r="T80" s="16" t="str">
        <f>_xll.Assistant.XL.RIK_AC("INF04__;INF04@E=0,S=49,G=0,T=0,P=0:@R=A,S=1260,V={0}:R=B,S=1018,V={1}:R=C,S=1092,V={2}:R=D,S=1014,V={3}:R=E,S=1260,V={4}:R=F,S=48,V={5}:",$C$2,$R$14,$C$4,$D80,$B80,T$14)</f>
        <v>Catégorie 1</v>
      </c>
      <c r="U80" s="16" t="str">
        <f>_xll.Assistant.XL.RIK_AC("INF04__;INF04@E=0,S=1076,G=0,T=0,P=0:@R=A,S=1260,V={0}:R=B,S=1018,V={1}:R=C,S=1092,V={2}:R=D,S=1014,V={3}:R=E,S=1260,V={4}:",$C$2,$R$14,$C$4,$D80,$B80)</f>
        <v/>
      </c>
      <c r="V80" s="16">
        <f>IFERROR(IF(TableauB15[[#This Row],[Rémunération annuelle ETP]]&gt;0,SUM(1/COUNTIF(TableauB15[Nom et Prénom],TableauB15[Nom et Prénom])),0),0)</f>
        <v>8.3333333333333329E-2</v>
      </c>
      <c r="W8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1" spans="2:23" x14ac:dyDescent="0.3">
      <c r="B81" s="15" t="s">
        <v>151</v>
      </c>
      <c r="C81" s="15">
        <v>201802</v>
      </c>
      <c r="D81" s="15" t="s">
        <v>208</v>
      </c>
      <c r="E81" s="15" t="s">
        <v>209</v>
      </c>
      <c r="F81" s="15" t="s">
        <v>28</v>
      </c>
      <c r="G81">
        <v>1</v>
      </c>
      <c r="H81" s="16">
        <v>1</v>
      </c>
      <c r="I81" s="16">
        <v>1</v>
      </c>
      <c r="J81" s="16">
        <v>1600</v>
      </c>
      <c r="K81" s="16">
        <v>0</v>
      </c>
      <c r="L81" s="16">
        <v>0</v>
      </c>
      <c r="M81" s="16">
        <f>IF(TableauB15[[#This Row],[ETP_FH]]&gt;0,IF(TableauB15[[#This Row],[ETP]]=TableauB15[[#This Row],[ETP_FH]],1,IF(TableauB15[[#This Row],[ETP]]=1,TableauB15[[#This Row],[ETP_FH]],IFERROR((TableauB15[[#This Row],[ETP_FH]]/TableauB15[[#This Row],[ETP]]),0)*1)),0)</f>
        <v>1</v>
      </c>
      <c r="N81" s="16">
        <f>IF(TableauB15[[#This Row],[ETP_FH]]&lt;0.001,0,1)</f>
        <v>1</v>
      </c>
      <c r="O8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1600</v>
      </c>
      <c r="P8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81" s="170" t="str">
        <f>_xll.Assistant.XL.RIK_AC("INF04__;INF04@E=0,S=1253,G=0,T=0,P=0:@R=A,S=1260,V={0}:R=B,S=1018,V={1}:R=C,S=1092,V={2}:R=D,S=1014,V={3}:R=E,S=1260,V={4}:",$C$2,$P$14,$C$4,$D81,$B81)</f>
        <v/>
      </c>
      <c r="R81" s="16" t="str">
        <f>_xll.Assistant.XL.RIK_AC("INF04__;INF04@E=0,S=42,G=0,T=0,P=0:@R=A,S=1260,V={0}:R=B,S=1018,V={1}:R=C,S=1092,V={2}:R=D,S=1014,V={3}:R=E,S=1260,V={4}:",$C$2,$R$14,$C$4,$D81,$B81)</f>
        <v/>
      </c>
      <c r="S81" s="16" t="str">
        <f>_xll.Assistant.XL.RIK_AC("INF04__;INF04@E=0,S=1064,G=0,T=0,P=0:@R=A,S=1260,V={0}:R=B,S=1018,V={1}:R=C,S=1092,V={2}:R=D,S=1014,V={3}:R=E,S=1260,V={4}:",$C$2,$R$14,$C$4,$D81,$B81)</f>
        <v/>
      </c>
      <c r="T81" s="16" t="str">
        <f>_xll.Assistant.XL.RIK_AC("INF04__;INF04@E=0,S=49,G=0,T=0,P=0:@R=A,S=1260,V={0}:R=B,S=1018,V={1}:R=C,S=1092,V={2}:R=D,S=1014,V={3}:R=E,S=1260,V={4}:R=F,S=48,V={5}:",$C$2,$R$14,$C$4,$D81,$B81,T$14)</f>
        <v>Catégorie 0</v>
      </c>
      <c r="U81" s="16" t="str">
        <f>_xll.Assistant.XL.RIK_AC("INF04__;INF04@E=0,S=1076,G=0,T=0,P=0:@R=A,S=1260,V={0}:R=B,S=1018,V={1}:R=C,S=1092,V={2}:R=D,S=1014,V={3}:R=E,S=1260,V={4}:",$C$2,$R$14,$C$4,$D81,$B81)</f>
        <v/>
      </c>
      <c r="V81" s="16">
        <f>IFERROR(IF(TableauB15[[#This Row],[Rémunération annuelle ETP]]&gt;0,SUM(1/COUNTIF(TableauB15[Nom et Prénom],TableauB15[Nom et Prénom])),0),0)</f>
        <v>8.3333333333333329E-2</v>
      </c>
      <c r="W8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2" spans="2:23" x14ac:dyDescent="0.3">
      <c r="B82" s="15" t="s">
        <v>151</v>
      </c>
      <c r="C82" s="15">
        <v>201802</v>
      </c>
      <c r="D82" s="15" t="s">
        <v>210</v>
      </c>
      <c r="E82" s="15" t="s">
        <v>211</v>
      </c>
      <c r="F82" s="15" t="s">
        <v>27</v>
      </c>
      <c r="G82">
        <v>1</v>
      </c>
      <c r="H82" s="16">
        <v>1</v>
      </c>
      <c r="I82" s="16">
        <v>1</v>
      </c>
      <c r="J82" s="16">
        <v>1700</v>
      </c>
      <c r="K82" s="16">
        <v>0</v>
      </c>
      <c r="L82" s="16">
        <v>0</v>
      </c>
      <c r="M82" s="16">
        <f>IF(TableauB15[[#This Row],[ETP_FH]]&gt;0,IF(TableauB15[[#This Row],[ETP]]=TableauB15[[#This Row],[ETP_FH]],1,IF(TableauB15[[#This Row],[ETP]]=1,TableauB15[[#This Row],[ETP_FH]],IFERROR((TableauB15[[#This Row],[ETP_FH]]/TableauB15[[#This Row],[ETP]]),0)*1)),0)</f>
        <v>1</v>
      </c>
      <c r="N82" s="16">
        <f>IF(TableauB15[[#This Row],[ETP_FH]]&lt;0.001,0,1)</f>
        <v>1</v>
      </c>
      <c r="O8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1700</v>
      </c>
      <c r="P8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82" s="170" t="str">
        <f>_xll.Assistant.XL.RIK_AC("INF04__;INF04@E=0,S=1253,G=0,T=0,P=0:@R=A,S=1260,V={0}:R=B,S=1018,V={1}:R=C,S=1092,V={2}:R=D,S=1014,V={3}:R=E,S=1260,V={4}:",$C$2,$P$14,$C$4,$D82,$B82)</f>
        <v/>
      </c>
      <c r="R82" s="16" t="str">
        <f>_xll.Assistant.XL.RIK_AC("INF04__;INF04@E=0,S=42,G=0,T=0,P=0:@R=A,S=1260,V={0}:R=B,S=1018,V={1}:R=C,S=1092,V={2}:R=D,S=1014,V={3}:R=E,S=1260,V={4}:",$C$2,$R$14,$C$4,$D82,$B82)</f>
        <v/>
      </c>
      <c r="S82" s="16" t="str">
        <f>_xll.Assistant.XL.RIK_AC("INF04__;INF04@E=0,S=1064,G=0,T=0,P=0:@R=A,S=1260,V={0}:R=B,S=1018,V={1}:R=C,S=1092,V={2}:R=D,S=1014,V={3}:R=E,S=1260,V={4}:",$C$2,$R$14,$C$4,$D82,$B82)</f>
        <v/>
      </c>
      <c r="T82" s="16" t="str">
        <f>_xll.Assistant.XL.RIK_AC("INF04__;INF04@E=0,S=49,G=0,T=0,P=0:@R=A,S=1260,V={0}:R=B,S=1018,V={1}:R=C,S=1092,V={2}:R=D,S=1014,V={3}:R=E,S=1260,V={4}:R=F,S=48,V={5}:",$C$2,$R$14,$C$4,$D82,$B82,T$14)</f>
        <v>Catégorie 0</v>
      </c>
      <c r="U82" s="16" t="str">
        <f>_xll.Assistant.XL.RIK_AC("INF04__;INF04@E=0,S=1076,G=0,T=0,P=0:@R=A,S=1260,V={0}:R=B,S=1018,V={1}:R=C,S=1092,V={2}:R=D,S=1014,V={3}:R=E,S=1260,V={4}:",$C$2,$R$14,$C$4,$D82,$B82)</f>
        <v/>
      </c>
      <c r="V82" s="16">
        <f>IFERROR(IF(TableauB15[[#This Row],[Rémunération annuelle ETP]]&gt;0,SUM(1/COUNTIF(TableauB15[Nom et Prénom],TableauB15[Nom et Prénom])),0),0)</f>
        <v>8.3333333333333329E-2</v>
      </c>
      <c r="W8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3" spans="2:23" x14ac:dyDescent="0.3">
      <c r="B83" s="15" t="s">
        <v>151</v>
      </c>
      <c r="C83" s="15">
        <v>201802</v>
      </c>
      <c r="D83" s="15" t="s">
        <v>212</v>
      </c>
      <c r="E83" s="15" t="s">
        <v>213</v>
      </c>
      <c r="F83" s="15" t="s">
        <v>28</v>
      </c>
      <c r="G83">
        <v>1</v>
      </c>
      <c r="H83" s="16">
        <v>1</v>
      </c>
      <c r="I83" s="16">
        <v>1</v>
      </c>
      <c r="J83" s="16">
        <v>1800</v>
      </c>
      <c r="K83" s="16">
        <v>0</v>
      </c>
      <c r="L83" s="16">
        <v>0</v>
      </c>
      <c r="M83" s="16">
        <f>IF(TableauB15[[#This Row],[ETP_FH]]&gt;0,IF(TableauB15[[#This Row],[ETP]]=TableauB15[[#This Row],[ETP_FH]],1,IF(TableauB15[[#This Row],[ETP]]=1,TableauB15[[#This Row],[ETP_FH]],IFERROR((TableauB15[[#This Row],[ETP_FH]]/TableauB15[[#This Row],[ETP]]),0)*1)),0)</f>
        <v>1</v>
      </c>
      <c r="N83" s="16">
        <f>IF(TableauB15[[#This Row],[ETP_FH]]&lt;0.001,0,1)</f>
        <v>1</v>
      </c>
      <c r="O8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1800</v>
      </c>
      <c r="P8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83" s="170" t="str">
        <f>_xll.Assistant.XL.RIK_AC("INF04__;INF04@E=0,S=1253,G=0,T=0,P=0:@R=A,S=1260,V={0}:R=B,S=1018,V={1}:R=C,S=1092,V={2}:R=D,S=1014,V={3}:R=E,S=1260,V={4}:",$C$2,$P$14,$C$4,$D83,$B83)</f>
        <v/>
      </c>
      <c r="R83" s="16" t="str">
        <f>_xll.Assistant.XL.RIK_AC("INF04__;INF04@E=0,S=42,G=0,T=0,P=0:@R=A,S=1260,V={0}:R=B,S=1018,V={1}:R=C,S=1092,V={2}:R=D,S=1014,V={3}:R=E,S=1260,V={4}:",$C$2,$R$14,$C$4,$D83,$B83)</f>
        <v/>
      </c>
      <c r="S83" s="16" t="str">
        <f>_xll.Assistant.XL.RIK_AC("INF04__;INF04@E=0,S=1064,G=0,T=0,P=0:@R=A,S=1260,V={0}:R=B,S=1018,V={1}:R=C,S=1092,V={2}:R=D,S=1014,V={3}:R=E,S=1260,V={4}:",$C$2,$R$14,$C$4,$D83,$B83)</f>
        <v/>
      </c>
      <c r="T83" s="16" t="str">
        <f>_xll.Assistant.XL.RIK_AC("INF04__;INF04@E=0,S=49,G=0,T=0,P=0:@R=A,S=1260,V={0}:R=B,S=1018,V={1}:R=C,S=1092,V={2}:R=D,S=1014,V={3}:R=E,S=1260,V={4}:R=F,S=48,V={5}:",$C$2,$R$14,$C$4,$D83,$B83,T$14)</f>
        <v>Catégorie 1</v>
      </c>
      <c r="U83" s="16" t="str">
        <f>_xll.Assistant.XL.RIK_AC("INF04__;INF04@E=0,S=1076,G=0,T=0,P=0:@R=A,S=1260,V={0}:R=B,S=1018,V={1}:R=C,S=1092,V={2}:R=D,S=1014,V={3}:R=E,S=1260,V={4}:",$C$2,$R$14,$C$4,$D83,$B83)</f>
        <v/>
      </c>
      <c r="V83" s="16">
        <f>IFERROR(IF(TableauB15[[#This Row],[Rémunération annuelle ETP]]&gt;0,SUM(1/COUNTIF(TableauB15[Nom et Prénom],TableauB15[Nom et Prénom])),0),0)</f>
        <v>8.3333333333333329E-2</v>
      </c>
      <c r="W8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4" spans="2:23" x14ac:dyDescent="0.3">
      <c r="B84" s="15" t="s">
        <v>151</v>
      </c>
      <c r="C84" s="15">
        <v>201802</v>
      </c>
      <c r="D84" s="15" t="s">
        <v>214</v>
      </c>
      <c r="E84" s="15" t="s">
        <v>215</v>
      </c>
      <c r="F84" s="15" t="s">
        <v>28</v>
      </c>
      <c r="G84">
        <v>1</v>
      </c>
      <c r="H84" s="16">
        <v>1</v>
      </c>
      <c r="I84" s="16">
        <v>1</v>
      </c>
      <c r="J84" s="16">
        <v>1900</v>
      </c>
      <c r="K84" s="16">
        <v>0</v>
      </c>
      <c r="L84" s="16">
        <v>0</v>
      </c>
      <c r="M84" s="16">
        <f>IF(TableauB15[[#This Row],[ETP_FH]]&gt;0,IF(TableauB15[[#This Row],[ETP]]=TableauB15[[#This Row],[ETP_FH]],1,IF(TableauB15[[#This Row],[ETP]]=1,TableauB15[[#This Row],[ETP_FH]],IFERROR((TableauB15[[#This Row],[ETP_FH]]/TableauB15[[#This Row],[ETP]]),0)*1)),0)</f>
        <v>1</v>
      </c>
      <c r="N84" s="16">
        <f>IF(TableauB15[[#This Row],[ETP_FH]]&lt;0.001,0,1)</f>
        <v>1</v>
      </c>
      <c r="O8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1900</v>
      </c>
      <c r="P8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84" s="170" t="str">
        <f>_xll.Assistant.XL.RIK_AC("INF04__;INF04@E=0,S=1253,G=0,T=0,P=0:@R=A,S=1260,V={0}:R=B,S=1018,V={1}:R=C,S=1092,V={2}:R=D,S=1014,V={3}:R=E,S=1260,V={4}:",$C$2,$P$14,$C$4,$D84,$B84)</f>
        <v/>
      </c>
      <c r="R84" s="16" t="str">
        <f>_xll.Assistant.XL.RIK_AC("INF04__;INF04@E=0,S=42,G=0,T=0,P=0:@R=A,S=1260,V={0}:R=B,S=1018,V={1}:R=C,S=1092,V={2}:R=D,S=1014,V={3}:R=E,S=1260,V={4}:",$C$2,$R$14,$C$4,$D84,$B84)</f>
        <v/>
      </c>
      <c r="S84" s="16" t="str">
        <f>_xll.Assistant.XL.RIK_AC("INF04__;INF04@E=0,S=1064,G=0,T=0,P=0:@R=A,S=1260,V={0}:R=B,S=1018,V={1}:R=C,S=1092,V={2}:R=D,S=1014,V={3}:R=E,S=1260,V={4}:",$C$2,$R$14,$C$4,$D84,$B84)</f>
        <v/>
      </c>
      <c r="T84" s="16" t="str">
        <f>_xll.Assistant.XL.RIK_AC("INF04__;INF04@E=0,S=49,G=0,T=0,P=0:@R=A,S=1260,V={0}:R=B,S=1018,V={1}:R=C,S=1092,V={2}:R=D,S=1014,V={3}:R=E,S=1260,V={4}:R=F,S=48,V={5}:",$C$2,$R$14,$C$4,$D84,$B84,T$14)</f>
        <v>Catégorie 0</v>
      </c>
      <c r="U84" s="16" t="str">
        <f>_xll.Assistant.XL.RIK_AC("INF04__;INF04@E=0,S=1076,G=0,T=0,P=0:@R=A,S=1260,V={0}:R=B,S=1018,V={1}:R=C,S=1092,V={2}:R=D,S=1014,V={3}:R=E,S=1260,V={4}:",$C$2,$R$14,$C$4,$D84,$B84)</f>
        <v/>
      </c>
      <c r="V84" s="16">
        <f>IFERROR(IF(TableauB15[[#This Row],[Rémunération annuelle ETP]]&gt;0,SUM(1/COUNTIF(TableauB15[Nom et Prénom],TableauB15[Nom et Prénom])),0),0)</f>
        <v>0.125</v>
      </c>
      <c r="W8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5" spans="2:23" x14ac:dyDescent="0.3">
      <c r="B85" s="15" t="s">
        <v>151</v>
      </c>
      <c r="C85" s="15">
        <v>201803</v>
      </c>
      <c r="D85" s="15" t="s">
        <v>152</v>
      </c>
      <c r="E85" s="15" t="s">
        <v>153</v>
      </c>
      <c r="F85" s="15" t="s">
        <v>27</v>
      </c>
      <c r="G85">
        <v>1</v>
      </c>
      <c r="H85" s="16">
        <v>1</v>
      </c>
      <c r="I85" s="16">
        <v>1</v>
      </c>
      <c r="J85" s="16">
        <v>1100</v>
      </c>
      <c r="K85" s="16">
        <v>0</v>
      </c>
      <c r="L85" s="16">
        <v>0</v>
      </c>
      <c r="M85" s="16">
        <f>IF(TableauB15[[#This Row],[ETP_FH]]&gt;0,IF(TableauB15[[#This Row],[ETP]]=TableauB15[[#This Row],[ETP_FH]],1,IF(TableauB15[[#This Row],[ETP]]=1,TableauB15[[#This Row],[ETP_FH]],IFERROR((TableauB15[[#This Row],[ETP_FH]]/TableauB15[[#This Row],[ETP]]),0)*1)),0)</f>
        <v>1</v>
      </c>
      <c r="N85" s="16">
        <f>IF(TableauB15[[#This Row],[ETP_FH]]&lt;0.001,0,1)</f>
        <v>1</v>
      </c>
      <c r="O8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8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85" s="170" t="str">
        <f>_xll.Assistant.XL.RIK_AC("INF04__;INF04@E=0,S=1253,G=0,T=0,P=0:@R=A,S=1260,V={0}:R=B,S=1018,V={1}:R=C,S=1092,V={2}:R=D,S=1014,V={3}:R=E,S=1260,V={4}:",$C$2,$P$14,$C$4,$D85,$B85)</f>
        <v/>
      </c>
      <c r="R85" s="16" t="str">
        <f>_xll.Assistant.XL.RIK_AC("INF04__;INF04@E=0,S=42,G=0,T=0,P=0:@R=A,S=1260,V={0}:R=B,S=1018,V={1}:R=C,S=1092,V={2}:R=D,S=1014,V={3}:R=E,S=1260,V={4}:",$C$2,$R$14,$C$4,$D85,$B85)</f>
        <v/>
      </c>
      <c r="S85" s="16" t="str">
        <f>_xll.Assistant.XL.RIK_AC("INF04__;INF04@E=0,S=1064,G=0,T=0,P=0:@R=A,S=1260,V={0}:R=B,S=1018,V={1}:R=C,S=1092,V={2}:R=D,S=1014,V={3}:R=E,S=1260,V={4}:",$C$2,$R$14,$C$4,$D85,$B85)</f>
        <v>1</v>
      </c>
      <c r="T85" s="16" t="str">
        <f>_xll.Assistant.XL.RIK_AC("INF04__;INF04@E=0,S=49,G=0,T=0,P=0:@R=A,S=1260,V={0}:R=B,S=1018,V={1}:R=C,S=1092,V={2}:R=D,S=1014,V={3}:R=E,S=1260,V={4}:R=F,S=48,V={5}:",$C$2,$R$14,$C$4,$D85,$B85,T$14)</f>
        <v>Catégorie 0</v>
      </c>
      <c r="U85" s="16" t="str">
        <f>_xll.Assistant.XL.RIK_AC("INF04__;INF04@E=0,S=1076,G=0,T=0,P=0:@R=A,S=1260,V={0}:R=B,S=1018,V={1}:R=C,S=1092,V={2}:R=D,S=1014,V={3}:R=E,S=1260,V={4}:",$C$2,$R$14,$C$4,$D85,$B85)</f>
        <v/>
      </c>
      <c r="V85" s="16">
        <f>IFERROR(IF(TableauB15[[#This Row],[Rémunération annuelle ETP]]&gt;0,SUM(1/COUNTIF(TableauB15[Nom et Prénom],TableauB15[Nom et Prénom])),0),0)</f>
        <v>8.3333333333333329E-2</v>
      </c>
      <c r="W8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6" spans="2:23" x14ac:dyDescent="0.3">
      <c r="B86" s="15" t="s">
        <v>151</v>
      </c>
      <c r="C86" s="15">
        <v>201803</v>
      </c>
      <c r="D86" s="15" t="s">
        <v>243</v>
      </c>
      <c r="E86" s="15" t="s">
        <v>244</v>
      </c>
      <c r="F86" s="15" t="s">
        <v>28</v>
      </c>
      <c r="G86">
        <v>1</v>
      </c>
      <c r="H86" s="16">
        <v>0.8</v>
      </c>
      <c r="I86" s="16">
        <v>0.8</v>
      </c>
      <c r="J86" s="16">
        <v>2000</v>
      </c>
      <c r="K86" s="16">
        <v>0</v>
      </c>
      <c r="L86" s="16">
        <v>0</v>
      </c>
      <c r="M86" s="16">
        <f>IF(TableauB15[[#This Row],[ETP_FH]]&gt;0,IF(TableauB15[[#This Row],[ETP]]=TableauB15[[#This Row],[ETP_FH]],1,IF(TableauB15[[#This Row],[ETP]]=1,TableauB15[[#This Row],[ETP_FH]],IFERROR((TableauB15[[#This Row],[ETP_FH]]/TableauB15[[#This Row],[ETP]]),0)*1)),0)</f>
        <v>1</v>
      </c>
      <c r="N86" s="16">
        <f>IF(TableauB15[[#This Row],[ETP_FH]]&lt;0.001,0,1)</f>
        <v>1</v>
      </c>
      <c r="O8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8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86" s="170" t="str">
        <f>_xll.Assistant.XL.RIK_AC("INF04__;INF04@E=0,S=1253,G=0,T=0,P=0:@R=A,S=1260,V={0}:R=B,S=1018,V={1}:R=C,S=1092,V={2}:R=D,S=1014,V={3}:R=E,S=1260,V={4}:",$C$2,$P$14,$C$4,$D86,$B86)</f>
        <v/>
      </c>
      <c r="R86" s="16" t="str">
        <f>_xll.Assistant.XL.RIK_AC("INF04__;INF04@E=0,S=42,G=0,T=0,P=0:@R=A,S=1260,V={0}:R=B,S=1018,V={1}:R=C,S=1092,V={2}:R=D,S=1014,V={3}:R=E,S=1260,V={4}:",$C$2,$R$14,$C$4,$D86,$B86)</f>
        <v/>
      </c>
      <c r="S86" s="16" t="str">
        <f>_xll.Assistant.XL.RIK_AC("INF04__;INF04@E=0,S=1064,G=0,T=0,P=0:@R=A,S=1260,V={0}:R=B,S=1018,V={1}:R=C,S=1092,V={2}:R=D,S=1014,V={3}:R=E,S=1260,V={4}:",$C$2,$R$14,$C$4,$D86,$B86)</f>
        <v/>
      </c>
      <c r="T86" s="16" t="str">
        <f>_xll.Assistant.XL.RIK_AC("INF04__;INF04@E=0,S=49,G=0,T=0,P=0:@R=A,S=1260,V={0}:R=B,S=1018,V={1}:R=C,S=1092,V={2}:R=D,S=1014,V={3}:R=E,S=1260,V={4}:R=F,S=48,V={5}:",$C$2,$R$14,$C$4,$D86,$B86,T$14)</f>
        <v>Catégorie 0</v>
      </c>
      <c r="U86" s="16" t="str">
        <f>_xll.Assistant.XL.RIK_AC("INF04__;INF04@E=0,S=1076,G=0,T=0,P=0:@R=A,S=1260,V={0}:R=B,S=1018,V={1}:R=C,S=1092,V={2}:R=D,S=1014,V={3}:R=E,S=1260,V={4}:",$C$2,$R$14,$C$4,$D86,$B86)</f>
        <v/>
      </c>
      <c r="V86" s="16">
        <f>IFERROR(IF(TableauB15[[#This Row],[Rémunération annuelle ETP]]&gt;0,SUM(1/COUNTIF(TableauB15[Nom et Prénom],TableauB15[Nom et Prénom])),0),0)</f>
        <v>0.125</v>
      </c>
      <c r="W8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7" spans="2:23" x14ac:dyDescent="0.3">
      <c r="B87" s="15" t="s">
        <v>151</v>
      </c>
      <c r="C87" s="15">
        <v>201803</v>
      </c>
      <c r="D87" s="15" t="s">
        <v>154</v>
      </c>
      <c r="E87" s="15" t="s">
        <v>155</v>
      </c>
      <c r="F87" s="15" t="s">
        <v>28</v>
      </c>
      <c r="G87">
        <v>1</v>
      </c>
      <c r="H87" s="16">
        <v>1</v>
      </c>
      <c r="I87" s="16">
        <v>1</v>
      </c>
      <c r="J87" s="16">
        <v>1100</v>
      </c>
      <c r="K87" s="16">
        <v>0</v>
      </c>
      <c r="L87" s="16">
        <v>0</v>
      </c>
      <c r="M87" s="16">
        <f>IF(TableauB15[[#This Row],[ETP_FH]]&gt;0,IF(TableauB15[[#This Row],[ETP]]=TableauB15[[#This Row],[ETP_FH]],1,IF(TableauB15[[#This Row],[ETP]]=1,TableauB15[[#This Row],[ETP_FH]],IFERROR((TableauB15[[#This Row],[ETP_FH]]/TableauB15[[#This Row],[ETP]]),0)*1)),0)</f>
        <v>1</v>
      </c>
      <c r="N87" s="16">
        <f>IF(TableauB15[[#This Row],[ETP_FH]]&lt;0.001,0,1)</f>
        <v>1</v>
      </c>
      <c r="O8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8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87" s="170" t="str">
        <f>_xll.Assistant.XL.RIK_AC("INF04__;INF04@E=0,S=1253,G=0,T=0,P=0:@R=A,S=1260,V={0}:R=B,S=1018,V={1}:R=C,S=1092,V={2}:R=D,S=1014,V={3}:R=E,S=1260,V={4}:",$C$2,$P$14,$C$4,$D87,$B87)</f>
        <v/>
      </c>
      <c r="R87" s="16" t="str">
        <f>_xll.Assistant.XL.RIK_AC("INF04__;INF04@E=0,S=42,G=0,T=0,P=0:@R=A,S=1260,V={0}:R=B,S=1018,V={1}:R=C,S=1092,V={2}:R=D,S=1014,V={3}:R=E,S=1260,V={4}:",$C$2,$R$14,$C$4,$D87,$B87)</f>
        <v/>
      </c>
      <c r="S87" s="16" t="str">
        <f>_xll.Assistant.XL.RIK_AC("INF04__;INF04@E=0,S=1064,G=0,T=0,P=0:@R=A,S=1260,V={0}:R=B,S=1018,V={1}:R=C,S=1092,V={2}:R=D,S=1014,V={3}:R=E,S=1260,V={4}:",$C$2,$R$14,$C$4,$D87,$B87)</f>
        <v/>
      </c>
      <c r="T87" s="16" t="str">
        <f>_xll.Assistant.XL.RIK_AC("INF04__;INF04@E=0,S=49,G=0,T=0,P=0:@R=A,S=1260,V={0}:R=B,S=1018,V={1}:R=C,S=1092,V={2}:R=D,S=1014,V={3}:R=E,S=1260,V={4}:R=F,S=48,V={5}:",$C$2,$R$14,$C$4,$D87,$B87,T$14)</f>
        <v>Catégorie 0</v>
      </c>
      <c r="U87" s="16" t="str">
        <f>_xll.Assistant.XL.RIK_AC("INF04__;INF04@E=0,S=1076,G=0,T=0,P=0:@R=A,S=1260,V={0}:R=B,S=1018,V={1}:R=C,S=1092,V={2}:R=D,S=1014,V={3}:R=E,S=1260,V={4}:",$C$2,$R$14,$C$4,$D87,$B87)</f>
        <v/>
      </c>
      <c r="V87" s="16">
        <f>IFERROR(IF(TableauB15[[#This Row],[Rémunération annuelle ETP]]&gt;0,SUM(1/COUNTIF(TableauB15[Nom et Prénom],TableauB15[Nom et Prénom])),0),0)</f>
        <v>8.3333333333333329E-2</v>
      </c>
      <c r="W8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8" spans="2:23" x14ac:dyDescent="0.3">
      <c r="B88" s="15" t="s">
        <v>151</v>
      </c>
      <c r="C88" s="15">
        <v>201803</v>
      </c>
      <c r="D88" s="15" t="s">
        <v>245</v>
      </c>
      <c r="E88" s="15" t="s">
        <v>246</v>
      </c>
      <c r="F88" s="15" t="s">
        <v>27</v>
      </c>
      <c r="G88">
        <v>1</v>
      </c>
      <c r="H88" s="16">
        <v>1</v>
      </c>
      <c r="I88" s="16">
        <v>0</v>
      </c>
      <c r="J88" s="16">
        <v>2100</v>
      </c>
      <c r="K88" s="16">
        <v>0</v>
      </c>
      <c r="L88" s="16">
        <v>0</v>
      </c>
      <c r="M88" s="16">
        <f>IF(TableauB15[[#This Row],[ETP_FH]]&gt;0,IF(TableauB15[[#This Row],[ETP]]=TableauB15[[#This Row],[ETP_FH]],1,IF(TableauB15[[#This Row],[ETP]]=1,TableauB15[[#This Row],[ETP_FH]],IFERROR((TableauB15[[#This Row],[ETP_FH]]/TableauB15[[#This Row],[ETP]]),0)*1)),0)</f>
        <v>0</v>
      </c>
      <c r="N88" s="16">
        <f>IF(TableauB15[[#This Row],[ETP_FH]]&lt;0.001,0,1)</f>
        <v>0</v>
      </c>
      <c r="O8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8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88" s="170" t="str">
        <f>_xll.Assistant.XL.RIK_AC("INF04__;INF04@E=0,S=1253,G=0,T=0,P=0:@R=A,S=1260,V={0}:R=B,S=1018,V={1}:R=C,S=1092,V={2}:R=D,S=1014,V={3}:R=E,S=1260,V={4}:",$C$2,$P$14,$C$4,$D88,$B88)</f>
        <v/>
      </c>
      <c r="R88" s="16" t="str">
        <f>_xll.Assistant.XL.RIK_AC("INF04__;INF04@E=0,S=42,G=0,T=0,P=0:@R=A,S=1260,V={0}:R=B,S=1018,V={1}:R=C,S=1092,V={2}:R=D,S=1014,V={3}:R=E,S=1260,V={4}:",$C$2,$R$14,$C$4,$D88,$B88)</f>
        <v/>
      </c>
      <c r="S88" s="16" t="str">
        <f>_xll.Assistant.XL.RIK_AC("INF04__;INF04@E=0,S=1064,G=0,T=0,P=0:@R=A,S=1260,V={0}:R=B,S=1018,V={1}:R=C,S=1092,V={2}:R=D,S=1014,V={3}:R=E,S=1260,V={4}:",$C$2,$R$14,$C$4,$D88,$B88)</f>
        <v>2</v>
      </c>
      <c r="T88" s="16" t="str">
        <f>_xll.Assistant.XL.RIK_AC("INF04__;INF04@E=0,S=49,G=0,T=0,P=0:@R=A,S=1260,V={0}:R=B,S=1018,V={1}:R=C,S=1092,V={2}:R=D,S=1014,V={3}:R=E,S=1260,V={4}:R=F,S=48,V={5}:",$C$2,$R$14,$C$4,$D88,$B88,T$14)</f>
        <v>Catégorie 0</v>
      </c>
      <c r="U88" s="16" t="str">
        <f>_xll.Assistant.XL.RIK_AC("INF04__;INF04@E=0,S=1076,G=0,T=0,P=0:@R=A,S=1260,V={0}:R=B,S=1018,V={1}:R=C,S=1092,V={2}:R=D,S=1014,V={3}:R=E,S=1260,V={4}:",$C$2,$R$14,$C$4,$D88,$B88)</f>
        <v/>
      </c>
      <c r="V88" s="16">
        <f>IFERROR(IF(TableauB15[[#This Row],[Rémunération annuelle ETP]]&gt;0,SUM(1/COUNTIF(TableauB15[Nom et Prénom],TableauB15[Nom et Prénom])),0),0)</f>
        <v>0</v>
      </c>
      <c r="W8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89" spans="2:23" x14ac:dyDescent="0.3">
      <c r="B89" s="15" t="s">
        <v>151</v>
      </c>
      <c r="C89" s="15">
        <v>201803</v>
      </c>
      <c r="D89" s="15" t="s">
        <v>156</v>
      </c>
      <c r="E89" s="15" t="s">
        <v>157</v>
      </c>
      <c r="F89" s="15" t="s">
        <v>27</v>
      </c>
      <c r="G89">
        <v>1</v>
      </c>
      <c r="H89" s="16">
        <v>1</v>
      </c>
      <c r="I89" s="16">
        <v>1</v>
      </c>
      <c r="J89" s="16">
        <v>2300</v>
      </c>
      <c r="K89" s="16">
        <v>0</v>
      </c>
      <c r="L89" s="16">
        <v>0</v>
      </c>
      <c r="M89" s="16">
        <f>IF(TableauB15[[#This Row],[ETP_FH]]&gt;0,IF(TableauB15[[#This Row],[ETP]]=TableauB15[[#This Row],[ETP_FH]],1,IF(TableauB15[[#This Row],[ETP]]=1,TableauB15[[#This Row],[ETP_FH]],IFERROR((TableauB15[[#This Row],[ETP_FH]]/TableauB15[[#This Row],[ETP]]),0)*1)),0)</f>
        <v>1</v>
      </c>
      <c r="N89" s="16">
        <f>IF(TableauB15[[#This Row],[ETP_FH]]&lt;0.001,0,1)</f>
        <v>1</v>
      </c>
      <c r="O8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8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89" s="170" t="str">
        <f>_xll.Assistant.XL.RIK_AC("INF04__;INF04@E=0,S=1253,G=0,T=0,P=0:@R=A,S=1260,V={0}:R=B,S=1018,V={1}:R=C,S=1092,V={2}:R=D,S=1014,V={3}:R=E,S=1260,V={4}:",$C$2,$P$14,$C$4,$D89,$B89)</f>
        <v/>
      </c>
      <c r="R89" s="16" t="str">
        <f>_xll.Assistant.XL.RIK_AC("INF04__;INF04@E=0,S=42,G=0,T=0,P=0:@R=A,S=1260,V={0}:R=B,S=1018,V={1}:R=C,S=1092,V={2}:R=D,S=1014,V={3}:R=E,S=1260,V={4}:",$C$2,$R$14,$C$4,$D89,$B89)</f>
        <v>Employé</v>
      </c>
      <c r="S89" s="16" t="str">
        <f>_xll.Assistant.XL.RIK_AC("INF04__;INF04@E=0,S=1064,G=0,T=0,P=0:@R=A,S=1260,V={0}:R=B,S=1018,V={1}:R=C,S=1092,V={2}:R=D,S=1014,V={3}:R=E,S=1260,V={4}:",$C$2,$R$14,$C$4,$D89,$B89)</f>
        <v/>
      </c>
      <c r="T89" s="16" t="str">
        <f>_xll.Assistant.XL.RIK_AC("INF04__;INF04@E=0,S=49,G=0,T=0,P=0:@R=A,S=1260,V={0}:R=B,S=1018,V={1}:R=C,S=1092,V={2}:R=D,S=1014,V={3}:R=E,S=1260,V={4}:R=F,S=48,V={5}:",$C$2,$R$14,$C$4,$D89,$B89,T$14)</f>
        <v>Catégorie 0</v>
      </c>
      <c r="U89" s="16" t="str">
        <f>_xll.Assistant.XL.RIK_AC("INF04__;INF04@E=0,S=1076,G=0,T=0,P=0:@R=A,S=1260,V={0}:R=B,S=1018,V={1}:R=C,S=1092,V={2}:R=D,S=1014,V={3}:R=E,S=1260,V={4}:",$C$2,$R$14,$C$4,$D89,$B89)</f>
        <v/>
      </c>
      <c r="V89" s="16">
        <f>IFERROR(IF(TableauB15[[#This Row],[Rémunération annuelle ETP]]&gt;0,SUM(1/COUNTIF(TableauB15[Nom et Prénom],TableauB15[Nom et Prénom])),0),0)</f>
        <v>8.3333333333333329E-2</v>
      </c>
      <c r="W8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0" spans="2:23" x14ac:dyDescent="0.3">
      <c r="B90" s="15" t="s">
        <v>151</v>
      </c>
      <c r="C90" s="15">
        <v>201803</v>
      </c>
      <c r="D90" s="15" t="s">
        <v>158</v>
      </c>
      <c r="E90" s="15" t="s">
        <v>159</v>
      </c>
      <c r="F90" s="15" t="s">
        <v>27</v>
      </c>
      <c r="G90">
        <v>1</v>
      </c>
      <c r="H90" s="16">
        <v>1</v>
      </c>
      <c r="I90" s="16">
        <v>1</v>
      </c>
      <c r="J90" s="16">
        <v>2400</v>
      </c>
      <c r="K90" s="16">
        <v>0</v>
      </c>
      <c r="L90" s="16">
        <v>0</v>
      </c>
      <c r="M90" s="16">
        <f>IF(TableauB15[[#This Row],[ETP_FH]]&gt;0,IF(TableauB15[[#This Row],[ETP]]=TableauB15[[#This Row],[ETP_FH]],1,IF(TableauB15[[#This Row],[ETP]]=1,TableauB15[[#This Row],[ETP_FH]],IFERROR((TableauB15[[#This Row],[ETP_FH]]/TableauB15[[#This Row],[ETP]]),0)*1)),0)</f>
        <v>1</v>
      </c>
      <c r="N90" s="16">
        <f>IF(TableauB15[[#This Row],[ETP_FH]]&lt;0.001,0,1)</f>
        <v>1</v>
      </c>
      <c r="O9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9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90" s="170" t="str">
        <f>_xll.Assistant.XL.RIK_AC("INF04__;INF04@E=0,S=1253,G=0,T=0,P=0:@R=A,S=1260,V={0}:R=B,S=1018,V={1}:R=C,S=1092,V={2}:R=D,S=1014,V={3}:R=E,S=1260,V={4}:",$C$2,$P$14,$C$4,$D90,$B90)</f>
        <v/>
      </c>
      <c r="R90" s="16" t="str">
        <f>_xll.Assistant.XL.RIK_AC("INF04__;INF04@E=0,S=42,G=0,T=0,P=0:@R=A,S=1260,V={0}:R=B,S=1018,V={1}:R=C,S=1092,V={2}:R=D,S=1014,V={3}:R=E,S=1260,V={4}:",$C$2,$R$14,$C$4,$D90,$B90)</f>
        <v/>
      </c>
      <c r="S90" s="16" t="str">
        <f>_xll.Assistant.XL.RIK_AC("INF04__;INF04@E=0,S=1064,G=0,T=0,P=0:@R=A,S=1260,V={0}:R=B,S=1018,V={1}:R=C,S=1092,V={2}:R=D,S=1014,V={3}:R=E,S=1260,V={4}:",$C$2,$R$14,$C$4,$D90,$B90)</f>
        <v/>
      </c>
      <c r="T90" s="16" t="str">
        <f>_xll.Assistant.XL.RIK_AC("INF04__;INF04@E=0,S=49,G=0,T=0,P=0:@R=A,S=1260,V={0}:R=B,S=1018,V={1}:R=C,S=1092,V={2}:R=D,S=1014,V={3}:R=E,S=1260,V={4}:R=F,S=48,V={5}:",$C$2,$R$14,$C$4,$D90,$B90,T$14)</f>
        <v>Catégorie 0</v>
      </c>
      <c r="U90" s="16" t="str">
        <f>_xll.Assistant.XL.RIK_AC("INF04__;INF04@E=0,S=1076,G=0,T=0,P=0:@R=A,S=1260,V={0}:R=B,S=1018,V={1}:R=C,S=1092,V={2}:R=D,S=1014,V={3}:R=E,S=1260,V={4}:",$C$2,$R$14,$C$4,$D90,$B90)</f>
        <v/>
      </c>
      <c r="V90" s="16">
        <f>IFERROR(IF(TableauB15[[#This Row],[Rémunération annuelle ETP]]&gt;0,SUM(1/COUNTIF(TableauB15[Nom et Prénom],TableauB15[Nom et Prénom])),0),0)</f>
        <v>8.3333333333333329E-2</v>
      </c>
      <c r="W9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1" spans="2:23" x14ac:dyDescent="0.3">
      <c r="B91" s="15" t="s">
        <v>151</v>
      </c>
      <c r="C91" s="15">
        <v>201803</v>
      </c>
      <c r="D91" s="15" t="s">
        <v>160</v>
      </c>
      <c r="E91" s="15" t="s">
        <v>161</v>
      </c>
      <c r="F91" s="15" t="s">
        <v>28</v>
      </c>
      <c r="G91">
        <v>1</v>
      </c>
      <c r="H91" s="16">
        <v>1</v>
      </c>
      <c r="I91" s="16">
        <v>1</v>
      </c>
      <c r="J91" s="16">
        <v>2500</v>
      </c>
      <c r="K91" s="16">
        <v>0</v>
      </c>
      <c r="L91" s="16">
        <v>0</v>
      </c>
      <c r="M91" s="16">
        <f>IF(TableauB15[[#This Row],[ETP_FH]]&gt;0,IF(TableauB15[[#This Row],[ETP]]=TableauB15[[#This Row],[ETP_FH]],1,IF(TableauB15[[#This Row],[ETP]]=1,TableauB15[[#This Row],[ETP_FH]],IFERROR((TableauB15[[#This Row],[ETP_FH]]/TableauB15[[#This Row],[ETP]]),0)*1)),0)</f>
        <v>1</v>
      </c>
      <c r="N91" s="16">
        <f>IF(TableauB15[[#This Row],[ETP_FH]]&lt;0.001,0,1)</f>
        <v>1</v>
      </c>
      <c r="O9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9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91" s="170" t="str">
        <f>_xll.Assistant.XL.RIK_AC("INF04__;INF04@E=0,S=1253,G=0,T=0,P=0:@R=A,S=1260,V={0}:R=B,S=1018,V={1}:R=C,S=1092,V={2}:R=D,S=1014,V={3}:R=E,S=1260,V={4}:",$C$2,$P$14,$C$4,$D91,$B91)</f>
        <v/>
      </c>
      <c r="R91" s="16" t="str">
        <f>_xll.Assistant.XL.RIK_AC("INF04__;INF04@E=0,S=42,G=0,T=0,P=0:@R=A,S=1260,V={0}:R=B,S=1018,V={1}:R=C,S=1092,V={2}:R=D,S=1014,V={3}:R=E,S=1260,V={4}:",$C$2,$R$14,$C$4,$D91,$B91)</f>
        <v/>
      </c>
      <c r="S91" s="16" t="str">
        <f>_xll.Assistant.XL.RIK_AC("INF04__;INF04@E=0,S=1064,G=0,T=0,P=0:@R=A,S=1260,V={0}:R=B,S=1018,V={1}:R=C,S=1092,V={2}:R=D,S=1014,V={3}:R=E,S=1260,V={4}:",$C$2,$R$14,$C$4,$D91,$B91)</f>
        <v/>
      </c>
      <c r="T91" s="16" t="str">
        <f>_xll.Assistant.XL.RIK_AC("INF04__;INF04@E=0,S=49,G=0,T=0,P=0:@R=A,S=1260,V={0}:R=B,S=1018,V={1}:R=C,S=1092,V={2}:R=D,S=1014,V={3}:R=E,S=1260,V={4}:R=F,S=48,V={5}:",$C$2,$R$14,$C$4,$D91,$B91,T$14)</f>
        <v>Catégorie 0</v>
      </c>
      <c r="U91" s="16" t="str">
        <f>_xll.Assistant.XL.RIK_AC("INF04__;INF04@E=0,S=1076,G=0,T=0,P=0:@R=A,S=1260,V={0}:R=B,S=1018,V={1}:R=C,S=1092,V={2}:R=D,S=1014,V={3}:R=E,S=1260,V={4}:",$C$2,$R$14,$C$4,$D91,$B91)</f>
        <v/>
      </c>
      <c r="V91" s="16">
        <f>IFERROR(IF(TableauB15[[#This Row],[Rémunération annuelle ETP]]&gt;0,SUM(1/COUNTIF(TableauB15[Nom et Prénom],TableauB15[Nom et Prénom])),0),0)</f>
        <v>8.3333333333333329E-2</v>
      </c>
      <c r="W9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2" spans="2:23" x14ac:dyDescent="0.3">
      <c r="B92" s="15" t="s">
        <v>151</v>
      </c>
      <c r="C92" s="15">
        <v>201803</v>
      </c>
      <c r="D92" s="15" t="s">
        <v>162</v>
      </c>
      <c r="E92" s="15" t="s">
        <v>163</v>
      </c>
      <c r="F92" s="15" t="s">
        <v>27</v>
      </c>
      <c r="G92">
        <v>1</v>
      </c>
      <c r="H92" s="16">
        <v>1</v>
      </c>
      <c r="I92" s="16">
        <v>1</v>
      </c>
      <c r="J92" s="16">
        <v>2200</v>
      </c>
      <c r="K92" s="16">
        <v>0</v>
      </c>
      <c r="L92" s="16">
        <v>0</v>
      </c>
      <c r="M92" s="16">
        <f>IF(TableauB15[[#This Row],[ETP_FH]]&gt;0,IF(TableauB15[[#This Row],[ETP]]=TableauB15[[#This Row],[ETP_FH]],1,IF(TableauB15[[#This Row],[ETP]]=1,TableauB15[[#This Row],[ETP_FH]],IFERROR((TableauB15[[#This Row],[ETP_FH]]/TableauB15[[#This Row],[ETP]]),0)*1)),0)</f>
        <v>1</v>
      </c>
      <c r="N92" s="16">
        <f>IF(TableauB15[[#This Row],[ETP_FH]]&lt;0.001,0,1)</f>
        <v>1</v>
      </c>
      <c r="O9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2200</v>
      </c>
      <c r="P9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92" s="170" t="str">
        <f>_xll.Assistant.XL.RIK_AC("INF04__;INF04@E=0,S=1253,G=0,T=0,P=0:@R=A,S=1260,V={0}:R=B,S=1018,V={1}:R=C,S=1092,V={2}:R=D,S=1014,V={3}:R=E,S=1260,V={4}:",$C$2,$P$14,$C$4,$D92,$B92)</f>
        <v/>
      </c>
      <c r="R92" s="16" t="str">
        <f>_xll.Assistant.XL.RIK_AC("INF04__;INF04@E=0,S=42,G=0,T=0,P=0:@R=A,S=1260,V={0}:R=B,S=1018,V={1}:R=C,S=1092,V={2}:R=D,S=1014,V={3}:R=E,S=1260,V={4}:",$C$2,$R$14,$C$4,$D92,$B92)</f>
        <v/>
      </c>
      <c r="S92" s="16" t="str">
        <f>_xll.Assistant.XL.RIK_AC("INF04__;INF04@E=0,S=1064,G=0,T=0,P=0:@R=A,S=1260,V={0}:R=B,S=1018,V={1}:R=C,S=1092,V={2}:R=D,S=1014,V={3}:R=E,S=1260,V={4}:",$C$2,$R$14,$C$4,$D92,$B92)</f>
        <v/>
      </c>
      <c r="T92" s="16" t="str">
        <f>_xll.Assistant.XL.RIK_AC("INF04__;INF04@E=0,S=49,G=0,T=0,P=0:@R=A,S=1260,V={0}:R=B,S=1018,V={1}:R=C,S=1092,V={2}:R=D,S=1014,V={3}:R=E,S=1260,V={4}:R=F,S=48,V={5}:",$C$2,$R$14,$C$4,$D92,$B92,T$14)</f>
        <v>Catégorie 0</v>
      </c>
      <c r="U92" s="16" t="str">
        <f>_xll.Assistant.XL.RIK_AC("INF04__;INF04@E=0,S=1076,G=0,T=0,P=0:@R=A,S=1260,V={0}:R=B,S=1018,V={1}:R=C,S=1092,V={2}:R=D,S=1014,V={3}:R=E,S=1260,V={4}:",$C$2,$R$14,$C$4,$D92,$B92)</f>
        <v/>
      </c>
      <c r="V92" s="16">
        <f>IFERROR(IF(TableauB15[[#This Row],[Rémunération annuelle ETP]]&gt;0,SUM(1/COUNTIF(TableauB15[Nom et Prénom],TableauB15[Nom et Prénom])),0),0)</f>
        <v>8.3333333333333329E-2</v>
      </c>
      <c r="W9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3" spans="2:23" x14ac:dyDescent="0.3">
      <c r="B93" s="15" t="s">
        <v>151</v>
      </c>
      <c r="C93" s="15">
        <v>201803</v>
      </c>
      <c r="D93" s="15" t="s">
        <v>164</v>
      </c>
      <c r="E93" s="15" t="s">
        <v>165</v>
      </c>
      <c r="F93" s="15" t="s">
        <v>27</v>
      </c>
      <c r="G93">
        <v>1</v>
      </c>
      <c r="H93" s="16">
        <v>1</v>
      </c>
      <c r="I93" s="16">
        <v>1</v>
      </c>
      <c r="J93" s="16">
        <v>2300</v>
      </c>
      <c r="K93" s="16">
        <v>0</v>
      </c>
      <c r="L93" s="16">
        <v>0</v>
      </c>
      <c r="M93" s="16">
        <f>IF(TableauB15[[#This Row],[ETP_FH]]&gt;0,IF(TableauB15[[#This Row],[ETP]]=TableauB15[[#This Row],[ETP_FH]],1,IF(TableauB15[[#This Row],[ETP]]=1,TableauB15[[#This Row],[ETP_FH]],IFERROR((TableauB15[[#This Row],[ETP_FH]]/TableauB15[[#This Row],[ETP]]),0)*1)),0)</f>
        <v>1</v>
      </c>
      <c r="N93" s="16">
        <f>IF(TableauB15[[#This Row],[ETP_FH]]&lt;0.001,0,1)</f>
        <v>1</v>
      </c>
      <c r="O9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9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93" s="170" t="str">
        <f>_xll.Assistant.XL.RIK_AC("INF04__;INF04@E=0,S=1253,G=0,T=0,P=0:@R=A,S=1260,V={0}:R=B,S=1018,V={1}:R=C,S=1092,V={2}:R=D,S=1014,V={3}:R=E,S=1260,V={4}:",$C$2,$P$14,$C$4,$D93,$B93)</f>
        <v/>
      </c>
      <c r="R93" s="16" t="str">
        <f>_xll.Assistant.XL.RIK_AC("INF04__;INF04@E=0,S=42,G=0,T=0,P=0:@R=A,S=1260,V={0}:R=B,S=1018,V={1}:R=C,S=1092,V={2}:R=D,S=1014,V={3}:R=E,S=1260,V={4}:",$C$2,$R$14,$C$4,$D93,$B93)</f>
        <v/>
      </c>
      <c r="S93" s="16" t="str">
        <f>_xll.Assistant.XL.RIK_AC("INF04__;INF04@E=0,S=1064,G=0,T=0,P=0:@R=A,S=1260,V={0}:R=B,S=1018,V={1}:R=C,S=1092,V={2}:R=D,S=1014,V={3}:R=E,S=1260,V={4}:",$C$2,$R$14,$C$4,$D93,$B93)</f>
        <v/>
      </c>
      <c r="T93" s="16" t="str">
        <f>_xll.Assistant.XL.RIK_AC("INF04__;INF04@E=0,S=49,G=0,T=0,P=0:@R=A,S=1260,V={0}:R=B,S=1018,V={1}:R=C,S=1092,V={2}:R=D,S=1014,V={3}:R=E,S=1260,V={4}:R=F,S=48,V={5}:",$C$2,$R$14,$C$4,$D93,$B93,T$14)</f>
        <v>Catégorie 1</v>
      </c>
      <c r="U93" s="16" t="str">
        <f>_xll.Assistant.XL.RIK_AC("INF04__;INF04@E=0,S=1076,G=0,T=0,P=0:@R=A,S=1260,V={0}:R=B,S=1018,V={1}:R=C,S=1092,V={2}:R=D,S=1014,V={3}:R=E,S=1260,V={4}:",$C$2,$R$14,$C$4,$D93,$B93)</f>
        <v/>
      </c>
      <c r="V93" s="16">
        <f>IFERROR(IF(TableauB15[[#This Row],[Rémunération annuelle ETP]]&gt;0,SUM(1/COUNTIF(TableauB15[Nom et Prénom],TableauB15[Nom et Prénom])),0),0)</f>
        <v>8.3333333333333329E-2</v>
      </c>
      <c r="W9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4" spans="2:23" x14ac:dyDescent="0.3">
      <c r="B94" s="15" t="s">
        <v>151</v>
      </c>
      <c r="C94" s="15">
        <v>201803</v>
      </c>
      <c r="D94" s="15" t="s">
        <v>166</v>
      </c>
      <c r="E94" s="15" t="s">
        <v>167</v>
      </c>
      <c r="F94" s="15" t="s">
        <v>28</v>
      </c>
      <c r="G94">
        <v>1</v>
      </c>
      <c r="H94" s="16">
        <v>1</v>
      </c>
      <c r="I94" s="16">
        <v>1</v>
      </c>
      <c r="J94" s="16">
        <v>2400</v>
      </c>
      <c r="K94" s="16">
        <v>0</v>
      </c>
      <c r="L94" s="16">
        <v>0</v>
      </c>
      <c r="M94" s="16">
        <f>IF(TableauB15[[#This Row],[ETP_FH]]&gt;0,IF(TableauB15[[#This Row],[ETP]]=TableauB15[[#This Row],[ETP_FH]],1,IF(TableauB15[[#This Row],[ETP]]=1,TableauB15[[#This Row],[ETP_FH]],IFERROR((TableauB15[[#This Row],[ETP_FH]]/TableauB15[[#This Row],[ETP]]),0)*1)),0)</f>
        <v>1</v>
      </c>
      <c r="N94" s="16">
        <f>IF(TableauB15[[#This Row],[ETP_FH]]&lt;0.001,0,1)</f>
        <v>1</v>
      </c>
      <c r="O9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9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94" s="170" t="str">
        <f>_xll.Assistant.XL.RIK_AC("INF04__;INF04@E=0,S=1253,G=0,T=0,P=0:@R=A,S=1260,V={0}:R=B,S=1018,V={1}:R=C,S=1092,V={2}:R=D,S=1014,V={3}:R=E,S=1260,V={4}:",$C$2,$P$14,$C$4,$D94,$B94)</f>
        <v/>
      </c>
      <c r="R94" s="16" t="str">
        <f>_xll.Assistant.XL.RIK_AC("INF04__;INF04@E=0,S=42,G=0,T=0,P=0:@R=A,S=1260,V={0}:R=B,S=1018,V={1}:R=C,S=1092,V={2}:R=D,S=1014,V={3}:R=E,S=1260,V={4}:",$C$2,$R$14,$C$4,$D94,$B94)</f>
        <v>Employé</v>
      </c>
      <c r="S94" s="16" t="str">
        <f>_xll.Assistant.XL.RIK_AC("INF04__;INF04@E=0,S=1064,G=0,T=0,P=0:@R=A,S=1260,V={0}:R=B,S=1018,V={1}:R=C,S=1092,V={2}:R=D,S=1014,V={3}:R=E,S=1260,V={4}:",$C$2,$R$14,$C$4,$D94,$B94)</f>
        <v/>
      </c>
      <c r="T94" s="16" t="str">
        <f>_xll.Assistant.XL.RIK_AC("INF04__;INF04@E=0,S=49,G=0,T=0,P=0:@R=A,S=1260,V={0}:R=B,S=1018,V={1}:R=C,S=1092,V={2}:R=D,S=1014,V={3}:R=E,S=1260,V={4}:R=F,S=48,V={5}:",$C$2,$R$14,$C$4,$D94,$B94,T$14)</f>
        <v>Catégorie 1</v>
      </c>
      <c r="U94" s="16" t="str">
        <f>_xll.Assistant.XL.RIK_AC("INF04__;INF04@E=0,S=1076,G=0,T=0,P=0:@R=A,S=1260,V={0}:R=B,S=1018,V={1}:R=C,S=1092,V={2}:R=D,S=1014,V={3}:R=E,S=1260,V={4}:",$C$2,$R$14,$C$4,$D94,$B94)</f>
        <v/>
      </c>
      <c r="V94" s="16">
        <f>IFERROR(IF(TableauB15[[#This Row],[Rémunération annuelle ETP]]&gt;0,SUM(1/COUNTIF(TableauB15[Nom et Prénom],TableauB15[Nom et Prénom])),0),0)</f>
        <v>8.3333333333333329E-2</v>
      </c>
      <c r="W9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5" spans="2:23" x14ac:dyDescent="0.3">
      <c r="B95" s="15" t="s">
        <v>151</v>
      </c>
      <c r="C95" s="15">
        <v>201803</v>
      </c>
      <c r="D95" s="15" t="s">
        <v>168</v>
      </c>
      <c r="E95" s="15" t="s">
        <v>169</v>
      </c>
      <c r="F95" s="15" t="s">
        <v>28</v>
      </c>
      <c r="G95">
        <v>1</v>
      </c>
      <c r="H95" s="16">
        <v>1</v>
      </c>
      <c r="I95" s="16">
        <v>1</v>
      </c>
      <c r="J95" s="16">
        <v>2500</v>
      </c>
      <c r="K95" s="16">
        <v>0</v>
      </c>
      <c r="L95" s="16">
        <v>0</v>
      </c>
      <c r="M95" s="16">
        <f>IF(TableauB15[[#This Row],[ETP_FH]]&gt;0,IF(TableauB15[[#This Row],[ETP]]=TableauB15[[#This Row],[ETP_FH]],1,IF(TableauB15[[#This Row],[ETP]]=1,TableauB15[[#This Row],[ETP_FH]],IFERROR((TableauB15[[#This Row],[ETP_FH]]/TableauB15[[#This Row],[ETP]]),0)*1)),0)</f>
        <v>1</v>
      </c>
      <c r="N95" s="16">
        <f>IF(TableauB15[[#This Row],[ETP_FH]]&lt;0.001,0,1)</f>
        <v>1</v>
      </c>
      <c r="O9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9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95" s="170" t="str">
        <f>_xll.Assistant.XL.RIK_AC("INF04__;INF04@E=0,S=1253,G=0,T=0,P=0:@R=A,S=1260,V={0}:R=B,S=1018,V={1}:R=C,S=1092,V={2}:R=D,S=1014,V={3}:R=E,S=1260,V={4}:",$C$2,$P$14,$C$4,$D95,$B95)</f>
        <v/>
      </c>
      <c r="R95" s="16" t="str">
        <f>_xll.Assistant.XL.RIK_AC("INF04__;INF04@E=0,S=42,G=0,T=0,P=0:@R=A,S=1260,V={0}:R=B,S=1018,V={1}:R=C,S=1092,V={2}:R=D,S=1014,V={3}:R=E,S=1260,V={4}:",$C$2,$R$14,$C$4,$D95,$B95)</f>
        <v/>
      </c>
      <c r="S95" s="16" t="str">
        <f>_xll.Assistant.XL.RIK_AC("INF04__;INF04@E=0,S=1064,G=0,T=0,P=0:@R=A,S=1260,V={0}:R=B,S=1018,V={1}:R=C,S=1092,V={2}:R=D,S=1014,V={3}:R=E,S=1260,V={4}:",$C$2,$R$14,$C$4,$D95,$B95)</f>
        <v/>
      </c>
      <c r="T95" s="16" t="str">
        <f>_xll.Assistant.XL.RIK_AC("INF04__;INF04@E=0,S=49,G=0,T=0,P=0:@R=A,S=1260,V={0}:R=B,S=1018,V={1}:R=C,S=1092,V={2}:R=D,S=1014,V={3}:R=E,S=1260,V={4}:R=F,S=48,V={5}:",$C$2,$R$14,$C$4,$D95,$B95,T$14)</f>
        <v>Catégorie 1</v>
      </c>
      <c r="U95" s="16" t="str">
        <f>_xll.Assistant.XL.RIK_AC("INF04__;INF04@E=0,S=1076,G=0,T=0,P=0:@R=A,S=1260,V={0}:R=B,S=1018,V={1}:R=C,S=1092,V={2}:R=D,S=1014,V={3}:R=E,S=1260,V={4}:",$C$2,$R$14,$C$4,$D95,$B95)</f>
        <v/>
      </c>
      <c r="V95" s="16">
        <f>IFERROR(IF(TableauB15[[#This Row],[Rémunération annuelle ETP]]&gt;0,SUM(1/COUNTIF(TableauB15[Nom et Prénom],TableauB15[Nom et Prénom])),0),0)</f>
        <v>8.3333333333333329E-2</v>
      </c>
      <c r="W9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6" spans="2:23" x14ac:dyDescent="0.3">
      <c r="B96" s="15" t="s">
        <v>151</v>
      </c>
      <c r="C96" s="15">
        <v>201803</v>
      </c>
      <c r="D96" s="15" t="s">
        <v>170</v>
      </c>
      <c r="E96" s="15" t="s">
        <v>171</v>
      </c>
      <c r="F96" s="15" t="s">
        <v>28</v>
      </c>
      <c r="G96">
        <v>1</v>
      </c>
      <c r="H96" s="16">
        <v>1</v>
      </c>
      <c r="I96" s="16">
        <v>1</v>
      </c>
      <c r="J96" s="16">
        <v>2600</v>
      </c>
      <c r="K96" s="16">
        <v>0</v>
      </c>
      <c r="L96" s="16">
        <v>0</v>
      </c>
      <c r="M96" s="16">
        <f>IF(TableauB15[[#This Row],[ETP_FH]]&gt;0,IF(TableauB15[[#This Row],[ETP]]=TableauB15[[#This Row],[ETP_FH]],1,IF(TableauB15[[#This Row],[ETP]]=1,TableauB15[[#This Row],[ETP_FH]],IFERROR((TableauB15[[#This Row],[ETP_FH]]/TableauB15[[#This Row],[ETP]]),0)*1)),0)</f>
        <v>1</v>
      </c>
      <c r="N96" s="16">
        <f>IF(TableauB15[[#This Row],[ETP_FH]]&lt;0.001,0,1)</f>
        <v>1</v>
      </c>
      <c r="O9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2600</v>
      </c>
      <c r="P9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96" s="170" t="str">
        <f>_xll.Assistant.XL.RIK_AC("INF04__;INF04@E=0,S=1253,G=0,T=0,P=0:@R=A,S=1260,V={0}:R=B,S=1018,V={1}:R=C,S=1092,V={2}:R=D,S=1014,V={3}:R=E,S=1260,V={4}:",$C$2,$P$14,$C$4,$D96,$B96)</f>
        <v/>
      </c>
      <c r="R96" s="16" t="str">
        <f>_xll.Assistant.XL.RIK_AC("INF04__;INF04@E=0,S=42,G=0,T=0,P=0:@R=A,S=1260,V={0}:R=B,S=1018,V={1}:R=C,S=1092,V={2}:R=D,S=1014,V={3}:R=E,S=1260,V={4}:",$C$2,$R$14,$C$4,$D96,$B96)</f>
        <v/>
      </c>
      <c r="S96" s="16" t="str">
        <f>_xll.Assistant.XL.RIK_AC("INF04__;INF04@E=0,S=1064,G=0,T=0,P=0:@R=A,S=1260,V={0}:R=B,S=1018,V={1}:R=C,S=1092,V={2}:R=D,S=1014,V={3}:R=E,S=1260,V={4}:",$C$2,$R$14,$C$4,$D96,$B96)</f>
        <v/>
      </c>
      <c r="T96" s="16" t="str">
        <f>_xll.Assistant.XL.RIK_AC("INF04__;INF04@E=0,S=49,G=0,T=0,P=0:@R=A,S=1260,V={0}:R=B,S=1018,V={1}:R=C,S=1092,V={2}:R=D,S=1014,V={3}:R=E,S=1260,V={4}:R=F,S=48,V={5}:",$C$2,$R$14,$C$4,$D96,$B96,T$14)</f>
        <v>Catégorie 1</v>
      </c>
      <c r="U96" s="16" t="str">
        <f>_xll.Assistant.XL.RIK_AC("INF04__;INF04@E=0,S=1076,G=0,T=0,P=0:@R=A,S=1260,V={0}:R=B,S=1018,V={1}:R=C,S=1092,V={2}:R=D,S=1014,V={3}:R=E,S=1260,V={4}:",$C$2,$R$14,$C$4,$D96,$B96)</f>
        <v/>
      </c>
      <c r="V96" s="16">
        <f>IFERROR(IF(TableauB15[[#This Row],[Rémunération annuelle ETP]]&gt;0,SUM(1/COUNTIF(TableauB15[Nom et Prénom],TableauB15[Nom et Prénom])),0),0)</f>
        <v>8.3333333333333329E-2</v>
      </c>
      <c r="W9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7" spans="2:23" x14ac:dyDescent="0.3">
      <c r="B97" s="15" t="s">
        <v>151</v>
      </c>
      <c r="C97" s="15">
        <v>201803</v>
      </c>
      <c r="D97" s="15" t="s">
        <v>172</v>
      </c>
      <c r="E97" s="15" t="s">
        <v>173</v>
      </c>
      <c r="F97" s="15" t="s">
        <v>28</v>
      </c>
      <c r="G97">
        <v>1</v>
      </c>
      <c r="H97" s="16">
        <v>1</v>
      </c>
      <c r="I97" s="16">
        <v>1</v>
      </c>
      <c r="J97" s="16">
        <v>2700</v>
      </c>
      <c r="K97" s="16">
        <v>0</v>
      </c>
      <c r="L97" s="16">
        <v>0</v>
      </c>
      <c r="M97" s="16">
        <f>IF(TableauB15[[#This Row],[ETP_FH]]&gt;0,IF(TableauB15[[#This Row],[ETP]]=TableauB15[[#This Row],[ETP_FH]],1,IF(TableauB15[[#This Row],[ETP]]=1,TableauB15[[#This Row],[ETP_FH]],IFERROR((TableauB15[[#This Row],[ETP_FH]]/TableauB15[[#This Row],[ETP]]),0)*1)),0)</f>
        <v>1</v>
      </c>
      <c r="N97" s="16">
        <f>IF(TableauB15[[#This Row],[ETP_FH]]&lt;0.001,0,1)</f>
        <v>1</v>
      </c>
      <c r="O9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2700</v>
      </c>
      <c r="P9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97" s="170" t="str">
        <f>_xll.Assistant.XL.RIK_AC("INF04__;INF04@E=0,S=1253,G=0,T=0,P=0:@R=A,S=1260,V={0}:R=B,S=1018,V={1}:R=C,S=1092,V={2}:R=D,S=1014,V={3}:R=E,S=1260,V={4}:",$C$2,$P$14,$C$4,$D97,$B97)</f>
        <v/>
      </c>
      <c r="R97" s="16" t="str">
        <f>_xll.Assistant.XL.RIK_AC("INF04__;INF04@E=0,S=42,G=0,T=0,P=0:@R=A,S=1260,V={0}:R=B,S=1018,V={1}:R=C,S=1092,V={2}:R=D,S=1014,V={3}:R=E,S=1260,V={4}:",$C$2,$R$14,$C$4,$D97,$B97)</f>
        <v/>
      </c>
      <c r="S97" s="16" t="str">
        <f>_xll.Assistant.XL.RIK_AC("INF04__;INF04@E=0,S=1064,G=0,T=0,P=0:@R=A,S=1260,V={0}:R=B,S=1018,V={1}:R=C,S=1092,V={2}:R=D,S=1014,V={3}:R=E,S=1260,V={4}:",$C$2,$R$14,$C$4,$D97,$B97)</f>
        <v/>
      </c>
      <c r="T97" s="16" t="str">
        <f>_xll.Assistant.XL.RIK_AC("INF04__;INF04@E=0,S=49,G=0,T=0,P=0:@R=A,S=1260,V={0}:R=B,S=1018,V={1}:R=C,S=1092,V={2}:R=D,S=1014,V={3}:R=E,S=1260,V={4}:R=F,S=48,V={5}:",$C$2,$R$14,$C$4,$D97,$B97,T$14)</f>
        <v>Catégorie 3</v>
      </c>
      <c r="U97" s="16" t="str">
        <f>_xll.Assistant.XL.RIK_AC("INF04__;INF04@E=0,S=1076,G=0,T=0,P=0:@R=A,S=1260,V={0}:R=B,S=1018,V={1}:R=C,S=1092,V={2}:R=D,S=1014,V={3}:R=E,S=1260,V={4}:",$C$2,$R$14,$C$4,$D97,$B97)</f>
        <v/>
      </c>
      <c r="V97" s="16">
        <f>IFERROR(IF(TableauB15[[#This Row],[Rémunération annuelle ETP]]&gt;0,SUM(1/COUNTIF(TableauB15[Nom et Prénom],TableauB15[Nom et Prénom])),0),0)</f>
        <v>8.3333333333333329E-2</v>
      </c>
      <c r="W9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8" spans="2:23" x14ac:dyDescent="0.3">
      <c r="B98" s="15" t="s">
        <v>151</v>
      </c>
      <c r="C98" s="15">
        <v>201803</v>
      </c>
      <c r="D98" s="15" t="s">
        <v>174</v>
      </c>
      <c r="E98" s="15" t="s">
        <v>175</v>
      </c>
      <c r="F98" s="15" t="s">
        <v>28</v>
      </c>
      <c r="G98">
        <v>1</v>
      </c>
      <c r="H98" s="16">
        <v>1</v>
      </c>
      <c r="I98" s="16">
        <v>1</v>
      </c>
      <c r="J98" s="16">
        <v>2800</v>
      </c>
      <c r="K98" s="16">
        <v>0</v>
      </c>
      <c r="L98" s="16">
        <v>0</v>
      </c>
      <c r="M98" s="16">
        <f>IF(TableauB15[[#This Row],[ETP_FH]]&gt;0,IF(TableauB15[[#This Row],[ETP]]=TableauB15[[#This Row],[ETP_FH]],1,IF(TableauB15[[#This Row],[ETP]]=1,TableauB15[[#This Row],[ETP_FH]],IFERROR((TableauB15[[#This Row],[ETP_FH]]/TableauB15[[#This Row],[ETP]]),0)*1)),0)</f>
        <v>1</v>
      </c>
      <c r="N98" s="16">
        <f>IF(TableauB15[[#This Row],[ETP_FH]]&lt;0.001,0,1)</f>
        <v>1</v>
      </c>
      <c r="O9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2800</v>
      </c>
      <c r="P9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98" s="170" t="str">
        <f>_xll.Assistant.XL.RIK_AC("INF04__;INF04@E=0,S=1253,G=0,T=0,P=0:@R=A,S=1260,V={0}:R=B,S=1018,V={1}:R=C,S=1092,V={2}:R=D,S=1014,V={3}:R=E,S=1260,V={4}:",$C$2,$P$14,$C$4,$D98,$B98)</f>
        <v/>
      </c>
      <c r="R98" s="16" t="str">
        <f>_xll.Assistant.XL.RIK_AC("INF04__;INF04@E=0,S=42,G=0,T=0,P=0:@R=A,S=1260,V={0}:R=B,S=1018,V={1}:R=C,S=1092,V={2}:R=D,S=1014,V={3}:R=E,S=1260,V={4}:",$C$2,$R$14,$C$4,$D98,$B98)</f>
        <v/>
      </c>
      <c r="S98" s="16" t="str">
        <f>_xll.Assistant.XL.RIK_AC("INF04__;INF04@E=0,S=1064,G=0,T=0,P=0:@R=A,S=1260,V={0}:R=B,S=1018,V={1}:R=C,S=1092,V={2}:R=D,S=1014,V={3}:R=E,S=1260,V={4}:",$C$2,$R$14,$C$4,$D98,$B98)</f>
        <v/>
      </c>
      <c r="T98" s="16" t="str">
        <f>_xll.Assistant.XL.RIK_AC("INF04__;INF04@E=0,S=49,G=0,T=0,P=0:@R=A,S=1260,V={0}:R=B,S=1018,V={1}:R=C,S=1092,V={2}:R=D,S=1014,V={3}:R=E,S=1260,V={4}:R=F,S=48,V={5}:",$C$2,$R$14,$C$4,$D98,$B98,T$14)</f>
        <v>Catégorie 3</v>
      </c>
      <c r="U98" s="16" t="str">
        <f>_xll.Assistant.XL.RIK_AC("INF04__;INF04@E=0,S=1076,G=0,T=0,P=0:@R=A,S=1260,V={0}:R=B,S=1018,V={1}:R=C,S=1092,V={2}:R=D,S=1014,V={3}:R=E,S=1260,V={4}:",$C$2,$R$14,$C$4,$D98,$B98)</f>
        <v/>
      </c>
      <c r="V98" s="16">
        <f>IFERROR(IF(TableauB15[[#This Row],[Rémunération annuelle ETP]]&gt;0,SUM(1/COUNTIF(TableauB15[Nom et Prénom],TableauB15[Nom et Prénom])),0),0)</f>
        <v>8.3333333333333329E-2</v>
      </c>
      <c r="W9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99" spans="2:23" x14ac:dyDescent="0.3">
      <c r="B99" s="15" t="s">
        <v>151</v>
      </c>
      <c r="C99" s="15">
        <v>201803</v>
      </c>
      <c r="D99" s="15" t="s">
        <v>176</v>
      </c>
      <c r="E99" s="15" t="s">
        <v>177</v>
      </c>
      <c r="F99" s="15" t="s">
        <v>28</v>
      </c>
      <c r="G99">
        <v>1</v>
      </c>
      <c r="H99" s="16">
        <v>1</v>
      </c>
      <c r="I99" s="16">
        <v>1</v>
      </c>
      <c r="J99" s="16">
        <v>2900</v>
      </c>
      <c r="K99" s="16">
        <v>0</v>
      </c>
      <c r="L99" s="16">
        <v>0</v>
      </c>
      <c r="M99" s="16">
        <f>IF(TableauB15[[#This Row],[ETP_FH]]&gt;0,IF(TableauB15[[#This Row],[ETP]]=TableauB15[[#This Row],[ETP_FH]],1,IF(TableauB15[[#This Row],[ETP]]=1,TableauB15[[#This Row],[ETP_FH]],IFERROR((TableauB15[[#This Row],[ETP_FH]]/TableauB15[[#This Row],[ETP]]),0)*1)),0)</f>
        <v>1</v>
      </c>
      <c r="N99" s="16">
        <f>IF(TableauB15[[#This Row],[ETP_FH]]&lt;0.001,0,1)</f>
        <v>1</v>
      </c>
      <c r="O9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2900</v>
      </c>
      <c r="P9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99" s="170" t="str">
        <f>_xll.Assistant.XL.RIK_AC("INF04__;INF04@E=0,S=1253,G=0,T=0,P=0:@R=A,S=1260,V={0}:R=B,S=1018,V={1}:R=C,S=1092,V={2}:R=D,S=1014,V={3}:R=E,S=1260,V={4}:",$C$2,$P$14,$C$4,$D99,$B99)</f>
        <v/>
      </c>
      <c r="R99" s="16" t="str">
        <f>_xll.Assistant.XL.RIK_AC("INF04__;INF04@E=0,S=42,G=0,T=0,P=0:@R=A,S=1260,V={0}:R=B,S=1018,V={1}:R=C,S=1092,V={2}:R=D,S=1014,V={3}:R=E,S=1260,V={4}:",$C$2,$R$14,$C$4,$D99,$B99)</f>
        <v/>
      </c>
      <c r="S99" s="16" t="str">
        <f>_xll.Assistant.XL.RIK_AC("INF04__;INF04@E=0,S=1064,G=0,T=0,P=0:@R=A,S=1260,V={0}:R=B,S=1018,V={1}:R=C,S=1092,V={2}:R=D,S=1014,V={3}:R=E,S=1260,V={4}:",$C$2,$R$14,$C$4,$D99,$B99)</f>
        <v/>
      </c>
      <c r="T99" s="16" t="str">
        <f>_xll.Assistant.XL.RIK_AC("INF04__;INF04@E=0,S=49,G=0,T=0,P=0:@R=A,S=1260,V={0}:R=B,S=1018,V={1}:R=C,S=1092,V={2}:R=D,S=1014,V={3}:R=E,S=1260,V={4}:R=F,S=48,V={5}:",$C$2,$R$14,$C$4,$D99,$B99,T$14)</f>
        <v>Catégorie 5</v>
      </c>
      <c r="U99" s="16" t="str">
        <f>_xll.Assistant.XL.RIK_AC("INF04__;INF04@E=0,S=1076,G=0,T=0,P=0:@R=A,S=1260,V={0}:R=B,S=1018,V={1}:R=C,S=1092,V={2}:R=D,S=1014,V={3}:R=E,S=1260,V={4}:",$C$2,$R$14,$C$4,$D99,$B99)</f>
        <v/>
      </c>
      <c r="V99" s="16">
        <f>IFERROR(IF(TableauB15[[#This Row],[Rémunération annuelle ETP]]&gt;0,SUM(1/COUNTIF(TableauB15[Nom et Prénom],TableauB15[Nom et Prénom])),0),0)</f>
        <v>8.3333333333333329E-2</v>
      </c>
      <c r="W9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0" spans="2:23" x14ac:dyDescent="0.3">
      <c r="B100" s="15" t="s">
        <v>151</v>
      </c>
      <c r="C100" s="15">
        <v>201803</v>
      </c>
      <c r="D100" s="15" t="s">
        <v>178</v>
      </c>
      <c r="E100" s="15" t="s">
        <v>179</v>
      </c>
      <c r="F100" s="15" t="s">
        <v>27</v>
      </c>
      <c r="G100">
        <v>1</v>
      </c>
      <c r="H100" s="16">
        <v>0.8</v>
      </c>
      <c r="I100" s="16">
        <v>0.8</v>
      </c>
      <c r="J100" s="16">
        <v>1200</v>
      </c>
      <c r="K100" s="16">
        <v>0</v>
      </c>
      <c r="L100" s="16">
        <v>0</v>
      </c>
      <c r="M100" s="16">
        <f>IF(TableauB15[[#This Row],[ETP_FH]]&gt;0,IF(TableauB15[[#This Row],[ETP]]=TableauB15[[#This Row],[ETP_FH]],1,IF(TableauB15[[#This Row],[ETP]]=1,TableauB15[[#This Row],[ETP_FH]],IFERROR((TableauB15[[#This Row],[ETP_FH]]/TableauB15[[#This Row],[ETP]]),0)*1)),0)</f>
        <v>1</v>
      </c>
      <c r="N100" s="16">
        <f>IF(TableauB15[[#This Row],[ETP_FH]]&lt;0.001,0,1)</f>
        <v>1</v>
      </c>
      <c r="O10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10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100" s="170" t="str">
        <f>_xll.Assistant.XL.RIK_AC("INF04__;INF04@E=0,S=1253,G=0,T=0,P=0:@R=A,S=1260,V={0}:R=B,S=1018,V={1}:R=C,S=1092,V={2}:R=D,S=1014,V={3}:R=E,S=1260,V={4}:",$C$2,$P$14,$C$4,$D100,$B100)</f>
        <v/>
      </c>
      <c r="R100" s="16" t="str">
        <f>_xll.Assistant.XL.RIK_AC("INF04__;INF04@E=0,S=42,G=0,T=0,P=0:@R=A,S=1260,V={0}:R=B,S=1018,V={1}:R=C,S=1092,V={2}:R=D,S=1014,V={3}:R=E,S=1260,V={4}:",$C$2,$R$14,$C$4,$D100,$B100)</f>
        <v/>
      </c>
      <c r="S100" s="16" t="str">
        <f>_xll.Assistant.XL.RIK_AC("INF04__;INF04@E=0,S=1064,G=0,T=0,P=0:@R=A,S=1260,V={0}:R=B,S=1018,V={1}:R=C,S=1092,V={2}:R=D,S=1014,V={3}:R=E,S=1260,V={4}:",$C$2,$R$14,$C$4,$D100,$B100)</f>
        <v/>
      </c>
      <c r="T100" s="16" t="str">
        <f>_xll.Assistant.XL.RIK_AC("INF04__;INF04@E=0,S=49,G=0,T=0,P=0:@R=A,S=1260,V={0}:R=B,S=1018,V={1}:R=C,S=1092,V={2}:R=D,S=1014,V={3}:R=E,S=1260,V={4}:R=F,S=48,V={5}:",$C$2,$R$14,$C$4,$D100,$B100,T$14)</f>
        <v>Catégorie 1</v>
      </c>
      <c r="U100" s="16" t="str">
        <f>_xll.Assistant.XL.RIK_AC("INF04__;INF04@E=0,S=1076,G=0,T=0,P=0:@R=A,S=1260,V={0}:R=B,S=1018,V={1}:R=C,S=1092,V={2}:R=D,S=1014,V={3}:R=E,S=1260,V={4}:",$C$2,$R$14,$C$4,$D100,$B100)</f>
        <v/>
      </c>
      <c r="V100" s="16">
        <f>IFERROR(IF(TableauB15[[#This Row],[Rémunération annuelle ETP]]&gt;0,SUM(1/COUNTIF(TableauB15[Nom et Prénom],TableauB15[Nom et Prénom])),0),0)</f>
        <v>8.3333333333333329E-2</v>
      </c>
      <c r="W10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1" spans="2:23" x14ac:dyDescent="0.3">
      <c r="B101" s="15" t="s">
        <v>151</v>
      </c>
      <c r="C101" s="15">
        <v>201803</v>
      </c>
      <c r="D101" s="15" t="s">
        <v>180</v>
      </c>
      <c r="E101" s="15" t="s">
        <v>181</v>
      </c>
      <c r="F101" s="15" t="s">
        <v>28</v>
      </c>
      <c r="G101">
        <v>1</v>
      </c>
      <c r="H101" s="16">
        <v>1</v>
      </c>
      <c r="I101" s="16">
        <v>1</v>
      </c>
      <c r="J101" s="16">
        <v>3000</v>
      </c>
      <c r="K101" s="16">
        <v>0</v>
      </c>
      <c r="L101" s="16">
        <v>0</v>
      </c>
      <c r="M101" s="16">
        <f>IF(TableauB15[[#This Row],[ETP_FH]]&gt;0,IF(TableauB15[[#This Row],[ETP]]=TableauB15[[#This Row],[ETP_FH]],1,IF(TableauB15[[#This Row],[ETP]]=1,TableauB15[[#This Row],[ETP_FH]],IFERROR((TableauB15[[#This Row],[ETP_FH]]/TableauB15[[#This Row],[ETP]]),0)*1)),0)</f>
        <v>1</v>
      </c>
      <c r="N101" s="16">
        <f>IF(TableauB15[[#This Row],[ETP_FH]]&lt;0.001,0,1)</f>
        <v>1</v>
      </c>
      <c r="O10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3000</v>
      </c>
      <c r="P10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101" s="170" t="str">
        <f>_xll.Assistant.XL.RIK_AC("INF04__;INF04@E=0,S=1253,G=0,T=0,P=0:@R=A,S=1260,V={0}:R=B,S=1018,V={1}:R=C,S=1092,V={2}:R=D,S=1014,V={3}:R=E,S=1260,V={4}:",$C$2,$P$14,$C$4,$D101,$B101)</f>
        <v/>
      </c>
      <c r="R101" s="16" t="str">
        <f>_xll.Assistant.XL.RIK_AC("INF04__;INF04@E=0,S=42,G=0,T=0,P=0:@R=A,S=1260,V={0}:R=B,S=1018,V={1}:R=C,S=1092,V={2}:R=D,S=1014,V={3}:R=E,S=1260,V={4}:",$C$2,$R$14,$C$4,$D101,$B101)</f>
        <v/>
      </c>
      <c r="S101" s="16" t="str">
        <f>_xll.Assistant.XL.RIK_AC("INF04__;INF04@E=0,S=1064,G=0,T=0,P=0:@R=A,S=1260,V={0}:R=B,S=1018,V={1}:R=C,S=1092,V={2}:R=D,S=1014,V={3}:R=E,S=1260,V={4}:",$C$2,$R$14,$C$4,$D101,$B101)</f>
        <v/>
      </c>
      <c r="T101" s="16" t="str">
        <f>_xll.Assistant.XL.RIK_AC("INF04__;INF04@E=0,S=49,G=0,T=0,P=0:@R=A,S=1260,V={0}:R=B,S=1018,V={1}:R=C,S=1092,V={2}:R=D,S=1014,V={3}:R=E,S=1260,V={4}:R=F,S=48,V={5}:",$C$2,$R$14,$C$4,$D101,$B101,T$14)</f>
        <v>Catégorie 3</v>
      </c>
      <c r="U101" s="16" t="str">
        <f>_xll.Assistant.XL.RIK_AC("INF04__;INF04@E=0,S=1076,G=0,T=0,P=0:@R=A,S=1260,V={0}:R=B,S=1018,V={1}:R=C,S=1092,V={2}:R=D,S=1014,V={3}:R=E,S=1260,V={4}:",$C$2,$R$14,$C$4,$D101,$B101)</f>
        <v/>
      </c>
      <c r="V101" s="16">
        <f>IFERROR(IF(TableauB15[[#This Row],[Rémunération annuelle ETP]]&gt;0,SUM(1/COUNTIF(TableauB15[Nom et Prénom],TableauB15[Nom et Prénom])),0),0)</f>
        <v>8.3333333333333329E-2</v>
      </c>
      <c r="W10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2" spans="2:23" x14ac:dyDescent="0.3">
      <c r="B102" s="15" t="s">
        <v>151</v>
      </c>
      <c r="C102" s="15">
        <v>201803</v>
      </c>
      <c r="D102" s="15" t="s">
        <v>182</v>
      </c>
      <c r="E102" s="15" t="s">
        <v>183</v>
      </c>
      <c r="F102" s="15" t="s">
        <v>28</v>
      </c>
      <c r="G102">
        <v>1</v>
      </c>
      <c r="H102" s="16">
        <v>1</v>
      </c>
      <c r="I102" s="16">
        <v>1</v>
      </c>
      <c r="J102" s="16">
        <v>2500</v>
      </c>
      <c r="K102" s="16">
        <v>0</v>
      </c>
      <c r="L102" s="16">
        <v>0</v>
      </c>
      <c r="M102" s="16">
        <f>IF(TableauB15[[#This Row],[ETP_FH]]&gt;0,IF(TableauB15[[#This Row],[ETP]]=TableauB15[[#This Row],[ETP_FH]],1,IF(TableauB15[[#This Row],[ETP]]=1,TableauB15[[#This Row],[ETP_FH]],IFERROR((TableauB15[[#This Row],[ETP_FH]]/TableauB15[[#This Row],[ETP]]),0)*1)),0)</f>
        <v>1</v>
      </c>
      <c r="N102" s="16">
        <f>IF(TableauB15[[#This Row],[ETP_FH]]&lt;0.001,0,1)</f>
        <v>1</v>
      </c>
      <c r="O10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0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102" s="170" t="str">
        <f>_xll.Assistant.XL.RIK_AC("INF04__;INF04@E=0,S=1253,G=0,T=0,P=0:@R=A,S=1260,V={0}:R=B,S=1018,V={1}:R=C,S=1092,V={2}:R=D,S=1014,V={3}:R=E,S=1260,V={4}:",$C$2,$P$14,$C$4,$D102,$B102)</f>
        <v/>
      </c>
      <c r="R102" s="16" t="str">
        <f>_xll.Assistant.XL.RIK_AC("INF04__;INF04@E=0,S=42,G=0,T=0,P=0:@R=A,S=1260,V={0}:R=B,S=1018,V={1}:R=C,S=1092,V={2}:R=D,S=1014,V={3}:R=E,S=1260,V={4}:",$C$2,$R$14,$C$4,$D102,$B102)</f>
        <v/>
      </c>
      <c r="S102" s="16" t="str">
        <f>_xll.Assistant.XL.RIK_AC("INF04__;INF04@E=0,S=1064,G=0,T=0,P=0:@R=A,S=1260,V={0}:R=B,S=1018,V={1}:R=C,S=1092,V={2}:R=D,S=1014,V={3}:R=E,S=1260,V={4}:",$C$2,$R$14,$C$4,$D102,$B102)</f>
        <v/>
      </c>
      <c r="T102" s="16" t="str">
        <f>_xll.Assistant.XL.RIK_AC("INF04__;INF04@E=0,S=49,G=0,T=0,P=0:@R=A,S=1260,V={0}:R=B,S=1018,V={1}:R=C,S=1092,V={2}:R=D,S=1014,V={3}:R=E,S=1260,V={4}:R=F,S=48,V={5}:",$C$2,$R$14,$C$4,$D102,$B102,T$14)</f>
        <v>Catégorie 0</v>
      </c>
      <c r="U102" s="16" t="str">
        <f>_xll.Assistant.XL.RIK_AC("INF04__;INF04@E=0,S=1076,G=0,T=0,P=0:@R=A,S=1260,V={0}:R=B,S=1018,V={1}:R=C,S=1092,V={2}:R=D,S=1014,V={3}:R=E,S=1260,V={4}:",$C$2,$R$14,$C$4,$D102,$B102)</f>
        <v/>
      </c>
      <c r="V102" s="16">
        <f>IFERROR(IF(TableauB15[[#This Row],[Rémunération annuelle ETP]]&gt;0,SUM(1/COUNTIF(TableauB15[Nom et Prénom],TableauB15[Nom et Prénom])),0),0)</f>
        <v>8.3333333333333329E-2</v>
      </c>
      <c r="W10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3" spans="2:23" x14ac:dyDescent="0.3">
      <c r="B103" s="15" t="s">
        <v>151</v>
      </c>
      <c r="C103" s="15">
        <v>201803</v>
      </c>
      <c r="D103" s="15" t="s">
        <v>184</v>
      </c>
      <c r="E103" s="15" t="s">
        <v>185</v>
      </c>
      <c r="F103" s="15" t="s">
        <v>27</v>
      </c>
      <c r="G103">
        <v>1</v>
      </c>
      <c r="H103" s="16">
        <v>1</v>
      </c>
      <c r="I103" s="16">
        <v>1</v>
      </c>
      <c r="J103" s="16">
        <v>3100</v>
      </c>
      <c r="K103" s="16">
        <v>0</v>
      </c>
      <c r="L103" s="16">
        <v>0</v>
      </c>
      <c r="M103" s="16">
        <f>IF(TableauB15[[#This Row],[ETP_FH]]&gt;0,IF(TableauB15[[#This Row],[ETP]]=TableauB15[[#This Row],[ETP_FH]],1,IF(TableauB15[[#This Row],[ETP]]=1,TableauB15[[#This Row],[ETP_FH]],IFERROR((TableauB15[[#This Row],[ETP_FH]]/TableauB15[[#This Row],[ETP]]),0)*1)),0)</f>
        <v>1</v>
      </c>
      <c r="N103" s="16">
        <f>IF(TableauB15[[#This Row],[ETP_FH]]&lt;0.001,0,1)</f>
        <v>1</v>
      </c>
      <c r="O10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3100</v>
      </c>
      <c r="P10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103" s="170" t="str">
        <f>_xll.Assistant.XL.RIK_AC("INF04__;INF04@E=0,S=1253,G=0,T=0,P=0:@R=A,S=1260,V={0}:R=B,S=1018,V={1}:R=C,S=1092,V={2}:R=D,S=1014,V={3}:R=E,S=1260,V={4}:",$C$2,$P$14,$C$4,$D103,$B103)</f>
        <v/>
      </c>
      <c r="R103" s="16" t="str">
        <f>_xll.Assistant.XL.RIK_AC("INF04__;INF04@E=0,S=42,G=0,T=0,P=0:@R=A,S=1260,V={0}:R=B,S=1018,V={1}:R=C,S=1092,V={2}:R=D,S=1014,V={3}:R=E,S=1260,V={4}:",$C$2,$R$14,$C$4,$D103,$B103)</f>
        <v/>
      </c>
      <c r="S103" s="16" t="str">
        <f>_xll.Assistant.XL.RIK_AC("INF04__;INF04@E=0,S=1064,G=0,T=0,P=0:@R=A,S=1260,V={0}:R=B,S=1018,V={1}:R=C,S=1092,V={2}:R=D,S=1014,V={3}:R=E,S=1260,V={4}:",$C$2,$R$14,$C$4,$D103,$B103)</f>
        <v/>
      </c>
      <c r="T103" s="16" t="str">
        <f>_xll.Assistant.XL.RIK_AC("INF04__;INF04@E=0,S=49,G=0,T=0,P=0:@R=A,S=1260,V={0}:R=B,S=1018,V={1}:R=C,S=1092,V={2}:R=D,S=1014,V={3}:R=E,S=1260,V={4}:R=F,S=48,V={5}:",$C$2,$R$14,$C$4,$D103,$B103,T$14)</f>
        <v>Catégorie 3</v>
      </c>
      <c r="U103" s="16" t="str">
        <f>_xll.Assistant.XL.RIK_AC("INF04__;INF04@E=0,S=1076,G=0,T=0,P=0:@R=A,S=1260,V={0}:R=B,S=1018,V={1}:R=C,S=1092,V={2}:R=D,S=1014,V={3}:R=E,S=1260,V={4}:",$C$2,$R$14,$C$4,$D103,$B103)</f>
        <v/>
      </c>
      <c r="V103" s="16">
        <f>IFERROR(IF(TableauB15[[#This Row],[Rémunération annuelle ETP]]&gt;0,SUM(1/COUNTIF(TableauB15[Nom et Prénom],TableauB15[Nom et Prénom])),0),0)</f>
        <v>8.3333333333333329E-2</v>
      </c>
      <c r="W10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4" spans="2:23" x14ac:dyDescent="0.3">
      <c r="B104" s="15" t="s">
        <v>151</v>
      </c>
      <c r="C104" s="15">
        <v>201803</v>
      </c>
      <c r="D104" s="15" t="s">
        <v>186</v>
      </c>
      <c r="E104" s="15" t="s">
        <v>187</v>
      </c>
      <c r="F104" s="15" t="s">
        <v>27</v>
      </c>
      <c r="G104">
        <v>1</v>
      </c>
      <c r="H104" s="16">
        <v>0.8</v>
      </c>
      <c r="I104" s="16">
        <v>0.8</v>
      </c>
      <c r="J104" s="16">
        <v>3200</v>
      </c>
      <c r="K104" s="16">
        <v>0</v>
      </c>
      <c r="L104" s="16">
        <v>0</v>
      </c>
      <c r="M104" s="16">
        <f>IF(TableauB15[[#This Row],[ETP_FH]]&gt;0,IF(TableauB15[[#This Row],[ETP]]=TableauB15[[#This Row],[ETP_FH]],1,IF(TableauB15[[#This Row],[ETP]]=1,TableauB15[[#This Row],[ETP_FH]],IFERROR((TableauB15[[#This Row],[ETP_FH]]/TableauB15[[#This Row],[ETP]]),0)*1)),0)</f>
        <v>1</v>
      </c>
      <c r="N104" s="16">
        <f>IF(TableauB15[[#This Row],[ETP_FH]]&lt;0.001,0,1)</f>
        <v>1</v>
      </c>
      <c r="O10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4000</v>
      </c>
      <c r="P10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104" s="170" t="str">
        <f>_xll.Assistant.XL.RIK_AC("INF04__;INF04@E=0,S=1253,G=0,T=0,P=0:@R=A,S=1260,V={0}:R=B,S=1018,V={1}:R=C,S=1092,V={2}:R=D,S=1014,V={3}:R=E,S=1260,V={4}:",$C$2,$P$14,$C$4,$D104,$B104)</f>
        <v/>
      </c>
      <c r="R104" s="16" t="str">
        <f>_xll.Assistant.XL.RIK_AC("INF04__;INF04@E=0,S=42,G=0,T=0,P=0:@R=A,S=1260,V={0}:R=B,S=1018,V={1}:R=C,S=1092,V={2}:R=D,S=1014,V={3}:R=E,S=1260,V={4}:",$C$2,$R$14,$C$4,$D104,$B104)</f>
        <v/>
      </c>
      <c r="S104" s="16" t="str">
        <f>_xll.Assistant.XL.RIK_AC("INF04__;INF04@E=0,S=1064,G=0,T=0,P=0:@R=A,S=1260,V={0}:R=B,S=1018,V={1}:R=C,S=1092,V={2}:R=D,S=1014,V={3}:R=E,S=1260,V={4}:",$C$2,$R$14,$C$4,$D104,$B104)</f>
        <v/>
      </c>
      <c r="T104" s="16" t="str">
        <f>_xll.Assistant.XL.RIK_AC("INF04__;INF04@E=0,S=49,G=0,T=0,P=0:@R=A,S=1260,V={0}:R=B,S=1018,V={1}:R=C,S=1092,V={2}:R=D,S=1014,V={3}:R=E,S=1260,V={4}:R=F,S=48,V={5}:",$C$2,$R$14,$C$4,$D104,$B104,T$14)</f>
        <v>Catégorie 2</v>
      </c>
      <c r="U104" s="16" t="str">
        <f>_xll.Assistant.XL.RIK_AC("INF04__;INF04@E=0,S=1076,G=0,T=0,P=0:@R=A,S=1260,V={0}:R=B,S=1018,V={1}:R=C,S=1092,V={2}:R=D,S=1014,V={3}:R=E,S=1260,V={4}:",$C$2,$R$14,$C$4,$D104,$B104)</f>
        <v/>
      </c>
      <c r="V104" s="16">
        <f>IFERROR(IF(TableauB15[[#This Row],[Rémunération annuelle ETP]]&gt;0,SUM(1/COUNTIF(TableauB15[Nom et Prénom],TableauB15[Nom et Prénom])),0),0)</f>
        <v>8.3333333333333329E-2</v>
      </c>
      <c r="W10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5" spans="2:23" x14ac:dyDescent="0.3">
      <c r="B105" s="15" t="s">
        <v>151</v>
      </c>
      <c r="C105" s="15">
        <v>201803</v>
      </c>
      <c r="D105" s="15" t="s">
        <v>188</v>
      </c>
      <c r="E105" s="15" t="s">
        <v>189</v>
      </c>
      <c r="F105" s="15" t="s">
        <v>27</v>
      </c>
      <c r="G105">
        <v>1</v>
      </c>
      <c r="H105" s="16">
        <v>1</v>
      </c>
      <c r="I105" s="16">
        <v>1</v>
      </c>
      <c r="J105" s="16">
        <v>2300</v>
      </c>
      <c r="K105" s="16">
        <v>0</v>
      </c>
      <c r="L105" s="16">
        <v>0</v>
      </c>
      <c r="M105" s="16">
        <f>IF(TableauB15[[#This Row],[ETP_FH]]&gt;0,IF(TableauB15[[#This Row],[ETP]]=TableauB15[[#This Row],[ETP_FH]],1,IF(TableauB15[[#This Row],[ETP]]=1,TableauB15[[#This Row],[ETP_FH]],IFERROR((TableauB15[[#This Row],[ETP_FH]]/TableauB15[[#This Row],[ETP]]),0)*1)),0)</f>
        <v>1</v>
      </c>
      <c r="N105" s="16">
        <f>IF(TableauB15[[#This Row],[ETP_FH]]&lt;0.001,0,1)</f>
        <v>1</v>
      </c>
      <c r="O10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0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05" s="170" t="str">
        <f>_xll.Assistant.XL.RIK_AC("INF04__;INF04@E=0,S=1253,G=0,T=0,P=0:@R=A,S=1260,V={0}:R=B,S=1018,V={1}:R=C,S=1092,V={2}:R=D,S=1014,V={3}:R=E,S=1260,V={4}:",$C$2,$P$14,$C$4,$D105,$B105)</f>
        <v/>
      </c>
      <c r="R105" s="16" t="str">
        <f>_xll.Assistant.XL.RIK_AC("INF04__;INF04@E=0,S=42,G=0,T=0,P=0:@R=A,S=1260,V={0}:R=B,S=1018,V={1}:R=C,S=1092,V={2}:R=D,S=1014,V={3}:R=E,S=1260,V={4}:",$C$2,$R$14,$C$4,$D105,$B105)</f>
        <v/>
      </c>
      <c r="S105" s="16" t="str">
        <f>_xll.Assistant.XL.RIK_AC("INF04__;INF04@E=0,S=1064,G=0,T=0,P=0:@R=A,S=1260,V={0}:R=B,S=1018,V={1}:R=C,S=1092,V={2}:R=D,S=1014,V={3}:R=E,S=1260,V={4}:",$C$2,$R$14,$C$4,$D105,$B105)</f>
        <v/>
      </c>
      <c r="T105" s="16" t="str">
        <f>_xll.Assistant.XL.RIK_AC("INF04__;INF04@E=0,S=49,G=0,T=0,P=0:@R=A,S=1260,V={0}:R=B,S=1018,V={1}:R=C,S=1092,V={2}:R=D,S=1014,V={3}:R=E,S=1260,V={4}:R=F,S=48,V={5}:",$C$2,$R$14,$C$4,$D105,$B105,T$14)</f>
        <v>Catégorie 0</v>
      </c>
      <c r="U105" s="16" t="str">
        <f>_xll.Assistant.XL.RIK_AC("INF04__;INF04@E=0,S=1076,G=0,T=0,P=0:@R=A,S=1260,V={0}:R=B,S=1018,V={1}:R=C,S=1092,V={2}:R=D,S=1014,V={3}:R=E,S=1260,V={4}:",$C$2,$R$14,$C$4,$D105,$B105)</f>
        <v/>
      </c>
      <c r="V105" s="16">
        <f>IFERROR(IF(TableauB15[[#This Row],[Rémunération annuelle ETP]]&gt;0,SUM(1/COUNTIF(TableauB15[Nom et Prénom],TableauB15[Nom et Prénom])),0),0)</f>
        <v>8.3333333333333329E-2</v>
      </c>
      <c r="W10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6" spans="2:23" x14ac:dyDescent="0.3">
      <c r="B106" s="15" t="s">
        <v>151</v>
      </c>
      <c r="C106" s="15">
        <v>201803</v>
      </c>
      <c r="D106" s="15" t="s">
        <v>190</v>
      </c>
      <c r="E106" s="15" t="s">
        <v>191</v>
      </c>
      <c r="F106" s="15" t="s">
        <v>27</v>
      </c>
      <c r="G106">
        <v>1</v>
      </c>
      <c r="H106" s="16">
        <v>1</v>
      </c>
      <c r="I106" s="16">
        <v>1</v>
      </c>
      <c r="J106" s="16">
        <v>2400</v>
      </c>
      <c r="K106" s="16">
        <v>0</v>
      </c>
      <c r="L106" s="16">
        <v>0</v>
      </c>
      <c r="M106" s="16">
        <f>IF(TableauB15[[#This Row],[ETP_FH]]&gt;0,IF(TableauB15[[#This Row],[ETP]]=TableauB15[[#This Row],[ETP_FH]],1,IF(TableauB15[[#This Row],[ETP]]=1,TableauB15[[#This Row],[ETP_FH]],IFERROR((TableauB15[[#This Row],[ETP_FH]]/TableauB15[[#This Row],[ETP]]),0)*1)),0)</f>
        <v>1</v>
      </c>
      <c r="N106" s="16">
        <f>IF(TableauB15[[#This Row],[ETP_FH]]&lt;0.001,0,1)</f>
        <v>1</v>
      </c>
      <c r="O10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0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06" s="170" t="str">
        <f>_xll.Assistant.XL.RIK_AC("INF04__;INF04@E=0,S=1253,G=0,T=0,P=0:@R=A,S=1260,V={0}:R=B,S=1018,V={1}:R=C,S=1092,V={2}:R=D,S=1014,V={3}:R=E,S=1260,V={4}:",$C$2,$P$14,$C$4,$D106,$B106)</f>
        <v/>
      </c>
      <c r="R106" s="16" t="str">
        <f>_xll.Assistant.XL.RIK_AC("INF04__;INF04@E=0,S=42,G=0,T=0,P=0:@R=A,S=1260,V={0}:R=B,S=1018,V={1}:R=C,S=1092,V={2}:R=D,S=1014,V={3}:R=E,S=1260,V={4}:",$C$2,$R$14,$C$4,$D106,$B106)</f>
        <v/>
      </c>
      <c r="S106" s="16" t="str">
        <f>_xll.Assistant.XL.RIK_AC("INF04__;INF04@E=0,S=1064,G=0,T=0,P=0:@R=A,S=1260,V={0}:R=B,S=1018,V={1}:R=C,S=1092,V={2}:R=D,S=1014,V={3}:R=E,S=1260,V={4}:",$C$2,$R$14,$C$4,$D106,$B106)</f>
        <v>2</v>
      </c>
      <c r="T106" s="16" t="str">
        <f>_xll.Assistant.XL.RIK_AC("INF04__;INF04@E=0,S=49,G=0,T=0,P=0:@R=A,S=1260,V={0}:R=B,S=1018,V={1}:R=C,S=1092,V={2}:R=D,S=1014,V={3}:R=E,S=1260,V={4}:R=F,S=48,V={5}:",$C$2,$R$14,$C$4,$D106,$B106,T$14)</f>
        <v>Catégorie 0</v>
      </c>
      <c r="U106" s="16" t="str">
        <f>_xll.Assistant.XL.RIK_AC("INF04__;INF04@E=0,S=1076,G=0,T=0,P=0:@R=A,S=1260,V={0}:R=B,S=1018,V={1}:R=C,S=1092,V={2}:R=D,S=1014,V={3}:R=E,S=1260,V={4}:",$C$2,$R$14,$C$4,$D106,$B106)</f>
        <v/>
      </c>
      <c r="V106" s="16">
        <f>IFERROR(IF(TableauB15[[#This Row],[Rémunération annuelle ETP]]&gt;0,SUM(1/COUNTIF(TableauB15[Nom et Prénom],TableauB15[Nom et Prénom])),0),0)</f>
        <v>8.3333333333333329E-2</v>
      </c>
      <c r="W10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7" spans="2:23" x14ac:dyDescent="0.3">
      <c r="B107" s="15" t="s">
        <v>151</v>
      </c>
      <c r="C107" s="15">
        <v>201803</v>
      </c>
      <c r="D107" s="15" t="s">
        <v>192</v>
      </c>
      <c r="E107" s="15" t="s">
        <v>193</v>
      </c>
      <c r="F107" s="15" t="s">
        <v>27</v>
      </c>
      <c r="G107">
        <v>1</v>
      </c>
      <c r="H107" s="16">
        <v>1</v>
      </c>
      <c r="I107" s="16">
        <v>1</v>
      </c>
      <c r="J107" s="16">
        <v>2500</v>
      </c>
      <c r="K107" s="16">
        <v>0</v>
      </c>
      <c r="L107" s="16">
        <v>0</v>
      </c>
      <c r="M107" s="16">
        <f>IF(TableauB15[[#This Row],[ETP_FH]]&gt;0,IF(TableauB15[[#This Row],[ETP]]=TableauB15[[#This Row],[ETP_FH]],1,IF(TableauB15[[#This Row],[ETP]]=1,TableauB15[[#This Row],[ETP_FH]],IFERROR((TableauB15[[#This Row],[ETP_FH]]/TableauB15[[#This Row],[ETP]]),0)*1)),0)</f>
        <v>1</v>
      </c>
      <c r="N107" s="16">
        <f>IF(TableauB15[[#This Row],[ETP_FH]]&lt;0.001,0,1)</f>
        <v>1</v>
      </c>
      <c r="O10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0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07" s="170" t="str">
        <f>_xll.Assistant.XL.RIK_AC("INF04__;INF04@E=0,S=1253,G=0,T=0,P=0:@R=A,S=1260,V={0}:R=B,S=1018,V={1}:R=C,S=1092,V={2}:R=D,S=1014,V={3}:R=E,S=1260,V={4}:",$C$2,$P$14,$C$4,$D107,$B107)</f>
        <v/>
      </c>
      <c r="R107" s="16" t="str">
        <f>_xll.Assistant.XL.RIK_AC("INF04__;INF04@E=0,S=42,G=0,T=0,P=0:@R=A,S=1260,V={0}:R=B,S=1018,V={1}:R=C,S=1092,V={2}:R=D,S=1014,V={3}:R=E,S=1260,V={4}:",$C$2,$R$14,$C$4,$D107,$B107)</f>
        <v/>
      </c>
      <c r="S107" s="16" t="str">
        <f>_xll.Assistant.XL.RIK_AC("INF04__;INF04@E=0,S=1064,G=0,T=0,P=0:@R=A,S=1260,V={0}:R=B,S=1018,V={1}:R=C,S=1092,V={2}:R=D,S=1014,V={3}:R=E,S=1260,V={4}:",$C$2,$R$14,$C$4,$D107,$B107)</f>
        <v/>
      </c>
      <c r="T107" s="16" t="str">
        <f>_xll.Assistant.XL.RIK_AC("INF04__;INF04@E=0,S=49,G=0,T=0,P=0:@R=A,S=1260,V={0}:R=B,S=1018,V={1}:R=C,S=1092,V={2}:R=D,S=1014,V={3}:R=E,S=1260,V={4}:R=F,S=48,V={5}:",$C$2,$R$14,$C$4,$D107,$B107,T$14)</f>
        <v>Catégorie 0</v>
      </c>
      <c r="U107" s="16" t="str">
        <f>_xll.Assistant.XL.RIK_AC("INF04__;INF04@E=0,S=1076,G=0,T=0,P=0:@R=A,S=1260,V={0}:R=B,S=1018,V={1}:R=C,S=1092,V={2}:R=D,S=1014,V={3}:R=E,S=1260,V={4}:",$C$2,$R$14,$C$4,$D107,$B107)</f>
        <v/>
      </c>
      <c r="V107" s="16">
        <f>IFERROR(IF(TableauB15[[#This Row],[Rémunération annuelle ETP]]&gt;0,SUM(1/COUNTIF(TableauB15[Nom et Prénom],TableauB15[Nom et Prénom])),0),0)</f>
        <v>8.3333333333333329E-2</v>
      </c>
      <c r="W10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8" spans="2:23" x14ac:dyDescent="0.3">
      <c r="B108" s="15" t="s">
        <v>151</v>
      </c>
      <c r="C108" s="15">
        <v>201803</v>
      </c>
      <c r="D108" s="15" t="s">
        <v>194</v>
      </c>
      <c r="E108" s="15" t="s">
        <v>195</v>
      </c>
      <c r="F108" s="15" t="s">
        <v>27</v>
      </c>
      <c r="G108">
        <v>1</v>
      </c>
      <c r="H108" s="16">
        <v>1</v>
      </c>
      <c r="I108" s="16">
        <v>1</v>
      </c>
      <c r="J108" s="16">
        <v>3300</v>
      </c>
      <c r="K108" s="16">
        <v>0</v>
      </c>
      <c r="L108" s="16">
        <v>0</v>
      </c>
      <c r="M108" s="16">
        <f>IF(TableauB15[[#This Row],[ETP_FH]]&gt;0,IF(TableauB15[[#This Row],[ETP]]=TableauB15[[#This Row],[ETP_FH]],1,IF(TableauB15[[#This Row],[ETP]]=1,TableauB15[[#This Row],[ETP_FH]],IFERROR((TableauB15[[#This Row],[ETP_FH]]/TableauB15[[#This Row],[ETP]]),0)*1)),0)</f>
        <v>1</v>
      </c>
      <c r="N108" s="16">
        <f>IF(TableauB15[[#This Row],[ETP_FH]]&lt;0.001,0,1)</f>
        <v>1</v>
      </c>
      <c r="O10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10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108" s="170" t="str">
        <f>_xll.Assistant.XL.RIK_AC("INF04__;INF04@E=0,S=1253,G=0,T=0,P=0:@R=A,S=1260,V={0}:R=B,S=1018,V={1}:R=C,S=1092,V={2}:R=D,S=1014,V={3}:R=E,S=1260,V={4}:",$C$2,$P$14,$C$4,$D108,$B108)</f>
        <v/>
      </c>
      <c r="R108" s="16" t="str">
        <f>_xll.Assistant.XL.RIK_AC("INF04__;INF04@E=0,S=42,G=0,T=0,P=0:@R=A,S=1260,V={0}:R=B,S=1018,V={1}:R=C,S=1092,V={2}:R=D,S=1014,V={3}:R=E,S=1260,V={4}:",$C$2,$R$14,$C$4,$D108,$B108)</f>
        <v/>
      </c>
      <c r="S108" s="16" t="str">
        <f>_xll.Assistant.XL.RIK_AC("INF04__;INF04@E=0,S=1064,G=0,T=0,P=0:@R=A,S=1260,V={0}:R=B,S=1018,V={1}:R=C,S=1092,V={2}:R=D,S=1014,V={3}:R=E,S=1260,V={4}:",$C$2,$R$14,$C$4,$D108,$B108)</f>
        <v/>
      </c>
      <c r="T108" s="16" t="str">
        <f>_xll.Assistant.XL.RIK_AC("INF04__;INF04@E=0,S=49,G=0,T=0,P=0:@R=A,S=1260,V={0}:R=B,S=1018,V={1}:R=C,S=1092,V={2}:R=D,S=1014,V={3}:R=E,S=1260,V={4}:R=F,S=48,V={5}:",$C$2,$R$14,$C$4,$D108,$B108,T$14)</f>
        <v>Catégorie 2</v>
      </c>
      <c r="U108" s="16" t="str">
        <f>_xll.Assistant.XL.RIK_AC("INF04__;INF04@E=0,S=1076,G=0,T=0,P=0:@R=A,S=1260,V={0}:R=B,S=1018,V={1}:R=C,S=1092,V={2}:R=D,S=1014,V={3}:R=E,S=1260,V={4}:",$C$2,$R$14,$C$4,$D108,$B108)</f>
        <v/>
      </c>
      <c r="V108" s="16">
        <f>IFERROR(IF(TableauB15[[#This Row],[Rémunération annuelle ETP]]&gt;0,SUM(1/COUNTIF(TableauB15[Nom et Prénom],TableauB15[Nom et Prénom])),0),0)</f>
        <v>8.3333333333333329E-2</v>
      </c>
      <c r="W10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09" spans="2:23" x14ac:dyDescent="0.3">
      <c r="B109" s="15" t="s">
        <v>151</v>
      </c>
      <c r="C109" s="15">
        <v>201803</v>
      </c>
      <c r="D109" s="15" t="s">
        <v>196</v>
      </c>
      <c r="E109" s="15" t="s">
        <v>197</v>
      </c>
      <c r="F109" s="15" t="s">
        <v>27</v>
      </c>
      <c r="G109">
        <v>1</v>
      </c>
      <c r="H109" s="16">
        <v>1</v>
      </c>
      <c r="I109" s="16">
        <v>1</v>
      </c>
      <c r="J109" s="16">
        <v>3400</v>
      </c>
      <c r="K109" s="16">
        <v>0</v>
      </c>
      <c r="L109" s="16">
        <v>0</v>
      </c>
      <c r="M109" s="16">
        <f>IF(TableauB15[[#This Row],[ETP_FH]]&gt;0,IF(TableauB15[[#This Row],[ETP]]=TableauB15[[#This Row],[ETP_FH]],1,IF(TableauB15[[#This Row],[ETP]]=1,TableauB15[[#This Row],[ETP_FH]],IFERROR((TableauB15[[#This Row],[ETP_FH]]/TableauB15[[#This Row],[ETP]]),0)*1)),0)</f>
        <v>1</v>
      </c>
      <c r="N109" s="16">
        <f>IF(TableauB15[[#This Row],[ETP_FH]]&lt;0.001,0,1)</f>
        <v>1</v>
      </c>
      <c r="O10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3400</v>
      </c>
      <c r="P10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109" s="170" t="str">
        <f>_xll.Assistant.XL.RIK_AC("INF04__;INF04@E=0,S=1253,G=0,T=0,P=0:@R=A,S=1260,V={0}:R=B,S=1018,V={1}:R=C,S=1092,V={2}:R=D,S=1014,V={3}:R=E,S=1260,V={4}:",$C$2,$P$14,$C$4,$D109,$B109)</f>
        <v/>
      </c>
      <c r="R109" s="16" t="str">
        <f>_xll.Assistant.XL.RIK_AC("INF04__;INF04@E=0,S=42,G=0,T=0,P=0:@R=A,S=1260,V={0}:R=B,S=1018,V={1}:R=C,S=1092,V={2}:R=D,S=1014,V={3}:R=E,S=1260,V={4}:",$C$2,$R$14,$C$4,$D109,$B109)</f>
        <v/>
      </c>
      <c r="S109" s="16" t="str">
        <f>_xll.Assistant.XL.RIK_AC("INF04__;INF04@E=0,S=1064,G=0,T=0,P=0:@R=A,S=1260,V={0}:R=B,S=1018,V={1}:R=C,S=1092,V={2}:R=D,S=1014,V={3}:R=E,S=1260,V={4}:",$C$2,$R$14,$C$4,$D109,$B109)</f>
        <v/>
      </c>
      <c r="T109" s="16" t="str">
        <f>_xll.Assistant.XL.RIK_AC("INF04__;INF04@E=0,S=49,G=0,T=0,P=0:@R=A,S=1260,V={0}:R=B,S=1018,V={1}:R=C,S=1092,V={2}:R=D,S=1014,V={3}:R=E,S=1260,V={4}:R=F,S=48,V={5}:",$C$2,$R$14,$C$4,$D109,$B109,T$14)</f>
        <v>Catégorie 2</v>
      </c>
      <c r="U109" s="16" t="str">
        <f>_xll.Assistant.XL.RIK_AC("INF04__;INF04@E=0,S=1076,G=0,T=0,P=0:@R=A,S=1260,V={0}:R=B,S=1018,V={1}:R=C,S=1092,V={2}:R=D,S=1014,V={3}:R=E,S=1260,V={4}:",$C$2,$R$14,$C$4,$D109,$B109)</f>
        <v/>
      </c>
      <c r="V109" s="16">
        <f>IFERROR(IF(TableauB15[[#This Row],[Rémunération annuelle ETP]]&gt;0,SUM(1/COUNTIF(TableauB15[Nom et Prénom],TableauB15[Nom et Prénom])),0),0)</f>
        <v>8.3333333333333329E-2</v>
      </c>
      <c r="W10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0" spans="2:23" x14ac:dyDescent="0.3">
      <c r="B110" s="15" t="s">
        <v>151</v>
      </c>
      <c r="C110" s="15">
        <v>201803</v>
      </c>
      <c r="D110" s="15" t="s">
        <v>198</v>
      </c>
      <c r="E110" s="15" t="s">
        <v>199</v>
      </c>
      <c r="F110" s="15" t="s">
        <v>27</v>
      </c>
      <c r="G110">
        <v>1</v>
      </c>
      <c r="H110" s="16">
        <v>1</v>
      </c>
      <c r="I110" s="16">
        <v>1</v>
      </c>
      <c r="J110" s="16">
        <v>3500</v>
      </c>
      <c r="K110" s="16">
        <v>0</v>
      </c>
      <c r="L110" s="16">
        <v>0</v>
      </c>
      <c r="M110" s="16">
        <f>IF(TableauB15[[#This Row],[ETP_FH]]&gt;0,IF(TableauB15[[#This Row],[ETP]]=TableauB15[[#This Row],[ETP_FH]],1,IF(TableauB15[[#This Row],[ETP]]=1,TableauB15[[#This Row],[ETP_FH]],IFERROR((TableauB15[[#This Row],[ETP_FH]]/TableauB15[[#This Row],[ETP]]),0)*1)),0)</f>
        <v>1</v>
      </c>
      <c r="N110" s="16">
        <f>IF(TableauB15[[#This Row],[ETP_FH]]&lt;0.001,0,1)</f>
        <v>1</v>
      </c>
      <c r="O11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3500</v>
      </c>
      <c r="P11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110" s="170" t="str">
        <f>_xll.Assistant.XL.RIK_AC("INF04__;INF04@E=0,S=1253,G=0,T=0,P=0:@R=A,S=1260,V={0}:R=B,S=1018,V={1}:R=C,S=1092,V={2}:R=D,S=1014,V={3}:R=E,S=1260,V={4}:",$C$2,$P$14,$C$4,$D110,$B110)</f>
        <v/>
      </c>
      <c r="R110" s="16" t="str">
        <f>_xll.Assistant.XL.RIK_AC("INF04__;INF04@E=0,S=42,G=0,T=0,P=0:@R=A,S=1260,V={0}:R=B,S=1018,V={1}:R=C,S=1092,V={2}:R=D,S=1014,V={3}:R=E,S=1260,V={4}:",$C$2,$R$14,$C$4,$D110,$B110)</f>
        <v/>
      </c>
      <c r="S110" s="16" t="str">
        <f>_xll.Assistant.XL.RIK_AC("INF04__;INF04@E=0,S=1064,G=0,T=0,P=0:@R=A,S=1260,V={0}:R=B,S=1018,V={1}:R=C,S=1092,V={2}:R=D,S=1014,V={3}:R=E,S=1260,V={4}:",$C$2,$R$14,$C$4,$D110,$B110)</f>
        <v/>
      </c>
      <c r="T110" s="16" t="str">
        <f>_xll.Assistant.XL.RIK_AC("INF04__;INF04@E=0,S=49,G=0,T=0,P=0:@R=A,S=1260,V={0}:R=B,S=1018,V={1}:R=C,S=1092,V={2}:R=D,S=1014,V={3}:R=E,S=1260,V={4}:R=F,S=48,V={5}:",$C$2,$R$14,$C$4,$D110,$B110,T$14)</f>
        <v>Catégorie 4</v>
      </c>
      <c r="U110" s="16" t="str">
        <f>_xll.Assistant.XL.RIK_AC("INF04__;INF04@E=0,S=1076,G=0,T=0,P=0:@R=A,S=1260,V={0}:R=B,S=1018,V={1}:R=C,S=1092,V={2}:R=D,S=1014,V={3}:R=E,S=1260,V={4}:",$C$2,$R$14,$C$4,$D110,$B110)</f>
        <v/>
      </c>
      <c r="V110" s="16">
        <f>IFERROR(IF(TableauB15[[#This Row],[Rémunération annuelle ETP]]&gt;0,SUM(1/COUNTIF(TableauB15[Nom et Prénom],TableauB15[Nom et Prénom])),0),0)</f>
        <v>8.3333333333333329E-2</v>
      </c>
      <c r="W11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1" spans="2:23" x14ac:dyDescent="0.3">
      <c r="B111" s="15" t="s">
        <v>151</v>
      </c>
      <c r="C111" s="15">
        <v>201803</v>
      </c>
      <c r="D111" s="15" t="s">
        <v>200</v>
      </c>
      <c r="E111" s="15" t="s">
        <v>201</v>
      </c>
      <c r="F111" s="15" t="s">
        <v>28</v>
      </c>
      <c r="G111">
        <v>1</v>
      </c>
      <c r="H111" s="16">
        <v>1</v>
      </c>
      <c r="I111" s="16">
        <v>1</v>
      </c>
      <c r="J111" s="16">
        <v>1300</v>
      </c>
      <c r="K111" s="16">
        <v>0</v>
      </c>
      <c r="L111" s="16">
        <v>0</v>
      </c>
      <c r="M111" s="16">
        <f>IF(TableauB15[[#This Row],[ETP_FH]]&gt;0,IF(TableauB15[[#This Row],[ETP]]=TableauB15[[#This Row],[ETP_FH]],1,IF(TableauB15[[#This Row],[ETP]]=1,TableauB15[[#This Row],[ETP_FH]],IFERROR((TableauB15[[#This Row],[ETP_FH]]/TableauB15[[#This Row],[ETP]]),0)*1)),0)</f>
        <v>1</v>
      </c>
      <c r="N111" s="16">
        <f>IF(TableauB15[[#This Row],[ETP_FH]]&lt;0.001,0,1)</f>
        <v>1</v>
      </c>
      <c r="O11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1300</v>
      </c>
      <c r="P11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111" s="170" t="str">
        <f>_xll.Assistant.XL.RIK_AC("INF04__;INF04@E=0,S=1253,G=0,T=0,P=0:@R=A,S=1260,V={0}:R=B,S=1018,V={1}:R=C,S=1092,V={2}:R=D,S=1014,V={3}:R=E,S=1260,V={4}:",$C$2,$P$14,$C$4,$D111,$B111)</f>
        <v/>
      </c>
      <c r="R111" s="16" t="str">
        <f>_xll.Assistant.XL.RIK_AC("INF04__;INF04@E=0,S=42,G=0,T=0,P=0:@R=A,S=1260,V={0}:R=B,S=1018,V={1}:R=C,S=1092,V={2}:R=D,S=1014,V={3}:R=E,S=1260,V={4}:",$C$2,$R$14,$C$4,$D111,$B111)</f>
        <v/>
      </c>
      <c r="S111" s="16" t="str">
        <f>_xll.Assistant.XL.RIK_AC("INF04__;INF04@E=0,S=1064,G=0,T=0,P=0:@R=A,S=1260,V={0}:R=B,S=1018,V={1}:R=C,S=1092,V={2}:R=D,S=1014,V={3}:R=E,S=1260,V={4}:",$C$2,$R$14,$C$4,$D111,$B111)</f>
        <v/>
      </c>
      <c r="T111" s="16" t="str">
        <f>_xll.Assistant.XL.RIK_AC("INF04__;INF04@E=0,S=49,G=0,T=0,P=0:@R=A,S=1260,V={0}:R=B,S=1018,V={1}:R=C,S=1092,V={2}:R=D,S=1014,V={3}:R=E,S=1260,V={4}:R=F,S=48,V={5}:",$C$2,$R$14,$C$4,$D111,$B111,T$14)</f>
        <v>Catégorie 0</v>
      </c>
      <c r="U111" s="16" t="str">
        <f>_xll.Assistant.XL.RIK_AC("INF04__;INF04@E=0,S=1076,G=0,T=0,P=0:@R=A,S=1260,V={0}:R=B,S=1018,V={1}:R=C,S=1092,V={2}:R=D,S=1014,V={3}:R=E,S=1260,V={4}:",$C$2,$R$14,$C$4,$D111,$B111)</f>
        <v/>
      </c>
      <c r="V111" s="16">
        <f>IFERROR(IF(TableauB15[[#This Row],[Rémunération annuelle ETP]]&gt;0,SUM(1/COUNTIF(TableauB15[Nom et Prénom],TableauB15[Nom et Prénom])),0),0)</f>
        <v>8.3333333333333329E-2</v>
      </c>
      <c r="W11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2" spans="2:23" x14ac:dyDescent="0.3">
      <c r="B112" s="15" t="s">
        <v>151</v>
      </c>
      <c r="C112" s="15">
        <v>201803</v>
      </c>
      <c r="D112" s="15" t="s">
        <v>202</v>
      </c>
      <c r="E112" s="15" t="s">
        <v>203</v>
      </c>
      <c r="F112" s="15" t="s">
        <v>27</v>
      </c>
      <c r="G112">
        <v>1</v>
      </c>
      <c r="H112" s="16">
        <v>1</v>
      </c>
      <c r="I112" s="16">
        <v>1</v>
      </c>
      <c r="J112" s="16">
        <v>1100</v>
      </c>
      <c r="K112" s="16">
        <v>0</v>
      </c>
      <c r="L112" s="16">
        <v>0</v>
      </c>
      <c r="M112" s="16">
        <f>IF(TableauB15[[#This Row],[ETP_FH]]&gt;0,IF(TableauB15[[#This Row],[ETP]]=TableauB15[[#This Row],[ETP_FH]],1,IF(TableauB15[[#This Row],[ETP]]=1,TableauB15[[#This Row],[ETP_FH]],IFERROR((TableauB15[[#This Row],[ETP_FH]]/TableauB15[[#This Row],[ETP]]),0)*1)),0)</f>
        <v>1</v>
      </c>
      <c r="N112" s="16">
        <f>IF(TableauB15[[#This Row],[ETP_FH]]&lt;0.001,0,1)</f>
        <v>1</v>
      </c>
      <c r="O11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1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112" s="170" t="str">
        <f>_xll.Assistant.XL.RIK_AC("INF04__;INF04@E=0,S=1253,G=0,T=0,P=0:@R=A,S=1260,V={0}:R=B,S=1018,V={1}:R=C,S=1092,V={2}:R=D,S=1014,V={3}:R=E,S=1260,V={4}:",$C$2,$P$14,$C$4,$D112,$B112)</f>
        <v/>
      </c>
      <c r="R112" s="16" t="str">
        <f>_xll.Assistant.XL.RIK_AC("INF04__;INF04@E=0,S=42,G=0,T=0,P=0:@R=A,S=1260,V={0}:R=B,S=1018,V={1}:R=C,S=1092,V={2}:R=D,S=1014,V={3}:R=E,S=1260,V={4}:",$C$2,$R$14,$C$4,$D112,$B112)</f>
        <v/>
      </c>
      <c r="S112" s="16" t="str">
        <f>_xll.Assistant.XL.RIK_AC("INF04__;INF04@E=0,S=1064,G=0,T=0,P=0:@R=A,S=1260,V={0}:R=B,S=1018,V={1}:R=C,S=1092,V={2}:R=D,S=1014,V={3}:R=E,S=1260,V={4}:",$C$2,$R$14,$C$4,$D112,$B112)</f>
        <v/>
      </c>
      <c r="T112" s="16" t="str">
        <f>_xll.Assistant.XL.RIK_AC("INF04__;INF04@E=0,S=49,G=0,T=0,P=0:@R=A,S=1260,V={0}:R=B,S=1018,V={1}:R=C,S=1092,V={2}:R=D,S=1014,V={3}:R=E,S=1260,V={4}:R=F,S=48,V={5}:",$C$2,$R$14,$C$4,$D112,$B112,T$14)</f>
        <v>Catégorie 0</v>
      </c>
      <c r="U112" s="16" t="str">
        <f>_xll.Assistant.XL.RIK_AC("INF04__;INF04@E=0,S=1076,G=0,T=0,P=0:@R=A,S=1260,V={0}:R=B,S=1018,V={1}:R=C,S=1092,V={2}:R=D,S=1014,V={3}:R=E,S=1260,V={4}:",$C$2,$R$14,$C$4,$D112,$B112)</f>
        <v/>
      </c>
      <c r="V112" s="16">
        <f>IFERROR(IF(TableauB15[[#This Row],[Rémunération annuelle ETP]]&gt;0,SUM(1/COUNTIF(TableauB15[Nom et Prénom],TableauB15[Nom et Prénom])),0),0)</f>
        <v>8.3333333333333329E-2</v>
      </c>
      <c r="W11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3" spans="2:23" x14ac:dyDescent="0.3">
      <c r="B113" s="15" t="s">
        <v>151</v>
      </c>
      <c r="C113" s="15">
        <v>201803</v>
      </c>
      <c r="D113" s="15" t="s">
        <v>204</v>
      </c>
      <c r="E113" s="15" t="s">
        <v>205</v>
      </c>
      <c r="F113" s="15" t="s">
        <v>28</v>
      </c>
      <c r="G113">
        <v>1</v>
      </c>
      <c r="H113" s="16">
        <v>0.8</v>
      </c>
      <c r="I113" s="16">
        <v>0.8</v>
      </c>
      <c r="J113" s="16">
        <v>1400</v>
      </c>
      <c r="K113" s="16">
        <v>0</v>
      </c>
      <c r="L113" s="16">
        <v>0</v>
      </c>
      <c r="M113" s="16">
        <f>IF(TableauB15[[#This Row],[ETP_FH]]&gt;0,IF(TableauB15[[#This Row],[ETP]]=TableauB15[[#This Row],[ETP_FH]],1,IF(TableauB15[[#This Row],[ETP]]=1,TableauB15[[#This Row],[ETP_FH]],IFERROR((TableauB15[[#This Row],[ETP_FH]]/TableauB15[[#This Row],[ETP]]),0)*1)),0)</f>
        <v>1</v>
      </c>
      <c r="N113" s="16">
        <f>IF(TableauB15[[#This Row],[ETP_FH]]&lt;0.001,0,1)</f>
        <v>1</v>
      </c>
      <c r="O11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1750</v>
      </c>
      <c r="P11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113" s="170" t="str">
        <f>_xll.Assistant.XL.RIK_AC("INF04__;INF04@E=0,S=1253,G=0,T=0,P=0:@R=A,S=1260,V={0}:R=B,S=1018,V={1}:R=C,S=1092,V={2}:R=D,S=1014,V={3}:R=E,S=1260,V={4}:",$C$2,$P$14,$C$4,$D113,$B113)</f>
        <v/>
      </c>
      <c r="R113" s="16" t="str">
        <f>_xll.Assistant.XL.RIK_AC("INF04__;INF04@E=0,S=42,G=0,T=0,P=0:@R=A,S=1260,V={0}:R=B,S=1018,V={1}:R=C,S=1092,V={2}:R=D,S=1014,V={3}:R=E,S=1260,V={4}:",$C$2,$R$14,$C$4,$D113,$B113)</f>
        <v/>
      </c>
      <c r="S113" s="16" t="str">
        <f>_xll.Assistant.XL.RIK_AC("INF04__;INF04@E=0,S=1064,G=0,T=0,P=0:@R=A,S=1260,V={0}:R=B,S=1018,V={1}:R=C,S=1092,V={2}:R=D,S=1014,V={3}:R=E,S=1260,V={4}:",$C$2,$R$14,$C$4,$D113,$B113)</f>
        <v/>
      </c>
      <c r="T113" s="16" t="str">
        <f>_xll.Assistant.XL.RIK_AC("INF04__;INF04@E=0,S=49,G=0,T=0,P=0:@R=A,S=1260,V={0}:R=B,S=1018,V={1}:R=C,S=1092,V={2}:R=D,S=1014,V={3}:R=E,S=1260,V={4}:R=F,S=48,V={5}:",$C$2,$R$14,$C$4,$D113,$B113,T$14)</f>
        <v>Catégorie 1</v>
      </c>
      <c r="U113" s="16" t="str">
        <f>_xll.Assistant.XL.RIK_AC("INF04__;INF04@E=0,S=1076,G=0,T=0,P=0:@R=A,S=1260,V={0}:R=B,S=1018,V={1}:R=C,S=1092,V={2}:R=D,S=1014,V={3}:R=E,S=1260,V={4}:",$C$2,$R$14,$C$4,$D113,$B113)</f>
        <v/>
      </c>
      <c r="V113" s="16">
        <f>IFERROR(IF(TableauB15[[#This Row],[Rémunération annuelle ETP]]&gt;0,SUM(1/COUNTIF(TableauB15[Nom et Prénom],TableauB15[Nom et Prénom])),0),0)</f>
        <v>8.3333333333333329E-2</v>
      </c>
      <c r="W11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4" spans="2:23" x14ac:dyDescent="0.3">
      <c r="B114" s="15" t="s">
        <v>151</v>
      </c>
      <c r="C114" s="15">
        <v>201803</v>
      </c>
      <c r="D114" s="15" t="s">
        <v>206</v>
      </c>
      <c r="E114" s="15" t="s">
        <v>207</v>
      </c>
      <c r="F114" s="15" t="s">
        <v>28</v>
      </c>
      <c r="G114">
        <v>1</v>
      </c>
      <c r="H114" s="16">
        <v>1</v>
      </c>
      <c r="I114" s="16">
        <v>1</v>
      </c>
      <c r="J114" s="16">
        <v>1500</v>
      </c>
      <c r="K114" s="16">
        <v>0</v>
      </c>
      <c r="L114" s="16">
        <v>0</v>
      </c>
      <c r="M114" s="16">
        <f>IF(TableauB15[[#This Row],[ETP_FH]]&gt;0,IF(TableauB15[[#This Row],[ETP]]=TableauB15[[#This Row],[ETP_FH]],1,IF(TableauB15[[#This Row],[ETP]]=1,TableauB15[[#This Row],[ETP_FH]],IFERROR((TableauB15[[#This Row],[ETP_FH]]/TableauB15[[#This Row],[ETP]]),0)*1)),0)</f>
        <v>1</v>
      </c>
      <c r="N114" s="16">
        <f>IF(TableauB15[[#This Row],[ETP_FH]]&lt;0.001,0,1)</f>
        <v>1</v>
      </c>
      <c r="O11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11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114" s="170" t="str">
        <f>_xll.Assistant.XL.RIK_AC("INF04__;INF04@E=0,S=1253,G=0,T=0,P=0:@R=A,S=1260,V={0}:R=B,S=1018,V={1}:R=C,S=1092,V={2}:R=D,S=1014,V={3}:R=E,S=1260,V={4}:",$C$2,$P$14,$C$4,$D114,$B114)</f>
        <v/>
      </c>
      <c r="R114" s="16" t="str">
        <f>_xll.Assistant.XL.RIK_AC("INF04__;INF04@E=0,S=42,G=0,T=0,P=0:@R=A,S=1260,V={0}:R=B,S=1018,V={1}:R=C,S=1092,V={2}:R=D,S=1014,V={3}:R=E,S=1260,V={4}:",$C$2,$R$14,$C$4,$D114,$B114)</f>
        <v/>
      </c>
      <c r="S114" s="16" t="str">
        <f>_xll.Assistant.XL.RIK_AC("INF04__;INF04@E=0,S=1064,G=0,T=0,P=0:@R=A,S=1260,V={0}:R=B,S=1018,V={1}:R=C,S=1092,V={2}:R=D,S=1014,V={3}:R=E,S=1260,V={4}:",$C$2,$R$14,$C$4,$D114,$B114)</f>
        <v/>
      </c>
      <c r="T114" s="16" t="str">
        <f>_xll.Assistant.XL.RIK_AC("INF04__;INF04@E=0,S=49,G=0,T=0,P=0:@R=A,S=1260,V={0}:R=B,S=1018,V={1}:R=C,S=1092,V={2}:R=D,S=1014,V={3}:R=E,S=1260,V={4}:R=F,S=48,V={5}:",$C$2,$R$14,$C$4,$D114,$B114,T$14)</f>
        <v>Catégorie 1</v>
      </c>
      <c r="U114" s="16" t="str">
        <f>_xll.Assistant.XL.RIK_AC("INF04__;INF04@E=0,S=1076,G=0,T=0,P=0:@R=A,S=1260,V={0}:R=B,S=1018,V={1}:R=C,S=1092,V={2}:R=D,S=1014,V={3}:R=E,S=1260,V={4}:",$C$2,$R$14,$C$4,$D114,$B114)</f>
        <v/>
      </c>
      <c r="V114" s="16">
        <f>IFERROR(IF(TableauB15[[#This Row],[Rémunération annuelle ETP]]&gt;0,SUM(1/COUNTIF(TableauB15[Nom et Prénom],TableauB15[Nom et Prénom])),0),0)</f>
        <v>8.3333333333333329E-2</v>
      </c>
      <c r="W11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5" spans="2:23" x14ac:dyDescent="0.3">
      <c r="B115" s="15" t="s">
        <v>151</v>
      </c>
      <c r="C115" s="15">
        <v>201803</v>
      </c>
      <c r="D115" s="15" t="s">
        <v>208</v>
      </c>
      <c r="E115" s="15" t="s">
        <v>209</v>
      </c>
      <c r="F115" s="15" t="s">
        <v>28</v>
      </c>
      <c r="G115">
        <v>1</v>
      </c>
      <c r="H115" s="16">
        <v>1</v>
      </c>
      <c r="I115" s="16">
        <v>1</v>
      </c>
      <c r="J115" s="16">
        <v>1600</v>
      </c>
      <c r="K115" s="16">
        <v>0</v>
      </c>
      <c r="L115" s="16">
        <v>0</v>
      </c>
      <c r="M115" s="16">
        <f>IF(TableauB15[[#This Row],[ETP_FH]]&gt;0,IF(TableauB15[[#This Row],[ETP]]=TableauB15[[#This Row],[ETP_FH]],1,IF(TableauB15[[#This Row],[ETP]]=1,TableauB15[[#This Row],[ETP_FH]],IFERROR((TableauB15[[#This Row],[ETP_FH]]/TableauB15[[#This Row],[ETP]]),0)*1)),0)</f>
        <v>1</v>
      </c>
      <c r="N115" s="16">
        <f>IF(TableauB15[[#This Row],[ETP_FH]]&lt;0.001,0,1)</f>
        <v>1</v>
      </c>
      <c r="O11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1600</v>
      </c>
      <c r="P11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115" s="170" t="str">
        <f>_xll.Assistant.XL.RIK_AC("INF04__;INF04@E=0,S=1253,G=0,T=0,P=0:@R=A,S=1260,V={0}:R=B,S=1018,V={1}:R=C,S=1092,V={2}:R=D,S=1014,V={3}:R=E,S=1260,V={4}:",$C$2,$P$14,$C$4,$D115,$B115)</f>
        <v/>
      </c>
      <c r="R115" s="16" t="str">
        <f>_xll.Assistant.XL.RIK_AC("INF04__;INF04@E=0,S=42,G=0,T=0,P=0:@R=A,S=1260,V={0}:R=B,S=1018,V={1}:R=C,S=1092,V={2}:R=D,S=1014,V={3}:R=E,S=1260,V={4}:",$C$2,$R$14,$C$4,$D115,$B115)</f>
        <v/>
      </c>
      <c r="S115" s="16" t="str">
        <f>_xll.Assistant.XL.RIK_AC("INF04__;INF04@E=0,S=1064,G=0,T=0,P=0:@R=A,S=1260,V={0}:R=B,S=1018,V={1}:R=C,S=1092,V={2}:R=D,S=1014,V={3}:R=E,S=1260,V={4}:",$C$2,$R$14,$C$4,$D115,$B115)</f>
        <v/>
      </c>
      <c r="T115" s="16" t="str">
        <f>_xll.Assistant.XL.RIK_AC("INF04__;INF04@E=0,S=49,G=0,T=0,P=0:@R=A,S=1260,V={0}:R=B,S=1018,V={1}:R=C,S=1092,V={2}:R=D,S=1014,V={3}:R=E,S=1260,V={4}:R=F,S=48,V={5}:",$C$2,$R$14,$C$4,$D115,$B115,T$14)</f>
        <v>Catégorie 0</v>
      </c>
      <c r="U115" s="16" t="str">
        <f>_xll.Assistant.XL.RIK_AC("INF04__;INF04@E=0,S=1076,G=0,T=0,P=0:@R=A,S=1260,V={0}:R=B,S=1018,V={1}:R=C,S=1092,V={2}:R=D,S=1014,V={3}:R=E,S=1260,V={4}:",$C$2,$R$14,$C$4,$D115,$B115)</f>
        <v/>
      </c>
      <c r="V115" s="16">
        <f>IFERROR(IF(TableauB15[[#This Row],[Rémunération annuelle ETP]]&gt;0,SUM(1/COUNTIF(TableauB15[Nom et Prénom],TableauB15[Nom et Prénom])),0),0)</f>
        <v>8.3333333333333329E-2</v>
      </c>
      <c r="W11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6" spans="2:23" x14ac:dyDescent="0.3">
      <c r="B116" s="15" t="s">
        <v>151</v>
      </c>
      <c r="C116" s="15">
        <v>201803</v>
      </c>
      <c r="D116" s="15" t="s">
        <v>210</v>
      </c>
      <c r="E116" s="15" t="s">
        <v>211</v>
      </c>
      <c r="F116" s="15" t="s">
        <v>27</v>
      </c>
      <c r="G116">
        <v>1</v>
      </c>
      <c r="H116" s="16">
        <v>1</v>
      </c>
      <c r="I116" s="16">
        <v>1</v>
      </c>
      <c r="J116" s="16">
        <v>1700</v>
      </c>
      <c r="K116" s="16">
        <v>0</v>
      </c>
      <c r="L116" s="16">
        <v>0</v>
      </c>
      <c r="M116" s="16">
        <f>IF(TableauB15[[#This Row],[ETP_FH]]&gt;0,IF(TableauB15[[#This Row],[ETP]]=TableauB15[[#This Row],[ETP_FH]],1,IF(TableauB15[[#This Row],[ETP]]=1,TableauB15[[#This Row],[ETP_FH]],IFERROR((TableauB15[[#This Row],[ETP_FH]]/TableauB15[[#This Row],[ETP]]),0)*1)),0)</f>
        <v>1</v>
      </c>
      <c r="N116" s="16">
        <f>IF(TableauB15[[#This Row],[ETP_FH]]&lt;0.001,0,1)</f>
        <v>1</v>
      </c>
      <c r="O11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1700</v>
      </c>
      <c r="P11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116" s="170" t="str">
        <f>_xll.Assistant.XL.RIK_AC("INF04__;INF04@E=0,S=1253,G=0,T=0,P=0:@R=A,S=1260,V={0}:R=B,S=1018,V={1}:R=C,S=1092,V={2}:R=D,S=1014,V={3}:R=E,S=1260,V={4}:",$C$2,$P$14,$C$4,$D116,$B116)</f>
        <v/>
      </c>
      <c r="R116" s="16" t="str">
        <f>_xll.Assistant.XL.RIK_AC("INF04__;INF04@E=0,S=42,G=0,T=0,P=0:@R=A,S=1260,V={0}:R=B,S=1018,V={1}:R=C,S=1092,V={2}:R=D,S=1014,V={3}:R=E,S=1260,V={4}:",$C$2,$R$14,$C$4,$D116,$B116)</f>
        <v/>
      </c>
      <c r="S116" s="16" t="str">
        <f>_xll.Assistant.XL.RIK_AC("INF04__;INF04@E=0,S=1064,G=0,T=0,P=0:@R=A,S=1260,V={0}:R=B,S=1018,V={1}:R=C,S=1092,V={2}:R=D,S=1014,V={3}:R=E,S=1260,V={4}:",$C$2,$R$14,$C$4,$D116,$B116)</f>
        <v/>
      </c>
      <c r="T116" s="16" t="str">
        <f>_xll.Assistant.XL.RIK_AC("INF04__;INF04@E=0,S=49,G=0,T=0,P=0:@R=A,S=1260,V={0}:R=B,S=1018,V={1}:R=C,S=1092,V={2}:R=D,S=1014,V={3}:R=E,S=1260,V={4}:R=F,S=48,V={5}:",$C$2,$R$14,$C$4,$D116,$B116,T$14)</f>
        <v>Catégorie 0</v>
      </c>
      <c r="U116" s="16" t="str">
        <f>_xll.Assistant.XL.RIK_AC("INF04__;INF04@E=0,S=1076,G=0,T=0,P=0:@R=A,S=1260,V={0}:R=B,S=1018,V={1}:R=C,S=1092,V={2}:R=D,S=1014,V={3}:R=E,S=1260,V={4}:",$C$2,$R$14,$C$4,$D116,$B116)</f>
        <v/>
      </c>
      <c r="V116" s="16">
        <f>IFERROR(IF(TableauB15[[#This Row],[Rémunération annuelle ETP]]&gt;0,SUM(1/COUNTIF(TableauB15[Nom et Prénom],TableauB15[Nom et Prénom])),0),0)</f>
        <v>8.3333333333333329E-2</v>
      </c>
      <c r="W11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7" spans="2:23" x14ac:dyDescent="0.3">
      <c r="B117" s="15" t="s">
        <v>151</v>
      </c>
      <c r="C117" s="15">
        <v>201803</v>
      </c>
      <c r="D117" s="15" t="s">
        <v>212</v>
      </c>
      <c r="E117" s="15" t="s">
        <v>213</v>
      </c>
      <c r="F117" s="15" t="s">
        <v>28</v>
      </c>
      <c r="G117">
        <v>1</v>
      </c>
      <c r="H117" s="16">
        <v>1</v>
      </c>
      <c r="I117" s="16">
        <v>1</v>
      </c>
      <c r="J117" s="16">
        <v>1800</v>
      </c>
      <c r="K117" s="16">
        <v>0</v>
      </c>
      <c r="L117" s="16">
        <v>0</v>
      </c>
      <c r="M117" s="16">
        <f>IF(TableauB15[[#This Row],[ETP_FH]]&gt;0,IF(TableauB15[[#This Row],[ETP]]=TableauB15[[#This Row],[ETP_FH]],1,IF(TableauB15[[#This Row],[ETP]]=1,TableauB15[[#This Row],[ETP_FH]],IFERROR((TableauB15[[#This Row],[ETP_FH]]/TableauB15[[#This Row],[ETP]]),0)*1)),0)</f>
        <v>1</v>
      </c>
      <c r="N117" s="16">
        <f>IF(TableauB15[[#This Row],[ETP_FH]]&lt;0.001,0,1)</f>
        <v>1</v>
      </c>
      <c r="O11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1800</v>
      </c>
      <c r="P11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117" s="170" t="str">
        <f>_xll.Assistant.XL.RIK_AC("INF04__;INF04@E=0,S=1253,G=0,T=0,P=0:@R=A,S=1260,V={0}:R=B,S=1018,V={1}:R=C,S=1092,V={2}:R=D,S=1014,V={3}:R=E,S=1260,V={4}:",$C$2,$P$14,$C$4,$D117,$B117)</f>
        <v/>
      </c>
      <c r="R117" s="16" t="str">
        <f>_xll.Assistant.XL.RIK_AC("INF04__;INF04@E=0,S=42,G=0,T=0,P=0:@R=A,S=1260,V={0}:R=B,S=1018,V={1}:R=C,S=1092,V={2}:R=D,S=1014,V={3}:R=E,S=1260,V={4}:",$C$2,$R$14,$C$4,$D117,$B117)</f>
        <v/>
      </c>
      <c r="S117" s="16" t="str">
        <f>_xll.Assistant.XL.RIK_AC("INF04__;INF04@E=0,S=1064,G=0,T=0,P=0:@R=A,S=1260,V={0}:R=B,S=1018,V={1}:R=C,S=1092,V={2}:R=D,S=1014,V={3}:R=E,S=1260,V={4}:",$C$2,$R$14,$C$4,$D117,$B117)</f>
        <v/>
      </c>
      <c r="T117" s="16" t="str">
        <f>_xll.Assistant.XL.RIK_AC("INF04__;INF04@E=0,S=49,G=0,T=0,P=0:@R=A,S=1260,V={0}:R=B,S=1018,V={1}:R=C,S=1092,V={2}:R=D,S=1014,V={3}:R=E,S=1260,V={4}:R=F,S=48,V={5}:",$C$2,$R$14,$C$4,$D117,$B117,T$14)</f>
        <v>Catégorie 1</v>
      </c>
      <c r="U117" s="16" t="str">
        <f>_xll.Assistant.XL.RIK_AC("INF04__;INF04@E=0,S=1076,G=0,T=0,P=0:@R=A,S=1260,V={0}:R=B,S=1018,V={1}:R=C,S=1092,V={2}:R=D,S=1014,V={3}:R=E,S=1260,V={4}:",$C$2,$R$14,$C$4,$D117,$B117)</f>
        <v/>
      </c>
      <c r="V117" s="16">
        <f>IFERROR(IF(TableauB15[[#This Row],[Rémunération annuelle ETP]]&gt;0,SUM(1/COUNTIF(TableauB15[Nom et Prénom],TableauB15[Nom et Prénom])),0),0)</f>
        <v>8.3333333333333329E-2</v>
      </c>
      <c r="W11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8" spans="2:23" x14ac:dyDescent="0.3">
      <c r="B118" s="15" t="s">
        <v>151</v>
      </c>
      <c r="C118" s="15">
        <v>201803</v>
      </c>
      <c r="D118" s="15" t="s">
        <v>214</v>
      </c>
      <c r="E118" s="15" t="s">
        <v>215</v>
      </c>
      <c r="F118" s="15" t="s">
        <v>28</v>
      </c>
      <c r="G118">
        <v>1</v>
      </c>
      <c r="H118" s="16">
        <v>1</v>
      </c>
      <c r="I118" s="16">
        <v>1</v>
      </c>
      <c r="J118" s="16">
        <v>1900</v>
      </c>
      <c r="K118" s="16">
        <v>0</v>
      </c>
      <c r="L118" s="16">
        <v>0</v>
      </c>
      <c r="M118" s="16">
        <f>IF(TableauB15[[#This Row],[ETP_FH]]&gt;0,IF(TableauB15[[#This Row],[ETP]]=TableauB15[[#This Row],[ETP_FH]],1,IF(TableauB15[[#This Row],[ETP]]=1,TableauB15[[#This Row],[ETP_FH]],IFERROR((TableauB15[[#This Row],[ETP_FH]]/TableauB15[[#This Row],[ETP]]),0)*1)),0)</f>
        <v>1</v>
      </c>
      <c r="N118" s="16">
        <f>IF(TableauB15[[#This Row],[ETP_FH]]&lt;0.001,0,1)</f>
        <v>1</v>
      </c>
      <c r="O11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1900</v>
      </c>
      <c r="P11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118" s="170" t="str">
        <f>_xll.Assistant.XL.RIK_AC("INF04__;INF04@E=0,S=1253,G=0,T=0,P=0:@R=A,S=1260,V={0}:R=B,S=1018,V={1}:R=C,S=1092,V={2}:R=D,S=1014,V={3}:R=E,S=1260,V={4}:",$C$2,$P$14,$C$4,$D118,$B118)</f>
        <v/>
      </c>
      <c r="R118" s="16" t="str">
        <f>_xll.Assistant.XL.RIK_AC("INF04__;INF04@E=0,S=42,G=0,T=0,P=0:@R=A,S=1260,V={0}:R=B,S=1018,V={1}:R=C,S=1092,V={2}:R=D,S=1014,V={3}:R=E,S=1260,V={4}:",$C$2,$R$14,$C$4,$D118,$B118)</f>
        <v/>
      </c>
      <c r="S118" s="16" t="str">
        <f>_xll.Assistant.XL.RIK_AC("INF04__;INF04@E=0,S=1064,G=0,T=0,P=0:@R=A,S=1260,V={0}:R=B,S=1018,V={1}:R=C,S=1092,V={2}:R=D,S=1014,V={3}:R=E,S=1260,V={4}:",$C$2,$R$14,$C$4,$D118,$B118)</f>
        <v/>
      </c>
      <c r="T118" s="16" t="str">
        <f>_xll.Assistant.XL.RIK_AC("INF04__;INF04@E=0,S=49,G=0,T=0,P=0:@R=A,S=1260,V={0}:R=B,S=1018,V={1}:R=C,S=1092,V={2}:R=D,S=1014,V={3}:R=E,S=1260,V={4}:R=F,S=48,V={5}:",$C$2,$R$14,$C$4,$D118,$B118,T$14)</f>
        <v>Catégorie 0</v>
      </c>
      <c r="U118" s="16" t="str">
        <f>_xll.Assistant.XL.RIK_AC("INF04__;INF04@E=0,S=1076,G=0,T=0,P=0:@R=A,S=1260,V={0}:R=B,S=1018,V={1}:R=C,S=1092,V={2}:R=D,S=1014,V={3}:R=E,S=1260,V={4}:",$C$2,$R$14,$C$4,$D118,$B118)</f>
        <v/>
      </c>
      <c r="V118" s="16">
        <f>IFERROR(IF(TableauB15[[#This Row],[Rémunération annuelle ETP]]&gt;0,SUM(1/COUNTIF(TableauB15[Nom et Prénom],TableauB15[Nom et Prénom])),0),0)</f>
        <v>0.125</v>
      </c>
      <c r="W11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19" spans="2:23" x14ac:dyDescent="0.3">
      <c r="B119" s="15" t="s">
        <v>151</v>
      </c>
      <c r="C119" s="15">
        <v>201804</v>
      </c>
      <c r="D119" s="15" t="s">
        <v>152</v>
      </c>
      <c r="E119" s="15" t="s">
        <v>153</v>
      </c>
      <c r="F119" s="15" t="s">
        <v>27</v>
      </c>
      <c r="G119">
        <v>1</v>
      </c>
      <c r="H119" s="16">
        <v>1</v>
      </c>
      <c r="I119" s="16">
        <v>1</v>
      </c>
      <c r="J119" s="16">
        <v>1100</v>
      </c>
      <c r="K119" s="16">
        <v>0</v>
      </c>
      <c r="L119" s="16">
        <v>0</v>
      </c>
      <c r="M119" s="16">
        <f>IF(TableauB15[[#This Row],[ETP_FH]]&gt;0,IF(TableauB15[[#This Row],[ETP]]=TableauB15[[#This Row],[ETP_FH]],1,IF(TableauB15[[#This Row],[ETP]]=1,TableauB15[[#This Row],[ETP_FH]],IFERROR((TableauB15[[#This Row],[ETP_FH]]/TableauB15[[#This Row],[ETP]]),0)*1)),0)</f>
        <v>1</v>
      </c>
      <c r="N119" s="16">
        <f>IF(TableauB15[[#This Row],[ETP_FH]]&lt;0.001,0,1)</f>
        <v>1</v>
      </c>
      <c r="O11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1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19" s="170" t="str">
        <f>_xll.Assistant.XL.RIK_AC("INF04__;INF04@E=0,S=1253,G=0,T=0,P=0:@R=A,S=1260,V={0}:R=B,S=1018,V={1}:R=C,S=1092,V={2}:R=D,S=1014,V={3}:R=E,S=1260,V={4}:",$C$2,$P$14,$C$4,$D119,$B119)</f>
        <v/>
      </c>
      <c r="R119" s="16" t="str">
        <f>_xll.Assistant.XL.RIK_AC("INF04__;INF04@E=0,S=42,G=0,T=0,P=0:@R=A,S=1260,V={0}:R=B,S=1018,V={1}:R=C,S=1092,V={2}:R=D,S=1014,V={3}:R=E,S=1260,V={4}:",$C$2,$R$14,$C$4,$D119,$B119)</f>
        <v/>
      </c>
      <c r="S119" s="16" t="str">
        <f>_xll.Assistant.XL.RIK_AC("INF04__;INF04@E=0,S=1064,G=0,T=0,P=0:@R=A,S=1260,V={0}:R=B,S=1018,V={1}:R=C,S=1092,V={2}:R=D,S=1014,V={3}:R=E,S=1260,V={4}:",$C$2,$R$14,$C$4,$D119,$B119)</f>
        <v/>
      </c>
      <c r="T119" s="16" t="str">
        <f>_xll.Assistant.XL.RIK_AC("INF04__;INF04@E=0,S=49,G=0,T=0,P=0:@R=A,S=1260,V={0}:R=B,S=1018,V={1}:R=C,S=1092,V={2}:R=D,S=1014,V={3}:R=E,S=1260,V={4}:R=F,S=48,V={5}:",$C$2,$R$14,$C$4,$D119,$B119,T$14)</f>
        <v>Catégorie 0</v>
      </c>
      <c r="U119" s="16" t="str">
        <f>_xll.Assistant.XL.RIK_AC("INF04__;INF04@E=0,S=1076,G=0,T=0,P=0:@R=A,S=1260,V={0}:R=B,S=1018,V={1}:R=C,S=1092,V={2}:R=D,S=1014,V={3}:R=E,S=1260,V={4}:",$C$2,$R$14,$C$4,$D119,$B119)</f>
        <v>100</v>
      </c>
      <c r="V119" s="16">
        <f>IFERROR(IF(TableauB15[[#This Row],[Rémunération annuelle ETP]]&gt;0,SUM(1/COUNTIF(TableauB15[Nom et Prénom],TableauB15[Nom et Prénom])),0),0)</f>
        <v>8.3333333333333329E-2</v>
      </c>
      <c r="W11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0" spans="2:23" x14ac:dyDescent="0.3">
      <c r="B120" s="15" t="s">
        <v>151</v>
      </c>
      <c r="C120" s="15">
        <v>201804</v>
      </c>
      <c r="D120" s="15" t="s">
        <v>243</v>
      </c>
      <c r="E120" s="15" t="s">
        <v>244</v>
      </c>
      <c r="F120" s="15" t="s">
        <v>28</v>
      </c>
      <c r="G120">
        <v>1</v>
      </c>
      <c r="H120" s="16">
        <v>0.8</v>
      </c>
      <c r="I120" s="16">
        <v>0.8</v>
      </c>
      <c r="J120" s="16">
        <v>2000</v>
      </c>
      <c r="K120" s="16">
        <v>0</v>
      </c>
      <c r="L120" s="16">
        <v>0</v>
      </c>
      <c r="M120" s="16">
        <f>IF(TableauB15[[#This Row],[ETP_FH]]&gt;0,IF(TableauB15[[#This Row],[ETP]]=TableauB15[[#This Row],[ETP_FH]],1,IF(TableauB15[[#This Row],[ETP]]=1,TableauB15[[#This Row],[ETP_FH]],IFERROR((TableauB15[[#This Row],[ETP_FH]]/TableauB15[[#This Row],[ETP]]),0)*1)),0)</f>
        <v>1</v>
      </c>
      <c r="N120" s="16">
        <f>IF(TableauB15[[#This Row],[ETP_FH]]&lt;0.001,0,1)</f>
        <v>1</v>
      </c>
      <c r="O12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2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120" s="170" t="str">
        <f>_xll.Assistant.XL.RIK_AC("INF04__;INF04@E=0,S=1253,G=0,T=0,P=0:@R=A,S=1260,V={0}:R=B,S=1018,V={1}:R=C,S=1092,V={2}:R=D,S=1014,V={3}:R=E,S=1260,V={4}:",$C$2,$P$14,$C$4,$D120,$B120)</f>
        <v/>
      </c>
      <c r="R120" s="16" t="str">
        <f>_xll.Assistant.XL.RIK_AC("INF04__;INF04@E=0,S=42,G=0,T=0,P=0:@R=A,S=1260,V={0}:R=B,S=1018,V={1}:R=C,S=1092,V={2}:R=D,S=1014,V={3}:R=E,S=1260,V={4}:",$C$2,$R$14,$C$4,$D120,$B120)</f>
        <v/>
      </c>
      <c r="S120" s="16" t="str">
        <f>_xll.Assistant.XL.RIK_AC("INF04__;INF04@E=0,S=1064,G=0,T=0,P=0:@R=A,S=1260,V={0}:R=B,S=1018,V={1}:R=C,S=1092,V={2}:R=D,S=1014,V={3}:R=E,S=1260,V={4}:",$C$2,$R$14,$C$4,$D120,$B120)</f>
        <v/>
      </c>
      <c r="T120" s="16" t="str">
        <f>_xll.Assistant.XL.RIK_AC("INF04__;INF04@E=0,S=49,G=0,T=0,P=0:@R=A,S=1260,V={0}:R=B,S=1018,V={1}:R=C,S=1092,V={2}:R=D,S=1014,V={3}:R=E,S=1260,V={4}:R=F,S=48,V={5}:",$C$2,$R$14,$C$4,$D120,$B120,T$14)</f>
        <v>Catégorie 0</v>
      </c>
      <c r="U120" s="16" t="str">
        <f>_xll.Assistant.XL.RIK_AC("INF04__;INF04@E=0,S=1076,G=0,T=0,P=0:@R=A,S=1260,V={0}:R=B,S=1018,V={1}:R=C,S=1092,V={2}:R=D,S=1014,V={3}:R=E,S=1260,V={4}:",$C$2,$R$14,$C$4,$D120,$B120)</f>
        <v/>
      </c>
      <c r="V120" s="16">
        <f>IFERROR(IF(TableauB15[[#This Row],[Rémunération annuelle ETP]]&gt;0,SUM(1/COUNTIF(TableauB15[Nom et Prénom],TableauB15[Nom et Prénom])),0),0)</f>
        <v>0.125</v>
      </c>
      <c r="W12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1" spans="2:23" x14ac:dyDescent="0.3">
      <c r="B121" s="15" t="s">
        <v>151</v>
      </c>
      <c r="C121" s="15">
        <v>201804</v>
      </c>
      <c r="D121" s="15" t="s">
        <v>154</v>
      </c>
      <c r="E121" s="15" t="s">
        <v>155</v>
      </c>
      <c r="F121" s="15" t="s">
        <v>28</v>
      </c>
      <c r="G121">
        <v>1</v>
      </c>
      <c r="H121" s="16">
        <v>1</v>
      </c>
      <c r="I121" s="16">
        <v>1</v>
      </c>
      <c r="J121" s="16">
        <v>1100</v>
      </c>
      <c r="K121" s="16">
        <v>0</v>
      </c>
      <c r="L121" s="16">
        <v>0</v>
      </c>
      <c r="M121" s="16">
        <f>IF(TableauB15[[#This Row],[ETP_FH]]&gt;0,IF(TableauB15[[#This Row],[ETP]]=TableauB15[[#This Row],[ETP_FH]],1,IF(TableauB15[[#This Row],[ETP]]=1,TableauB15[[#This Row],[ETP_FH]],IFERROR((TableauB15[[#This Row],[ETP_FH]]/TableauB15[[#This Row],[ETP]]),0)*1)),0)</f>
        <v>1</v>
      </c>
      <c r="N121" s="16">
        <f>IF(TableauB15[[#This Row],[ETP_FH]]&lt;0.001,0,1)</f>
        <v>1</v>
      </c>
      <c r="O12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2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21" s="170" t="str">
        <f>_xll.Assistant.XL.RIK_AC("INF04__;INF04@E=0,S=1253,G=0,T=0,P=0:@R=A,S=1260,V={0}:R=B,S=1018,V={1}:R=C,S=1092,V={2}:R=D,S=1014,V={3}:R=E,S=1260,V={4}:",$C$2,$P$14,$C$4,$D121,$B121)</f>
        <v/>
      </c>
      <c r="R121" s="16" t="str">
        <f>_xll.Assistant.XL.RIK_AC("INF04__;INF04@E=0,S=42,G=0,T=0,P=0:@R=A,S=1260,V={0}:R=B,S=1018,V={1}:R=C,S=1092,V={2}:R=D,S=1014,V={3}:R=E,S=1260,V={4}:",$C$2,$R$14,$C$4,$D121,$B121)</f>
        <v/>
      </c>
      <c r="S121" s="16" t="str">
        <f>_xll.Assistant.XL.RIK_AC("INF04__;INF04@E=0,S=1064,G=0,T=0,P=0:@R=A,S=1260,V={0}:R=B,S=1018,V={1}:R=C,S=1092,V={2}:R=D,S=1014,V={3}:R=E,S=1260,V={4}:",$C$2,$R$14,$C$4,$D121,$B121)</f>
        <v/>
      </c>
      <c r="T121" s="16" t="str">
        <f>_xll.Assistant.XL.RIK_AC("INF04__;INF04@E=0,S=49,G=0,T=0,P=0:@R=A,S=1260,V={0}:R=B,S=1018,V={1}:R=C,S=1092,V={2}:R=D,S=1014,V={3}:R=E,S=1260,V={4}:R=F,S=48,V={5}:",$C$2,$R$14,$C$4,$D121,$B121,T$14)</f>
        <v>Catégorie 0</v>
      </c>
      <c r="U121" s="16" t="str">
        <f>_xll.Assistant.XL.RIK_AC("INF04__;INF04@E=0,S=1076,G=0,T=0,P=0:@R=A,S=1260,V={0}:R=B,S=1018,V={1}:R=C,S=1092,V={2}:R=D,S=1014,V={3}:R=E,S=1260,V={4}:",$C$2,$R$14,$C$4,$D121,$B121)</f>
        <v/>
      </c>
      <c r="V121" s="16">
        <f>IFERROR(IF(TableauB15[[#This Row],[Rémunération annuelle ETP]]&gt;0,SUM(1/COUNTIF(TableauB15[Nom et Prénom],TableauB15[Nom et Prénom])),0),0)</f>
        <v>8.3333333333333329E-2</v>
      </c>
      <c r="W12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2" spans="2:23" x14ac:dyDescent="0.3">
      <c r="B122" s="15" t="s">
        <v>151</v>
      </c>
      <c r="C122" s="15">
        <v>201804</v>
      </c>
      <c r="D122" s="15" t="s">
        <v>245</v>
      </c>
      <c r="E122" s="15" t="s">
        <v>246</v>
      </c>
      <c r="F122" s="15" t="s">
        <v>27</v>
      </c>
      <c r="G122">
        <v>1</v>
      </c>
      <c r="H122" s="16">
        <v>1</v>
      </c>
      <c r="I122" s="16">
        <v>0</v>
      </c>
      <c r="J122" s="16">
        <v>2100</v>
      </c>
      <c r="K122" s="16">
        <v>0</v>
      </c>
      <c r="L122" s="16">
        <v>0</v>
      </c>
      <c r="M122" s="16">
        <f>IF(TableauB15[[#This Row],[ETP_FH]]&gt;0,IF(TableauB15[[#This Row],[ETP]]=TableauB15[[#This Row],[ETP_FH]],1,IF(TableauB15[[#This Row],[ETP]]=1,TableauB15[[#This Row],[ETP_FH]],IFERROR((TableauB15[[#This Row],[ETP_FH]]/TableauB15[[#This Row],[ETP]]),0)*1)),0)</f>
        <v>0</v>
      </c>
      <c r="N122" s="16">
        <f>IF(TableauB15[[#This Row],[ETP_FH]]&lt;0.001,0,1)</f>
        <v>0</v>
      </c>
      <c r="O12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12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122" s="170" t="str">
        <f>_xll.Assistant.XL.RIK_AC("INF04__;INF04@E=0,S=1253,G=0,T=0,P=0:@R=A,S=1260,V={0}:R=B,S=1018,V={1}:R=C,S=1092,V={2}:R=D,S=1014,V={3}:R=E,S=1260,V={4}:",$C$2,$P$14,$C$4,$D122,$B122)</f>
        <v/>
      </c>
      <c r="R122" s="16" t="str">
        <f>_xll.Assistant.XL.RIK_AC("INF04__;INF04@E=0,S=42,G=0,T=0,P=0:@R=A,S=1260,V={0}:R=B,S=1018,V={1}:R=C,S=1092,V={2}:R=D,S=1014,V={3}:R=E,S=1260,V={4}:",$C$2,$R$14,$C$4,$D122,$B122)</f>
        <v/>
      </c>
      <c r="S122" s="16" t="str">
        <f>_xll.Assistant.XL.RIK_AC("INF04__;INF04@E=0,S=1064,G=0,T=0,P=0:@R=A,S=1260,V={0}:R=B,S=1018,V={1}:R=C,S=1092,V={2}:R=D,S=1014,V={3}:R=E,S=1260,V={4}:",$C$2,$R$14,$C$4,$D122,$B122)</f>
        <v/>
      </c>
      <c r="T122" s="16" t="str">
        <f>_xll.Assistant.XL.RIK_AC("INF04__;INF04@E=0,S=49,G=0,T=0,P=0:@R=A,S=1260,V={0}:R=B,S=1018,V={1}:R=C,S=1092,V={2}:R=D,S=1014,V={3}:R=E,S=1260,V={4}:R=F,S=48,V={5}:",$C$2,$R$14,$C$4,$D122,$B122,T$14)</f>
        <v>Catégorie 0</v>
      </c>
      <c r="U122" s="16" t="str">
        <f>_xll.Assistant.XL.RIK_AC("INF04__;INF04@E=0,S=1076,G=0,T=0,P=0:@R=A,S=1260,V={0}:R=B,S=1018,V={1}:R=C,S=1092,V={2}:R=D,S=1014,V={3}:R=E,S=1260,V={4}:",$C$2,$R$14,$C$4,$D122,$B122)</f>
        <v/>
      </c>
      <c r="V122" s="16">
        <f>IFERROR(IF(TableauB15[[#This Row],[Rémunération annuelle ETP]]&gt;0,SUM(1/COUNTIF(TableauB15[Nom et Prénom],TableauB15[Nom et Prénom])),0),0)</f>
        <v>0</v>
      </c>
      <c r="W12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3" spans="2:23" x14ac:dyDescent="0.3">
      <c r="B123" s="15" t="s">
        <v>151</v>
      </c>
      <c r="C123" s="15">
        <v>201804</v>
      </c>
      <c r="D123" s="15" t="s">
        <v>156</v>
      </c>
      <c r="E123" s="15" t="s">
        <v>157</v>
      </c>
      <c r="F123" s="15" t="s">
        <v>27</v>
      </c>
      <c r="G123">
        <v>1</v>
      </c>
      <c r="H123" s="16">
        <v>1</v>
      </c>
      <c r="I123" s="16">
        <v>1</v>
      </c>
      <c r="J123" s="16">
        <v>2300</v>
      </c>
      <c r="K123" s="16">
        <v>0</v>
      </c>
      <c r="L123" s="16">
        <v>0</v>
      </c>
      <c r="M123" s="16">
        <f>IF(TableauB15[[#This Row],[ETP_FH]]&gt;0,IF(TableauB15[[#This Row],[ETP]]=TableauB15[[#This Row],[ETP_FH]],1,IF(TableauB15[[#This Row],[ETP]]=1,TableauB15[[#This Row],[ETP_FH]],IFERROR((TableauB15[[#This Row],[ETP_FH]]/TableauB15[[#This Row],[ETP]]),0)*1)),0)</f>
        <v>1</v>
      </c>
      <c r="N123" s="16">
        <f>IF(TableauB15[[#This Row],[ETP_FH]]&lt;0.001,0,1)</f>
        <v>1</v>
      </c>
      <c r="O12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2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23" s="170" t="str">
        <f>_xll.Assistant.XL.RIK_AC("INF04__;INF04@E=0,S=1253,G=0,T=0,P=0:@R=A,S=1260,V={0}:R=B,S=1018,V={1}:R=C,S=1092,V={2}:R=D,S=1014,V={3}:R=E,S=1260,V={4}:",$C$2,$P$14,$C$4,$D123,$B123)</f>
        <v/>
      </c>
      <c r="R123" s="16" t="str">
        <f>_xll.Assistant.XL.RIK_AC("INF04__;INF04@E=0,S=42,G=0,T=0,P=0:@R=A,S=1260,V={0}:R=B,S=1018,V={1}:R=C,S=1092,V={2}:R=D,S=1014,V={3}:R=E,S=1260,V={4}:",$C$2,$R$14,$C$4,$D123,$B123)</f>
        <v/>
      </c>
      <c r="S123" s="16" t="str">
        <f>_xll.Assistant.XL.RIK_AC("INF04__;INF04@E=0,S=1064,G=0,T=0,P=0:@R=A,S=1260,V={0}:R=B,S=1018,V={1}:R=C,S=1092,V={2}:R=D,S=1014,V={3}:R=E,S=1260,V={4}:",$C$2,$R$14,$C$4,$D123,$B123)</f>
        <v/>
      </c>
      <c r="T123" s="16" t="str">
        <f>_xll.Assistant.XL.RIK_AC("INF04__;INF04@E=0,S=49,G=0,T=0,P=0:@R=A,S=1260,V={0}:R=B,S=1018,V={1}:R=C,S=1092,V={2}:R=D,S=1014,V={3}:R=E,S=1260,V={4}:R=F,S=48,V={5}:",$C$2,$R$14,$C$4,$D123,$B123,T$14)</f>
        <v>Catégorie 0</v>
      </c>
      <c r="U123" s="16" t="str">
        <f>_xll.Assistant.XL.RIK_AC("INF04__;INF04@E=0,S=1076,G=0,T=0,P=0:@R=A,S=1260,V={0}:R=B,S=1018,V={1}:R=C,S=1092,V={2}:R=D,S=1014,V={3}:R=E,S=1260,V={4}:",$C$2,$R$14,$C$4,$D123,$B123)</f>
        <v/>
      </c>
      <c r="V123" s="16">
        <f>IFERROR(IF(TableauB15[[#This Row],[Rémunération annuelle ETP]]&gt;0,SUM(1/COUNTIF(TableauB15[Nom et Prénom],TableauB15[Nom et Prénom])),0),0)</f>
        <v>8.3333333333333329E-2</v>
      </c>
      <c r="W12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4" spans="2:23" x14ac:dyDescent="0.3">
      <c r="B124" s="15" t="s">
        <v>151</v>
      </c>
      <c r="C124" s="15">
        <v>201804</v>
      </c>
      <c r="D124" s="15" t="s">
        <v>158</v>
      </c>
      <c r="E124" s="15" t="s">
        <v>159</v>
      </c>
      <c r="F124" s="15" t="s">
        <v>27</v>
      </c>
      <c r="G124">
        <v>1</v>
      </c>
      <c r="H124" s="16">
        <v>1</v>
      </c>
      <c r="I124" s="16">
        <v>1</v>
      </c>
      <c r="J124" s="16">
        <v>2400</v>
      </c>
      <c r="K124" s="16">
        <v>0</v>
      </c>
      <c r="L124" s="16">
        <v>0</v>
      </c>
      <c r="M124" s="16">
        <f>IF(TableauB15[[#This Row],[ETP_FH]]&gt;0,IF(TableauB15[[#This Row],[ETP]]=TableauB15[[#This Row],[ETP_FH]],1,IF(TableauB15[[#This Row],[ETP]]=1,TableauB15[[#This Row],[ETP_FH]],IFERROR((TableauB15[[#This Row],[ETP_FH]]/TableauB15[[#This Row],[ETP]]),0)*1)),0)</f>
        <v>1</v>
      </c>
      <c r="N124" s="16">
        <f>IF(TableauB15[[#This Row],[ETP_FH]]&lt;0.001,0,1)</f>
        <v>1</v>
      </c>
      <c r="O12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2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24" s="170" t="str">
        <f>_xll.Assistant.XL.RIK_AC("INF04__;INF04@E=0,S=1253,G=0,T=0,P=0:@R=A,S=1260,V={0}:R=B,S=1018,V={1}:R=C,S=1092,V={2}:R=D,S=1014,V={3}:R=E,S=1260,V={4}:",$C$2,$P$14,$C$4,$D124,$B124)</f>
        <v/>
      </c>
      <c r="R124" s="16" t="str">
        <f>_xll.Assistant.XL.RIK_AC("INF04__;INF04@E=0,S=42,G=0,T=0,P=0:@R=A,S=1260,V={0}:R=B,S=1018,V={1}:R=C,S=1092,V={2}:R=D,S=1014,V={3}:R=E,S=1260,V={4}:",$C$2,$R$14,$C$4,$D124,$B124)</f>
        <v/>
      </c>
      <c r="S124" s="16" t="str">
        <f>_xll.Assistant.XL.RIK_AC("INF04__;INF04@E=0,S=1064,G=0,T=0,P=0:@R=A,S=1260,V={0}:R=B,S=1018,V={1}:R=C,S=1092,V={2}:R=D,S=1014,V={3}:R=E,S=1260,V={4}:",$C$2,$R$14,$C$4,$D124,$B124)</f>
        <v/>
      </c>
      <c r="T124" s="16" t="str">
        <f>_xll.Assistant.XL.RIK_AC("INF04__;INF04@E=0,S=49,G=0,T=0,P=0:@R=A,S=1260,V={0}:R=B,S=1018,V={1}:R=C,S=1092,V={2}:R=D,S=1014,V={3}:R=E,S=1260,V={4}:R=F,S=48,V={5}:",$C$2,$R$14,$C$4,$D124,$B124,T$14)</f>
        <v>Catégorie 0</v>
      </c>
      <c r="U124" s="16" t="str">
        <f>_xll.Assistant.XL.RIK_AC("INF04__;INF04@E=0,S=1076,G=0,T=0,P=0:@R=A,S=1260,V={0}:R=B,S=1018,V={1}:R=C,S=1092,V={2}:R=D,S=1014,V={3}:R=E,S=1260,V={4}:",$C$2,$R$14,$C$4,$D124,$B124)</f>
        <v/>
      </c>
      <c r="V124" s="16">
        <f>IFERROR(IF(TableauB15[[#This Row],[Rémunération annuelle ETP]]&gt;0,SUM(1/COUNTIF(TableauB15[Nom et Prénom],TableauB15[Nom et Prénom])),0),0)</f>
        <v>8.3333333333333329E-2</v>
      </c>
      <c r="W12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5" spans="2:23" x14ac:dyDescent="0.3">
      <c r="B125" s="15" t="s">
        <v>151</v>
      </c>
      <c r="C125" s="15">
        <v>201804</v>
      </c>
      <c r="D125" s="15" t="s">
        <v>160</v>
      </c>
      <c r="E125" s="15" t="s">
        <v>161</v>
      </c>
      <c r="F125" s="15" t="s">
        <v>28</v>
      </c>
      <c r="G125">
        <v>1</v>
      </c>
      <c r="H125" s="16">
        <v>1</v>
      </c>
      <c r="I125" s="16">
        <v>1</v>
      </c>
      <c r="J125" s="16">
        <v>2500</v>
      </c>
      <c r="K125" s="16">
        <v>0</v>
      </c>
      <c r="L125" s="16">
        <v>0</v>
      </c>
      <c r="M125" s="16">
        <f>IF(TableauB15[[#This Row],[ETP_FH]]&gt;0,IF(TableauB15[[#This Row],[ETP]]=TableauB15[[#This Row],[ETP_FH]],1,IF(TableauB15[[#This Row],[ETP]]=1,TableauB15[[#This Row],[ETP_FH]],IFERROR((TableauB15[[#This Row],[ETP_FH]]/TableauB15[[#This Row],[ETP]]),0)*1)),0)</f>
        <v>1</v>
      </c>
      <c r="N125" s="16">
        <f>IF(TableauB15[[#This Row],[ETP_FH]]&lt;0.001,0,1)</f>
        <v>1</v>
      </c>
      <c r="O12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2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25" s="170" t="str">
        <f>_xll.Assistant.XL.RIK_AC("INF04__;INF04@E=0,S=1253,G=0,T=0,P=0:@R=A,S=1260,V={0}:R=B,S=1018,V={1}:R=C,S=1092,V={2}:R=D,S=1014,V={3}:R=E,S=1260,V={4}:",$C$2,$P$14,$C$4,$D125,$B125)</f>
        <v/>
      </c>
      <c r="R125" s="16" t="str">
        <f>_xll.Assistant.XL.RIK_AC("INF04__;INF04@E=0,S=42,G=0,T=0,P=0:@R=A,S=1260,V={0}:R=B,S=1018,V={1}:R=C,S=1092,V={2}:R=D,S=1014,V={3}:R=E,S=1260,V={4}:",$C$2,$R$14,$C$4,$D125,$B125)</f>
        <v/>
      </c>
      <c r="S125" s="16" t="str">
        <f>_xll.Assistant.XL.RIK_AC("INF04__;INF04@E=0,S=1064,G=0,T=0,P=0:@R=A,S=1260,V={0}:R=B,S=1018,V={1}:R=C,S=1092,V={2}:R=D,S=1014,V={3}:R=E,S=1260,V={4}:",$C$2,$R$14,$C$4,$D125,$B125)</f>
        <v/>
      </c>
      <c r="T125" s="16" t="str">
        <f>_xll.Assistant.XL.RIK_AC("INF04__;INF04@E=0,S=49,G=0,T=0,P=0:@R=A,S=1260,V={0}:R=B,S=1018,V={1}:R=C,S=1092,V={2}:R=D,S=1014,V={3}:R=E,S=1260,V={4}:R=F,S=48,V={5}:",$C$2,$R$14,$C$4,$D125,$B125,T$14)</f>
        <v>Catégorie 0</v>
      </c>
      <c r="U125" s="16" t="str">
        <f>_xll.Assistant.XL.RIK_AC("INF04__;INF04@E=0,S=1076,G=0,T=0,P=0:@R=A,S=1260,V={0}:R=B,S=1018,V={1}:R=C,S=1092,V={2}:R=D,S=1014,V={3}:R=E,S=1260,V={4}:",$C$2,$R$14,$C$4,$D125,$B125)</f>
        <v/>
      </c>
      <c r="V125" s="16">
        <f>IFERROR(IF(TableauB15[[#This Row],[Rémunération annuelle ETP]]&gt;0,SUM(1/COUNTIF(TableauB15[Nom et Prénom],TableauB15[Nom et Prénom])),0),0)</f>
        <v>8.3333333333333329E-2</v>
      </c>
      <c r="W12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6" spans="2:23" x14ac:dyDescent="0.3">
      <c r="B126" s="15" t="s">
        <v>151</v>
      </c>
      <c r="C126" s="15">
        <v>201804</v>
      </c>
      <c r="D126" s="15" t="s">
        <v>162</v>
      </c>
      <c r="E126" s="15" t="s">
        <v>163</v>
      </c>
      <c r="F126" s="15" t="s">
        <v>27</v>
      </c>
      <c r="G126">
        <v>1</v>
      </c>
      <c r="H126" s="16">
        <v>1</v>
      </c>
      <c r="I126" s="16">
        <v>1</v>
      </c>
      <c r="J126" s="16">
        <v>2200</v>
      </c>
      <c r="K126" s="16">
        <v>0</v>
      </c>
      <c r="L126" s="16">
        <v>0</v>
      </c>
      <c r="M126" s="16">
        <f>IF(TableauB15[[#This Row],[ETP_FH]]&gt;0,IF(TableauB15[[#This Row],[ETP]]=TableauB15[[#This Row],[ETP_FH]],1,IF(TableauB15[[#This Row],[ETP]]=1,TableauB15[[#This Row],[ETP_FH]],IFERROR((TableauB15[[#This Row],[ETP_FH]]/TableauB15[[#This Row],[ETP]]),0)*1)),0)</f>
        <v>1</v>
      </c>
      <c r="N126" s="16">
        <f>IF(TableauB15[[#This Row],[ETP_FH]]&lt;0.001,0,1)</f>
        <v>1</v>
      </c>
      <c r="O12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2200</v>
      </c>
      <c r="P12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126" s="170" t="str">
        <f>_xll.Assistant.XL.RIK_AC("INF04__;INF04@E=0,S=1253,G=0,T=0,P=0:@R=A,S=1260,V={0}:R=B,S=1018,V={1}:R=C,S=1092,V={2}:R=D,S=1014,V={3}:R=E,S=1260,V={4}:",$C$2,$P$14,$C$4,$D126,$B126)</f>
        <v/>
      </c>
      <c r="R126" s="16" t="str">
        <f>_xll.Assistant.XL.RIK_AC("INF04__;INF04@E=0,S=42,G=0,T=0,P=0:@R=A,S=1260,V={0}:R=B,S=1018,V={1}:R=C,S=1092,V={2}:R=D,S=1014,V={3}:R=E,S=1260,V={4}:",$C$2,$R$14,$C$4,$D126,$B126)</f>
        <v/>
      </c>
      <c r="S126" s="16" t="str">
        <f>_xll.Assistant.XL.RIK_AC("INF04__;INF04@E=0,S=1064,G=0,T=0,P=0:@R=A,S=1260,V={0}:R=B,S=1018,V={1}:R=C,S=1092,V={2}:R=D,S=1014,V={3}:R=E,S=1260,V={4}:",$C$2,$R$14,$C$4,$D126,$B126)</f>
        <v/>
      </c>
      <c r="T126" s="16" t="str">
        <f>_xll.Assistant.XL.RIK_AC("INF04__;INF04@E=0,S=49,G=0,T=0,P=0:@R=A,S=1260,V={0}:R=B,S=1018,V={1}:R=C,S=1092,V={2}:R=D,S=1014,V={3}:R=E,S=1260,V={4}:R=F,S=48,V={5}:",$C$2,$R$14,$C$4,$D126,$B126,T$14)</f>
        <v>Catégorie 0</v>
      </c>
      <c r="U126" s="16" t="str">
        <f>_xll.Assistant.XL.RIK_AC("INF04__;INF04@E=0,S=1076,G=0,T=0,P=0:@R=A,S=1260,V={0}:R=B,S=1018,V={1}:R=C,S=1092,V={2}:R=D,S=1014,V={3}:R=E,S=1260,V={4}:",$C$2,$R$14,$C$4,$D126,$B126)</f>
        <v/>
      </c>
      <c r="V126" s="16">
        <f>IFERROR(IF(TableauB15[[#This Row],[Rémunération annuelle ETP]]&gt;0,SUM(1/COUNTIF(TableauB15[Nom et Prénom],TableauB15[Nom et Prénom])),0),0)</f>
        <v>8.3333333333333329E-2</v>
      </c>
      <c r="W12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7" spans="2:23" x14ac:dyDescent="0.3">
      <c r="B127" s="15" t="s">
        <v>151</v>
      </c>
      <c r="C127" s="15">
        <v>201804</v>
      </c>
      <c r="D127" s="15" t="s">
        <v>164</v>
      </c>
      <c r="E127" s="15" t="s">
        <v>165</v>
      </c>
      <c r="F127" s="15" t="s">
        <v>27</v>
      </c>
      <c r="G127">
        <v>1</v>
      </c>
      <c r="H127" s="16">
        <v>1</v>
      </c>
      <c r="I127" s="16">
        <v>1</v>
      </c>
      <c r="J127" s="16">
        <v>2300</v>
      </c>
      <c r="K127" s="16">
        <v>0</v>
      </c>
      <c r="L127" s="16">
        <v>0</v>
      </c>
      <c r="M127" s="16">
        <f>IF(TableauB15[[#This Row],[ETP_FH]]&gt;0,IF(TableauB15[[#This Row],[ETP]]=TableauB15[[#This Row],[ETP_FH]],1,IF(TableauB15[[#This Row],[ETP]]=1,TableauB15[[#This Row],[ETP_FH]],IFERROR((TableauB15[[#This Row],[ETP_FH]]/TableauB15[[#This Row],[ETP]]),0)*1)),0)</f>
        <v>1</v>
      </c>
      <c r="N127" s="16">
        <f>IF(TableauB15[[#This Row],[ETP_FH]]&lt;0.001,0,1)</f>
        <v>1</v>
      </c>
      <c r="O12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2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27" s="170" t="str">
        <f>_xll.Assistant.XL.RIK_AC("INF04__;INF04@E=0,S=1253,G=0,T=0,P=0:@R=A,S=1260,V={0}:R=B,S=1018,V={1}:R=C,S=1092,V={2}:R=D,S=1014,V={3}:R=E,S=1260,V={4}:",$C$2,$P$14,$C$4,$D127,$B127)</f>
        <v/>
      </c>
      <c r="R127" s="16" t="str">
        <f>_xll.Assistant.XL.RIK_AC("INF04__;INF04@E=0,S=42,G=0,T=0,P=0:@R=A,S=1260,V={0}:R=B,S=1018,V={1}:R=C,S=1092,V={2}:R=D,S=1014,V={3}:R=E,S=1260,V={4}:",$C$2,$R$14,$C$4,$D127,$B127)</f>
        <v/>
      </c>
      <c r="S127" s="16" t="str">
        <f>_xll.Assistant.XL.RIK_AC("INF04__;INF04@E=0,S=1064,G=0,T=0,P=0:@R=A,S=1260,V={0}:R=B,S=1018,V={1}:R=C,S=1092,V={2}:R=D,S=1014,V={3}:R=E,S=1260,V={4}:",$C$2,$R$14,$C$4,$D127,$B127)</f>
        <v/>
      </c>
      <c r="T127" s="16" t="str">
        <f>_xll.Assistant.XL.RIK_AC("INF04__;INF04@E=0,S=49,G=0,T=0,P=0:@R=A,S=1260,V={0}:R=B,S=1018,V={1}:R=C,S=1092,V={2}:R=D,S=1014,V={3}:R=E,S=1260,V={4}:R=F,S=48,V={5}:",$C$2,$R$14,$C$4,$D127,$B127,T$14)</f>
        <v>Catégorie 1</v>
      </c>
      <c r="U127" s="16" t="str">
        <f>_xll.Assistant.XL.RIK_AC("INF04__;INF04@E=0,S=1076,G=0,T=0,P=0:@R=A,S=1260,V={0}:R=B,S=1018,V={1}:R=C,S=1092,V={2}:R=D,S=1014,V={3}:R=E,S=1260,V={4}:",$C$2,$R$14,$C$4,$D127,$B127)</f>
        <v/>
      </c>
      <c r="V127" s="16">
        <f>IFERROR(IF(TableauB15[[#This Row],[Rémunération annuelle ETP]]&gt;0,SUM(1/COUNTIF(TableauB15[Nom et Prénom],TableauB15[Nom et Prénom])),0),0)</f>
        <v>8.3333333333333329E-2</v>
      </c>
      <c r="W12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8" spans="2:23" x14ac:dyDescent="0.3">
      <c r="B128" s="15" t="s">
        <v>151</v>
      </c>
      <c r="C128" s="15">
        <v>201804</v>
      </c>
      <c r="D128" s="15" t="s">
        <v>166</v>
      </c>
      <c r="E128" s="15" t="s">
        <v>167</v>
      </c>
      <c r="F128" s="15" t="s">
        <v>28</v>
      </c>
      <c r="G128">
        <v>1</v>
      </c>
      <c r="H128" s="16">
        <v>1</v>
      </c>
      <c r="I128" s="16">
        <v>1</v>
      </c>
      <c r="J128" s="16">
        <v>2400</v>
      </c>
      <c r="K128" s="16">
        <v>0</v>
      </c>
      <c r="L128" s="16">
        <v>0</v>
      </c>
      <c r="M128" s="16">
        <f>IF(TableauB15[[#This Row],[ETP_FH]]&gt;0,IF(TableauB15[[#This Row],[ETP]]=TableauB15[[#This Row],[ETP_FH]],1,IF(TableauB15[[#This Row],[ETP]]=1,TableauB15[[#This Row],[ETP_FH]],IFERROR((TableauB15[[#This Row],[ETP_FH]]/TableauB15[[#This Row],[ETP]]),0)*1)),0)</f>
        <v>1</v>
      </c>
      <c r="N128" s="16">
        <f>IF(TableauB15[[#This Row],[ETP_FH]]&lt;0.001,0,1)</f>
        <v>1</v>
      </c>
      <c r="O12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2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28" s="170" t="str">
        <f>_xll.Assistant.XL.RIK_AC("INF04__;INF04@E=0,S=1253,G=0,T=0,P=0:@R=A,S=1260,V={0}:R=B,S=1018,V={1}:R=C,S=1092,V={2}:R=D,S=1014,V={3}:R=E,S=1260,V={4}:",$C$2,$P$14,$C$4,$D128,$B128)</f>
        <v/>
      </c>
      <c r="R128" s="16" t="str">
        <f>_xll.Assistant.XL.RIK_AC("INF04__;INF04@E=0,S=42,G=0,T=0,P=0:@R=A,S=1260,V={0}:R=B,S=1018,V={1}:R=C,S=1092,V={2}:R=D,S=1014,V={3}:R=E,S=1260,V={4}:",$C$2,$R$14,$C$4,$D128,$B128)</f>
        <v/>
      </c>
      <c r="S128" s="16" t="str">
        <f>_xll.Assistant.XL.RIK_AC("INF04__;INF04@E=0,S=1064,G=0,T=0,P=0:@R=A,S=1260,V={0}:R=B,S=1018,V={1}:R=C,S=1092,V={2}:R=D,S=1014,V={3}:R=E,S=1260,V={4}:",$C$2,$R$14,$C$4,$D128,$B128)</f>
        <v/>
      </c>
      <c r="T128" s="16" t="str">
        <f>_xll.Assistant.XL.RIK_AC("INF04__;INF04@E=0,S=49,G=0,T=0,P=0:@R=A,S=1260,V={0}:R=B,S=1018,V={1}:R=C,S=1092,V={2}:R=D,S=1014,V={3}:R=E,S=1260,V={4}:R=F,S=48,V={5}:",$C$2,$R$14,$C$4,$D128,$B128,T$14)</f>
        <v>Catégorie 1</v>
      </c>
      <c r="U128" s="16" t="str">
        <f>_xll.Assistant.XL.RIK_AC("INF04__;INF04@E=0,S=1076,G=0,T=0,P=0:@R=A,S=1260,V={0}:R=B,S=1018,V={1}:R=C,S=1092,V={2}:R=D,S=1014,V={3}:R=E,S=1260,V={4}:",$C$2,$R$14,$C$4,$D128,$B128)</f>
        <v/>
      </c>
      <c r="V128" s="16">
        <f>IFERROR(IF(TableauB15[[#This Row],[Rémunération annuelle ETP]]&gt;0,SUM(1/COUNTIF(TableauB15[Nom et Prénom],TableauB15[Nom et Prénom])),0),0)</f>
        <v>8.3333333333333329E-2</v>
      </c>
      <c r="W12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29" spans="2:23" x14ac:dyDescent="0.3">
      <c r="B129" s="15" t="s">
        <v>151</v>
      </c>
      <c r="C129" s="15">
        <v>201804</v>
      </c>
      <c r="D129" s="15" t="s">
        <v>168</v>
      </c>
      <c r="E129" s="15" t="s">
        <v>169</v>
      </c>
      <c r="F129" s="15" t="s">
        <v>28</v>
      </c>
      <c r="G129">
        <v>1</v>
      </c>
      <c r="H129" s="16">
        <v>1</v>
      </c>
      <c r="I129" s="16">
        <v>1</v>
      </c>
      <c r="J129" s="16">
        <v>2500</v>
      </c>
      <c r="K129" s="16">
        <v>0</v>
      </c>
      <c r="L129" s="16">
        <v>0</v>
      </c>
      <c r="M129" s="16">
        <f>IF(TableauB15[[#This Row],[ETP_FH]]&gt;0,IF(TableauB15[[#This Row],[ETP]]=TableauB15[[#This Row],[ETP_FH]],1,IF(TableauB15[[#This Row],[ETP]]=1,TableauB15[[#This Row],[ETP_FH]],IFERROR((TableauB15[[#This Row],[ETP_FH]]/TableauB15[[#This Row],[ETP]]),0)*1)),0)</f>
        <v>1</v>
      </c>
      <c r="N129" s="16">
        <f>IF(TableauB15[[#This Row],[ETP_FH]]&lt;0.001,0,1)</f>
        <v>1</v>
      </c>
      <c r="O12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2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29" s="170" t="str">
        <f>_xll.Assistant.XL.RIK_AC("INF04__;INF04@E=0,S=1253,G=0,T=0,P=0:@R=A,S=1260,V={0}:R=B,S=1018,V={1}:R=C,S=1092,V={2}:R=D,S=1014,V={3}:R=E,S=1260,V={4}:",$C$2,$P$14,$C$4,$D129,$B129)</f>
        <v/>
      </c>
      <c r="R129" s="16" t="str">
        <f>_xll.Assistant.XL.RIK_AC("INF04__;INF04@E=0,S=42,G=0,T=0,P=0:@R=A,S=1260,V={0}:R=B,S=1018,V={1}:R=C,S=1092,V={2}:R=D,S=1014,V={3}:R=E,S=1260,V={4}:",$C$2,$R$14,$C$4,$D129,$B129)</f>
        <v/>
      </c>
      <c r="S129" s="16" t="str">
        <f>_xll.Assistant.XL.RIK_AC("INF04__;INF04@E=0,S=1064,G=0,T=0,P=0:@R=A,S=1260,V={0}:R=B,S=1018,V={1}:R=C,S=1092,V={2}:R=D,S=1014,V={3}:R=E,S=1260,V={4}:",$C$2,$R$14,$C$4,$D129,$B129)</f>
        <v/>
      </c>
      <c r="T129" s="16" t="str">
        <f>_xll.Assistant.XL.RIK_AC("INF04__;INF04@E=0,S=49,G=0,T=0,P=0:@R=A,S=1260,V={0}:R=B,S=1018,V={1}:R=C,S=1092,V={2}:R=D,S=1014,V={3}:R=E,S=1260,V={4}:R=F,S=48,V={5}:",$C$2,$R$14,$C$4,$D129,$B129,T$14)</f>
        <v>Catégorie 1</v>
      </c>
      <c r="U129" s="16" t="str">
        <f>_xll.Assistant.XL.RIK_AC("INF04__;INF04@E=0,S=1076,G=0,T=0,P=0:@R=A,S=1260,V={0}:R=B,S=1018,V={1}:R=C,S=1092,V={2}:R=D,S=1014,V={3}:R=E,S=1260,V={4}:",$C$2,$R$14,$C$4,$D129,$B129)</f>
        <v/>
      </c>
      <c r="V129" s="16">
        <f>IFERROR(IF(TableauB15[[#This Row],[Rémunération annuelle ETP]]&gt;0,SUM(1/COUNTIF(TableauB15[Nom et Prénom],TableauB15[Nom et Prénom])),0),0)</f>
        <v>8.3333333333333329E-2</v>
      </c>
      <c r="W12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0" spans="2:23" x14ac:dyDescent="0.3">
      <c r="B130" s="15" t="s">
        <v>151</v>
      </c>
      <c r="C130" s="15">
        <v>201804</v>
      </c>
      <c r="D130" s="15" t="s">
        <v>170</v>
      </c>
      <c r="E130" s="15" t="s">
        <v>171</v>
      </c>
      <c r="F130" s="15" t="s">
        <v>28</v>
      </c>
      <c r="G130">
        <v>1</v>
      </c>
      <c r="H130" s="16">
        <v>1</v>
      </c>
      <c r="I130" s="16">
        <v>1</v>
      </c>
      <c r="J130" s="16">
        <v>2600</v>
      </c>
      <c r="K130" s="16">
        <v>0</v>
      </c>
      <c r="L130" s="16">
        <v>0</v>
      </c>
      <c r="M130" s="16">
        <f>IF(TableauB15[[#This Row],[ETP_FH]]&gt;0,IF(TableauB15[[#This Row],[ETP]]=TableauB15[[#This Row],[ETP_FH]],1,IF(TableauB15[[#This Row],[ETP]]=1,TableauB15[[#This Row],[ETP_FH]],IFERROR((TableauB15[[#This Row],[ETP_FH]]/TableauB15[[#This Row],[ETP]]),0)*1)),0)</f>
        <v>1</v>
      </c>
      <c r="N130" s="16">
        <f>IF(TableauB15[[#This Row],[ETP_FH]]&lt;0.001,0,1)</f>
        <v>1</v>
      </c>
      <c r="O13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2600</v>
      </c>
      <c r="P13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130" s="170" t="str">
        <f>_xll.Assistant.XL.RIK_AC("INF04__;INF04@E=0,S=1253,G=0,T=0,P=0:@R=A,S=1260,V={0}:R=B,S=1018,V={1}:R=C,S=1092,V={2}:R=D,S=1014,V={3}:R=E,S=1260,V={4}:",$C$2,$P$14,$C$4,$D130,$B130)</f>
        <v/>
      </c>
      <c r="R130" s="16" t="str">
        <f>_xll.Assistant.XL.RIK_AC("INF04__;INF04@E=0,S=42,G=0,T=0,P=0:@R=A,S=1260,V={0}:R=B,S=1018,V={1}:R=C,S=1092,V={2}:R=D,S=1014,V={3}:R=E,S=1260,V={4}:",$C$2,$R$14,$C$4,$D130,$B130)</f>
        <v/>
      </c>
      <c r="S130" s="16" t="str">
        <f>_xll.Assistant.XL.RIK_AC("INF04__;INF04@E=0,S=1064,G=0,T=0,P=0:@R=A,S=1260,V={0}:R=B,S=1018,V={1}:R=C,S=1092,V={2}:R=D,S=1014,V={3}:R=E,S=1260,V={4}:",$C$2,$R$14,$C$4,$D130,$B130)</f>
        <v/>
      </c>
      <c r="T130" s="16" t="str">
        <f>_xll.Assistant.XL.RIK_AC("INF04__;INF04@E=0,S=49,G=0,T=0,P=0:@R=A,S=1260,V={0}:R=B,S=1018,V={1}:R=C,S=1092,V={2}:R=D,S=1014,V={3}:R=E,S=1260,V={4}:R=F,S=48,V={5}:",$C$2,$R$14,$C$4,$D130,$B130,T$14)</f>
        <v>Catégorie 1</v>
      </c>
      <c r="U130" s="16" t="str">
        <f>_xll.Assistant.XL.RIK_AC("INF04__;INF04@E=0,S=1076,G=0,T=0,P=0:@R=A,S=1260,V={0}:R=B,S=1018,V={1}:R=C,S=1092,V={2}:R=D,S=1014,V={3}:R=E,S=1260,V={4}:",$C$2,$R$14,$C$4,$D130,$B130)</f>
        <v/>
      </c>
      <c r="V130" s="16">
        <f>IFERROR(IF(TableauB15[[#This Row],[Rémunération annuelle ETP]]&gt;0,SUM(1/COUNTIF(TableauB15[Nom et Prénom],TableauB15[Nom et Prénom])),0),0)</f>
        <v>8.3333333333333329E-2</v>
      </c>
      <c r="W13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1" spans="2:23" x14ac:dyDescent="0.3">
      <c r="B131" s="15" t="s">
        <v>151</v>
      </c>
      <c r="C131" s="15">
        <v>201804</v>
      </c>
      <c r="D131" s="15" t="s">
        <v>172</v>
      </c>
      <c r="E131" s="15" t="s">
        <v>173</v>
      </c>
      <c r="F131" s="15" t="s">
        <v>28</v>
      </c>
      <c r="G131">
        <v>1</v>
      </c>
      <c r="H131" s="16">
        <v>1</v>
      </c>
      <c r="I131" s="16">
        <v>1</v>
      </c>
      <c r="J131" s="16">
        <v>2700</v>
      </c>
      <c r="K131" s="16">
        <v>0</v>
      </c>
      <c r="L131" s="16">
        <v>0</v>
      </c>
      <c r="M131" s="16">
        <f>IF(TableauB15[[#This Row],[ETP_FH]]&gt;0,IF(TableauB15[[#This Row],[ETP]]=TableauB15[[#This Row],[ETP_FH]],1,IF(TableauB15[[#This Row],[ETP]]=1,TableauB15[[#This Row],[ETP_FH]],IFERROR((TableauB15[[#This Row],[ETP_FH]]/TableauB15[[#This Row],[ETP]]),0)*1)),0)</f>
        <v>1</v>
      </c>
      <c r="N131" s="16">
        <f>IF(TableauB15[[#This Row],[ETP_FH]]&lt;0.001,0,1)</f>
        <v>1</v>
      </c>
      <c r="O13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2700</v>
      </c>
      <c r="P13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131" s="170" t="str">
        <f>_xll.Assistant.XL.RIK_AC("INF04__;INF04@E=0,S=1253,G=0,T=0,P=0:@R=A,S=1260,V={0}:R=B,S=1018,V={1}:R=C,S=1092,V={2}:R=D,S=1014,V={3}:R=E,S=1260,V={4}:",$C$2,$P$14,$C$4,$D131,$B131)</f>
        <v/>
      </c>
      <c r="R131" s="16" t="str">
        <f>_xll.Assistant.XL.RIK_AC("INF04__;INF04@E=0,S=42,G=0,T=0,P=0:@R=A,S=1260,V={0}:R=B,S=1018,V={1}:R=C,S=1092,V={2}:R=D,S=1014,V={3}:R=E,S=1260,V={4}:",$C$2,$R$14,$C$4,$D131,$B131)</f>
        <v/>
      </c>
      <c r="S131" s="16" t="str">
        <f>_xll.Assistant.XL.RIK_AC("INF04__;INF04@E=0,S=1064,G=0,T=0,P=0:@R=A,S=1260,V={0}:R=B,S=1018,V={1}:R=C,S=1092,V={2}:R=D,S=1014,V={3}:R=E,S=1260,V={4}:",$C$2,$R$14,$C$4,$D131,$B131)</f>
        <v/>
      </c>
      <c r="T131" s="16" t="str">
        <f>_xll.Assistant.XL.RIK_AC("INF04__;INF04@E=0,S=49,G=0,T=0,P=0:@R=A,S=1260,V={0}:R=B,S=1018,V={1}:R=C,S=1092,V={2}:R=D,S=1014,V={3}:R=E,S=1260,V={4}:R=F,S=48,V={5}:",$C$2,$R$14,$C$4,$D131,$B131,T$14)</f>
        <v>Catégorie 3</v>
      </c>
      <c r="U131" s="16" t="str">
        <f>_xll.Assistant.XL.RIK_AC("INF04__;INF04@E=0,S=1076,G=0,T=0,P=0:@R=A,S=1260,V={0}:R=B,S=1018,V={1}:R=C,S=1092,V={2}:R=D,S=1014,V={3}:R=E,S=1260,V={4}:",$C$2,$R$14,$C$4,$D131,$B131)</f>
        <v/>
      </c>
      <c r="V131" s="16">
        <f>IFERROR(IF(TableauB15[[#This Row],[Rémunération annuelle ETP]]&gt;0,SUM(1/COUNTIF(TableauB15[Nom et Prénom],TableauB15[Nom et Prénom])),0),0)</f>
        <v>8.3333333333333329E-2</v>
      </c>
      <c r="W13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2" spans="2:23" x14ac:dyDescent="0.3">
      <c r="B132" s="15" t="s">
        <v>151</v>
      </c>
      <c r="C132" s="15">
        <v>201804</v>
      </c>
      <c r="D132" s="15" t="s">
        <v>174</v>
      </c>
      <c r="E132" s="15" t="s">
        <v>175</v>
      </c>
      <c r="F132" s="15" t="s">
        <v>28</v>
      </c>
      <c r="G132">
        <v>1</v>
      </c>
      <c r="H132" s="16">
        <v>1</v>
      </c>
      <c r="I132" s="16">
        <v>1</v>
      </c>
      <c r="J132" s="16">
        <v>2800</v>
      </c>
      <c r="K132" s="16">
        <v>0</v>
      </c>
      <c r="L132" s="16">
        <v>0</v>
      </c>
      <c r="M132" s="16">
        <f>IF(TableauB15[[#This Row],[ETP_FH]]&gt;0,IF(TableauB15[[#This Row],[ETP]]=TableauB15[[#This Row],[ETP_FH]],1,IF(TableauB15[[#This Row],[ETP]]=1,TableauB15[[#This Row],[ETP_FH]],IFERROR((TableauB15[[#This Row],[ETP_FH]]/TableauB15[[#This Row],[ETP]]),0)*1)),0)</f>
        <v>1</v>
      </c>
      <c r="N132" s="16">
        <f>IF(TableauB15[[#This Row],[ETP_FH]]&lt;0.001,0,1)</f>
        <v>1</v>
      </c>
      <c r="O13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2800</v>
      </c>
      <c r="P13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132" s="170" t="str">
        <f>_xll.Assistant.XL.RIK_AC("INF04__;INF04@E=0,S=1253,G=0,T=0,P=0:@R=A,S=1260,V={0}:R=B,S=1018,V={1}:R=C,S=1092,V={2}:R=D,S=1014,V={3}:R=E,S=1260,V={4}:",$C$2,$P$14,$C$4,$D132,$B132)</f>
        <v/>
      </c>
      <c r="R132" s="16" t="str">
        <f>_xll.Assistant.XL.RIK_AC("INF04__;INF04@E=0,S=42,G=0,T=0,P=0:@R=A,S=1260,V={0}:R=B,S=1018,V={1}:R=C,S=1092,V={2}:R=D,S=1014,V={3}:R=E,S=1260,V={4}:",$C$2,$R$14,$C$4,$D132,$B132)</f>
        <v/>
      </c>
      <c r="S132" s="16" t="str">
        <f>_xll.Assistant.XL.RIK_AC("INF04__;INF04@E=0,S=1064,G=0,T=0,P=0:@R=A,S=1260,V={0}:R=B,S=1018,V={1}:R=C,S=1092,V={2}:R=D,S=1014,V={3}:R=E,S=1260,V={4}:",$C$2,$R$14,$C$4,$D132,$B132)</f>
        <v/>
      </c>
      <c r="T132" s="16" t="str">
        <f>_xll.Assistant.XL.RIK_AC("INF04__;INF04@E=0,S=49,G=0,T=0,P=0:@R=A,S=1260,V={0}:R=B,S=1018,V={1}:R=C,S=1092,V={2}:R=D,S=1014,V={3}:R=E,S=1260,V={4}:R=F,S=48,V={5}:",$C$2,$R$14,$C$4,$D132,$B132,T$14)</f>
        <v>Catégorie 3</v>
      </c>
      <c r="U132" s="16" t="str">
        <f>_xll.Assistant.XL.RIK_AC("INF04__;INF04@E=0,S=1076,G=0,T=0,P=0:@R=A,S=1260,V={0}:R=B,S=1018,V={1}:R=C,S=1092,V={2}:R=D,S=1014,V={3}:R=E,S=1260,V={4}:",$C$2,$R$14,$C$4,$D132,$B132)</f>
        <v/>
      </c>
      <c r="V132" s="16">
        <f>IFERROR(IF(TableauB15[[#This Row],[Rémunération annuelle ETP]]&gt;0,SUM(1/COUNTIF(TableauB15[Nom et Prénom],TableauB15[Nom et Prénom])),0),0)</f>
        <v>8.3333333333333329E-2</v>
      </c>
      <c r="W13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3" spans="2:23" x14ac:dyDescent="0.3">
      <c r="B133" s="15" t="s">
        <v>151</v>
      </c>
      <c r="C133" s="15">
        <v>201804</v>
      </c>
      <c r="D133" s="15" t="s">
        <v>176</v>
      </c>
      <c r="E133" s="15" t="s">
        <v>177</v>
      </c>
      <c r="F133" s="15" t="s">
        <v>28</v>
      </c>
      <c r="G133">
        <v>1</v>
      </c>
      <c r="H133" s="16">
        <v>1</v>
      </c>
      <c r="I133" s="16">
        <v>1</v>
      </c>
      <c r="J133" s="16">
        <v>3190</v>
      </c>
      <c r="K133" s="16">
        <v>0</v>
      </c>
      <c r="L133" s="16">
        <v>1</v>
      </c>
      <c r="M133" s="16">
        <f>IF(TableauB15[[#This Row],[ETP_FH]]&gt;0,IF(TableauB15[[#This Row],[ETP]]=TableauB15[[#This Row],[ETP_FH]],1,IF(TableauB15[[#This Row],[ETP]]=1,TableauB15[[#This Row],[ETP_FH]],IFERROR((TableauB15[[#This Row],[ETP_FH]]/TableauB15[[#This Row],[ETP]]),0)*1)),0)</f>
        <v>1</v>
      </c>
      <c r="N133" s="16">
        <f>IF(TableauB15[[#This Row],[ETP_FH]]&lt;0.001,0,1)</f>
        <v>1</v>
      </c>
      <c r="O13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3190</v>
      </c>
      <c r="P13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133" s="170" t="str">
        <f>_xll.Assistant.XL.RIK_AC("INF04__;INF04@E=0,S=1253,G=0,T=0,P=0:@R=A,S=1260,V={0}:R=B,S=1018,V={1}:R=C,S=1092,V={2}:R=D,S=1014,V={3}:R=E,S=1260,V={4}:",$C$2,$P$14,$C$4,$D133,$B133)</f>
        <v/>
      </c>
      <c r="R133" s="16" t="str">
        <f>_xll.Assistant.XL.RIK_AC("INF04__;INF04@E=0,S=42,G=0,T=0,P=0:@R=A,S=1260,V={0}:R=B,S=1018,V={1}:R=C,S=1092,V={2}:R=D,S=1014,V={3}:R=E,S=1260,V={4}:",$C$2,$R$14,$C$4,$D133,$B133)</f>
        <v/>
      </c>
      <c r="S133" s="16" t="str">
        <f>_xll.Assistant.XL.RIK_AC("INF04__;INF04@E=0,S=1064,G=0,T=0,P=0:@R=A,S=1260,V={0}:R=B,S=1018,V={1}:R=C,S=1092,V={2}:R=D,S=1014,V={3}:R=E,S=1260,V={4}:",$C$2,$R$14,$C$4,$D133,$B133)</f>
        <v/>
      </c>
      <c r="T133" s="16" t="str">
        <f>_xll.Assistant.XL.RIK_AC("INF04__;INF04@E=0,S=49,G=0,T=0,P=0:@R=A,S=1260,V={0}:R=B,S=1018,V={1}:R=C,S=1092,V={2}:R=D,S=1014,V={3}:R=E,S=1260,V={4}:R=F,S=48,V={5}:",$C$2,$R$14,$C$4,$D133,$B133,T$14)</f>
        <v>Catégorie 5</v>
      </c>
      <c r="U133" s="16" t="str">
        <f>_xll.Assistant.XL.RIK_AC("INF04__;INF04@E=0,S=1076,G=0,T=0,P=0:@R=A,S=1260,V={0}:R=B,S=1018,V={1}:R=C,S=1092,V={2}:R=D,S=1014,V={3}:R=E,S=1260,V={4}:",$C$2,$R$14,$C$4,$D133,$B133)</f>
        <v/>
      </c>
      <c r="V133" s="16">
        <f>IFERROR(IF(TableauB15[[#This Row],[Rémunération annuelle ETP]]&gt;0,SUM(1/COUNTIF(TableauB15[Nom et Prénom],TableauB15[Nom et Prénom])),0),0)</f>
        <v>8.3333333333333329E-2</v>
      </c>
      <c r="W13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0.25</v>
      </c>
    </row>
    <row r="134" spans="2:23" x14ac:dyDescent="0.3">
      <c r="B134" s="15" t="s">
        <v>151</v>
      </c>
      <c r="C134" s="15">
        <v>201804</v>
      </c>
      <c r="D134" s="15" t="s">
        <v>178</v>
      </c>
      <c r="E134" s="15" t="s">
        <v>179</v>
      </c>
      <c r="F134" s="15" t="s">
        <v>27</v>
      </c>
      <c r="G134">
        <v>1</v>
      </c>
      <c r="H134" s="16">
        <v>0.8</v>
      </c>
      <c r="I134" s="16">
        <v>0.8</v>
      </c>
      <c r="J134" s="16">
        <v>1200</v>
      </c>
      <c r="K134" s="16">
        <v>0</v>
      </c>
      <c r="L134" s="16">
        <v>0</v>
      </c>
      <c r="M134" s="16">
        <f>IF(TableauB15[[#This Row],[ETP_FH]]&gt;0,IF(TableauB15[[#This Row],[ETP]]=TableauB15[[#This Row],[ETP_FH]],1,IF(TableauB15[[#This Row],[ETP]]=1,TableauB15[[#This Row],[ETP_FH]],IFERROR((TableauB15[[#This Row],[ETP_FH]]/TableauB15[[#This Row],[ETP]]),0)*1)),0)</f>
        <v>1</v>
      </c>
      <c r="N134" s="16">
        <f>IF(TableauB15[[#This Row],[ETP_FH]]&lt;0.001,0,1)</f>
        <v>1</v>
      </c>
      <c r="O13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13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134" s="170" t="str">
        <f>_xll.Assistant.XL.RIK_AC("INF04__;INF04@E=0,S=1253,G=0,T=0,P=0:@R=A,S=1260,V={0}:R=B,S=1018,V={1}:R=C,S=1092,V={2}:R=D,S=1014,V={3}:R=E,S=1260,V={4}:",$C$2,$P$14,$C$4,$D134,$B134)</f>
        <v/>
      </c>
      <c r="R134" s="16" t="str">
        <f>_xll.Assistant.XL.RIK_AC("INF04__;INF04@E=0,S=42,G=0,T=0,P=0:@R=A,S=1260,V={0}:R=B,S=1018,V={1}:R=C,S=1092,V={2}:R=D,S=1014,V={3}:R=E,S=1260,V={4}:",$C$2,$R$14,$C$4,$D134,$B134)</f>
        <v/>
      </c>
      <c r="S134" s="16" t="str">
        <f>_xll.Assistant.XL.RIK_AC("INF04__;INF04@E=0,S=1064,G=0,T=0,P=0:@R=A,S=1260,V={0}:R=B,S=1018,V={1}:R=C,S=1092,V={2}:R=D,S=1014,V={3}:R=E,S=1260,V={4}:",$C$2,$R$14,$C$4,$D134,$B134)</f>
        <v/>
      </c>
      <c r="T134" s="16" t="str">
        <f>_xll.Assistant.XL.RIK_AC("INF04__;INF04@E=0,S=49,G=0,T=0,P=0:@R=A,S=1260,V={0}:R=B,S=1018,V={1}:R=C,S=1092,V={2}:R=D,S=1014,V={3}:R=E,S=1260,V={4}:R=F,S=48,V={5}:",$C$2,$R$14,$C$4,$D134,$B134,T$14)</f>
        <v>Catégorie 1</v>
      </c>
      <c r="U134" s="16" t="str">
        <f>_xll.Assistant.XL.RIK_AC("INF04__;INF04@E=0,S=1076,G=0,T=0,P=0:@R=A,S=1260,V={0}:R=B,S=1018,V={1}:R=C,S=1092,V={2}:R=D,S=1014,V={3}:R=E,S=1260,V={4}:",$C$2,$R$14,$C$4,$D134,$B134)</f>
        <v/>
      </c>
      <c r="V134" s="16">
        <f>IFERROR(IF(TableauB15[[#This Row],[Rémunération annuelle ETP]]&gt;0,SUM(1/COUNTIF(TableauB15[Nom et Prénom],TableauB15[Nom et Prénom])),0),0)</f>
        <v>8.3333333333333329E-2</v>
      </c>
      <c r="W13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5" spans="2:23" x14ac:dyDescent="0.3">
      <c r="B135" s="15" t="s">
        <v>151</v>
      </c>
      <c r="C135" s="15">
        <v>201804</v>
      </c>
      <c r="D135" s="15" t="s">
        <v>180</v>
      </c>
      <c r="E135" s="15" t="s">
        <v>181</v>
      </c>
      <c r="F135" s="15" t="s">
        <v>28</v>
      </c>
      <c r="G135">
        <v>1</v>
      </c>
      <c r="H135" s="16">
        <v>1</v>
      </c>
      <c r="I135" s="16">
        <v>1</v>
      </c>
      <c r="J135" s="16">
        <v>3000</v>
      </c>
      <c r="K135" s="16">
        <v>0</v>
      </c>
      <c r="L135" s="16">
        <v>0</v>
      </c>
      <c r="M135" s="16">
        <f>IF(TableauB15[[#This Row],[ETP_FH]]&gt;0,IF(TableauB15[[#This Row],[ETP]]=TableauB15[[#This Row],[ETP_FH]],1,IF(TableauB15[[#This Row],[ETP]]=1,TableauB15[[#This Row],[ETP_FH]],IFERROR((TableauB15[[#This Row],[ETP_FH]]/TableauB15[[#This Row],[ETP]]),0)*1)),0)</f>
        <v>1</v>
      </c>
      <c r="N135" s="16">
        <f>IF(TableauB15[[#This Row],[ETP_FH]]&lt;0.001,0,1)</f>
        <v>1</v>
      </c>
      <c r="O13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3000</v>
      </c>
      <c r="P13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135" s="170" t="str">
        <f>_xll.Assistant.XL.RIK_AC("INF04__;INF04@E=0,S=1253,G=0,T=0,P=0:@R=A,S=1260,V={0}:R=B,S=1018,V={1}:R=C,S=1092,V={2}:R=D,S=1014,V={3}:R=E,S=1260,V={4}:",$C$2,$P$14,$C$4,$D135,$B135)</f>
        <v/>
      </c>
      <c r="R135" s="16" t="str">
        <f>_xll.Assistant.XL.RIK_AC("INF04__;INF04@E=0,S=42,G=0,T=0,P=0:@R=A,S=1260,V={0}:R=B,S=1018,V={1}:R=C,S=1092,V={2}:R=D,S=1014,V={3}:R=E,S=1260,V={4}:",$C$2,$R$14,$C$4,$D135,$B135)</f>
        <v/>
      </c>
      <c r="S135" s="16" t="str">
        <f>_xll.Assistant.XL.RIK_AC("INF04__;INF04@E=0,S=1064,G=0,T=0,P=0:@R=A,S=1260,V={0}:R=B,S=1018,V={1}:R=C,S=1092,V={2}:R=D,S=1014,V={3}:R=E,S=1260,V={4}:",$C$2,$R$14,$C$4,$D135,$B135)</f>
        <v/>
      </c>
      <c r="T135" s="16" t="str">
        <f>_xll.Assistant.XL.RIK_AC("INF04__;INF04@E=0,S=49,G=0,T=0,P=0:@R=A,S=1260,V={0}:R=B,S=1018,V={1}:R=C,S=1092,V={2}:R=D,S=1014,V={3}:R=E,S=1260,V={4}:R=F,S=48,V={5}:",$C$2,$R$14,$C$4,$D135,$B135,T$14)</f>
        <v>Catégorie 3</v>
      </c>
      <c r="U135" s="16" t="str">
        <f>_xll.Assistant.XL.RIK_AC("INF04__;INF04@E=0,S=1076,G=0,T=0,P=0:@R=A,S=1260,V={0}:R=B,S=1018,V={1}:R=C,S=1092,V={2}:R=D,S=1014,V={3}:R=E,S=1260,V={4}:",$C$2,$R$14,$C$4,$D135,$B135)</f>
        <v>300</v>
      </c>
      <c r="V135" s="16">
        <f>IFERROR(IF(TableauB15[[#This Row],[Rémunération annuelle ETP]]&gt;0,SUM(1/COUNTIF(TableauB15[Nom et Prénom],TableauB15[Nom et Prénom])),0),0)</f>
        <v>8.3333333333333329E-2</v>
      </c>
      <c r="W13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6" spans="2:23" x14ac:dyDescent="0.3">
      <c r="B136" s="15" t="s">
        <v>151</v>
      </c>
      <c r="C136" s="15">
        <v>201804</v>
      </c>
      <c r="D136" s="15" t="s">
        <v>182</v>
      </c>
      <c r="E136" s="15" t="s">
        <v>183</v>
      </c>
      <c r="F136" s="15" t="s">
        <v>28</v>
      </c>
      <c r="G136">
        <v>1</v>
      </c>
      <c r="H136" s="16">
        <v>1</v>
      </c>
      <c r="I136" s="16">
        <v>1</v>
      </c>
      <c r="J136" s="16">
        <v>2500</v>
      </c>
      <c r="K136" s="16">
        <v>0</v>
      </c>
      <c r="L136" s="16">
        <v>0</v>
      </c>
      <c r="M136" s="16">
        <f>IF(TableauB15[[#This Row],[ETP_FH]]&gt;0,IF(TableauB15[[#This Row],[ETP]]=TableauB15[[#This Row],[ETP_FH]],1,IF(TableauB15[[#This Row],[ETP]]=1,TableauB15[[#This Row],[ETP_FH]],IFERROR((TableauB15[[#This Row],[ETP_FH]]/TableauB15[[#This Row],[ETP]]),0)*1)),0)</f>
        <v>1</v>
      </c>
      <c r="N136" s="16">
        <f>IF(TableauB15[[#This Row],[ETP_FH]]&lt;0.001,0,1)</f>
        <v>1</v>
      </c>
      <c r="O13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3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136" s="170" t="str">
        <f>_xll.Assistant.XL.RIK_AC("INF04__;INF04@E=0,S=1253,G=0,T=0,P=0:@R=A,S=1260,V={0}:R=B,S=1018,V={1}:R=C,S=1092,V={2}:R=D,S=1014,V={3}:R=E,S=1260,V={4}:",$C$2,$P$14,$C$4,$D136,$B136)</f>
        <v/>
      </c>
      <c r="R136" s="16" t="str">
        <f>_xll.Assistant.XL.RIK_AC("INF04__;INF04@E=0,S=42,G=0,T=0,P=0:@R=A,S=1260,V={0}:R=B,S=1018,V={1}:R=C,S=1092,V={2}:R=D,S=1014,V={3}:R=E,S=1260,V={4}:",$C$2,$R$14,$C$4,$D136,$B136)</f>
        <v/>
      </c>
      <c r="S136" s="16" t="str">
        <f>_xll.Assistant.XL.RIK_AC("INF04__;INF04@E=0,S=1064,G=0,T=0,P=0:@R=A,S=1260,V={0}:R=B,S=1018,V={1}:R=C,S=1092,V={2}:R=D,S=1014,V={3}:R=E,S=1260,V={4}:",$C$2,$R$14,$C$4,$D136,$B136)</f>
        <v/>
      </c>
      <c r="T136" s="16" t="str">
        <f>_xll.Assistant.XL.RIK_AC("INF04__;INF04@E=0,S=49,G=0,T=0,P=0:@R=A,S=1260,V={0}:R=B,S=1018,V={1}:R=C,S=1092,V={2}:R=D,S=1014,V={3}:R=E,S=1260,V={4}:R=F,S=48,V={5}:",$C$2,$R$14,$C$4,$D136,$B136,T$14)</f>
        <v>Catégorie 0</v>
      </c>
      <c r="U136" s="16" t="str">
        <f>_xll.Assistant.XL.RIK_AC("INF04__;INF04@E=0,S=1076,G=0,T=0,P=0:@R=A,S=1260,V={0}:R=B,S=1018,V={1}:R=C,S=1092,V={2}:R=D,S=1014,V={3}:R=E,S=1260,V={4}:",$C$2,$R$14,$C$4,$D136,$B136)</f>
        <v/>
      </c>
      <c r="V136" s="16">
        <f>IFERROR(IF(TableauB15[[#This Row],[Rémunération annuelle ETP]]&gt;0,SUM(1/COUNTIF(TableauB15[Nom et Prénom],TableauB15[Nom et Prénom])),0),0)</f>
        <v>8.3333333333333329E-2</v>
      </c>
      <c r="W13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7" spans="2:23" x14ac:dyDescent="0.3">
      <c r="B137" s="15" t="s">
        <v>151</v>
      </c>
      <c r="C137" s="15">
        <v>201804</v>
      </c>
      <c r="D137" s="15" t="s">
        <v>184</v>
      </c>
      <c r="E137" s="15" t="s">
        <v>185</v>
      </c>
      <c r="F137" s="15" t="s">
        <v>27</v>
      </c>
      <c r="G137">
        <v>1</v>
      </c>
      <c r="H137" s="16">
        <v>1</v>
      </c>
      <c r="I137" s="16">
        <v>1</v>
      </c>
      <c r="J137" s="16">
        <v>3100</v>
      </c>
      <c r="K137" s="16">
        <v>0</v>
      </c>
      <c r="L137" s="16">
        <v>0</v>
      </c>
      <c r="M137" s="16">
        <f>IF(TableauB15[[#This Row],[ETP_FH]]&gt;0,IF(TableauB15[[#This Row],[ETP]]=TableauB15[[#This Row],[ETP_FH]],1,IF(TableauB15[[#This Row],[ETP]]=1,TableauB15[[#This Row],[ETP_FH]],IFERROR((TableauB15[[#This Row],[ETP_FH]]/TableauB15[[#This Row],[ETP]]),0)*1)),0)</f>
        <v>1</v>
      </c>
      <c r="N137" s="16">
        <f>IF(TableauB15[[#This Row],[ETP_FH]]&lt;0.001,0,1)</f>
        <v>1</v>
      </c>
      <c r="O13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3100</v>
      </c>
      <c r="P13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137" s="170" t="str">
        <f>_xll.Assistant.XL.RIK_AC("INF04__;INF04@E=0,S=1253,G=0,T=0,P=0:@R=A,S=1260,V={0}:R=B,S=1018,V={1}:R=C,S=1092,V={2}:R=D,S=1014,V={3}:R=E,S=1260,V={4}:",$C$2,$P$14,$C$4,$D137,$B137)</f>
        <v/>
      </c>
      <c r="R137" s="16" t="str">
        <f>_xll.Assistant.XL.RIK_AC("INF04__;INF04@E=0,S=42,G=0,T=0,P=0:@R=A,S=1260,V={0}:R=B,S=1018,V={1}:R=C,S=1092,V={2}:R=D,S=1014,V={3}:R=E,S=1260,V={4}:",$C$2,$R$14,$C$4,$D137,$B137)</f>
        <v/>
      </c>
      <c r="S137" s="16" t="str">
        <f>_xll.Assistant.XL.RIK_AC("INF04__;INF04@E=0,S=1064,G=0,T=0,P=0:@R=A,S=1260,V={0}:R=B,S=1018,V={1}:R=C,S=1092,V={2}:R=D,S=1014,V={3}:R=E,S=1260,V={4}:",$C$2,$R$14,$C$4,$D137,$B137)</f>
        <v/>
      </c>
      <c r="T137" s="16" t="str">
        <f>_xll.Assistant.XL.RIK_AC("INF04__;INF04@E=0,S=49,G=0,T=0,P=0:@R=A,S=1260,V={0}:R=B,S=1018,V={1}:R=C,S=1092,V={2}:R=D,S=1014,V={3}:R=E,S=1260,V={4}:R=F,S=48,V={5}:",$C$2,$R$14,$C$4,$D137,$B137,T$14)</f>
        <v>Catégorie 3</v>
      </c>
      <c r="U137" s="16" t="str">
        <f>_xll.Assistant.XL.RIK_AC("INF04__;INF04@E=0,S=1076,G=0,T=0,P=0:@R=A,S=1260,V={0}:R=B,S=1018,V={1}:R=C,S=1092,V={2}:R=D,S=1014,V={3}:R=E,S=1260,V={4}:",$C$2,$R$14,$C$4,$D137,$B137)</f>
        <v/>
      </c>
      <c r="V137" s="16">
        <f>IFERROR(IF(TableauB15[[#This Row],[Rémunération annuelle ETP]]&gt;0,SUM(1/COUNTIF(TableauB15[Nom et Prénom],TableauB15[Nom et Prénom])),0),0)</f>
        <v>8.3333333333333329E-2</v>
      </c>
      <c r="W13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8" spans="2:23" x14ac:dyDescent="0.3">
      <c r="B138" s="15" t="s">
        <v>151</v>
      </c>
      <c r="C138" s="15">
        <v>201804</v>
      </c>
      <c r="D138" s="15" t="s">
        <v>186</v>
      </c>
      <c r="E138" s="15" t="s">
        <v>187</v>
      </c>
      <c r="F138" s="15" t="s">
        <v>27</v>
      </c>
      <c r="G138">
        <v>1</v>
      </c>
      <c r="H138" s="16">
        <v>0.8</v>
      </c>
      <c r="I138" s="16">
        <v>0.8</v>
      </c>
      <c r="J138" s="16">
        <v>3200</v>
      </c>
      <c r="K138" s="16">
        <v>0</v>
      </c>
      <c r="L138" s="16">
        <v>0</v>
      </c>
      <c r="M138" s="16">
        <f>IF(TableauB15[[#This Row],[ETP_FH]]&gt;0,IF(TableauB15[[#This Row],[ETP]]=TableauB15[[#This Row],[ETP_FH]],1,IF(TableauB15[[#This Row],[ETP]]=1,TableauB15[[#This Row],[ETP_FH]],IFERROR((TableauB15[[#This Row],[ETP_FH]]/TableauB15[[#This Row],[ETP]]),0)*1)),0)</f>
        <v>1</v>
      </c>
      <c r="N138" s="16">
        <f>IF(TableauB15[[#This Row],[ETP_FH]]&lt;0.001,0,1)</f>
        <v>1</v>
      </c>
      <c r="O13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4000</v>
      </c>
      <c r="P13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138" s="170" t="str">
        <f>_xll.Assistant.XL.RIK_AC("INF04__;INF04@E=0,S=1253,G=0,T=0,P=0:@R=A,S=1260,V={0}:R=B,S=1018,V={1}:R=C,S=1092,V={2}:R=D,S=1014,V={3}:R=E,S=1260,V={4}:",$C$2,$P$14,$C$4,$D138,$B138)</f>
        <v/>
      </c>
      <c r="R138" s="16" t="str">
        <f>_xll.Assistant.XL.RIK_AC("INF04__;INF04@E=0,S=42,G=0,T=0,P=0:@R=A,S=1260,V={0}:R=B,S=1018,V={1}:R=C,S=1092,V={2}:R=D,S=1014,V={3}:R=E,S=1260,V={4}:",$C$2,$R$14,$C$4,$D138,$B138)</f>
        <v/>
      </c>
      <c r="S138" s="16" t="str">
        <f>_xll.Assistant.XL.RIK_AC("INF04__;INF04@E=0,S=1064,G=0,T=0,P=0:@R=A,S=1260,V={0}:R=B,S=1018,V={1}:R=C,S=1092,V={2}:R=D,S=1014,V={3}:R=E,S=1260,V={4}:",$C$2,$R$14,$C$4,$D138,$B138)</f>
        <v/>
      </c>
      <c r="T138" s="16" t="str">
        <f>_xll.Assistant.XL.RIK_AC("INF04__;INF04@E=0,S=49,G=0,T=0,P=0:@R=A,S=1260,V={0}:R=B,S=1018,V={1}:R=C,S=1092,V={2}:R=D,S=1014,V={3}:R=E,S=1260,V={4}:R=F,S=48,V={5}:",$C$2,$R$14,$C$4,$D138,$B138,T$14)</f>
        <v>Catégorie 2</v>
      </c>
      <c r="U138" s="16" t="str">
        <f>_xll.Assistant.XL.RIK_AC("INF04__;INF04@E=0,S=1076,G=0,T=0,P=0:@R=A,S=1260,V={0}:R=B,S=1018,V={1}:R=C,S=1092,V={2}:R=D,S=1014,V={3}:R=E,S=1260,V={4}:",$C$2,$R$14,$C$4,$D138,$B138)</f>
        <v/>
      </c>
      <c r="V138" s="16">
        <f>IFERROR(IF(TableauB15[[#This Row],[Rémunération annuelle ETP]]&gt;0,SUM(1/COUNTIF(TableauB15[Nom et Prénom],TableauB15[Nom et Prénom])),0),0)</f>
        <v>8.3333333333333329E-2</v>
      </c>
      <c r="W13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39" spans="2:23" x14ac:dyDescent="0.3">
      <c r="B139" s="15" t="s">
        <v>151</v>
      </c>
      <c r="C139" s="15">
        <v>201804</v>
      </c>
      <c r="D139" s="15" t="s">
        <v>188</v>
      </c>
      <c r="E139" s="15" t="s">
        <v>189</v>
      </c>
      <c r="F139" s="15" t="s">
        <v>27</v>
      </c>
      <c r="G139">
        <v>1</v>
      </c>
      <c r="H139" s="16">
        <v>1</v>
      </c>
      <c r="I139" s="16">
        <v>1</v>
      </c>
      <c r="J139" s="16">
        <v>2300</v>
      </c>
      <c r="K139" s="16">
        <v>0</v>
      </c>
      <c r="L139" s="16">
        <v>0</v>
      </c>
      <c r="M139" s="16">
        <f>IF(TableauB15[[#This Row],[ETP_FH]]&gt;0,IF(TableauB15[[#This Row],[ETP]]=TableauB15[[#This Row],[ETP_FH]],1,IF(TableauB15[[#This Row],[ETP]]=1,TableauB15[[#This Row],[ETP_FH]],IFERROR((TableauB15[[#This Row],[ETP_FH]]/TableauB15[[#This Row],[ETP]]),0)*1)),0)</f>
        <v>1</v>
      </c>
      <c r="N139" s="16">
        <f>IF(TableauB15[[#This Row],[ETP_FH]]&lt;0.001,0,1)</f>
        <v>1</v>
      </c>
      <c r="O13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3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39" s="170" t="str">
        <f>_xll.Assistant.XL.RIK_AC("INF04__;INF04@E=0,S=1253,G=0,T=0,P=0:@R=A,S=1260,V={0}:R=B,S=1018,V={1}:R=C,S=1092,V={2}:R=D,S=1014,V={3}:R=E,S=1260,V={4}:",$C$2,$P$14,$C$4,$D139,$B139)</f>
        <v/>
      </c>
      <c r="R139" s="16" t="str">
        <f>_xll.Assistant.XL.RIK_AC("INF04__;INF04@E=0,S=42,G=0,T=0,P=0:@R=A,S=1260,V={0}:R=B,S=1018,V={1}:R=C,S=1092,V={2}:R=D,S=1014,V={3}:R=E,S=1260,V={4}:",$C$2,$R$14,$C$4,$D139,$B139)</f>
        <v/>
      </c>
      <c r="S139" s="16" t="str">
        <f>_xll.Assistant.XL.RIK_AC("INF04__;INF04@E=0,S=1064,G=0,T=0,P=0:@R=A,S=1260,V={0}:R=B,S=1018,V={1}:R=C,S=1092,V={2}:R=D,S=1014,V={3}:R=E,S=1260,V={4}:",$C$2,$R$14,$C$4,$D139,$B139)</f>
        <v/>
      </c>
      <c r="T139" s="16" t="str">
        <f>_xll.Assistant.XL.RIK_AC("INF04__;INF04@E=0,S=49,G=0,T=0,P=0:@R=A,S=1260,V={0}:R=B,S=1018,V={1}:R=C,S=1092,V={2}:R=D,S=1014,V={3}:R=E,S=1260,V={4}:R=F,S=48,V={5}:",$C$2,$R$14,$C$4,$D139,$B139,T$14)</f>
        <v>Catégorie 0</v>
      </c>
      <c r="U139" s="16" t="str">
        <f>_xll.Assistant.XL.RIK_AC("INF04__;INF04@E=0,S=1076,G=0,T=0,P=0:@R=A,S=1260,V={0}:R=B,S=1018,V={1}:R=C,S=1092,V={2}:R=D,S=1014,V={3}:R=E,S=1260,V={4}:",$C$2,$R$14,$C$4,$D139,$B139)</f>
        <v/>
      </c>
      <c r="V139" s="16">
        <f>IFERROR(IF(TableauB15[[#This Row],[Rémunération annuelle ETP]]&gt;0,SUM(1/COUNTIF(TableauB15[Nom et Prénom],TableauB15[Nom et Prénom])),0),0)</f>
        <v>8.3333333333333329E-2</v>
      </c>
      <c r="W13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0" spans="2:23" x14ac:dyDescent="0.3">
      <c r="B140" s="15" t="s">
        <v>151</v>
      </c>
      <c r="C140" s="15">
        <v>201804</v>
      </c>
      <c r="D140" s="15" t="s">
        <v>190</v>
      </c>
      <c r="E140" s="15" t="s">
        <v>191</v>
      </c>
      <c r="F140" s="15" t="s">
        <v>27</v>
      </c>
      <c r="G140">
        <v>1</v>
      </c>
      <c r="H140" s="16">
        <v>1</v>
      </c>
      <c r="I140" s="16">
        <v>1</v>
      </c>
      <c r="J140" s="16">
        <v>2400</v>
      </c>
      <c r="K140" s="16">
        <v>0</v>
      </c>
      <c r="L140" s="16">
        <v>0</v>
      </c>
      <c r="M140" s="16">
        <f>IF(TableauB15[[#This Row],[ETP_FH]]&gt;0,IF(TableauB15[[#This Row],[ETP]]=TableauB15[[#This Row],[ETP_FH]],1,IF(TableauB15[[#This Row],[ETP]]=1,TableauB15[[#This Row],[ETP_FH]],IFERROR((TableauB15[[#This Row],[ETP_FH]]/TableauB15[[#This Row],[ETP]]),0)*1)),0)</f>
        <v>1</v>
      </c>
      <c r="N140" s="16">
        <f>IF(TableauB15[[#This Row],[ETP_FH]]&lt;0.001,0,1)</f>
        <v>1</v>
      </c>
      <c r="O14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4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40" s="170" t="str">
        <f>_xll.Assistant.XL.RIK_AC("INF04__;INF04@E=0,S=1253,G=0,T=0,P=0:@R=A,S=1260,V={0}:R=B,S=1018,V={1}:R=C,S=1092,V={2}:R=D,S=1014,V={3}:R=E,S=1260,V={4}:",$C$2,$P$14,$C$4,$D140,$B140)</f>
        <v/>
      </c>
      <c r="R140" s="16" t="str">
        <f>_xll.Assistant.XL.RIK_AC("INF04__;INF04@E=0,S=42,G=0,T=0,P=0:@R=A,S=1260,V={0}:R=B,S=1018,V={1}:R=C,S=1092,V={2}:R=D,S=1014,V={3}:R=E,S=1260,V={4}:",$C$2,$R$14,$C$4,$D140,$B140)</f>
        <v/>
      </c>
      <c r="S140" s="16" t="str">
        <f>_xll.Assistant.XL.RIK_AC("INF04__;INF04@E=0,S=1064,G=0,T=0,P=0:@R=A,S=1260,V={0}:R=B,S=1018,V={1}:R=C,S=1092,V={2}:R=D,S=1014,V={3}:R=E,S=1260,V={4}:",$C$2,$R$14,$C$4,$D140,$B140)</f>
        <v/>
      </c>
      <c r="T140" s="16" t="str">
        <f>_xll.Assistant.XL.RIK_AC("INF04__;INF04@E=0,S=49,G=0,T=0,P=0:@R=A,S=1260,V={0}:R=B,S=1018,V={1}:R=C,S=1092,V={2}:R=D,S=1014,V={3}:R=E,S=1260,V={4}:R=F,S=48,V={5}:",$C$2,$R$14,$C$4,$D140,$B140,T$14)</f>
        <v>Catégorie 0</v>
      </c>
      <c r="U140" s="16" t="str">
        <f>_xll.Assistant.XL.RIK_AC("INF04__;INF04@E=0,S=1076,G=0,T=0,P=0:@R=A,S=1260,V={0}:R=B,S=1018,V={1}:R=C,S=1092,V={2}:R=D,S=1014,V={3}:R=E,S=1260,V={4}:",$C$2,$R$14,$C$4,$D140,$B140)</f>
        <v/>
      </c>
      <c r="V140" s="16">
        <f>IFERROR(IF(TableauB15[[#This Row],[Rémunération annuelle ETP]]&gt;0,SUM(1/COUNTIF(TableauB15[Nom et Prénom],TableauB15[Nom et Prénom])),0),0)</f>
        <v>8.3333333333333329E-2</v>
      </c>
      <c r="W14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1" spans="2:23" x14ac:dyDescent="0.3">
      <c r="B141" s="15" t="s">
        <v>151</v>
      </c>
      <c r="C141" s="15">
        <v>201804</v>
      </c>
      <c r="D141" s="15" t="s">
        <v>192</v>
      </c>
      <c r="E141" s="15" t="s">
        <v>193</v>
      </c>
      <c r="F141" s="15" t="s">
        <v>27</v>
      </c>
      <c r="G141">
        <v>1</v>
      </c>
      <c r="H141" s="16">
        <v>1</v>
      </c>
      <c r="I141" s="16">
        <v>1</v>
      </c>
      <c r="J141" s="16">
        <v>2500</v>
      </c>
      <c r="K141" s="16">
        <v>0</v>
      </c>
      <c r="L141" s="16">
        <v>0</v>
      </c>
      <c r="M141" s="16">
        <f>IF(TableauB15[[#This Row],[ETP_FH]]&gt;0,IF(TableauB15[[#This Row],[ETP]]=TableauB15[[#This Row],[ETP_FH]],1,IF(TableauB15[[#This Row],[ETP]]=1,TableauB15[[#This Row],[ETP_FH]],IFERROR((TableauB15[[#This Row],[ETP_FH]]/TableauB15[[#This Row],[ETP]]),0)*1)),0)</f>
        <v>1</v>
      </c>
      <c r="N141" s="16">
        <f>IF(TableauB15[[#This Row],[ETP_FH]]&lt;0.001,0,1)</f>
        <v>1</v>
      </c>
      <c r="O14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4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41" s="170" t="str">
        <f>_xll.Assistant.XL.RIK_AC("INF04__;INF04@E=0,S=1253,G=0,T=0,P=0:@R=A,S=1260,V={0}:R=B,S=1018,V={1}:R=C,S=1092,V={2}:R=D,S=1014,V={3}:R=E,S=1260,V={4}:",$C$2,$P$14,$C$4,$D141,$B141)</f>
        <v/>
      </c>
      <c r="R141" s="16" t="str">
        <f>_xll.Assistant.XL.RIK_AC("INF04__;INF04@E=0,S=42,G=0,T=0,P=0:@R=A,S=1260,V={0}:R=B,S=1018,V={1}:R=C,S=1092,V={2}:R=D,S=1014,V={3}:R=E,S=1260,V={4}:",$C$2,$R$14,$C$4,$D141,$B141)</f>
        <v/>
      </c>
      <c r="S141" s="16" t="str">
        <f>_xll.Assistant.XL.RIK_AC("INF04__;INF04@E=0,S=1064,G=0,T=0,P=0:@R=A,S=1260,V={0}:R=B,S=1018,V={1}:R=C,S=1092,V={2}:R=D,S=1014,V={3}:R=E,S=1260,V={4}:",$C$2,$R$14,$C$4,$D141,$B141)</f>
        <v/>
      </c>
      <c r="T141" s="16" t="str">
        <f>_xll.Assistant.XL.RIK_AC("INF04__;INF04@E=0,S=49,G=0,T=0,P=0:@R=A,S=1260,V={0}:R=B,S=1018,V={1}:R=C,S=1092,V={2}:R=D,S=1014,V={3}:R=E,S=1260,V={4}:R=F,S=48,V={5}:",$C$2,$R$14,$C$4,$D141,$B141,T$14)</f>
        <v>Catégorie 0</v>
      </c>
      <c r="U141" s="16" t="str">
        <f>_xll.Assistant.XL.RIK_AC("INF04__;INF04@E=0,S=1076,G=0,T=0,P=0:@R=A,S=1260,V={0}:R=B,S=1018,V={1}:R=C,S=1092,V={2}:R=D,S=1014,V={3}:R=E,S=1260,V={4}:",$C$2,$R$14,$C$4,$D141,$B141)</f>
        <v/>
      </c>
      <c r="V141" s="16">
        <f>IFERROR(IF(TableauB15[[#This Row],[Rémunération annuelle ETP]]&gt;0,SUM(1/COUNTIF(TableauB15[Nom et Prénom],TableauB15[Nom et Prénom])),0),0)</f>
        <v>8.3333333333333329E-2</v>
      </c>
      <c r="W14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2" spans="2:23" x14ac:dyDescent="0.3">
      <c r="B142" s="15" t="s">
        <v>151</v>
      </c>
      <c r="C142" s="15">
        <v>201804</v>
      </c>
      <c r="D142" s="15" t="s">
        <v>194</v>
      </c>
      <c r="E142" s="15" t="s">
        <v>195</v>
      </c>
      <c r="F142" s="15" t="s">
        <v>27</v>
      </c>
      <c r="G142">
        <v>1</v>
      </c>
      <c r="H142" s="16">
        <v>1</v>
      </c>
      <c r="I142" s="16">
        <v>1</v>
      </c>
      <c r="J142" s="16">
        <v>3300</v>
      </c>
      <c r="K142" s="16">
        <v>0</v>
      </c>
      <c r="L142" s="16">
        <v>0</v>
      </c>
      <c r="M142" s="16">
        <f>IF(TableauB15[[#This Row],[ETP_FH]]&gt;0,IF(TableauB15[[#This Row],[ETP]]=TableauB15[[#This Row],[ETP_FH]],1,IF(TableauB15[[#This Row],[ETP]]=1,TableauB15[[#This Row],[ETP_FH]],IFERROR((TableauB15[[#This Row],[ETP_FH]]/TableauB15[[#This Row],[ETP]]),0)*1)),0)</f>
        <v>1</v>
      </c>
      <c r="N142" s="16">
        <f>IF(TableauB15[[#This Row],[ETP_FH]]&lt;0.001,0,1)</f>
        <v>1</v>
      </c>
      <c r="O14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14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142" s="170" t="str">
        <f>_xll.Assistant.XL.RIK_AC("INF04__;INF04@E=0,S=1253,G=0,T=0,P=0:@R=A,S=1260,V={0}:R=B,S=1018,V={1}:R=C,S=1092,V={2}:R=D,S=1014,V={3}:R=E,S=1260,V={4}:",$C$2,$P$14,$C$4,$D142,$B142)</f>
        <v/>
      </c>
      <c r="R142" s="16" t="str">
        <f>_xll.Assistant.XL.RIK_AC("INF04__;INF04@E=0,S=42,G=0,T=0,P=0:@R=A,S=1260,V={0}:R=B,S=1018,V={1}:R=C,S=1092,V={2}:R=D,S=1014,V={3}:R=E,S=1260,V={4}:",$C$2,$R$14,$C$4,$D142,$B142)</f>
        <v/>
      </c>
      <c r="S142" s="16" t="str">
        <f>_xll.Assistant.XL.RIK_AC("INF04__;INF04@E=0,S=1064,G=0,T=0,P=0:@R=A,S=1260,V={0}:R=B,S=1018,V={1}:R=C,S=1092,V={2}:R=D,S=1014,V={3}:R=E,S=1260,V={4}:",$C$2,$R$14,$C$4,$D142,$B142)</f>
        <v>3</v>
      </c>
      <c r="T142" s="16" t="str">
        <f>_xll.Assistant.XL.RIK_AC("INF04__;INF04@E=0,S=49,G=0,T=0,P=0:@R=A,S=1260,V={0}:R=B,S=1018,V={1}:R=C,S=1092,V={2}:R=D,S=1014,V={3}:R=E,S=1260,V={4}:R=F,S=48,V={5}:",$C$2,$R$14,$C$4,$D142,$B142,T$14)</f>
        <v>Catégorie 2</v>
      </c>
      <c r="U142" s="16" t="str">
        <f>_xll.Assistant.XL.RIK_AC("INF04__;INF04@E=0,S=1076,G=0,T=0,P=0:@R=A,S=1260,V={0}:R=B,S=1018,V={1}:R=C,S=1092,V={2}:R=D,S=1014,V={3}:R=E,S=1260,V={4}:",$C$2,$R$14,$C$4,$D142,$B142)</f>
        <v/>
      </c>
      <c r="V142" s="16">
        <f>IFERROR(IF(TableauB15[[#This Row],[Rémunération annuelle ETP]]&gt;0,SUM(1/COUNTIF(TableauB15[Nom et Prénom],TableauB15[Nom et Prénom])),0),0)</f>
        <v>8.3333333333333329E-2</v>
      </c>
      <c r="W14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3" spans="2:23" x14ac:dyDescent="0.3">
      <c r="B143" s="15" t="s">
        <v>151</v>
      </c>
      <c r="C143" s="15">
        <v>201804</v>
      </c>
      <c r="D143" s="15" t="s">
        <v>196</v>
      </c>
      <c r="E143" s="15" t="s">
        <v>197</v>
      </c>
      <c r="F143" s="15" t="s">
        <v>27</v>
      </c>
      <c r="G143">
        <v>1</v>
      </c>
      <c r="H143" s="16">
        <v>1</v>
      </c>
      <c r="I143" s="16">
        <v>1</v>
      </c>
      <c r="J143" s="16">
        <v>3400</v>
      </c>
      <c r="K143" s="16">
        <v>0</v>
      </c>
      <c r="L143" s="16">
        <v>0</v>
      </c>
      <c r="M143" s="16">
        <f>IF(TableauB15[[#This Row],[ETP_FH]]&gt;0,IF(TableauB15[[#This Row],[ETP]]=TableauB15[[#This Row],[ETP_FH]],1,IF(TableauB15[[#This Row],[ETP]]=1,TableauB15[[#This Row],[ETP_FH]],IFERROR((TableauB15[[#This Row],[ETP_FH]]/TableauB15[[#This Row],[ETP]]),0)*1)),0)</f>
        <v>1</v>
      </c>
      <c r="N143" s="16">
        <f>IF(TableauB15[[#This Row],[ETP_FH]]&lt;0.001,0,1)</f>
        <v>1</v>
      </c>
      <c r="O14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3400</v>
      </c>
      <c r="P14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143" s="170" t="str">
        <f>_xll.Assistant.XL.RIK_AC("INF04__;INF04@E=0,S=1253,G=0,T=0,P=0:@R=A,S=1260,V={0}:R=B,S=1018,V={1}:R=C,S=1092,V={2}:R=D,S=1014,V={3}:R=E,S=1260,V={4}:",$C$2,$P$14,$C$4,$D143,$B143)</f>
        <v/>
      </c>
      <c r="R143" s="16" t="str">
        <f>_xll.Assistant.XL.RIK_AC("INF04__;INF04@E=0,S=42,G=0,T=0,P=0:@R=A,S=1260,V={0}:R=B,S=1018,V={1}:R=C,S=1092,V={2}:R=D,S=1014,V={3}:R=E,S=1260,V={4}:",$C$2,$R$14,$C$4,$D143,$B143)</f>
        <v/>
      </c>
      <c r="S143" s="16" t="str">
        <f>_xll.Assistant.XL.RIK_AC("INF04__;INF04@E=0,S=1064,G=0,T=0,P=0:@R=A,S=1260,V={0}:R=B,S=1018,V={1}:R=C,S=1092,V={2}:R=D,S=1014,V={3}:R=E,S=1260,V={4}:",$C$2,$R$14,$C$4,$D143,$B143)</f>
        <v/>
      </c>
      <c r="T143" s="16" t="str">
        <f>_xll.Assistant.XL.RIK_AC("INF04__;INF04@E=0,S=49,G=0,T=0,P=0:@R=A,S=1260,V={0}:R=B,S=1018,V={1}:R=C,S=1092,V={2}:R=D,S=1014,V={3}:R=E,S=1260,V={4}:R=F,S=48,V={5}:",$C$2,$R$14,$C$4,$D143,$B143,T$14)</f>
        <v>Catégorie 2</v>
      </c>
      <c r="U143" s="16" t="str">
        <f>_xll.Assistant.XL.RIK_AC("INF04__;INF04@E=0,S=1076,G=0,T=0,P=0:@R=A,S=1260,V={0}:R=B,S=1018,V={1}:R=C,S=1092,V={2}:R=D,S=1014,V={3}:R=E,S=1260,V={4}:",$C$2,$R$14,$C$4,$D143,$B143)</f>
        <v/>
      </c>
      <c r="V143" s="16">
        <f>IFERROR(IF(TableauB15[[#This Row],[Rémunération annuelle ETP]]&gt;0,SUM(1/COUNTIF(TableauB15[Nom et Prénom],TableauB15[Nom et Prénom])),0),0)</f>
        <v>8.3333333333333329E-2</v>
      </c>
      <c r="W14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4" spans="2:23" x14ac:dyDescent="0.3">
      <c r="B144" s="15" t="s">
        <v>151</v>
      </c>
      <c r="C144" s="15">
        <v>201804</v>
      </c>
      <c r="D144" s="15" t="s">
        <v>198</v>
      </c>
      <c r="E144" s="15" t="s">
        <v>199</v>
      </c>
      <c r="F144" s="15" t="s">
        <v>27</v>
      </c>
      <c r="G144">
        <v>1</v>
      </c>
      <c r="H144" s="16">
        <v>1</v>
      </c>
      <c r="I144" s="16">
        <v>1</v>
      </c>
      <c r="J144" s="16">
        <v>3500</v>
      </c>
      <c r="K144" s="16">
        <v>0</v>
      </c>
      <c r="L144" s="16">
        <v>0</v>
      </c>
      <c r="M144" s="16">
        <f>IF(TableauB15[[#This Row],[ETP_FH]]&gt;0,IF(TableauB15[[#This Row],[ETP]]=TableauB15[[#This Row],[ETP_FH]],1,IF(TableauB15[[#This Row],[ETP]]=1,TableauB15[[#This Row],[ETP_FH]],IFERROR((TableauB15[[#This Row],[ETP_FH]]/TableauB15[[#This Row],[ETP]]),0)*1)),0)</f>
        <v>1</v>
      </c>
      <c r="N144" s="16">
        <f>IF(TableauB15[[#This Row],[ETP_FH]]&lt;0.001,0,1)</f>
        <v>1</v>
      </c>
      <c r="O14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3500</v>
      </c>
      <c r="P14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144" s="170" t="str">
        <f>_xll.Assistant.XL.RIK_AC("INF04__;INF04@E=0,S=1253,G=0,T=0,P=0:@R=A,S=1260,V={0}:R=B,S=1018,V={1}:R=C,S=1092,V={2}:R=D,S=1014,V={3}:R=E,S=1260,V={4}:",$C$2,$P$14,$C$4,$D144,$B144)</f>
        <v/>
      </c>
      <c r="R144" s="16" t="str">
        <f>_xll.Assistant.XL.RIK_AC("INF04__;INF04@E=0,S=42,G=0,T=0,P=0:@R=A,S=1260,V={0}:R=B,S=1018,V={1}:R=C,S=1092,V={2}:R=D,S=1014,V={3}:R=E,S=1260,V={4}:",$C$2,$R$14,$C$4,$D144,$B144)</f>
        <v/>
      </c>
      <c r="S144" s="16" t="str">
        <f>_xll.Assistant.XL.RIK_AC("INF04__;INF04@E=0,S=1064,G=0,T=0,P=0:@R=A,S=1260,V={0}:R=B,S=1018,V={1}:R=C,S=1092,V={2}:R=D,S=1014,V={3}:R=E,S=1260,V={4}:",$C$2,$R$14,$C$4,$D144,$B144)</f>
        <v/>
      </c>
      <c r="T144" s="16" t="str">
        <f>_xll.Assistant.XL.RIK_AC("INF04__;INF04@E=0,S=49,G=0,T=0,P=0:@R=A,S=1260,V={0}:R=B,S=1018,V={1}:R=C,S=1092,V={2}:R=D,S=1014,V={3}:R=E,S=1260,V={4}:R=F,S=48,V={5}:",$C$2,$R$14,$C$4,$D144,$B144,T$14)</f>
        <v>Catégorie 4</v>
      </c>
      <c r="U144" s="16" t="str">
        <f>_xll.Assistant.XL.RIK_AC("INF04__;INF04@E=0,S=1076,G=0,T=0,P=0:@R=A,S=1260,V={0}:R=B,S=1018,V={1}:R=C,S=1092,V={2}:R=D,S=1014,V={3}:R=E,S=1260,V={4}:",$C$2,$R$14,$C$4,$D144,$B144)</f>
        <v/>
      </c>
      <c r="V144" s="16">
        <f>IFERROR(IF(TableauB15[[#This Row],[Rémunération annuelle ETP]]&gt;0,SUM(1/COUNTIF(TableauB15[Nom et Prénom],TableauB15[Nom et Prénom])),0),0)</f>
        <v>8.3333333333333329E-2</v>
      </c>
      <c r="W14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5" spans="2:23" x14ac:dyDescent="0.3">
      <c r="B145" s="15" t="s">
        <v>151</v>
      </c>
      <c r="C145" s="15">
        <v>201804</v>
      </c>
      <c r="D145" s="15" t="s">
        <v>200</v>
      </c>
      <c r="E145" s="15" t="s">
        <v>201</v>
      </c>
      <c r="F145" s="15" t="s">
        <v>28</v>
      </c>
      <c r="G145">
        <v>1</v>
      </c>
      <c r="H145" s="16">
        <v>1</v>
      </c>
      <c r="I145" s="16">
        <v>0.49239230769230768</v>
      </c>
      <c r="J145" s="16">
        <v>1300</v>
      </c>
      <c r="K145" s="16">
        <v>0</v>
      </c>
      <c r="L145" s="16">
        <v>0</v>
      </c>
      <c r="M145" s="16">
        <f>IF(TableauB15[[#This Row],[ETP_FH]]&gt;0,IF(TableauB15[[#This Row],[ETP]]=TableauB15[[#This Row],[ETP_FH]],1,IF(TableauB15[[#This Row],[ETP]]=1,TableauB15[[#This Row],[ETP_FH]],IFERROR((TableauB15[[#This Row],[ETP_FH]]/TableauB15[[#This Row],[ETP]]),0)*1)),0)</f>
        <v>0.49239230769230768</v>
      </c>
      <c r="N145" s="16">
        <f>IF(TableauB15[[#This Row],[ETP_FH]]&lt;0.001,0,1)</f>
        <v>1</v>
      </c>
      <c r="O14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2640.1712205714643</v>
      </c>
      <c r="P14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145" s="170" t="str">
        <f>_xll.Assistant.XL.RIK_AC("INF04__;INF04@E=0,S=1253,G=0,T=0,P=0:@R=A,S=1260,V={0}:R=B,S=1018,V={1}:R=C,S=1092,V={2}:R=D,S=1014,V={3}:R=E,S=1260,V={4}:",$C$2,$P$14,$C$4,$D145,$B145)</f>
        <v/>
      </c>
      <c r="R145" s="16" t="str">
        <f>_xll.Assistant.XL.RIK_AC("INF04__;INF04@E=0,S=42,G=0,T=0,P=0:@R=A,S=1260,V={0}:R=B,S=1018,V={1}:R=C,S=1092,V={2}:R=D,S=1014,V={3}:R=E,S=1260,V={4}:",$C$2,$R$14,$C$4,$D145,$B145)</f>
        <v/>
      </c>
      <c r="S145" s="16" t="str">
        <f>_xll.Assistant.XL.RIK_AC("INF04__;INF04@E=0,S=1064,G=0,T=0,P=0:@R=A,S=1260,V={0}:R=B,S=1018,V={1}:R=C,S=1092,V={2}:R=D,S=1014,V={3}:R=E,S=1260,V={4}:",$C$2,$R$14,$C$4,$D145,$B145)</f>
        <v/>
      </c>
      <c r="T145" s="16" t="str">
        <f>_xll.Assistant.XL.RIK_AC("INF04__;INF04@E=0,S=49,G=0,T=0,P=0:@R=A,S=1260,V={0}:R=B,S=1018,V={1}:R=C,S=1092,V={2}:R=D,S=1014,V={3}:R=E,S=1260,V={4}:R=F,S=48,V={5}:",$C$2,$R$14,$C$4,$D145,$B145,T$14)</f>
        <v>Catégorie 0</v>
      </c>
      <c r="U145" s="16" t="str">
        <f>_xll.Assistant.XL.RIK_AC("INF04__;INF04@E=0,S=1076,G=0,T=0,P=0:@R=A,S=1260,V={0}:R=B,S=1018,V={1}:R=C,S=1092,V={2}:R=D,S=1014,V={3}:R=E,S=1260,V={4}:",$C$2,$R$14,$C$4,$D145,$B145)</f>
        <v/>
      </c>
      <c r="V145" s="16">
        <f>IFERROR(IF(TableauB15[[#This Row],[Rémunération annuelle ETP]]&gt;0,SUM(1/COUNTIF(TableauB15[Nom et Prénom],TableauB15[Nom et Prénom])),0),0)</f>
        <v>8.3333333333333329E-2</v>
      </c>
      <c r="W14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6" spans="2:23" x14ac:dyDescent="0.3">
      <c r="B146" s="15" t="s">
        <v>151</v>
      </c>
      <c r="C146" s="15">
        <v>201804</v>
      </c>
      <c r="D146" s="15" t="s">
        <v>202</v>
      </c>
      <c r="E146" s="15" t="s">
        <v>203</v>
      </c>
      <c r="F146" s="15" t="s">
        <v>27</v>
      </c>
      <c r="G146">
        <v>1</v>
      </c>
      <c r="H146" s="16">
        <v>1</v>
      </c>
      <c r="I146" s="16">
        <v>1</v>
      </c>
      <c r="J146" s="16">
        <v>1100</v>
      </c>
      <c r="K146" s="16">
        <v>0</v>
      </c>
      <c r="L146" s="16">
        <v>0</v>
      </c>
      <c r="M146" s="16">
        <f>IF(TableauB15[[#This Row],[ETP_FH]]&gt;0,IF(TableauB15[[#This Row],[ETP]]=TableauB15[[#This Row],[ETP_FH]],1,IF(TableauB15[[#This Row],[ETP]]=1,TableauB15[[#This Row],[ETP_FH]],IFERROR((TableauB15[[#This Row],[ETP_FH]]/TableauB15[[#This Row],[ETP]]),0)*1)),0)</f>
        <v>1</v>
      </c>
      <c r="N146" s="16">
        <f>IF(TableauB15[[#This Row],[ETP_FH]]&lt;0.001,0,1)</f>
        <v>1</v>
      </c>
      <c r="O14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4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146" s="170" t="str">
        <f>_xll.Assistant.XL.RIK_AC("INF04__;INF04@E=0,S=1253,G=0,T=0,P=0:@R=A,S=1260,V={0}:R=B,S=1018,V={1}:R=C,S=1092,V={2}:R=D,S=1014,V={3}:R=E,S=1260,V={4}:",$C$2,$P$14,$C$4,$D146,$B146)</f>
        <v/>
      </c>
      <c r="R146" s="16" t="str">
        <f>_xll.Assistant.XL.RIK_AC("INF04__;INF04@E=0,S=42,G=0,T=0,P=0:@R=A,S=1260,V={0}:R=B,S=1018,V={1}:R=C,S=1092,V={2}:R=D,S=1014,V={3}:R=E,S=1260,V={4}:",$C$2,$R$14,$C$4,$D146,$B146)</f>
        <v/>
      </c>
      <c r="S146" s="16" t="str">
        <f>_xll.Assistant.XL.RIK_AC("INF04__;INF04@E=0,S=1064,G=0,T=0,P=0:@R=A,S=1260,V={0}:R=B,S=1018,V={1}:R=C,S=1092,V={2}:R=D,S=1014,V={3}:R=E,S=1260,V={4}:",$C$2,$R$14,$C$4,$D146,$B146)</f>
        <v/>
      </c>
      <c r="T146" s="16" t="str">
        <f>_xll.Assistant.XL.RIK_AC("INF04__;INF04@E=0,S=49,G=0,T=0,P=0:@R=A,S=1260,V={0}:R=B,S=1018,V={1}:R=C,S=1092,V={2}:R=D,S=1014,V={3}:R=E,S=1260,V={4}:R=F,S=48,V={5}:",$C$2,$R$14,$C$4,$D146,$B146,T$14)</f>
        <v>Catégorie 0</v>
      </c>
      <c r="U146" s="16" t="str">
        <f>_xll.Assistant.XL.RIK_AC("INF04__;INF04@E=0,S=1076,G=0,T=0,P=0:@R=A,S=1260,V={0}:R=B,S=1018,V={1}:R=C,S=1092,V={2}:R=D,S=1014,V={3}:R=E,S=1260,V={4}:",$C$2,$R$14,$C$4,$D146,$B146)</f>
        <v/>
      </c>
      <c r="V146" s="16">
        <f>IFERROR(IF(TableauB15[[#This Row],[Rémunération annuelle ETP]]&gt;0,SUM(1/COUNTIF(TableauB15[Nom et Prénom],TableauB15[Nom et Prénom])),0),0)</f>
        <v>8.3333333333333329E-2</v>
      </c>
      <c r="W14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7" spans="2:23" x14ac:dyDescent="0.3">
      <c r="B147" s="15" t="s">
        <v>151</v>
      </c>
      <c r="C147" s="15">
        <v>201804</v>
      </c>
      <c r="D147" s="15" t="s">
        <v>204</v>
      </c>
      <c r="E147" s="15" t="s">
        <v>205</v>
      </c>
      <c r="F147" s="15" t="s">
        <v>28</v>
      </c>
      <c r="G147">
        <v>1</v>
      </c>
      <c r="H147" s="16">
        <v>0.8</v>
      </c>
      <c r="I147" s="16">
        <v>0</v>
      </c>
      <c r="J147" s="16">
        <v>1400</v>
      </c>
      <c r="K147" s="16">
        <v>0</v>
      </c>
      <c r="L147" s="16">
        <v>0</v>
      </c>
      <c r="M147" s="16">
        <f>IF(TableauB15[[#This Row],[ETP_FH]]&gt;0,IF(TableauB15[[#This Row],[ETP]]=TableauB15[[#This Row],[ETP_FH]],1,IF(TableauB15[[#This Row],[ETP]]=1,TableauB15[[#This Row],[ETP_FH]],IFERROR((TableauB15[[#This Row],[ETP_FH]]/TableauB15[[#This Row],[ETP]]),0)*1)),0)</f>
        <v>0</v>
      </c>
      <c r="N147" s="16">
        <f>IF(TableauB15[[#This Row],[ETP_FH]]&lt;0.001,0,1)</f>
        <v>0</v>
      </c>
      <c r="O14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14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147" s="170" t="str">
        <f>_xll.Assistant.XL.RIK_AC("INF04__;INF04@E=0,S=1253,G=0,T=0,P=0:@R=A,S=1260,V={0}:R=B,S=1018,V={1}:R=C,S=1092,V={2}:R=D,S=1014,V={3}:R=E,S=1260,V={4}:",$C$2,$P$14,$C$4,$D147,$B147)</f>
        <v/>
      </c>
      <c r="R147" s="16" t="str">
        <f>_xll.Assistant.XL.RIK_AC("INF04__;INF04@E=0,S=42,G=0,T=0,P=0:@R=A,S=1260,V={0}:R=B,S=1018,V={1}:R=C,S=1092,V={2}:R=D,S=1014,V={3}:R=E,S=1260,V={4}:",$C$2,$R$14,$C$4,$D147,$B147)</f>
        <v/>
      </c>
      <c r="S147" s="16" t="str">
        <f>_xll.Assistant.XL.RIK_AC("INF04__;INF04@E=0,S=1064,G=0,T=0,P=0:@R=A,S=1260,V={0}:R=B,S=1018,V={1}:R=C,S=1092,V={2}:R=D,S=1014,V={3}:R=E,S=1260,V={4}:",$C$2,$R$14,$C$4,$D147,$B147)</f>
        <v/>
      </c>
      <c r="T147" s="16" t="str">
        <f>_xll.Assistant.XL.RIK_AC("INF04__;INF04@E=0,S=49,G=0,T=0,P=0:@R=A,S=1260,V={0}:R=B,S=1018,V={1}:R=C,S=1092,V={2}:R=D,S=1014,V={3}:R=E,S=1260,V={4}:R=F,S=48,V={5}:",$C$2,$R$14,$C$4,$D147,$B147,T$14)</f>
        <v>Catégorie 1</v>
      </c>
      <c r="U147" s="16" t="str">
        <f>_xll.Assistant.XL.RIK_AC("INF04__;INF04@E=0,S=1076,G=0,T=0,P=0:@R=A,S=1260,V={0}:R=B,S=1018,V={1}:R=C,S=1092,V={2}:R=D,S=1014,V={3}:R=E,S=1260,V={4}:",$C$2,$R$14,$C$4,$D147,$B147)</f>
        <v/>
      </c>
      <c r="V147" s="16">
        <f>IFERROR(IF(TableauB15[[#This Row],[Rémunération annuelle ETP]]&gt;0,SUM(1/COUNTIF(TableauB15[Nom et Prénom],TableauB15[Nom et Prénom])),0),0)</f>
        <v>8.3333333333333329E-2</v>
      </c>
      <c r="W14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8" spans="2:23" x14ac:dyDescent="0.3">
      <c r="B148" s="15" t="s">
        <v>151</v>
      </c>
      <c r="C148" s="15">
        <v>201804</v>
      </c>
      <c r="D148" s="15" t="s">
        <v>206</v>
      </c>
      <c r="E148" s="15" t="s">
        <v>207</v>
      </c>
      <c r="F148" s="15" t="s">
        <v>28</v>
      </c>
      <c r="G148">
        <v>1</v>
      </c>
      <c r="H148" s="16">
        <v>1</v>
      </c>
      <c r="I148" s="16">
        <v>1</v>
      </c>
      <c r="J148" s="16">
        <v>1500</v>
      </c>
      <c r="K148" s="16">
        <v>0</v>
      </c>
      <c r="L148" s="16">
        <v>0</v>
      </c>
      <c r="M148" s="16">
        <f>IF(TableauB15[[#This Row],[ETP_FH]]&gt;0,IF(TableauB15[[#This Row],[ETP]]=TableauB15[[#This Row],[ETP_FH]],1,IF(TableauB15[[#This Row],[ETP]]=1,TableauB15[[#This Row],[ETP_FH]],IFERROR((TableauB15[[#This Row],[ETP_FH]]/TableauB15[[#This Row],[ETP]]),0)*1)),0)</f>
        <v>1</v>
      </c>
      <c r="N148" s="16">
        <f>IF(TableauB15[[#This Row],[ETP_FH]]&lt;0.001,0,1)</f>
        <v>1</v>
      </c>
      <c r="O14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14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148" s="170" t="str">
        <f>_xll.Assistant.XL.RIK_AC("INF04__;INF04@E=0,S=1253,G=0,T=0,P=0:@R=A,S=1260,V={0}:R=B,S=1018,V={1}:R=C,S=1092,V={2}:R=D,S=1014,V={3}:R=E,S=1260,V={4}:",$C$2,$P$14,$C$4,$D148,$B148)</f>
        <v/>
      </c>
      <c r="R148" s="16" t="str">
        <f>_xll.Assistant.XL.RIK_AC("INF04__;INF04@E=0,S=42,G=0,T=0,P=0:@R=A,S=1260,V={0}:R=B,S=1018,V={1}:R=C,S=1092,V={2}:R=D,S=1014,V={3}:R=E,S=1260,V={4}:",$C$2,$R$14,$C$4,$D148,$B148)</f>
        <v/>
      </c>
      <c r="S148" s="16" t="str">
        <f>_xll.Assistant.XL.RIK_AC("INF04__;INF04@E=0,S=1064,G=0,T=0,P=0:@R=A,S=1260,V={0}:R=B,S=1018,V={1}:R=C,S=1092,V={2}:R=D,S=1014,V={3}:R=E,S=1260,V={4}:",$C$2,$R$14,$C$4,$D148,$B148)</f>
        <v/>
      </c>
      <c r="T148" s="16" t="str">
        <f>_xll.Assistant.XL.RIK_AC("INF04__;INF04@E=0,S=49,G=0,T=0,P=0:@R=A,S=1260,V={0}:R=B,S=1018,V={1}:R=C,S=1092,V={2}:R=D,S=1014,V={3}:R=E,S=1260,V={4}:R=F,S=48,V={5}:",$C$2,$R$14,$C$4,$D148,$B148,T$14)</f>
        <v>Catégorie 1</v>
      </c>
      <c r="U148" s="16" t="str">
        <f>_xll.Assistant.XL.RIK_AC("INF04__;INF04@E=0,S=1076,G=0,T=0,P=0:@R=A,S=1260,V={0}:R=B,S=1018,V={1}:R=C,S=1092,V={2}:R=D,S=1014,V={3}:R=E,S=1260,V={4}:",$C$2,$R$14,$C$4,$D148,$B148)</f>
        <v/>
      </c>
      <c r="V148" s="16">
        <f>IFERROR(IF(TableauB15[[#This Row],[Rémunération annuelle ETP]]&gt;0,SUM(1/COUNTIF(TableauB15[Nom et Prénom],TableauB15[Nom et Prénom])),0),0)</f>
        <v>8.3333333333333329E-2</v>
      </c>
      <c r="W14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49" spans="2:23" x14ac:dyDescent="0.3">
      <c r="B149" s="15" t="s">
        <v>151</v>
      </c>
      <c r="C149" s="15">
        <v>201804</v>
      </c>
      <c r="D149" s="15" t="s">
        <v>208</v>
      </c>
      <c r="E149" s="15" t="s">
        <v>209</v>
      </c>
      <c r="F149" s="15" t="s">
        <v>28</v>
      </c>
      <c r="G149">
        <v>1</v>
      </c>
      <c r="H149" s="16">
        <v>1</v>
      </c>
      <c r="I149" s="16">
        <v>1</v>
      </c>
      <c r="J149" s="16">
        <v>1600</v>
      </c>
      <c r="K149" s="16">
        <v>0</v>
      </c>
      <c r="L149" s="16">
        <v>0</v>
      </c>
      <c r="M149" s="16">
        <f>IF(TableauB15[[#This Row],[ETP_FH]]&gt;0,IF(TableauB15[[#This Row],[ETP]]=TableauB15[[#This Row],[ETP_FH]],1,IF(TableauB15[[#This Row],[ETP]]=1,TableauB15[[#This Row],[ETP_FH]],IFERROR((TableauB15[[#This Row],[ETP_FH]]/TableauB15[[#This Row],[ETP]]),0)*1)),0)</f>
        <v>1</v>
      </c>
      <c r="N149" s="16">
        <f>IF(TableauB15[[#This Row],[ETP_FH]]&lt;0.001,0,1)</f>
        <v>1</v>
      </c>
      <c r="O14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1600</v>
      </c>
      <c r="P14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149" s="170" t="str">
        <f>_xll.Assistant.XL.RIK_AC("INF04__;INF04@E=0,S=1253,G=0,T=0,P=0:@R=A,S=1260,V={0}:R=B,S=1018,V={1}:R=C,S=1092,V={2}:R=D,S=1014,V={3}:R=E,S=1260,V={4}:",$C$2,$P$14,$C$4,$D149,$B149)</f>
        <v/>
      </c>
      <c r="R149" s="16" t="str">
        <f>_xll.Assistant.XL.RIK_AC("INF04__;INF04@E=0,S=42,G=0,T=0,P=0:@R=A,S=1260,V={0}:R=B,S=1018,V={1}:R=C,S=1092,V={2}:R=D,S=1014,V={3}:R=E,S=1260,V={4}:",$C$2,$R$14,$C$4,$D149,$B149)</f>
        <v/>
      </c>
      <c r="S149" s="16" t="str">
        <f>_xll.Assistant.XL.RIK_AC("INF04__;INF04@E=0,S=1064,G=0,T=0,P=0:@R=A,S=1260,V={0}:R=B,S=1018,V={1}:R=C,S=1092,V={2}:R=D,S=1014,V={3}:R=E,S=1260,V={4}:",$C$2,$R$14,$C$4,$D149,$B149)</f>
        <v/>
      </c>
      <c r="T149" s="16" t="str">
        <f>_xll.Assistant.XL.RIK_AC("INF04__;INF04@E=0,S=49,G=0,T=0,P=0:@R=A,S=1260,V={0}:R=B,S=1018,V={1}:R=C,S=1092,V={2}:R=D,S=1014,V={3}:R=E,S=1260,V={4}:R=F,S=48,V={5}:",$C$2,$R$14,$C$4,$D149,$B149,T$14)</f>
        <v>Catégorie 0</v>
      </c>
      <c r="U149" s="16" t="str">
        <f>_xll.Assistant.XL.RIK_AC("INF04__;INF04@E=0,S=1076,G=0,T=0,P=0:@R=A,S=1260,V={0}:R=B,S=1018,V={1}:R=C,S=1092,V={2}:R=D,S=1014,V={3}:R=E,S=1260,V={4}:",$C$2,$R$14,$C$4,$D149,$B149)</f>
        <v/>
      </c>
      <c r="V149" s="16">
        <f>IFERROR(IF(TableauB15[[#This Row],[Rémunération annuelle ETP]]&gt;0,SUM(1/COUNTIF(TableauB15[Nom et Prénom],TableauB15[Nom et Prénom])),0),0)</f>
        <v>8.3333333333333329E-2</v>
      </c>
      <c r="W14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0" spans="2:23" x14ac:dyDescent="0.3">
      <c r="B150" s="15" t="s">
        <v>151</v>
      </c>
      <c r="C150" s="15">
        <v>201804</v>
      </c>
      <c r="D150" s="15" t="s">
        <v>210</v>
      </c>
      <c r="E150" s="15" t="s">
        <v>211</v>
      </c>
      <c r="F150" s="15" t="s">
        <v>27</v>
      </c>
      <c r="G150">
        <v>1</v>
      </c>
      <c r="H150" s="16">
        <v>1</v>
      </c>
      <c r="I150" s="16">
        <v>1</v>
      </c>
      <c r="J150" s="16">
        <v>1700</v>
      </c>
      <c r="K150" s="16">
        <v>0</v>
      </c>
      <c r="L150" s="16">
        <v>0</v>
      </c>
      <c r="M150" s="16">
        <f>IF(TableauB15[[#This Row],[ETP_FH]]&gt;0,IF(TableauB15[[#This Row],[ETP]]=TableauB15[[#This Row],[ETP_FH]],1,IF(TableauB15[[#This Row],[ETP]]=1,TableauB15[[#This Row],[ETP_FH]],IFERROR((TableauB15[[#This Row],[ETP_FH]]/TableauB15[[#This Row],[ETP]]),0)*1)),0)</f>
        <v>1</v>
      </c>
      <c r="N150" s="16">
        <f>IF(TableauB15[[#This Row],[ETP_FH]]&lt;0.001,0,1)</f>
        <v>1</v>
      </c>
      <c r="O15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1700</v>
      </c>
      <c r="P15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150" s="170" t="str">
        <f>_xll.Assistant.XL.RIK_AC("INF04__;INF04@E=0,S=1253,G=0,T=0,P=0:@R=A,S=1260,V={0}:R=B,S=1018,V={1}:R=C,S=1092,V={2}:R=D,S=1014,V={3}:R=E,S=1260,V={4}:",$C$2,$P$14,$C$4,$D150,$B150)</f>
        <v/>
      </c>
      <c r="R150" s="16" t="str">
        <f>_xll.Assistant.XL.RIK_AC("INF04__;INF04@E=0,S=42,G=0,T=0,P=0:@R=A,S=1260,V={0}:R=B,S=1018,V={1}:R=C,S=1092,V={2}:R=D,S=1014,V={3}:R=E,S=1260,V={4}:",$C$2,$R$14,$C$4,$D150,$B150)</f>
        <v/>
      </c>
      <c r="S150" s="16" t="str">
        <f>_xll.Assistant.XL.RIK_AC("INF04__;INF04@E=0,S=1064,G=0,T=0,P=0:@R=A,S=1260,V={0}:R=B,S=1018,V={1}:R=C,S=1092,V={2}:R=D,S=1014,V={3}:R=E,S=1260,V={4}:",$C$2,$R$14,$C$4,$D150,$B150)</f>
        <v/>
      </c>
      <c r="T150" s="16" t="str">
        <f>_xll.Assistant.XL.RIK_AC("INF04__;INF04@E=0,S=49,G=0,T=0,P=0:@R=A,S=1260,V={0}:R=B,S=1018,V={1}:R=C,S=1092,V={2}:R=D,S=1014,V={3}:R=E,S=1260,V={4}:R=F,S=48,V={5}:",$C$2,$R$14,$C$4,$D150,$B150,T$14)</f>
        <v>Catégorie 0</v>
      </c>
      <c r="U150" s="16" t="str">
        <f>_xll.Assistant.XL.RIK_AC("INF04__;INF04@E=0,S=1076,G=0,T=0,P=0:@R=A,S=1260,V={0}:R=B,S=1018,V={1}:R=C,S=1092,V={2}:R=D,S=1014,V={3}:R=E,S=1260,V={4}:",$C$2,$R$14,$C$4,$D150,$B150)</f>
        <v/>
      </c>
      <c r="V150" s="16">
        <f>IFERROR(IF(TableauB15[[#This Row],[Rémunération annuelle ETP]]&gt;0,SUM(1/COUNTIF(TableauB15[Nom et Prénom],TableauB15[Nom et Prénom])),0),0)</f>
        <v>8.3333333333333329E-2</v>
      </c>
      <c r="W15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1" spans="2:23" x14ac:dyDescent="0.3">
      <c r="B151" s="15" t="s">
        <v>151</v>
      </c>
      <c r="C151" s="15">
        <v>201804</v>
      </c>
      <c r="D151" s="15" t="s">
        <v>212</v>
      </c>
      <c r="E151" s="15" t="s">
        <v>213</v>
      </c>
      <c r="F151" s="15" t="s">
        <v>28</v>
      </c>
      <c r="G151">
        <v>1</v>
      </c>
      <c r="H151" s="16">
        <v>1</v>
      </c>
      <c r="I151" s="16">
        <v>1</v>
      </c>
      <c r="J151" s="16">
        <v>1800</v>
      </c>
      <c r="K151" s="16">
        <v>0</v>
      </c>
      <c r="L151" s="16">
        <v>0</v>
      </c>
      <c r="M151" s="16">
        <f>IF(TableauB15[[#This Row],[ETP_FH]]&gt;0,IF(TableauB15[[#This Row],[ETP]]=TableauB15[[#This Row],[ETP_FH]],1,IF(TableauB15[[#This Row],[ETP]]=1,TableauB15[[#This Row],[ETP_FH]],IFERROR((TableauB15[[#This Row],[ETP_FH]]/TableauB15[[#This Row],[ETP]]),0)*1)),0)</f>
        <v>1</v>
      </c>
      <c r="N151" s="16">
        <f>IF(TableauB15[[#This Row],[ETP_FH]]&lt;0.001,0,1)</f>
        <v>1</v>
      </c>
      <c r="O15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1800</v>
      </c>
      <c r="P15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151" s="170" t="str">
        <f>_xll.Assistant.XL.RIK_AC("INF04__;INF04@E=0,S=1253,G=0,T=0,P=0:@R=A,S=1260,V={0}:R=B,S=1018,V={1}:R=C,S=1092,V={2}:R=D,S=1014,V={3}:R=E,S=1260,V={4}:",$C$2,$P$14,$C$4,$D151,$B151)</f>
        <v/>
      </c>
      <c r="R151" s="16" t="str">
        <f>_xll.Assistant.XL.RIK_AC("INF04__;INF04@E=0,S=42,G=0,T=0,P=0:@R=A,S=1260,V={0}:R=B,S=1018,V={1}:R=C,S=1092,V={2}:R=D,S=1014,V={3}:R=E,S=1260,V={4}:",$C$2,$R$14,$C$4,$D151,$B151)</f>
        <v/>
      </c>
      <c r="S151" s="16" t="str">
        <f>_xll.Assistant.XL.RIK_AC("INF04__;INF04@E=0,S=1064,G=0,T=0,P=0:@R=A,S=1260,V={0}:R=B,S=1018,V={1}:R=C,S=1092,V={2}:R=D,S=1014,V={3}:R=E,S=1260,V={4}:",$C$2,$R$14,$C$4,$D151,$B151)</f>
        <v/>
      </c>
      <c r="T151" s="16" t="str">
        <f>_xll.Assistant.XL.RIK_AC("INF04__;INF04@E=0,S=49,G=0,T=0,P=0:@R=A,S=1260,V={0}:R=B,S=1018,V={1}:R=C,S=1092,V={2}:R=D,S=1014,V={3}:R=E,S=1260,V={4}:R=F,S=48,V={5}:",$C$2,$R$14,$C$4,$D151,$B151,T$14)</f>
        <v>Catégorie 1</v>
      </c>
      <c r="U151" s="16" t="str">
        <f>_xll.Assistant.XL.RIK_AC("INF04__;INF04@E=0,S=1076,G=0,T=0,P=0:@R=A,S=1260,V={0}:R=B,S=1018,V={1}:R=C,S=1092,V={2}:R=D,S=1014,V={3}:R=E,S=1260,V={4}:",$C$2,$R$14,$C$4,$D151,$B151)</f>
        <v/>
      </c>
      <c r="V151" s="16">
        <f>IFERROR(IF(TableauB15[[#This Row],[Rémunération annuelle ETP]]&gt;0,SUM(1/COUNTIF(TableauB15[Nom et Prénom],TableauB15[Nom et Prénom])),0),0)</f>
        <v>8.3333333333333329E-2</v>
      </c>
      <c r="W15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2" spans="2:23" x14ac:dyDescent="0.3">
      <c r="B152" s="15" t="s">
        <v>151</v>
      </c>
      <c r="C152" s="15">
        <v>201804</v>
      </c>
      <c r="D152" s="15" t="s">
        <v>214</v>
      </c>
      <c r="E152" s="15" t="s">
        <v>215</v>
      </c>
      <c r="F152" s="15" t="s">
        <v>28</v>
      </c>
      <c r="G152">
        <v>1</v>
      </c>
      <c r="H152" s="16">
        <v>1</v>
      </c>
      <c r="I152" s="16">
        <v>1</v>
      </c>
      <c r="J152" s="16">
        <v>1900</v>
      </c>
      <c r="K152" s="16">
        <v>0</v>
      </c>
      <c r="L152" s="16">
        <v>0</v>
      </c>
      <c r="M152" s="16">
        <f>IF(TableauB15[[#This Row],[ETP_FH]]&gt;0,IF(TableauB15[[#This Row],[ETP]]=TableauB15[[#This Row],[ETP_FH]],1,IF(TableauB15[[#This Row],[ETP]]=1,TableauB15[[#This Row],[ETP_FH]],IFERROR((TableauB15[[#This Row],[ETP_FH]]/TableauB15[[#This Row],[ETP]]),0)*1)),0)</f>
        <v>1</v>
      </c>
      <c r="N152" s="16">
        <f>IF(TableauB15[[#This Row],[ETP_FH]]&lt;0.001,0,1)</f>
        <v>1</v>
      </c>
      <c r="O15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1900</v>
      </c>
      <c r="P15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152" s="170" t="str">
        <f>_xll.Assistant.XL.RIK_AC("INF04__;INF04@E=0,S=1253,G=0,T=0,P=0:@R=A,S=1260,V={0}:R=B,S=1018,V={1}:R=C,S=1092,V={2}:R=D,S=1014,V={3}:R=E,S=1260,V={4}:",$C$2,$P$14,$C$4,$D152,$B152)</f>
        <v/>
      </c>
      <c r="R152" s="16" t="str">
        <f>_xll.Assistant.XL.RIK_AC("INF04__;INF04@E=0,S=42,G=0,T=0,P=0:@R=A,S=1260,V={0}:R=B,S=1018,V={1}:R=C,S=1092,V={2}:R=D,S=1014,V={3}:R=E,S=1260,V={4}:",$C$2,$R$14,$C$4,$D152,$B152)</f>
        <v/>
      </c>
      <c r="S152" s="16" t="str">
        <f>_xll.Assistant.XL.RIK_AC("INF04__;INF04@E=0,S=1064,G=0,T=0,P=0:@R=A,S=1260,V={0}:R=B,S=1018,V={1}:R=C,S=1092,V={2}:R=D,S=1014,V={3}:R=E,S=1260,V={4}:",$C$2,$R$14,$C$4,$D152,$B152)</f>
        <v/>
      </c>
      <c r="T152" s="16" t="str">
        <f>_xll.Assistant.XL.RIK_AC("INF04__;INF04@E=0,S=49,G=0,T=0,P=0:@R=A,S=1260,V={0}:R=B,S=1018,V={1}:R=C,S=1092,V={2}:R=D,S=1014,V={3}:R=E,S=1260,V={4}:R=F,S=48,V={5}:",$C$2,$R$14,$C$4,$D152,$B152,T$14)</f>
        <v>Catégorie 0</v>
      </c>
      <c r="U152" s="16" t="str">
        <f>_xll.Assistant.XL.RIK_AC("INF04__;INF04@E=0,S=1076,G=0,T=0,P=0:@R=A,S=1260,V={0}:R=B,S=1018,V={1}:R=C,S=1092,V={2}:R=D,S=1014,V={3}:R=E,S=1260,V={4}:",$C$2,$R$14,$C$4,$D152,$B152)</f>
        <v/>
      </c>
      <c r="V152" s="16">
        <f>IFERROR(IF(TableauB15[[#This Row],[Rémunération annuelle ETP]]&gt;0,SUM(1/COUNTIF(TableauB15[Nom et Prénom],TableauB15[Nom et Prénom])),0),0)</f>
        <v>0.125</v>
      </c>
      <c r="W15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3" spans="2:23" x14ac:dyDescent="0.3">
      <c r="B153" s="15" t="s">
        <v>151</v>
      </c>
      <c r="C153" s="15">
        <v>201805</v>
      </c>
      <c r="D153" s="15" t="s">
        <v>152</v>
      </c>
      <c r="E153" s="15" t="s">
        <v>153</v>
      </c>
      <c r="F153" s="15" t="s">
        <v>27</v>
      </c>
      <c r="G153">
        <v>1</v>
      </c>
      <c r="H153" s="16">
        <v>1</v>
      </c>
      <c r="I153" s="16">
        <v>1</v>
      </c>
      <c r="J153" s="16">
        <v>1100</v>
      </c>
      <c r="K153" s="16">
        <v>0</v>
      </c>
      <c r="L153" s="16">
        <v>0</v>
      </c>
      <c r="M153" s="16">
        <f>IF(TableauB15[[#This Row],[ETP_FH]]&gt;0,IF(TableauB15[[#This Row],[ETP]]=TableauB15[[#This Row],[ETP_FH]],1,IF(TableauB15[[#This Row],[ETP]]=1,TableauB15[[#This Row],[ETP_FH]],IFERROR((TableauB15[[#This Row],[ETP_FH]]/TableauB15[[#This Row],[ETP]]),0)*1)),0)</f>
        <v>1</v>
      </c>
      <c r="N153" s="16">
        <f>IF(TableauB15[[#This Row],[ETP_FH]]&lt;0.001,0,1)</f>
        <v>1</v>
      </c>
      <c r="O15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5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53" s="170" t="str">
        <f>_xll.Assistant.XL.RIK_AC("INF04__;INF04@E=0,S=1253,G=0,T=0,P=0:@R=A,S=1260,V={0}:R=B,S=1018,V={1}:R=C,S=1092,V={2}:R=D,S=1014,V={3}:R=E,S=1260,V={4}:",$C$2,$P$14,$C$4,$D153,$B153)</f>
        <v/>
      </c>
      <c r="R153" s="16" t="str">
        <f>_xll.Assistant.XL.RIK_AC("INF04__;INF04@E=0,S=42,G=0,T=0,P=0:@R=A,S=1260,V={0}:R=B,S=1018,V={1}:R=C,S=1092,V={2}:R=D,S=1014,V={3}:R=E,S=1260,V={4}:",$C$2,$R$14,$C$4,$D153,$B153)</f>
        <v/>
      </c>
      <c r="S153" s="16" t="str">
        <f>_xll.Assistant.XL.RIK_AC("INF04__;INF04@E=0,S=1064,G=0,T=0,P=0:@R=A,S=1260,V={0}:R=B,S=1018,V={1}:R=C,S=1092,V={2}:R=D,S=1014,V={3}:R=E,S=1260,V={4}:",$C$2,$R$14,$C$4,$D153,$B153)</f>
        <v/>
      </c>
      <c r="T153" s="16" t="str">
        <f>_xll.Assistant.XL.RIK_AC("INF04__;INF04@E=0,S=49,G=0,T=0,P=0:@R=A,S=1260,V={0}:R=B,S=1018,V={1}:R=C,S=1092,V={2}:R=D,S=1014,V={3}:R=E,S=1260,V={4}:R=F,S=48,V={5}:",$C$2,$R$14,$C$4,$D153,$B153,T$14)</f>
        <v>Catégorie 0</v>
      </c>
      <c r="U153" s="16" t="str">
        <f>_xll.Assistant.XL.RIK_AC("INF04__;INF04@E=0,S=1076,G=0,T=0,P=0:@R=A,S=1260,V={0}:R=B,S=1018,V={1}:R=C,S=1092,V={2}:R=D,S=1014,V={3}:R=E,S=1260,V={4}:",$C$2,$R$14,$C$4,$D153,$B153)</f>
        <v/>
      </c>
      <c r="V153" s="16">
        <f>IFERROR(IF(TableauB15[[#This Row],[Rémunération annuelle ETP]]&gt;0,SUM(1/COUNTIF(TableauB15[Nom et Prénom],TableauB15[Nom et Prénom])),0),0)</f>
        <v>8.3333333333333329E-2</v>
      </c>
      <c r="W15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4" spans="2:23" x14ac:dyDescent="0.3">
      <c r="B154" s="15" t="s">
        <v>151</v>
      </c>
      <c r="C154" s="15">
        <v>201805</v>
      </c>
      <c r="D154" s="15" t="s">
        <v>243</v>
      </c>
      <c r="E154" s="15" t="s">
        <v>244</v>
      </c>
      <c r="F154" s="15" t="s">
        <v>28</v>
      </c>
      <c r="G154">
        <v>1</v>
      </c>
      <c r="H154" s="16">
        <v>0.8</v>
      </c>
      <c r="I154" s="16">
        <v>0.8</v>
      </c>
      <c r="J154" s="16">
        <v>2000</v>
      </c>
      <c r="K154" s="16">
        <v>0</v>
      </c>
      <c r="L154" s="16">
        <v>0</v>
      </c>
      <c r="M154" s="16">
        <f>IF(TableauB15[[#This Row],[ETP_FH]]&gt;0,IF(TableauB15[[#This Row],[ETP]]=TableauB15[[#This Row],[ETP_FH]],1,IF(TableauB15[[#This Row],[ETP]]=1,TableauB15[[#This Row],[ETP_FH]],IFERROR((TableauB15[[#This Row],[ETP_FH]]/TableauB15[[#This Row],[ETP]]),0)*1)),0)</f>
        <v>1</v>
      </c>
      <c r="N154" s="16">
        <f>IF(TableauB15[[#This Row],[ETP_FH]]&lt;0.001,0,1)</f>
        <v>1</v>
      </c>
      <c r="O15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5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154" s="170" t="str">
        <f>_xll.Assistant.XL.RIK_AC("INF04__;INF04@E=0,S=1253,G=0,T=0,P=0:@R=A,S=1260,V={0}:R=B,S=1018,V={1}:R=C,S=1092,V={2}:R=D,S=1014,V={3}:R=E,S=1260,V={4}:",$C$2,$P$14,$C$4,$D154,$B154)</f>
        <v/>
      </c>
      <c r="R154" s="16" t="str">
        <f>_xll.Assistant.XL.RIK_AC("INF04__;INF04@E=0,S=42,G=0,T=0,P=0:@R=A,S=1260,V={0}:R=B,S=1018,V={1}:R=C,S=1092,V={2}:R=D,S=1014,V={3}:R=E,S=1260,V={4}:",$C$2,$R$14,$C$4,$D154,$B154)</f>
        <v/>
      </c>
      <c r="S154" s="16" t="str">
        <f>_xll.Assistant.XL.RIK_AC("INF04__;INF04@E=0,S=1064,G=0,T=0,P=0:@R=A,S=1260,V={0}:R=B,S=1018,V={1}:R=C,S=1092,V={2}:R=D,S=1014,V={3}:R=E,S=1260,V={4}:",$C$2,$R$14,$C$4,$D154,$B154)</f>
        <v/>
      </c>
      <c r="T154" s="16" t="str">
        <f>_xll.Assistant.XL.RIK_AC("INF04__;INF04@E=0,S=49,G=0,T=0,P=0:@R=A,S=1260,V={0}:R=B,S=1018,V={1}:R=C,S=1092,V={2}:R=D,S=1014,V={3}:R=E,S=1260,V={4}:R=F,S=48,V={5}:",$C$2,$R$14,$C$4,$D154,$B154,T$14)</f>
        <v>Catégorie 0</v>
      </c>
      <c r="U154" s="16" t="str">
        <f>_xll.Assistant.XL.RIK_AC("INF04__;INF04@E=0,S=1076,G=0,T=0,P=0:@R=A,S=1260,V={0}:R=B,S=1018,V={1}:R=C,S=1092,V={2}:R=D,S=1014,V={3}:R=E,S=1260,V={4}:",$C$2,$R$14,$C$4,$D154,$B154)</f>
        <v/>
      </c>
      <c r="V154" s="16">
        <f>IFERROR(IF(TableauB15[[#This Row],[Rémunération annuelle ETP]]&gt;0,SUM(1/COUNTIF(TableauB15[Nom et Prénom],TableauB15[Nom et Prénom])),0),0)</f>
        <v>0.125</v>
      </c>
      <c r="W15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5" spans="2:23" x14ac:dyDescent="0.3">
      <c r="B155" s="15" t="s">
        <v>151</v>
      </c>
      <c r="C155" s="15">
        <v>201805</v>
      </c>
      <c r="D155" s="15" t="s">
        <v>154</v>
      </c>
      <c r="E155" s="15" t="s">
        <v>155</v>
      </c>
      <c r="F155" s="15" t="s">
        <v>28</v>
      </c>
      <c r="G155">
        <v>1</v>
      </c>
      <c r="H155" s="16">
        <v>1</v>
      </c>
      <c r="I155" s="16">
        <v>1</v>
      </c>
      <c r="J155" s="16">
        <v>1100</v>
      </c>
      <c r="K155" s="16">
        <v>0</v>
      </c>
      <c r="L155" s="16">
        <v>0</v>
      </c>
      <c r="M155" s="16">
        <f>IF(TableauB15[[#This Row],[ETP_FH]]&gt;0,IF(TableauB15[[#This Row],[ETP]]=TableauB15[[#This Row],[ETP_FH]],1,IF(TableauB15[[#This Row],[ETP]]=1,TableauB15[[#This Row],[ETP_FH]],IFERROR((TableauB15[[#This Row],[ETP_FH]]/TableauB15[[#This Row],[ETP]]),0)*1)),0)</f>
        <v>1</v>
      </c>
      <c r="N155" s="16">
        <f>IF(TableauB15[[#This Row],[ETP_FH]]&lt;0.001,0,1)</f>
        <v>1</v>
      </c>
      <c r="O15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5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55" s="170" t="str">
        <f>_xll.Assistant.XL.RIK_AC("INF04__;INF04@E=0,S=1253,G=0,T=0,P=0:@R=A,S=1260,V={0}:R=B,S=1018,V={1}:R=C,S=1092,V={2}:R=D,S=1014,V={3}:R=E,S=1260,V={4}:",$C$2,$P$14,$C$4,$D155,$B155)</f>
        <v/>
      </c>
      <c r="R155" s="16" t="str">
        <f>_xll.Assistant.XL.RIK_AC("INF04__;INF04@E=0,S=42,G=0,T=0,P=0:@R=A,S=1260,V={0}:R=B,S=1018,V={1}:R=C,S=1092,V={2}:R=D,S=1014,V={3}:R=E,S=1260,V={4}:",$C$2,$R$14,$C$4,$D155,$B155)</f>
        <v/>
      </c>
      <c r="S155" s="16" t="str">
        <f>_xll.Assistant.XL.RIK_AC("INF04__;INF04@E=0,S=1064,G=0,T=0,P=0:@R=A,S=1260,V={0}:R=B,S=1018,V={1}:R=C,S=1092,V={2}:R=D,S=1014,V={3}:R=E,S=1260,V={4}:",$C$2,$R$14,$C$4,$D155,$B155)</f>
        <v/>
      </c>
      <c r="T155" s="16" t="str">
        <f>_xll.Assistant.XL.RIK_AC("INF04__;INF04@E=0,S=49,G=0,T=0,P=0:@R=A,S=1260,V={0}:R=B,S=1018,V={1}:R=C,S=1092,V={2}:R=D,S=1014,V={3}:R=E,S=1260,V={4}:R=F,S=48,V={5}:",$C$2,$R$14,$C$4,$D155,$B155,T$14)</f>
        <v>Catégorie 0</v>
      </c>
      <c r="U155" s="16" t="str">
        <f>_xll.Assistant.XL.RIK_AC("INF04__;INF04@E=0,S=1076,G=0,T=0,P=0:@R=A,S=1260,V={0}:R=B,S=1018,V={1}:R=C,S=1092,V={2}:R=D,S=1014,V={3}:R=E,S=1260,V={4}:",$C$2,$R$14,$C$4,$D155,$B155)</f>
        <v>100</v>
      </c>
      <c r="V155" s="16">
        <f>IFERROR(IF(TableauB15[[#This Row],[Rémunération annuelle ETP]]&gt;0,SUM(1/COUNTIF(TableauB15[Nom et Prénom],TableauB15[Nom et Prénom])),0),0)</f>
        <v>8.3333333333333329E-2</v>
      </c>
      <c r="W15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6" spans="2:23" x14ac:dyDescent="0.3">
      <c r="B156" s="15" t="s">
        <v>151</v>
      </c>
      <c r="C156" s="15">
        <v>201805</v>
      </c>
      <c r="D156" s="15" t="s">
        <v>245</v>
      </c>
      <c r="E156" s="15" t="s">
        <v>246</v>
      </c>
      <c r="F156" s="15" t="s">
        <v>27</v>
      </c>
      <c r="G156">
        <v>1</v>
      </c>
      <c r="H156" s="16">
        <v>1</v>
      </c>
      <c r="I156" s="16">
        <v>0</v>
      </c>
      <c r="J156" s="16">
        <v>2100</v>
      </c>
      <c r="K156" s="16">
        <v>0</v>
      </c>
      <c r="L156" s="16">
        <v>0</v>
      </c>
      <c r="M156" s="16">
        <f>IF(TableauB15[[#This Row],[ETP_FH]]&gt;0,IF(TableauB15[[#This Row],[ETP]]=TableauB15[[#This Row],[ETP_FH]],1,IF(TableauB15[[#This Row],[ETP]]=1,TableauB15[[#This Row],[ETP_FH]],IFERROR((TableauB15[[#This Row],[ETP_FH]]/TableauB15[[#This Row],[ETP]]),0)*1)),0)</f>
        <v>0</v>
      </c>
      <c r="N156" s="16">
        <f>IF(TableauB15[[#This Row],[ETP_FH]]&lt;0.001,0,1)</f>
        <v>0</v>
      </c>
      <c r="O15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15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156" s="170" t="str">
        <f>_xll.Assistant.XL.RIK_AC("INF04__;INF04@E=0,S=1253,G=0,T=0,P=0:@R=A,S=1260,V={0}:R=B,S=1018,V={1}:R=C,S=1092,V={2}:R=D,S=1014,V={3}:R=E,S=1260,V={4}:",$C$2,$P$14,$C$4,$D156,$B156)</f>
        <v/>
      </c>
      <c r="R156" s="16" t="str">
        <f>_xll.Assistant.XL.RIK_AC("INF04__;INF04@E=0,S=42,G=0,T=0,P=0:@R=A,S=1260,V={0}:R=B,S=1018,V={1}:R=C,S=1092,V={2}:R=D,S=1014,V={3}:R=E,S=1260,V={4}:",$C$2,$R$14,$C$4,$D156,$B156)</f>
        <v/>
      </c>
      <c r="S156" s="16" t="str">
        <f>_xll.Assistant.XL.RIK_AC("INF04__;INF04@E=0,S=1064,G=0,T=0,P=0:@R=A,S=1260,V={0}:R=B,S=1018,V={1}:R=C,S=1092,V={2}:R=D,S=1014,V={3}:R=E,S=1260,V={4}:",$C$2,$R$14,$C$4,$D156,$B156)</f>
        <v/>
      </c>
      <c r="T156" s="16" t="str">
        <f>_xll.Assistant.XL.RIK_AC("INF04__;INF04@E=0,S=49,G=0,T=0,P=0:@R=A,S=1260,V={0}:R=B,S=1018,V={1}:R=C,S=1092,V={2}:R=D,S=1014,V={3}:R=E,S=1260,V={4}:R=F,S=48,V={5}:",$C$2,$R$14,$C$4,$D156,$B156,T$14)</f>
        <v>Catégorie 0</v>
      </c>
      <c r="U156" s="16" t="str">
        <f>_xll.Assistant.XL.RIK_AC("INF04__;INF04@E=0,S=1076,G=0,T=0,P=0:@R=A,S=1260,V={0}:R=B,S=1018,V={1}:R=C,S=1092,V={2}:R=D,S=1014,V={3}:R=E,S=1260,V={4}:",$C$2,$R$14,$C$4,$D156,$B156)</f>
        <v/>
      </c>
      <c r="V156" s="16">
        <f>IFERROR(IF(TableauB15[[#This Row],[Rémunération annuelle ETP]]&gt;0,SUM(1/COUNTIF(TableauB15[Nom et Prénom],TableauB15[Nom et Prénom])),0),0)</f>
        <v>0</v>
      </c>
      <c r="W15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7" spans="2:23" x14ac:dyDescent="0.3">
      <c r="B157" s="15" t="s">
        <v>151</v>
      </c>
      <c r="C157" s="15">
        <v>201805</v>
      </c>
      <c r="D157" s="15" t="s">
        <v>156</v>
      </c>
      <c r="E157" s="15" t="s">
        <v>157</v>
      </c>
      <c r="F157" s="15" t="s">
        <v>27</v>
      </c>
      <c r="G157">
        <v>1</v>
      </c>
      <c r="H157" s="16">
        <v>1</v>
      </c>
      <c r="I157" s="16">
        <v>1</v>
      </c>
      <c r="J157" s="16">
        <v>2300</v>
      </c>
      <c r="K157" s="16">
        <v>0</v>
      </c>
      <c r="L157" s="16">
        <v>0</v>
      </c>
      <c r="M157" s="16">
        <f>IF(TableauB15[[#This Row],[ETP_FH]]&gt;0,IF(TableauB15[[#This Row],[ETP]]=TableauB15[[#This Row],[ETP_FH]],1,IF(TableauB15[[#This Row],[ETP]]=1,TableauB15[[#This Row],[ETP_FH]],IFERROR((TableauB15[[#This Row],[ETP_FH]]/TableauB15[[#This Row],[ETP]]),0)*1)),0)</f>
        <v>1</v>
      </c>
      <c r="N157" s="16">
        <f>IF(TableauB15[[#This Row],[ETP_FH]]&lt;0.001,0,1)</f>
        <v>1</v>
      </c>
      <c r="O15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5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57" s="170" t="str">
        <f>_xll.Assistant.XL.RIK_AC("INF04__;INF04@E=0,S=1253,G=0,T=0,P=0:@R=A,S=1260,V={0}:R=B,S=1018,V={1}:R=C,S=1092,V={2}:R=D,S=1014,V={3}:R=E,S=1260,V={4}:",$C$2,$P$14,$C$4,$D157,$B157)</f>
        <v/>
      </c>
      <c r="R157" s="16" t="str">
        <f>_xll.Assistant.XL.RIK_AC("INF04__;INF04@E=0,S=42,G=0,T=0,P=0:@R=A,S=1260,V={0}:R=B,S=1018,V={1}:R=C,S=1092,V={2}:R=D,S=1014,V={3}:R=E,S=1260,V={4}:",$C$2,$R$14,$C$4,$D157,$B157)</f>
        <v/>
      </c>
      <c r="S157" s="16" t="str">
        <f>_xll.Assistant.XL.RIK_AC("INF04__;INF04@E=0,S=1064,G=0,T=0,P=0:@R=A,S=1260,V={0}:R=B,S=1018,V={1}:R=C,S=1092,V={2}:R=D,S=1014,V={3}:R=E,S=1260,V={4}:",$C$2,$R$14,$C$4,$D157,$B157)</f>
        <v/>
      </c>
      <c r="T157" s="16" t="str">
        <f>_xll.Assistant.XL.RIK_AC("INF04__;INF04@E=0,S=49,G=0,T=0,P=0:@R=A,S=1260,V={0}:R=B,S=1018,V={1}:R=C,S=1092,V={2}:R=D,S=1014,V={3}:R=E,S=1260,V={4}:R=F,S=48,V={5}:",$C$2,$R$14,$C$4,$D157,$B157,T$14)</f>
        <v>Catégorie 0</v>
      </c>
      <c r="U157" s="16" t="str">
        <f>_xll.Assistant.XL.RIK_AC("INF04__;INF04@E=0,S=1076,G=0,T=0,P=0:@R=A,S=1260,V={0}:R=B,S=1018,V={1}:R=C,S=1092,V={2}:R=D,S=1014,V={3}:R=E,S=1260,V={4}:",$C$2,$R$14,$C$4,$D157,$B157)</f>
        <v/>
      </c>
      <c r="V157" s="16">
        <f>IFERROR(IF(TableauB15[[#This Row],[Rémunération annuelle ETP]]&gt;0,SUM(1/COUNTIF(TableauB15[Nom et Prénom],TableauB15[Nom et Prénom])),0),0)</f>
        <v>8.3333333333333329E-2</v>
      </c>
      <c r="W15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8" spans="2:23" x14ac:dyDescent="0.3">
      <c r="B158" s="15" t="s">
        <v>151</v>
      </c>
      <c r="C158" s="15">
        <v>201805</v>
      </c>
      <c r="D158" s="15" t="s">
        <v>158</v>
      </c>
      <c r="E158" s="15" t="s">
        <v>159</v>
      </c>
      <c r="F158" s="15" t="s">
        <v>27</v>
      </c>
      <c r="G158">
        <v>1</v>
      </c>
      <c r="H158" s="16">
        <v>1</v>
      </c>
      <c r="I158" s="16">
        <v>1</v>
      </c>
      <c r="J158" s="16">
        <v>2400</v>
      </c>
      <c r="K158" s="16">
        <v>0</v>
      </c>
      <c r="L158" s="16">
        <v>0</v>
      </c>
      <c r="M158" s="16">
        <f>IF(TableauB15[[#This Row],[ETP_FH]]&gt;0,IF(TableauB15[[#This Row],[ETP]]=TableauB15[[#This Row],[ETP_FH]],1,IF(TableauB15[[#This Row],[ETP]]=1,TableauB15[[#This Row],[ETP_FH]],IFERROR((TableauB15[[#This Row],[ETP_FH]]/TableauB15[[#This Row],[ETP]]),0)*1)),0)</f>
        <v>1</v>
      </c>
      <c r="N158" s="16">
        <f>IF(TableauB15[[#This Row],[ETP_FH]]&lt;0.001,0,1)</f>
        <v>1</v>
      </c>
      <c r="O15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5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58" s="170" t="str">
        <f>_xll.Assistant.XL.RIK_AC("INF04__;INF04@E=0,S=1253,G=0,T=0,P=0:@R=A,S=1260,V={0}:R=B,S=1018,V={1}:R=C,S=1092,V={2}:R=D,S=1014,V={3}:R=E,S=1260,V={4}:",$C$2,$P$14,$C$4,$D158,$B158)</f>
        <v/>
      </c>
      <c r="R158" s="16" t="str">
        <f>_xll.Assistant.XL.RIK_AC("INF04__;INF04@E=0,S=42,G=0,T=0,P=0:@R=A,S=1260,V={0}:R=B,S=1018,V={1}:R=C,S=1092,V={2}:R=D,S=1014,V={3}:R=E,S=1260,V={4}:",$C$2,$R$14,$C$4,$D158,$B158)</f>
        <v>Employé</v>
      </c>
      <c r="S158" s="16" t="str">
        <f>_xll.Assistant.XL.RIK_AC("INF04__;INF04@E=0,S=1064,G=0,T=0,P=0:@R=A,S=1260,V={0}:R=B,S=1018,V={1}:R=C,S=1092,V={2}:R=D,S=1014,V={3}:R=E,S=1260,V={4}:",$C$2,$R$14,$C$4,$D158,$B158)</f>
        <v/>
      </c>
      <c r="T158" s="16" t="str">
        <f>_xll.Assistant.XL.RIK_AC("INF04__;INF04@E=0,S=49,G=0,T=0,P=0:@R=A,S=1260,V={0}:R=B,S=1018,V={1}:R=C,S=1092,V={2}:R=D,S=1014,V={3}:R=E,S=1260,V={4}:R=F,S=48,V={5}:",$C$2,$R$14,$C$4,$D158,$B158,T$14)</f>
        <v>Catégorie 0</v>
      </c>
      <c r="U158" s="16" t="str">
        <f>_xll.Assistant.XL.RIK_AC("INF04__;INF04@E=0,S=1076,G=0,T=0,P=0:@R=A,S=1260,V={0}:R=B,S=1018,V={1}:R=C,S=1092,V={2}:R=D,S=1014,V={3}:R=E,S=1260,V={4}:",$C$2,$R$14,$C$4,$D158,$B158)</f>
        <v/>
      </c>
      <c r="V158" s="16">
        <f>IFERROR(IF(TableauB15[[#This Row],[Rémunération annuelle ETP]]&gt;0,SUM(1/COUNTIF(TableauB15[Nom et Prénom],TableauB15[Nom et Prénom])),0),0)</f>
        <v>8.3333333333333329E-2</v>
      </c>
      <c r="W15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59" spans="2:23" x14ac:dyDescent="0.3">
      <c r="B159" s="15" t="s">
        <v>151</v>
      </c>
      <c r="C159" s="15">
        <v>201805</v>
      </c>
      <c r="D159" s="15" t="s">
        <v>160</v>
      </c>
      <c r="E159" s="15" t="s">
        <v>161</v>
      </c>
      <c r="F159" s="15" t="s">
        <v>28</v>
      </c>
      <c r="G159">
        <v>1</v>
      </c>
      <c r="H159" s="16">
        <v>1</v>
      </c>
      <c r="I159" s="16">
        <v>1</v>
      </c>
      <c r="J159" s="16">
        <v>2500</v>
      </c>
      <c r="K159" s="16">
        <v>0</v>
      </c>
      <c r="L159" s="16">
        <v>0</v>
      </c>
      <c r="M159" s="16">
        <f>IF(TableauB15[[#This Row],[ETP_FH]]&gt;0,IF(TableauB15[[#This Row],[ETP]]=TableauB15[[#This Row],[ETP_FH]],1,IF(TableauB15[[#This Row],[ETP]]=1,TableauB15[[#This Row],[ETP_FH]],IFERROR((TableauB15[[#This Row],[ETP_FH]]/TableauB15[[#This Row],[ETP]]),0)*1)),0)</f>
        <v>1</v>
      </c>
      <c r="N159" s="16">
        <f>IF(TableauB15[[#This Row],[ETP_FH]]&lt;0.001,0,1)</f>
        <v>1</v>
      </c>
      <c r="O15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5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59" s="170" t="str">
        <f>_xll.Assistant.XL.RIK_AC("INF04__;INF04@E=0,S=1253,G=0,T=0,P=0:@R=A,S=1260,V={0}:R=B,S=1018,V={1}:R=C,S=1092,V={2}:R=D,S=1014,V={3}:R=E,S=1260,V={4}:",$C$2,$P$14,$C$4,$D159,$B159)</f>
        <v/>
      </c>
      <c r="R159" s="16" t="str">
        <f>_xll.Assistant.XL.RIK_AC("INF04__;INF04@E=0,S=42,G=0,T=0,P=0:@R=A,S=1260,V={0}:R=B,S=1018,V={1}:R=C,S=1092,V={2}:R=D,S=1014,V={3}:R=E,S=1260,V={4}:",$C$2,$R$14,$C$4,$D159,$B159)</f>
        <v/>
      </c>
      <c r="S159" s="16" t="str">
        <f>_xll.Assistant.XL.RIK_AC("INF04__;INF04@E=0,S=1064,G=0,T=0,P=0:@R=A,S=1260,V={0}:R=B,S=1018,V={1}:R=C,S=1092,V={2}:R=D,S=1014,V={3}:R=E,S=1260,V={4}:",$C$2,$R$14,$C$4,$D159,$B159)</f>
        <v/>
      </c>
      <c r="T159" s="16" t="str">
        <f>_xll.Assistant.XL.RIK_AC("INF04__;INF04@E=0,S=49,G=0,T=0,P=0:@R=A,S=1260,V={0}:R=B,S=1018,V={1}:R=C,S=1092,V={2}:R=D,S=1014,V={3}:R=E,S=1260,V={4}:R=F,S=48,V={5}:",$C$2,$R$14,$C$4,$D159,$B159,T$14)</f>
        <v>Catégorie 0</v>
      </c>
      <c r="U159" s="16" t="str">
        <f>_xll.Assistant.XL.RIK_AC("INF04__;INF04@E=0,S=1076,G=0,T=0,P=0:@R=A,S=1260,V={0}:R=B,S=1018,V={1}:R=C,S=1092,V={2}:R=D,S=1014,V={3}:R=E,S=1260,V={4}:",$C$2,$R$14,$C$4,$D159,$B159)</f>
        <v/>
      </c>
      <c r="V159" s="16">
        <f>IFERROR(IF(TableauB15[[#This Row],[Rémunération annuelle ETP]]&gt;0,SUM(1/COUNTIF(TableauB15[Nom et Prénom],TableauB15[Nom et Prénom])),0),0)</f>
        <v>8.3333333333333329E-2</v>
      </c>
      <c r="W15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0" spans="2:23" x14ac:dyDescent="0.3">
      <c r="B160" s="15" t="s">
        <v>151</v>
      </c>
      <c r="C160" s="15">
        <v>201805</v>
      </c>
      <c r="D160" s="15" t="s">
        <v>162</v>
      </c>
      <c r="E160" s="15" t="s">
        <v>163</v>
      </c>
      <c r="F160" s="15" t="s">
        <v>27</v>
      </c>
      <c r="G160">
        <v>1</v>
      </c>
      <c r="H160" s="16">
        <v>1</v>
      </c>
      <c r="I160" s="16">
        <v>1</v>
      </c>
      <c r="J160" s="16">
        <v>2200</v>
      </c>
      <c r="K160" s="16">
        <v>0</v>
      </c>
      <c r="L160" s="16">
        <v>0</v>
      </c>
      <c r="M160" s="16">
        <f>IF(TableauB15[[#This Row],[ETP_FH]]&gt;0,IF(TableauB15[[#This Row],[ETP]]=TableauB15[[#This Row],[ETP_FH]],1,IF(TableauB15[[#This Row],[ETP]]=1,TableauB15[[#This Row],[ETP_FH]],IFERROR((TableauB15[[#This Row],[ETP_FH]]/TableauB15[[#This Row],[ETP]]),0)*1)),0)</f>
        <v>1</v>
      </c>
      <c r="N160" s="16">
        <f>IF(TableauB15[[#This Row],[ETP_FH]]&lt;0.001,0,1)</f>
        <v>1</v>
      </c>
      <c r="O16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2200</v>
      </c>
      <c r="P16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160" s="170" t="str">
        <f>_xll.Assistant.XL.RIK_AC("INF04__;INF04@E=0,S=1253,G=0,T=0,P=0:@R=A,S=1260,V={0}:R=B,S=1018,V={1}:R=C,S=1092,V={2}:R=D,S=1014,V={3}:R=E,S=1260,V={4}:",$C$2,$P$14,$C$4,$D160,$B160)</f>
        <v/>
      </c>
      <c r="R160" s="16" t="str">
        <f>_xll.Assistant.XL.RIK_AC("INF04__;INF04@E=0,S=42,G=0,T=0,P=0:@R=A,S=1260,V={0}:R=B,S=1018,V={1}:R=C,S=1092,V={2}:R=D,S=1014,V={3}:R=E,S=1260,V={4}:",$C$2,$R$14,$C$4,$D160,$B160)</f>
        <v/>
      </c>
      <c r="S160" s="16" t="str">
        <f>_xll.Assistant.XL.RIK_AC("INF04__;INF04@E=0,S=1064,G=0,T=0,P=0:@R=A,S=1260,V={0}:R=B,S=1018,V={1}:R=C,S=1092,V={2}:R=D,S=1014,V={3}:R=E,S=1260,V={4}:",$C$2,$R$14,$C$4,$D160,$B160)</f>
        <v/>
      </c>
      <c r="T160" s="16" t="str">
        <f>_xll.Assistant.XL.RIK_AC("INF04__;INF04@E=0,S=49,G=0,T=0,P=0:@R=A,S=1260,V={0}:R=B,S=1018,V={1}:R=C,S=1092,V={2}:R=D,S=1014,V={3}:R=E,S=1260,V={4}:R=F,S=48,V={5}:",$C$2,$R$14,$C$4,$D160,$B160,T$14)</f>
        <v>Catégorie 0</v>
      </c>
      <c r="U160" s="16" t="str">
        <f>_xll.Assistant.XL.RIK_AC("INF04__;INF04@E=0,S=1076,G=0,T=0,P=0:@R=A,S=1260,V={0}:R=B,S=1018,V={1}:R=C,S=1092,V={2}:R=D,S=1014,V={3}:R=E,S=1260,V={4}:",$C$2,$R$14,$C$4,$D160,$B160)</f>
        <v/>
      </c>
      <c r="V160" s="16">
        <f>IFERROR(IF(TableauB15[[#This Row],[Rémunération annuelle ETP]]&gt;0,SUM(1/COUNTIF(TableauB15[Nom et Prénom],TableauB15[Nom et Prénom])),0),0)</f>
        <v>8.3333333333333329E-2</v>
      </c>
      <c r="W16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1" spans="2:23" x14ac:dyDescent="0.3">
      <c r="B161" s="15" t="s">
        <v>151</v>
      </c>
      <c r="C161" s="15">
        <v>201805</v>
      </c>
      <c r="D161" s="15" t="s">
        <v>164</v>
      </c>
      <c r="E161" s="15" t="s">
        <v>165</v>
      </c>
      <c r="F161" s="15" t="s">
        <v>27</v>
      </c>
      <c r="G161">
        <v>1</v>
      </c>
      <c r="H161" s="16">
        <v>1</v>
      </c>
      <c r="I161" s="16">
        <v>1</v>
      </c>
      <c r="J161" s="16">
        <v>2300</v>
      </c>
      <c r="K161" s="16">
        <v>0</v>
      </c>
      <c r="L161" s="16">
        <v>0</v>
      </c>
      <c r="M161" s="16">
        <f>IF(TableauB15[[#This Row],[ETP_FH]]&gt;0,IF(TableauB15[[#This Row],[ETP]]=TableauB15[[#This Row],[ETP_FH]],1,IF(TableauB15[[#This Row],[ETP]]=1,TableauB15[[#This Row],[ETP_FH]],IFERROR((TableauB15[[#This Row],[ETP_FH]]/TableauB15[[#This Row],[ETP]]),0)*1)),0)</f>
        <v>1</v>
      </c>
      <c r="N161" s="16">
        <f>IF(TableauB15[[#This Row],[ETP_FH]]&lt;0.001,0,1)</f>
        <v>1</v>
      </c>
      <c r="O16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6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61" s="170" t="str">
        <f>_xll.Assistant.XL.RIK_AC("INF04__;INF04@E=0,S=1253,G=0,T=0,P=0:@R=A,S=1260,V={0}:R=B,S=1018,V={1}:R=C,S=1092,V={2}:R=D,S=1014,V={3}:R=E,S=1260,V={4}:",$C$2,$P$14,$C$4,$D161,$B161)</f>
        <v/>
      </c>
      <c r="R161" s="16" t="str">
        <f>_xll.Assistant.XL.RIK_AC("INF04__;INF04@E=0,S=42,G=0,T=0,P=0:@R=A,S=1260,V={0}:R=B,S=1018,V={1}:R=C,S=1092,V={2}:R=D,S=1014,V={3}:R=E,S=1260,V={4}:",$C$2,$R$14,$C$4,$D161,$B161)</f>
        <v/>
      </c>
      <c r="S161" s="16" t="str">
        <f>_xll.Assistant.XL.RIK_AC("INF04__;INF04@E=0,S=1064,G=0,T=0,P=0:@R=A,S=1260,V={0}:R=B,S=1018,V={1}:R=C,S=1092,V={2}:R=D,S=1014,V={3}:R=E,S=1260,V={4}:",$C$2,$R$14,$C$4,$D161,$B161)</f>
        <v/>
      </c>
      <c r="T161" s="16" t="str">
        <f>_xll.Assistant.XL.RIK_AC("INF04__;INF04@E=0,S=49,G=0,T=0,P=0:@R=A,S=1260,V={0}:R=B,S=1018,V={1}:R=C,S=1092,V={2}:R=D,S=1014,V={3}:R=E,S=1260,V={4}:R=F,S=48,V={5}:",$C$2,$R$14,$C$4,$D161,$B161,T$14)</f>
        <v>Catégorie 1</v>
      </c>
      <c r="U161" s="16" t="str">
        <f>_xll.Assistant.XL.RIK_AC("INF04__;INF04@E=0,S=1076,G=0,T=0,P=0:@R=A,S=1260,V={0}:R=B,S=1018,V={1}:R=C,S=1092,V={2}:R=D,S=1014,V={3}:R=E,S=1260,V={4}:",$C$2,$R$14,$C$4,$D161,$B161)</f>
        <v/>
      </c>
      <c r="V161" s="16">
        <f>IFERROR(IF(TableauB15[[#This Row],[Rémunération annuelle ETP]]&gt;0,SUM(1/COUNTIF(TableauB15[Nom et Prénom],TableauB15[Nom et Prénom])),0),0)</f>
        <v>8.3333333333333329E-2</v>
      </c>
      <c r="W16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2" spans="2:23" x14ac:dyDescent="0.3">
      <c r="B162" s="15" t="s">
        <v>151</v>
      </c>
      <c r="C162" s="15">
        <v>201805</v>
      </c>
      <c r="D162" s="15" t="s">
        <v>166</v>
      </c>
      <c r="E162" s="15" t="s">
        <v>167</v>
      </c>
      <c r="F162" s="15" t="s">
        <v>28</v>
      </c>
      <c r="G162">
        <v>1</v>
      </c>
      <c r="H162" s="16">
        <v>1</v>
      </c>
      <c r="I162" s="16">
        <v>1</v>
      </c>
      <c r="J162" s="16">
        <v>2400</v>
      </c>
      <c r="K162" s="16">
        <v>0</v>
      </c>
      <c r="L162" s="16">
        <v>0</v>
      </c>
      <c r="M162" s="16">
        <f>IF(TableauB15[[#This Row],[ETP_FH]]&gt;0,IF(TableauB15[[#This Row],[ETP]]=TableauB15[[#This Row],[ETP_FH]],1,IF(TableauB15[[#This Row],[ETP]]=1,TableauB15[[#This Row],[ETP_FH]],IFERROR((TableauB15[[#This Row],[ETP_FH]]/TableauB15[[#This Row],[ETP]]),0)*1)),0)</f>
        <v>1</v>
      </c>
      <c r="N162" s="16">
        <f>IF(TableauB15[[#This Row],[ETP_FH]]&lt;0.001,0,1)</f>
        <v>1</v>
      </c>
      <c r="O16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6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62" s="170" t="str">
        <f>_xll.Assistant.XL.RIK_AC("INF04__;INF04@E=0,S=1253,G=0,T=0,P=0:@R=A,S=1260,V={0}:R=B,S=1018,V={1}:R=C,S=1092,V={2}:R=D,S=1014,V={3}:R=E,S=1260,V={4}:",$C$2,$P$14,$C$4,$D162,$B162)</f>
        <v/>
      </c>
      <c r="R162" s="16" t="str">
        <f>_xll.Assistant.XL.RIK_AC("INF04__;INF04@E=0,S=42,G=0,T=0,P=0:@R=A,S=1260,V={0}:R=B,S=1018,V={1}:R=C,S=1092,V={2}:R=D,S=1014,V={3}:R=E,S=1260,V={4}:",$C$2,$R$14,$C$4,$D162,$B162)</f>
        <v/>
      </c>
      <c r="S162" s="16" t="str">
        <f>_xll.Assistant.XL.RIK_AC("INF04__;INF04@E=0,S=1064,G=0,T=0,P=0:@R=A,S=1260,V={0}:R=B,S=1018,V={1}:R=C,S=1092,V={2}:R=D,S=1014,V={3}:R=E,S=1260,V={4}:",$C$2,$R$14,$C$4,$D162,$B162)</f>
        <v/>
      </c>
      <c r="T162" s="16" t="str">
        <f>_xll.Assistant.XL.RIK_AC("INF04__;INF04@E=0,S=49,G=0,T=0,P=0:@R=A,S=1260,V={0}:R=B,S=1018,V={1}:R=C,S=1092,V={2}:R=D,S=1014,V={3}:R=E,S=1260,V={4}:R=F,S=48,V={5}:",$C$2,$R$14,$C$4,$D162,$B162,T$14)</f>
        <v>Catégorie 1</v>
      </c>
      <c r="U162" s="16" t="str">
        <f>_xll.Assistant.XL.RIK_AC("INF04__;INF04@E=0,S=1076,G=0,T=0,P=0:@R=A,S=1260,V={0}:R=B,S=1018,V={1}:R=C,S=1092,V={2}:R=D,S=1014,V={3}:R=E,S=1260,V={4}:",$C$2,$R$14,$C$4,$D162,$B162)</f>
        <v/>
      </c>
      <c r="V162" s="16">
        <f>IFERROR(IF(TableauB15[[#This Row],[Rémunération annuelle ETP]]&gt;0,SUM(1/COUNTIF(TableauB15[Nom et Prénom],TableauB15[Nom et Prénom])),0),0)</f>
        <v>8.3333333333333329E-2</v>
      </c>
      <c r="W16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3" spans="2:23" x14ac:dyDescent="0.3">
      <c r="B163" s="15" t="s">
        <v>151</v>
      </c>
      <c r="C163" s="15">
        <v>201805</v>
      </c>
      <c r="D163" s="15" t="s">
        <v>168</v>
      </c>
      <c r="E163" s="15" t="s">
        <v>169</v>
      </c>
      <c r="F163" s="15" t="s">
        <v>28</v>
      </c>
      <c r="G163">
        <v>1</v>
      </c>
      <c r="H163" s="16">
        <v>1</v>
      </c>
      <c r="I163" s="16">
        <v>1</v>
      </c>
      <c r="J163" s="16">
        <v>2500</v>
      </c>
      <c r="K163" s="16">
        <v>0</v>
      </c>
      <c r="L163" s="16">
        <v>0</v>
      </c>
      <c r="M163" s="16">
        <f>IF(TableauB15[[#This Row],[ETP_FH]]&gt;0,IF(TableauB15[[#This Row],[ETP]]=TableauB15[[#This Row],[ETP_FH]],1,IF(TableauB15[[#This Row],[ETP]]=1,TableauB15[[#This Row],[ETP_FH]],IFERROR((TableauB15[[#This Row],[ETP_FH]]/TableauB15[[#This Row],[ETP]]),0)*1)),0)</f>
        <v>1</v>
      </c>
      <c r="N163" s="16">
        <f>IF(TableauB15[[#This Row],[ETP_FH]]&lt;0.001,0,1)</f>
        <v>1</v>
      </c>
      <c r="O16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6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63" s="170" t="str">
        <f>_xll.Assistant.XL.RIK_AC("INF04__;INF04@E=0,S=1253,G=0,T=0,P=0:@R=A,S=1260,V={0}:R=B,S=1018,V={1}:R=C,S=1092,V={2}:R=D,S=1014,V={3}:R=E,S=1260,V={4}:",$C$2,$P$14,$C$4,$D163,$B163)</f>
        <v/>
      </c>
      <c r="R163" s="16" t="str">
        <f>_xll.Assistant.XL.RIK_AC("INF04__;INF04@E=0,S=42,G=0,T=0,P=0:@R=A,S=1260,V={0}:R=B,S=1018,V={1}:R=C,S=1092,V={2}:R=D,S=1014,V={3}:R=E,S=1260,V={4}:",$C$2,$R$14,$C$4,$D163,$B163)</f>
        <v/>
      </c>
      <c r="S163" s="16" t="str">
        <f>_xll.Assistant.XL.RIK_AC("INF04__;INF04@E=0,S=1064,G=0,T=0,P=0:@R=A,S=1260,V={0}:R=B,S=1018,V={1}:R=C,S=1092,V={2}:R=D,S=1014,V={3}:R=E,S=1260,V={4}:",$C$2,$R$14,$C$4,$D163,$B163)</f>
        <v/>
      </c>
      <c r="T163" s="16" t="str">
        <f>_xll.Assistant.XL.RIK_AC("INF04__;INF04@E=0,S=49,G=0,T=0,P=0:@R=A,S=1260,V={0}:R=B,S=1018,V={1}:R=C,S=1092,V={2}:R=D,S=1014,V={3}:R=E,S=1260,V={4}:R=F,S=48,V={5}:",$C$2,$R$14,$C$4,$D163,$B163,T$14)</f>
        <v>Catégorie 1</v>
      </c>
      <c r="U163" s="16" t="str">
        <f>_xll.Assistant.XL.RIK_AC("INF04__;INF04@E=0,S=1076,G=0,T=0,P=0:@R=A,S=1260,V={0}:R=B,S=1018,V={1}:R=C,S=1092,V={2}:R=D,S=1014,V={3}:R=E,S=1260,V={4}:",$C$2,$R$14,$C$4,$D163,$B163)</f>
        <v/>
      </c>
      <c r="V163" s="16">
        <f>IFERROR(IF(TableauB15[[#This Row],[Rémunération annuelle ETP]]&gt;0,SUM(1/COUNTIF(TableauB15[Nom et Prénom],TableauB15[Nom et Prénom])),0),0)</f>
        <v>8.3333333333333329E-2</v>
      </c>
      <c r="W16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4" spans="2:23" x14ac:dyDescent="0.3">
      <c r="B164" s="15" t="s">
        <v>151</v>
      </c>
      <c r="C164" s="15">
        <v>201805</v>
      </c>
      <c r="D164" s="15" t="s">
        <v>170</v>
      </c>
      <c r="E164" s="15" t="s">
        <v>171</v>
      </c>
      <c r="F164" s="15" t="s">
        <v>28</v>
      </c>
      <c r="G164">
        <v>1</v>
      </c>
      <c r="H164" s="16">
        <v>1</v>
      </c>
      <c r="I164" s="16">
        <v>1</v>
      </c>
      <c r="J164" s="16">
        <v>2600</v>
      </c>
      <c r="K164" s="16">
        <v>0</v>
      </c>
      <c r="L164" s="16">
        <v>0</v>
      </c>
      <c r="M164" s="16">
        <f>IF(TableauB15[[#This Row],[ETP_FH]]&gt;0,IF(TableauB15[[#This Row],[ETP]]=TableauB15[[#This Row],[ETP_FH]],1,IF(TableauB15[[#This Row],[ETP]]=1,TableauB15[[#This Row],[ETP_FH]],IFERROR((TableauB15[[#This Row],[ETP_FH]]/TableauB15[[#This Row],[ETP]]),0)*1)),0)</f>
        <v>1</v>
      </c>
      <c r="N164" s="16">
        <f>IF(TableauB15[[#This Row],[ETP_FH]]&lt;0.001,0,1)</f>
        <v>1</v>
      </c>
      <c r="O16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2600</v>
      </c>
      <c r="P16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164" s="170" t="str">
        <f>_xll.Assistant.XL.RIK_AC("INF04__;INF04@E=0,S=1253,G=0,T=0,P=0:@R=A,S=1260,V={0}:R=B,S=1018,V={1}:R=C,S=1092,V={2}:R=D,S=1014,V={3}:R=E,S=1260,V={4}:",$C$2,$P$14,$C$4,$D164,$B164)</f>
        <v/>
      </c>
      <c r="R164" s="16" t="str">
        <f>_xll.Assistant.XL.RIK_AC("INF04__;INF04@E=0,S=42,G=0,T=0,P=0:@R=A,S=1260,V={0}:R=B,S=1018,V={1}:R=C,S=1092,V={2}:R=D,S=1014,V={3}:R=E,S=1260,V={4}:",$C$2,$R$14,$C$4,$D164,$B164)</f>
        <v/>
      </c>
      <c r="S164" s="16" t="str">
        <f>_xll.Assistant.XL.RIK_AC("INF04__;INF04@E=0,S=1064,G=0,T=0,P=0:@R=A,S=1260,V={0}:R=B,S=1018,V={1}:R=C,S=1092,V={2}:R=D,S=1014,V={3}:R=E,S=1260,V={4}:",$C$2,$R$14,$C$4,$D164,$B164)</f>
        <v/>
      </c>
      <c r="T164" s="16" t="str">
        <f>_xll.Assistant.XL.RIK_AC("INF04__;INF04@E=0,S=49,G=0,T=0,P=0:@R=A,S=1260,V={0}:R=B,S=1018,V={1}:R=C,S=1092,V={2}:R=D,S=1014,V={3}:R=E,S=1260,V={4}:R=F,S=48,V={5}:",$C$2,$R$14,$C$4,$D164,$B164,T$14)</f>
        <v>Catégorie 1</v>
      </c>
      <c r="U164" s="16" t="str">
        <f>_xll.Assistant.XL.RIK_AC("INF04__;INF04@E=0,S=1076,G=0,T=0,P=0:@R=A,S=1260,V={0}:R=B,S=1018,V={1}:R=C,S=1092,V={2}:R=D,S=1014,V={3}:R=E,S=1260,V={4}:",$C$2,$R$14,$C$4,$D164,$B164)</f>
        <v/>
      </c>
      <c r="V164" s="16">
        <f>IFERROR(IF(TableauB15[[#This Row],[Rémunération annuelle ETP]]&gt;0,SUM(1/COUNTIF(TableauB15[Nom et Prénom],TableauB15[Nom et Prénom])),0),0)</f>
        <v>8.3333333333333329E-2</v>
      </c>
      <c r="W16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5" spans="2:23" x14ac:dyDescent="0.3">
      <c r="B165" s="15" t="s">
        <v>151</v>
      </c>
      <c r="C165" s="15">
        <v>201805</v>
      </c>
      <c r="D165" s="15" t="s">
        <v>172</v>
      </c>
      <c r="E165" s="15" t="s">
        <v>173</v>
      </c>
      <c r="F165" s="15" t="s">
        <v>28</v>
      </c>
      <c r="G165">
        <v>1</v>
      </c>
      <c r="H165" s="16">
        <v>1</v>
      </c>
      <c r="I165" s="16">
        <v>1</v>
      </c>
      <c r="J165" s="16">
        <v>2700</v>
      </c>
      <c r="K165" s="16">
        <v>0</v>
      </c>
      <c r="L165" s="16">
        <v>0</v>
      </c>
      <c r="M165" s="16">
        <f>IF(TableauB15[[#This Row],[ETP_FH]]&gt;0,IF(TableauB15[[#This Row],[ETP]]=TableauB15[[#This Row],[ETP_FH]],1,IF(TableauB15[[#This Row],[ETP]]=1,TableauB15[[#This Row],[ETP_FH]],IFERROR((TableauB15[[#This Row],[ETP_FH]]/TableauB15[[#This Row],[ETP]]),0)*1)),0)</f>
        <v>1</v>
      </c>
      <c r="N165" s="16">
        <f>IF(TableauB15[[#This Row],[ETP_FH]]&lt;0.001,0,1)</f>
        <v>1</v>
      </c>
      <c r="O16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2700</v>
      </c>
      <c r="P16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165" s="170" t="str">
        <f>_xll.Assistant.XL.RIK_AC("INF04__;INF04@E=0,S=1253,G=0,T=0,P=0:@R=A,S=1260,V={0}:R=B,S=1018,V={1}:R=C,S=1092,V={2}:R=D,S=1014,V={3}:R=E,S=1260,V={4}:",$C$2,$P$14,$C$4,$D165,$B165)</f>
        <v/>
      </c>
      <c r="R165" s="16" t="str">
        <f>_xll.Assistant.XL.RIK_AC("INF04__;INF04@E=0,S=42,G=0,T=0,P=0:@R=A,S=1260,V={0}:R=B,S=1018,V={1}:R=C,S=1092,V={2}:R=D,S=1014,V={3}:R=E,S=1260,V={4}:",$C$2,$R$14,$C$4,$D165,$B165)</f>
        <v/>
      </c>
      <c r="S165" s="16" t="str">
        <f>_xll.Assistant.XL.RIK_AC("INF04__;INF04@E=0,S=1064,G=0,T=0,P=0:@R=A,S=1260,V={0}:R=B,S=1018,V={1}:R=C,S=1092,V={2}:R=D,S=1014,V={3}:R=E,S=1260,V={4}:",$C$2,$R$14,$C$4,$D165,$B165)</f>
        <v/>
      </c>
      <c r="T165" s="16" t="str">
        <f>_xll.Assistant.XL.RIK_AC("INF04__;INF04@E=0,S=49,G=0,T=0,P=0:@R=A,S=1260,V={0}:R=B,S=1018,V={1}:R=C,S=1092,V={2}:R=D,S=1014,V={3}:R=E,S=1260,V={4}:R=F,S=48,V={5}:",$C$2,$R$14,$C$4,$D165,$B165,T$14)</f>
        <v>Catégorie 3</v>
      </c>
      <c r="U165" s="16" t="str">
        <f>_xll.Assistant.XL.RIK_AC("INF04__;INF04@E=0,S=1076,G=0,T=0,P=0:@R=A,S=1260,V={0}:R=B,S=1018,V={1}:R=C,S=1092,V={2}:R=D,S=1014,V={3}:R=E,S=1260,V={4}:",$C$2,$R$14,$C$4,$D165,$B165)</f>
        <v/>
      </c>
      <c r="V165" s="16">
        <f>IFERROR(IF(TableauB15[[#This Row],[Rémunération annuelle ETP]]&gt;0,SUM(1/COUNTIF(TableauB15[Nom et Prénom],TableauB15[Nom et Prénom])),0),0)</f>
        <v>8.3333333333333329E-2</v>
      </c>
      <c r="W16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6" spans="2:23" x14ac:dyDescent="0.3">
      <c r="B166" s="15" t="s">
        <v>151</v>
      </c>
      <c r="C166" s="15">
        <v>201805</v>
      </c>
      <c r="D166" s="15" t="s">
        <v>174</v>
      </c>
      <c r="E166" s="15" t="s">
        <v>175</v>
      </c>
      <c r="F166" s="15" t="s">
        <v>28</v>
      </c>
      <c r="G166">
        <v>1</v>
      </c>
      <c r="H166" s="16">
        <v>1</v>
      </c>
      <c r="I166" s="16">
        <v>1</v>
      </c>
      <c r="J166" s="16">
        <v>2800</v>
      </c>
      <c r="K166" s="16">
        <v>0</v>
      </c>
      <c r="L166" s="16">
        <v>0</v>
      </c>
      <c r="M166" s="16">
        <f>IF(TableauB15[[#This Row],[ETP_FH]]&gt;0,IF(TableauB15[[#This Row],[ETP]]=TableauB15[[#This Row],[ETP_FH]],1,IF(TableauB15[[#This Row],[ETP]]=1,TableauB15[[#This Row],[ETP_FH]],IFERROR((TableauB15[[#This Row],[ETP_FH]]/TableauB15[[#This Row],[ETP]]),0)*1)),0)</f>
        <v>1</v>
      </c>
      <c r="N166" s="16">
        <f>IF(TableauB15[[#This Row],[ETP_FH]]&lt;0.001,0,1)</f>
        <v>1</v>
      </c>
      <c r="O16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2800</v>
      </c>
      <c r="P16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166" s="170" t="str">
        <f>_xll.Assistant.XL.RIK_AC("INF04__;INF04@E=0,S=1253,G=0,T=0,P=0:@R=A,S=1260,V={0}:R=B,S=1018,V={1}:R=C,S=1092,V={2}:R=D,S=1014,V={3}:R=E,S=1260,V={4}:",$C$2,$P$14,$C$4,$D166,$B166)</f>
        <v/>
      </c>
      <c r="R166" s="16" t="str">
        <f>_xll.Assistant.XL.RIK_AC("INF04__;INF04@E=0,S=42,G=0,T=0,P=0:@R=A,S=1260,V={0}:R=B,S=1018,V={1}:R=C,S=1092,V={2}:R=D,S=1014,V={3}:R=E,S=1260,V={4}:",$C$2,$R$14,$C$4,$D166,$B166)</f>
        <v/>
      </c>
      <c r="S166" s="16" t="str">
        <f>_xll.Assistant.XL.RIK_AC("INF04__;INF04@E=0,S=1064,G=0,T=0,P=0:@R=A,S=1260,V={0}:R=B,S=1018,V={1}:R=C,S=1092,V={2}:R=D,S=1014,V={3}:R=E,S=1260,V={4}:",$C$2,$R$14,$C$4,$D166,$B166)</f>
        <v/>
      </c>
      <c r="T166" s="16" t="str">
        <f>_xll.Assistant.XL.RIK_AC("INF04__;INF04@E=0,S=49,G=0,T=0,P=0:@R=A,S=1260,V={0}:R=B,S=1018,V={1}:R=C,S=1092,V={2}:R=D,S=1014,V={3}:R=E,S=1260,V={4}:R=F,S=48,V={5}:",$C$2,$R$14,$C$4,$D166,$B166,T$14)</f>
        <v>Catégorie 3</v>
      </c>
      <c r="U166" s="16" t="str">
        <f>_xll.Assistant.XL.RIK_AC("INF04__;INF04@E=0,S=1076,G=0,T=0,P=0:@R=A,S=1260,V={0}:R=B,S=1018,V={1}:R=C,S=1092,V={2}:R=D,S=1014,V={3}:R=E,S=1260,V={4}:",$C$2,$R$14,$C$4,$D166,$B166)</f>
        <v/>
      </c>
      <c r="V166" s="16">
        <f>IFERROR(IF(TableauB15[[#This Row],[Rémunération annuelle ETP]]&gt;0,SUM(1/COUNTIF(TableauB15[Nom et Prénom],TableauB15[Nom et Prénom])),0),0)</f>
        <v>8.3333333333333329E-2</v>
      </c>
      <c r="W16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7" spans="2:23" x14ac:dyDescent="0.3">
      <c r="B167" s="15" t="s">
        <v>151</v>
      </c>
      <c r="C167" s="15">
        <v>201805</v>
      </c>
      <c r="D167" s="15" t="s">
        <v>176</v>
      </c>
      <c r="E167" s="15" t="s">
        <v>177</v>
      </c>
      <c r="F167" s="15" t="s">
        <v>28</v>
      </c>
      <c r="G167">
        <v>1</v>
      </c>
      <c r="H167" s="16">
        <v>1</v>
      </c>
      <c r="I167" s="16">
        <v>1</v>
      </c>
      <c r="J167" s="16">
        <v>3190</v>
      </c>
      <c r="K167" s="16">
        <v>0</v>
      </c>
      <c r="L167" s="16">
        <v>0</v>
      </c>
      <c r="M167" s="16">
        <f>IF(TableauB15[[#This Row],[ETP_FH]]&gt;0,IF(TableauB15[[#This Row],[ETP]]=TableauB15[[#This Row],[ETP_FH]],1,IF(TableauB15[[#This Row],[ETP]]=1,TableauB15[[#This Row],[ETP_FH]],IFERROR((TableauB15[[#This Row],[ETP_FH]]/TableauB15[[#This Row],[ETP]]),0)*1)),0)</f>
        <v>1</v>
      </c>
      <c r="N167" s="16">
        <f>IF(TableauB15[[#This Row],[ETP_FH]]&lt;0.001,0,1)</f>
        <v>1</v>
      </c>
      <c r="O16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3190</v>
      </c>
      <c r="P16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167" s="170" t="str">
        <f>_xll.Assistant.XL.RIK_AC("INF04__;INF04@E=0,S=1253,G=0,T=0,P=0:@R=A,S=1260,V={0}:R=B,S=1018,V={1}:R=C,S=1092,V={2}:R=D,S=1014,V={3}:R=E,S=1260,V={4}:",$C$2,$P$14,$C$4,$D167,$B167)</f>
        <v/>
      </c>
      <c r="R167" s="16" t="str">
        <f>_xll.Assistant.XL.RIK_AC("INF04__;INF04@E=0,S=42,G=0,T=0,P=0:@R=A,S=1260,V={0}:R=B,S=1018,V={1}:R=C,S=1092,V={2}:R=D,S=1014,V={3}:R=E,S=1260,V={4}:",$C$2,$R$14,$C$4,$D167,$B167)</f>
        <v/>
      </c>
      <c r="S167" s="16" t="str">
        <f>_xll.Assistant.XL.RIK_AC("INF04__;INF04@E=0,S=1064,G=0,T=0,P=0:@R=A,S=1260,V={0}:R=B,S=1018,V={1}:R=C,S=1092,V={2}:R=D,S=1014,V={3}:R=E,S=1260,V={4}:",$C$2,$R$14,$C$4,$D167,$B167)</f>
        <v>3</v>
      </c>
      <c r="T167" s="16" t="str">
        <f>_xll.Assistant.XL.RIK_AC("INF04__;INF04@E=0,S=49,G=0,T=0,P=0:@R=A,S=1260,V={0}:R=B,S=1018,V={1}:R=C,S=1092,V={2}:R=D,S=1014,V={3}:R=E,S=1260,V={4}:R=F,S=48,V={5}:",$C$2,$R$14,$C$4,$D167,$B167,T$14)</f>
        <v>Catégorie 5</v>
      </c>
      <c r="U167" s="16" t="str">
        <f>_xll.Assistant.XL.RIK_AC("INF04__;INF04@E=0,S=1076,G=0,T=0,P=0:@R=A,S=1260,V={0}:R=B,S=1018,V={1}:R=C,S=1092,V={2}:R=D,S=1014,V={3}:R=E,S=1260,V={4}:",$C$2,$R$14,$C$4,$D167,$B167)</f>
        <v/>
      </c>
      <c r="V167" s="16">
        <f>IFERROR(IF(TableauB15[[#This Row],[Rémunération annuelle ETP]]&gt;0,SUM(1/COUNTIF(TableauB15[Nom et Prénom],TableauB15[Nom et Prénom])),0),0)</f>
        <v>8.3333333333333329E-2</v>
      </c>
      <c r="W16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8" spans="2:23" x14ac:dyDescent="0.3">
      <c r="B168" s="15" t="s">
        <v>151</v>
      </c>
      <c r="C168" s="15">
        <v>201805</v>
      </c>
      <c r="D168" s="15" t="s">
        <v>178</v>
      </c>
      <c r="E168" s="15" t="s">
        <v>179</v>
      </c>
      <c r="F168" s="15" t="s">
        <v>27</v>
      </c>
      <c r="G168">
        <v>1</v>
      </c>
      <c r="H168" s="16">
        <v>0.8</v>
      </c>
      <c r="I168" s="16">
        <v>0.8</v>
      </c>
      <c r="J168" s="16">
        <v>1200</v>
      </c>
      <c r="K168" s="16">
        <v>0</v>
      </c>
      <c r="L168" s="16">
        <v>0</v>
      </c>
      <c r="M168" s="16">
        <f>IF(TableauB15[[#This Row],[ETP_FH]]&gt;0,IF(TableauB15[[#This Row],[ETP]]=TableauB15[[#This Row],[ETP_FH]],1,IF(TableauB15[[#This Row],[ETP]]=1,TableauB15[[#This Row],[ETP_FH]],IFERROR((TableauB15[[#This Row],[ETP_FH]]/TableauB15[[#This Row],[ETP]]),0)*1)),0)</f>
        <v>1</v>
      </c>
      <c r="N168" s="16">
        <f>IF(TableauB15[[#This Row],[ETP_FH]]&lt;0.001,0,1)</f>
        <v>1</v>
      </c>
      <c r="O16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16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168" s="170" t="str">
        <f>_xll.Assistant.XL.RIK_AC("INF04__;INF04@E=0,S=1253,G=0,T=0,P=0:@R=A,S=1260,V={0}:R=B,S=1018,V={1}:R=C,S=1092,V={2}:R=D,S=1014,V={3}:R=E,S=1260,V={4}:",$C$2,$P$14,$C$4,$D168,$B168)</f>
        <v/>
      </c>
      <c r="R168" s="16" t="str">
        <f>_xll.Assistant.XL.RIK_AC("INF04__;INF04@E=0,S=42,G=0,T=0,P=0:@R=A,S=1260,V={0}:R=B,S=1018,V={1}:R=C,S=1092,V={2}:R=D,S=1014,V={3}:R=E,S=1260,V={4}:",$C$2,$R$14,$C$4,$D168,$B168)</f>
        <v/>
      </c>
      <c r="S168" s="16" t="str">
        <f>_xll.Assistant.XL.RIK_AC("INF04__;INF04@E=0,S=1064,G=0,T=0,P=0:@R=A,S=1260,V={0}:R=B,S=1018,V={1}:R=C,S=1092,V={2}:R=D,S=1014,V={3}:R=E,S=1260,V={4}:",$C$2,$R$14,$C$4,$D168,$B168)</f>
        <v/>
      </c>
      <c r="T168" s="16" t="str">
        <f>_xll.Assistant.XL.RIK_AC("INF04__;INF04@E=0,S=49,G=0,T=0,P=0:@R=A,S=1260,V={0}:R=B,S=1018,V={1}:R=C,S=1092,V={2}:R=D,S=1014,V={3}:R=E,S=1260,V={4}:R=F,S=48,V={5}:",$C$2,$R$14,$C$4,$D168,$B168,T$14)</f>
        <v>Catégorie 1</v>
      </c>
      <c r="U168" s="16" t="str">
        <f>_xll.Assistant.XL.RIK_AC("INF04__;INF04@E=0,S=1076,G=0,T=0,P=0:@R=A,S=1260,V={0}:R=B,S=1018,V={1}:R=C,S=1092,V={2}:R=D,S=1014,V={3}:R=E,S=1260,V={4}:",$C$2,$R$14,$C$4,$D168,$B168)</f>
        <v/>
      </c>
      <c r="V168" s="16">
        <f>IFERROR(IF(TableauB15[[#This Row],[Rémunération annuelle ETP]]&gt;0,SUM(1/COUNTIF(TableauB15[Nom et Prénom],TableauB15[Nom et Prénom])),0),0)</f>
        <v>8.3333333333333329E-2</v>
      </c>
      <c r="W16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69" spans="2:23" x14ac:dyDescent="0.3">
      <c r="B169" s="15" t="s">
        <v>151</v>
      </c>
      <c r="C169" s="15">
        <v>201805</v>
      </c>
      <c r="D169" s="15" t="s">
        <v>180</v>
      </c>
      <c r="E169" s="15" t="s">
        <v>181</v>
      </c>
      <c r="F169" s="15" t="s">
        <v>28</v>
      </c>
      <c r="G169">
        <v>1</v>
      </c>
      <c r="H169" s="16">
        <v>1</v>
      </c>
      <c r="I169" s="16">
        <v>1</v>
      </c>
      <c r="J169" s="16">
        <v>3000</v>
      </c>
      <c r="K169" s="16">
        <v>0</v>
      </c>
      <c r="L169" s="16">
        <v>0</v>
      </c>
      <c r="M169" s="16">
        <f>IF(TableauB15[[#This Row],[ETP_FH]]&gt;0,IF(TableauB15[[#This Row],[ETP]]=TableauB15[[#This Row],[ETP_FH]],1,IF(TableauB15[[#This Row],[ETP]]=1,TableauB15[[#This Row],[ETP_FH]],IFERROR((TableauB15[[#This Row],[ETP_FH]]/TableauB15[[#This Row],[ETP]]),0)*1)),0)</f>
        <v>1</v>
      </c>
      <c r="N169" s="16">
        <f>IF(TableauB15[[#This Row],[ETP_FH]]&lt;0.001,0,1)</f>
        <v>1</v>
      </c>
      <c r="O16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3000</v>
      </c>
      <c r="P16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169" s="170" t="str">
        <f>_xll.Assistant.XL.RIK_AC("INF04__;INF04@E=0,S=1253,G=0,T=0,P=0:@R=A,S=1260,V={0}:R=B,S=1018,V={1}:R=C,S=1092,V={2}:R=D,S=1014,V={3}:R=E,S=1260,V={4}:",$C$2,$P$14,$C$4,$D169,$B169)</f>
        <v/>
      </c>
      <c r="R169" s="16" t="str">
        <f>_xll.Assistant.XL.RIK_AC("INF04__;INF04@E=0,S=42,G=0,T=0,P=0:@R=A,S=1260,V={0}:R=B,S=1018,V={1}:R=C,S=1092,V={2}:R=D,S=1014,V={3}:R=E,S=1260,V={4}:",$C$2,$R$14,$C$4,$D169,$B169)</f>
        <v/>
      </c>
      <c r="S169" s="16" t="str">
        <f>_xll.Assistant.XL.RIK_AC("INF04__;INF04@E=0,S=1064,G=0,T=0,P=0:@R=A,S=1260,V={0}:R=B,S=1018,V={1}:R=C,S=1092,V={2}:R=D,S=1014,V={3}:R=E,S=1260,V={4}:",$C$2,$R$14,$C$4,$D169,$B169)</f>
        <v/>
      </c>
      <c r="T169" s="16" t="str">
        <f>_xll.Assistant.XL.RIK_AC("INF04__;INF04@E=0,S=49,G=0,T=0,P=0:@R=A,S=1260,V={0}:R=B,S=1018,V={1}:R=C,S=1092,V={2}:R=D,S=1014,V={3}:R=E,S=1260,V={4}:R=F,S=48,V={5}:",$C$2,$R$14,$C$4,$D169,$B169,T$14)</f>
        <v>Catégorie 3</v>
      </c>
      <c r="U169" s="16" t="str">
        <f>_xll.Assistant.XL.RIK_AC("INF04__;INF04@E=0,S=1076,G=0,T=0,P=0:@R=A,S=1260,V={0}:R=B,S=1018,V={1}:R=C,S=1092,V={2}:R=D,S=1014,V={3}:R=E,S=1260,V={4}:",$C$2,$R$14,$C$4,$D169,$B169)</f>
        <v/>
      </c>
      <c r="V169" s="16">
        <f>IFERROR(IF(TableauB15[[#This Row],[Rémunération annuelle ETP]]&gt;0,SUM(1/COUNTIF(TableauB15[Nom et Prénom],TableauB15[Nom et Prénom])),0),0)</f>
        <v>8.3333333333333329E-2</v>
      </c>
      <c r="W16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0" spans="2:23" x14ac:dyDescent="0.3">
      <c r="B170" s="15" t="s">
        <v>151</v>
      </c>
      <c r="C170" s="15">
        <v>201805</v>
      </c>
      <c r="D170" s="15" t="s">
        <v>182</v>
      </c>
      <c r="E170" s="15" t="s">
        <v>183</v>
      </c>
      <c r="F170" s="15" t="s">
        <v>28</v>
      </c>
      <c r="G170">
        <v>1</v>
      </c>
      <c r="H170" s="16">
        <v>1</v>
      </c>
      <c r="I170" s="16">
        <v>1</v>
      </c>
      <c r="J170" s="16">
        <v>2500</v>
      </c>
      <c r="K170" s="16">
        <v>0</v>
      </c>
      <c r="L170" s="16">
        <v>0</v>
      </c>
      <c r="M170" s="16">
        <f>IF(TableauB15[[#This Row],[ETP_FH]]&gt;0,IF(TableauB15[[#This Row],[ETP]]=TableauB15[[#This Row],[ETP_FH]],1,IF(TableauB15[[#This Row],[ETP]]=1,TableauB15[[#This Row],[ETP_FH]],IFERROR((TableauB15[[#This Row],[ETP_FH]]/TableauB15[[#This Row],[ETP]]),0)*1)),0)</f>
        <v>1</v>
      </c>
      <c r="N170" s="16">
        <f>IF(TableauB15[[#This Row],[ETP_FH]]&lt;0.001,0,1)</f>
        <v>1</v>
      </c>
      <c r="O17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7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170" s="170" t="str">
        <f>_xll.Assistant.XL.RIK_AC("INF04__;INF04@E=0,S=1253,G=0,T=0,P=0:@R=A,S=1260,V={0}:R=B,S=1018,V={1}:R=C,S=1092,V={2}:R=D,S=1014,V={3}:R=E,S=1260,V={4}:",$C$2,$P$14,$C$4,$D170,$B170)</f>
        <v/>
      </c>
      <c r="R170" s="16" t="str">
        <f>_xll.Assistant.XL.RIK_AC("INF04__;INF04@E=0,S=42,G=0,T=0,P=0:@R=A,S=1260,V={0}:R=B,S=1018,V={1}:R=C,S=1092,V={2}:R=D,S=1014,V={3}:R=E,S=1260,V={4}:",$C$2,$R$14,$C$4,$D170,$B170)</f>
        <v/>
      </c>
      <c r="S170" s="16" t="str">
        <f>_xll.Assistant.XL.RIK_AC("INF04__;INF04@E=0,S=1064,G=0,T=0,P=0:@R=A,S=1260,V={0}:R=B,S=1018,V={1}:R=C,S=1092,V={2}:R=D,S=1014,V={3}:R=E,S=1260,V={4}:",$C$2,$R$14,$C$4,$D170,$B170)</f>
        <v>1</v>
      </c>
      <c r="T170" s="16" t="str">
        <f>_xll.Assistant.XL.RIK_AC("INF04__;INF04@E=0,S=49,G=0,T=0,P=0:@R=A,S=1260,V={0}:R=B,S=1018,V={1}:R=C,S=1092,V={2}:R=D,S=1014,V={3}:R=E,S=1260,V={4}:R=F,S=48,V={5}:",$C$2,$R$14,$C$4,$D170,$B170,T$14)</f>
        <v>Catégorie 0</v>
      </c>
      <c r="U170" s="16" t="str">
        <f>_xll.Assistant.XL.RIK_AC("INF04__;INF04@E=0,S=1076,G=0,T=0,P=0:@R=A,S=1260,V={0}:R=B,S=1018,V={1}:R=C,S=1092,V={2}:R=D,S=1014,V={3}:R=E,S=1260,V={4}:",$C$2,$R$14,$C$4,$D170,$B170)</f>
        <v/>
      </c>
      <c r="V170" s="16">
        <f>IFERROR(IF(TableauB15[[#This Row],[Rémunération annuelle ETP]]&gt;0,SUM(1/COUNTIF(TableauB15[Nom et Prénom],TableauB15[Nom et Prénom])),0),0)</f>
        <v>8.3333333333333329E-2</v>
      </c>
      <c r="W17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1" spans="2:23" x14ac:dyDescent="0.3">
      <c r="B171" s="15" t="s">
        <v>151</v>
      </c>
      <c r="C171" s="15">
        <v>201805</v>
      </c>
      <c r="D171" s="15" t="s">
        <v>184</v>
      </c>
      <c r="E171" s="15" t="s">
        <v>185</v>
      </c>
      <c r="F171" s="15" t="s">
        <v>27</v>
      </c>
      <c r="G171">
        <v>1</v>
      </c>
      <c r="H171" s="16">
        <v>1</v>
      </c>
      <c r="I171" s="16">
        <v>1</v>
      </c>
      <c r="J171" s="16">
        <v>3100</v>
      </c>
      <c r="K171" s="16">
        <v>0</v>
      </c>
      <c r="L171" s="16">
        <v>0</v>
      </c>
      <c r="M171" s="16">
        <f>IF(TableauB15[[#This Row],[ETP_FH]]&gt;0,IF(TableauB15[[#This Row],[ETP]]=TableauB15[[#This Row],[ETP_FH]],1,IF(TableauB15[[#This Row],[ETP]]=1,TableauB15[[#This Row],[ETP_FH]],IFERROR((TableauB15[[#This Row],[ETP_FH]]/TableauB15[[#This Row],[ETP]]),0)*1)),0)</f>
        <v>1</v>
      </c>
      <c r="N171" s="16">
        <f>IF(TableauB15[[#This Row],[ETP_FH]]&lt;0.001,0,1)</f>
        <v>1</v>
      </c>
      <c r="O17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3100</v>
      </c>
      <c r="P17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171" s="170" t="str">
        <f>_xll.Assistant.XL.RIK_AC("INF04__;INF04@E=0,S=1253,G=0,T=0,P=0:@R=A,S=1260,V={0}:R=B,S=1018,V={1}:R=C,S=1092,V={2}:R=D,S=1014,V={3}:R=E,S=1260,V={4}:",$C$2,$P$14,$C$4,$D171,$B171)</f>
        <v/>
      </c>
      <c r="R171" s="16" t="str">
        <f>_xll.Assistant.XL.RIK_AC("INF04__;INF04@E=0,S=42,G=0,T=0,P=0:@R=A,S=1260,V={0}:R=B,S=1018,V={1}:R=C,S=1092,V={2}:R=D,S=1014,V={3}:R=E,S=1260,V={4}:",$C$2,$R$14,$C$4,$D171,$B171)</f>
        <v/>
      </c>
      <c r="S171" s="16" t="str">
        <f>_xll.Assistant.XL.RIK_AC("INF04__;INF04@E=0,S=1064,G=0,T=0,P=0:@R=A,S=1260,V={0}:R=B,S=1018,V={1}:R=C,S=1092,V={2}:R=D,S=1014,V={3}:R=E,S=1260,V={4}:",$C$2,$R$14,$C$4,$D171,$B171)</f>
        <v/>
      </c>
      <c r="T171" s="16" t="str">
        <f>_xll.Assistant.XL.RIK_AC("INF04__;INF04@E=0,S=49,G=0,T=0,P=0:@R=A,S=1260,V={0}:R=B,S=1018,V={1}:R=C,S=1092,V={2}:R=D,S=1014,V={3}:R=E,S=1260,V={4}:R=F,S=48,V={5}:",$C$2,$R$14,$C$4,$D171,$B171,T$14)</f>
        <v>Catégorie 3</v>
      </c>
      <c r="U171" s="16" t="str">
        <f>_xll.Assistant.XL.RIK_AC("INF04__;INF04@E=0,S=1076,G=0,T=0,P=0:@R=A,S=1260,V={0}:R=B,S=1018,V={1}:R=C,S=1092,V={2}:R=D,S=1014,V={3}:R=E,S=1260,V={4}:",$C$2,$R$14,$C$4,$D171,$B171)</f>
        <v/>
      </c>
      <c r="V171" s="16">
        <f>IFERROR(IF(TableauB15[[#This Row],[Rémunération annuelle ETP]]&gt;0,SUM(1/COUNTIF(TableauB15[Nom et Prénom],TableauB15[Nom et Prénom])),0),0)</f>
        <v>8.3333333333333329E-2</v>
      </c>
      <c r="W17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2" spans="2:23" x14ac:dyDescent="0.3">
      <c r="B172" s="15" t="s">
        <v>151</v>
      </c>
      <c r="C172" s="15">
        <v>201805</v>
      </c>
      <c r="D172" s="15" t="s">
        <v>186</v>
      </c>
      <c r="E172" s="15" t="s">
        <v>187</v>
      </c>
      <c r="F172" s="15" t="s">
        <v>27</v>
      </c>
      <c r="G172">
        <v>1</v>
      </c>
      <c r="H172" s="16">
        <v>0.8</v>
      </c>
      <c r="I172" s="16">
        <v>0.8</v>
      </c>
      <c r="J172" s="16">
        <v>3200</v>
      </c>
      <c r="K172" s="16">
        <v>0</v>
      </c>
      <c r="L172" s="16">
        <v>0</v>
      </c>
      <c r="M172" s="16">
        <f>IF(TableauB15[[#This Row],[ETP_FH]]&gt;0,IF(TableauB15[[#This Row],[ETP]]=TableauB15[[#This Row],[ETP_FH]],1,IF(TableauB15[[#This Row],[ETP]]=1,TableauB15[[#This Row],[ETP_FH]],IFERROR((TableauB15[[#This Row],[ETP_FH]]/TableauB15[[#This Row],[ETP]]),0)*1)),0)</f>
        <v>1</v>
      </c>
      <c r="N172" s="16">
        <f>IF(TableauB15[[#This Row],[ETP_FH]]&lt;0.001,0,1)</f>
        <v>1</v>
      </c>
      <c r="O17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4000</v>
      </c>
      <c r="P17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172" s="170" t="str">
        <f>_xll.Assistant.XL.RIK_AC("INF04__;INF04@E=0,S=1253,G=0,T=0,P=0:@R=A,S=1260,V={0}:R=B,S=1018,V={1}:R=C,S=1092,V={2}:R=D,S=1014,V={3}:R=E,S=1260,V={4}:",$C$2,$P$14,$C$4,$D172,$B172)</f>
        <v/>
      </c>
      <c r="R172" s="16" t="str">
        <f>_xll.Assistant.XL.RIK_AC("INF04__;INF04@E=0,S=42,G=0,T=0,P=0:@R=A,S=1260,V={0}:R=B,S=1018,V={1}:R=C,S=1092,V={2}:R=D,S=1014,V={3}:R=E,S=1260,V={4}:",$C$2,$R$14,$C$4,$D172,$B172)</f>
        <v/>
      </c>
      <c r="S172" s="16" t="str">
        <f>_xll.Assistant.XL.RIK_AC("INF04__;INF04@E=0,S=1064,G=0,T=0,P=0:@R=A,S=1260,V={0}:R=B,S=1018,V={1}:R=C,S=1092,V={2}:R=D,S=1014,V={3}:R=E,S=1260,V={4}:",$C$2,$R$14,$C$4,$D172,$B172)</f>
        <v/>
      </c>
      <c r="T172" s="16" t="str">
        <f>_xll.Assistant.XL.RIK_AC("INF04__;INF04@E=0,S=49,G=0,T=0,P=0:@R=A,S=1260,V={0}:R=B,S=1018,V={1}:R=C,S=1092,V={2}:R=D,S=1014,V={3}:R=E,S=1260,V={4}:R=F,S=48,V={5}:",$C$2,$R$14,$C$4,$D172,$B172,T$14)</f>
        <v>Catégorie 2</v>
      </c>
      <c r="U172" s="16" t="str">
        <f>_xll.Assistant.XL.RIK_AC("INF04__;INF04@E=0,S=1076,G=0,T=0,P=0:@R=A,S=1260,V={0}:R=B,S=1018,V={1}:R=C,S=1092,V={2}:R=D,S=1014,V={3}:R=E,S=1260,V={4}:",$C$2,$R$14,$C$4,$D172,$B172)</f>
        <v/>
      </c>
      <c r="V172" s="16">
        <f>IFERROR(IF(TableauB15[[#This Row],[Rémunération annuelle ETP]]&gt;0,SUM(1/COUNTIF(TableauB15[Nom et Prénom],TableauB15[Nom et Prénom])),0),0)</f>
        <v>8.3333333333333329E-2</v>
      </c>
      <c r="W17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3" spans="2:23" x14ac:dyDescent="0.3">
      <c r="B173" s="15" t="s">
        <v>151</v>
      </c>
      <c r="C173" s="15">
        <v>201805</v>
      </c>
      <c r="D173" s="15" t="s">
        <v>188</v>
      </c>
      <c r="E173" s="15" t="s">
        <v>189</v>
      </c>
      <c r="F173" s="15" t="s">
        <v>27</v>
      </c>
      <c r="G173">
        <v>1</v>
      </c>
      <c r="H173" s="16">
        <v>1</v>
      </c>
      <c r="I173" s="16">
        <v>1</v>
      </c>
      <c r="J173" s="16">
        <v>2300</v>
      </c>
      <c r="K173" s="16">
        <v>0</v>
      </c>
      <c r="L173" s="16">
        <v>0</v>
      </c>
      <c r="M173" s="16">
        <f>IF(TableauB15[[#This Row],[ETP_FH]]&gt;0,IF(TableauB15[[#This Row],[ETP]]=TableauB15[[#This Row],[ETP_FH]],1,IF(TableauB15[[#This Row],[ETP]]=1,TableauB15[[#This Row],[ETP_FH]],IFERROR((TableauB15[[#This Row],[ETP_FH]]/TableauB15[[#This Row],[ETP]]),0)*1)),0)</f>
        <v>1</v>
      </c>
      <c r="N173" s="16">
        <f>IF(TableauB15[[#This Row],[ETP_FH]]&lt;0.001,0,1)</f>
        <v>1</v>
      </c>
      <c r="O17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7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73" s="170" t="str">
        <f>_xll.Assistant.XL.RIK_AC("INF04__;INF04@E=0,S=1253,G=0,T=0,P=0:@R=A,S=1260,V={0}:R=B,S=1018,V={1}:R=C,S=1092,V={2}:R=D,S=1014,V={3}:R=E,S=1260,V={4}:",$C$2,$P$14,$C$4,$D173,$B173)</f>
        <v/>
      </c>
      <c r="R173" s="16" t="str">
        <f>_xll.Assistant.XL.RIK_AC("INF04__;INF04@E=0,S=42,G=0,T=0,P=0:@R=A,S=1260,V={0}:R=B,S=1018,V={1}:R=C,S=1092,V={2}:R=D,S=1014,V={3}:R=E,S=1260,V={4}:",$C$2,$R$14,$C$4,$D173,$B173)</f>
        <v/>
      </c>
      <c r="S173" s="16" t="str">
        <f>_xll.Assistant.XL.RIK_AC("INF04__;INF04@E=0,S=1064,G=0,T=0,P=0:@R=A,S=1260,V={0}:R=B,S=1018,V={1}:R=C,S=1092,V={2}:R=D,S=1014,V={3}:R=E,S=1260,V={4}:",$C$2,$R$14,$C$4,$D173,$B173)</f>
        <v/>
      </c>
      <c r="T173" s="16" t="str">
        <f>_xll.Assistant.XL.RIK_AC("INF04__;INF04@E=0,S=49,G=0,T=0,P=0:@R=A,S=1260,V={0}:R=B,S=1018,V={1}:R=C,S=1092,V={2}:R=D,S=1014,V={3}:R=E,S=1260,V={4}:R=F,S=48,V={5}:",$C$2,$R$14,$C$4,$D173,$B173,T$14)</f>
        <v>Catégorie 0</v>
      </c>
      <c r="U173" s="16" t="str">
        <f>_xll.Assistant.XL.RIK_AC("INF04__;INF04@E=0,S=1076,G=0,T=0,P=0:@R=A,S=1260,V={0}:R=B,S=1018,V={1}:R=C,S=1092,V={2}:R=D,S=1014,V={3}:R=E,S=1260,V={4}:",$C$2,$R$14,$C$4,$D173,$B173)</f>
        <v/>
      </c>
      <c r="V173" s="16">
        <f>IFERROR(IF(TableauB15[[#This Row],[Rémunération annuelle ETP]]&gt;0,SUM(1/COUNTIF(TableauB15[Nom et Prénom],TableauB15[Nom et Prénom])),0),0)</f>
        <v>8.3333333333333329E-2</v>
      </c>
      <c r="W17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4" spans="2:23" x14ac:dyDescent="0.3">
      <c r="B174" s="15" t="s">
        <v>151</v>
      </c>
      <c r="C174" s="15">
        <v>201805</v>
      </c>
      <c r="D174" s="15" t="s">
        <v>190</v>
      </c>
      <c r="E174" s="15" t="s">
        <v>191</v>
      </c>
      <c r="F174" s="15" t="s">
        <v>27</v>
      </c>
      <c r="G174">
        <v>1</v>
      </c>
      <c r="H174" s="16">
        <v>1</v>
      </c>
      <c r="I174" s="16">
        <v>1</v>
      </c>
      <c r="J174" s="16">
        <v>2400</v>
      </c>
      <c r="K174" s="16">
        <v>0</v>
      </c>
      <c r="L174" s="16">
        <v>0</v>
      </c>
      <c r="M174" s="16">
        <f>IF(TableauB15[[#This Row],[ETP_FH]]&gt;0,IF(TableauB15[[#This Row],[ETP]]=TableauB15[[#This Row],[ETP_FH]],1,IF(TableauB15[[#This Row],[ETP]]=1,TableauB15[[#This Row],[ETP_FH]],IFERROR((TableauB15[[#This Row],[ETP_FH]]/TableauB15[[#This Row],[ETP]]),0)*1)),0)</f>
        <v>1</v>
      </c>
      <c r="N174" s="16">
        <f>IF(TableauB15[[#This Row],[ETP_FH]]&lt;0.001,0,1)</f>
        <v>1</v>
      </c>
      <c r="O17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7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74" s="170" t="str">
        <f>_xll.Assistant.XL.RIK_AC("INF04__;INF04@E=0,S=1253,G=0,T=0,P=0:@R=A,S=1260,V={0}:R=B,S=1018,V={1}:R=C,S=1092,V={2}:R=D,S=1014,V={3}:R=E,S=1260,V={4}:",$C$2,$P$14,$C$4,$D174,$B174)</f>
        <v/>
      </c>
      <c r="R174" s="16" t="str">
        <f>_xll.Assistant.XL.RIK_AC("INF04__;INF04@E=0,S=42,G=0,T=0,P=0:@R=A,S=1260,V={0}:R=B,S=1018,V={1}:R=C,S=1092,V={2}:R=D,S=1014,V={3}:R=E,S=1260,V={4}:",$C$2,$R$14,$C$4,$D174,$B174)</f>
        <v/>
      </c>
      <c r="S174" s="16" t="str">
        <f>_xll.Assistant.XL.RIK_AC("INF04__;INF04@E=0,S=1064,G=0,T=0,P=0:@R=A,S=1260,V={0}:R=B,S=1018,V={1}:R=C,S=1092,V={2}:R=D,S=1014,V={3}:R=E,S=1260,V={4}:",$C$2,$R$14,$C$4,$D174,$B174)</f>
        <v/>
      </c>
      <c r="T174" s="16" t="str">
        <f>_xll.Assistant.XL.RIK_AC("INF04__;INF04@E=0,S=49,G=0,T=0,P=0:@R=A,S=1260,V={0}:R=B,S=1018,V={1}:R=C,S=1092,V={2}:R=D,S=1014,V={3}:R=E,S=1260,V={4}:R=F,S=48,V={5}:",$C$2,$R$14,$C$4,$D174,$B174,T$14)</f>
        <v>Catégorie 0</v>
      </c>
      <c r="U174" s="16" t="str">
        <f>_xll.Assistant.XL.RIK_AC("INF04__;INF04@E=0,S=1076,G=0,T=0,P=0:@R=A,S=1260,V={0}:R=B,S=1018,V={1}:R=C,S=1092,V={2}:R=D,S=1014,V={3}:R=E,S=1260,V={4}:",$C$2,$R$14,$C$4,$D174,$B174)</f>
        <v/>
      </c>
      <c r="V174" s="16">
        <f>IFERROR(IF(TableauB15[[#This Row],[Rémunération annuelle ETP]]&gt;0,SUM(1/COUNTIF(TableauB15[Nom et Prénom],TableauB15[Nom et Prénom])),0),0)</f>
        <v>8.3333333333333329E-2</v>
      </c>
      <c r="W17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5" spans="2:23" x14ac:dyDescent="0.3">
      <c r="B175" s="15" t="s">
        <v>151</v>
      </c>
      <c r="C175" s="15">
        <v>201805</v>
      </c>
      <c r="D175" s="15" t="s">
        <v>192</v>
      </c>
      <c r="E175" s="15" t="s">
        <v>193</v>
      </c>
      <c r="F175" s="15" t="s">
        <v>27</v>
      </c>
      <c r="G175">
        <v>1</v>
      </c>
      <c r="H175" s="16">
        <v>1</v>
      </c>
      <c r="I175" s="16">
        <v>1</v>
      </c>
      <c r="J175" s="16">
        <v>2500</v>
      </c>
      <c r="K175" s="16">
        <v>0</v>
      </c>
      <c r="L175" s="16">
        <v>0</v>
      </c>
      <c r="M175" s="16">
        <f>IF(TableauB15[[#This Row],[ETP_FH]]&gt;0,IF(TableauB15[[#This Row],[ETP]]=TableauB15[[#This Row],[ETP_FH]],1,IF(TableauB15[[#This Row],[ETP]]=1,TableauB15[[#This Row],[ETP_FH]],IFERROR((TableauB15[[#This Row],[ETP_FH]]/TableauB15[[#This Row],[ETP]]),0)*1)),0)</f>
        <v>1</v>
      </c>
      <c r="N175" s="16">
        <f>IF(TableauB15[[#This Row],[ETP_FH]]&lt;0.001,0,1)</f>
        <v>1</v>
      </c>
      <c r="O17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7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75" s="170" t="str">
        <f>_xll.Assistant.XL.RIK_AC("INF04__;INF04@E=0,S=1253,G=0,T=0,P=0:@R=A,S=1260,V={0}:R=B,S=1018,V={1}:R=C,S=1092,V={2}:R=D,S=1014,V={3}:R=E,S=1260,V={4}:",$C$2,$P$14,$C$4,$D175,$B175)</f>
        <v/>
      </c>
      <c r="R175" s="16" t="str">
        <f>_xll.Assistant.XL.RIK_AC("INF04__;INF04@E=0,S=42,G=0,T=0,P=0:@R=A,S=1260,V={0}:R=B,S=1018,V={1}:R=C,S=1092,V={2}:R=D,S=1014,V={3}:R=E,S=1260,V={4}:",$C$2,$R$14,$C$4,$D175,$B175)</f>
        <v/>
      </c>
      <c r="S175" s="16" t="str">
        <f>_xll.Assistant.XL.RIK_AC("INF04__;INF04@E=0,S=1064,G=0,T=0,P=0:@R=A,S=1260,V={0}:R=B,S=1018,V={1}:R=C,S=1092,V={2}:R=D,S=1014,V={3}:R=E,S=1260,V={4}:",$C$2,$R$14,$C$4,$D175,$B175)</f>
        <v/>
      </c>
      <c r="T175" s="16" t="str">
        <f>_xll.Assistant.XL.RIK_AC("INF04__;INF04@E=0,S=49,G=0,T=0,P=0:@R=A,S=1260,V={0}:R=B,S=1018,V={1}:R=C,S=1092,V={2}:R=D,S=1014,V={3}:R=E,S=1260,V={4}:R=F,S=48,V={5}:",$C$2,$R$14,$C$4,$D175,$B175,T$14)</f>
        <v>Catégorie 0</v>
      </c>
      <c r="U175" s="16" t="str">
        <f>_xll.Assistant.XL.RIK_AC("INF04__;INF04@E=0,S=1076,G=0,T=0,P=0:@R=A,S=1260,V={0}:R=B,S=1018,V={1}:R=C,S=1092,V={2}:R=D,S=1014,V={3}:R=E,S=1260,V={4}:",$C$2,$R$14,$C$4,$D175,$B175)</f>
        <v/>
      </c>
      <c r="V175" s="16">
        <f>IFERROR(IF(TableauB15[[#This Row],[Rémunération annuelle ETP]]&gt;0,SUM(1/COUNTIF(TableauB15[Nom et Prénom],TableauB15[Nom et Prénom])),0),0)</f>
        <v>8.3333333333333329E-2</v>
      </c>
      <c r="W17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6" spans="2:23" x14ac:dyDescent="0.3">
      <c r="B176" s="15" t="s">
        <v>151</v>
      </c>
      <c r="C176" s="15">
        <v>201805</v>
      </c>
      <c r="D176" s="15" t="s">
        <v>194</v>
      </c>
      <c r="E176" s="15" t="s">
        <v>195</v>
      </c>
      <c r="F176" s="15" t="s">
        <v>27</v>
      </c>
      <c r="G176">
        <v>1</v>
      </c>
      <c r="H176" s="16">
        <v>1</v>
      </c>
      <c r="I176" s="16">
        <v>1</v>
      </c>
      <c r="J176" s="16">
        <v>3300</v>
      </c>
      <c r="K176" s="16">
        <v>0</v>
      </c>
      <c r="L176" s="16">
        <v>0</v>
      </c>
      <c r="M176" s="16">
        <f>IF(TableauB15[[#This Row],[ETP_FH]]&gt;0,IF(TableauB15[[#This Row],[ETP]]=TableauB15[[#This Row],[ETP_FH]],1,IF(TableauB15[[#This Row],[ETP]]=1,TableauB15[[#This Row],[ETP_FH]],IFERROR((TableauB15[[#This Row],[ETP_FH]]/TableauB15[[#This Row],[ETP]]),0)*1)),0)</f>
        <v>1</v>
      </c>
      <c r="N176" s="16">
        <f>IF(TableauB15[[#This Row],[ETP_FH]]&lt;0.001,0,1)</f>
        <v>1</v>
      </c>
      <c r="O17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17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176" s="170" t="str">
        <f>_xll.Assistant.XL.RIK_AC("INF04__;INF04@E=0,S=1253,G=0,T=0,P=0:@R=A,S=1260,V={0}:R=B,S=1018,V={1}:R=C,S=1092,V={2}:R=D,S=1014,V={3}:R=E,S=1260,V={4}:",$C$2,$P$14,$C$4,$D176,$B176)</f>
        <v/>
      </c>
      <c r="R176" s="16" t="str">
        <f>_xll.Assistant.XL.RIK_AC("INF04__;INF04@E=0,S=42,G=0,T=0,P=0:@R=A,S=1260,V={0}:R=B,S=1018,V={1}:R=C,S=1092,V={2}:R=D,S=1014,V={3}:R=E,S=1260,V={4}:",$C$2,$R$14,$C$4,$D176,$B176)</f>
        <v/>
      </c>
      <c r="S176" s="16" t="str">
        <f>_xll.Assistant.XL.RIK_AC("INF04__;INF04@E=0,S=1064,G=0,T=0,P=0:@R=A,S=1260,V={0}:R=B,S=1018,V={1}:R=C,S=1092,V={2}:R=D,S=1014,V={3}:R=E,S=1260,V={4}:",$C$2,$R$14,$C$4,$D176,$B176)</f>
        <v/>
      </c>
      <c r="T176" s="16" t="str">
        <f>_xll.Assistant.XL.RIK_AC("INF04__;INF04@E=0,S=49,G=0,T=0,P=0:@R=A,S=1260,V={0}:R=B,S=1018,V={1}:R=C,S=1092,V={2}:R=D,S=1014,V={3}:R=E,S=1260,V={4}:R=F,S=48,V={5}:",$C$2,$R$14,$C$4,$D176,$B176,T$14)</f>
        <v>Catégorie 2</v>
      </c>
      <c r="U176" s="16" t="str">
        <f>_xll.Assistant.XL.RIK_AC("INF04__;INF04@E=0,S=1076,G=0,T=0,P=0:@R=A,S=1260,V={0}:R=B,S=1018,V={1}:R=C,S=1092,V={2}:R=D,S=1014,V={3}:R=E,S=1260,V={4}:",$C$2,$R$14,$C$4,$D176,$B176)</f>
        <v/>
      </c>
      <c r="V176" s="16">
        <f>IFERROR(IF(TableauB15[[#This Row],[Rémunération annuelle ETP]]&gt;0,SUM(1/COUNTIF(TableauB15[Nom et Prénom],TableauB15[Nom et Prénom])),0),0)</f>
        <v>8.3333333333333329E-2</v>
      </c>
      <c r="W17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7" spans="2:23" x14ac:dyDescent="0.3">
      <c r="B177" s="15" t="s">
        <v>151</v>
      </c>
      <c r="C177" s="15">
        <v>201805</v>
      </c>
      <c r="D177" s="15" t="s">
        <v>196</v>
      </c>
      <c r="E177" s="15" t="s">
        <v>197</v>
      </c>
      <c r="F177" s="15" t="s">
        <v>27</v>
      </c>
      <c r="G177">
        <v>1</v>
      </c>
      <c r="H177" s="16">
        <v>1</v>
      </c>
      <c r="I177" s="16">
        <v>1</v>
      </c>
      <c r="J177" s="16">
        <v>3400</v>
      </c>
      <c r="K177" s="16">
        <v>0</v>
      </c>
      <c r="L177" s="16">
        <v>0</v>
      </c>
      <c r="M177" s="16">
        <f>IF(TableauB15[[#This Row],[ETP_FH]]&gt;0,IF(TableauB15[[#This Row],[ETP]]=TableauB15[[#This Row],[ETP_FH]],1,IF(TableauB15[[#This Row],[ETP]]=1,TableauB15[[#This Row],[ETP_FH]],IFERROR((TableauB15[[#This Row],[ETP_FH]]/TableauB15[[#This Row],[ETP]]),0)*1)),0)</f>
        <v>1</v>
      </c>
      <c r="N177" s="16">
        <f>IF(TableauB15[[#This Row],[ETP_FH]]&lt;0.001,0,1)</f>
        <v>1</v>
      </c>
      <c r="O17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3400</v>
      </c>
      <c r="P17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177" s="170" t="str">
        <f>_xll.Assistant.XL.RIK_AC("INF04__;INF04@E=0,S=1253,G=0,T=0,P=0:@R=A,S=1260,V={0}:R=B,S=1018,V={1}:R=C,S=1092,V={2}:R=D,S=1014,V={3}:R=E,S=1260,V={4}:",$C$2,$P$14,$C$4,$D177,$B177)</f>
        <v/>
      </c>
      <c r="R177" s="16" t="str">
        <f>_xll.Assistant.XL.RIK_AC("INF04__;INF04@E=0,S=42,G=0,T=0,P=0:@R=A,S=1260,V={0}:R=B,S=1018,V={1}:R=C,S=1092,V={2}:R=D,S=1014,V={3}:R=E,S=1260,V={4}:",$C$2,$R$14,$C$4,$D177,$B177)</f>
        <v/>
      </c>
      <c r="S177" s="16" t="str">
        <f>_xll.Assistant.XL.RIK_AC("INF04__;INF04@E=0,S=1064,G=0,T=0,P=0:@R=A,S=1260,V={0}:R=B,S=1018,V={1}:R=C,S=1092,V={2}:R=D,S=1014,V={3}:R=E,S=1260,V={4}:",$C$2,$R$14,$C$4,$D177,$B177)</f>
        <v/>
      </c>
      <c r="T177" s="16" t="str">
        <f>_xll.Assistant.XL.RIK_AC("INF04__;INF04@E=0,S=49,G=0,T=0,P=0:@R=A,S=1260,V={0}:R=B,S=1018,V={1}:R=C,S=1092,V={2}:R=D,S=1014,V={3}:R=E,S=1260,V={4}:R=F,S=48,V={5}:",$C$2,$R$14,$C$4,$D177,$B177,T$14)</f>
        <v>Catégorie 2</v>
      </c>
      <c r="U177" s="16" t="str">
        <f>_xll.Assistant.XL.RIK_AC("INF04__;INF04@E=0,S=1076,G=0,T=0,P=0:@R=A,S=1260,V={0}:R=B,S=1018,V={1}:R=C,S=1092,V={2}:R=D,S=1014,V={3}:R=E,S=1260,V={4}:",$C$2,$R$14,$C$4,$D177,$B177)</f>
        <v/>
      </c>
      <c r="V177" s="16">
        <f>IFERROR(IF(TableauB15[[#This Row],[Rémunération annuelle ETP]]&gt;0,SUM(1/COUNTIF(TableauB15[Nom et Prénom],TableauB15[Nom et Prénom])),0),0)</f>
        <v>8.3333333333333329E-2</v>
      </c>
      <c r="W17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8" spans="2:23" x14ac:dyDescent="0.3">
      <c r="B178" s="15" t="s">
        <v>151</v>
      </c>
      <c r="C178" s="15">
        <v>201805</v>
      </c>
      <c r="D178" s="15" t="s">
        <v>198</v>
      </c>
      <c r="E178" s="15" t="s">
        <v>199</v>
      </c>
      <c r="F178" s="15" t="s">
        <v>27</v>
      </c>
      <c r="G178">
        <v>1</v>
      </c>
      <c r="H178" s="16">
        <v>1</v>
      </c>
      <c r="I178" s="16">
        <v>1</v>
      </c>
      <c r="J178" s="16">
        <v>3500</v>
      </c>
      <c r="K178" s="16">
        <v>0</v>
      </c>
      <c r="L178" s="16">
        <v>0</v>
      </c>
      <c r="M178" s="16">
        <f>IF(TableauB15[[#This Row],[ETP_FH]]&gt;0,IF(TableauB15[[#This Row],[ETP]]=TableauB15[[#This Row],[ETP_FH]],1,IF(TableauB15[[#This Row],[ETP]]=1,TableauB15[[#This Row],[ETP_FH]],IFERROR((TableauB15[[#This Row],[ETP_FH]]/TableauB15[[#This Row],[ETP]]),0)*1)),0)</f>
        <v>1</v>
      </c>
      <c r="N178" s="16">
        <f>IF(TableauB15[[#This Row],[ETP_FH]]&lt;0.001,0,1)</f>
        <v>1</v>
      </c>
      <c r="O17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3500</v>
      </c>
      <c r="P17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178" s="170" t="str">
        <f>_xll.Assistant.XL.RIK_AC("INF04__;INF04@E=0,S=1253,G=0,T=0,P=0:@R=A,S=1260,V={0}:R=B,S=1018,V={1}:R=C,S=1092,V={2}:R=D,S=1014,V={3}:R=E,S=1260,V={4}:",$C$2,$P$14,$C$4,$D178,$B178)</f>
        <v/>
      </c>
      <c r="R178" s="16" t="str">
        <f>_xll.Assistant.XL.RIK_AC("INF04__;INF04@E=0,S=42,G=0,T=0,P=0:@R=A,S=1260,V={0}:R=B,S=1018,V={1}:R=C,S=1092,V={2}:R=D,S=1014,V={3}:R=E,S=1260,V={4}:",$C$2,$R$14,$C$4,$D178,$B178)</f>
        <v/>
      </c>
      <c r="S178" s="16" t="str">
        <f>_xll.Assistant.XL.RIK_AC("INF04__;INF04@E=0,S=1064,G=0,T=0,P=0:@R=A,S=1260,V={0}:R=B,S=1018,V={1}:R=C,S=1092,V={2}:R=D,S=1014,V={3}:R=E,S=1260,V={4}:",$C$2,$R$14,$C$4,$D178,$B178)</f>
        <v/>
      </c>
      <c r="T178" s="16" t="str">
        <f>_xll.Assistant.XL.RIK_AC("INF04__;INF04@E=0,S=49,G=0,T=0,P=0:@R=A,S=1260,V={0}:R=B,S=1018,V={1}:R=C,S=1092,V={2}:R=D,S=1014,V={3}:R=E,S=1260,V={4}:R=F,S=48,V={5}:",$C$2,$R$14,$C$4,$D178,$B178,T$14)</f>
        <v>Catégorie 4</v>
      </c>
      <c r="U178" s="16" t="str">
        <f>_xll.Assistant.XL.RIK_AC("INF04__;INF04@E=0,S=1076,G=0,T=0,P=0:@R=A,S=1260,V={0}:R=B,S=1018,V={1}:R=C,S=1092,V={2}:R=D,S=1014,V={3}:R=E,S=1260,V={4}:",$C$2,$R$14,$C$4,$D178,$B178)</f>
        <v/>
      </c>
      <c r="V178" s="16">
        <f>IFERROR(IF(TableauB15[[#This Row],[Rémunération annuelle ETP]]&gt;0,SUM(1/COUNTIF(TableauB15[Nom et Prénom],TableauB15[Nom et Prénom])),0),0)</f>
        <v>8.3333333333333329E-2</v>
      </c>
      <c r="W17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79" spans="2:23" x14ac:dyDescent="0.3">
      <c r="B179" s="15" t="s">
        <v>151</v>
      </c>
      <c r="C179" s="15">
        <v>201805</v>
      </c>
      <c r="D179" s="15" t="s">
        <v>200</v>
      </c>
      <c r="E179" s="15" t="s">
        <v>201</v>
      </c>
      <c r="F179" s="15" t="s">
        <v>28</v>
      </c>
      <c r="G179">
        <v>1</v>
      </c>
      <c r="H179" s="16">
        <v>1</v>
      </c>
      <c r="I179" s="16">
        <v>1.4615384615388814E-4</v>
      </c>
      <c r="J179" s="16">
        <v>1300</v>
      </c>
      <c r="K179" s="16">
        <v>0</v>
      </c>
      <c r="L179" s="16">
        <v>0</v>
      </c>
      <c r="M179" s="16">
        <f>IF(TableauB15[[#This Row],[ETP_FH]]&gt;0,IF(TableauB15[[#This Row],[ETP]]=TableauB15[[#This Row],[ETP_FH]],1,IF(TableauB15[[#This Row],[ETP]]=1,TableauB15[[#This Row],[ETP_FH]],IFERROR((TableauB15[[#This Row],[ETP_FH]]/TableauB15[[#This Row],[ETP]]),0)*1)),0)</f>
        <v>1.4615384615388814E-4</v>
      </c>
      <c r="N179" s="16">
        <f>IF(TableauB15[[#This Row],[ETP_FH]]&lt;0.001,0,1)</f>
        <v>0</v>
      </c>
      <c r="O17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17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179" s="170" t="str">
        <f>_xll.Assistant.XL.RIK_AC("INF04__;INF04@E=0,S=1253,G=0,T=0,P=0:@R=A,S=1260,V={0}:R=B,S=1018,V={1}:R=C,S=1092,V={2}:R=D,S=1014,V={3}:R=E,S=1260,V={4}:",$C$2,$P$14,$C$4,$D179,$B179)</f>
        <v/>
      </c>
      <c r="R179" s="16" t="str">
        <f>_xll.Assistant.XL.RIK_AC("INF04__;INF04@E=0,S=42,G=0,T=0,P=0:@R=A,S=1260,V={0}:R=B,S=1018,V={1}:R=C,S=1092,V={2}:R=D,S=1014,V={3}:R=E,S=1260,V={4}:",$C$2,$R$14,$C$4,$D179,$B179)</f>
        <v/>
      </c>
      <c r="S179" s="16" t="str">
        <f>_xll.Assistant.XL.RIK_AC("INF04__;INF04@E=0,S=1064,G=0,T=0,P=0:@R=A,S=1260,V={0}:R=B,S=1018,V={1}:R=C,S=1092,V={2}:R=D,S=1014,V={3}:R=E,S=1260,V={4}:",$C$2,$R$14,$C$4,$D179,$B179)</f>
        <v/>
      </c>
      <c r="T179" s="16" t="str">
        <f>_xll.Assistant.XL.RIK_AC("INF04__;INF04@E=0,S=49,G=0,T=0,P=0:@R=A,S=1260,V={0}:R=B,S=1018,V={1}:R=C,S=1092,V={2}:R=D,S=1014,V={3}:R=E,S=1260,V={4}:R=F,S=48,V={5}:",$C$2,$R$14,$C$4,$D179,$B179,T$14)</f>
        <v>Catégorie 0</v>
      </c>
      <c r="U179" s="16" t="str">
        <f>_xll.Assistant.XL.RIK_AC("INF04__;INF04@E=0,S=1076,G=0,T=0,P=0:@R=A,S=1260,V={0}:R=B,S=1018,V={1}:R=C,S=1092,V={2}:R=D,S=1014,V={3}:R=E,S=1260,V={4}:",$C$2,$R$14,$C$4,$D179,$B179)</f>
        <v/>
      </c>
      <c r="V179" s="16">
        <f>IFERROR(IF(TableauB15[[#This Row],[Rémunération annuelle ETP]]&gt;0,SUM(1/COUNTIF(TableauB15[Nom et Prénom],TableauB15[Nom et Prénom])),0),0)</f>
        <v>8.3333333333333329E-2</v>
      </c>
      <c r="W17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0" spans="2:23" x14ac:dyDescent="0.3">
      <c r="B180" s="15" t="s">
        <v>151</v>
      </c>
      <c r="C180" s="15">
        <v>201805</v>
      </c>
      <c r="D180" s="15" t="s">
        <v>202</v>
      </c>
      <c r="E180" s="15" t="s">
        <v>203</v>
      </c>
      <c r="F180" s="15" t="s">
        <v>27</v>
      </c>
      <c r="G180">
        <v>1</v>
      </c>
      <c r="H180" s="16">
        <v>1</v>
      </c>
      <c r="I180" s="16">
        <v>1</v>
      </c>
      <c r="J180" s="16">
        <v>1100</v>
      </c>
      <c r="K180" s="16">
        <v>0</v>
      </c>
      <c r="L180" s="16">
        <v>0</v>
      </c>
      <c r="M180" s="16">
        <f>IF(TableauB15[[#This Row],[ETP_FH]]&gt;0,IF(TableauB15[[#This Row],[ETP]]=TableauB15[[#This Row],[ETP_FH]],1,IF(TableauB15[[#This Row],[ETP]]=1,TableauB15[[#This Row],[ETP_FH]],IFERROR((TableauB15[[#This Row],[ETP_FH]]/TableauB15[[#This Row],[ETP]]),0)*1)),0)</f>
        <v>1</v>
      </c>
      <c r="N180" s="16">
        <f>IF(TableauB15[[#This Row],[ETP_FH]]&lt;0.001,0,1)</f>
        <v>1</v>
      </c>
      <c r="O18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8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180" s="170" t="str">
        <f>_xll.Assistant.XL.RIK_AC("INF04__;INF04@E=0,S=1253,G=0,T=0,P=0:@R=A,S=1260,V={0}:R=B,S=1018,V={1}:R=C,S=1092,V={2}:R=D,S=1014,V={3}:R=E,S=1260,V={4}:",$C$2,$P$14,$C$4,$D180,$B180)</f>
        <v/>
      </c>
      <c r="R180" s="16" t="str">
        <f>_xll.Assistant.XL.RIK_AC("INF04__;INF04@E=0,S=42,G=0,T=0,P=0:@R=A,S=1260,V={0}:R=B,S=1018,V={1}:R=C,S=1092,V={2}:R=D,S=1014,V={3}:R=E,S=1260,V={4}:",$C$2,$R$14,$C$4,$D180,$B180)</f>
        <v>Employé</v>
      </c>
      <c r="S180" s="16" t="str">
        <f>_xll.Assistant.XL.RIK_AC("INF04__;INF04@E=0,S=1064,G=0,T=0,P=0:@R=A,S=1260,V={0}:R=B,S=1018,V={1}:R=C,S=1092,V={2}:R=D,S=1014,V={3}:R=E,S=1260,V={4}:",$C$2,$R$14,$C$4,$D180,$B180)</f>
        <v/>
      </c>
      <c r="T180" s="16" t="str">
        <f>_xll.Assistant.XL.RIK_AC("INF04__;INF04@E=0,S=49,G=0,T=0,P=0:@R=A,S=1260,V={0}:R=B,S=1018,V={1}:R=C,S=1092,V={2}:R=D,S=1014,V={3}:R=E,S=1260,V={4}:R=F,S=48,V={5}:",$C$2,$R$14,$C$4,$D180,$B180,T$14)</f>
        <v>Catégorie 0</v>
      </c>
      <c r="U180" s="16" t="str">
        <f>_xll.Assistant.XL.RIK_AC("INF04__;INF04@E=0,S=1076,G=0,T=0,P=0:@R=A,S=1260,V={0}:R=B,S=1018,V={1}:R=C,S=1092,V={2}:R=D,S=1014,V={3}:R=E,S=1260,V={4}:",$C$2,$R$14,$C$4,$D180,$B180)</f>
        <v/>
      </c>
      <c r="V180" s="16">
        <f>IFERROR(IF(TableauB15[[#This Row],[Rémunération annuelle ETP]]&gt;0,SUM(1/COUNTIF(TableauB15[Nom et Prénom],TableauB15[Nom et Prénom])),0),0)</f>
        <v>8.3333333333333329E-2</v>
      </c>
      <c r="W18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1" spans="2:23" x14ac:dyDescent="0.3">
      <c r="B181" s="15" t="s">
        <v>151</v>
      </c>
      <c r="C181" s="15">
        <v>201805</v>
      </c>
      <c r="D181" s="15" t="s">
        <v>204</v>
      </c>
      <c r="E181" s="15" t="s">
        <v>205</v>
      </c>
      <c r="F181" s="15" t="s">
        <v>28</v>
      </c>
      <c r="G181">
        <v>1</v>
      </c>
      <c r="H181" s="16">
        <v>0.8</v>
      </c>
      <c r="I181" s="16">
        <v>0</v>
      </c>
      <c r="J181" s="16">
        <v>1400</v>
      </c>
      <c r="K181" s="16">
        <v>0</v>
      </c>
      <c r="L181" s="16">
        <v>0</v>
      </c>
      <c r="M181" s="16">
        <f>IF(TableauB15[[#This Row],[ETP_FH]]&gt;0,IF(TableauB15[[#This Row],[ETP]]=TableauB15[[#This Row],[ETP_FH]],1,IF(TableauB15[[#This Row],[ETP]]=1,TableauB15[[#This Row],[ETP_FH]],IFERROR((TableauB15[[#This Row],[ETP_FH]]/TableauB15[[#This Row],[ETP]]),0)*1)),0)</f>
        <v>0</v>
      </c>
      <c r="N181" s="16">
        <f>IF(TableauB15[[#This Row],[ETP_FH]]&lt;0.001,0,1)</f>
        <v>0</v>
      </c>
      <c r="O18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18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181" s="170" t="str">
        <f>_xll.Assistant.XL.RIK_AC("INF04__;INF04@E=0,S=1253,G=0,T=0,P=0:@R=A,S=1260,V={0}:R=B,S=1018,V={1}:R=C,S=1092,V={2}:R=D,S=1014,V={3}:R=E,S=1260,V={4}:",$C$2,$P$14,$C$4,$D181,$B181)</f>
        <v/>
      </c>
      <c r="R181" s="16" t="str">
        <f>_xll.Assistant.XL.RIK_AC("INF04__;INF04@E=0,S=42,G=0,T=0,P=0:@R=A,S=1260,V={0}:R=B,S=1018,V={1}:R=C,S=1092,V={2}:R=D,S=1014,V={3}:R=E,S=1260,V={4}:",$C$2,$R$14,$C$4,$D181,$B181)</f>
        <v/>
      </c>
      <c r="S181" s="16" t="str">
        <f>_xll.Assistant.XL.RIK_AC("INF04__;INF04@E=0,S=1064,G=0,T=0,P=0:@R=A,S=1260,V={0}:R=B,S=1018,V={1}:R=C,S=1092,V={2}:R=D,S=1014,V={3}:R=E,S=1260,V={4}:",$C$2,$R$14,$C$4,$D181,$B181)</f>
        <v/>
      </c>
      <c r="T181" s="16" t="str">
        <f>_xll.Assistant.XL.RIK_AC("INF04__;INF04@E=0,S=49,G=0,T=0,P=0:@R=A,S=1260,V={0}:R=B,S=1018,V={1}:R=C,S=1092,V={2}:R=D,S=1014,V={3}:R=E,S=1260,V={4}:R=F,S=48,V={5}:",$C$2,$R$14,$C$4,$D181,$B181,T$14)</f>
        <v>Catégorie 1</v>
      </c>
      <c r="U181" s="16" t="str">
        <f>_xll.Assistant.XL.RIK_AC("INF04__;INF04@E=0,S=1076,G=0,T=0,P=0:@R=A,S=1260,V={0}:R=B,S=1018,V={1}:R=C,S=1092,V={2}:R=D,S=1014,V={3}:R=E,S=1260,V={4}:",$C$2,$R$14,$C$4,$D181,$B181)</f>
        <v/>
      </c>
      <c r="V181" s="16">
        <f>IFERROR(IF(TableauB15[[#This Row],[Rémunération annuelle ETP]]&gt;0,SUM(1/COUNTIF(TableauB15[Nom et Prénom],TableauB15[Nom et Prénom])),0),0)</f>
        <v>8.3333333333333329E-2</v>
      </c>
      <c r="W18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2" spans="2:23" x14ac:dyDescent="0.3">
      <c r="B182" s="15" t="s">
        <v>151</v>
      </c>
      <c r="C182" s="15">
        <v>201805</v>
      </c>
      <c r="D182" s="15" t="s">
        <v>206</v>
      </c>
      <c r="E182" s="15" t="s">
        <v>207</v>
      </c>
      <c r="F182" s="15" t="s">
        <v>28</v>
      </c>
      <c r="G182">
        <v>1</v>
      </c>
      <c r="H182" s="16">
        <v>1</v>
      </c>
      <c r="I182" s="16">
        <v>1</v>
      </c>
      <c r="J182" s="16">
        <v>1500</v>
      </c>
      <c r="K182" s="16">
        <v>0</v>
      </c>
      <c r="L182" s="16">
        <v>0</v>
      </c>
      <c r="M182" s="16">
        <f>IF(TableauB15[[#This Row],[ETP_FH]]&gt;0,IF(TableauB15[[#This Row],[ETP]]=TableauB15[[#This Row],[ETP_FH]],1,IF(TableauB15[[#This Row],[ETP]]=1,TableauB15[[#This Row],[ETP_FH]],IFERROR((TableauB15[[#This Row],[ETP_FH]]/TableauB15[[#This Row],[ETP]]),0)*1)),0)</f>
        <v>1</v>
      </c>
      <c r="N182" s="16">
        <f>IF(TableauB15[[#This Row],[ETP_FH]]&lt;0.001,0,1)</f>
        <v>1</v>
      </c>
      <c r="O18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18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182" s="170" t="str">
        <f>_xll.Assistant.XL.RIK_AC("INF04__;INF04@E=0,S=1253,G=0,T=0,P=0:@R=A,S=1260,V={0}:R=B,S=1018,V={1}:R=C,S=1092,V={2}:R=D,S=1014,V={3}:R=E,S=1260,V={4}:",$C$2,$P$14,$C$4,$D182,$B182)</f>
        <v/>
      </c>
      <c r="R182" s="16" t="str">
        <f>_xll.Assistant.XL.RIK_AC("INF04__;INF04@E=0,S=42,G=0,T=0,P=0:@R=A,S=1260,V={0}:R=B,S=1018,V={1}:R=C,S=1092,V={2}:R=D,S=1014,V={3}:R=E,S=1260,V={4}:",$C$2,$R$14,$C$4,$D182,$B182)</f>
        <v/>
      </c>
      <c r="S182" s="16" t="str">
        <f>_xll.Assistant.XL.RIK_AC("INF04__;INF04@E=0,S=1064,G=0,T=0,P=0:@R=A,S=1260,V={0}:R=B,S=1018,V={1}:R=C,S=1092,V={2}:R=D,S=1014,V={3}:R=E,S=1260,V={4}:",$C$2,$R$14,$C$4,$D182,$B182)</f>
        <v/>
      </c>
      <c r="T182" s="16" t="str">
        <f>_xll.Assistant.XL.RIK_AC("INF04__;INF04@E=0,S=49,G=0,T=0,P=0:@R=A,S=1260,V={0}:R=B,S=1018,V={1}:R=C,S=1092,V={2}:R=D,S=1014,V={3}:R=E,S=1260,V={4}:R=F,S=48,V={5}:",$C$2,$R$14,$C$4,$D182,$B182,T$14)</f>
        <v>Catégorie 1</v>
      </c>
      <c r="U182" s="16" t="str">
        <f>_xll.Assistant.XL.RIK_AC("INF04__;INF04@E=0,S=1076,G=0,T=0,P=0:@R=A,S=1260,V={0}:R=B,S=1018,V={1}:R=C,S=1092,V={2}:R=D,S=1014,V={3}:R=E,S=1260,V={4}:",$C$2,$R$14,$C$4,$D182,$B182)</f>
        <v/>
      </c>
      <c r="V182" s="16">
        <f>IFERROR(IF(TableauB15[[#This Row],[Rémunération annuelle ETP]]&gt;0,SUM(1/COUNTIF(TableauB15[Nom et Prénom],TableauB15[Nom et Prénom])),0),0)</f>
        <v>8.3333333333333329E-2</v>
      </c>
      <c r="W18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3" spans="2:23" x14ac:dyDescent="0.3">
      <c r="B183" s="15" t="s">
        <v>151</v>
      </c>
      <c r="C183" s="15">
        <v>201805</v>
      </c>
      <c r="D183" s="15" t="s">
        <v>208</v>
      </c>
      <c r="E183" s="15" t="s">
        <v>209</v>
      </c>
      <c r="F183" s="15" t="s">
        <v>28</v>
      </c>
      <c r="G183">
        <v>1</v>
      </c>
      <c r="H183" s="16">
        <v>1</v>
      </c>
      <c r="I183" s="16">
        <v>1</v>
      </c>
      <c r="J183" s="16">
        <v>1600</v>
      </c>
      <c r="K183" s="16">
        <v>0</v>
      </c>
      <c r="L183" s="16">
        <v>0</v>
      </c>
      <c r="M183" s="16">
        <f>IF(TableauB15[[#This Row],[ETP_FH]]&gt;0,IF(TableauB15[[#This Row],[ETP]]=TableauB15[[#This Row],[ETP_FH]],1,IF(TableauB15[[#This Row],[ETP]]=1,TableauB15[[#This Row],[ETP_FH]],IFERROR((TableauB15[[#This Row],[ETP_FH]]/TableauB15[[#This Row],[ETP]]),0)*1)),0)</f>
        <v>1</v>
      </c>
      <c r="N183" s="16">
        <f>IF(TableauB15[[#This Row],[ETP_FH]]&lt;0.001,0,1)</f>
        <v>1</v>
      </c>
      <c r="O18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1600</v>
      </c>
      <c r="P18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183" s="170" t="str">
        <f>_xll.Assistant.XL.RIK_AC("INF04__;INF04@E=0,S=1253,G=0,T=0,P=0:@R=A,S=1260,V={0}:R=B,S=1018,V={1}:R=C,S=1092,V={2}:R=D,S=1014,V={3}:R=E,S=1260,V={4}:",$C$2,$P$14,$C$4,$D183,$B183)</f>
        <v/>
      </c>
      <c r="R183" s="16" t="str">
        <f>_xll.Assistant.XL.RIK_AC("INF04__;INF04@E=0,S=42,G=0,T=0,P=0:@R=A,S=1260,V={0}:R=B,S=1018,V={1}:R=C,S=1092,V={2}:R=D,S=1014,V={3}:R=E,S=1260,V={4}:",$C$2,$R$14,$C$4,$D183,$B183)</f>
        <v/>
      </c>
      <c r="S183" s="16" t="str">
        <f>_xll.Assistant.XL.RIK_AC("INF04__;INF04@E=0,S=1064,G=0,T=0,P=0:@R=A,S=1260,V={0}:R=B,S=1018,V={1}:R=C,S=1092,V={2}:R=D,S=1014,V={3}:R=E,S=1260,V={4}:",$C$2,$R$14,$C$4,$D183,$B183)</f>
        <v/>
      </c>
      <c r="T183" s="16" t="str">
        <f>_xll.Assistant.XL.RIK_AC("INF04__;INF04@E=0,S=49,G=0,T=0,P=0:@R=A,S=1260,V={0}:R=B,S=1018,V={1}:R=C,S=1092,V={2}:R=D,S=1014,V={3}:R=E,S=1260,V={4}:R=F,S=48,V={5}:",$C$2,$R$14,$C$4,$D183,$B183,T$14)</f>
        <v>Catégorie 0</v>
      </c>
      <c r="U183" s="16" t="str">
        <f>_xll.Assistant.XL.RIK_AC("INF04__;INF04@E=0,S=1076,G=0,T=0,P=0:@R=A,S=1260,V={0}:R=B,S=1018,V={1}:R=C,S=1092,V={2}:R=D,S=1014,V={3}:R=E,S=1260,V={4}:",$C$2,$R$14,$C$4,$D183,$B183)</f>
        <v/>
      </c>
      <c r="V183" s="16">
        <f>IFERROR(IF(TableauB15[[#This Row],[Rémunération annuelle ETP]]&gt;0,SUM(1/COUNTIF(TableauB15[Nom et Prénom],TableauB15[Nom et Prénom])),0),0)</f>
        <v>8.3333333333333329E-2</v>
      </c>
      <c r="W18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4" spans="2:23" x14ac:dyDescent="0.3">
      <c r="B184" s="15" t="s">
        <v>151</v>
      </c>
      <c r="C184" s="15">
        <v>201805</v>
      </c>
      <c r="D184" s="15" t="s">
        <v>210</v>
      </c>
      <c r="E184" s="15" t="s">
        <v>211</v>
      </c>
      <c r="F184" s="15" t="s">
        <v>27</v>
      </c>
      <c r="G184">
        <v>1</v>
      </c>
      <c r="H184" s="16">
        <v>1</v>
      </c>
      <c r="I184" s="16">
        <v>1</v>
      </c>
      <c r="J184" s="16">
        <v>1700</v>
      </c>
      <c r="K184" s="16">
        <v>0</v>
      </c>
      <c r="L184" s="16">
        <v>0</v>
      </c>
      <c r="M184" s="16">
        <f>IF(TableauB15[[#This Row],[ETP_FH]]&gt;0,IF(TableauB15[[#This Row],[ETP]]=TableauB15[[#This Row],[ETP_FH]],1,IF(TableauB15[[#This Row],[ETP]]=1,TableauB15[[#This Row],[ETP_FH]],IFERROR((TableauB15[[#This Row],[ETP_FH]]/TableauB15[[#This Row],[ETP]]),0)*1)),0)</f>
        <v>1</v>
      </c>
      <c r="N184" s="16">
        <f>IF(TableauB15[[#This Row],[ETP_FH]]&lt;0.001,0,1)</f>
        <v>1</v>
      </c>
      <c r="O18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1700</v>
      </c>
      <c r="P18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184" s="170" t="str">
        <f>_xll.Assistant.XL.RIK_AC("INF04__;INF04@E=0,S=1253,G=0,T=0,P=0:@R=A,S=1260,V={0}:R=B,S=1018,V={1}:R=C,S=1092,V={2}:R=D,S=1014,V={3}:R=E,S=1260,V={4}:",$C$2,$P$14,$C$4,$D184,$B184)</f>
        <v/>
      </c>
      <c r="R184" s="16" t="str">
        <f>_xll.Assistant.XL.RIK_AC("INF04__;INF04@E=0,S=42,G=0,T=0,P=0:@R=A,S=1260,V={0}:R=B,S=1018,V={1}:R=C,S=1092,V={2}:R=D,S=1014,V={3}:R=E,S=1260,V={4}:",$C$2,$R$14,$C$4,$D184,$B184)</f>
        <v/>
      </c>
      <c r="S184" s="16" t="str">
        <f>_xll.Assistant.XL.RIK_AC("INF04__;INF04@E=0,S=1064,G=0,T=0,P=0:@R=A,S=1260,V={0}:R=B,S=1018,V={1}:R=C,S=1092,V={2}:R=D,S=1014,V={3}:R=E,S=1260,V={4}:",$C$2,$R$14,$C$4,$D184,$B184)</f>
        <v/>
      </c>
      <c r="T184" s="16" t="str">
        <f>_xll.Assistant.XL.RIK_AC("INF04__;INF04@E=0,S=49,G=0,T=0,P=0:@R=A,S=1260,V={0}:R=B,S=1018,V={1}:R=C,S=1092,V={2}:R=D,S=1014,V={3}:R=E,S=1260,V={4}:R=F,S=48,V={5}:",$C$2,$R$14,$C$4,$D184,$B184,T$14)</f>
        <v>Catégorie 0</v>
      </c>
      <c r="U184" s="16" t="str">
        <f>_xll.Assistant.XL.RIK_AC("INF04__;INF04@E=0,S=1076,G=0,T=0,P=0:@R=A,S=1260,V={0}:R=B,S=1018,V={1}:R=C,S=1092,V={2}:R=D,S=1014,V={3}:R=E,S=1260,V={4}:",$C$2,$R$14,$C$4,$D184,$B184)</f>
        <v/>
      </c>
      <c r="V184" s="16">
        <f>IFERROR(IF(TableauB15[[#This Row],[Rémunération annuelle ETP]]&gt;0,SUM(1/COUNTIF(TableauB15[Nom et Prénom],TableauB15[Nom et Prénom])),0),0)</f>
        <v>8.3333333333333329E-2</v>
      </c>
      <c r="W18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5" spans="2:23" x14ac:dyDescent="0.3">
      <c r="B185" s="15" t="s">
        <v>151</v>
      </c>
      <c r="C185" s="15">
        <v>201805</v>
      </c>
      <c r="D185" s="15" t="s">
        <v>212</v>
      </c>
      <c r="E185" s="15" t="s">
        <v>213</v>
      </c>
      <c r="F185" s="15" t="s">
        <v>28</v>
      </c>
      <c r="G185">
        <v>1</v>
      </c>
      <c r="H185" s="16">
        <v>1</v>
      </c>
      <c r="I185" s="16">
        <v>1</v>
      </c>
      <c r="J185" s="16">
        <v>1800</v>
      </c>
      <c r="K185" s="16">
        <v>0</v>
      </c>
      <c r="L185" s="16">
        <v>0</v>
      </c>
      <c r="M185" s="16">
        <f>IF(TableauB15[[#This Row],[ETP_FH]]&gt;0,IF(TableauB15[[#This Row],[ETP]]=TableauB15[[#This Row],[ETP_FH]],1,IF(TableauB15[[#This Row],[ETP]]=1,TableauB15[[#This Row],[ETP_FH]],IFERROR((TableauB15[[#This Row],[ETP_FH]]/TableauB15[[#This Row],[ETP]]),0)*1)),0)</f>
        <v>1</v>
      </c>
      <c r="N185" s="16">
        <f>IF(TableauB15[[#This Row],[ETP_FH]]&lt;0.001,0,1)</f>
        <v>1</v>
      </c>
      <c r="O18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1800</v>
      </c>
      <c r="P18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185" s="170" t="str">
        <f>_xll.Assistant.XL.RIK_AC("INF04__;INF04@E=0,S=1253,G=0,T=0,P=0:@R=A,S=1260,V={0}:R=B,S=1018,V={1}:R=C,S=1092,V={2}:R=D,S=1014,V={3}:R=E,S=1260,V={4}:",$C$2,$P$14,$C$4,$D185,$B185)</f>
        <v/>
      </c>
      <c r="R185" s="16" t="str">
        <f>_xll.Assistant.XL.RIK_AC("INF04__;INF04@E=0,S=42,G=0,T=0,P=0:@R=A,S=1260,V={0}:R=B,S=1018,V={1}:R=C,S=1092,V={2}:R=D,S=1014,V={3}:R=E,S=1260,V={4}:",$C$2,$R$14,$C$4,$D185,$B185)</f>
        <v/>
      </c>
      <c r="S185" s="16" t="str">
        <f>_xll.Assistant.XL.RIK_AC("INF04__;INF04@E=0,S=1064,G=0,T=0,P=0:@R=A,S=1260,V={0}:R=B,S=1018,V={1}:R=C,S=1092,V={2}:R=D,S=1014,V={3}:R=E,S=1260,V={4}:",$C$2,$R$14,$C$4,$D185,$B185)</f>
        <v/>
      </c>
      <c r="T185" s="16" t="str">
        <f>_xll.Assistant.XL.RIK_AC("INF04__;INF04@E=0,S=49,G=0,T=0,P=0:@R=A,S=1260,V={0}:R=B,S=1018,V={1}:R=C,S=1092,V={2}:R=D,S=1014,V={3}:R=E,S=1260,V={4}:R=F,S=48,V={5}:",$C$2,$R$14,$C$4,$D185,$B185,T$14)</f>
        <v>Catégorie 1</v>
      </c>
      <c r="U185" s="16" t="str">
        <f>_xll.Assistant.XL.RIK_AC("INF04__;INF04@E=0,S=1076,G=0,T=0,P=0:@R=A,S=1260,V={0}:R=B,S=1018,V={1}:R=C,S=1092,V={2}:R=D,S=1014,V={3}:R=E,S=1260,V={4}:",$C$2,$R$14,$C$4,$D185,$B185)</f>
        <v/>
      </c>
      <c r="V185" s="16">
        <f>IFERROR(IF(TableauB15[[#This Row],[Rémunération annuelle ETP]]&gt;0,SUM(1/COUNTIF(TableauB15[Nom et Prénom],TableauB15[Nom et Prénom])),0),0)</f>
        <v>8.3333333333333329E-2</v>
      </c>
      <c r="W18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6" spans="2:23" x14ac:dyDescent="0.3">
      <c r="B186" s="15" t="s">
        <v>151</v>
      </c>
      <c r="C186" s="15">
        <v>201805</v>
      </c>
      <c r="D186" s="15" t="s">
        <v>214</v>
      </c>
      <c r="E186" s="15" t="s">
        <v>215</v>
      </c>
      <c r="F186" s="15" t="s">
        <v>28</v>
      </c>
      <c r="G186">
        <v>1</v>
      </c>
      <c r="H186" s="16">
        <v>1</v>
      </c>
      <c r="I186" s="16">
        <v>1</v>
      </c>
      <c r="J186" s="16">
        <v>1900</v>
      </c>
      <c r="K186" s="16">
        <v>0</v>
      </c>
      <c r="L186" s="16">
        <v>0</v>
      </c>
      <c r="M186" s="16">
        <f>IF(TableauB15[[#This Row],[ETP_FH]]&gt;0,IF(TableauB15[[#This Row],[ETP]]=TableauB15[[#This Row],[ETP_FH]],1,IF(TableauB15[[#This Row],[ETP]]=1,TableauB15[[#This Row],[ETP_FH]],IFERROR((TableauB15[[#This Row],[ETP_FH]]/TableauB15[[#This Row],[ETP]]),0)*1)),0)</f>
        <v>1</v>
      </c>
      <c r="N186" s="16">
        <f>IF(TableauB15[[#This Row],[ETP_FH]]&lt;0.001,0,1)</f>
        <v>1</v>
      </c>
      <c r="O18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1900</v>
      </c>
      <c r="P18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186" s="170" t="str">
        <f>_xll.Assistant.XL.RIK_AC("INF04__;INF04@E=0,S=1253,G=0,T=0,P=0:@R=A,S=1260,V={0}:R=B,S=1018,V={1}:R=C,S=1092,V={2}:R=D,S=1014,V={3}:R=E,S=1260,V={4}:",$C$2,$P$14,$C$4,$D186,$B186)</f>
        <v/>
      </c>
      <c r="R186" s="16" t="str">
        <f>_xll.Assistant.XL.RIK_AC("INF04__;INF04@E=0,S=42,G=0,T=0,P=0:@R=A,S=1260,V={0}:R=B,S=1018,V={1}:R=C,S=1092,V={2}:R=D,S=1014,V={3}:R=E,S=1260,V={4}:",$C$2,$R$14,$C$4,$D186,$B186)</f>
        <v/>
      </c>
      <c r="S186" s="16" t="str">
        <f>_xll.Assistant.XL.RIK_AC("INF04__;INF04@E=0,S=1064,G=0,T=0,P=0:@R=A,S=1260,V={0}:R=B,S=1018,V={1}:R=C,S=1092,V={2}:R=D,S=1014,V={3}:R=E,S=1260,V={4}:",$C$2,$R$14,$C$4,$D186,$B186)</f>
        <v/>
      </c>
      <c r="T186" s="16" t="str">
        <f>_xll.Assistant.XL.RIK_AC("INF04__;INF04@E=0,S=49,G=0,T=0,P=0:@R=A,S=1260,V={0}:R=B,S=1018,V={1}:R=C,S=1092,V={2}:R=D,S=1014,V={3}:R=E,S=1260,V={4}:R=F,S=48,V={5}:",$C$2,$R$14,$C$4,$D186,$B186,T$14)</f>
        <v>Catégorie 0</v>
      </c>
      <c r="U186" s="16" t="str">
        <f>_xll.Assistant.XL.RIK_AC("INF04__;INF04@E=0,S=1076,G=0,T=0,P=0:@R=A,S=1260,V={0}:R=B,S=1018,V={1}:R=C,S=1092,V={2}:R=D,S=1014,V={3}:R=E,S=1260,V={4}:",$C$2,$R$14,$C$4,$D186,$B186)</f>
        <v/>
      </c>
      <c r="V186" s="16">
        <f>IFERROR(IF(TableauB15[[#This Row],[Rémunération annuelle ETP]]&gt;0,SUM(1/COUNTIF(TableauB15[Nom et Prénom],TableauB15[Nom et Prénom])),0),0)</f>
        <v>0.125</v>
      </c>
      <c r="W18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7" spans="2:23" x14ac:dyDescent="0.3">
      <c r="B187" s="15" t="s">
        <v>151</v>
      </c>
      <c r="C187" s="15">
        <v>201806</v>
      </c>
      <c r="D187" s="15" t="s">
        <v>152</v>
      </c>
      <c r="E187" s="15" t="s">
        <v>153</v>
      </c>
      <c r="F187" s="15" t="s">
        <v>27</v>
      </c>
      <c r="G187">
        <v>1</v>
      </c>
      <c r="H187" s="16">
        <v>1</v>
      </c>
      <c r="I187" s="16">
        <v>1</v>
      </c>
      <c r="J187" s="16">
        <v>1100</v>
      </c>
      <c r="K187" s="16">
        <v>0</v>
      </c>
      <c r="L187" s="16">
        <v>0</v>
      </c>
      <c r="M187" s="16">
        <f>IF(TableauB15[[#This Row],[ETP_FH]]&gt;0,IF(TableauB15[[#This Row],[ETP]]=TableauB15[[#This Row],[ETP_FH]],1,IF(TableauB15[[#This Row],[ETP]]=1,TableauB15[[#This Row],[ETP_FH]],IFERROR((TableauB15[[#This Row],[ETP_FH]]/TableauB15[[#This Row],[ETP]]),0)*1)),0)</f>
        <v>1</v>
      </c>
      <c r="N187" s="16">
        <f>IF(TableauB15[[#This Row],[ETP_FH]]&lt;0.001,0,1)</f>
        <v>1</v>
      </c>
      <c r="O18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8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87" s="170" t="str">
        <f>_xll.Assistant.XL.RIK_AC("INF04__;INF04@E=0,S=1253,G=0,T=0,P=0:@R=A,S=1260,V={0}:R=B,S=1018,V={1}:R=C,S=1092,V={2}:R=D,S=1014,V={3}:R=E,S=1260,V={4}:",$C$2,$P$14,$C$4,$D187,$B187)</f>
        <v/>
      </c>
      <c r="R187" s="16" t="str">
        <f>_xll.Assistant.XL.RIK_AC("INF04__;INF04@E=0,S=42,G=0,T=0,P=0:@R=A,S=1260,V={0}:R=B,S=1018,V={1}:R=C,S=1092,V={2}:R=D,S=1014,V={3}:R=E,S=1260,V={4}:",$C$2,$R$14,$C$4,$D187,$B187)</f>
        <v/>
      </c>
      <c r="S187" s="16" t="str">
        <f>_xll.Assistant.XL.RIK_AC("INF04__;INF04@E=0,S=1064,G=0,T=0,P=0:@R=A,S=1260,V={0}:R=B,S=1018,V={1}:R=C,S=1092,V={2}:R=D,S=1014,V={3}:R=E,S=1260,V={4}:",$C$2,$R$14,$C$4,$D187,$B187)</f>
        <v/>
      </c>
      <c r="T187" s="16" t="str">
        <f>_xll.Assistant.XL.RIK_AC("INF04__;INF04@E=0,S=49,G=0,T=0,P=0:@R=A,S=1260,V={0}:R=B,S=1018,V={1}:R=C,S=1092,V={2}:R=D,S=1014,V={3}:R=E,S=1260,V={4}:R=F,S=48,V={5}:",$C$2,$R$14,$C$4,$D187,$B187,T$14)</f>
        <v>Catégorie 0</v>
      </c>
      <c r="U187" s="16" t="str">
        <f>_xll.Assistant.XL.RIK_AC("INF04__;INF04@E=0,S=1076,G=0,T=0,P=0:@R=A,S=1260,V={0}:R=B,S=1018,V={1}:R=C,S=1092,V={2}:R=D,S=1014,V={3}:R=E,S=1260,V={4}:",$C$2,$R$14,$C$4,$D187,$B187)</f>
        <v>100</v>
      </c>
      <c r="V187" s="16">
        <f>IFERROR(IF(TableauB15[[#This Row],[Rémunération annuelle ETP]]&gt;0,SUM(1/COUNTIF(TableauB15[Nom et Prénom],TableauB15[Nom et Prénom])),0),0)</f>
        <v>8.3333333333333329E-2</v>
      </c>
      <c r="W18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8" spans="2:23" x14ac:dyDescent="0.3">
      <c r="B188" s="15" t="s">
        <v>151</v>
      </c>
      <c r="C188" s="15">
        <v>201806</v>
      </c>
      <c r="D188" s="15" t="s">
        <v>243</v>
      </c>
      <c r="E188" s="15" t="s">
        <v>244</v>
      </c>
      <c r="F188" s="15" t="s">
        <v>28</v>
      </c>
      <c r="G188">
        <v>1</v>
      </c>
      <c r="H188" s="16">
        <v>0.8</v>
      </c>
      <c r="I188" s="16">
        <v>0.8</v>
      </c>
      <c r="J188" s="16">
        <v>2000</v>
      </c>
      <c r="K188" s="16">
        <v>0</v>
      </c>
      <c r="L188" s="16">
        <v>0</v>
      </c>
      <c r="M188" s="16">
        <f>IF(TableauB15[[#This Row],[ETP_FH]]&gt;0,IF(TableauB15[[#This Row],[ETP]]=TableauB15[[#This Row],[ETP_FH]],1,IF(TableauB15[[#This Row],[ETP]]=1,TableauB15[[#This Row],[ETP_FH]],IFERROR((TableauB15[[#This Row],[ETP_FH]]/TableauB15[[#This Row],[ETP]]),0)*1)),0)</f>
        <v>1</v>
      </c>
      <c r="N188" s="16">
        <f>IF(TableauB15[[#This Row],[ETP_FH]]&lt;0.001,0,1)</f>
        <v>1</v>
      </c>
      <c r="O18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8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188" s="170" t="str">
        <f>_xll.Assistant.XL.RIK_AC("INF04__;INF04@E=0,S=1253,G=0,T=0,P=0:@R=A,S=1260,V={0}:R=B,S=1018,V={1}:R=C,S=1092,V={2}:R=D,S=1014,V={3}:R=E,S=1260,V={4}:",$C$2,$P$14,$C$4,$D188,$B188)</f>
        <v/>
      </c>
      <c r="R188" s="16" t="str">
        <f>_xll.Assistant.XL.RIK_AC("INF04__;INF04@E=0,S=42,G=0,T=0,P=0:@R=A,S=1260,V={0}:R=B,S=1018,V={1}:R=C,S=1092,V={2}:R=D,S=1014,V={3}:R=E,S=1260,V={4}:",$C$2,$R$14,$C$4,$D188,$B188)</f>
        <v/>
      </c>
      <c r="S188" s="16" t="str">
        <f>_xll.Assistant.XL.RIK_AC("INF04__;INF04@E=0,S=1064,G=0,T=0,P=0:@R=A,S=1260,V={0}:R=B,S=1018,V={1}:R=C,S=1092,V={2}:R=D,S=1014,V={3}:R=E,S=1260,V={4}:",$C$2,$R$14,$C$4,$D188,$B188)</f>
        <v/>
      </c>
      <c r="T188" s="16" t="str">
        <f>_xll.Assistant.XL.RIK_AC("INF04__;INF04@E=0,S=49,G=0,T=0,P=0:@R=A,S=1260,V={0}:R=B,S=1018,V={1}:R=C,S=1092,V={2}:R=D,S=1014,V={3}:R=E,S=1260,V={4}:R=F,S=48,V={5}:",$C$2,$R$14,$C$4,$D188,$B188,T$14)</f>
        <v>Catégorie 0</v>
      </c>
      <c r="U188" s="16" t="str">
        <f>_xll.Assistant.XL.RIK_AC("INF04__;INF04@E=0,S=1076,G=0,T=0,P=0:@R=A,S=1260,V={0}:R=B,S=1018,V={1}:R=C,S=1092,V={2}:R=D,S=1014,V={3}:R=E,S=1260,V={4}:",$C$2,$R$14,$C$4,$D188,$B188)</f>
        <v/>
      </c>
      <c r="V188" s="16">
        <f>IFERROR(IF(TableauB15[[#This Row],[Rémunération annuelle ETP]]&gt;0,SUM(1/COUNTIF(TableauB15[Nom et Prénom],TableauB15[Nom et Prénom])),0),0)</f>
        <v>0.125</v>
      </c>
      <c r="W18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89" spans="2:23" x14ac:dyDescent="0.3">
      <c r="B189" s="15" t="s">
        <v>151</v>
      </c>
      <c r="C189" s="15">
        <v>201806</v>
      </c>
      <c r="D189" s="15" t="s">
        <v>154</v>
      </c>
      <c r="E189" s="15" t="s">
        <v>155</v>
      </c>
      <c r="F189" s="15" t="s">
        <v>28</v>
      </c>
      <c r="G189">
        <v>1</v>
      </c>
      <c r="H189" s="16">
        <v>1</v>
      </c>
      <c r="I189" s="16">
        <v>1</v>
      </c>
      <c r="J189" s="16">
        <v>1100</v>
      </c>
      <c r="K189" s="16">
        <v>0</v>
      </c>
      <c r="L189" s="16">
        <v>0</v>
      </c>
      <c r="M189" s="16">
        <f>IF(TableauB15[[#This Row],[ETP_FH]]&gt;0,IF(TableauB15[[#This Row],[ETP]]=TableauB15[[#This Row],[ETP_FH]],1,IF(TableauB15[[#This Row],[ETP]]=1,TableauB15[[#This Row],[ETP_FH]],IFERROR((TableauB15[[#This Row],[ETP_FH]]/TableauB15[[#This Row],[ETP]]),0)*1)),0)</f>
        <v>1</v>
      </c>
      <c r="N189" s="16">
        <f>IF(TableauB15[[#This Row],[ETP_FH]]&lt;0.001,0,1)</f>
        <v>1</v>
      </c>
      <c r="O18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18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189" s="170" t="str">
        <f>_xll.Assistant.XL.RIK_AC("INF04__;INF04@E=0,S=1253,G=0,T=0,P=0:@R=A,S=1260,V={0}:R=B,S=1018,V={1}:R=C,S=1092,V={2}:R=D,S=1014,V={3}:R=E,S=1260,V={4}:",$C$2,$P$14,$C$4,$D189,$B189)</f>
        <v/>
      </c>
      <c r="R189" s="16" t="str">
        <f>_xll.Assistant.XL.RIK_AC("INF04__;INF04@E=0,S=42,G=0,T=0,P=0:@R=A,S=1260,V={0}:R=B,S=1018,V={1}:R=C,S=1092,V={2}:R=D,S=1014,V={3}:R=E,S=1260,V={4}:",$C$2,$R$14,$C$4,$D189,$B189)</f>
        <v/>
      </c>
      <c r="S189" s="16" t="str">
        <f>_xll.Assistant.XL.RIK_AC("INF04__;INF04@E=0,S=1064,G=0,T=0,P=0:@R=A,S=1260,V={0}:R=B,S=1018,V={1}:R=C,S=1092,V={2}:R=D,S=1014,V={3}:R=E,S=1260,V={4}:",$C$2,$R$14,$C$4,$D189,$B189)</f>
        <v/>
      </c>
      <c r="T189" s="16" t="str">
        <f>_xll.Assistant.XL.RIK_AC("INF04__;INF04@E=0,S=49,G=0,T=0,P=0:@R=A,S=1260,V={0}:R=B,S=1018,V={1}:R=C,S=1092,V={2}:R=D,S=1014,V={3}:R=E,S=1260,V={4}:R=F,S=48,V={5}:",$C$2,$R$14,$C$4,$D189,$B189,T$14)</f>
        <v>Catégorie 0</v>
      </c>
      <c r="U189" s="16" t="str">
        <f>_xll.Assistant.XL.RIK_AC("INF04__;INF04@E=0,S=1076,G=0,T=0,P=0:@R=A,S=1260,V={0}:R=B,S=1018,V={1}:R=C,S=1092,V={2}:R=D,S=1014,V={3}:R=E,S=1260,V={4}:",$C$2,$R$14,$C$4,$D189,$B189)</f>
        <v/>
      </c>
      <c r="V189" s="16">
        <f>IFERROR(IF(TableauB15[[#This Row],[Rémunération annuelle ETP]]&gt;0,SUM(1/COUNTIF(TableauB15[Nom et Prénom],TableauB15[Nom et Prénom])),0),0)</f>
        <v>8.3333333333333329E-2</v>
      </c>
      <c r="W18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0" spans="2:23" x14ac:dyDescent="0.3">
      <c r="B190" s="15" t="s">
        <v>151</v>
      </c>
      <c r="C190" s="15">
        <v>201806</v>
      </c>
      <c r="D190" s="15" t="s">
        <v>245</v>
      </c>
      <c r="E190" s="15" t="s">
        <v>246</v>
      </c>
      <c r="F190" s="15" t="s">
        <v>27</v>
      </c>
      <c r="G190">
        <v>1</v>
      </c>
      <c r="H190" s="16">
        <v>1</v>
      </c>
      <c r="I190" s="16">
        <v>0</v>
      </c>
      <c r="J190" s="16">
        <v>2100</v>
      </c>
      <c r="K190" s="16">
        <v>0</v>
      </c>
      <c r="L190" s="16">
        <v>0</v>
      </c>
      <c r="M190" s="16">
        <f>IF(TableauB15[[#This Row],[ETP_FH]]&gt;0,IF(TableauB15[[#This Row],[ETP]]=TableauB15[[#This Row],[ETP_FH]],1,IF(TableauB15[[#This Row],[ETP]]=1,TableauB15[[#This Row],[ETP_FH]],IFERROR((TableauB15[[#This Row],[ETP_FH]]/TableauB15[[#This Row],[ETP]]),0)*1)),0)</f>
        <v>0</v>
      </c>
      <c r="N190" s="16">
        <f>IF(TableauB15[[#This Row],[ETP_FH]]&lt;0.001,0,1)</f>
        <v>0</v>
      </c>
      <c r="O19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19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190" s="170" t="str">
        <f>_xll.Assistant.XL.RIK_AC("INF04__;INF04@E=0,S=1253,G=0,T=0,P=0:@R=A,S=1260,V={0}:R=B,S=1018,V={1}:R=C,S=1092,V={2}:R=D,S=1014,V={3}:R=E,S=1260,V={4}:",$C$2,$P$14,$C$4,$D190,$B190)</f>
        <v/>
      </c>
      <c r="R190" s="16" t="str">
        <f>_xll.Assistant.XL.RIK_AC("INF04__;INF04@E=0,S=42,G=0,T=0,P=0:@R=A,S=1260,V={0}:R=B,S=1018,V={1}:R=C,S=1092,V={2}:R=D,S=1014,V={3}:R=E,S=1260,V={4}:",$C$2,$R$14,$C$4,$D190,$B190)</f>
        <v/>
      </c>
      <c r="S190" s="16" t="str">
        <f>_xll.Assistant.XL.RIK_AC("INF04__;INF04@E=0,S=1064,G=0,T=0,P=0:@R=A,S=1260,V={0}:R=B,S=1018,V={1}:R=C,S=1092,V={2}:R=D,S=1014,V={3}:R=E,S=1260,V={4}:",$C$2,$R$14,$C$4,$D190,$B190)</f>
        <v/>
      </c>
      <c r="T190" s="16" t="str">
        <f>_xll.Assistant.XL.RIK_AC("INF04__;INF04@E=0,S=49,G=0,T=0,P=0:@R=A,S=1260,V={0}:R=B,S=1018,V={1}:R=C,S=1092,V={2}:R=D,S=1014,V={3}:R=E,S=1260,V={4}:R=F,S=48,V={5}:",$C$2,$R$14,$C$4,$D190,$B190,T$14)</f>
        <v>Catégorie 0</v>
      </c>
      <c r="U190" s="16" t="str">
        <f>_xll.Assistant.XL.RIK_AC("INF04__;INF04@E=0,S=1076,G=0,T=0,P=0:@R=A,S=1260,V={0}:R=B,S=1018,V={1}:R=C,S=1092,V={2}:R=D,S=1014,V={3}:R=E,S=1260,V={4}:",$C$2,$R$14,$C$4,$D190,$B190)</f>
        <v/>
      </c>
      <c r="V190" s="16">
        <f>IFERROR(IF(TableauB15[[#This Row],[Rémunération annuelle ETP]]&gt;0,SUM(1/COUNTIF(TableauB15[Nom et Prénom],TableauB15[Nom et Prénom])),0),0)</f>
        <v>0</v>
      </c>
      <c r="W19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1" spans="2:23" x14ac:dyDescent="0.3">
      <c r="B191" s="15" t="s">
        <v>151</v>
      </c>
      <c r="C191" s="15">
        <v>201806</v>
      </c>
      <c r="D191" s="15" t="s">
        <v>156</v>
      </c>
      <c r="E191" s="15" t="s">
        <v>157</v>
      </c>
      <c r="F191" s="15" t="s">
        <v>27</v>
      </c>
      <c r="G191">
        <v>1</v>
      </c>
      <c r="H191" s="16">
        <v>1</v>
      </c>
      <c r="I191" s="16">
        <v>1</v>
      </c>
      <c r="J191" s="16">
        <v>2300</v>
      </c>
      <c r="K191" s="16">
        <v>0</v>
      </c>
      <c r="L191" s="16">
        <v>0</v>
      </c>
      <c r="M191" s="16">
        <f>IF(TableauB15[[#This Row],[ETP_FH]]&gt;0,IF(TableauB15[[#This Row],[ETP]]=TableauB15[[#This Row],[ETP_FH]],1,IF(TableauB15[[#This Row],[ETP]]=1,TableauB15[[#This Row],[ETP_FH]],IFERROR((TableauB15[[#This Row],[ETP_FH]]/TableauB15[[#This Row],[ETP]]),0)*1)),0)</f>
        <v>1</v>
      </c>
      <c r="N191" s="16">
        <f>IF(TableauB15[[#This Row],[ETP_FH]]&lt;0.001,0,1)</f>
        <v>1</v>
      </c>
      <c r="O19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9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91" s="170" t="str">
        <f>_xll.Assistant.XL.RIK_AC("INF04__;INF04@E=0,S=1253,G=0,T=0,P=0:@R=A,S=1260,V={0}:R=B,S=1018,V={1}:R=C,S=1092,V={2}:R=D,S=1014,V={3}:R=E,S=1260,V={4}:",$C$2,$P$14,$C$4,$D191,$B191)</f>
        <v/>
      </c>
      <c r="R191" s="16" t="str">
        <f>_xll.Assistant.XL.RIK_AC("INF04__;INF04@E=0,S=42,G=0,T=0,P=0:@R=A,S=1260,V={0}:R=B,S=1018,V={1}:R=C,S=1092,V={2}:R=D,S=1014,V={3}:R=E,S=1260,V={4}:",$C$2,$R$14,$C$4,$D191,$B191)</f>
        <v/>
      </c>
      <c r="S191" s="16" t="str">
        <f>_xll.Assistant.XL.RIK_AC("INF04__;INF04@E=0,S=1064,G=0,T=0,P=0:@R=A,S=1260,V={0}:R=B,S=1018,V={1}:R=C,S=1092,V={2}:R=D,S=1014,V={3}:R=E,S=1260,V={4}:",$C$2,$R$14,$C$4,$D191,$B191)</f>
        <v/>
      </c>
      <c r="T191" s="16" t="str">
        <f>_xll.Assistant.XL.RIK_AC("INF04__;INF04@E=0,S=49,G=0,T=0,P=0:@R=A,S=1260,V={0}:R=B,S=1018,V={1}:R=C,S=1092,V={2}:R=D,S=1014,V={3}:R=E,S=1260,V={4}:R=F,S=48,V={5}:",$C$2,$R$14,$C$4,$D191,$B191,T$14)</f>
        <v>Catégorie 0</v>
      </c>
      <c r="U191" s="16" t="str">
        <f>_xll.Assistant.XL.RIK_AC("INF04__;INF04@E=0,S=1076,G=0,T=0,P=0:@R=A,S=1260,V={0}:R=B,S=1018,V={1}:R=C,S=1092,V={2}:R=D,S=1014,V={3}:R=E,S=1260,V={4}:",$C$2,$R$14,$C$4,$D191,$B191)</f>
        <v/>
      </c>
      <c r="V191" s="16">
        <f>IFERROR(IF(TableauB15[[#This Row],[Rémunération annuelle ETP]]&gt;0,SUM(1/COUNTIF(TableauB15[Nom et Prénom],TableauB15[Nom et Prénom])),0),0)</f>
        <v>8.3333333333333329E-2</v>
      </c>
      <c r="W19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2" spans="2:23" x14ac:dyDescent="0.3">
      <c r="B192" s="15" t="s">
        <v>151</v>
      </c>
      <c r="C192" s="15">
        <v>201806</v>
      </c>
      <c r="D192" s="15" t="s">
        <v>158</v>
      </c>
      <c r="E192" s="15" t="s">
        <v>159</v>
      </c>
      <c r="F192" s="15" t="s">
        <v>27</v>
      </c>
      <c r="G192">
        <v>1</v>
      </c>
      <c r="H192" s="16">
        <v>1</v>
      </c>
      <c r="I192" s="16">
        <v>1</v>
      </c>
      <c r="J192" s="16">
        <v>2400</v>
      </c>
      <c r="K192" s="16">
        <v>0</v>
      </c>
      <c r="L192" s="16">
        <v>0</v>
      </c>
      <c r="M192" s="16">
        <f>IF(TableauB15[[#This Row],[ETP_FH]]&gt;0,IF(TableauB15[[#This Row],[ETP]]=TableauB15[[#This Row],[ETP_FH]],1,IF(TableauB15[[#This Row],[ETP]]=1,TableauB15[[#This Row],[ETP_FH]],IFERROR((TableauB15[[#This Row],[ETP_FH]]/TableauB15[[#This Row],[ETP]]),0)*1)),0)</f>
        <v>1</v>
      </c>
      <c r="N192" s="16">
        <f>IF(TableauB15[[#This Row],[ETP_FH]]&lt;0.001,0,1)</f>
        <v>1</v>
      </c>
      <c r="O19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9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92" s="170" t="str">
        <f>_xll.Assistant.XL.RIK_AC("INF04__;INF04@E=0,S=1253,G=0,T=0,P=0:@R=A,S=1260,V={0}:R=B,S=1018,V={1}:R=C,S=1092,V={2}:R=D,S=1014,V={3}:R=E,S=1260,V={4}:",$C$2,$P$14,$C$4,$D192,$B192)</f>
        <v/>
      </c>
      <c r="R192" s="16" t="str">
        <f>_xll.Assistant.XL.RIK_AC("INF04__;INF04@E=0,S=42,G=0,T=0,P=0:@R=A,S=1260,V={0}:R=B,S=1018,V={1}:R=C,S=1092,V={2}:R=D,S=1014,V={3}:R=E,S=1260,V={4}:",$C$2,$R$14,$C$4,$D192,$B192)</f>
        <v/>
      </c>
      <c r="S192" s="16" t="str">
        <f>_xll.Assistant.XL.RIK_AC("INF04__;INF04@E=0,S=1064,G=0,T=0,P=0:@R=A,S=1260,V={0}:R=B,S=1018,V={1}:R=C,S=1092,V={2}:R=D,S=1014,V={3}:R=E,S=1260,V={4}:",$C$2,$R$14,$C$4,$D192,$B192)</f>
        <v>2</v>
      </c>
      <c r="T192" s="16" t="str">
        <f>_xll.Assistant.XL.RIK_AC("INF04__;INF04@E=0,S=49,G=0,T=0,P=0:@R=A,S=1260,V={0}:R=B,S=1018,V={1}:R=C,S=1092,V={2}:R=D,S=1014,V={3}:R=E,S=1260,V={4}:R=F,S=48,V={5}:",$C$2,$R$14,$C$4,$D192,$B192,T$14)</f>
        <v>Catégorie 0</v>
      </c>
      <c r="U192" s="16" t="str">
        <f>_xll.Assistant.XL.RIK_AC("INF04__;INF04@E=0,S=1076,G=0,T=0,P=0:@R=A,S=1260,V={0}:R=B,S=1018,V={1}:R=C,S=1092,V={2}:R=D,S=1014,V={3}:R=E,S=1260,V={4}:",$C$2,$R$14,$C$4,$D192,$B192)</f>
        <v/>
      </c>
      <c r="V192" s="16">
        <f>IFERROR(IF(TableauB15[[#This Row],[Rémunération annuelle ETP]]&gt;0,SUM(1/COUNTIF(TableauB15[Nom et Prénom],TableauB15[Nom et Prénom])),0),0)</f>
        <v>8.3333333333333329E-2</v>
      </c>
      <c r="W19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3" spans="2:23" x14ac:dyDescent="0.3">
      <c r="B193" s="15" t="s">
        <v>151</v>
      </c>
      <c r="C193" s="15">
        <v>201806</v>
      </c>
      <c r="D193" s="15" t="s">
        <v>160</v>
      </c>
      <c r="E193" s="15" t="s">
        <v>161</v>
      </c>
      <c r="F193" s="15" t="s">
        <v>28</v>
      </c>
      <c r="G193">
        <v>1</v>
      </c>
      <c r="H193" s="16">
        <v>1</v>
      </c>
      <c r="I193" s="16">
        <v>1</v>
      </c>
      <c r="J193" s="16">
        <v>2500</v>
      </c>
      <c r="K193" s="16">
        <v>0</v>
      </c>
      <c r="L193" s="16">
        <v>0</v>
      </c>
      <c r="M193" s="16">
        <f>IF(TableauB15[[#This Row],[ETP_FH]]&gt;0,IF(TableauB15[[#This Row],[ETP]]=TableauB15[[#This Row],[ETP_FH]],1,IF(TableauB15[[#This Row],[ETP]]=1,TableauB15[[#This Row],[ETP_FH]],IFERROR((TableauB15[[#This Row],[ETP_FH]]/TableauB15[[#This Row],[ETP]]),0)*1)),0)</f>
        <v>1</v>
      </c>
      <c r="N193" s="16">
        <f>IF(TableauB15[[#This Row],[ETP_FH]]&lt;0.001,0,1)</f>
        <v>1</v>
      </c>
      <c r="O19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9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93" s="170" t="str">
        <f>_xll.Assistant.XL.RIK_AC("INF04__;INF04@E=0,S=1253,G=0,T=0,P=0:@R=A,S=1260,V={0}:R=B,S=1018,V={1}:R=C,S=1092,V={2}:R=D,S=1014,V={3}:R=E,S=1260,V={4}:",$C$2,$P$14,$C$4,$D193,$B193)</f>
        <v/>
      </c>
      <c r="R193" s="16" t="str">
        <f>_xll.Assistant.XL.RIK_AC("INF04__;INF04@E=0,S=42,G=0,T=0,P=0:@R=A,S=1260,V={0}:R=B,S=1018,V={1}:R=C,S=1092,V={2}:R=D,S=1014,V={3}:R=E,S=1260,V={4}:",$C$2,$R$14,$C$4,$D193,$B193)</f>
        <v/>
      </c>
      <c r="S193" s="16" t="str">
        <f>_xll.Assistant.XL.RIK_AC("INF04__;INF04@E=0,S=1064,G=0,T=0,P=0:@R=A,S=1260,V={0}:R=B,S=1018,V={1}:R=C,S=1092,V={2}:R=D,S=1014,V={3}:R=E,S=1260,V={4}:",$C$2,$R$14,$C$4,$D193,$B193)</f>
        <v/>
      </c>
      <c r="T193" s="16" t="str">
        <f>_xll.Assistant.XL.RIK_AC("INF04__;INF04@E=0,S=49,G=0,T=0,P=0:@R=A,S=1260,V={0}:R=B,S=1018,V={1}:R=C,S=1092,V={2}:R=D,S=1014,V={3}:R=E,S=1260,V={4}:R=F,S=48,V={5}:",$C$2,$R$14,$C$4,$D193,$B193,T$14)</f>
        <v>Catégorie 0</v>
      </c>
      <c r="U193" s="16" t="str">
        <f>_xll.Assistant.XL.RIK_AC("INF04__;INF04@E=0,S=1076,G=0,T=0,P=0:@R=A,S=1260,V={0}:R=B,S=1018,V={1}:R=C,S=1092,V={2}:R=D,S=1014,V={3}:R=E,S=1260,V={4}:",$C$2,$R$14,$C$4,$D193,$B193)</f>
        <v/>
      </c>
      <c r="V193" s="16">
        <f>IFERROR(IF(TableauB15[[#This Row],[Rémunération annuelle ETP]]&gt;0,SUM(1/COUNTIF(TableauB15[Nom et Prénom],TableauB15[Nom et Prénom])),0),0)</f>
        <v>8.3333333333333329E-2</v>
      </c>
      <c r="W19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4" spans="2:23" x14ac:dyDescent="0.3">
      <c r="B194" s="15" t="s">
        <v>151</v>
      </c>
      <c r="C194" s="15">
        <v>201806</v>
      </c>
      <c r="D194" s="15" t="s">
        <v>162</v>
      </c>
      <c r="E194" s="15" t="s">
        <v>163</v>
      </c>
      <c r="F194" s="15" t="s">
        <v>27</v>
      </c>
      <c r="G194">
        <v>1</v>
      </c>
      <c r="H194" s="16">
        <v>1</v>
      </c>
      <c r="I194" s="16">
        <v>1</v>
      </c>
      <c r="J194" s="16">
        <v>2200</v>
      </c>
      <c r="K194" s="16">
        <v>0</v>
      </c>
      <c r="L194" s="16">
        <v>0</v>
      </c>
      <c r="M194" s="16">
        <f>IF(TableauB15[[#This Row],[ETP_FH]]&gt;0,IF(TableauB15[[#This Row],[ETP]]=TableauB15[[#This Row],[ETP_FH]],1,IF(TableauB15[[#This Row],[ETP]]=1,TableauB15[[#This Row],[ETP_FH]],IFERROR((TableauB15[[#This Row],[ETP_FH]]/TableauB15[[#This Row],[ETP]]),0)*1)),0)</f>
        <v>1</v>
      </c>
      <c r="N194" s="16">
        <f>IF(TableauB15[[#This Row],[ETP_FH]]&lt;0.001,0,1)</f>
        <v>1</v>
      </c>
      <c r="O19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2200</v>
      </c>
      <c r="P19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194" s="170" t="str">
        <f>_xll.Assistant.XL.RIK_AC("INF04__;INF04@E=0,S=1253,G=0,T=0,P=0:@R=A,S=1260,V={0}:R=B,S=1018,V={1}:R=C,S=1092,V={2}:R=D,S=1014,V={3}:R=E,S=1260,V={4}:",$C$2,$P$14,$C$4,$D194,$B194)</f>
        <v/>
      </c>
      <c r="R194" s="16" t="str">
        <f>_xll.Assistant.XL.RIK_AC("INF04__;INF04@E=0,S=42,G=0,T=0,P=0:@R=A,S=1260,V={0}:R=B,S=1018,V={1}:R=C,S=1092,V={2}:R=D,S=1014,V={3}:R=E,S=1260,V={4}:",$C$2,$R$14,$C$4,$D194,$B194)</f>
        <v/>
      </c>
      <c r="S194" s="16" t="str">
        <f>_xll.Assistant.XL.RIK_AC("INF04__;INF04@E=0,S=1064,G=0,T=0,P=0:@R=A,S=1260,V={0}:R=B,S=1018,V={1}:R=C,S=1092,V={2}:R=D,S=1014,V={3}:R=E,S=1260,V={4}:",$C$2,$R$14,$C$4,$D194,$B194)</f>
        <v/>
      </c>
      <c r="T194" s="16" t="str">
        <f>_xll.Assistant.XL.RIK_AC("INF04__;INF04@E=0,S=49,G=0,T=0,P=0:@R=A,S=1260,V={0}:R=B,S=1018,V={1}:R=C,S=1092,V={2}:R=D,S=1014,V={3}:R=E,S=1260,V={4}:R=F,S=48,V={5}:",$C$2,$R$14,$C$4,$D194,$B194,T$14)</f>
        <v>Catégorie 0</v>
      </c>
      <c r="U194" s="16" t="str">
        <f>_xll.Assistant.XL.RIK_AC("INF04__;INF04@E=0,S=1076,G=0,T=0,P=0:@R=A,S=1260,V={0}:R=B,S=1018,V={1}:R=C,S=1092,V={2}:R=D,S=1014,V={3}:R=E,S=1260,V={4}:",$C$2,$R$14,$C$4,$D194,$B194)</f>
        <v/>
      </c>
      <c r="V194" s="16">
        <f>IFERROR(IF(TableauB15[[#This Row],[Rémunération annuelle ETP]]&gt;0,SUM(1/COUNTIF(TableauB15[Nom et Prénom],TableauB15[Nom et Prénom])),0),0)</f>
        <v>8.3333333333333329E-2</v>
      </c>
      <c r="W19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5" spans="2:23" x14ac:dyDescent="0.3">
      <c r="B195" s="15" t="s">
        <v>151</v>
      </c>
      <c r="C195" s="15">
        <v>201806</v>
      </c>
      <c r="D195" s="15" t="s">
        <v>164</v>
      </c>
      <c r="E195" s="15" t="s">
        <v>165</v>
      </c>
      <c r="F195" s="15" t="s">
        <v>27</v>
      </c>
      <c r="G195">
        <v>1</v>
      </c>
      <c r="H195" s="16">
        <v>1</v>
      </c>
      <c r="I195" s="16">
        <v>1</v>
      </c>
      <c r="J195" s="16">
        <v>2300</v>
      </c>
      <c r="K195" s="16">
        <v>0</v>
      </c>
      <c r="L195" s="16">
        <v>0</v>
      </c>
      <c r="M195" s="16">
        <f>IF(TableauB15[[#This Row],[ETP_FH]]&gt;0,IF(TableauB15[[#This Row],[ETP]]=TableauB15[[#This Row],[ETP_FH]],1,IF(TableauB15[[#This Row],[ETP]]=1,TableauB15[[#This Row],[ETP_FH]],IFERROR((TableauB15[[#This Row],[ETP_FH]]/TableauB15[[#This Row],[ETP]]),0)*1)),0)</f>
        <v>1</v>
      </c>
      <c r="N195" s="16">
        <f>IF(TableauB15[[#This Row],[ETP_FH]]&lt;0.001,0,1)</f>
        <v>1</v>
      </c>
      <c r="O19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19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195" s="170" t="str">
        <f>_xll.Assistant.XL.RIK_AC("INF04__;INF04@E=0,S=1253,G=0,T=0,P=0:@R=A,S=1260,V={0}:R=B,S=1018,V={1}:R=C,S=1092,V={2}:R=D,S=1014,V={3}:R=E,S=1260,V={4}:",$C$2,$P$14,$C$4,$D195,$B195)</f>
        <v/>
      </c>
      <c r="R195" s="16" t="str">
        <f>_xll.Assistant.XL.RIK_AC("INF04__;INF04@E=0,S=42,G=0,T=0,P=0:@R=A,S=1260,V={0}:R=B,S=1018,V={1}:R=C,S=1092,V={2}:R=D,S=1014,V={3}:R=E,S=1260,V={4}:",$C$2,$R$14,$C$4,$D195,$B195)</f>
        <v/>
      </c>
      <c r="S195" s="16" t="str">
        <f>_xll.Assistant.XL.RIK_AC("INF04__;INF04@E=0,S=1064,G=0,T=0,P=0:@R=A,S=1260,V={0}:R=B,S=1018,V={1}:R=C,S=1092,V={2}:R=D,S=1014,V={3}:R=E,S=1260,V={4}:",$C$2,$R$14,$C$4,$D195,$B195)</f>
        <v/>
      </c>
      <c r="T195" s="16" t="str">
        <f>_xll.Assistant.XL.RIK_AC("INF04__;INF04@E=0,S=49,G=0,T=0,P=0:@R=A,S=1260,V={0}:R=B,S=1018,V={1}:R=C,S=1092,V={2}:R=D,S=1014,V={3}:R=E,S=1260,V={4}:R=F,S=48,V={5}:",$C$2,$R$14,$C$4,$D195,$B195,T$14)</f>
        <v>Catégorie 1</v>
      </c>
      <c r="U195" s="16" t="str">
        <f>_xll.Assistant.XL.RIK_AC("INF04__;INF04@E=0,S=1076,G=0,T=0,P=0:@R=A,S=1260,V={0}:R=B,S=1018,V={1}:R=C,S=1092,V={2}:R=D,S=1014,V={3}:R=E,S=1260,V={4}:",$C$2,$R$14,$C$4,$D195,$B195)</f>
        <v/>
      </c>
      <c r="V195" s="16">
        <f>IFERROR(IF(TableauB15[[#This Row],[Rémunération annuelle ETP]]&gt;0,SUM(1/COUNTIF(TableauB15[Nom et Prénom],TableauB15[Nom et Prénom])),0),0)</f>
        <v>8.3333333333333329E-2</v>
      </c>
      <c r="W19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6" spans="2:23" x14ac:dyDescent="0.3">
      <c r="B196" s="15" t="s">
        <v>151</v>
      </c>
      <c r="C196" s="15">
        <v>201806</v>
      </c>
      <c r="D196" s="15" t="s">
        <v>166</v>
      </c>
      <c r="E196" s="15" t="s">
        <v>167</v>
      </c>
      <c r="F196" s="15" t="s">
        <v>28</v>
      </c>
      <c r="G196">
        <v>1</v>
      </c>
      <c r="H196" s="16">
        <v>1</v>
      </c>
      <c r="I196" s="16">
        <v>1</v>
      </c>
      <c r="J196" s="16">
        <v>2400</v>
      </c>
      <c r="K196" s="16">
        <v>0</v>
      </c>
      <c r="L196" s="16">
        <v>0</v>
      </c>
      <c r="M196" s="16">
        <f>IF(TableauB15[[#This Row],[ETP_FH]]&gt;0,IF(TableauB15[[#This Row],[ETP]]=TableauB15[[#This Row],[ETP_FH]],1,IF(TableauB15[[#This Row],[ETP]]=1,TableauB15[[#This Row],[ETP_FH]],IFERROR((TableauB15[[#This Row],[ETP_FH]]/TableauB15[[#This Row],[ETP]]),0)*1)),0)</f>
        <v>1</v>
      </c>
      <c r="N196" s="16">
        <f>IF(TableauB15[[#This Row],[ETP_FH]]&lt;0.001,0,1)</f>
        <v>1</v>
      </c>
      <c r="O19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19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196" s="170" t="str">
        <f>_xll.Assistant.XL.RIK_AC("INF04__;INF04@E=0,S=1253,G=0,T=0,P=0:@R=A,S=1260,V={0}:R=B,S=1018,V={1}:R=C,S=1092,V={2}:R=D,S=1014,V={3}:R=E,S=1260,V={4}:",$C$2,$P$14,$C$4,$D196,$B196)</f>
        <v/>
      </c>
      <c r="R196" s="16" t="str">
        <f>_xll.Assistant.XL.RIK_AC("INF04__;INF04@E=0,S=42,G=0,T=0,P=0:@R=A,S=1260,V={0}:R=B,S=1018,V={1}:R=C,S=1092,V={2}:R=D,S=1014,V={3}:R=E,S=1260,V={4}:",$C$2,$R$14,$C$4,$D196,$B196)</f>
        <v/>
      </c>
      <c r="S196" s="16" t="str">
        <f>_xll.Assistant.XL.RIK_AC("INF04__;INF04@E=0,S=1064,G=0,T=0,P=0:@R=A,S=1260,V={0}:R=B,S=1018,V={1}:R=C,S=1092,V={2}:R=D,S=1014,V={3}:R=E,S=1260,V={4}:",$C$2,$R$14,$C$4,$D196,$B196)</f>
        <v/>
      </c>
      <c r="T196" s="16" t="str">
        <f>_xll.Assistant.XL.RIK_AC("INF04__;INF04@E=0,S=49,G=0,T=0,P=0:@R=A,S=1260,V={0}:R=B,S=1018,V={1}:R=C,S=1092,V={2}:R=D,S=1014,V={3}:R=E,S=1260,V={4}:R=F,S=48,V={5}:",$C$2,$R$14,$C$4,$D196,$B196,T$14)</f>
        <v>Catégorie 1</v>
      </c>
      <c r="U196" s="16" t="str">
        <f>_xll.Assistant.XL.RIK_AC("INF04__;INF04@E=0,S=1076,G=0,T=0,P=0:@R=A,S=1260,V={0}:R=B,S=1018,V={1}:R=C,S=1092,V={2}:R=D,S=1014,V={3}:R=E,S=1260,V={4}:",$C$2,$R$14,$C$4,$D196,$B196)</f>
        <v/>
      </c>
      <c r="V196" s="16">
        <f>IFERROR(IF(TableauB15[[#This Row],[Rémunération annuelle ETP]]&gt;0,SUM(1/COUNTIF(TableauB15[Nom et Prénom],TableauB15[Nom et Prénom])),0),0)</f>
        <v>8.3333333333333329E-2</v>
      </c>
      <c r="W19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7" spans="2:23" x14ac:dyDescent="0.3">
      <c r="B197" s="15" t="s">
        <v>151</v>
      </c>
      <c r="C197" s="15">
        <v>201806</v>
      </c>
      <c r="D197" s="15" t="s">
        <v>168</v>
      </c>
      <c r="E197" s="15" t="s">
        <v>169</v>
      </c>
      <c r="F197" s="15" t="s">
        <v>28</v>
      </c>
      <c r="G197">
        <v>1</v>
      </c>
      <c r="H197" s="16">
        <v>1</v>
      </c>
      <c r="I197" s="16">
        <v>1</v>
      </c>
      <c r="J197" s="16">
        <v>2500</v>
      </c>
      <c r="K197" s="16">
        <v>0</v>
      </c>
      <c r="L197" s="16">
        <v>0</v>
      </c>
      <c r="M197" s="16">
        <f>IF(TableauB15[[#This Row],[ETP_FH]]&gt;0,IF(TableauB15[[#This Row],[ETP]]=TableauB15[[#This Row],[ETP_FH]],1,IF(TableauB15[[#This Row],[ETP]]=1,TableauB15[[#This Row],[ETP_FH]],IFERROR((TableauB15[[#This Row],[ETP_FH]]/TableauB15[[#This Row],[ETP]]),0)*1)),0)</f>
        <v>1</v>
      </c>
      <c r="N197" s="16">
        <f>IF(TableauB15[[#This Row],[ETP_FH]]&lt;0.001,0,1)</f>
        <v>1</v>
      </c>
      <c r="O19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19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197" s="170" t="str">
        <f>_xll.Assistant.XL.RIK_AC("INF04__;INF04@E=0,S=1253,G=0,T=0,P=0:@R=A,S=1260,V={0}:R=B,S=1018,V={1}:R=C,S=1092,V={2}:R=D,S=1014,V={3}:R=E,S=1260,V={4}:",$C$2,$P$14,$C$4,$D197,$B197)</f>
        <v/>
      </c>
      <c r="R197" s="16" t="str">
        <f>_xll.Assistant.XL.RIK_AC("INF04__;INF04@E=0,S=42,G=0,T=0,P=0:@R=A,S=1260,V={0}:R=B,S=1018,V={1}:R=C,S=1092,V={2}:R=D,S=1014,V={3}:R=E,S=1260,V={4}:",$C$2,$R$14,$C$4,$D197,$B197)</f>
        <v/>
      </c>
      <c r="S197" s="16" t="str">
        <f>_xll.Assistant.XL.RIK_AC("INF04__;INF04@E=0,S=1064,G=0,T=0,P=0:@R=A,S=1260,V={0}:R=B,S=1018,V={1}:R=C,S=1092,V={2}:R=D,S=1014,V={3}:R=E,S=1260,V={4}:",$C$2,$R$14,$C$4,$D197,$B197)</f>
        <v/>
      </c>
      <c r="T197" s="16" t="str">
        <f>_xll.Assistant.XL.RIK_AC("INF04__;INF04@E=0,S=49,G=0,T=0,P=0:@R=A,S=1260,V={0}:R=B,S=1018,V={1}:R=C,S=1092,V={2}:R=D,S=1014,V={3}:R=E,S=1260,V={4}:R=F,S=48,V={5}:",$C$2,$R$14,$C$4,$D197,$B197,T$14)</f>
        <v>Catégorie 1</v>
      </c>
      <c r="U197" s="16" t="str">
        <f>_xll.Assistant.XL.RIK_AC("INF04__;INF04@E=0,S=1076,G=0,T=0,P=0:@R=A,S=1260,V={0}:R=B,S=1018,V={1}:R=C,S=1092,V={2}:R=D,S=1014,V={3}:R=E,S=1260,V={4}:",$C$2,$R$14,$C$4,$D197,$B197)</f>
        <v/>
      </c>
      <c r="V197" s="16">
        <f>IFERROR(IF(TableauB15[[#This Row],[Rémunération annuelle ETP]]&gt;0,SUM(1/COUNTIF(TableauB15[Nom et Prénom],TableauB15[Nom et Prénom])),0),0)</f>
        <v>8.3333333333333329E-2</v>
      </c>
      <c r="W19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8" spans="2:23" x14ac:dyDescent="0.3">
      <c r="B198" s="15" t="s">
        <v>151</v>
      </c>
      <c r="C198" s="15">
        <v>201806</v>
      </c>
      <c r="D198" s="15" t="s">
        <v>170</v>
      </c>
      <c r="E198" s="15" t="s">
        <v>171</v>
      </c>
      <c r="F198" s="15" t="s">
        <v>28</v>
      </c>
      <c r="G198">
        <v>1</v>
      </c>
      <c r="H198" s="16">
        <v>1</v>
      </c>
      <c r="I198" s="16">
        <v>1</v>
      </c>
      <c r="J198" s="16">
        <v>2600</v>
      </c>
      <c r="K198" s="16">
        <v>0</v>
      </c>
      <c r="L198" s="16">
        <v>0</v>
      </c>
      <c r="M198" s="16">
        <f>IF(TableauB15[[#This Row],[ETP_FH]]&gt;0,IF(TableauB15[[#This Row],[ETP]]=TableauB15[[#This Row],[ETP_FH]],1,IF(TableauB15[[#This Row],[ETP]]=1,TableauB15[[#This Row],[ETP_FH]],IFERROR((TableauB15[[#This Row],[ETP_FH]]/TableauB15[[#This Row],[ETP]]),0)*1)),0)</f>
        <v>1</v>
      </c>
      <c r="N198" s="16">
        <f>IF(TableauB15[[#This Row],[ETP_FH]]&lt;0.001,0,1)</f>
        <v>1</v>
      </c>
      <c r="O19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2600</v>
      </c>
      <c r="P19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198" s="170" t="str">
        <f>_xll.Assistant.XL.RIK_AC("INF04__;INF04@E=0,S=1253,G=0,T=0,P=0:@R=A,S=1260,V={0}:R=B,S=1018,V={1}:R=C,S=1092,V={2}:R=D,S=1014,V={3}:R=E,S=1260,V={4}:",$C$2,$P$14,$C$4,$D198,$B198)</f>
        <v/>
      </c>
      <c r="R198" s="16" t="str">
        <f>_xll.Assistant.XL.RIK_AC("INF04__;INF04@E=0,S=42,G=0,T=0,P=0:@R=A,S=1260,V={0}:R=B,S=1018,V={1}:R=C,S=1092,V={2}:R=D,S=1014,V={3}:R=E,S=1260,V={4}:",$C$2,$R$14,$C$4,$D198,$B198)</f>
        <v/>
      </c>
      <c r="S198" s="16" t="str">
        <f>_xll.Assistant.XL.RIK_AC("INF04__;INF04@E=0,S=1064,G=0,T=0,P=0:@R=A,S=1260,V={0}:R=B,S=1018,V={1}:R=C,S=1092,V={2}:R=D,S=1014,V={3}:R=E,S=1260,V={4}:",$C$2,$R$14,$C$4,$D198,$B198)</f>
        <v/>
      </c>
      <c r="T198" s="16" t="str">
        <f>_xll.Assistant.XL.RIK_AC("INF04__;INF04@E=0,S=49,G=0,T=0,P=0:@R=A,S=1260,V={0}:R=B,S=1018,V={1}:R=C,S=1092,V={2}:R=D,S=1014,V={3}:R=E,S=1260,V={4}:R=F,S=48,V={5}:",$C$2,$R$14,$C$4,$D198,$B198,T$14)</f>
        <v>Catégorie 1</v>
      </c>
      <c r="U198" s="16" t="str">
        <f>_xll.Assistant.XL.RIK_AC("INF04__;INF04@E=0,S=1076,G=0,T=0,P=0:@R=A,S=1260,V={0}:R=B,S=1018,V={1}:R=C,S=1092,V={2}:R=D,S=1014,V={3}:R=E,S=1260,V={4}:",$C$2,$R$14,$C$4,$D198,$B198)</f>
        <v/>
      </c>
      <c r="V198" s="16">
        <f>IFERROR(IF(TableauB15[[#This Row],[Rémunération annuelle ETP]]&gt;0,SUM(1/COUNTIF(TableauB15[Nom et Prénom],TableauB15[Nom et Prénom])),0),0)</f>
        <v>8.3333333333333329E-2</v>
      </c>
      <c r="W19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199" spans="2:23" x14ac:dyDescent="0.3">
      <c r="B199" s="15" t="s">
        <v>151</v>
      </c>
      <c r="C199" s="15">
        <v>201806</v>
      </c>
      <c r="D199" s="15" t="s">
        <v>172</v>
      </c>
      <c r="E199" s="15" t="s">
        <v>173</v>
      </c>
      <c r="F199" s="15" t="s">
        <v>28</v>
      </c>
      <c r="G199">
        <v>1</v>
      </c>
      <c r="H199" s="16">
        <v>1</v>
      </c>
      <c r="I199" s="16">
        <v>1</v>
      </c>
      <c r="J199" s="16">
        <v>2700</v>
      </c>
      <c r="K199" s="16">
        <v>0</v>
      </c>
      <c r="L199" s="16">
        <v>0</v>
      </c>
      <c r="M199" s="16">
        <f>IF(TableauB15[[#This Row],[ETP_FH]]&gt;0,IF(TableauB15[[#This Row],[ETP]]=TableauB15[[#This Row],[ETP_FH]],1,IF(TableauB15[[#This Row],[ETP]]=1,TableauB15[[#This Row],[ETP_FH]],IFERROR((TableauB15[[#This Row],[ETP_FH]]/TableauB15[[#This Row],[ETP]]),0)*1)),0)</f>
        <v>1</v>
      </c>
      <c r="N199" s="16">
        <f>IF(TableauB15[[#This Row],[ETP_FH]]&lt;0.001,0,1)</f>
        <v>1</v>
      </c>
      <c r="O19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2700</v>
      </c>
      <c r="P19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199" s="170" t="str">
        <f>_xll.Assistant.XL.RIK_AC("INF04__;INF04@E=0,S=1253,G=0,T=0,P=0:@R=A,S=1260,V={0}:R=B,S=1018,V={1}:R=C,S=1092,V={2}:R=D,S=1014,V={3}:R=E,S=1260,V={4}:",$C$2,$P$14,$C$4,$D199,$B199)</f>
        <v/>
      </c>
      <c r="R199" s="16" t="str">
        <f>_xll.Assistant.XL.RIK_AC("INF04__;INF04@E=0,S=42,G=0,T=0,P=0:@R=A,S=1260,V={0}:R=B,S=1018,V={1}:R=C,S=1092,V={2}:R=D,S=1014,V={3}:R=E,S=1260,V={4}:",$C$2,$R$14,$C$4,$D199,$B199)</f>
        <v/>
      </c>
      <c r="S199" s="16" t="str">
        <f>_xll.Assistant.XL.RIK_AC("INF04__;INF04@E=0,S=1064,G=0,T=0,P=0:@R=A,S=1260,V={0}:R=B,S=1018,V={1}:R=C,S=1092,V={2}:R=D,S=1014,V={3}:R=E,S=1260,V={4}:",$C$2,$R$14,$C$4,$D199,$B199)</f>
        <v/>
      </c>
      <c r="T199" s="16" t="str">
        <f>_xll.Assistant.XL.RIK_AC("INF04__;INF04@E=0,S=49,G=0,T=0,P=0:@R=A,S=1260,V={0}:R=B,S=1018,V={1}:R=C,S=1092,V={2}:R=D,S=1014,V={3}:R=E,S=1260,V={4}:R=F,S=48,V={5}:",$C$2,$R$14,$C$4,$D199,$B199,T$14)</f>
        <v>Catégorie 3</v>
      </c>
      <c r="U199" s="16" t="str">
        <f>_xll.Assistant.XL.RIK_AC("INF04__;INF04@E=0,S=1076,G=0,T=0,P=0:@R=A,S=1260,V={0}:R=B,S=1018,V={1}:R=C,S=1092,V={2}:R=D,S=1014,V={3}:R=E,S=1260,V={4}:",$C$2,$R$14,$C$4,$D199,$B199)</f>
        <v/>
      </c>
      <c r="V199" s="16">
        <f>IFERROR(IF(TableauB15[[#This Row],[Rémunération annuelle ETP]]&gt;0,SUM(1/COUNTIF(TableauB15[Nom et Prénom],TableauB15[Nom et Prénom])),0),0)</f>
        <v>8.3333333333333329E-2</v>
      </c>
      <c r="W19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0" spans="2:23" x14ac:dyDescent="0.3">
      <c r="B200" s="15" t="s">
        <v>151</v>
      </c>
      <c r="C200" s="15">
        <v>201806</v>
      </c>
      <c r="D200" s="15" t="s">
        <v>174</v>
      </c>
      <c r="E200" s="15" t="s">
        <v>175</v>
      </c>
      <c r="F200" s="15" t="s">
        <v>28</v>
      </c>
      <c r="G200">
        <v>1</v>
      </c>
      <c r="H200" s="16">
        <v>1</v>
      </c>
      <c r="I200" s="16">
        <v>1</v>
      </c>
      <c r="J200" s="16">
        <v>2800</v>
      </c>
      <c r="K200" s="16">
        <v>0</v>
      </c>
      <c r="L200" s="16">
        <v>0</v>
      </c>
      <c r="M200" s="16">
        <f>IF(TableauB15[[#This Row],[ETP_FH]]&gt;0,IF(TableauB15[[#This Row],[ETP]]=TableauB15[[#This Row],[ETP_FH]],1,IF(TableauB15[[#This Row],[ETP]]=1,TableauB15[[#This Row],[ETP_FH]],IFERROR((TableauB15[[#This Row],[ETP_FH]]/TableauB15[[#This Row],[ETP]]),0)*1)),0)</f>
        <v>1</v>
      </c>
      <c r="N200" s="16">
        <f>IF(TableauB15[[#This Row],[ETP_FH]]&lt;0.001,0,1)</f>
        <v>1</v>
      </c>
      <c r="O20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2800</v>
      </c>
      <c r="P20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200" s="170" t="str">
        <f>_xll.Assistant.XL.RIK_AC("INF04__;INF04@E=0,S=1253,G=0,T=0,P=0:@R=A,S=1260,V={0}:R=B,S=1018,V={1}:R=C,S=1092,V={2}:R=D,S=1014,V={3}:R=E,S=1260,V={4}:",$C$2,$P$14,$C$4,$D200,$B200)</f>
        <v/>
      </c>
      <c r="R200" s="16" t="str">
        <f>_xll.Assistant.XL.RIK_AC("INF04__;INF04@E=0,S=42,G=0,T=0,P=0:@R=A,S=1260,V={0}:R=B,S=1018,V={1}:R=C,S=1092,V={2}:R=D,S=1014,V={3}:R=E,S=1260,V={4}:",$C$2,$R$14,$C$4,$D200,$B200)</f>
        <v/>
      </c>
      <c r="S200" s="16" t="str">
        <f>_xll.Assistant.XL.RIK_AC("INF04__;INF04@E=0,S=1064,G=0,T=0,P=0:@R=A,S=1260,V={0}:R=B,S=1018,V={1}:R=C,S=1092,V={2}:R=D,S=1014,V={3}:R=E,S=1260,V={4}:",$C$2,$R$14,$C$4,$D200,$B200)</f>
        <v/>
      </c>
      <c r="T200" s="16" t="str">
        <f>_xll.Assistant.XL.RIK_AC("INF04__;INF04@E=0,S=49,G=0,T=0,P=0:@R=A,S=1260,V={0}:R=B,S=1018,V={1}:R=C,S=1092,V={2}:R=D,S=1014,V={3}:R=E,S=1260,V={4}:R=F,S=48,V={5}:",$C$2,$R$14,$C$4,$D200,$B200,T$14)</f>
        <v>Catégorie 3</v>
      </c>
      <c r="U200" s="16" t="str">
        <f>_xll.Assistant.XL.RIK_AC("INF04__;INF04@E=0,S=1076,G=0,T=0,P=0:@R=A,S=1260,V={0}:R=B,S=1018,V={1}:R=C,S=1092,V={2}:R=D,S=1014,V={3}:R=E,S=1260,V={4}:",$C$2,$R$14,$C$4,$D200,$B200)</f>
        <v/>
      </c>
      <c r="V200" s="16">
        <f>IFERROR(IF(TableauB15[[#This Row],[Rémunération annuelle ETP]]&gt;0,SUM(1/COUNTIF(TableauB15[Nom et Prénom],TableauB15[Nom et Prénom])),0),0)</f>
        <v>8.3333333333333329E-2</v>
      </c>
      <c r="W20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1" spans="2:23" x14ac:dyDescent="0.3">
      <c r="B201" s="15" t="s">
        <v>151</v>
      </c>
      <c r="C201" s="15">
        <v>201806</v>
      </c>
      <c r="D201" s="15" t="s">
        <v>176</v>
      </c>
      <c r="E201" s="15" t="s">
        <v>177</v>
      </c>
      <c r="F201" s="15" t="s">
        <v>28</v>
      </c>
      <c r="G201">
        <v>1</v>
      </c>
      <c r="H201" s="16">
        <v>1</v>
      </c>
      <c r="I201" s="16">
        <v>1</v>
      </c>
      <c r="J201" s="16">
        <v>3190</v>
      </c>
      <c r="K201" s="16">
        <v>0</v>
      </c>
      <c r="L201" s="16">
        <v>1</v>
      </c>
      <c r="M201" s="16">
        <f>IF(TableauB15[[#This Row],[ETP_FH]]&gt;0,IF(TableauB15[[#This Row],[ETP]]=TableauB15[[#This Row],[ETP_FH]],1,IF(TableauB15[[#This Row],[ETP]]=1,TableauB15[[#This Row],[ETP_FH]],IFERROR((TableauB15[[#This Row],[ETP_FH]]/TableauB15[[#This Row],[ETP]]),0)*1)),0)</f>
        <v>1</v>
      </c>
      <c r="N201" s="16">
        <f>IF(TableauB15[[#This Row],[ETP_FH]]&lt;0.001,0,1)</f>
        <v>1</v>
      </c>
      <c r="O20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3190</v>
      </c>
      <c r="P20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201" s="170" t="str">
        <f>_xll.Assistant.XL.RIK_AC("INF04__;INF04@E=0,S=1253,G=0,T=0,P=0:@R=A,S=1260,V={0}:R=B,S=1018,V={1}:R=C,S=1092,V={2}:R=D,S=1014,V={3}:R=E,S=1260,V={4}:",$C$2,$P$14,$C$4,$D201,$B201)</f>
        <v/>
      </c>
      <c r="R201" s="16" t="str">
        <f>_xll.Assistant.XL.RIK_AC("INF04__;INF04@E=0,S=42,G=0,T=0,P=0:@R=A,S=1260,V={0}:R=B,S=1018,V={1}:R=C,S=1092,V={2}:R=D,S=1014,V={3}:R=E,S=1260,V={4}:",$C$2,$R$14,$C$4,$D201,$B201)</f>
        <v/>
      </c>
      <c r="S201" s="16" t="str">
        <f>_xll.Assistant.XL.RIK_AC("INF04__;INF04@E=0,S=1064,G=0,T=0,P=0:@R=A,S=1260,V={0}:R=B,S=1018,V={1}:R=C,S=1092,V={2}:R=D,S=1014,V={3}:R=E,S=1260,V={4}:",$C$2,$R$14,$C$4,$D201,$B201)</f>
        <v/>
      </c>
      <c r="T201" s="16" t="str">
        <f>_xll.Assistant.XL.RIK_AC("INF04__;INF04@E=0,S=49,G=0,T=0,P=0:@R=A,S=1260,V={0}:R=B,S=1018,V={1}:R=C,S=1092,V={2}:R=D,S=1014,V={3}:R=E,S=1260,V={4}:R=F,S=48,V={5}:",$C$2,$R$14,$C$4,$D201,$B201,T$14)</f>
        <v>Catégorie 5</v>
      </c>
      <c r="U201" s="16" t="str">
        <f>_xll.Assistant.XL.RIK_AC("INF04__;INF04@E=0,S=1076,G=0,T=0,P=0:@R=A,S=1260,V={0}:R=B,S=1018,V={1}:R=C,S=1092,V={2}:R=D,S=1014,V={3}:R=E,S=1260,V={4}:",$C$2,$R$14,$C$4,$D201,$B201)</f>
        <v/>
      </c>
      <c r="V201" s="16">
        <f>IFERROR(IF(TableauB15[[#This Row],[Rémunération annuelle ETP]]&gt;0,SUM(1/COUNTIF(TableauB15[Nom et Prénom],TableauB15[Nom et Prénom])),0),0)</f>
        <v>8.3333333333333329E-2</v>
      </c>
      <c r="W20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0.25</v>
      </c>
    </row>
    <row r="202" spans="2:23" x14ac:dyDescent="0.3">
      <c r="B202" s="15" t="s">
        <v>151</v>
      </c>
      <c r="C202" s="15">
        <v>201806</v>
      </c>
      <c r="D202" s="15" t="s">
        <v>178</v>
      </c>
      <c r="E202" s="15" t="s">
        <v>179</v>
      </c>
      <c r="F202" s="15" t="s">
        <v>27</v>
      </c>
      <c r="G202">
        <v>1</v>
      </c>
      <c r="H202" s="16">
        <v>0.8</v>
      </c>
      <c r="I202" s="16">
        <v>0.8</v>
      </c>
      <c r="J202" s="16">
        <v>1200</v>
      </c>
      <c r="K202" s="16">
        <v>0</v>
      </c>
      <c r="L202" s="16">
        <v>0</v>
      </c>
      <c r="M202" s="16">
        <f>IF(TableauB15[[#This Row],[ETP_FH]]&gt;0,IF(TableauB15[[#This Row],[ETP]]=TableauB15[[#This Row],[ETP_FH]],1,IF(TableauB15[[#This Row],[ETP]]=1,TableauB15[[#This Row],[ETP_FH]],IFERROR((TableauB15[[#This Row],[ETP_FH]]/TableauB15[[#This Row],[ETP]]),0)*1)),0)</f>
        <v>1</v>
      </c>
      <c r="N202" s="16">
        <f>IF(TableauB15[[#This Row],[ETP_FH]]&lt;0.001,0,1)</f>
        <v>1</v>
      </c>
      <c r="O20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20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202" s="170" t="str">
        <f>_xll.Assistant.XL.RIK_AC("INF04__;INF04@E=0,S=1253,G=0,T=0,P=0:@R=A,S=1260,V={0}:R=B,S=1018,V={1}:R=C,S=1092,V={2}:R=D,S=1014,V={3}:R=E,S=1260,V={4}:",$C$2,$P$14,$C$4,$D202,$B202)</f>
        <v/>
      </c>
      <c r="R202" s="16" t="str">
        <f>_xll.Assistant.XL.RIK_AC("INF04__;INF04@E=0,S=42,G=0,T=0,P=0:@R=A,S=1260,V={0}:R=B,S=1018,V={1}:R=C,S=1092,V={2}:R=D,S=1014,V={3}:R=E,S=1260,V={4}:",$C$2,$R$14,$C$4,$D202,$B202)</f>
        <v/>
      </c>
      <c r="S202" s="16" t="str">
        <f>_xll.Assistant.XL.RIK_AC("INF04__;INF04@E=0,S=1064,G=0,T=0,P=0:@R=A,S=1260,V={0}:R=B,S=1018,V={1}:R=C,S=1092,V={2}:R=D,S=1014,V={3}:R=E,S=1260,V={4}:",$C$2,$R$14,$C$4,$D202,$B202)</f>
        <v/>
      </c>
      <c r="T202" s="16" t="str">
        <f>_xll.Assistant.XL.RIK_AC("INF04__;INF04@E=0,S=49,G=0,T=0,P=0:@R=A,S=1260,V={0}:R=B,S=1018,V={1}:R=C,S=1092,V={2}:R=D,S=1014,V={3}:R=E,S=1260,V={4}:R=F,S=48,V={5}:",$C$2,$R$14,$C$4,$D202,$B202,T$14)</f>
        <v>Catégorie 1</v>
      </c>
      <c r="U202" s="16" t="str">
        <f>_xll.Assistant.XL.RIK_AC("INF04__;INF04@E=0,S=1076,G=0,T=0,P=0:@R=A,S=1260,V={0}:R=B,S=1018,V={1}:R=C,S=1092,V={2}:R=D,S=1014,V={3}:R=E,S=1260,V={4}:",$C$2,$R$14,$C$4,$D202,$B202)</f>
        <v/>
      </c>
      <c r="V202" s="16">
        <f>IFERROR(IF(TableauB15[[#This Row],[Rémunération annuelle ETP]]&gt;0,SUM(1/COUNTIF(TableauB15[Nom et Prénom],TableauB15[Nom et Prénom])),0),0)</f>
        <v>8.3333333333333329E-2</v>
      </c>
      <c r="W20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3" spans="2:23" x14ac:dyDescent="0.3">
      <c r="B203" s="15" t="s">
        <v>151</v>
      </c>
      <c r="C203" s="15">
        <v>201806</v>
      </c>
      <c r="D203" s="15" t="s">
        <v>180</v>
      </c>
      <c r="E203" s="15" t="s">
        <v>181</v>
      </c>
      <c r="F203" s="15" t="s">
        <v>28</v>
      </c>
      <c r="G203">
        <v>1</v>
      </c>
      <c r="H203" s="16">
        <v>1</v>
      </c>
      <c r="I203" s="16">
        <v>1</v>
      </c>
      <c r="J203" s="16">
        <v>3000</v>
      </c>
      <c r="K203" s="16">
        <v>0</v>
      </c>
      <c r="L203" s="16">
        <v>0</v>
      </c>
      <c r="M203" s="16">
        <f>IF(TableauB15[[#This Row],[ETP_FH]]&gt;0,IF(TableauB15[[#This Row],[ETP]]=TableauB15[[#This Row],[ETP_FH]],1,IF(TableauB15[[#This Row],[ETP]]=1,TableauB15[[#This Row],[ETP_FH]],IFERROR((TableauB15[[#This Row],[ETP_FH]]/TableauB15[[#This Row],[ETP]]),0)*1)),0)</f>
        <v>1</v>
      </c>
      <c r="N203" s="16">
        <f>IF(TableauB15[[#This Row],[ETP_FH]]&lt;0.001,0,1)</f>
        <v>1</v>
      </c>
      <c r="O20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3000</v>
      </c>
      <c r="P20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203" s="170" t="str">
        <f>_xll.Assistant.XL.RIK_AC("INF04__;INF04@E=0,S=1253,G=0,T=0,P=0:@R=A,S=1260,V={0}:R=B,S=1018,V={1}:R=C,S=1092,V={2}:R=D,S=1014,V={3}:R=E,S=1260,V={4}:",$C$2,$P$14,$C$4,$D203,$B203)</f>
        <v/>
      </c>
      <c r="R203" s="16" t="str">
        <f>_xll.Assistant.XL.RIK_AC("INF04__;INF04@E=0,S=42,G=0,T=0,P=0:@R=A,S=1260,V={0}:R=B,S=1018,V={1}:R=C,S=1092,V={2}:R=D,S=1014,V={3}:R=E,S=1260,V={4}:",$C$2,$R$14,$C$4,$D203,$B203)</f>
        <v/>
      </c>
      <c r="S203" s="16" t="str">
        <f>_xll.Assistant.XL.RIK_AC("INF04__;INF04@E=0,S=1064,G=0,T=0,P=0:@R=A,S=1260,V={0}:R=B,S=1018,V={1}:R=C,S=1092,V={2}:R=D,S=1014,V={3}:R=E,S=1260,V={4}:",$C$2,$R$14,$C$4,$D203,$B203)</f>
        <v/>
      </c>
      <c r="T203" s="16" t="str">
        <f>_xll.Assistant.XL.RIK_AC("INF04__;INF04@E=0,S=49,G=0,T=0,P=0:@R=A,S=1260,V={0}:R=B,S=1018,V={1}:R=C,S=1092,V={2}:R=D,S=1014,V={3}:R=E,S=1260,V={4}:R=F,S=48,V={5}:",$C$2,$R$14,$C$4,$D203,$B203,T$14)</f>
        <v>Catégorie 3</v>
      </c>
      <c r="U203" s="16" t="str">
        <f>_xll.Assistant.XL.RIK_AC("INF04__;INF04@E=0,S=1076,G=0,T=0,P=0:@R=A,S=1260,V={0}:R=B,S=1018,V={1}:R=C,S=1092,V={2}:R=D,S=1014,V={3}:R=E,S=1260,V={4}:",$C$2,$R$14,$C$4,$D203,$B203)</f>
        <v/>
      </c>
      <c r="V203" s="16">
        <f>IFERROR(IF(TableauB15[[#This Row],[Rémunération annuelle ETP]]&gt;0,SUM(1/COUNTIF(TableauB15[Nom et Prénom],TableauB15[Nom et Prénom])),0),0)</f>
        <v>8.3333333333333329E-2</v>
      </c>
      <c r="W20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4" spans="2:23" x14ac:dyDescent="0.3">
      <c r="B204" s="15" t="s">
        <v>151</v>
      </c>
      <c r="C204" s="15">
        <v>201806</v>
      </c>
      <c r="D204" s="15" t="s">
        <v>182</v>
      </c>
      <c r="E204" s="15" t="s">
        <v>183</v>
      </c>
      <c r="F204" s="15" t="s">
        <v>28</v>
      </c>
      <c r="G204">
        <v>1</v>
      </c>
      <c r="H204" s="16">
        <v>1</v>
      </c>
      <c r="I204" s="16">
        <v>1</v>
      </c>
      <c r="J204" s="16">
        <v>2500</v>
      </c>
      <c r="K204" s="16">
        <v>0</v>
      </c>
      <c r="L204" s="16">
        <v>0</v>
      </c>
      <c r="M204" s="16">
        <f>IF(TableauB15[[#This Row],[ETP_FH]]&gt;0,IF(TableauB15[[#This Row],[ETP]]=TableauB15[[#This Row],[ETP_FH]],1,IF(TableauB15[[#This Row],[ETP]]=1,TableauB15[[#This Row],[ETP_FH]],IFERROR((TableauB15[[#This Row],[ETP_FH]]/TableauB15[[#This Row],[ETP]]),0)*1)),0)</f>
        <v>1</v>
      </c>
      <c r="N204" s="16">
        <f>IF(TableauB15[[#This Row],[ETP_FH]]&lt;0.001,0,1)</f>
        <v>1</v>
      </c>
      <c r="O20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0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204" s="170" t="str">
        <f>_xll.Assistant.XL.RIK_AC("INF04__;INF04@E=0,S=1253,G=0,T=0,P=0:@R=A,S=1260,V={0}:R=B,S=1018,V={1}:R=C,S=1092,V={2}:R=D,S=1014,V={3}:R=E,S=1260,V={4}:",$C$2,$P$14,$C$4,$D204,$B204)</f>
        <v/>
      </c>
      <c r="R204" s="16" t="str">
        <f>_xll.Assistant.XL.RIK_AC("INF04__;INF04@E=0,S=42,G=0,T=0,P=0:@R=A,S=1260,V={0}:R=B,S=1018,V={1}:R=C,S=1092,V={2}:R=D,S=1014,V={3}:R=E,S=1260,V={4}:",$C$2,$R$14,$C$4,$D204,$B204)</f>
        <v/>
      </c>
      <c r="S204" s="16" t="str">
        <f>_xll.Assistant.XL.RIK_AC("INF04__;INF04@E=0,S=1064,G=0,T=0,P=0:@R=A,S=1260,V={0}:R=B,S=1018,V={1}:R=C,S=1092,V={2}:R=D,S=1014,V={3}:R=E,S=1260,V={4}:",$C$2,$R$14,$C$4,$D204,$B204)</f>
        <v/>
      </c>
      <c r="T204" s="16" t="str">
        <f>_xll.Assistant.XL.RIK_AC("INF04__;INF04@E=0,S=49,G=0,T=0,P=0:@R=A,S=1260,V={0}:R=B,S=1018,V={1}:R=C,S=1092,V={2}:R=D,S=1014,V={3}:R=E,S=1260,V={4}:R=F,S=48,V={5}:",$C$2,$R$14,$C$4,$D204,$B204,T$14)</f>
        <v>Catégorie 0</v>
      </c>
      <c r="U204" s="16" t="str">
        <f>_xll.Assistant.XL.RIK_AC("INF04__;INF04@E=0,S=1076,G=0,T=0,P=0:@R=A,S=1260,V={0}:R=B,S=1018,V={1}:R=C,S=1092,V={2}:R=D,S=1014,V={3}:R=E,S=1260,V={4}:",$C$2,$R$14,$C$4,$D204,$B204)</f>
        <v/>
      </c>
      <c r="V204" s="16">
        <f>IFERROR(IF(TableauB15[[#This Row],[Rémunération annuelle ETP]]&gt;0,SUM(1/COUNTIF(TableauB15[Nom et Prénom],TableauB15[Nom et Prénom])),0),0)</f>
        <v>8.3333333333333329E-2</v>
      </c>
      <c r="W20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5" spans="2:23" x14ac:dyDescent="0.3">
      <c r="B205" s="15" t="s">
        <v>151</v>
      </c>
      <c r="C205" s="15">
        <v>201806</v>
      </c>
      <c r="D205" s="15" t="s">
        <v>184</v>
      </c>
      <c r="E205" s="15" t="s">
        <v>185</v>
      </c>
      <c r="F205" s="15" t="s">
        <v>27</v>
      </c>
      <c r="G205">
        <v>1</v>
      </c>
      <c r="H205" s="16">
        <v>1</v>
      </c>
      <c r="I205" s="16">
        <v>1</v>
      </c>
      <c r="J205" s="16">
        <v>3100</v>
      </c>
      <c r="K205" s="16">
        <v>0</v>
      </c>
      <c r="L205" s="16">
        <v>0</v>
      </c>
      <c r="M205" s="16">
        <f>IF(TableauB15[[#This Row],[ETP_FH]]&gt;0,IF(TableauB15[[#This Row],[ETP]]=TableauB15[[#This Row],[ETP_FH]],1,IF(TableauB15[[#This Row],[ETP]]=1,TableauB15[[#This Row],[ETP_FH]],IFERROR((TableauB15[[#This Row],[ETP_FH]]/TableauB15[[#This Row],[ETP]]),0)*1)),0)</f>
        <v>1</v>
      </c>
      <c r="N205" s="16">
        <f>IF(TableauB15[[#This Row],[ETP_FH]]&lt;0.001,0,1)</f>
        <v>1</v>
      </c>
      <c r="O20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3100</v>
      </c>
      <c r="P20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205" s="170" t="str">
        <f>_xll.Assistant.XL.RIK_AC("INF04__;INF04@E=0,S=1253,G=0,T=0,P=0:@R=A,S=1260,V={0}:R=B,S=1018,V={1}:R=C,S=1092,V={2}:R=D,S=1014,V={3}:R=E,S=1260,V={4}:",$C$2,$P$14,$C$4,$D205,$B205)</f>
        <v/>
      </c>
      <c r="R205" s="16" t="str">
        <f>_xll.Assistant.XL.RIK_AC("INF04__;INF04@E=0,S=42,G=0,T=0,P=0:@R=A,S=1260,V={0}:R=B,S=1018,V={1}:R=C,S=1092,V={2}:R=D,S=1014,V={3}:R=E,S=1260,V={4}:",$C$2,$R$14,$C$4,$D205,$B205)</f>
        <v/>
      </c>
      <c r="S205" s="16" t="str">
        <f>_xll.Assistant.XL.RIK_AC("INF04__;INF04@E=0,S=1064,G=0,T=0,P=0:@R=A,S=1260,V={0}:R=B,S=1018,V={1}:R=C,S=1092,V={2}:R=D,S=1014,V={3}:R=E,S=1260,V={4}:",$C$2,$R$14,$C$4,$D205,$B205)</f>
        <v/>
      </c>
      <c r="T205" s="16" t="str">
        <f>_xll.Assistant.XL.RIK_AC("INF04__;INF04@E=0,S=49,G=0,T=0,P=0:@R=A,S=1260,V={0}:R=B,S=1018,V={1}:R=C,S=1092,V={2}:R=D,S=1014,V={3}:R=E,S=1260,V={4}:R=F,S=48,V={5}:",$C$2,$R$14,$C$4,$D205,$B205,T$14)</f>
        <v>Catégorie 3</v>
      </c>
      <c r="U205" s="16" t="str">
        <f>_xll.Assistant.XL.RIK_AC("INF04__;INF04@E=0,S=1076,G=0,T=0,P=0:@R=A,S=1260,V={0}:R=B,S=1018,V={1}:R=C,S=1092,V={2}:R=D,S=1014,V={3}:R=E,S=1260,V={4}:",$C$2,$R$14,$C$4,$D205,$B205)</f>
        <v/>
      </c>
      <c r="V205" s="16">
        <f>IFERROR(IF(TableauB15[[#This Row],[Rémunération annuelle ETP]]&gt;0,SUM(1/COUNTIF(TableauB15[Nom et Prénom],TableauB15[Nom et Prénom])),0),0)</f>
        <v>8.3333333333333329E-2</v>
      </c>
      <c r="W20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6" spans="2:23" x14ac:dyDescent="0.3">
      <c r="B206" s="15" t="s">
        <v>151</v>
      </c>
      <c r="C206" s="15">
        <v>201806</v>
      </c>
      <c r="D206" s="15" t="s">
        <v>186</v>
      </c>
      <c r="E206" s="15" t="s">
        <v>187</v>
      </c>
      <c r="F206" s="15" t="s">
        <v>27</v>
      </c>
      <c r="G206">
        <v>1</v>
      </c>
      <c r="H206" s="16">
        <v>0.8</v>
      </c>
      <c r="I206" s="16">
        <v>0.8</v>
      </c>
      <c r="J206" s="16">
        <v>3200</v>
      </c>
      <c r="K206" s="16">
        <v>0</v>
      </c>
      <c r="L206" s="16">
        <v>0</v>
      </c>
      <c r="M206" s="16">
        <f>IF(TableauB15[[#This Row],[ETP_FH]]&gt;0,IF(TableauB15[[#This Row],[ETP]]=TableauB15[[#This Row],[ETP_FH]],1,IF(TableauB15[[#This Row],[ETP]]=1,TableauB15[[#This Row],[ETP_FH]],IFERROR((TableauB15[[#This Row],[ETP_FH]]/TableauB15[[#This Row],[ETP]]),0)*1)),0)</f>
        <v>1</v>
      </c>
      <c r="N206" s="16">
        <f>IF(TableauB15[[#This Row],[ETP_FH]]&lt;0.001,0,1)</f>
        <v>1</v>
      </c>
      <c r="O20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4000</v>
      </c>
      <c r="P20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206" s="170" t="str">
        <f>_xll.Assistant.XL.RIK_AC("INF04__;INF04@E=0,S=1253,G=0,T=0,P=0:@R=A,S=1260,V={0}:R=B,S=1018,V={1}:R=C,S=1092,V={2}:R=D,S=1014,V={3}:R=E,S=1260,V={4}:",$C$2,$P$14,$C$4,$D206,$B206)</f>
        <v/>
      </c>
      <c r="R206" s="16" t="str">
        <f>_xll.Assistant.XL.RIK_AC("INF04__;INF04@E=0,S=42,G=0,T=0,P=0:@R=A,S=1260,V={0}:R=B,S=1018,V={1}:R=C,S=1092,V={2}:R=D,S=1014,V={3}:R=E,S=1260,V={4}:",$C$2,$R$14,$C$4,$D206,$B206)</f>
        <v/>
      </c>
      <c r="S206" s="16" t="str">
        <f>_xll.Assistant.XL.RIK_AC("INF04__;INF04@E=0,S=1064,G=0,T=0,P=0:@R=A,S=1260,V={0}:R=B,S=1018,V={1}:R=C,S=1092,V={2}:R=D,S=1014,V={3}:R=E,S=1260,V={4}:",$C$2,$R$14,$C$4,$D206,$B206)</f>
        <v/>
      </c>
      <c r="T206" s="16" t="str">
        <f>_xll.Assistant.XL.RIK_AC("INF04__;INF04@E=0,S=49,G=0,T=0,P=0:@R=A,S=1260,V={0}:R=B,S=1018,V={1}:R=C,S=1092,V={2}:R=D,S=1014,V={3}:R=E,S=1260,V={4}:R=F,S=48,V={5}:",$C$2,$R$14,$C$4,$D206,$B206,T$14)</f>
        <v>Catégorie 2</v>
      </c>
      <c r="U206" s="16" t="str">
        <f>_xll.Assistant.XL.RIK_AC("INF04__;INF04@E=0,S=1076,G=0,T=0,P=0:@R=A,S=1260,V={0}:R=B,S=1018,V={1}:R=C,S=1092,V={2}:R=D,S=1014,V={3}:R=E,S=1260,V={4}:",$C$2,$R$14,$C$4,$D206,$B206)</f>
        <v>400</v>
      </c>
      <c r="V206" s="16">
        <f>IFERROR(IF(TableauB15[[#This Row],[Rémunération annuelle ETP]]&gt;0,SUM(1/COUNTIF(TableauB15[Nom et Prénom],TableauB15[Nom et Prénom])),0),0)</f>
        <v>8.3333333333333329E-2</v>
      </c>
      <c r="W20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7" spans="2:23" x14ac:dyDescent="0.3">
      <c r="B207" s="15" t="s">
        <v>151</v>
      </c>
      <c r="C207" s="15">
        <v>201806</v>
      </c>
      <c r="D207" s="15" t="s">
        <v>188</v>
      </c>
      <c r="E207" s="15" t="s">
        <v>189</v>
      </c>
      <c r="F207" s="15" t="s">
        <v>27</v>
      </c>
      <c r="G207">
        <v>1</v>
      </c>
      <c r="H207" s="16">
        <v>1</v>
      </c>
      <c r="I207" s="16">
        <v>1</v>
      </c>
      <c r="J207" s="16">
        <v>2300</v>
      </c>
      <c r="K207" s="16">
        <v>0</v>
      </c>
      <c r="L207" s="16">
        <v>0</v>
      </c>
      <c r="M207" s="16">
        <f>IF(TableauB15[[#This Row],[ETP_FH]]&gt;0,IF(TableauB15[[#This Row],[ETP]]=TableauB15[[#This Row],[ETP_FH]],1,IF(TableauB15[[#This Row],[ETP]]=1,TableauB15[[#This Row],[ETP_FH]],IFERROR((TableauB15[[#This Row],[ETP_FH]]/TableauB15[[#This Row],[ETP]]),0)*1)),0)</f>
        <v>1</v>
      </c>
      <c r="N207" s="16">
        <f>IF(TableauB15[[#This Row],[ETP_FH]]&lt;0.001,0,1)</f>
        <v>1</v>
      </c>
      <c r="O20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2300</v>
      </c>
      <c r="P20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07" s="170" t="str">
        <f>_xll.Assistant.XL.RIK_AC("INF04__;INF04@E=0,S=1253,G=0,T=0,P=0:@R=A,S=1260,V={0}:R=B,S=1018,V={1}:R=C,S=1092,V={2}:R=D,S=1014,V={3}:R=E,S=1260,V={4}:",$C$2,$P$14,$C$4,$D207,$B207)</f>
        <v/>
      </c>
      <c r="R207" s="16" t="str">
        <f>_xll.Assistant.XL.RIK_AC("INF04__;INF04@E=0,S=42,G=0,T=0,P=0:@R=A,S=1260,V={0}:R=B,S=1018,V={1}:R=C,S=1092,V={2}:R=D,S=1014,V={3}:R=E,S=1260,V={4}:",$C$2,$R$14,$C$4,$D207,$B207)</f>
        <v/>
      </c>
      <c r="S207" s="16" t="str">
        <f>_xll.Assistant.XL.RIK_AC("INF04__;INF04@E=0,S=1064,G=0,T=0,P=0:@R=A,S=1260,V={0}:R=B,S=1018,V={1}:R=C,S=1092,V={2}:R=D,S=1014,V={3}:R=E,S=1260,V={4}:",$C$2,$R$14,$C$4,$D207,$B207)</f>
        <v/>
      </c>
      <c r="T207" s="16" t="str">
        <f>_xll.Assistant.XL.RIK_AC("INF04__;INF04@E=0,S=49,G=0,T=0,P=0:@R=A,S=1260,V={0}:R=B,S=1018,V={1}:R=C,S=1092,V={2}:R=D,S=1014,V={3}:R=E,S=1260,V={4}:R=F,S=48,V={5}:",$C$2,$R$14,$C$4,$D207,$B207,T$14)</f>
        <v>Catégorie 0</v>
      </c>
      <c r="U207" s="16" t="str">
        <f>_xll.Assistant.XL.RIK_AC("INF04__;INF04@E=0,S=1076,G=0,T=0,P=0:@R=A,S=1260,V={0}:R=B,S=1018,V={1}:R=C,S=1092,V={2}:R=D,S=1014,V={3}:R=E,S=1260,V={4}:",$C$2,$R$14,$C$4,$D207,$B207)</f>
        <v/>
      </c>
      <c r="V207" s="16">
        <f>IFERROR(IF(TableauB15[[#This Row],[Rémunération annuelle ETP]]&gt;0,SUM(1/COUNTIF(TableauB15[Nom et Prénom],TableauB15[Nom et Prénom])),0),0)</f>
        <v>8.3333333333333329E-2</v>
      </c>
      <c r="W20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8" spans="2:23" x14ac:dyDescent="0.3">
      <c r="B208" s="15" t="s">
        <v>151</v>
      </c>
      <c r="C208" s="15">
        <v>201806</v>
      </c>
      <c r="D208" s="15" t="s">
        <v>190</v>
      </c>
      <c r="E208" s="15" t="s">
        <v>191</v>
      </c>
      <c r="F208" s="15" t="s">
        <v>27</v>
      </c>
      <c r="G208">
        <v>1</v>
      </c>
      <c r="H208" s="16">
        <v>1</v>
      </c>
      <c r="I208" s="16">
        <v>1</v>
      </c>
      <c r="J208" s="16">
        <v>2400</v>
      </c>
      <c r="K208" s="16">
        <v>0</v>
      </c>
      <c r="L208" s="16">
        <v>0</v>
      </c>
      <c r="M208" s="16">
        <f>IF(TableauB15[[#This Row],[ETP_FH]]&gt;0,IF(TableauB15[[#This Row],[ETP]]=TableauB15[[#This Row],[ETP_FH]],1,IF(TableauB15[[#This Row],[ETP]]=1,TableauB15[[#This Row],[ETP_FH]],IFERROR((TableauB15[[#This Row],[ETP_FH]]/TableauB15[[#This Row],[ETP]]),0)*1)),0)</f>
        <v>1</v>
      </c>
      <c r="N208" s="16">
        <f>IF(TableauB15[[#This Row],[ETP_FH]]&lt;0.001,0,1)</f>
        <v>1</v>
      </c>
      <c r="O20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2400</v>
      </c>
      <c r="P20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08" s="170" t="str">
        <f>_xll.Assistant.XL.RIK_AC("INF04__;INF04@E=0,S=1253,G=0,T=0,P=0:@R=A,S=1260,V={0}:R=B,S=1018,V={1}:R=C,S=1092,V={2}:R=D,S=1014,V={3}:R=E,S=1260,V={4}:",$C$2,$P$14,$C$4,$D208,$B208)</f>
        <v/>
      </c>
      <c r="R208" s="16" t="str">
        <f>_xll.Assistant.XL.RIK_AC("INF04__;INF04@E=0,S=42,G=0,T=0,P=0:@R=A,S=1260,V={0}:R=B,S=1018,V={1}:R=C,S=1092,V={2}:R=D,S=1014,V={3}:R=E,S=1260,V={4}:",$C$2,$R$14,$C$4,$D208,$B208)</f>
        <v/>
      </c>
      <c r="S208" s="16" t="str">
        <f>_xll.Assistant.XL.RIK_AC("INF04__;INF04@E=0,S=1064,G=0,T=0,P=0:@R=A,S=1260,V={0}:R=B,S=1018,V={1}:R=C,S=1092,V={2}:R=D,S=1014,V={3}:R=E,S=1260,V={4}:",$C$2,$R$14,$C$4,$D208,$B208)</f>
        <v>2</v>
      </c>
      <c r="T208" s="16" t="str">
        <f>_xll.Assistant.XL.RIK_AC("INF04__;INF04@E=0,S=49,G=0,T=0,P=0:@R=A,S=1260,V={0}:R=B,S=1018,V={1}:R=C,S=1092,V={2}:R=D,S=1014,V={3}:R=E,S=1260,V={4}:R=F,S=48,V={5}:",$C$2,$R$14,$C$4,$D208,$B208,T$14)</f>
        <v>Catégorie 0</v>
      </c>
      <c r="U208" s="16" t="str">
        <f>_xll.Assistant.XL.RIK_AC("INF04__;INF04@E=0,S=1076,G=0,T=0,P=0:@R=A,S=1260,V={0}:R=B,S=1018,V={1}:R=C,S=1092,V={2}:R=D,S=1014,V={3}:R=E,S=1260,V={4}:",$C$2,$R$14,$C$4,$D208,$B208)</f>
        <v/>
      </c>
      <c r="V208" s="16">
        <f>IFERROR(IF(TableauB15[[#This Row],[Rémunération annuelle ETP]]&gt;0,SUM(1/COUNTIF(TableauB15[Nom et Prénom],TableauB15[Nom et Prénom])),0),0)</f>
        <v>8.3333333333333329E-2</v>
      </c>
      <c r="W20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09" spans="2:23" x14ac:dyDescent="0.3">
      <c r="B209" s="15" t="s">
        <v>151</v>
      </c>
      <c r="C209" s="15">
        <v>201806</v>
      </c>
      <c r="D209" s="15" t="s">
        <v>192</v>
      </c>
      <c r="E209" s="15" t="s">
        <v>193</v>
      </c>
      <c r="F209" s="15" t="s">
        <v>27</v>
      </c>
      <c r="G209">
        <v>1</v>
      </c>
      <c r="H209" s="16">
        <v>1</v>
      </c>
      <c r="I209" s="16">
        <v>1</v>
      </c>
      <c r="J209" s="16">
        <v>2500</v>
      </c>
      <c r="K209" s="16">
        <v>0</v>
      </c>
      <c r="L209" s="16">
        <v>0</v>
      </c>
      <c r="M209" s="16">
        <f>IF(TableauB15[[#This Row],[ETP_FH]]&gt;0,IF(TableauB15[[#This Row],[ETP]]=TableauB15[[#This Row],[ETP_FH]],1,IF(TableauB15[[#This Row],[ETP]]=1,TableauB15[[#This Row],[ETP_FH]],IFERROR((TableauB15[[#This Row],[ETP_FH]]/TableauB15[[#This Row],[ETP]]),0)*1)),0)</f>
        <v>1</v>
      </c>
      <c r="N209" s="16">
        <f>IF(TableauB15[[#This Row],[ETP_FH]]&lt;0.001,0,1)</f>
        <v>1</v>
      </c>
      <c r="O20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0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09" s="170" t="str">
        <f>_xll.Assistant.XL.RIK_AC("INF04__;INF04@E=0,S=1253,G=0,T=0,P=0:@R=A,S=1260,V={0}:R=B,S=1018,V={1}:R=C,S=1092,V={2}:R=D,S=1014,V={3}:R=E,S=1260,V={4}:",$C$2,$P$14,$C$4,$D209,$B209)</f>
        <v/>
      </c>
      <c r="R209" s="16" t="str">
        <f>_xll.Assistant.XL.RIK_AC("INF04__;INF04@E=0,S=42,G=0,T=0,P=0:@R=A,S=1260,V={0}:R=B,S=1018,V={1}:R=C,S=1092,V={2}:R=D,S=1014,V={3}:R=E,S=1260,V={4}:",$C$2,$R$14,$C$4,$D209,$B209)</f>
        <v/>
      </c>
      <c r="S209" s="16" t="str">
        <f>_xll.Assistant.XL.RIK_AC("INF04__;INF04@E=0,S=1064,G=0,T=0,P=0:@R=A,S=1260,V={0}:R=B,S=1018,V={1}:R=C,S=1092,V={2}:R=D,S=1014,V={3}:R=E,S=1260,V={4}:",$C$2,$R$14,$C$4,$D209,$B209)</f>
        <v/>
      </c>
      <c r="T209" s="16" t="str">
        <f>_xll.Assistant.XL.RIK_AC("INF04__;INF04@E=0,S=49,G=0,T=0,P=0:@R=A,S=1260,V={0}:R=B,S=1018,V={1}:R=C,S=1092,V={2}:R=D,S=1014,V={3}:R=E,S=1260,V={4}:R=F,S=48,V={5}:",$C$2,$R$14,$C$4,$D209,$B209,T$14)</f>
        <v>Catégorie 0</v>
      </c>
      <c r="U209" s="16" t="str">
        <f>_xll.Assistant.XL.RIK_AC("INF04__;INF04@E=0,S=1076,G=0,T=0,P=0:@R=A,S=1260,V={0}:R=B,S=1018,V={1}:R=C,S=1092,V={2}:R=D,S=1014,V={3}:R=E,S=1260,V={4}:",$C$2,$R$14,$C$4,$D209,$B209)</f>
        <v/>
      </c>
      <c r="V209" s="16">
        <f>IFERROR(IF(TableauB15[[#This Row],[Rémunération annuelle ETP]]&gt;0,SUM(1/COUNTIF(TableauB15[Nom et Prénom],TableauB15[Nom et Prénom])),0),0)</f>
        <v>8.3333333333333329E-2</v>
      </c>
      <c r="W20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0" spans="2:23" x14ac:dyDescent="0.3">
      <c r="B210" s="15" t="s">
        <v>151</v>
      </c>
      <c r="C210" s="15">
        <v>201806</v>
      </c>
      <c r="D210" s="15" t="s">
        <v>194</v>
      </c>
      <c r="E210" s="15" t="s">
        <v>195</v>
      </c>
      <c r="F210" s="15" t="s">
        <v>27</v>
      </c>
      <c r="G210">
        <v>1</v>
      </c>
      <c r="H210" s="16">
        <v>1</v>
      </c>
      <c r="I210" s="16">
        <v>1</v>
      </c>
      <c r="J210" s="16">
        <v>3300</v>
      </c>
      <c r="K210" s="16">
        <v>0</v>
      </c>
      <c r="L210" s="16">
        <v>0</v>
      </c>
      <c r="M210" s="16">
        <f>IF(TableauB15[[#This Row],[ETP_FH]]&gt;0,IF(TableauB15[[#This Row],[ETP]]=TableauB15[[#This Row],[ETP_FH]],1,IF(TableauB15[[#This Row],[ETP]]=1,TableauB15[[#This Row],[ETP_FH]],IFERROR((TableauB15[[#This Row],[ETP_FH]]/TableauB15[[#This Row],[ETP]]),0)*1)),0)</f>
        <v>1</v>
      </c>
      <c r="N210" s="16">
        <f>IF(TableauB15[[#This Row],[ETP_FH]]&lt;0.001,0,1)</f>
        <v>1</v>
      </c>
      <c r="O21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21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210" s="170" t="str">
        <f>_xll.Assistant.XL.RIK_AC("INF04__;INF04@E=0,S=1253,G=0,T=0,P=0:@R=A,S=1260,V={0}:R=B,S=1018,V={1}:R=C,S=1092,V={2}:R=D,S=1014,V={3}:R=E,S=1260,V={4}:",$C$2,$P$14,$C$4,$D210,$B210)</f>
        <v/>
      </c>
      <c r="R210" s="16" t="str">
        <f>_xll.Assistant.XL.RIK_AC("INF04__;INF04@E=0,S=42,G=0,T=0,P=0:@R=A,S=1260,V={0}:R=B,S=1018,V={1}:R=C,S=1092,V={2}:R=D,S=1014,V={3}:R=E,S=1260,V={4}:",$C$2,$R$14,$C$4,$D210,$B210)</f>
        <v/>
      </c>
      <c r="S210" s="16" t="str">
        <f>_xll.Assistant.XL.RIK_AC("INF04__;INF04@E=0,S=1064,G=0,T=0,P=0:@R=A,S=1260,V={0}:R=B,S=1018,V={1}:R=C,S=1092,V={2}:R=D,S=1014,V={3}:R=E,S=1260,V={4}:",$C$2,$R$14,$C$4,$D210,$B210)</f>
        <v/>
      </c>
      <c r="T210" s="16" t="str">
        <f>_xll.Assistant.XL.RIK_AC("INF04__;INF04@E=0,S=49,G=0,T=0,P=0:@R=A,S=1260,V={0}:R=B,S=1018,V={1}:R=C,S=1092,V={2}:R=D,S=1014,V={3}:R=E,S=1260,V={4}:R=F,S=48,V={5}:",$C$2,$R$14,$C$4,$D210,$B210,T$14)</f>
        <v>Catégorie 2</v>
      </c>
      <c r="U210" s="16" t="str">
        <f>_xll.Assistant.XL.RIK_AC("INF04__;INF04@E=0,S=1076,G=0,T=0,P=0:@R=A,S=1260,V={0}:R=B,S=1018,V={1}:R=C,S=1092,V={2}:R=D,S=1014,V={3}:R=E,S=1260,V={4}:",$C$2,$R$14,$C$4,$D210,$B210)</f>
        <v/>
      </c>
      <c r="V210" s="16">
        <f>IFERROR(IF(TableauB15[[#This Row],[Rémunération annuelle ETP]]&gt;0,SUM(1/COUNTIF(TableauB15[Nom et Prénom],TableauB15[Nom et Prénom])),0),0)</f>
        <v>8.3333333333333329E-2</v>
      </c>
      <c r="W21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1" spans="2:23" x14ac:dyDescent="0.3">
      <c r="B211" s="15" t="s">
        <v>151</v>
      </c>
      <c r="C211" s="15">
        <v>201806</v>
      </c>
      <c r="D211" s="15" t="s">
        <v>196</v>
      </c>
      <c r="E211" s="15" t="s">
        <v>197</v>
      </c>
      <c r="F211" s="15" t="s">
        <v>27</v>
      </c>
      <c r="G211">
        <v>1</v>
      </c>
      <c r="H211" s="16">
        <v>1</v>
      </c>
      <c r="I211" s="16">
        <v>1</v>
      </c>
      <c r="J211" s="16">
        <v>3400</v>
      </c>
      <c r="K211" s="16">
        <v>0</v>
      </c>
      <c r="L211" s="16">
        <v>0</v>
      </c>
      <c r="M211" s="16">
        <f>IF(TableauB15[[#This Row],[ETP_FH]]&gt;0,IF(TableauB15[[#This Row],[ETP]]=TableauB15[[#This Row],[ETP_FH]],1,IF(TableauB15[[#This Row],[ETP]]=1,TableauB15[[#This Row],[ETP_FH]],IFERROR((TableauB15[[#This Row],[ETP_FH]]/TableauB15[[#This Row],[ETP]]),0)*1)),0)</f>
        <v>1</v>
      </c>
      <c r="N211" s="16">
        <f>IF(TableauB15[[#This Row],[ETP_FH]]&lt;0.001,0,1)</f>
        <v>1</v>
      </c>
      <c r="O21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3400</v>
      </c>
      <c r="P21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211" s="170" t="str">
        <f>_xll.Assistant.XL.RIK_AC("INF04__;INF04@E=0,S=1253,G=0,T=0,P=0:@R=A,S=1260,V={0}:R=B,S=1018,V={1}:R=C,S=1092,V={2}:R=D,S=1014,V={3}:R=E,S=1260,V={4}:",$C$2,$P$14,$C$4,$D211,$B211)</f>
        <v/>
      </c>
      <c r="R211" s="16" t="str">
        <f>_xll.Assistant.XL.RIK_AC("INF04__;INF04@E=0,S=42,G=0,T=0,P=0:@R=A,S=1260,V={0}:R=B,S=1018,V={1}:R=C,S=1092,V={2}:R=D,S=1014,V={3}:R=E,S=1260,V={4}:",$C$2,$R$14,$C$4,$D211,$B211)</f>
        <v/>
      </c>
      <c r="S211" s="16" t="str">
        <f>_xll.Assistant.XL.RIK_AC("INF04__;INF04@E=0,S=1064,G=0,T=0,P=0:@R=A,S=1260,V={0}:R=B,S=1018,V={1}:R=C,S=1092,V={2}:R=D,S=1014,V={3}:R=E,S=1260,V={4}:",$C$2,$R$14,$C$4,$D211,$B211)</f>
        <v/>
      </c>
      <c r="T211" s="16" t="str">
        <f>_xll.Assistant.XL.RIK_AC("INF04__;INF04@E=0,S=49,G=0,T=0,P=0:@R=A,S=1260,V={0}:R=B,S=1018,V={1}:R=C,S=1092,V={2}:R=D,S=1014,V={3}:R=E,S=1260,V={4}:R=F,S=48,V={5}:",$C$2,$R$14,$C$4,$D211,$B211,T$14)</f>
        <v>Catégorie 2</v>
      </c>
      <c r="U211" s="16" t="str">
        <f>_xll.Assistant.XL.RIK_AC("INF04__;INF04@E=0,S=1076,G=0,T=0,P=0:@R=A,S=1260,V={0}:R=B,S=1018,V={1}:R=C,S=1092,V={2}:R=D,S=1014,V={3}:R=E,S=1260,V={4}:",$C$2,$R$14,$C$4,$D211,$B211)</f>
        <v/>
      </c>
      <c r="V211" s="16">
        <f>IFERROR(IF(TableauB15[[#This Row],[Rémunération annuelle ETP]]&gt;0,SUM(1/COUNTIF(TableauB15[Nom et Prénom],TableauB15[Nom et Prénom])),0),0)</f>
        <v>8.3333333333333329E-2</v>
      </c>
      <c r="W21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2" spans="2:23" x14ac:dyDescent="0.3">
      <c r="B212" s="15" t="s">
        <v>151</v>
      </c>
      <c r="C212" s="15">
        <v>201806</v>
      </c>
      <c r="D212" s="15" t="s">
        <v>198</v>
      </c>
      <c r="E212" s="15" t="s">
        <v>199</v>
      </c>
      <c r="F212" s="15" t="s">
        <v>27</v>
      </c>
      <c r="G212">
        <v>1</v>
      </c>
      <c r="H212" s="16">
        <v>1</v>
      </c>
      <c r="I212" s="16">
        <v>1</v>
      </c>
      <c r="J212" s="16">
        <v>3500</v>
      </c>
      <c r="K212" s="16">
        <v>0</v>
      </c>
      <c r="L212" s="16">
        <v>0</v>
      </c>
      <c r="M212" s="16">
        <f>IF(TableauB15[[#This Row],[ETP_FH]]&gt;0,IF(TableauB15[[#This Row],[ETP]]=TableauB15[[#This Row],[ETP_FH]],1,IF(TableauB15[[#This Row],[ETP]]=1,TableauB15[[#This Row],[ETP_FH]],IFERROR((TableauB15[[#This Row],[ETP_FH]]/TableauB15[[#This Row],[ETP]]),0)*1)),0)</f>
        <v>1</v>
      </c>
      <c r="N212" s="16">
        <f>IF(TableauB15[[#This Row],[ETP_FH]]&lt;0.001,0,1)</f>
        <v>1</v>
      </c>
      <c r="O21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3500</v>
      </c>
      <c r="P21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212" s="170" t="str">
        <f>_xll.Assistant.XL.RIK_AC("INF04__;INF04@E=0,S=1253,G=0,T=0,P=0:@R=A,S=1260,V={0}:R=B,S=1018,V={1}:R=C,S=1092,V={2}:R=D,S=1014,V={3}:R=E,S=1260,V={4}:",$C$2,$P$14,$C$4,$D212,$B212)</f>
        <v/>
      </c>
      <c r="R212" s="16" t="str">
        <f>_xll.Assistant.XL.RIK_AC("INF04__;INF04@E=0,S=42,G=0,T=0,P=0:@R=A,S=1260,V={0}:R=B,S=1018,V={1}:R=C,S=1092,V={2}:R=D,S=1014,V={3}:R=E,S=1260,V={4}:",$C$2,$R$14,$C$4,$D212,$B212)</f>
        <v/>
      </c>
      <c r="S212" s="16" t="str">
        <f>_xll.Assistant.XL.RIK_AC("INF04__;INF04@E=0,S=1064,G=0,T=0,P=0:@R=A,S=1260,V={0}:R=B,S=1018,V={1}:R=C,S=1092,V={2}:R=D,S=1014,V={3}:R=E,S=1260,V={4}:",$C$2,$R$14,$C$4,$D212,$B212)</f>
        <v/>
      </c>
      <c r="T212" s="16" t="str">
        <f>_xll.Assistant.XL.RIK_AC("INF04__;INF04@E=0,S=49,G=0,T=0,P=0:@R=A,S=1260,V={0}:R=B,S=1018,V={1}:R=C,S=1092,V={2}:R=D,S=1014,V={3}:R=E,S=1260,V={4}:R=F,S=48,V={5}:",$C$2,$R$14,$C$4,$D212,$B212,T$14)</f>
        <v>Catégorie 4</v>
      </c>
      <c r="U212" s="16" t="str">
        <f>_xll.Assistant.XL.RIK_AC("INF04__;INF04@E=0,S=1076,G=0,T=0,P=0:@R=A,S=1260,V={0}:R=B,S=1018,V={1}:R=C,S=1092,V={2}:R=D,S=1014,V={3}:R=E,S=1260,V={4}:",$C$2,$R$14,$C$4,$D212,$B212)</f>
        <v/>
      </c>
      <c r="V212" s="16">
        <f>IFERROR(IF(TableauB15[[#This Row],[Rémunération annuelle ETP]]&gt;0,SUM(1/COUNTIF(TableauB15[Nom et Prénom],TableauB15[Nom et Prénom])),0),0)</f>
        <v>8.3333333333333329E-2</v>
      </c>
      <c r="W21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3" spans="2:23" x14ac:dyDescent="0.3">
      <c r="B213" s="15" t="s">
        <v>151</v>
      </c>
      <c r="C213" s="15">
        <v>201806</v>
      </c>
      <c r="D213" s="15" t="s">
        <v>200</v>
      </c>
      <c r="E213" s="15" t="s">
        <v>201</v>
      </c>
      <c r="F213" s="15" t="s">
        <v>28</v>
      </c>
      <c r="G213">
        <v>1</v>
      </c>
      <c r="H213" s="16">
        <v>1</v>
      </c>
      <c r="I213" s="16">
        <v>1.4615384615388814E-4</v>
      </c>
      <c r="J213" s="16">
        <v>1300</v>
      </c>
      <c r="K213" s="16">
        <v>0</v>
      </c>
      <c r="L213" s="16">
        <v>0</v>
      </c>
      <c r="M213" s="16">
        <f>IF(TableauB15[[#This Row],[ETP_FH]]&gt;0,IF(TableauB15[[#This Row],[ETP]]=TableauB15[[#This Row],[ETP_FH]],1,IF(TableauB15[[#This Row],[ETP]]=1,TableauB15[[#This Row],[ETP_FH]],IFERROR((TableauB15[[#This Row],[ETP_FH]]/TableauB15[[#This Row],[ETP]]),0)*1)),0)</f>
        <v>1.4615384615388814E-4</v>
      </c>
      <c r="N213" s="16">
        <f>IF(TableauB15[[#This Row],[ETP_FH]]&lt;0.001,0,1)</f>
        <v>0</v>
      </c>
      <c r="O21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1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213" s="170" t="str">
        <f>_xll.Assistant.XL.RIK_AC("INF04__;INF04@E=0,S=1253,G=0,T=0,P=0:@R=A,S=1260,V={0}:R=B,S=1018,V={1}:R=C,S=1092,V={2}:R=D,S=1014,V={3}:R=E,S=1260,V={4}:",$C$2,$P$14,$C$4,$D213,$B213)</f>
        <v/>
      </c>
      <c r="R213" s="16" t="str">
        <f>_xll.Assistant.XL.RIK_AC("INF04__;INF04@E=0,S=42,G=0,T=0,P=0:@R=A,S=1260,V={0}:R=B,S=1018,V={1}:R=C,S=1092,V={2}:R=D,S=1014,V={3}:R=E,S=1260,V={4}:",$C$2,$R$14,$C$4,$D213,$B213)</f>
        <v/>
      </c>
      <c r="S213" s="16" t="str">
        <f>_xll.Assistant.XL.RIK_AC("INF04__;INF04@E=0,S=1064,G=0,T=0,P=0:@R=A,S=1260,V={0}:R=B,S=1018,V={1}:R=C,S=1092,V={2}:R=D,S=1014,V={3}:R=E,S=1260,V={4}:",$C$2,$R$14,$C$4,$D213,$B213)</f>
        <v/>
      </c>
      <c r="T213" s="16" t="str">
        <f>_xll.Assistant.XL.RIK_AC("INF04__;INF04@E=0,S=49,G=0,T=0,P=0:@R=A,S=1260,V={0}:R=B,S=1018,V={1}:R=C,S=1092,V={2}:R=D,S=1014,V={3}:R=E,S=1260,V={4}:R=F,S=48,V={5}:",$C$2,$R$14,$C$4,$D213,$B213,T$14)</f>
        <v>Catégorie 0</v>
      </c>
      <c r="U213" s="16" t="str">
        <f>_xll.Assistant.XL.RIK_AC("INF04__;INF04@E=0,S=1076,G=0,T=0,P=0:@R=A,S=1260,V={0}:R=B,S=1018,V={1}:R=C,S=1092,V={2}:R=D,S=1014,V={3}:R=E,S=1260,V={4}:",$C$2,$R$14,$C$4,$D213,$B213)</f>
        <v/>
      </c>
      <c r="V213" s="16">
        <f>IFERROR(IF(TableauB15[[#This Row],[Rémunération annuelle ETP]]&gt;0,SUM(1/COUNTIF(TableauB15[Nom et Prénom],TableauB15[Nom et Prénom])),0),0)</f>
        <v>8.3333333333333329E-2</v>
      </c>
      <c r="W21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4" spans="2:23" x14ac:dyDescent="0.3">
      <c r="B214" s="15" t="s">
        <v>151</v>
      </c>
      <c r="C214" s="15">
        <v>201806</v>
      </c>
      <c r="D214" s="15" t="s">
        <v>202</v>
      </c>
      <c r="E214" s="15" t="s">
        <v>203</v>
      </c>
      <c r="F214" s="15" t="s">
        <v>27</v>
      </c>
      <c r="G214">
        <v>1</v>
      </c>
      <c r="H214" s="16">
        <v>1</v>
      </c>
      <c r="I214" s="16">
        <v>1</v>
      </c>
      <c r="J214" s="16">
        <v>1100</v>
      </c>
      <c r="K214" s="16">
        <v>0</v>
      </c>
      <c r="L214" s="16">
        <v>0</v>
      </c>
      <c r="M214" s="16">
        <f>IF(TableauB15[[#This Row],[ETP_FH]]&gt;0,IF(TableauB15[[#This Row],[ETP]]=TableauB15[[#This Row],[ETP_FH]],1,IF(TableauB15[[#This Row],[ETP]]=1,TableauB15[[#This Row],[ETP_FH]],IFERROR((TableauB15[[#This Row],[ETP_FH]]/TableauB15[[#This Row],[ETP]]),0)*1)),0)</f>
        <v>1</v>
      </c>
      <c r="N214" s="16">
        <f>IF(TableauB15[[#This Row],[ETP_FH]]&lt;0.001,0,1)</f>
        <v>1</v>
      </c>
      <c r="O21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1100</v>
      </c>
      <c r="P21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214" s="170" t="str">
        <f>_xll.Assistant.XL.RIK_AC("INF04__;INF04@E=0,S=1253,G=0,T=0,P=0:@R=A,S=1260,V={0}:R=B,S=1018,V={1}:R=C,S=1092,V={2}:R=D,S=1014,V={3}:R=E,S=1260,V={4}:",$C$2,$P$14,$C$4,$D214,$B214)</f>
        <v/>
      </c>
      <c r="R214" s="16" t="str">
        <f>_xll.Assistant.XL.RIK_AC("INF04__;INF04@E=0,S=42,G=0,T=0,P=0:@R=A,S=1260,V={0}:R=B,S=1018,V={1}:R=C,S=1092,V={2}:R=D,S=1014,V={3}:R=E,S=1260,V={4}:",$C$2,$R$14,$C$4,$D214,$B214)</f>
        <v/>
      </c>
      <c r="S214" s="16" t="str">
        <f>_xll.Assistant.XL.RIK_AC("INF04__;INF04@E=0,S=1064,G=0,T=0,P=0:@R=A,S=1260,V={0}:R=B,S=1018,V={1}:R=C,S=1092,V={2}:R=D,S=1014,V={3}:R=E,S=1260,V={4}:",$C$2,$R$14,$C$4,$D214,$B214)</f>
        <v/>
      </c>
      <c r="T214" s="16" t="str">
        <f>_xll.Assistant.XL.RIK_AC("INF04__;INF04@E=0,S=49,G=0,T=0,P=0:@R=A,S=1260,V={0}:R=B,S=1018,V={1}:R=C,S=1092,V={2}:R=D,S=1014,V={3}:R=E,S=1260,V={4}:R=F,S=48,V={5}:",$C$2,$R$14,$C$4,$D214,$B214,T$14)</f>
        <v>Catégorie 0</v>
      </c>
      <c r="U214" s="16" t="str">
        <f>_xll.Assistant.XL.RIK_AC("INF04__;INF04@E=0,S=1076,G=0,T=0,P=0:@R=A,S=1260,V={0}:R=B,S=1018,V={1}:R=C,S=1092,V={2}:R=D,S=1014,V={3}:R=E,S=1260,V={4}:",$C$2,$R$14,$C$4,$D214,$B214)</f>
        <v/>
      </c>
      <c r="V214" s="16">
        <f>IFERROR(IF(TableauB15[[#This Row],[Rémunération annuelle ETP]]&gt;0,SUM(1/COUNTIF(TableauB15[Nom et Prénom],TableauB15[Nom et Prénom])),0),0)</f>
        <v>8.3333333333333329E-2</v>
      </c>
      <c r="W21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5" spans="2:23" x14ac:dyDescent="0.3">
      <c r="B215" s="15" t="s">
        <v>151</v>
      </c>
      <c r="C215" s="15">
        <v>201806</v>
      </c>
      <c r="D215" s="15" t="s">
        <v>204</v>
      </c>
      <c r="E215" s="15" t="s">
        <v>205</v>
      </c>
      <c r="F215" s="15" t="s">
        <v>28</v>
      </c>
      <c r="G215">
        <v>1</v>
      </c>
      <c r="H215" s="16">
        <v>0.8</v>
      </c>
      <c r="I215" s="16">
        <v>0</v>
      </c>
      <c r="J215" s="16">
        <v>1400</v>
      </c>
      <c r="K215" s="16">
        <v>0</v>
      </c>
      <c r="L215" s="16">
        <v>0</v>
      </c>
      <c r="M215" s="16">
        <f>IF(TableauB15[[#This Row],[ETP_FH]]&gt;0,IF(TableauB15[[#This Row],[ETP]]=TableauB15[[#This Row],[ETP_FH]],1,IF(TableauB15[[#This Row],[ETP]]=1,TableauB15[[#This Row],[ETP_FH]],IFERROR((TableauB15[[#This Row],[ETP_FH]]/TableauB15[[#This Row],[ETP]]),0)*1)),0)</f>
        <v>0</v>
      </c>
      <c r="N215" s="16">
        <f>IF(TableauB15[[#This Row],[ETP_FH]]&lt;0.001,0,1)</f>
        <v>0</v>
      </c>
      <c r="O21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1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215" s="170" t="str">
        <f>_xll.Assistant.XL.RIK_AC("INF04__;INF04@E=0,S=1253,G=0,T=0,P=0:@R=A,S=1260,V={0}:R=B,S=1018,V={1}:R=C,S=1092,V={2}:R=D,S=1014,V={3}:R=E,S=1260,V={4}:",$C$2,$P$14,$C$4,$D215,$B215)</f>
        <v/>
      </c>
      <c r="R215" s="16" t="str">
        <f>_xll.Assistant.XL.RIK_AC("INF04__;INF04@E=0,S=42,G=0,T=0,P=0:@R=A,S=1260,V={0}:R=B,S=1018,V={1}:R=C,S=1092,V={2}:R=D,S=1014,V={3}:R=E,S=1260,V={4}:",$C$2,$R$14,$C$4,$D215,$B215)</f>
        <v/>
      </c>
      <c r="S215" s="16" t="str">
        <f>_xll.Assistant.XL.RIK_AC("INF04__;INF04@E=0,S=1064,G=0,T=0,P=0:@R=A,S=1260,V={0}:R=B,S=1018,V={1}:R=C,S=1092,V={2}:R=D,S=1014,V={3}:R=E,S=1260,V={4}:",$C$2,$R$14,$C$4,$D215,$B215)</f>
        <v/>
      </c>
      <c r="T215" s="16" t="str">
        <f>_xll.Assistant.XL.RIK_AC("INF04__;INF04@E=0,S=49,G=0,T=0,P=0:@R=A,S=1260,V={0}:R=B,S=1018,V={1}:R=C,S=1092,V={2}:R=D,S=1014,V={3}:R=E,S=1260,V={4}:R=F,S=48,V={5}:",$C$2,$R$14,$C$4,$D215,$B215,T$14)</f>
        <v>Catégorie 1</v>
      </c>
      <c r="U215" s="16" t="str">
        <f>_xll.Assistant.XL.RIK_AC("INF04__;INF04@E=0,S=1076,G=0,T=0,P=0:@R=A,S=1260,V={0}:R=B,S=1018,V={1}:R=C,S=1092,V={2}:R=D,S=1014,V={3}:R=E,S=1260,V={4}:",$C$2,$R$14,$C$4,$D215,$B215)</f>
        <v/>
      </c>
      <c r="V215" s="16">
        <f>IFERROR(IF(TableauB15[[#This Row],[Rémunération annuelle ETP]]&gt;0,SUM(1/COUNTIF(TableauB15[Nom et Prénom],TableauB15[Nom et Prénom])),0),0)</f>
        <v>8.3333333333333329E-2</v>
      </c>
      <c r="W21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6" spans="2:23" x14ac:dyDescent="0.3">
      <c r="B216" s="15" t="s">
        <v>151</v>
      </c>
      <c r="C216" s="15">
        <v>201806</v>
      </c>
      <c r="D216" s="15" t="s">
        <v>247</v>
      </c>
      <c r="E216" s="15" t="s">
        <v>248</v>
      </c>
      <c r="F216" s="15" t="s">
        <v>28</v>
      </c>
      <c r="G216">
        <v>1</v>
      </c>
      <c r="H216" s="16">
        <v>0.2</v>
      </c>
      <c r="I216" s="16">
        <v>0.2</v>
      </c>
      <c r="J216" s="16">
        <v>500</v>
      </c>
      <c r="K216" s="16">
        <v>0</v>
      </c>
      <c r="L216" s="16">
        <v>0</v>
      </c>
      <c r="M216" s="16">
        <f>IF(TableauB15[[#This Row],[ETP_FH]]&gt;0,IF(TableauB15[[#This Row],[ETP]]=TableauB15[[#This Row],[ETP_FH]],1,IF(TableauB15[[#This Row],[ETP]]=1,TableauB15[[#This Row],[ETP_FH]],IFERROR((TableauB15[[#This Row],[ETP_FH]]/TableauB15[[#This Row],[ETP]]),0)*1)),0)</f>
        <v>1</v>
      </c>
      <c r="N216" s="16">
        <f>IF(TableauB15[[#This Row],[ETP_FH]]&lt;0.001,0,1)</f>
        <v>1</v>
      </c>
      <c r="O21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1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216" s="170" t="str">
        <f>_xll.Assistant.XL.RIK_AC("INF04__;INF04@E=0,S=1253,G=0,T=0,P=0:@R=A,S=1260,V={0}:R=B,S=1018,V={1}:R=C,S=1092,V={2}:R=D,S=1014,V={3}:R=E,S=1260,V={4}:",$C$2,$P$14,$C$4,$D216,$B216)</f>
        <v/>
      </c>
      <c r="R216" s="16" t="str">
        <f>_xll.Assistant.XL.RIK_AC("INF04__;INF04@E=0,S=42,G=0,T=0,P=0:@R=A,S=1260,V={0}:R=B,S=1018,V={1}:R=C,S=1092,V={2}:R=D,S=1014,V={3}:R=E,S=1260,V={4}:",$C$2,$R$14,$C$4,$D216,$B216)</f>
        <v/>
      </c>
      <c r="S216" s="16" t="str">
        <f>_xll.Assistant.XL.RIK_AC("INF04__;INF04@E=0,S=1064,G=0,T=0,P=0:@R=A,S=1260,V={0}:R=B,S=1018,V={1}:R=C,S=1092,V={2}:R=D,S=1014,V={3}:R=E,S=1260,V={4}:",$C$2,$R$14,$C$4,$D216,$B216)</f>
        <v/>
      </c>
      <c r="T216" s="16" t="str">
        <f>_xll.Assistant.XL.RIK_AC("INF04__;INF04@E=0,S=49,G=0,T=0,P=0:@R=A,S=1260,V={0}:R=B,S=1018,V={1}:R=C,S=1092,V={2}:R=D,S=1014,V={3}:R=E,S=1260,V={4}:R=F,S=48,V={5}:",$C$2,$R$14,$C$4,$D216,$B216,T$14)</f>
        <v>Catégorie 0</v>
      </c>
      <c r="U216" s="16" t="str">
        <f>_xll.Assistant.XL.RIK_AC("INF04__;INF04@E=0,S=1076,G=0,T=0,P=0:@R=A,S=1260,V={0}:R=B,S=1018,V={1}:R=C,S=1092,V={2}:R=D,S=1014,V={3}:R=E,S=1260,V={4}:",$C$2,$R$14,$C$4,$D216,$B216)</f>
        <v/>
      </c>
      <c r="V216" s="16">
        <f>IFERROR(IF(TableauB15[[#This Row],[Rémunération annuelle ETP]]&gt;0,SUM(1/COUNTIF(TableauB15[Nom et Prénom],TableauB15[Nom et Prénom])),0),0)</f>
        <v>0.14285714285714285</v>
      </c>
      <c r="W21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7" spans="2:23" x14ac:dyDescent="0.3">
      <c r="B217" s="15" t="s">
        <v>151</v>
      </c>
      <c r="C217" s="15">
        <v>201806</v>
      </c>
      <c r="D217" s="15" t="s">
        <v>249</v>
      </c>
      <c r="E217" s="15" t="s">
        <v>250</v>
      </c>
      <c r="F217" s="15" t="s">
        <v>27</v>
      </c>
      <c r="G217">
        <v>1</v>
      </c>
      <c r="H217" s="16">
        <v>0.3</v>
      </c>
      <c r="I217" s="16">
        <v>0.3</v>
      </c>
      <c r="J217" s="16">
        <v>800</v>
      </c>
      <c r="K217" s="16">
        <v>0</v>
      </c>
      <c r="L217" s="16">
        <v>0</v>
      </c>
      <c r="M217" s="16">
        <f>IF(TableauB15[[#This Row],[ETP_FH]]&gt;0,IF(TableauB15[[#This Row],[ETP]]=TableauB15[[#This Row],[ETP_FH]],1,IF(TableauB15[[#This Row],[ETP]]=1,TableauB15[[#This Row],[ETP_FH]],IFERROR((TableauB15[[#This Row],[ETP_FH]]/TableauB15[[#This Row],[ETP]]),0)*1)),0)</f>
        <v>1</v>
      </c>
      <c r="N217" s="16">
        <f>IF(TableauB15[[#This Row],[ETP_FH]]&lt;0.001,0,1)</f>
        <v>1</v>
      </c>
      <c r="O21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2666.666666666667</v>
      </c>
      <c r="P21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217" s="170" t="str">
        <f>_xll.Assistant.XL.RIK_AC("INF04__;INF04@E=0,S=1253,G=0,T=0,P=0:@R=A,S=1260,V={0}:R=B,S=1018,V={1}:R=C,S=1092,V={2}:R=D,S=1014,V={3}:R=E,S=1260,V={4}:",$C$2,$P$14,$C$4,$D217,$B217)</f>
        <v/>
      </c>
      <c r="R217" s="16" t="str">
        <f>_xll.Assistant.XL.RIK_AC("INF04__;INF04@E=0,S=42,G=0,T=0,P=0:@R=A,S=1260,V={0}:R=B,S=1018,V={1}:R=C,S=1092,V={2}:R=D,S=1014,V={3}:R=E,S=1260,V={4}:",$C$2,$R$14,$C$4,$D217,$B217)</f>
        <v/>
      </c>
      <c r="S217" s="16" t="str">
        <f>_xll.Assistant.XL.RIK_AC("INF04__;INF04@E=0,S=1064,G=0,T=0,P=0:@R=A,S=1260,V={0}:R=B,S=1018,V={1}:R=C,S=1092,V={2}:R=D,S=1014,V={3}:R=E,S=1260,V={4}:",$C$2,$R$14,$C$4,$D217,$B217)</f>
        <v>1</v>
      </c>
      <c r="T217" s="16" t="str">
        <f>_xll.Assistant.XL.RIK_AC("INF04__;INF04@E=0,S=49,G=0,T=0,P=0:@R=A,S=1260,V={0}:R=B,S=1018,V={1}:R=C,S=1092,V={2}:R=D,S=1014,V={3}:R=E,S=1260,V={4}:R=F,S=48,V={5}:",$C$2,$R$14,$C$4,$D217,$B217,T$14)</f>
        <v>Catégorie 0</v>
      </c>
      <c r="U217" s="16" t="str">
        <f>_xll.Assistant.XL.RIK_AC("INF04__;INF04@E=0,S=1076,G=0,T=0,P=0:@R=A,S=1260,V={0}:R=B,S=1018,V={1}:R=C,S=1092,V={2}:R=D,S=1014,V={3}:R=E,S=1260,V={4}:",$C$2,$R$14,$C$4,$D217,$B217)</f>
        <v/>
      </c>
      <c r="V217" s="16">
        <f>IFERROR(IF(TableauB15[[#This Row],[Rémunération annuelle ETP]]&gt;0,SUM(1/COUNTIF(TableauB15[Nom et Prénom],TableauB15[Nom et Prénom])),0),0)</f>
        <v>0.14285714285714285</v>
      </c>
      <c r="W21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8" spans="2:23" x14ac:dyDescent="0.3">
      <c r="B218" s="15" t="s">
        <v>151</v>
      </c>
      <c r="C218" s="15">
        <v>201806</v>
      </c>
      <c r="D218" s="15" t="s">
        <v>251</v>
      </c>
      <c r="E218" s="15" t="s">
        <v>252</v>
      </c>
      <c r="F218" s="15" t="s">
        <v>28</v>
      </c>
      <c r="G218">
        <v>1</v>
      </c>
      <c r="H218" s="16">
        <v>0.2</v>
      </c>
      <c r="I218" s="16">
        <v>0.2</v>
      </c>
      <c r="J218" s="16">
        <v>500</v>
      </c>
      <c r="K218" s="16">
        <v>0</v>
      </c>
      <c r="L218" s="16">
        <v>0</v>
      </c>
      <c r="M218" s="16">
        <f>IF(TableauB15[[#This Row],[ETP_FH]]&gt;0,IF(TableauB15[[#This Row],[ETP]]=TableauB15[[#This Row],[ETP_FH]],1,IF(TableauB15[[#This Row],[ETP]]=1,TableauB15[[#This Row],[ETP_FH]],IFERROR((TableauB15[[#This Row],[ETP_FH]]/TableauB15[[#This Row],[ETP]]),0)*1)),0)</f>
        <v>1</v>
      </c>
      <c r="N218" s="16">
        <f>IF(TableauB15[[#This Row],[ETP_FH]]&lt;0.001,0,1)</f>
        <v>1</v>
      </c>
      <c r="O21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1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218" s="170" t="str">
        <f>_xll.Assistant.XL.RIK_AC("INF04__;INF04@E=0,S=1253,G=0,T=0,P=0:@R=A,S=1260,V={0}:R=B,S=1018,V={1}:R=C,S=1092,V={2}:R=D,S=1014,V={3}:R=E,S=1260,V={4}:",$C$2,$P$14,$C$4,$D218,$B218)</f>
        <v/>
      </c>
      <c r="R218" s="16" t="str">
        <f>_xll.Assistant.XL.RIK_AC("INF04__;INF04@E=0,S=42,G=0,T=0,P=0:@R=A,S=1260,V={0}:R=B,S=1018,V={1}:R=C,S=1092,V={2}:R=D,S=1014,V={3}:R=E,S=1260,V={4}:",$C$2,$R$14,$C$4,$D218,$B218)</f>
        <v/>
      </c>
      <c r="S218" s="16" t="str">
        <f>_xll.Assistant.XL.RIK_AC("INF04__;INF04@E=0,S=1064,G=0,T=0,P=0:@R=A,S=1260,V={0}:R=B,S=1018,V={1}:R=C,S=1092,V={2}:R=D,S=1014,V={3}:R=E,S=1260,V={4}:",$C$2,$R$14,$C$4,$D218,$B218)</f>
        <v/>
      </c>
      <c r="T218" s="16" t="str">
        <f>_xll.Assistant.XL.RIK_AC("INF04__;INF04@E=0,S=49,G=0,T=0,P=0:@R=A,S=1260,V={0}:R=B,S=1018,V={1}:R=C,S=1092,V={2}:R=D,S=1014,V={3}:R=E,S=1260,V={4}:R=F,S=48,V={5}:",$C$2,$R$14,$C$4,$D218,$B218,T$14)</f>
        <v>Catégorie 0</v>
      </c>
      <c r="U218" s="16" t="str">
        <f>_xll.Assistant.XL.RIK_AC("INF04__;INF04@E=0,S=1076,G=0,T=0,P=0:@R=A,S=1260,V={0}:R=B,S=1018,V={1}:R=C,S=1092,V={2}:R=D,S=1014,V={3}:R=E,S=1260,V={4}:",$C$2,$R$14,$C$4,$D218,$B218)</f>
        <v/>
      </c>
      <c r="V218" s="16">
        <f>IFERROR(IF(TableauB15[[#This Row],[Rémunération annuelle ETP]]&gt;0,SUM(1/COUNTIF(TableauB15[Nom et Prénom],TableauB15[Nom et Prénom])),0),0)</f>
        <v>0.14285714285714285</v>
      </c>
      <c r="W21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19" spans="2:23" x14ac:dyDescent="0.3">
      <c r="B219" s="15" t="s">
        <v>151</v>
      </c>
      <c r="C219" s="15">
        <v>201806</v>
      </c>
      <c r="D219" s="15" t="s">
        <v>206</v>
      </c>
      <c r="E219" s="15" t="s">
        <v>207</v>
      </c>
      <c r="F219" s="15" t="s">
        <v>28</v>
      </c>
      <c r="G219">
        <v>1</v>
      </c>
      <c r="H219" s="16">
        <v>1</v>
      </c>
      <c r="I219" s="16">
        <v>1</v>
      </c>
      <c r="J219" s="16">
        <v>1500</v>
      </c>
      <c r="K219" s="16">
        <v>0</v>
      </c>
      <c r="L219" s="16">
        <v>0</v>
      </c>
      <c r="M219" s="16">
        <f>IF(TableauB15[[#This Row],[ETP_FH]]&gt;0,IF(TableauB15[[#This Row],[ETP]]=TableauB15[[#This Row],[ETP_FH]],1,IF(TableauB15[[#This Row],[ETP]]=1,TableauB15[[#This Row],[ETP_FH]],IFERROR((TableauB15[[#This Row],[ETP_FH]]/TableauB15[[#This Row],[ETP]]),0)*1)),0)</f>
        <v>1</v>
      </c>
      <c r="N219" s="16">
        <f>IF(TableauB15[[#This Row],[ETP_FH]]&lt;0.001,0,1)</f>
        <v>1</v>
      </c>
      <c r="O21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1500</v>
      </c>
      <c r="P21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219" s="170" t="str">
        <f>_xll.Assistant.XL.RIK_AC("INF04__;INF04@E=0,S=1253,G=0,T=0,P=0:@R=A,S=1260,V={0}:R=B,S=1018,V={1}:R=C,S=1092,V={2}:R=D,S=1014,V={3}:R=E,S=1260,V={4}:",$C$2,$P$14,$C$4,$D219,$B219)</f>
        <v/>
      </c>
      <c r="R219" s="16" t="str">
        <f>_xll.Assistant.XL.RIK_AC("INF04__;INF04@E=0,S=42,G=0,T=0,P=0:@R=A,S=1260,V={0}:R=B,S=1018,V={1}:R=C,S=1092,V={2}:R=D,S=1014,V={3}:R=E,S=1260,V={4}:",$C$2,$R$14,$C$4,$D219,$B219)</f>
        <v/>
      </c>
      <c r="S219" s="16" t="str">
        <f>_xll.Assistant.XL.RIK_AC("INF04__;INF04@E=0,S=1064,G=0,T=0,P=0:@R=A,S=1260,V={0}:R=B,S=1018,V={1}:R=C,S=1092,V={2}:R=D,S=1014,V={3}:R=E,S=1260,V={4}:",$C$2,$R$14,$C$4,$D219,$B219)</f>
        <v>1</v>
      </c>
      <c r="T219" s="16" t="str">
        <f>_xll.Assistant.XL.RIK_AC("INF04__;INF04@E=0,S=49,G=0,T=0,P=0:@R=A,S=1260,V={0}:R=B,S=1018,V={1}:R=C,S=1092,V={2}:R=D,S=1014,V={3}:R=E,S=1260,V={4}:R=F,S=48,V={5}:",$C$2,$R$14,$C$4,$D219,$B219,T$14)</f>
        <v>Catégorie 1</v>
      </c>
      <c r="U219" s="16" t="str">
        <f>_xll.Assistant.XL.RIK_AC("INF04__;INF04@E=0,S=1076,G=0,T=0,P=0:@R=A,S=1260,V={0}:R=B,S=1018,V={1}:R=C,S=1092,V={2}:R=D,S=1014,V={3}:R=E,S=1260,V={4}:",$C$2,$R$14,$C$4,$D219,$B219)</f>
        <v/>
      </c>
      <c r="V219" s="16">
        <f>IFERROR(IF(TableauB15[[#This Row],[Rémunération annuelle ETP]]&gt;0,SUM(1/COUNTIF(TableauB15[Nom et Prénom],TableauB15[Nom et Prénom])),0),0)</f>
        <v>8.3333333333333329E-2</v>
      </c>
      <c r="W21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0" spans="2:23" x14ac:dyDescent="0.3">
      <c r="B220" s="15" t="s">
        <v>151</v>
      </c>
      <c r="C220" s="15">
        <v>201806</v>
      </c>
      <c r="D220" s="15" t="s">
        <v>208</v>
      </c>
      <c r="E220" s="15" t="s">
        <v>209</v>
      </c>
      <c r="F220" s="15" t="s">
        <v>28</v>
      </c>
      <c r="G220">
        <v>1</v>
      </c>
      <c r="H220" s="16">
        <v>1</v>
      </c>
      <c r="I220" s="16">
        <v>1</v>
      </c>
      <c r="J220" s="16">
        <v>1600</v>
      </c>
      <c r="K220" s="16">
        <v>0</v>
      </c>
      <c r="L220" s="16">
        <v>0</v>
      </c>
      <c r="M220" s="16">
        <f>IF(TableauB15[[#This Row],[ETP_FH]]&gt;0,IF(TableauB15[[#This Row],[ETP]]=TableauB15[[#This Row],[ETP_FH]],1,IF(TableauB15[[#This Row],[ETP]]=1,TableauB15[[#This Row],[ETP_FH]],IFERROR((TableauB15[[#This Row],[ETP_FH]]/TableauB15[[#This Row],[ETP]]),0)*1)),0)</f>
        <v>1</v>
      </c>
      <c r="N220" s="16">
        <f>IF(TableauB15[[#This Row],[ETP_FH]]&lt;0.001,0,1)</f>
        <v>1</v>
      </c>
      <c r="O22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1600</v>
      </c>
      <c r="P22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220" s="170" t="str">
        <f>_xll.Assistant.XL.RIK_AC("INF04__;INF04@E=0,S=1253,G=0,T=0,P=0:@R=A,S=1260,V={0}:R=B,S=1018,V={1}:R=C,S=1092,V={2}:R=D,S=1014,V={3}:R=E,S=1260,V={4}:",$C$2,$P$14,$C$4,$D220,$B220)</f>
        <v/>
      </c>
      <c r="R220" s="16" t="str">
        <f>_xll.Assistant.XL.RIK_AC("INF04__;INF04@E=0,S=42,G=0,T=0,P=0:@R=A,S=1260,V={0}:R=B,S=1018,V={1}:R=C,S=1092,V={2}:R=D,S=1014,V={3}:R=E,S=1260,V={4}:",$C$2,$R$14,$C$4,$D220,$B220)</f>
        <v/>
      </c>
      <c r="S220" s="16" t="str">
        <f>_xll.Assistant.XL.RIK_AC("INF04__;INF04@E=0,S=1064,G=0,T=0,P=0:@R=A,S=1260,V={0}:R=B,S=1018,V={1}:R=C,S=1092,V={2}:R=D,S=1014,V={3}:R=E,S=1260,V={4}:",$C$2,$R$14,$C$4,$D220,$B220)</f>
        <v/>
      </c>
      <c r="T220" s="16" t="str">
        <f>_xll.Assistant.XL.RIK_AC("INF04__;INF04@E=0,S=49,G=0,T=0,P=0:@R=A,S=1260,V={0}:R=B,S=1018,V={1}:R=C,S=1092,V={2}:R=D,S=1014,V={3}:R=E,S=1260,V={4}:R=F,S=48,V={5}:",$C$2,$R$14,$C$4,$D220,$B220,T$14)</f>
        <v>Catégorie 0</v>
      </c>
      <c r="U220" s="16" t="str">
        <f>_xll.Assistant.XL.RIK_AC("INF04__;INF04@E=0,S=1076,G=0,T=0,P=0:@R=A,S=1260,V={0}:R=B,S=1018,V={1}:R=C,S=1092,V={2}:R=D,S=1014,V={3}:R=E,S=1260,V={4}:",$C$2,$R$14,$C$4,$D220,$B220)</f>
        <v/>
      </c>
      <c r="V220" s="16">
        <f>IFERROR(IF(TableauB15[[#This Row],[Rémunération annuelle ETP]]&gt;0,SUM(1/COUNTIF(TableauB15[Nom et Prénom],TableauB15[Nom et Prénom])),0),0)</f>
        <v>8.3333333333333329E-2</v>
      </c>
      <c r="W22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1" spans="2:23" x14ac:dyDescent="0.3">
      <c r="B221" s="15" t="s">
        <v>151</v>
      </c>
      <c r="C221" s="15">
        <v>201806</v>
      </c>
      <c r="D221" s="15" t="s">
        <v>210</v>
      </c>
      <c r="E221" s="15" t="s">
        <v>211</v>
      </c>
      <c r="F221" s="15" t="s">
        <v>27</v>
      </c>
      <c r="G221">
        <v>1</v>
      </c>
      <c r="H221" s="16">
        <v>1</v>
      </c>
      <c r="I221" s="16">
        <v>1</v>
      </c>
      <c r="J221" s="16">
        <v>1700</v>
      </c>
      <c r="K221" s="16">
        <v>0</v>
      </c>
      <c r="L221" s="16">
        <v>0</v>
      </c>
      <c r="M221" s="16">
        <f>IF(TableauB15[[#This Row],[ETP_FH]]&gt;0,IF(TableauB15[[#This Row],[ETP]]=TableauB15[[#This Row],[ETP_FH]],1,IF(TableauB15[[#This Row],[ETP]]=1,TableauB15[[#This Row],[ETP_FH]],IFERROR((TableauB15[[#This Row],[ETP_FH]]/TableauB15[[#This Row],[ETP]]),0)*1)),0)</f>
        <v>1</v>
      </c>
      <c r="N221" s="16">
        <f>IF(TableauB15[[#This Row],[ETP_FH]]&lt;0.001,0,1)</f>
        <v>1</v>
      </c>
      <c r="O22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1700</v>
      </c>
      <c r="P22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221" s="170" t="str">
        <f>_xll.Assistant.XL.RIK_AC("INF04__;INF04@E=0,S=1253,G=0,T=0,P=0:@R=A,S=1260,V={0}:R=B,S=1018,V={1}:R=C,S=1092,V={2}:R=D,S=1014,V={3}:R=E,S=1260,V={4}:",$C$2,$P$14,$C$4,$D221,$B221)</f>
        <v/>
      </c>
      <c r="R221" s="16" t="str">
        <f>_xll.Assistant.XL.RIK_AC("INF04__;INF04@E=0,S=42,G=0,T=0,P=0:@R=A,S=1260,V={0}:R=B,S=1018,V={1}:R=C,S=1092,V={2}:R=D,S=1014,V={3}:R=E,S=1260,V={4}:",$C$2,$R$14,$C$4,$D221,$B221)</f>
        <v/>
      </c>
      <c r="S221" s="16" t="str">
        <f>_xll.Assistant.XL.RIK_AC("INF04__;INF04@E=0,S=1064,G=0,T=0,P=0:@R=A,S=1260,V={0}:R=B,S=1018,V={1}:R=C,S=1092,V={2}:R=D,S=1014,V={3}:R=E,S=1260,V={4}:",$C$2,$R$14,$C$4,$D221,$B221)</f>
        <v>1</v>
      </c>
      <c r="T221" s="16" t="str">
        <f>_xll.Assistant.XL.RIK_AC("INF04__;INF04@E=0,S=49,G=0,T=0,P=0:@R=A,S=1260,V={0}:R=B,S=1018,V={1}:R=C,S=1092,V={2}:R=D,S=1014,V={3}:R=E,S=1260,V={4}:R=F,S=48,V={5}:",$C$2,$R$14,$C$4,$D221,$B221,T$14)</f>
        <v>Catégorie 0</v>
      </c>
      <c r="U221" s="16" t="str">
        <f>_xll.Assistant.XL.RIK_AC("INF04__;INF04@E=0,S=1076,G=0,T=0,P=0:@R=A,S=1260,V={0}:R=B,S=1018,V={1}:R=C,S=1092,V={2}:R=D,S=1014,V={3}:R=E,S=1260,V={4}:",$C$2,$R$14,$C$4,$D221,$B221)</f>
        <v/>
      </c>
      <c r="V221" s="16">
        <f>IFERROR(IF(TableauB15[[#This Row],[Rémunération annuelle ETP]]&gt;0,SUM(1/COUNTIF(TableauB15[Nom et Prénom],TableauB15[Nom et Prénom])),0),0)</f>
        <v>8.3333333333333329E-2</v>
      </c>
      <c r="W22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2" spans="2:23" x14ac:dyDescent="0.3">
      <c r="B222" s="15" t="s">
        <v>151</v>
      </c>
      <c r="C222" s="15">
        <v>201806</v>
      </c>
      <c r="D222" s="15" t="s">
        <v>212</v>
      </c>
      <c r="E222" s="15" t="s">
        <v>213</v>
      </c>
      <c r="F222" s="15" t="s">
        <v>28</v>
      </c>
      <c r="G222">
        <v>1</v>
      </c>
      <c r="H222" s="16">
        <v>1</v>
      </c>
      <c r="I222" s="16">
        <v>1</v>
      </c>
      <c r="J222" s="16">
        <v>1800</v>
      </c>
      <c r="K222" s="16">
        <v>0</v>
      </c>
      <c r="L222" s="16">
        <v>0</v>
      </c>
      <c r="M222" s="16">
        <f>IF(TableauB15[[#This Row],[ETP_FH]]&gt;0,IF(TableauB15[[#This Row],[ETP]]=TableauB15[[#This Row],[ETP_FH]],1,IF(TableauB15[[#This Row],[ETP]]=1,TableauB15[[#This Row],[ETP_FH]],IFERROR((TableauB15[[#This Row],[ETP_FH]]/TableauB15[[#This Row],[ETP]]),0)*1)),0)</f>
        <v>1</v>
      </c>
      <c r="N222" s="16">
        <f>IF(TableauB15[[#This Row],[ETP_FH]]&lt;0.001,0,1)</f>
        <v>1</v>
      </c>
      <c r="O22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1800</v>
      </c>
      <c r="P22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222" s="170" t="str">
        <f>_xll.Assistant.XL.RIK_AC("INF04__;INF04@E=0,S=1253,G=0,T=0,P=0:@R=A,S=1260,V={0}:R=B,S=1018,V={1}:R=C,S=1092,V={2}:R=D,S=1014,V={3}:R=E,S=1260,V={4}:",$C$2,$P$14,$C$4,$D222,$B222)</f>
        <v/>
      </c>
      <c r="R222" s="16" t="str">
        <f>_xll.Assistant.XL.RIK_AC("INF04__;INF04@E=0,S=42,G=0,T=0,P=0:@R=A,S=1260,V={0}:R=B,S=1018,V={1}:R=C,S=1092,V={2}:R=D,S=1014,V={3}:R=E,S=1260,V={4}:",$C$2,$R$14,$C$4,$D222,$B222)</f>
        <v/>
      </c>
      <c r="S222" s="16" t="str">
        <f>_xll.Assistant.XL.RIK_AC("INF04__;INF04@E=0,S=1064,G=0,T=0,P=0:@R=A,S=1260,V={0}:R=B,S=1018,V={1}:R=C,S=1092,V={2}:R=D,S=1014,V={3}:R=E,S=1260,V={4}:",$C$2,$R$14,$C$4,$D222,$B222)</f>
        <v/>
      </c>
      <c r="T222" s="16" t="str">
        <f>_xll.Assistant.XL.RIK_AC("INF04__;INF04@E=0,S=49,G=0,T=0,P=0:@R=A,S=1260,V={0}:R=B,S=1018,V={1}:R=C,S=1092,V={2}:R=D,S=1014,V={3}:R=E,S=1260,V={4}:R=F,S=48,V={5}:",$C$2,$R$14,$C$4,$D222,$B222,T$14)</f>
        <v>Catégorie 1</v>
      </c>
      <c r="U222" s="16" t="str">
        <f>_xll.Assistant.XL.RIK_AC("INF04__;INF04@E=0,S=1076,G=0,T=0,P=0:@R=A,S=1260,V={0}:R=B,S=1018,V={1}:R=C,S=1092,V={2}:R=D,S=1014,V={3}:R=E,S=1260,V={4}:",$C$2,$R$14,$C$4,$D222,$B222)</f>
        <v/>
      </c>
      <c r="V222" s="16">
        <f>IFERROR(IF(TableauB15[[#This Row],[Rémunération annuelle ETP]]&gt;0,SUM(1/COUNTIF(TableauB15[Nom et Prénom],TableauB15[Nom et Prénom])),0),0)</f>
        <v>8.3333333333333329E-2</v>
      </c>
      <c r="W22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3" spans="2:23" x14ac:dyDescent="0.3">
      <c r="B223" s="15" t="s">
        <v>151</v>
      </c>
      <c r="C223" s="15">
        <v>201806</v>
      </c>
      <c r="D223" s="15" t="s">
        <v>214</v>
      </c>
      <c r="E223" s="15" t="s">
        <v>215</v>
      </c>
      <c r="F223" s="15" t="s">
        <v>28</v>
      </c>
      <c r="G223">
        <v>1</v>
      </c>
      <c r="H223" s="16">
        <v>1</v>
      </c>
      <c r="I223" s="16">
        <v>1</v>
      </c>
      <c r="J223" s="16">
        <v>1900</v>
      </c>
      <c r="K223" s="16">
        <v>0</v>
      </c>
      <c r="L223" s="16">
        <v>0</v>
      </c>
      <c r="M223" s="16">
        <f>IF(TableauB15[[#This Row],[ETP_FH]]&gt;0,IF(TableauB15[[#This Row],[ETP]]=TableauB15[[#This Row],[ETP_FH]],1,IF(TableauB15[[#This Row],[ETP]]=1,TableauB15[[#This Row],[ETP_FH]],IFERROR((TableauB15[[#This Row],[ETP_FH]]/TableauB15[[#This Row],[ETP]]),0)*1)),0)</f>
        <v>1</v>
      </c>
      <c r="N223" s="16">
        <f>IF(TableauB15[[#This Row],[ETP_FH]]&lt;0.001,0,1)</f>
        <v>1</v>
      </c>
      <c r="O22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1900</v>
      </c>
      <c r="P22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223" s="170" t="str">
        <f>_xll.Assistant.XL.RIK_AC("INF04__;INF04@E=0,S=1253,G=0,T=0,P=0:@R=A,S=1260,V={0}:R=B,S=1018,V={1}:R=C,S=1092,V={2}:R=D,S=1014,V={3}:R=E,S=1260,V={4}:",$C$2,$P$14,$C$4,$D223,$B223)</f>
        <v/>
      </c>
      <c r="R223" s="16" t="str">
        <f>_xll.Assistant.XL.RIK_AC("INF04__;INF04@E=0,S=42,G=0,T=0,P=0:@R=A,S=1260,V={0}:R=B,S=1018,V={1}:R=C,S=1092,V={2}:R=D,S=1014,V={3}:R=E,S=1260,V={4}:",$C$2,$R$14,$C$4,$D223,$B223)</f>
        <v/>
      </c>
      <c r="S223" s="16" t="str">
        <f>_xll.Assistant.XL.RIK_AC("INF04__;INF04@E=0,S=1064,G=0,T=0,P=0:@R=A,S=1260,V={0}:R=B,S=1018,V={1}:R=C,S=1092,V={2}:R=D,S=1014,V={3}:R=E,S=1260,V={4}:",$C$2,$R$14,$C$4,$D223,$B223)</f>
        <v/>
      </c>
      <c r="T223" s="16" t="str">
        <f>_xll.Assistant.XL.RIK_AC("INF04__;INF04@E=0,S=49,G=0,T=0,P=0:@R=A,S=1260,V={0}:R=B,S=1018,V={1}:R=C,S=1092,V={2}:R=D,S=1014,V={3}:R=E,S=1260,V={4}:R=F,S=48,V={5}:",$C$2,$R$14,$C$4,$D223,$B223,T$14)</f>
        <v>Catégorie 0</v>
      </c>
      <c r="U223" s="16" t="str">
        <f>_xll.Assistant.XL.RIK_AC("INF04__;INF04@E=0,S=1076,G=0,T=0,P=0:@R=A,S=1260,V={0}:R=B,S=1018,V={1}:R=C,S=1092,V={2}:R=D,S=1014,V={3}:R=E,S=1260,V={4}:",$C$2,$R$14,$C$4,$D223,$B223)</f>
        <v/>
      </c>
      <c r="V223" s="16">
        <f>IFERROR(IF(TableauB15[[#This Row],[Rémunération annuelle ETP]]&gt;0,SUM(1/COUNTIF(TableauB15[Nom et Prénom],TableauB15[Nom et Prénom])),0),0)</f>
        <v>0.125</v>
      </c>
      <c r="W22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4" spans="2:23" x14ac:dyDescent="0.3">
      <c r="B224" s="15" t="s">
        <v>151</v>
      </c>
      <c r="C224" s="15">
        <v>201807</v>
      </c>
      <c r="D224" s="15" t="s">
        <v>152</v>
      </c>
      <c r="E224" s="15" t="s">
        <v>153</v>
      </c>
      <c r="F224" s="15" t="s">
        <v>27</v>
      </c>
      <c r="G224">
        <v>1</v>
      </c>
      <c r="H224" s="16">
        <v>1</v>
      </c>
      <c r="I224" s="16">
        <v>1</v>
      </c>
      <c r="J224" s="16">
        <v>1210</v>
      </c>
      <c r="K224" s="16">
        <v>0</v>
      </c>
      <c r="L224" s="16">
        <v>0</v>
      </c>
      <c r="M224" s="16">
        <f>IF(TableauB15[[#This Row],[ETP_FH]]&gt;0,IF(TableauB15[[#This Row],[ETP]]=TableauB15[[#This Row],[ETP_FH]],1,IF(TableauB15[[#This Row],[ETP]]=1,TableauB15[[#This Row],[ETP_FH]],IFERROR((TableauB15[[#This Row],[ETP_FH]]/TableauB15[[#This Row],[ETP]]),0)*1)),0)</f>
        <v>1</v>
      </c>
      <c r="N224" s="16">
        <f>IF(TableauB15[[#This Row],[ETP_FH]]&lt;0.001,0,1)</f>
        <v>1</v>
      </c>
      <c r="O22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2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224" s="170" t="str">
        <f>_xll.Assistant.XL.RIK_AC("INF04__;INF04@E=0,S=1253,G=0,T=0,P=0:@R=A,S=1260,V={0}:R=B,S=1018,V={1}:R=C,S=1092,V={2}:R=D,S=1014,V={3}:R=E,S=1260,V={4}:",$C$2,$P$14,$C$4,$D224,$B224)</f>
        <v/>
      </c>
      <c r="R224" s="16" t="str">
        <f>_xll.Assistant.XL.RIK_AC("INF04__;INF04@E=0,S=42,G=0,T=0,P=0:@R=A,S=1260,V={0}:R=B,S=1018,V={1}:R=C,S=1092,V={2}:R=D,S=1014,V={3}:R=E,S=1260,V={4}:",$C$2,$R$14,$C$4,$D224,$B224)</f>
        <v/>
      </c>
      <c r="S224" s="16" t="str">
        <f>_xll.Assistant.XL.RIK_AC("INF04__;INF04@E=0,S=1064,G=0,T=0,P=0:@R=A,S=1260,V={0}:R=B,S=1018,V={1}:R=C,S=1092,V={2}:R=D,S=1014,V={3}:R=E,S=1260,V={4}:",$C$2,$R$14,$C$4,$D224,$B224)</f>
        <v/>
      </c>
      <c r="T224" s="16" t="str">
        <f>_xll.Assistant.XL.RIK_AC("INF04__;INF04@E=0,S=49,G=0,T=0,P=0:@R=A,S=1260,V={0}:R=B,S=1018,V={1}:R=C,S=1092,V={2}:R=D,S=1014,V={3}:R=E,S=1260,V={4}:R=F,S=48,V={5}:",$C$2,$R$14,$C$4,$D224,$B224,T$14)</f>
        <v>Catégorie 0</v>
      </c>
      <c r="U224" s="16" t="str">
        <f>_xll.Assistant.XL.RIK_AC("INF04__;INF04@E=0,S=1076,G=0,T=0,P=0:@R=A,S=1260,V={0}:R=B,S=1018,V={1}:R=C,S=1092,V={2}:R=D,S=1014,V={3}:R=E,S=1260,V={4}:",$C$2,$R$14,$C$4,$D224,$B224)</f>
        <v/>
      </c>
      <c r="V224" s="16">
        <f>IFERROR(IF(TableauB15[[#This Row],[Rémunération annuelle ETP]]&gt;0,SUM(1/COUNTIF(TableauB15[Nom et Prénom],TableauB15[Nom et Prénom])),0),0)</f>
        <v>8.3333333333333329E-2</v>
      </c>
      <c r="W22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5" spans="2:23" x14ac:dyDescent="0.3">
      <c r="B225" s="15" t="s">
        <v>151</v>
      </c>
      <c r="C225" s="15">
        <v>201807</v>
      </c>
      <c r="D225" s="15" t="s">
        <v>243</v>
      </c>
      <c r="E225" s="15" t="s">
        <v>244</v>
      </c>
      <c r="F225" s="15" t="s">
        <v>28</v>
      </c>
      <c r="G225">
        <v>1</v>
      </c>
      <c r="H225" s="16">
        <v>0.8</v>
      </c>
      <c r="I225" s="16">
        <v>0.8</v>
      </c>
      <c r="J225" s="16">
        <v>2200</v>
      </c>
      <c r="K225" s="16">
        <v>0</v>
      </c>
      <c r="L225" s="16">
        <v>0</v>
      </c>
      <c r="M225" s="16">
        <f>IF(TableauB15[[#This Row],[ETP_FH]]&gt;0,IF(TableauB15[[#This Row],[ETP]]=TableauB15[[#This Row],[ETP_FH]],1,IF(TableauB15[[#This Row],[ETP]]=1,TableauB15[[#This Row],[ETP_FH]],IFERROR((TableauB15[[#This Row],[ETP_FH]]/TableauB15[[#This Row],[ETP]]),0)*1)),0)</f>
        <v>1</v>
      </c>
      <c r="N225" s="16">
        <f>IF(TableauB15[[#This Row],[ETP_FH]]&lt;0.001,0,1)</f>
        <v>1</v>
      </c>
      <c r="O22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2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225" s="170" t="str">
        <f>_xll.Assistant.XL.RIK_AC("INF04__;INF04@E=0,S=1253,G=0,T=0,P=0:@R=A,S=1260,V={0}:R=B,S=1018,V={1}:R=C,S=1092,V={2}:R=D,S=1014,V={3}:R=E,S=1260,V={4}:",$C$2,$P$14,$C$4,$D225,$B225)</f>
        <v/>
      </c>
      <c r="R225" s="16" t="str">
        <f>_xll.Assistant.XL.RIK_AC("INF04__;INF04@E=0,S=42,G=0,T=0,P=0:@R=A,S=1260,V={0}:R=B,S=1018,V={1}:R=C,S=1092,V={2}:R=D,S=1014,V={3}:R=E,S=1260,V={4}:",$C$2,$R$14,$C$4,$D225,$B225)</f>
        <v/>
      </c>
      <c r="S225" s="16" t="str">
        <f>_xll.Assistant.XL.RIK_AC("INF04__;INF04@E=0,S=1064,G=0,T=0,P=0:@R=A,S=1260,V={0}:R=B,S=1018,V={1}:R=C,S=1092,V={2}:R=D,S=1014,V={3}:R=E,S=1260,V={4}:",$C$2,$R$14,$C$4,$D225,$B225)</f>
        <v/>
      </c>
      <c r="T225" s="16" t="str">
        <f>_xll.Assistant.XL.RIK_AC("INF04__;INF04@E=0,S=49,G=0,T=0,P=0:@R=A,S=1260,V={0}:R=B,S=1018,V={1}:R=C,S=1092,V={2}:R=D,S=1014,V={3}:R=E,S=1260,V={4}:R=F,S=48,V={5}:",$C$2,$R$14,$C$4,$D225,$B225,T$14)</f>
        <v>Catégorie 0</v>
      </c>
      <c r="U225" s="16" t="str">
        <f>_xll.Assistant.XL.RIK_AC("INF04__;INF04@E=0,S=1076,G=0,T=0,P=0:@R=A,S=1260,V={0}:R=B,S=1018,V={1}:R=C,S=1092,V={2}:R=D,S=1014,V={3}:R=E,S=1260,V={4}:",$C$2,$R$14,$C$4,$D225,$B225)</f>
        <v/>
      </c>
      <c r="V225" s="16">
        <f>IFERROR(IF(TableauB15[[#This Row],[Rémunération annuelle ETP]]&gt;0,SUM(1/COUNTIF(TableauB15[Nom et Prénom],TableauB15[Nom et Prénom])),0),0)</f>
        <v>0.125</v>
      </c>
      <c r="W22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6" spans="2:23" x14ac:dyDescent="0.3">
      <c r="B226" s="15" t="s">
        <v>151</v>
      </c>
      <c r="C226" s="15">
        <v>201807</v>
      </c>
      <c r="D226" s="15" t="s">
        <v>154</v>
      </c>
      <c r="E226" s="15" t="s">
        <v>155</v>
      </c>
      <c r="F226" s="15" t="s">
        <v>28</v>
      </c>
      <c r="G226">
        <v>1</v>
      </c>
      <c r="H226" s="16">
        <v>1</v>
      </c>
      <c r="I226" s="16">
        <v>1</v>
      </c>
      <c r="J226" s="16">
        <v>1210</v>
      </c>
      <c r="K226" s="16">
        <v>0</v>
      </c>
      <c r="L226" s="16">
        <v>0</v>
      </c>
      <c r="M226" s="16">
        <f>IF(TableauB15[[#This Row],[ETP_FH]]&gt;0,IF(TableauB15[[#This Row],[ETP]]=TableauB15[[#This Row],[ETP_FH]],1,IF(TableauB15[[#This Row],[ETP]]=1,TableauB15[[#This Row],[ETP_FH]],IFERROR((TableauB15[[#This Row],[ETP_FH]]/TableauB15[[#This Row],[ETP]]),0)*1)),0)</f>
        <v>1</v>
      </c>
      <c r="N226" s="16">
        <f>IF(TableauB15[[#This Row],[ETP_FH]]&lt;0.001,0,1)</f>
        <v>1</v>
      </c>
      <c r="O22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2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226" s="170" t="str">
        <f>_xll.Assistant.XL.RIK_AC("INF04__;INF04@E=0,S=1253,G=0,T=0,P=0:@R=A,S=1260,V={0}:R=B,S=1018,V={1}:R=C,S=1092,V={2}:R=D,S=1014,V={3}:R=E,S=1260,V={4}:",$C$2,$P$14,$C$4,$D226,$B226)</f>
        <v/>
      </c>
      <c r="R226" s="16" t="str">
        <f>_xll.Assistant.XL.RIK_AC("INF04__;INF04@E=0,S=42,G=0,T=0,P=0:@R=A,S=1260,V={0}:R=B,S=1018,V={1}:R=C,S=1092,V={2}:R=D,S=1014,V={3}:R=E,S=1260,V={4}:",$C$2,$R$14,$C$4,$D226,$B226)</f>
        <v>Ingénieur et cadre</v>
      </c>
      <c r="S226" s="16" t="str">
        <f>_xll.Assistant.XL.RIK_AC("INF04__;INF04@E=0,S=1064,G=0,T=0,P=0:@R=A,S=1260,V={0}:R=B,S=1018,V={1}:R=C,S=1092,V={2}:R=D,S=1014,V={3}:R=E,S=1260,V={4}:",$C$2,$R$14,$C$4,$D226,$B226)</f>
        <v/>
      </c>
      <c r="T226" s="16" t="str">
        <f>_xll.Assistant.XL.RIK_AC("INF04__;INF04@E=0,S=49,G=0,T=0,P=0:@R=A,S=1260,V={0}:R=B,S=1018,V={1}:R=C,S=1092,V={2}:R=D,S=1014,V={3}:R=E,S=1260,V={4}:R=F,S=48,V={5}:",$C$2,$R$14,$C$4,$D226,$B226,T$14)</f>
        <v>Catégorie 0</v>
      </c>
      <c r="U226" s="16" t="str">
        <f>_xll.Assistant.XL.RIK_AC("INF04__;INF04@E=0,S=1076,G=0,T=0,P=0:@R=A,S=1260,V={0}:R=B,S=1018,V={1}:R=C,S=1092,V={2}:R=D,S=1014,V={3}:R=E,S=1260,V={4}:",$C$2,$R$14,$C$4,$D226,$B226)</f>
        <v/>
      </c>
      <c r="V226" s="16">
        <f>IFERROR(IF(TableauB15[[#This Row],[Rémunération annuelle ETP]]&gt;0,SUM(1/COUNTIF(TableauB15[Nom et Prénom],TableauB15[Nom et Prénom])),0),0)</f>
        <v>8.3333333333333329E-2</v>
      </c>
      <c r="W22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7" spans="2:23" x14ac:dyDescent="0.3">
      <c r="B227" s="15" t="s">
        <v>151</v>
      </c>
      <c r="C227" s="15">
        <v>201807</v>
      </c>
      <c r="D227" s="15" t="s">
        <v>245</v>
      </c>
      <c r="E227" s="15" t="s">
        <v>246</v>
      </c>
      <c r="F227" s="15" t="s">
        <v>27</v>
      </c>
      <c r="G227">
        <v>1</v>
      </c>
      <c r="H227" s="16">
        <v>1</v>
      </c>
      <c r="I227" s="16">
        <v>0</v>
      </c>
      <c r="J227" s="16">
        <v>2310</v>
      </c>
      <c r="K227" s="16">
        <v>0</v>
      </c>
      <c r="L227" s="16">
        <v>0</v>
      </c>
      <c r="M227" s="16">
        <f>IF(TableauB15[[#This Row],[ETP_FH]]&gt;0,IF(TableauB15[[#This Row],[ETP]]=TableauB15[[#This Row],[ETP_FH]],1,IF(TableauB15[[#This Row],[ETP]]=1,TableauB15[[#This Row],[ETP_FH]],IFERROR((TableauB15[[#This Row],[ETP_FH]]/TableauB15[[#This Row],[ETP]]),0)*1)),0)</f>
        <v>0</v>
      </c>
      <c r="N227" s="16">
        <f>IF(TableauB15[[#This Row],[ETP_FH]]&lt;0.001,0,1)</f>
        <v>0</v>
      </c>
      <c r="O22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2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227" s="170" t="str">
        <f>_xll.Assistant.XL.RIK_AC("INF04__;INF04@E=0,S=1253,G=0,T=0,P=0:@R=A,S=1260,V={0}:R=B,S=1018,V={1}:R=C,S=1092,V={2}:R=D,S=1014,V={3}:R=E,S=1260,V={4}:",$C$2,$P$14,$C$4,$D227,$B227)</f>
        <v/>
      </c>
      <c r="R227" s="16" t="str">
        <f>_xll.Assistant.XL.RIK_AC("INF04__;INF04@E=0,S=42,G=0,T=0,P=0:@R=A,S=1260,V={0}:R=B,S=1018,V={1}:R=C,S=1092,V={2}:R=D,S=1014,V={3}:R=E,S=1260,V={4}:",$C$2,$R$14,$C$4,$D227,$B227)</f>
        <v/>
      </c>
      <c r="S227" s="16" t="str">
        <f>_xll.Assistant.XL.RIK_AC("INF04__;INF04@E=0,S=1064,G=0,T=0,P=0:@R=A,S=1260,V={0}:R=B,S=1018,V={1}:R=C,S=1092,V={2}:R=D,S=1014,V={3}:R=E,S=1260,V={4}:",$C$2,$R$14,$C$4,$D227,$B227)</f>
        <v/>
      </c>
      <c r="T227" s="16" t="str">
        <f>_xll.Assistant.XL.RIK_AC("INF04__;INF04@E=0,S=49,G=0,T=0,P=0:@R=A,S=1260,V={0}:R=B,S=1018,V={1}:R=C,S=1092,V={2}:R=D,S=1014,V={3}:R=E,S=1260,V={4}:R=F,S=48,V={5}:",$C$2,$R$14,$C$4,$D227,$B227,T$14)</f>
        <v>Catégorie 0</v>
      </c>
      <c r="U227" s="16" t="str">
        <f>_xll.Assistant.XL.RIK_AC("INF04__;INF04@E=0,S=1076,G=0,T=0,P=0:@R=A,S=1260,V={0}:R=B,S=1018,V={1}:R=C,S=1092,V={2}:R=D,S=1014,V={3}:R=E,S=1260,V={4}:",$C$2,$R$14,$C$4,$D227,$B227)</f>
        <v/>
      </c>
      <c r="V227" s="16">
        <f>IFERROR(IF(TableauB15[[#This Row],[Rémunération annuelle ETP]]&gt;0,SUM(1/COUNTIF(TableauB15[Nom et Prénom],TableauB15[Nom et Prénom])),0),0)</f>
        <v>0</v>
      </c>
      <c r="W22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8" spans="2:23" x14ac:dyDescent="0.3">
      <c r="B228" s="15" t="s">
        <v>151</v>
      </c>
      <c r="C228" s="15">
        <v>201807</v>
      </c>
      <c r="D228" s="15" t="s">
        <v>156</v>
      </c>
      <c r="E228" s="15" t="s">
        <v>157</v>
      </c>
      <c r="F228" s="15" t="s">
        <v>27</v>
      </c>
      <c r="G228">
        <v>1</v>
      </c>
      <c r="H228" s="16">
        <v>1</v>
      </c>
      <c r="I228" s="16">
        <v>1</v>
      </c>
      <c r="J228" s="16">
        <v>2530</v>
      </c>
      <c r="K228" s="16">
        <v>0</v>
      </c>
      <c r="L228" s="16">
        <v>0</v>
      </c>
      <c r="M228" s="16">
        <f>IF(TableauB15[[#This Row],[ETP_FH]]&gt;0,IF(TableauB15[[#This Row],[ETP]]=TableauB15[[#This Row],[ETP_FH]],1,IF(TableauB15[[#This Row],[ETP]]=1,TableauB15[[#This Row],[ETP_FH]],IFERROR((TableauB15[[#This Row],[ETP_FH]]/TableauB15[[#This Row],[ETP]]),0)*1)),0)</f>
        <v>1</v>
      </c>
      <c r="N228" s="16">
        <f>IF(TableauB15[[#This Row],[ETP_FH]]&lt;0.001,0,1)</f>
        <v>1</v>
      </c>
      <c r="O22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2530</v>
      </c>
      <c r="P22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28" s="170" t="str">
        <f>_xll.Assistant.XL.RIK_AC("INF04__;INF04@E=0,S=1253,G=0,T=0,P=0:@R=A,S=1260,V={0}:R=B,S=1018,V={1}:R=C,S=1092,V={2}:R=D,S=1014,V={3}:R=E,S=1260,V={4}:",$C$2,$P$14,$C$4,$D228,$B228)</f>
        <v/>
      </c>
      <c r="R228" s="16" t="str">
        <f>_xll.Assistant.XL.RIK_AC("INF04__;INF04@E=0,S=42,G=0,T=0,P=0:@R=A,S=1260,V={0}:R=B,S=1018,V={1}:R=C,S=1092,V={2}:R=D,S=1014,V={3}:R=E,S=1260,V={4}:",$C$2,$R$14,$C$4,$D228,$B228)</f>
        <v/>
      </c>
      <c r="S228" s="16" t="str">
        <f>_xll.Assistant.XL.RIK_AC("INF04__;INF04@E=0,S=1064,G=0,T=0,P=0:@R=A,S=1260,V={0}:R=B,S=1018,V={1}:R=C,S=1092,V={2}:R=D,S=1014,V={3}:R=E,S=1260,V={4}:",$C$2,$R$14,$C$4,$D228,$B228)</f>
        <v/>
      </c>
      <c r="T228" s="16" t="str">
        <f>_xll.Assistant.XL.RIK_AC("INF04__;INF04@E=0,S=49,G=0,T=0,P=0:@R=A,S=1260,V={0}:R=B,S=1018,V={1}:R=C,S=1092,V={2}:R=D,S=1014,V={3}:R=E,S=1260,V={4}:R=F,S=48,V={5}:",$C$2,$R$14,$C$4,$D228,$B228,T$14)</f>
        <v>Catégorie 0</v>
      </c>
      <c r="U228" s="16" t="str">
        <f>_xll.Assistant.XL.RIK_AC("INF04__;INF04@E=0,S=1076,G=0,T=0,P=0:@R=A,S=1260,V={0}:R=B,S=1018,V={1}:R=C,S=1092,V={2}:R=D,S=1014,V={3}:R=E,S=1260,V={4}:",$C$2,$R$14,$C$4,$D228,$B228)</f>
        <v/>
      </c>
      <c r="V228" s="16">
        <f>IFERROR(IF(TableauB15[[#This Row],[Rémunération annuelle ETP]]&gt;0,SUM(1/COUNTIF(TableauB15[Nom et Prénom],TableauB15[Nom et Prénom])),0),0)</f>
        <v>8.3333333333333329E-2</v>
      </c>
      <c r="W22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29" spans="2:23" x14ac:dyDescent="0.3">
      <c r="B229" s="15" t="s">
        <v>151</v>
      </c>
      <c r="C229" s="15">
        <v>201807</v>
      </c>
      <c r="D229" s="15" t="s">
        <v>158</v>
      </c>
      <c r="E229" s="15" t="s">
        <v>159</v>
      </c>
      <c r="F229" s="15" t="s">
        <v>27</v>
      </c>
      <c r="G229">
        <v>1</v>
      </c>
      <c r="H229" s="16">
        <v>1</v>
      </c>
      <c r="I229" s="16">
        <v>1</v>
      </c>
      <c r="J229" s="16">
        <v>2640</v>
      </c>
      <c r="K229" s="16">
        <v>0</v>
      </c>
      <c r="L229" s="16">
        <v>0</v>
      </c>
      <c r="M229" s="16">
        <f>IF(TableauB15[[#This Row],[ETP_FH]]&gt;0,IF(TableauB15[[#This Row],[ETP]]=TableauB15[[#This Row],[ETP_FH]],1,IF(TableauB15[[#This Row],[ETP]]=1,TableauB15[[#This Row],[ETP_FH]],IFERROR((TableauB15[[#This Row],[ETP_FH]]/TableauB15[[#This Row],[ETP]]),0)*1)),0)</f>
        <v>1</v>
      </c>
      <c r="N229" s="16">
        <f>IF(TableauB15[[#This Row],[ETP_FH]]&lt;0.001,0,1)</f>
        <v>1</v>
      </c>
      <c r="O22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22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29" s="170" t="str">
        <f>_xll.Assistant.XL.RIK_AC("INF04__;INF04@E=0,S=1253,G=0,T=0,P=0:@R=A,S=1260,V={0}:R=B,S=1018,V={1}:R=C,S=1092,V={2}:R=D,S=1014,V={3}:R=E,S=1260,V={4}:",$C$2,$P$14,$C$4,$D229,$B229)</f>
        <v/>
      </c>
      <c r="R229" s="16" t="str">
        <f>_xll.Assistant.XL.RIK_AC("INF04__;INF04@E=0,S=42,G=0,T=0,P=0:@R=A,S=1260,V={0}:R=B,S=1018,V={1}:R=C,S=1092,V={2}:R=D,S=1014,V={3}:R=E,S=1260,V={4}:",$C$2,$R$14,$C$4,$D229,$B229)</f>
        <v/>
      </c>
      <c r="S229" s="16" t="str">
        <f>_xll.Assistant.XL.RIK_AC("INF04__;INF04@E=0,S=1064,G=0,T=0,P=0:@R=A,S=1260,V={0}:R=B,S=1018,V={1}:R=C,S=1092,V={2}:R=D,S=1014,V={3}:R=E,S=1260,V={4}:",$C$2,$R$14,$C$4,$D229,$B229)</f>
        <v/>
      </c>
      <c r="T229" s="16" t="str">
        <f>_xll.Assistant.XL.RIK_AC("INF04__;INF04@E=0,S=49,G=0,T=0,P=0:@R=A,S=1260,V={0}:R=B,S=1018,V={1}:R=C,S=1092,V={2}:R=D,S=1014,V={3}:R=E,S=1260,V={4}:R=F,S=48,V={5}:",$C$2,$R$14,$C$4,$D229,$B229,T$14)</f>
        <v>Catégorie 0</v>
      </c>
      <c r="U229" s="16" t="str">
        <f>_xll.Assistant.XL.RIK_AC("INF04__;INF04@E=0,S=1076,G=0,T=0,P=0:@R=A,S=1260,V={0}:R=B,S=1018,V={1}:R=C,S=1092,V={2}:R=D,S=1014,V={3}:R=E,S=1260,V={4}:",$C$2,$R$14,$C$4,$D229,$B229)</f>
        <v/>
      </c>
      <c r="V229" s="16">
        <f>IFERROR(IF(TableauB15[[#This Row],[Rémunération annuelle ETP]]&gt;0,SUM(1/COUNTIF(TableauB15[Nom et Prénom],TableauB15[Nom et Prénom])),0),0)</f>
        <v>8.3333333333333329E-2</v>
      </c>
      <c r="W22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0" spans="2:23" x14ac:dyDescent="0.3">
      <c r="B230" s="15" t="s">
        <v>151</v>
      </c>
      <c r="C230" s="15">
        <v>201807</v>
      </c>
      <c r="D230" s="15" t="s">
        <v>160</v>
      </c>
      <c r="E230" s="15" t="s">
        <v>161</v>
      </c>
      <c r="F230" s="15" t="s">
        <v>28</v>
      </c>
      <c r="G230">
        <v>1</v>
      </c>
      <c r="H230" s="16">
        <v>1</v>
      </c>
      <c r="I230" s="16">
        <v>1</v>
      </c>
      <c r="J230" s="16">
        <v>2750</v>
      </c>
      <c r="K230" s="16">
        <v>0</v>
      </c>
      <c r="L230" s="16">
        <v>0</v>
      </c>
      <c r="M230" s="16">
        <f>IF(TableauB15[[#This Row],[ETP_FH]]&gt;0,IF(TableauB15[[#This Row],[ETP]]=TableauB15[[#This Row],[ETP_FH]],1,IF(TableauB15[[#This Row],[ETP]]=1,TableauB15[[#This Row],[ETP_FH]],IFERROR((TableauB15[[#This Row],[ETP_FH]]/TableauB15[[#This Row],[ETP]]),0)*1)),0)</f>
        <v>1</v>
      </c>
      <c r="N230" s="16">
        <f>IF(TableauB15[[#This Row],[ETP_FH]]&lt;0.001,0,1)</f>
        <v>1</v>
      </c>
      <c r="O23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3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30" s="170" t="str">
        <f>_xll.Assistant.XL.RIK_AC("INF04__;INF04@E=0,S=1253,G=0,T=0,P=0:@R=A,S=1260,V={0}:R=B,S=1018,V={1}:R=C,S=1092,V={2}:R=D,S=1014,V={3}:R=E,S=1260,V={4}:",$C$2,$P$14,$C$4,$D230,$B230)</f>
        <v/>
      </c>
      <c r="R230" s="16" t="str">
        <f>_xll.Assistant.XL.RIK_AC("INF04__;INF04@E=0,S=42,G=0,T=0,P=0:@R=A,S=1260,V={0}:R=B,S=1018,V={1}:R=C,S=1092,V={2}:R=D,S=1014,V={3}:R=E,S=1260,V={4}:",$C$2,$R$14,$C$4,$D230,$B230)</f>
        <v/>
      </c>
      <c r="S230" s="16" t="str">
        <f>_xll.Assistant.XL.RIK_AC("INF04__;INF04@E=0,S=1064,G=0,T=0,P=0:@R=A,S=1260,V={0}:R=B,S=1018,V={1}:R=C,S=1092,V={2}:R=D,S=1014,V={3}:R=E,S=1260,V={4}:",$C$2,$R$14,$C$4,$D230,$B230)</f>
        <v/>
      </c>
      <c r="T230" s="16" t="str">
        <f>_xll.Assistant.XL.RIK_AC("INF04__;INF04@E=0,S=49,G=0,T=0,P=0:@R=A,S=1260,V={0}:R=B,S=1018,V={1}:R=C,S=1092,V={2}:R=D,S=1014,V={3}:R=E,S=1260,V={4}:R=F,S=48,V={5}:",$C$2,$R$14,$C$4,$D230,$B230,T$14)</f>
        <v>Catégorie 0</v>
      </c>
      <c r="U230" s="16" t="str">
        <f>_xll.Assistant.XL.RIK_AC("INF04__;INF04@E=0,S=1076,G=0,T=0,P=0:@R=A,S=1260,V={0}:R=B,S=1018,V={1}:R=C,S=1092,V={2}:R=D,S=1014,V={3}:R=E,S=1260,V={4}:",$C$2,$R$14,$C$4,$D230,$B230)</f>
        <v/>
      </c>
      <c r="V230" s="16">
        <f>IFERROR(IF(TableauB15[[#This Row],[Rémunération annuelle ETP]]&gt;0,SUM(1/COUNTIF(TableauB15[Nom et Prénom],TableauB15[Nom et Prénom])),0),0)</f>
        <v>8.3333333333333329E-2</v>
      </c>
      <c r="W23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1" spans="2:23" x14ac:dyDescent="0.3">
      <c r="B231" s="15" t="s">
        <v>151</v>
      </c>
      <c r="C231" s="15">
        <v>201807</v>
      </c>
      <c r="D231" s="15" t="s">
        <v>162</v>
      </c>
      <c r="E231" s="15" t="s">
        <v>163</v>
      </c>
      <c r="F231" s="15" t="s">
        <v>27</v>
      </c>
      <c r="G231">
        <v>1</v>
      </c>
      <c r="H231" s="16">
        <v>1</v>
      </c>
      <c r="I231" s="16">
        <v>1</v>
      </c>
      <c r="J231" s="16">
        <v>2420</v>
      </c>
      <c r="K231" s="16">
        <v>0</v>
      </c>
      <c r="L231" s="16">
        <v>0</v>
      </c>
      <c r="M231" s="16">
        <f>IF(TableauB15[[#This Row],[ETP_FH]]&gt;0,IF(TableauB15[[#This Row],[ETP]]=TableauB15[[#This Row],[ETP_FH]],1,IF(TableauB15[[#This Row],[ETP]]=1,TableauB15[[#This Row],[ETP_FH]],IFERROR((TableauB15[[#This Row],[ETP_FH]]/TableauB15[[#This Row],[ETP]]),0)*1)),0)</f>
        <v>1</v>
      </c>
      <c r="N231" s="16">
        <f>IF(TableauB15[[#This Row],[ETP_FH]]&lt;0.001,0,1)</f>
        <v>1</v>
      </c>
      <c r="O23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2420</v>
      </c>
      <c r="P23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231" s="170" t="str">
        <f>_xll.Assistant.XL.RIK_AC("INF04__;INF04@E=0,S=1253,G=0,T=0,P=0:@R=A,S=1260,V={0}:R=B,S=1018,V={1}:R=C,S=1092,V={2}:R=D,S=1014,V={3}:R=E,S=1260,V={4}:",$C$2,$P$14,$C$4,$D231,$B231)</f>
        <v/>
      </c>
      <c r="R231" s="16" t="str">
        <f>_xll.Assistant.XL.RIK_AC("INF04__;INF04@E=0,S=42,G=0,T=0,P=0:@R=A,S=1260,V={0}:R=B,S=1018,V={1}:R=C,S=1092,V={2}:R=D,S=1014,V={3}:R=E,S=1260,V={4}:",$C$2,$R$14,$C$4,$D231,$B231)</f>
        <v/>
      </c>
      <c r="S231" s="16" t="str">
        <f>_xll.Assistant.XL.RIK_AC("INF04__;INF04@E=0,S=1064,G=0,T=0,P=0:@R=A,S=1260,V={0}:R=B,S=1018,V={1}:R=C,S=1092,V={2}:R=D,S=1014,V={3}:R=E,S=1260,V={4}:",$C$2,$R$14,$C$4,$D231,$B231)</f>
        <v/>
      </c>
      <c r="T231" s="16" t="str">
        <f>_xll.Assistant.XL.RIK_AC("INF04__;INF04@E=0,S=49,G=0,T=0,P=0:@R=A,S=1260,V={0}:R=B,S=1018,V={1}:R=C,S=1092,V={2}:R=D,S=1014,V={3}:R=E,S=1260,V={4}:R=F,S=48,V={5}:",$C$2,$R$14,$C$4,$D231,$B231,T$14)</f>
        <v>Catégorie 0</v>
      </c>
      <c r="U231" s="16" t="str">
        <f>_xll.Assistant.XL.RIK_AC("INF04__;INF04@E=0,S=1076,G=0,T=0,P=0:@R=A,S=1260,V={0}:R=B,S=1018,V={1}:R=C,S=1092,V={2}:R=D,S=1014,V={3}:R=E,S=1260,V={4}:",$C$2,$R$14,$C$4,$D231,$B231)</f>
        <v/>
      </c>
      <c r="V231" s="16">
        <f>IFERROR(IF(TableauB15[[#This Row],[Rémunération annuelle ETP]]&gt;0,SUM(1/COUNTIF(TableauB15[Nom et Prénom],TableauB15[Nom et Prénom])),0),0)</f>
        <v>8.3333333333333329E-2</v>
      </c>
      <c r="W23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2" spans="2:23" x14ac:dyDescent="0.3">
      <c r="B232" s="15" t="s">
        <v>151</v>
      </c>
      <c r="C232" s="15">
        <v>201807</v>
      </c>
      <c r="D232" s="15" t="s">
        <v>164</v>
      </c>
      <c r="E232" s="15" t="s">
        <v>165</v>
      </c>
      <c r="F232" s="15" t="s">
        <v>27</v>
      </c>
      <c r="G232">
        <v>1</v>
      </c>
      <c r="H232" s="16">
        <v>1</v>
      </c>
      <c r="I232" s="16">
        <v>1</v>
      </c>
      <c r="J232" s="16">
        <v>2530</v>
      </c>
      <c r="K232" s="16">
        <v>0</v>
      </c>
      <c r="L232" s="16">
        <v>0</v>
      </c>
      <c r="M232" s="16">
        <f>IF(TableauB15[[#This Row],[ETP_FH]]&gt;0,IF(TableauB15[[#This Row],[ETP]]=TableauB15[[#This Row],[ETP_FH]],1,IF(TableauB15[[#This Row],[ETP]]=1,TableauB15[[#This Row],[ETP_FH]],IFERROR((TableauB15[[#This Row],[ETP_FH]]/TableauB15[[#This Row],[ETP]]),0)*1)),0)</f>
        <v>1</v>
      </c>
      <c r="N232" s="16">
        <f>IF(TableauB15[[#This Row],[ETP_FH]]&lt;0.001,0,1)</f>
        <v>1</v>
      </c>
      <c r="O23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2530</v>
      </c>
      <c r="P23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32" s="170" t="str">
        <f>_xll.Assistant.XL.RIK_AC("INF04__;INF04@E=0,S=1253,G=0,T=0,P=0:@R=A,S=1260,V={0}:R=B,S=1018,V={1}:R=C,S=1092,V={2}:R=D,S=1014,V={3}:R=E,S=1260,V={4}:",$C$2,$P$14,$C$4,$D232,$B232)</f>
        <v/>
      </c>
      <c r="R232" s="16" t="str">
        <f>_xll.Assistant.XL.RIK_AC("INF04__;INF04@E=0,S=42,G=0,T=0,P=0:@R=A,S=1260,V={0}:R=B,S=1018,V={1}:R=C,S=1092,V={2}:R=D,S=1014,V={3}:R=E,S=1260,V={4}:",$C$2,$R$14,$C$4,$D232,$B232)</f>
        <v/>
      </c>
      <c r="S232" s="16" t="str">
        <f>_xll.Assistant.XL.RIK_AC("INF04__;INF04@E=0,S=1064,G=0,T=0,P=0:@R=A,S=1260,V={0}:R=B,S=1018,V={1}:R=C,S=1092,V={2}:R=D,S=1014,V={3}:R=E,S=1260,V={4}:",$C$2,$R$14,$C$4,$D232,$B232)</f>
        <v/>
      </c>
      <c r="T232" s="16" t="str">
        <f>_xll.Assistant.XL.RIK_AC("INF04__;INF04@E=0,S=49,G=0,T=0,P=0:@R=A,S=1260,V={0}:R=B,S=1018,V={1}:R=C,S=1092,V={2}:R=D,S=1014,V={3}:R=E,S=1260,V={4}:R=F,S=48,V={5}:",$C$2,$R$14,$C$4,$D232,$B232,T$14)</f>
        <v>Catégorie 1</v>
      </c>
      <c r="U232" s="16" t="str">
        <f>_xll.Assistant.XL.RIK_AC("INF04__;INF04@E=0,S=1076,G=0,T=0,P=0:@R=A,S=1260,V={0}:R=B,S=1018,V={1}:R=C,S=1092,V={2}:R=D,S=1014,V={3}:R=E,S=1260,V={4}:",$C$2,$R$14,$C$4,$D232,$B232)</f>
        <v/>
      </c>
      <c r="V232" s="16">
        <f>IFERROR(IF(TableauB15[[#This Row],[Rémunération annuelle ETP]]&gt;0,SUM(1/COUNTIF(TableauB15[Nom et Prénom],TableauB15[Nom et Prénom])),0),0)</f>
        <v>8.3333333333333329E-2</v>
      </c>
      <c r="W23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3" spans="2:23" x14ac:dyDescent="0.3">
      <c r="B233" s="15" t="s">
        <v>151</v>
      </c>
      <c r="C233" s="15">
        <v>201807</v>
      </c>
      <c r="D233" s="15" t="s">
        <v>166</v>
      </c>
      <c r="E233" s="15" t="s">
        <v>167</v>
      </c>
      <c r="F233" s="15" t="s">
        <v>28</v>
      </c>
      <c r="G233">
        <v>1</v>
      </c>
      <c r="H233" s="16">
        <v>1</v>
      </c>
      <c r="I233" s="16">
        <v>1</v>
      </c>
      <c r="J233" s="16">
        <v>2640</v>
      </c>
      <c r="K233" s="16">
        <v>0</v>
      </c>
      <c r="L233" s="16">
        <v>0</v>
      </c>
      <c r="M233" s="16">
        <f>IF(TableauB15[[#This Row],[ETP_FH]]&gt;0,IF(TableauB15[[#This Row],[ETP]]=TableauB15[[#This Row],[ETP_FH]],1,IF(TableauB15[[#This Row],[ETP]]=1,TableauB15[[#This Row],[ETP_FH]],IFERROR((TableauB15[[#This Row],[ETP_FH]]/TableauB15[[#This Row],[ETP]]),0)*1)),0)</f>
        <v>1</v>
      </c>
      <c r="N233" s="16">
        <f>IF(TableauB15[[#This Row],[ETP_FH]]&lt;0.001,0,1)</f>
        <v>1</v>
      </c>
      <c r="O23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23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33" s="170" t="str">
        <f>_xll.Assistant.XL.RIK_AC("INF04__;INF04@E=0,S=1253,G=0,T=0,P=0:@R=A,S=1260,V={0}:R=B,S=1018,V={1}:R=C,S=1092,V={2}:R=D,S=1014,V={3}:R=E,S=1260,V={4}:",$C$2,$P$14,$C$4,$D233,$B233)</f>
        <v/>
      </c>
      <c r="R233" s="16" t="str">
        <f>_xll.Assistant.XL.RIK_AC("INF04__;INF04@E=0,S=42,G=0,T=0,P=0:@R=A,S=1260,V={0}:R=B,S=1018,V={1}:R=C,S=1092,V={2}:R=D,S=1014,V={3}:R=E,S=1260,V={4}:",$C$2,$R$14,$C$4,$D233,$B233)</f>
        <v/>
      </c>
      <c r="S233" s="16" t="str">
        <f>_xll.Assistant.XL.RIK_AC("INF04__;INF04@E=0,S=1064,G=0,T=0,P=0:@R=A,S=1260,V={0}:R=B,S=1018,V={1}:R=C,S=1092,V={2}:R=D,S=1014,V={3}:R=E,S=1260,V={4}:",$C$2,$R$14,$C$4,$D233,$B233)</f>
        <v/>
      </c>
      <c r="T233" s="16" t="str">
        <f>_xll.Assistant.XL.RIK_AC("INF04__;INF04@E=0,S=49,G=0,T=0,P=0:@R=A,S=1260,V={0}:R=B,S=1018,V={1}:R=C,S=1092,V={2}:R=D,S=1014,V={3}:R=E,S=1260,V={4}:R=F,S=48,V={5}:",$C$2,$R$14,$C$4,$D233,$B233,T$14)</f>
        <v>Catégorie 1</v>
      </c>
      <c r="U233" s="16" t="str">
        <f>_xll.Assistant.XL.RIK_AC("INF04__;INF04@E=0,S=1076,G=0,T=0,P=0:@R=A,S=1260,V={0}:R=B,S=1018,V={1}:R=C,S=1092,V={2}:R=D,S=1014,V={3}:R=E,S=1260,V={4}:",$C$2,$R$14,$C$4,$D233,$B233)</f>
        <v/>
      </c>
      <c r="V233" s="16">
        <f>IFERROR(IF(TableauB15[[#This Row],[Rémunération annuelle ETP]]&gt;0,SUM(1/COUNTIF(TableauB15[Nom et Prénom],TableauB15[Nom et Prénom])),0),0)</f>
        <v>8.3333333333333329E-2</v>
      </c>
      <c r="W23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4" spans="2:23" x14ac:dyDescent="0.3">
      <c r="B234" s="15" t="s">
        <v>151</v>
      </c>
      <c r="C234" s="15">
        <v>201807</v>
      </c>
      <c r="D234" s="15" t="s">
        <v>168</v>
      </c>
      <c r="E234" s="15" t="s">
        <v>169</v>
      </c>
      <c r="F234" s="15" t="s">
        <v>28</v>
      </c>
      <c r="G234">
        <v>1</v>
      </c>
      <c r="H234" s="16">
        <v>1</v>
      </c>
      <c r="I234" s="16">
        <v>1</v>
      </c>
      <c r="J234" s="16">
        <v>2750</v>
      </c>
      <c r="K234" s="16">
        <v>0</v>
      </c>
      <c r="L234" s="16">
        <v>0</v>
      </c>
      <c r="M234" s="16">
        <f>IF(TableauB15[[#This Row],[ETP_FH]]&gt;0,IF(TableauB15[[#This Row],[ETP]]=TableauB15[[#This Row],[ETP_FH]],1,IF(TableauB15[[#This Row],[ETP]]=1,TableauB15[[#This Row],[ETP_FH]],IFERROR((TableauB15[[#This Row],[ETP_FH]]/TableauB15[[#This Row],[ETP]]),0)*1)),0)</f>
        <v>1</v>
      </c>
      <c r="N234" s="16">
        <f>IF(TableauB15[[#This Row],[ETP_FH]]&lt;0.001,0,1)</f>
        <v>1</v>
      </c>
      <c r="O23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3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34" s="170" t="str">
        <f>_xll.Assistant.XL.RIK_AC("INF04__;INF04@E=0,S=1253,G=0,T=0,P=0:@R=A,S=1260,V={0}:R=B,S=1018,V={1}:R=C,S=1092,V={2}:R=D,S=1014,V={3}:R=E,S=1260,V={4}:",$C$2,$P$14,$C$4,$D234,$B234)</f>
        <v/>
      </c>
      <c r="R234" s="16" t="str">
        <f>_xll.Assistant.XL.RIK_AC("INF04__;INF04@E=0,S=42,G=0,T=0,P=0:@R=A,S=1260,V={0}:R=B,S=1018,V={1}:R=C,S=1092,V={2}:R=D,S=1014,V={3}:R=E,S=1260,V={4}:",$C$2,$R$14,$C$4,$D234,$B234)</f>
        <v/>
      </c>
      <c r="S234" s="16" t="str">
        <f>_xll.Assistant.XL.RIK_AC("INF04__;INF04@E=0,S=1064,G=0,T=0,P=0:@R=A,S=1260,V={0}:R=B,S=1018,V={1}:R=C,S=1092,V={2}:R=D,S=1014,V={3}:R=E,S=1260,V={4}:",$C$2,$R$14,$C$4,$D234,$B234)</f>
        <v/>
      </c>
      <c r="T234" s="16" t="str">
        <f>_xll.Assistant.XL.RIK_AC("INF04__;INF04@E=0,S=49,G=0,T=0,P=0:@R=A,S=1260,V={0}:R=B,S=1018,V={1}:R=C,S=1092,V={2}:R=D,S=1014,V={3}:R=E,S=1260,V={4}:R=F,S=48,V={5}:",$C$2,$R$14,$C$4,$D234,$B234,T$14)</f>
        <v>Catégorie 1</v>
      </c>
      <c r="U234" s="16" t="str">
        <f>_xll.Assistant.XL.RIK_AC("INF04__;INF04@E=0,S=1076,G=0,T=0,P=0:@R=A,S=1260,V={0}:R=B,S=1018,V={1}:R=C,S=1092,V={2}:R=D,S=1014,V={3}:R=E,S=1260,V={4}:",$C$2,$R$14,$C$4,$D234,$B234)</f>
        <v/>
      </c>
      <c r="V234" s="16">
        <f>IFERROR(IF(TableauB15[[#This Row],[Rémunération annuelle ETP]]&gt;0,SUM(1/COUNTIF(TableauB15[Nom et Prénom],TableauB15[Nom et Prénom])),0),0)</f>
        <v>8.3333333333333329E-2</v>
      </c>
      <c r="W23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5" spans="2:23" x14ac:dyDescent="0.3">
      <c r="B235" s="15" t="s">
        <v>151</v>
      </c>
      <c r="C235" s="15">
        <v>201807</v>
      </c>
      <c r="D235" s="15" t="s">
        <v>170</v>
      </c>
      <c r="E235" s="15" t="s">
        <v>171</v>
      </c>
      <c r="F235" s="15" t="s">
        <v>28</v>
      </c>
      <c r="G235">
        <v>1</v>
      </c>
      <c r="H235" s="16">
        <v>1</v>
      </c>
      <c r="I235" s="16">
        <v>1</v>
      </c>
      <c r="J235" s="16">
        <v>2860</v>
      </c>
      <c r="K235" s="16">
        <v>0</v>
      </c>
      <c r="L235" s="16">
        <v>0</v>
      </c>
      <c r="M235" s="16">
        <f>IF(TableauB15[[#This Row],[ETP_FH]]&gt;0,IF(TableauB15[[#This Row],[ETP]]=TableauB15[[#This Row],[ETP_FH]],1,IF(TableauB15[[#This Row],[ETP]]=1,TableauB15[[#This Row],[ETP_FH]],IFERROR((TableauB15[[#This Row],[ETP_FH]]/TableauB15[[#This Row],[ETP]]),0)*1)),0)</f>
        <v>1</v>
      </c>
      <c r="N235" s="16">
        <f>IF(TableauB15[[#This Row],[ETP_FH]]&lt;0.001,0,1)</f>
        <v>1</v>
      </c>
      <c r="O23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2860</v>
      </c>
      <c r="P23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235" s="170" t="str">
        <f>_xll.Assistant.XL.RIK_AC("INF04__;INF04@E=0,S=1253,G=0,T=0,P=0:@R=A,S=1260,V={0}:R=B,S=1018,V={1}:R=C,S=1092,V={2}:R=D,S=1014,V={3}:R=E,S=1260,V={4}:",$C$2,$P$14,$C$4,$D235,$B235)</f>
        <v/>
      </c>
      <c r="R235" s="16" t="str">
        <f>_xll.Assistant.XL.RIK_AC("INF04__;INF04@E=0,S=42,G=0,T=0,P=0:@R=A,S=1260,V={0}:R=B,S=1018,V={1}:R=C,S=1092,V={2}:R=D,S=1014,V={3}:R=E,S=1260,V={4}:",$C$2,$R$14,$C$4,$D235,$B235)</f>
        <v/>
      </c>
      <c r="S235" s="16" t="str">
        <f>_xll.Assistant.XL.RIK_AC("INF04__;INF04@E=0,S=1064,G=0,T=0,P=0:@R=A,S=1260,V={0}:R=B,S=1018,V={1}:R=C,S=1092,V={2}:R=D,S=1014,V={3}:R=E,S=1260,V={4}:",$C$2,$R$14,$C$4,$D235,$B235)</f>
        <v/>
      </c>
      <c r="T235" s="16" t="str">
        <f>_xll.Assistant.XL.RIK_AC("INF04__;INF04@E=0,S=49,G=0,T=0,P=0:@R=A,S=1260,V={0}:R=B,S=1018,V={1}:R=C,S=1092,V={2}:R=D,S=1014,V={3}:R=E,S=1260,V={4}:R=F,S=48,V={5}:",$C$2,$R$14,$C$4,$D235,$B235,T$14)</f>
        <v>Catégorie 1</v>
      </c>
      <c r="U235" s="16" t="str">
        <f>_xll.Assistant.XL.RIK_AC("INF04__;INF04@E=0,S=1076,G=0,T=0,P=0:@R=A,S=1260,V={0}:R=B,S=1018,V={1}:R=C,S=1092,V={2}:R=D,S=1014,V={3}:R=E,S=1260,V={4}:",$C$2,$R$14,$C$4,$D235,$B235)</f>
        <v/>
      </c>
      <c r="V235" s="16">
        <f>IFERROR(IF(TableauB15[[#This Row],[Rémunération annuelle ETP]]&gt;0,SUM(1/COUNTIF(TableauB15[Nom et Prénom],TableauB15[Nom et Prénom])),0),0)</f>
        <v>8.3333333333333329E-2</v>
      </c>
      <c r="W23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6" spans="2:23" x14ac:dyDescent="0.3">
      <c r="B236" s="15" t="s">
        <v>151</v>
      </c>
      <c r="C236" s="15">
        <v>201807</v>
      </c>
      <c r="D236" s="15" t="s">
        <v>172</v>
      </c>
      <c r="E236" s="15" t="s">
        <v>173</v>
      </c>
      <c r="F236" s="15" t="s">
        <v>28</v>
      </c>
      <c r="G236">
        <v>1</v>
      </c>
      <c r="H236" s="16">
        <v>1</v>
      </c>
      <c r="I236" s="16">
        <v>1</v>
      </c>
      <c r="J236" s="16">
        <v>2970</v>
      </c>
      <c r="K236" s="16">
        <v>0</v>
      </c>
      <c r="L236" s="16">
        <v>0</v>
      </c>
      <c r="M236" s="16">
        <f>IF(TableauB15[[#This Row],[ETP_FH]]&gt;0,IF(TableauB15[[#This Row],[ETP]]=TableauB15[[#This Row],[ETP_FH]],1,IF(TableauB15[[#This Row],[ETP]]=1,TableauB15[[#This Row],[ETP_FH]],IFERROR((TableauB15[[#This Row],[ETP_FH]]/TableauB15[[#This Row],[ETP]]),0)*1)),0)</f>
        <v>1</v>
      </c>
      <c r="N236" s="16">
        <f>IF(TableauB15[[#This Row],[ETP_FH]]&lt;0.001,0,1)</f>
        <v>1</v>
      </c>
      <c r="O23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2970</v>
      </c>
      <c r="P23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236" s="170" t="str">
        <f>_xll.Assistant.XL.RIK_AC("INF04__;INF04@E=0,S=1253,G=0,T=0,P=0:@R=A,S=1260,V={0}:R=B,S=1018,V={1}:R=C,S=1092,V={2}:R=D,S=1014,V={3}:R=E,S=1260,V={4}:",$C$2,$P$14,$C$4,$D236,$B236)</f>
        <v/>
      </c>
      <c r="R236" s="16" t="str">
        <f>_xll.Assistant.XL.RIK_AC("INF04__;INF04@E=0,S=42,G=0,T=0,P=0:@R=A,S=1260,V={0}:R=B,S=1018,V={1}:R=C,S=1092,V={2}:R=D,S=1014,V={3}:R=E,S=1260,V={4}:",$C$2,$R$14,$C$4,$D236,$B236)</f>
        <v/>
      </c>
      <c r="S236" s="16" t="str">
        <f>_xll.Assistant.XL.RIK_AC("INF04__;INF04@E=0,S=1064,G=0,T=0,P=0:@R=A,S=1260,V={0}:R=B,S=1018,V={1}:R=C,S=1092,V={2}:R=D,S=1014,V={3}:R=E,S=1260,V={4}:",$C$2,$R$14,$C$4,$D236,$B236)</f>
        <v/>
      </c>
      <c r="T236" s="16" t="str">
        <f>_xll.Assistant.XL.RIK_AC("INF04__;INF04@E=0,S=49,G=0,T=0,P=0:@R=A,S=1260,V={0}:R=B,S=1018,V={1}:R=C,S=1092,V={2}:R=D,S=1014,V={3}:R=E,S=1260,V={4}:R=F,S=48,V={5}:",$C$2,$R$14,$C$4,$D236,$B236,T$14)</f>
        <v>Catégorie 3</v>
      </c>
      <c r="U236" s="16" t="str">
        <f>_xll.Assistant.XL.RIK_AC("INF04__;INF04@E=0,S=1076,G=0,T=0,P=0:@R=A,S=1260,V={0}:R=B,S=1018,V={1}:R=C,S=1092,V={2}:R=D,S=1014,V={3}:R=E,S=1260,V={4}:",$C$2,$R$14,$C$4,$D236,$B236)</f>
        <v/>
      </c>
      <c r="V236" s="16">
        <f>IFERROR(IF(TableauB15[[#This Row],[Rémunération annuelle ETP]]&gt;0,SUM(1/COUNTIF(TableauB15[Nom et Prénom],TableauB15[Nom et Prénom])),0),0)</f>
        <v>8.3333333333333329E-2</v>
      </c>
      <c r="W23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7" spans="2:23" x14ac:dyDescent="0.3">
      <c r="B237" s="15" t="s">
        <v>151</v>
      </c>
      <c r="C237" s="15">
        <v>201807</v>
      </c>
      <c r="D237" s="15" t="s">
        <v>174</v>
      </c>
      <c r="E237" s="15" t="s">
        <v>175</v>
      </c>
      <c r="F237" s="15" t="s">
        <v>28</v>
      </c>
      <c r="G237">
        <v>1</v>
      </c>
      <c r="H237" s="16">
        <v>1</v>
      </c>
      <c r="I237" s="16">
        <v>1</v>
      </c>
      <c r="J237" s="16">
        <v>3080</v>
      </c>
      <c r="K237" s="16">
        <v>0</v>
      </c>
      <c r="L237" s="16">
        <v>0</v>
      </c>
      <c r="M237" s="16">
        <f>IF(TableauB15[[#This Row],[ETP_FH]]&gt;0,IF(TableauB15[[#This Row],[ETP]]=TableauB15[[#This Row],[ETP_FH]],1,IF(TableauB15[[#This Row],[ETP]]=1,TableauB15[[#This Row],[ETP_FH]],IFERROR((TableauB15[[#This Row],[ETP_FH]]/TableauB15[[#This Row],[ETP]]),0)*1)),0)</f>
        <v>1</v>
      </c>
      <c r="N237" s="16">
        <f>IF(TableauB15[[#This Row],[ETP_FH]]&lt;0.001,0,1)</f>
        <v>1</v>
      </c>
      <c r="O23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3080</v>
      </c>
      <c r="P23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237" s="170" t="str">
        <f>_xll.Assistant.XL.RIK_AC("INF04__;INF04@E=0,S=1253,G=0,T=0,P=0:@R=A,S=1260,V={0}:R=B,S=1018,V={1}:R=C,S=1092,V={2}:R=D,S=1014,V={3}:R=E,S=1260,V={4}:",$C$2,$P$14,$C$4,$D237,$B237)</f>
        <v/>
      </c>
      <c r="R237" s="16" t="str">
        <f>_xll.Assistant.XL.RIK_AC("INF04__;INF04@E=0,S=42,G=0,T=0,P=0:@R=A,S=1260,V={0}:R=B,S=1018,V={1}:R=C,S=1092,V={2}:R=D,S=1014,V={3}:R=E,S=1260,V={4}:",$C$2,$R$14,$C$4,$D237,$B237)</f>
        <v/>
      </c>
      <c r="S237" s="16" t="str">
        <f>_xll.Assistant.XL.RIK_AC("INF04__;INF04@E=0,S=1064,G=0,T=0,P=0:@R=A,S=1260,V={0}:R=B,S=1018,V={1}:R=C,S=1092,V={2}:R=D,S=1014,V={3}:R=E,S=1260,V={4}:",$C$2,$R$14,$C$4,$D237,$B237)</f>
        <v/>
      </c>
      <c r="T237" s="16" t="str">
        <f>_xll.Assistant.XL.RIK_AC("INF04__;INF04@E=0,S=49,G=0,T=0,P=0:@R=A,S=1260,V={0}:R=B,S=1018,V={1}:R=C,S=1092,V={2}:R=D,S=1014,V={3}:R=E,S=1260,V={4}:R=F,S=48,V={5}:",$C$2,$R$14,$C$4,$D237,$B237,T$14)</f>
        <v>Catégorie 3</v>
      </c>
      <c r="U237" s="16" t="str">
        <f>_xll.Assistant.XL.RIK_AC("INF04__;INF04@E=0,S=1076,G=0,T=0,P=0:@R=A,S=1260,V={0}:R=B,S=1018,V={1}:R=C,S=1092,V={2}:R=D,S=1014,V={3}:R=E,S=1260,V={4}:",$C$2,$R$14,$C$4,$D237,$B237)</f>
        <v/>
      </c>
      <c r="V237" s="16">
        <f>IFERROR(IF(TableauB15[[#This Row],[Rémunération annuelle ETP]]&gt;0,SUM(1/COUNTIF(TableauB15[Nom et Prénom],TableauB15[Nom et Prénom])),0),0)</f>
        <v>8.3333333333333329E-2</v>
      </c>
      <c r="W23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38" spans="2:23" x14ac:dyDescent="0.3">
      <c r="B238" s="15" t="s">
        <v>151</v>
      </c>
      <c r="C238" s="15">
        <v>201807</v>
      </c>
      <c r="D238" s="15" t="s">
        <v>176</v>
      </c>
      <c r="E238" s="15" t="s">
        <v>177</v>
      </c>
      <c r="F238" s="15" t="s">
        <v>28</v>
      </c>
      <c r="G238">
        <v>1</v>
      </c>
      <c r="H238" s="16">
        <v>1</v>
      </c>
      <c r="I238" s="16">
        <v>1</v>
      </c>
      <c r="J238" s="16">
        <v>3509</v>
      </c>
      <c r="K238" s="16">
        <v>0</v>
      </c>
      <c r="L238" s="16">
        <v>1</v>
      </c>
      <c r="M238" s="16">
        <f>IF(TableauB15[[#This Row],[ETP_FH]]&gt;0,IF(TableauB15[[#This Row],[ETP]]=TableauB15[[#This Row],[ETP_FH]],1,IF(TableauB15[[#This Row],[ETP]]=1,TableauB15[[#This Row],[ETP_FH]],IFERROR((TableauB15[[#This Row],[ETP_FH]]/TableauB15[[#This Row],[ETP]]),0)*1)),0)</f>
        <v>1</v>
      </c>
      <c r="N238" s="16">
        <f>IF(TableauB15[[#This Row],[ETP_FH]]&lt;0.001,0,1)</f>
        <v>1</v>
      </c>
      <c r="O23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3509</v>
      </c>
      <c r="P23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238" s="170" t="str">
        <f>_xll.Assistant.XL.RIK_AC("INF04__;INF04@E=0,S=1253,G=0,T=0,P=0:@R=A,S=1260,V={0}:R=B,S=1018,V={1}:R=C,S=1092,V={2}:R=D,S=1014,V={3}:R=E,S=1260,V={4}:",$C$2,$P$14,$C$4,$D238,$B238)</f>
        <v/>
      </c>
      <c r="R238" s="16" t="str">
        <f>_xll.Assistant.XL.RIK_AC("INF04__;INF04@E=0,S=42,G=0,T=0,P=0:@R=A,S=1260,V={0}:R=B,S=1018,V={1}:R=C,S=1092,V={2}:R=D,S=1014,V={3}:R=E,S=1260,V={4}:",$C$2,$R$14,$C$4,$D238,$B238)</f>
        <v/>
      </c>
      <c r="S238" s="16" t="str">
        <f>_xll.Assistant.XL.RIK_AC("INF04__;INF04@E=0,S=1064,G=0,T=0,P=0:@R=A,S=1260,V={0}:R=B,S=1018,V={1}:R=C,S=1092,V={2}:R=D,S=1014,V={3}:R=E,S=1260,V={4}:",$C$2,$R$14,$C$4,$D238,$B238)</f>
        <v/>
      </c>
      <c r="T238" s="16" t="str">
        <f>_xll.Assistant.XL.RIK_AC("INF04__;INF04@E=0,S=49,G=0,T=0,P=0:@R=A,S=1260,V={0}:R=B,S=1018,V={1}:R=C,S=1092,V={2}:R=D,S=1014,V={3}:R=E,S=1260,V={4}:R=F,S=48,V={5}:",$C$2,$R$14,$C$4,$D238,$B238,T$14)</f>
        <v>Catégorie 5</v>
      </c>
      <c r="U238" s="16" t="str">
        <f>_xll.Assistant.XL.RIK_AC("INF04__;INF04@E=0,S=1076,G=0,T=0,P=0:@R=A,S=1260,V={0}:R=B,S=1018,V={1}:R=C,S=1092,V={2}:R=D,S=1014,V={3}:R=E,S=1260,V={4}:",$C$2,$R$14,$C$4,$D238,$B238)</f>
        <v/>
      </c>
      <c r="V238" s="16">
        <f>IFERROR(IF(TableauB15[[#This Row],[Rémunération annuelle ETP]]&gt;0,SUM(1/COUNTIF(TableauB15[Nom et Prénom],TableauB15[Nom et Prénom])),0),0)</f>
        <v>8.3333333333333329E-2</v>
      </c>
      <c r="W23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0.25</v>
      </c>
    </row>
    <row r="239" spans="2:23" x14ac:dyDescent="0.3">
      <c r="B239" s="15" t="s">
        <v>151</v>
      </c>
      <c r="C239" s="15">
        <v>201807</v>
      </c>
      <c r="D239" s="15" t="s">
        <v>178</v>
      </c>
      <c r="E239" s="15" t="s">
        <v>179</v>
      </c>
      <c r="F239" s="15" t="s">
        <v>27</v>
      </c>
      <c r="G239">
        <v>1</v>
      </c>
      <c r="H239" s="16">
        <v>0.8</v>
      </c>
      <c r="I239" s="16">
        <v>0.8</v>
      </c>
      <c r="J239" s="16">
        <v>1320</v>
      </c>
      <c r="K239" s="16">
        <v>0</v>
      </c>
      <c r="L239" s="16">
        <v>0</v>
      </c>
      <c r="M239" s="16">
        <f>IF(TableauB15[[#This Row],[ETP_FH]]&gt;0,IF(TableauB15[[#This Row],[ETP]]=TableauB15[[#This Row],[ETP_FH]],1,IF(TableauB15[[#This Row],[ETP]]=1,TableauB15[[#This Row],[ETP_FH]],IFERROR((TableauB15[[#This Row],[ETP_FH]]/TableauB15[[#This Row],[ETP]]),0)*1)),0)</f>
        <v>1</v>
      </c>
      <c r="N239" s="16">
        <f>IF(TableauB15[[#This Row],[ETP_FH]]&lt;0.001,0,1)</f>
        <v>1</v>
      </c>
      <c r="O23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23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239" s="170" t="str">
        <f>_xll.Assistant.XL.RIK_AC("INF04__;INF04@E=0,S=1253,G=0,T=0,P=0:@R=A,S=1260,V={0}:R=B,S=1018,V={1}:R=C,S=1092,V={2}:R=D,S=1014,V={3}:R=E,S=1260,V={4}:",$C$2,$P$14,$C$4,$D239,$B239)</f>
        <v/>
      </c>
      <c r="R239" s="16" t="str">
        <f>_xll.Assistant.XL.RIK_AC("INF04__;INF04@E=0,S=42,G=0,T=0,P=0:@R=A,S=1260,V={0}:R=B,S=1018,V={1}:R=C,S=1092,V={2}:R=D,S=1014,V={3}:R=E,S=1260,V={4}:",$C$2,$R$14,$C$4,$D239,$B239)</f>
        <v/>
      </c>
      <c r="S239" s="16" t="str">
        <f>_xll.Assistant.XL.RIK_AC("INF04__;INF04@E=0,S=1064,G=0,T=0,P=0:@R=A,S=1260,V={0}:R=B,S=1018,V={1}:R=C,S=1092,V={2}:R=D,S=1014,V={3}:R=E,S=1260,V={4}:",$C$2,$R$14,$C$4,$D239,$B239)</f>
        <v/>
      </c>
      <c r="T239" s="16" t="str">
        <f>_xll.Assistant.XL.RIK_AC("INF04__;INF04@E=0,S=49,G=0,T=0,P=0:@R=A,S=1260,V={0}:R=B,S=1018,V={1}:R=C,S=1092,V={2}:R=D,S=1014,V={3}:R=E,S=1260,V={4}:R=F,S=48,V={5}:",$C$2,$R$14,$C$4,$D239,$B239,T$14)</f>
        <v>Catégorie 1</v>
      </c>
      <c r="U239" s="16" t="str">
        <f>_xll.Assistant.XL.RIK_AC("INF04__;INF04@E=0,S=1076,G=0,T=0,P=0:@R=A,S=1260,V={0}:R=B,S=1018,V={1}:R=C,S=1092,V={2}:R=D,S=1014,V={3}:R=E,S=1260,V={4}:",$C$2,$R$14,$C$4,$D239,$B239)</f>
        <v/>
      </c>
      <c r="V239" s="16">
        <f>IFERROR(IF(TableauB15[[#This Row],[Rémunération annuelle ETP]]&gt;0,SUM(1/COUNTIF(TableauB15[Nom et Prénom],TableauB15[Nom et Prénom])),0),0)</f>
        <v>8.3333333333333329E-2</v>
      </c>
      <c r="W23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0" spans="2:23" x14ac:dyDescent="0.3">
      <c r="B240" s="15" t="s">
        <v>151</v>
      </c>
      <c r="C240" s="15">
        <v>201807</v>
      </c>
      <c r="D240" s="15" t="s">
        <v>180</v>
      </c>
      <c r="E240" s="15" t="s">
        <v>181</v>
      </c>
      <c r="F240" s="15" t="s">
        <v>28</v>
      </c>
      <c r="G240">
        <v>1</v>
      </c>
      <c r="H240" s="16">
        <v>1</v>
      </c>
      <c r="I240" s="16">
        <v>1</v>
      </c>
      <c r="J240" s="16">
        <v>3300</v>
      </c>
      <c r="K240" s="16">
        <v>0</v>
      </c>
      <c r="L240" s="16">
        <v>0</v>
      </c>
      <c r="M240" s="16">
        <f>IF(TableauB15[[#This Row],[ETP_FH]]&gt;0,IF(TableauB15[[#This Row],[ETP]]=TableauB15[[#This Row],[ETP_FH]],1,IF(TableauB15[[#This Row],[ETP]]=1,TableauB15[[#This Row],[ETP_FH]],IFERROR((TableauB15[[#This Row],[ETP_FH]]/TableauB15[[#This Row],[ETP]]),0)*1)),0)</f>
        <v>1</v>
      </c>
      <c r="N240" s="16">
        <f>IF(TableauB15[[#This Row],[ETP_FH]]&lt;0.001,0,1)</f>
        <v>1</v>
      </c>
      <c r="O24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24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240" s="170" t="str">
        <f>_xll.Assistant.XL.RIK_AC("INF04__;INF04@E=0,S=1253,G=0,T=0,P=0:@R=A,S=1260,V={0}:R=B,S=1018,V={1}:R=C,S=1092,V={2}:R=D,S=1014,V={3}:R=E,S=1260,V={4}:",$C$2,$P$14,$C$4,$D240,$B240)</f>
        <v/>
      </c>
      <c r="R240" s="16" t="str">
        <f>_xll.Assistant.XL.RIK_AC("INF04__;INF04@E=0,S=42,G=0,T=0,P=0:@R=A,S=1260,V={0}:R=B,S=1018,V={1}:R=C,S=1092,V={2}:R=D,S=1014,V={3}:R=E,S=1260,V={4}:",$C$2,$R$14,$C$4,$D240,$B240)</f>
        <v/>
      </c>
      <c r="S240" s="16" t="str">
        <f>_xll.Assistant.XL.RIK_AC("INF04__;INF04@E=0,S=1064,G=0,T=0,P=0:@R=A,S=1260,V={0}:R=B,S=1018,V={1}:R=C,S=1092,V={2}:R=D,S=1014,V={3}:R=E,S=1260,V={4}:",$C$2,$R$14,$C$4,$D240,$B240)</f>
        <v/>
      </c>
      <c r="T240" s="16" t="str">
        <f>_xll.Assistant.XL.RIK_AC("INF04__;INF04@E=0,S=49,G=0,T=0,P=0:@R=A,S=1260,V={0}:R=B,S=1018,V={1}:R=C,S=1092,V={2}:R=D,S=1014,V={3}:R=E,S=1260,V={4}:R=F,S=48,V={5}:",$C$2,$R$14,$C$4,$D240,$B240,T$14)</f>
        <v>Catégorie 3</v>
      </c>
      <c r="U240" s="16" t="str">
        <f>_xll.Assistant.XL.RIK_AC("INF04__;INF04@E=0,S=1076,G=0,T=0,P=0:@R=A,S=1260,V={0}:R=B,S=1018,V={1}:R=C,S=1092,V={2}:R=D,S=1014,V={3}:R=E,S=1260,V={4}:",$C$2,$R$14,$C$4,$D240,$B240)</f>
        <v/>
      </c>
      <c r="V240" s="16">
        <f>IFERROR(IF(TableauB15[[#This Row],[Rémunération annuelle ETP]]&gt;0,SUM(1/COUNTIF(TableauB15[Nom et Prénom],TableauB15[Nom et Prénom])),0),0)</f>
        <v>8.3333333333333329E-2</v>
      </c>
      <c r="W24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1" spans="2:23" x14ac:dyDescent="0.3">
      <c r="B241" s="15" t="s">
        <v>151</v>
      </c>
      <c r="C241" s="15">
        <v>201807</v>
      </c>
      <c r="D241" s="15" t="s">
        <v>182</v>
      </c>
      <c r="E241" s="15" t="s">
        <v>183</v>
      </c>
      <c r="F241" s="15" t="s">
        <v>28</v>
      </c>
      <c r="G241">
        <v>1</v>
      </c>
      <c r="H241" s="16">
        <v>1</v>
      </c>
      <c r="I241" s="16">
        <v>1</v>
      </c>
      <c r="J241" s="16">
        <v>2750</v>
      </c>
      <c r="K241" s="16">
        <v>0</v>
      </c>
      <c r="L241" s="16">
        <v>0</v>
      </c>
      <c r="M241" s="16">
        <f>IF(TableauB15[[#This Row],[ETP_FH]]&gt;0,IF(TableauB15[[#This Row],[ETP]]=TableauB15[[#This Row],[ETP_FH]],1,IF(TableauB15[[#This Row],[ETP]]=1,TableauB15[[#This Row],[ETP_FH]],IFERROR((TableauB15[[#This Row],[ETP_FH]]/TableauB15[[#This Row],[ETP]]),0)*1)),0)</f>
        <v>1</v>
      </c>
      <c r="N241" s="16">
        <f>IF(TableauB15[[#This Row],[ETP_FH]]&lt;0.001,0,1)</f>
        <v>1</v>
      </c>
      <c r="O24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4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241" s="170" t="str">
        <f>_xll.Assistant.XL.RIK_AC("INF04__;INF04@E=0,S=1253,G=0,T=0,P=0:@R=A,S=1260,V={0}:R=B,S=1018,V={1}:R=C,S=1092,V={2}:R=D,S=1014,V={3}:R=E,S=1260,V={4}:",$C$2,$P$14,$C$4,$D241,$B241)</f>
        <v/>
      </c>
      <c r="R241" s="16" t="str">
        <f>_xll.Assistant.XL.RIK_AC("INF04__;INF04@E=0,S=42,G=0,T=0,P=0:@R=A,S=1260,V={0}:R=B,S=1018,V={1}:R=C,S=1092,V={2}:R=D,S=1014,V={3}:R=E,S=1260,V={4}:",$C$2,$R$14,$C$4,$D241,$B241)</f>
        <v/>
      </c>
      <c r="S241" s="16" t="str">
        <f>_xll.Assistant.XL.RIK_AC("INF04__;INF04@E=0,S=1064,G=0,T=0,P=0:@R=A,S=1260,V={0}:R=B,S=1018,V={1}:R=C,S=1092,V={2}:R=D,S=1014,V={3}:R=E,S=1260,V={4}:",$C$2,$R$14,$C$4,$D241,$B241)</f>
        <v/>
      </c>
      <c r="T241" s="16" t="str">
        <f>_xll.Assistant.XL.RIK_AC("INF04__;INF04@E=0,S=49,G=0,T=0,P=0:@R=A,S=1260,V={0}:R=B,S=1018,V={1}:R=C,S=1092,V={2}:R=D,S=1014,V={3}:R=E,S=1260,V={4}:R=F,S=48,V={5}:",$C$2,$R$14,$C$4,$D241,$B241,T$14)</f>
        <v>Catégorie 0</v>
      </c>
      <c r="U241" s="16" t="str">
        <f>_xll.Assistant.XL.RIK_AC("INF04__;INF04@E=0,S=1076,G=0,T=0,P=0:@R=A,S=1260,V={0}:R=B,S=1018,V={1}:R=C,S=1092,V={2}:R=D,S=1014,V={3}:R=E,S=1260,V={4}:",$C$2,$R$14,$C$4,$D241,$B241)</f>
        <v/>
      </c>
      <c r="V241" s="16">
        <f>IFERROR(IF(TableauB15[[#This Row],[Rémunération annuelle ETP]]&gt;0,SUM(1/COUNTIF(TableauB15[Nom et Prénom],TableauB15[Nom et Prénom])),0),0)</f>
        <v>8.3333333333333329E-2</v>
      </c>
      <c r="W24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2" spans="2:23" x14ac:dyDescent="0.3">
      <c r="B242" s="15" t="s">
        <v>151</v>
      </c>
      <c r="C242" s="15">
        <v>201807</v>
      </c>
      <c r="D242" s="15" t="s">
        <v>184</v>
      </c>
      <c r="E242" s="15" t="s">
        <v>185</v>
      </c>
      <c r="F242" s="15" t="s">
        <v>27</v>
      </c>
      <c r="G242">
        <v>1</v>
      </c>
      <c r="H242" s="16">
        <v>1</v>
      </c>
      <c r="I242" s="16">
        <v>1</v>
      </c>
      <c r="J242" s="16">
        <v>3410</v>
      </c>
      <c r="K242" s="16">
        <v>0</v>
      </c>
      <c r="L242" s="16">
        <v>0</v>
      </c>
      <c r="M242" s="16">
        <f>IF(TableauB15[[#This Row],[ETP_FH]]&gt;0,IF(TableauB15[[#This Row],[ETP]]=TableauB15[[#This Row],[ETP_FH]],1,IF(TableauB15[[#This Row],[ETP]]=1,TableauB15[[#This Row],[ETP_FH]],IFERROR((TableauB15[[#This Row],[ETP_FH]]/TableauB15[[#This Row],[ETP]]),0)*1)),0)</f>
        <v>1</v>
      </c>
      <c r="N242" s="16">
        <f>IF(TableauB15[[#This Row],[ETP_FH]]&lt;0.001,0,1)</f>
        <v>1</v>
      </c>
      <c r="O24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3410</v>
      </c>
      <c r="P24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242" s="170" t="str">
        <f>_xll.Assistant.XL.RIK_AC("INF04__;INF04@E=0,S=1253,G=0,T=0,P=0:@R=A,S=1260,V={0}:R=B,S=1018,V={1}:R=C,S=1092,V={2}:R=D,S=1014,V={3}:R=E,S=1260,V={4}:",$C$2,$P$14,$C$4,$D242,$B242)</f>
        <v/>
      </c>
      <c r="R242" s="16" t="str">
        <f>_xll.Assistant.XL.RIK_AC("INF04__;INF04@E=0,S=42,G=0,T=0,P=0:@R=A,S=1260,V={0}:R=B,S=1018,V={1}:R=C,S=1092,V={2}:R=D,S=1014,V={3}:R=E,S=1260,V={4}:",$C$2,$R$14,$C$4,$D242,$B242)</f>
        <v/>
      </c>
      <c r="S242" s="16" t="str">
        <f>_xll.Assistant.XL.RIK_AC("INF04__;INF04@E=0,S=1064,G=0,T=0,P=0:@R=A,S=1260,V={0}:R=B,S=1018,V={1}:R=C,S=1092,V={2}:R=D,S=1014,V={3}:R=E,S=1260,V={4}:",$C$2,$R$14,$C$4,$D242,$B242)</f>
        <v/>
      </c>
      <c r="T242" s="16" t="str">
        <f>_xll.Assistant.XL.RIK_AC("INF04__;INF04@E=0,S=49,G=0,T=0,P=0:@R=A,S=1260,V={0}:R=B,S=1018,V={1}:R=C,S=1092,V={2}:R=D,S=1014,V={3}:R=E,S=1260,V={4}:R=F,S=48,V={5}:",$C$2,$R$14,$C$4,$D242,$B242,T$14)</f>
        <v>Catégorie 3</v>
      </c>
      <c r="U242" s="16" t="str">
        <f>_xll.Assistant.XL.RIK_AC("INF04__;INF04@E=0,S=1076,G=0,T=0,P=0:@R=A,S=1260,V={0}:R=B,S=1018,V={1}:R=C,S=1092,V={2}:R=D,S=1014,V={3}:R=E,S=1260,V={4}:",$C$2,$R$14,$C$4,$D242,$B242)</f>
        <v/>
      </c>
      <c r="V242" s="16">
        <f>IFERROR(IF(TableauB15[[#This Row],[Rémunération annuelle ETP]]&gt;0,SUM(1/COUNTIF(TableauB15[Nom et Prénom],TableauB15[Nom et Prénom])),0),0)</f>
        <v>8.3333333333333329E-2</v>
      </c>
      <c r="W24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3" spans="2:23" x14ac:dyDescent="0.3">
      <c r="B243" s="15" t="s">
        <v>151</v>
      </c>
      <c r="C243" s="15">
        <v>201807</v>
      </c>
      <c r="D243" s="15" t="s">
        <v>186</v>
      </c>
      <c r="E243" s="15" t="s">
        <v>187</v>
      </c>
      <c r="F243" s="15" t="s">
        <v>27</v>
      </c>
      <c r="G243">
        <v>1</v>
      </c>
      <c r="H243" s="16">
        <v>0.8</v>
      </c>
      <c r="I243" s="16">
        <v>0.8</v>
      </c>
      <c r="J243" s="16">
        <v>3520</v>
      </c>
      <c r="K243" s="16">
        <v>0</v>
      </c>
      <c r="L243" s="16">
        <v>0</v>
      </c>
      <c r="M243" s="16">
        <f>IF(TableauB15[[#This Row],[ETP_FH]]&gt;0,IF(TableauB15[[#This Row],[ETP]]=TableauB15[[#This Row],[ETP_FH]],1,IF(TableauB15[[#This Row],[ETP]]=1,TableauB15[[#This Row],[ETP_FH]],IFERROR((TableauB15[[#This Row],[ETP_FH]]/TableauB15[[#This Row],[ETP]]),0)*1)),0)</f>
        <v>1</v>
      </c>
      <c r="N243" s="16">
        <f>IF(TableauB15[[#This Row],[ETP_FH]]&lt;0.001,0,1)</f>
        <v>1</v>
      </c>
      <c r="O24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4400</v>
      </c>
      <c r="P24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243" s="170" t="str">
        <f>_xll.Assistant.XL.RIK_AC("INF04__;INF04@E=0,S=1253,G=0,T=0,P=0:@R=A,S=1260,V={0}:R=B,S=1018,V={1}:R=C,S=1092,V={2}:R=D,S=1014,V={3}:R=E,S=1260,V={4}:",$C$2,$P$14,$C$4,$D243,$B243)</f>
        <v/>
      </c>
      <c r="R243" s="16" t="str">
        <f>_xll.Assistant.XL.RIK_AC("INF04__;INF04@E=0,S=42,G=0,T=0,P=0:@R=A,S=1260,V={0}:R=B,S=1018,V={1}:R=C,S=1092,V={2}:R=D,S=1014,V={3}:R=E,S=1260,V={4}:",$C$2,$R$14,$C$4,$D243,$B243)</f>
        <v/>
      </c>
      <c r="S243" s="16" t="str">
        <f>_xll.Assistant.XL.RIK_AC("INF04__;INF04@E=0,S=1064,G=0,T=0,P=0:@R=A,S=1260,V={0}:R=B,S=1018,V={1}:R=C,S=1092,V={2}:R=D,S=1014,V={3}:R=E,S=1260,V={4}:",$C$2,$R$14,$C$4,$D243,$B243)</f>
        <v>4</v>
      </c>
      <c r="T243" s="16" t="str">
        <f>_xll.Assistant.XL.RIK_AC("INF04__;INF04@E=0,S=49,G=0,T=0,P=0:@R=A,S=1260,V={0}:R=B,S=1018,V={1}:R=C,S=1092,V={2}:R=D,S=1014,V={3}:R=E,S=1260,V={4}:R=F,S=48,V={5}:",$C$2,$R$14,$C$4,$D243,$B243,T$14)</f>
        <v>Catégorie 2</v>
      </c>
      <c r="U243" s="16" t="str">
        <f>_xll.Assistant.XL.RIK_AC("INF04__;INF04@E=0,S=1076,G=0,T=0,P=0:@R=A,S=1260,V={0}:R=B,S=1018,V={1}:R=C,S=1092,V={2}:R=D,S=1014,V={3}:R=E,S=1260,V={4}:",$C$2,$R$14,$C$4,$D243,$B243)</f>
        <v/>
      </c>
      <c r="V243" s="16">
        <f>IFERROR(IF(TableauB15[[#This Row],[Rémunération annuelle ETP]]&gt;0,SUM(1/COUNTIF(TableauB15[Nom et Prénom],TableauB15[Nom et Prénom])),0),0)</f>
        <v>8.3333333333333329E-2</v>
      </c>
      <c r="W24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4" spans="2:23" x14ac:dyDescent="0.3">
      <c r="B244" s="15" t="s">
        <v>151</v>
      </c>
      <c r="C244" s="15">
        <v>201807</v>
      </c>
      <c r="D244" s="15" t="s">
        <v>188</v>
      </c>
      <c r="E244" s="15" t="s">
        <v>189</v>
      </c>
      <c r="F244" s="15" t="s">
        <v>27</v>
      </c>
      <c r="G244">
        <v>1</v>
      </c>
      <c r="H244" s="16">
        <v>1</v>
      </c>
      <c r="I244" s="16">
        <v>1</v>
      </c>
      <c r="J244" s="16">
        <v>2530</v>
      </c>
      <c r="K244" s="16">
        <v>0</v>
      </c>
      <c r="L244" s="16">
        <v>0</v>
      </c>
      <c r="M244" s="16">
        <f>IF(TableauB15[[#This Row],[ETP_FH]]&gt;0,IF(TableauB15[[#This Row],[ETP]]=TableauB15[[#This Row],[ETP_FH]],1,IF(TableauB15[[#This Row],[ETP]]=1,TableauB15[[#This Row],[ETP_FH]],IFERROR((TableauB15[[#This Row],[ETP_FH]]/TableauB15[[#This Row],[ETP]]),0)*1)),0)</f>
        <v>1</v>
      </c>
      <c r="N244" s="16">
        <f>IF(TableauB15[[#This Row],[ETP_FH]]&lt;0.001,0,1)</f>
        <v>1</v>
      </c>
      <c r="O24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2530</v>
      </c>
      <c r="P24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44" s="170" t="str">
        <f>_xll.Assistant.XL.RIK_AC("INF04__;INF04@E=0,S=1253,G=0,T=0,P=0:@R=A,S=1260,V={0}:R=B,S=1018,V={1}:R=C,S=1092,V={2}:R=D,S=1014,V={3}:R=E,S=1260,V={4}:",$C$2,$P$14,$C$4,$D244,$B244)</f>
        <v/>
      </c>
      <c r="R244" s="16" t="str">
        <f>_xll.Assistant.XL.RIK_AC("INF04__;INF04@E=0,S=42,G=0,T=0,P=0:@R=A,S=1260,V={0}:R=B,S=1018,V={1}:R=C,S=1092,V={2}:R=D,S=1014,V={3}:R=E,S=1260,V={4}:",$C$2,$R$14,$C$4,$D244,$B244)</f>
        <v/>
      </c>
      <c r="S244" s="16" t="str">
        <f>_xll.Assistant.XL.RIK_AC("INF04__;INF04@E=0,S=1064,G=0,T=0,P=0:@R=A,S=1260,V={0}:R=B,S=1018,V={1}:R=C,S=1092,V={2}:R=D,S=1014,V={3}:R=E,S=1260,V={4}:",$C$2,$R$14,$C$4,$D244,$B244)</f>
        <v>2</v>
      </c>
      <c r="T244" s="16" t="str">
        <f>_xll.Assistant.XL.RIK_AC("INF04__;INF04@E=0,S=49,G=0,T=0,P=0:@R=A,S=1260,V={0}:R=B,S=1018,V={1}:R=C,S=1092,V={2}:R=D,S=1014,V={3}:R=E,S=1260,V={4}:R=F,S=48,V={5}:",$C$2,$R$14,$C$4,$D244,$B244,T$14)</f>
        <v>Catégorie 0</v>
      </c>
      <c r="U244" s="16" t="str">
        <f>_xll.Assistant.XL.RIK_AC("INF04__;INF04@E=0,S=1076,G=0,T=0,P=0:@R=A,S=1260,V={0}:R=B,S=1018,V={1}:R=C,S=1092,V={2}:R=D,S=1014,V={3}:R=E,S=1260,V={4}:",$C$2,$R$14,$C$4,$D244,$B244)</f>
        <v/>
      </c>
      <c r="V244" s="16">
        <f>IFERROR(IF(TableauB15[[#This Row],[Rémunération annuelle ETP]]&gt;0,SUM(1/COUNTIF(TableauB15[Nom et Prénom],TableauB15[Nom et Prénom])),0),0)</f>
        <v>8.3333333333333329E-2</v>
      </c>
      <c r="W24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5" spans="2:23" x14ac:dyDescent="0.3">
      <c r="B245" s="15" t="s">
        <v>151</v>
      </c>
      <c r="C245" s="15">
        <v>201807</v>
      </c>
      <c r="D245" s="15" t="s">
        <v>190</v>
      </c>
      <c r="E245" s="15" t="s">
        <v>191</v>
      </c>
      <c r="F245" s="15" t="s">
        <v>27</v>
      </c>
      <c r="G245">
        <v>1</v>
      </c>
      <c r="H245" s="16">
        <v>1</v>
      </c>
      <c r="I245" s="16">
        <v>1</v>
      </c>
      <c r="J245" s="16">
        <v>2640</v>
      </c>
      <c r="K245" s="16">
        <v>0</v>
      </c>
      <c r="L245" s="16">
        <v>0</v>
      </c>
      <c r="M245" s="16">
        <f>IF(TableauB15[[#This Row],[ETP_FH]]&gt;0,IF(TableauB15[[#This Row],[ETP]]=TableauB15[[#This Row],[ETP_FH]],1,IF(TableauB15[[#This Row],[ETP]]=1,TableauB15[[#This Row],[ETP_FH]],IFERROR((TableauB15[[#This Row],[ETP_FH]]/TableauB15[[#This Row],[ETP]]),0)*1)),0)</f>
        <v>1</v>
      </c>
      <c r="N245" s="16">
        <f>IF(TableauB15[[#This Row],[ETP_FH]]&lt;0.001,0,1)</f>
        <v>1</v>
      </c>
      <c r="O24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24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45" s="170" t="str">
        <f>_xll.Assistant.XL.RIK_AC("INF04__;INF04@E=0,S=1253,G=0,T=0,P=0:@R=A,S=1260,V={0}:R=B,S=1018,V={1}:R=C,S=1092,V={2}:R=D,S=1014,V={3}:R=E,S=1260,V={4}:",$C$2,$P$14,$C$4,$D245,$B245)</f>
        <v/>
      </c>
      <c r="R245" s="16" t="str">
        <f>_xll.Assistant.XL.RIK_AC("INF04__;INF04@E=0,S=42,G=0,T=0,P=0:@R=A,S=1260,V={0}:R=B,S=1018,V={1}:R=C,S=1092,V={2}:R=D,S=1014,V={3}:R=E,S=1260,V={4}:",$C$2,$R$14,$C$4,$D245,$B245)</f>
        <v/>
      </c>
      <c r="S245" s="16" t="str">
        <f>_xll.Assistant.XL.RIK_AC("INF04__;INF04@E=0,S=1064,G=0,T=0,P=0:@R=A,S=1260,V={0}:R=B,S=1018,V={1}:R=C,S=1092,V={2}:R=D,S=1014,V={3}:R=E,S=1260,V={4}:",$C$2,$R$14,$C$4,$D245,$B245)</f>
        <v/>
      </c>
      <c r="T245" s="16" t="str">
        <f>_xll.Assistant.XL.RIK_AC("INF04__;INF04@E=0,S=49,G=0,T=0,P=0:@R=A,S=1260,V={0}:R=B,S=1018,V={1}:R=C,S=1092,V={2}:R=D,S=1014,V={3}:R=E,S=1260,V={4}:R=F,S=48,V={5}:",$C$2,$R$14,$C$4,$D245,$B245,T$14)</f>
        <v>Catégorie 0</v>
      </c>
      <c r="U245" s="16" t="str">
        <f>_xll.Assistant.XL.RIK_AC("INF04__;INF04@E=0,S=1076,G=0,T=0,P=0:@R=A,S=1260,V={0}:R=B,S=1018,V={1}:R=C,S=1092,V={2}:R=D,S=1014,V={3}:R=E,S=1260,V={4}:",$C$2,$R$14,$C$4,$D245,$B245)</f>
        <v>200</v>
      </c>
      <c r="V245" s="16">
        <f>IFERROR(IF(TableauB15[[#This Row],[Rémunération annuelle ETP]]&gt;0,SUM(1/COUNTIF(TableauB15[Nom et Prénom],TableauB15[Nom et Prénom])),0),0)</f>
        <v>8.3333333333333329E-2</v>
      </c>
      <c r="W24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6" spans="2:23" x14ac:dyDescent="0.3">
      <c r="B246" s="15" t="s">
        <v>151</v>
      </c>
      <c r="C246" s="15">
        <v>201807</v>
      </c>
      <c r="D246" s="15" t="s">
        <v>192</v>
      </c>
      <c r="E246" s="15" t="s">
        <v>193</v>
      </c>
      <c r="F246" s="15" t="s">
        <v>27</v>
      </c>
      <c r="G246">
        <v>1</v>
      </c>
      <c r="H246" s="16">
        <v>1</v>
      </c>
      <c r="I246" s="16">
        <v>1</v>
      </c>
      <c r="J246" s="16">
        <v>2750</v>
      </c>
      <c r="K246" s="16">
        <v>0</v>
      </c>
      <c r="L246" s="16">
        <v>0</v>
      </c>
      <c r="M246" s="16">
        <f>IF(TableauB15[[#This Row],[ETP_FH]]&gt;0,IF(TableauB15[[#This Row],[ETP]]=TableauB15[[#This Row],[ETP_FH]],1,IF(TableauB15[[#This Row],[ETP]]=1,TableauB15[[#This Row],[ETP_FH]],IFERROR((TableauB15[[#This Row],[ETP_FH]]/TableauB15[[#This Row],[ETP]]),0)*1)),0)</f>
        <v>1</v>
      </c>
      <c r="N246" s="16">
        <f>IF(TableauB15[[#This Row],[ETP_FH]]&lt;0.001,0,1)</f>
        <v>1</v>
      </c>
      <c r="O24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4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46" s="170" t="str">
        <f>_xll.Assistant.XL.RIK_AC("INF04__;INF04@E=0,S=1253,G=0,T=0,P=0:@R=A,S=1260,V={0}:R=B,S=1018,V={1}:R=C,S=1092,V={2}:R=D,S=1014,V={3}:R=E,S=1260,V={4}:",$C$2,$P$14,$C$4,$D246,$B246)</f>
        <v/>
      </c>
      <c r="R246" s="16" t="str">
        <f>_xll.Assistant.XL.RIK_AC("INF04__;INF04@E=0,S=42,G=0,T=0,P=0:@R=A,S=1260,V={0}:R=B,S=1018,V={1}:R=C,S=1092,V={2}:R=D,S=1014,V={3}:R=E,S=1260,V={4}:",$C$2,$R$14,$C$4,$D246,$B246)</f>
        <v/>
      </c>
      <c r="S246" s="16" t="str">
        <f>_xll.Assistant.XL.RIK_AC("INF04__;INF04@E=0,S=1064,G=0,T=0,P=0:@R=A,S=1260,V={0}:R=B,S=1018,V={1}:R=C,S=1092,V={2}:R=D,S=1014,V={3}:R=E,S=1260,V={4}:",$C$2,$R$14,$C$4,$D246,$B246)</f>
        <v/>
      </c>
      <c r="T246" s="16" t="str">
        <f>_xll.Assistant.XL.RIK_AC("INF04__;INF04@E=0,S=49,G=0,T=0,P=0:@R=A,S=1260,V={0}:R=B,S=1018,V={1}:R=C,S=1092,V={2}:R=D,S=1014,V={3}:R=E,S=1260,V={4}:R=F,S=48,V={5}:",$C$2,$R$14,$C$4,$D246,$B246,T$14)</f>
        <v>Catégorie 0</v>
      </c>
      <c r="U246" s="16" t="str">
        <f>_xll.Assistant.XL.RIK_AC("INF04__;INF04@E=0,S=1076,G=0,T=0,P=0:@R=A,S=1260,V={0}:R=B,S=1018,V={1}:R=C,S=1092,V={2}:R=D,S=1014,V={3}:R=E,S=1260,V={4}:",$C$2,$R$14,$C$4,$D246,$B246)</f>
        <v/>
      </c>
      <c r="V246" s="16">
        <f>IFERROR(IF(TableauB15[[#This Row],[Rémunération annuelle ETP]]&gt;0,SUM(1/COUNTIF(TableauB15[Nom et Prénom],TableauB15[Nom et Prénom])),0),0)</f>
        <v>8.3333333333333329E-2</v>
      </c>
      <c r="W24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7" spans="2:23" x14ac:dyDescent="0.3">
      <c r="B247" s="15" t="s">
        <v>151</v>
      </c>
      <c r="C247" s="15">
        <v>201807</v>
      </c>
      <c r="D247" s="15" t="s">
        <v>194</v>
      </c>
      <c r="E247" s="15" t="s">
        <v>195</v>
      </c>
      <c r="F247" s="15" t="s">
        <v>27</v>
      </c>
      <c r="G247">
        <v>1</v>
      </c>
      <c r="H247" s="16">
        <v>1</v>
      </c>
      <c r="I247" s="16">
        <v>1</v>
      </c>
      <c r="J247" s="16">
        <v>3630</v>
      </c>
      <c r="K247" s="16">
        <v>0</v>
      </c>
      <c r="L247" s="16">
        <v>0</v>
      </c>
      <c r="M247" s="16">
        <f>IF(TableauB15[[#This Row],[ETP_FH]]&gt;0,IF(TableauB15[[#This Row],[ETP]]=TableauB15[[#This Row],[ETP_FH]],1,IF(TableauB15[[#This Row],[ETP]]=1,TableauB15[[#This Row],[ETP_FH]],IFERROR((TableauB15[[#This Row],[ETP_FH]]/TableauB15[[#This Row],[ETP]]),0)*1)),0)</f>
        <v>1</v>
      </c>
      <c r="N247" s="16">
        <f>IF(TableauB15[[#This Row],[ETP_FH]]&lt;0.001,0,1)</f>
        <v>1</v>
      </c>
      <c r="O24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3630</v>
      </c>
      <c r="P24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247" s="170" t="str">
        <f>_xll.Assistant.XL.RIK_AC("INF04__;INF04@E=0,S=1253,G=0,T=0,P=0:@R=A,S=1260,V={0}:R=B,S=1018,V={1}:R=C,S=1092,V={2}:R=D,S=1014,V={3}:R=E,S=1260,V={4}:",$C$2,$P$14,$C$4,$D247,$B247)</f>
        <v/>
      </c>
      <c r="R247" s="16" t="str">
        <f>_xll.Assistant.XL.RIK_AC("INF04__;INF04@E=0,S=42,G=0,T=0,P=0:@R=A,S=1260,V={0}:R=B,S=1018,V={1}:R=C,S=1092,V={2}:R=D,S=1014,V={3}:R=E,S=1260,V={4}:",$C$2,$R$14,$C$4,$D247,$B247)</f>
        <v/>
      </c>
      <c r="S247" s="16" t="str">
        <f>_xll.Assistant.XL.RIK_AC("INF04__;INF04@E=0,S=1064,G=0,T=0,P=0:@R=A,S=1260,V={0}:R=B,S=1018,V={1}:R=C,S=1092,V={2}:R=D,S=1014,V={3}:R=E,S=1260,V={4}:",$C$2,$R$14,$C$4,$D247,$B247)</f>
        <v/>
      </c>
      <c r="T247" s="16" t="str">
        <f>_xll.Assistant.XL.RIK_AC("INF04__;INF04@E=0,S=49,G=0,T=0,P=0:@R=A,S=1260,V={0}:R=B,S=1018,V={1}:R=C,S=1092,V={2}:R=D,S=1014,V={3}:R=E,S=1260,V={4}:R=F,S=48,V={5}:",$C$2,$R$14,$C$4,$D247,$B247,T$14)</f>
        <v>Catégorie 2</v>
      </c>
      <c r="U247" s="16" t="str">
        <f>_xll.Assistant.XL.RIK_AC("INF04__;INF04@E=0,S=1076,G=0,T=0,P=0:@R=A,S=1260,V={0}:R=B,S=1018,V={1}:R=C,S=1092,V={2}:R=D,S=1014,V={3}:R=E,S=1260,V={4}:",$C$2,$R$14,$C$4,$D247,$B247)</f>
        <v/>
      </c>
      <c r="V247" s="16">
        <f>IFERROR(IF(TableauB15[[#This Row],[Rémunération annuelle ETP]]&gt;0,SUM(1/COUNTIF(TableauB15[Nom et Prénom],TableauB15[Nom et Prénom])),0),0)</f>
        <v>8.3333333333333329E-2</v>
      </c>
      <c r="W24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8" spans="2:23" x14ac:dyDescent="0.3">
      <c r="B248" s="15" t="s">
        <v>151</v>
      </c>
      <c r="C248" s="15">
        <v>201807</v>
      </c>
      <c r="D248" s="15" t="s">
        <v>196</v>
      </c>
      <c r="E248" s="15" t="s">
        <v>197</v>
      </c>
      <c r="F248" s="15" t="s">
        <v>27</v>
      </c>
      <c r="G248">
        <v>1</v>
      </c>
      <c r="H248" s="16">
        <v>1</v>
      </c>
      <c r="I248" s="16">
        <v>1</v>
      </c>
      <c r="J248" s="16">
        <v>3740</v>
      </c>
      <c r="K248" s="16">
        <v>0</v>
      </c>
      <c r="L248" s="16">
        <v>0</v>
      </c>
      <c r="M248" s="16">
        <f>IF(TableauB15[[#This Row],[ETP_FH]]&gt;0,IF(TableauB15[[#This Row],[ETP]]=TableauB15[[#This Row],[ETP_FH]],1,IF(TableauB15[[#This Row],[ETP]]=1,TableauB15[[#This Row],[ETP_FH]],IFERROR((TableauB15[[#This Row],[ETP_FH]]/TableauB15[[#This Row],[ETP]]),0)*1)),0)</f>
        <v>1</v>
      </c>
      <c r="N248" s="16">
        <f>IF(TableauB15[[#This Row],[ETP_FH]]&lt;0.001,0,1)</f>
        <v>1</v>
      </c>
      <c r="O24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3740</v>
      </c>
      <c r="P24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248" s="170" t="str">
        <f>_xll.Assistant.XL.RIK_AC("INF04__;INF04@E=0,S=1253,G=0,T=0,P=0:@R=A,S=1260,V={0}:R=B,S=1018,V={1}:R=C,S=1092,V={2}:R=D,S=1014,V={3}:R=E,S=1260,V={4}:",$C$2,$P$14,$C$4,$D248,$B248)</f>
        <v/>
      </c>
      <c r="R248" s="16" t="str">
        <f>_xll.Assistant.XL.RIK_AC("INF04__;INF04@E=0,S=42,G=0,T=0,P=0:@R=A,S=1260,V={0}:R=B,S=1018,V={1}:R=C,S=1092,V={2}:R=D,S=1014,V={3}:R=E,S=1260,V={4}:",$C$2,$R$14,$C$4,$D248,$B248)</f>
        <v/>
      </c>
      <c r="S248" s="16" t="str">
        <f>_xll.Assistant.XL.RIK_AC("INF04__;INF04@E=0,S=1064,G=0,T=0,P=0:@R=A,S=1260,V={0}:R=B,S=1018,V={1}:R=C,S=1092,V={2}:R=D,S=1014,V={3}:R=E,S=1260,V={4}:",$C$2,$R$14,$C$4,$D248,$B248)</f>
        <v/>
      </c>
      <c r="T248" s="16" t="str">
        <f>_xll.Assistant.XL.RIK_AC("INF04__;INF04@E=0,S=49,G=0,T=0,P=0:@R=A,S=1260,V={0}:R=B,S=1018,V={1}:R=C,S=1092,V={2}:R=D,S=1014,V={3}:R=E,S=1260,V={4}:R=F,S=48,V={5}:",$C$2,$R$14,$C$4,$D248,$B248,T$14)</f>
        <v>Catégorie 2</v>
      </c>
      <c r="U248" s="16" t="str">
        <f>_xll.Assistant.XL.RIK_AC("INF04__;INF04@E=0,S=1076,G=0,T=0,P=0:@R=A,S=1260,V={0}:R=B,S=1018,V={1}:R=C,S=1092,V={2}:R=D,S=1014,V={3}:R=E,S=1260,V={4}:",$C$2,$R$14,$C$4,$D248,$B248)</f>
        <v/>
      </c>
      <c r="V248" s="16">
        <f>IFERROR(IF(TableauB15[[#This Row],[Rémunération annuelle ETP]]&gt;0,SUM(1/COUNTIF(TableauB15[Nom et Prénom],TableauB15[Nom et Prénom])),0),0)</f>
        <v>8.3333333333333329E-2</v>
      </c>
      <c r="W24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49" spans="2:23" x14ac:dyDescent="0.3">
      <c r="B249" s="15" t="s">
        <v>151</v>
      </c>
      <c r="C249" s="15">
        <v>201807</v>
      </c>
      <c r="D249" s="15" t="s">
        <v>198</v>
      </c>
      <c r="E249" s="15" t="s">
        <v>199</v>
      </c>
      <c r="F249" s="15" t="s">
        <v>27</v>
      </c>
      <c r="G249">
        <v>1</v>
      </c>
      <c r="H249" s="16">
        <v>1</v>
      </c>
      <c r="I249" s="16">
        <v>1</v>
      </c>
      <c r="J249" s="16">
        <v>3850</v>
      </c>
      <c r="K249" s="16">
        <v>0</v>
      </c>
      <c r="L249" s="16">
        <v>0</v>
      </c>
      <c r="M249" s="16">
        <f>IF(TableauB15[[#This Row],[ETP_FH]]&gt;0,IF(TableauB15[[#This Row],[ETP]]=TableauB15[[#This Row],[ETP_FH]],1,IF(TableauB15[[#This Row],[ETP]]=1,TableauB15[[#This Row],[ETP_FH]],IFERROR((TableauB15[[#This Row],[ETP_FH]]/TableauB15[[#This Row],[ETP]]),0)*1)),0)</f>
        <v>1</v>
      </c>
      <c r="N249" s="16">
        <f>IF(TableauB15[[#This Row],[ETP_FH]]&lt;0.001,0,1)</f>
        <v>1</v>
      </c>
      <c r="O24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3850</v>
      </c>
      <c r="P24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249" s="170" t="str">
        <f>_xll.Assistant.XL.RIK_AC("INF04__;INF04@E=0,S=1253,G=0,T=0,P=0:@R=A,S=1260,V={0}:R=B,S=1018,V={1}:R=C,S=1092,V={2}:R=D,S=1014,V={3}:R=E,S=1260,V={4}:",$C$2,$P$14,$C$4,$D249,$B249)</f>
        <v/>
      </c>
      <c r="R249" s="16" t="str">
        <f>_xll.Assistant.XL.RIK_AC("INF04__;INF04@E=0,S=42,G=0,T=0,P=0:@R=A,S=1260,V={0}:R=B,S=1018,V={1}:R=C,S=1092,V={2}:R=D,S=1014,V={3}:R=E,S=1260,V={4}:",$C$2,$R$14,$C$4,$D249,$B249)</f>
        <v/>
      </c>
      <c r="S249" s="16" t="str">
        <f>_xll.Assistant.XL.RIK_AC("INF04__;INF04@E=0,S=1064,G=0,T=0,P=0:@R=A,S=1260,V={0}:R=B,S=1018,V={1}:R=C,S=1092,V={2}:R=D,S=1014,V={3}:R=E,S=1260,V={4}:",$C$2,$R$14,$C$4,$D249,$B249)</f>
        <v/>
      </c>
      <c r="T249" s="16" t="str">
        <f>_xll.Assistant.XL.RIK_AC("INF04__;INF04@E=0,S=49,G=0,T=0,P=0:@R=A,S=1260,V={0}:R=B,S=1018,V={1}:R=C,S=1092,V={2}:R=D,S=1014,V={3}:R=E,S=1260,V={4}:R=F,S=48,V={5}:",$C$2,$R$14,$C$4,$D249,$B249,T$14)</f>
        <v>Catégorie 4</v>
      </c>
      <c r="U249" s="16" t="str">
        <f>_xll.Assistant.XL.RIK_AC("INF04__;INF04@E=0,S=1076,G=0,T=0,P=0:@R=A,S=1260,V={0}:R=B,S=1018,V={1}:R=C,S=1092,V={2}:R=D,S=1014,V={3}:R=E,S=1260,V={4}:",$C$2,$R$14,$C$4,$D249,$B249)</f>
        <v/>
      </c>
      <c r="V249" s="16">
        <f>IFERROR(IF(TableauB15[[#This Row],[Rémunération annuelle ETP]]&gt;0,SUM(1/COUNTIF(TableauB15[Nom et Prénom],TableauB15[Nom et Prénom])),0),0)</f>
        <v>8.3333333333333329E-2</v>
      </c>
      <c r="W24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0" spans="2:23" x14ac:dyDescent="0.3">
      <c r="B250" s="15" t="s">
        <v>151</v>
      </c>
      <c r="C250" s="15">
        <v>201807</v>
      </c>
      <c r="D250" s="15" t="s">
        <v>200</v>
      </c>
      <c r="E250" s="15" t="s">
        <v>201</v>
      </c>
      <c r="F250" s="15" t="s">
        <v>28</v>
      </c>
      <c r="G250">
        <v>1</v>
      </c>
      <c r="H250" s="16">
        <v>1</v>
      </c>
      <c r="I250" s="16">
        <v>0.53839160839160838</v>
      </c>
      <c r="J250" s="16">
        <v>1430</v>
      </c>
      <c r="K250" s="16">
        <v>0</v>
      </c>
      <c r="L250" s="16">
        <v>0</v>
      </c>
      <c r="M250" s="16">
        <f>IF(TableauB15[[#This Row],[ETP_FH]]&gt;0,IF(TableauB15[[#This Row],[ETP]]=TableauB15[[#This Row],[ETP_FH]],1,IF(TableauB15[[#This Row],[ETP]]=1,TableauB15[[#This Row],[ETP_FH]],IFERROR((TableauB15[[#This Row],[ETP_FH]]/TableauB15[[#This Row],[ETP]]),0)*1)),0)</f>
        <v>0.53839160839160838</v>
      </c>
      <c r="N250" s="16">
        <f>IF(TableauB15[[#This Row],[ETP_FH]]&lt;0.001,0,1)</f>
        <v>1</v>
      </c>
      <c r="O25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2656.0592284712302</v>
      </c>
      <c r="P25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250" s="170" t="str">
        <f>_xll.Assistant.XL.RIK_AC("INF04__;INF04@E=0,S=1253,G=0,T=0,P=0:@R=A,S=1260,V={0}:R=B,S=1018,V={1}:R=C,S=1092,V={2}:R=D,S=1014,V={3}:R=E,S=1260,V={4}:",$C$2,$P$14,$C$4,$D250,$B250)</f>
        <v/>
      </c>
      <c r="R250" s="16" t="str">
        <f>_xll.Assistant.XL.RIK_AC("INF04__;INF04@E=0,S=42,G=0,T=0,P=0:@R=A,S=1260,V={0}:R=B,S=1018,V={1}:R=C,S=1092,V={2}:R=D,S=1014,V={3}:R=E,S=1260,V={4}:",$C$2,$R$14,$C$4,$D250,$B250)</f>
        <v/>
      </c>
      <c r="S250" s="16" t="str">
        <f>_xll.Assistant.XL.RIK_AC("INF04__;INF04@E=0,S=1064,G=0,T=0,P=0:@R=A,S=1260,V={0}:R=B,S=1018,V={1}:R=C,S=1092,V={2}:R=D,S=1014,V={3}:R=E,S=1260,V={4}:",$C$2,$R$14,$C$4,$D250,$B250)</f>
        <v/>
      </c>
      <c r="T250" s="16" t="str">
        <f>_xll.Assistant.XL.RIK_AC("INF04__;INF04@E=0,S=49,G=0,T=0,P=0:@R=A,S=1260,V={0}:R=B,S=1018,V={1}:R=C,S=1092,V={2}:R=D,S=1014,V={3}:R=E,S=1260,V={4}:R=F,S=48,V={5}:",$C$2,$R$14,$C$4,$D250,$B250,T$14)</f>
        <v>Catégorie 0</v>
      </c>
      <c r="U250" s="16" t="str">
        <f>_xll.Assistant.XL.RIK_AC("INF04__;INF04@E=0,S=1076,G=0,T=0,P=0:@R=A,S=1260,V={0}:R=B,S=1018,V={1}:R=C,S=1092,V={2}:R=D,S=1014,V={3}:R=E,S=1260,V={4}:",$C$2,$R$14,$C$4,$D250,$B250)</f>
        <v/>
      </c>
      <c r="V250" s="16">
        <f>IFERROR(IF(TableauB15[[#This Row],[Rémunération annuelle ETP]]&gt;0,SUM(1/COUNTIF(TableauB15[Nom et Prénom],TableauB15[Nom et Prénom])),0),0)</f>
        <v>8.3333333333333329E-2</v>
      </c>
      <c r="W25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1" spans="2:23" x14ac:dyDescent="0.3">
      <c r="B251" s="15" t="s">
        <v>151</v>
      </c>
      <c r="C251" s="15">
        <v>201807</v>
      </c>
      <c r="D251" s="15" t="s">
        <v>202</v>
      </c>
      <c r="E251" s="15" t="s">
        <v>203</v>
      </c>
      <c r="F251" s="15" t="s">
        <v>27</v>
      </c>
      <c r="G251">
        <v>1</v>
      </c>
      <c r="H251" s="16">
        <v>1</v>
      </c>
      <c r="I251" s="16">
        <v>1</v>
      </c>
      <c r="J251" s="16">
        <v>1210</v>
      </c>
      <c r="K251" s="16">
        <v>0</v>
      </c>
      <c r="L251" s="16">
        <v>0</v>
      </c>
      <c r="M251" s="16">
        <f>IF(TableauB15[[#This Row],[ETP_FH]]&gt;0,IF(TableauB15[[#This Row],[ETP]]=TableauB15[[#This Row],[ETP_FH]],1,IF(TableauB15[[#This Row],[ETP]]=1,TableauB15[[#This Row],[ETP_FH]],IFERROR((TableauB15[[#This Row],[ETP_FH]]/TableauB15[[#This Row],[ETP]]),0)*1)),0)</f>
        <v>1</v>
      </c>
      <c r="N251" s="16">
        <f>IF(TableauB15[[#This Row],[ETP_FH]]&lt;0.001,0,1)</f>
        <v>1</v>
      </c>
      <c r="O25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5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251" s="170" t="str">
        <f>_xll.Assistant.XL.RIK_AC("INF04__;INF04@E=0,S=1253,G=0,T=0,P=0:@R=A,S=1260,V={0}:R=B,S=1018,V={1}:R=C,S=1092,V={2}:R=D,S=1014,V={3}:R=E,S=1260,V={4}:",$C$2,$P$14,$C$4,$D251,$B251)</f>
        <v/>
      </c>
      <c r="R251" s="16" t="str">
        <f>_xll.Assistant.XL.RIK_AC("INF04__;INF04@E=0,S=42,G=0,T=0,P=0:@R=A,S=1260,V={0}:R=B,S=1018,V={1}:R=C,S=1092,V={2}:R=D,S=1014,V={3}:R=E,S=1260,V={4}:",$C$2,$R$14,$C$4,$D251,$B251)</f>
        <v/>
      </c>
      <c r="S251" s="16" t="str">
        <f>_xll.Assistant.XL.RIK_AC("INF04__;INF04@E=0,S=1064,G=0,T=0,P=0:@R=A,S=1260,V={0}:R=B,S=1018,V={1}:R=C,S=1092,V={2}:R=D,S=1014,V={3}:R=E,S=1260,V={4}:",$C$2,$R$14,$C$4,$D251,$B251)</f>
        <v/>
      </c>
      <c r="T251" s="16" t="str">
        <f>_xll.Assistant.XL.RIK_AC("INF04__;INF04@E=0,S=49,G=0,T=0,P=0:@R=A,S=1260,V={0}:R=B,S=1018,V={1}:R=C,S=1092,V={2}:R=D,S=1014,V={3}:R=E,S=1260,V={4}:R=F,S=48,V={5}:",$C$2,$R$14,$C$4,$D251,$B251,T$14)</f>
        <v>Catégorie 0</v>
      </c>
      <c r="U251" s="16" t="str">
        <f>_xll.Assistant.XL.RIK_AC("INF04__;INF04@E=0,S=1076,G=0,T=0,P=0:@R=A,S=1260,V={0}:R=B,S=1018,V={1}:R=C,S=1092,V={2}:R=D,S=1014,V={3}:R=E,S=1260,V={4}:",$C$2,$R$14,$C$4,$D251,$B251)</f>
        <v/>
      </c>
      <c r="V251" s="16">
        <f>IFERROR(IF(TableauB15[[#This Row],[Rémunération annuelle ETP]]&gt;0,SUM(1/COUNTIF(TableauB15[Nom et Prénom],TableauB15[Nom et Prénom])),0),0)</f>
        <v>8.3333333333333329E-2</v>
      </c>
      <c r="W25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2" spans="2:23" x14ac:dyDescent="0.3">
      <c r="B252" s="15" t="s">
        <v>151</v>
      </c>
      <c r="C252" s="15">
        <v>201807</v>
      </c>
      <c r="D252" s="15" t="s">
        <v>204</v>
      </c>
      <c r="E252" s="15" t="s">
        <v>205</v>
      </c>
      <c r="F252" s="15" t="s">
        <v>28</v>
      </c>
      <c r="G252">
        <v>1</v>
      </c>
      <c r="H252" s="16">
        <v>0.8</v>
      </c>
      <c r="I252" s="16">
        <v>0.8</v>
      </c>
      <c r="J252" s="16">
        <v>1540</v>
      </c>
      <c r="K252" s="16">
        <v>0</v>
      </c>
      <c r="L252" s="16">
        <v>0</v>
      </c>
      <c r="M252" s="16">
        <f>IF(TableauB15[[#This Row],[ETP_FH]]&gt;0,IF(TableauB15[[#This Row],[ETP]]=TableauB15[[#This Row],[ETP_FH]],1,IF(TableauB15[[#This Row],[ETP]]=1,TableauB15[[#This Row],[ETP_FH]],IFERROR((TableauB15[[#This Row],[ETP_FH]]/TableauB15[[#This Row],[ETP]]),0)*1)),0)</f>
        <v>1</v>
      </c>
      <c r="N252" s="16">
        <f>IF(TableauB15[[#This Row],[ETP_FH]]&lt;0.001,0,1)</f>
        <v>1</v>
      </c>
      <c r="O25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1925</v>
      </c>
      <c r="P25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252" s="170" t="str">
        <f>_xll.Assistant.XL.RIK_AC("INF04__;INF04@E=0,S=1253,G=0,T=0,P=0:@R=A,S=1260,V={0}:R=B,S=1018,V={1}:R=C,S=1092,V={2}:R=D,S=1014,V={3}:R=E,S=1260,V={4}:",$C$2,$P$14,$C$4,$D252,$B252)</f>
        <v/>
      </c>
      <c r="R252" s="16" t="str">
        <f>_xll.Assistant.XL.RIK_AC("INF04__;INF04@E=0,S=42,G=0,T=0,P=0:@R=A,S=1260,V={0}:R=B,S=1018,V={1}:R=C,S=1092,V={2}:R=D,S=1014,V={3}:R=E,S=1260,V={4}:",$C$2,$R$14,$C$4,$D252,$B252)</f>
        <v/>
      </c>
      <c r="S252" s="16" t="str">
        <f>_xll.Assistant.XL.RIK_AC("INF04__;INF04@E=0,S=1064,G=0,T=0,P=0:@R=A,S=1260,V={0}:R=B,S=1018,V={1}:R=C,S=1092,V={2}:R=D,S=1014,V={3}:R=E,S=1260,V={4}:",$C$2,$R$14,$C$4,$D252,$B252)</f>
        <v/>
      </c>
      <c r="T252" s="16" t="str">
        <f>_xll.Assistant.XL.RIK_AC("INF04__;INF04@E=0,S=49,G=0,T=0,P=0:@R=A,S=1260,V={0}:R=B,S=1018,V={1}:R=C,S=1092,V={2}:R=D,S=1014,V={3}:R=E,S=1260,V={4}:R=F,S=48,V={5}:",$C$2,$R$14,$C$4,$D252,$B252,T$14)</f>
        <v>Catégorie 1</v>
      </c>
      <c r="U252" s="16" t="str">
        <f>_xll.Assistant.XL.RIK_AC("INF04__;INF04@E=0,S=1076,G=0,T=0,P=0:@R=A,S=1260,V={0}:R=B,S=1018,V={1}:R=C,S=1092,V={2}:R=D,S=1014,V={3}:R=E,S=1260,V={4}:",$C$2,$R$14,$C$4,$D252,$B252)</f>
        <v/>
      </c>
      <c r="V252" s="16">
        <f>IFERROR(IF(TableauB15[[#This Row],[Rémunération annuelle ETP]]&gt;0,SUM(1/COUNTIF(TableauB15[Nom et Prénom],TableauB15[Nom et Prénom])),0),0)</f>
        <v>8.3333333333333329E-2</v>
      </c>
      <c r="W25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3" spans="2:23" x14ac:dyDescent="0.3">
      <c r="B253" s="15" t="s">
        <v>151</v>
      </c>
      <c r="C253" s="15">
        <v>201807</v>
      </c>
      <c r="D253" s="15" t="s">
        <v>247</v>
      </c>
      <c r="E253" s="15" t="s">
        <v>248</v>
      </c>
      <c r="F253" s="15" t="s">
        <v>28</v>
      </c>
      <c r="G253">
        <v>1</v>
      </c>
      <c r="H253" s="16">
        <v>0.2</v>
      </c>
      <c r="I253" s="16">
        <v>0.2</v>
      </c>
      <c r="J253" s="16">
        <v>500</v>
      </c>
      <c r="K253" s="16">
        <v>0</v>
      </c>
      <c r="L253" s="16">
        <v>0</v>
      </c>
      <c r="M253" s="16">
        <f>IF(TableauB15[[#This Row],[ETP_FH]]&gt;0,IF(TableauB15[[#This Row],[ETP]]=TableauB15[[#This Row],[ETP_FH]],1,IF(TableauB15[[#This Row],[ETP]]=1,TableauB15[[#This Row],[ETP_FH]],IFERROR((TableauB15[[#This Row],[ETP_FH]]/TableauB15[[#This Row],[ETP]]),0)*1)),0)</f>
        <v>1</v>
      </c>
      <c r="N253" s="16">
        <f>IF(TableauB15[[#This Row],[ETP_FH]]&lt;0.001,0,1)</f>
        <v>1</v>
      </c>
      <c r="O25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5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253" s="170" t="str">
        <f>_xll.Assistant.XL.RIK_AC("INF04__;INF04@E=0,S=1253,G=0,T=0,P=0:@R=A,S=1260,V={0}:R=B,S=1018,V={1}:R=C,S=1092,V={2}:R=D,S=1014,V={3}:R=E,S=1260,V={4}:",$C$2,$P$14,$C$4,$D253,$B253)</f>
        <v/>
      </c>
      <c r="R253" s="16" t="str">
        <f>_xll.Assistant.XL.RIK_AC("INF04__;INF04@E=0,S=42,G=0,T=0,P=0:@R=A,S=1260,V={0}:R=B,S=1018,V={1}:R=C,S=1092,V={2}:R=D,S=1014,V={3}:R=E,S=1260,V={4}:",$C$2,$R$14,$C$4,$D253,$B253)</f>
        <v/>
      </c>
      <c r="S253" s="16" t="str">
        <f>_xll.Assistant.XL.RIK_AC("INF04__;INF04@E=0,S=1064,G=0,T=0,P=0:@R=A,S=1260,V={0}:R=B,S=1018,V={1}:R=C,S=1092,V={2}:R=D,S=1014,V={3}:R=E,S=1260,V={4}:",$C$2,$R$14,$C$4,$D253,$B253)</f>
        <v/>
      </c>
      <c r="T253" s="16" t="str">
        <f>_xll.Assistant.XL.RIK_AC("INF04__;INF04@E=0,S=49,G=0,T=0,P=0:@R=A,S=1260,V={0}:R=B,S=1018,V={1}:R=C,S=1092,V={2}:R=D,S=1014,V={3}:R=E,S=1260,V={4}:R=F,S=48,V={5}:",$C$2,$R$14,$C$4,$D253,$B253,T$14)</f>
        <v>Catégorie 0</v>
      </c>
      <c r="U253" s="16" t="str">
        <f>_xll.Assistant.XL.RIK_AC("INF04__;INF04@E=0,S=1076,G=0,T=0,P=0:@R=A,S=1260,V={0}:R=B,S=1018,V={1}:R=C,S=1092,V={2}:R=D,S=1014,V={3}:R=E,S=1260,V={4}:",$C$2,$R$14,$C$4,$D253,$B253)</f>
        <v/>
      </c>
      <c r="V253" s="16">
        <f>IFERROR(IF(TableauB15[[#This Row],[Rémunération annuelle ETP]]&gt;0,SUM(1/COUNTIF(TableauB15[Nom et Prénom],TableauB15[Nom et Prénom])),0),0)</f>
        <v>0.14285714285714285</v>
      </c>
      <c r="W25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4" spans="2:23" x14ac:dyDescent="0.3">
      <c r="B254" s="15" t="s">
        <v>151</v>
      </c>
      <c r="C254" s="15">
        <v>201807</v>
      </c>
      <c r="D254" s="15" t="s">
        <v>249</v>
      </c>
      <c r="E254" s="15" t="s">
        <v>250</v>
      </c>
      <c r="F254" s="15" t="s">
        <v>27</v>
      </c>
      <c r="G254">
        <v>1</v>
      </c>
      <c r="H254" s="16">
        <v>0.3</v>
      </c>
      <c r="I254" s="16">
        <v>0.3</v>
      </c>
      <c r="J254" s="16">
        <v>800</v>
      </c>
      <c r="K254" s="16">
        <v>0</v>
      </c>
      <c r="L254" s="16">
        <v>0</v>
      </c>
      <c r="M254" s="16">
        <f>IF(TableauB15[[#This Row],[ETP_FH]]&gt;0,IF(TableauB15[[#This Row],[ETP]]=TableauB15[[#This Row],[ETP_FH]],1,IF(TableauB15[[#This Row],[ETP]]=1,TableauB15[[#This Row],[ETP_FH]],IFERROR((TableauB15[[#This Row],[ETP_FH]]/TableauB15[[#This Row],[ETP]]),0)*1)),0)</f>
        <v>1</v>
      </c>
      <c r="N254" s="16">
        <f>IF(TableauB15[[#This Row],[ETP_FH]]&lt;0.001,0,1)</f>
        <v>1</v>
      </c>
      <c r="O25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2666.666666666667</v>
      </c>
      <c r="P25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254" s="170" t="str">
        <f>_xll.Assistant.XL.RIK_AC("INF04__;INF04@E=0,S=1253,G=0,T=0,P=0:@R=A,S=1260,V={0}:R=B,S=1018,V={1}:R=C,S=1092,V={2}:R=D,S=1014,V={3}:R=E,S=1260,V={4}:",$C$2,$P$14,$C$4,$D254,$B254)</f>
        <v/>
      </c>
      <c r="R254" s="16" t="str">
        <f>_xll.Assistant.XL.RIK_AC("INF04__;INF04@E=0,S=42,G=0,T=0,P=0:@R=A,S=1260,V={0}:R=B,S=1018,V={1}:R=C,S=1092,V={2}:R=D,S=1014,V={3}:R=E,S=1260,V={4}:",$C$2,$R$14,$C$4,$D254,$B254)</f>
        <v/>
      </c>
      <c r="S254" s="16" t="str">
        <f>_xll.Assistant.XL.RIK_AC("INF04__;INF04@E=0,S=1064,G=0,T=0,P=0:@R=A,S=1260,V={0}:R=B,S=1018,V={1}:R=C,S=1092,V={2}:R=D,S=1014,V={3}:R=E,S=1260,V={4}:",$C$2,$R$14,$C$4,$D254,$B254)</f>
        <v/>
      </c>
      <c r="T254" s="16" t="str">
        <f>_xll.Assistant.XL.RIK_AC("INF04__;INF04@E=0,S=49,G=0,T=0,P=0:@R=A,S=1260,V={0}:R=B,S=1018,V={1}:R=C,S=1092,V={2}:R=D,S=1014,V={3}:R=E,S=1260,V={4}:R=F,S=48,V={5}:",$C$2,$R$14,$C$4,$D254,$B254,T$14)</f>
        <v>Catégorie 0</v>
      </c>
      <c r="U254" s="16" t="str">
        <f>_xll.Assistant.XL.RIK_AC("INF04__;INF04@E=0,S=1076,G=0,T=0,P=0:@R=A,S=1260,V={0}:R=B,S=1018,V={1}:R=C,S=1092,V={2}:R=D,S=1014,V={3}:R=E,S=1260,V={4}:",$C$2,$R$14,$C$4,$D254,$B254)</f>
        <v/>
      </c>
      <c r="V254" s="16">
        <f>IFERROR(IF(TableauB15[[#This Row],[Rémunération annuelle ETP]]&gt;0,SUM(1/COUNTIF(TableauB15[Nom et Prénom],TableauB15[Nom et Prénom])),0),0)</f>
        <v>0.14285714285714285</v>
      </c>
      <c r="W25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5" spans="2:23" x14ac:dyDescent="0.3">
      <c r="B255" s="15" t="s">
        <v>151</v>
      </c>
      <c r="C255" s="15">
        <v>201807</v>
      </c>
      <c r="D255" s="15" t="s">
        <v>251</v>
      </c>
      <c r="E255" s="15" t="s">
        <v>252</v>
      </c>
      <c r="F255" s="15" t="s">
        <v>28</v>
      </c>
      <c r="G255">
        <v>1</v>
      </c>
      <c r="H255" s="16">
        <v>0.2</v>
      </c>
      <c r="I255" s="16">
        <v>0.2</v>
      </c>
      <c r="J255" s="16">
        <v>500</v>
      </c>
      <c r="K255" s="16">
        <v>0</v>
      </c>
      <c r="L255" s="16">
        <v>0</v>
      </c>
      <c r="M255" s="16">
        <f>IF(TableauB15[[#This Row],[ETP_FH]]&gt;0,IF(TableauB15[[#This Row],[ETP]]=TableauB15[[#This Row],[ETP_FH]],1,IF(TableauB15[[#This Row],[ETP]]=1,TableauB15[[#This Row],[ETP_FH]],IFERROR((TableauB15[[#This Row],[ETP_FH]]/TableauB15[[#This Row],[ETP]]),0)*1)),0)</f>
        <v>1</v>
      </c>
      <c r="N255" s="16">
        <f>IF(TableauB15[[#This Row],[ETP_FH]]&lt;0.001,0,1)</f>
        <v>1</v>
      </c>
      <c r="O25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5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255" s="170" t="str">
        <f>_xll.Assistant.XL.RIK_AC("INF04__;INF04@E=0,S=1253,G=0,T=0,P=0:@R=A,S=1260,V={0}:R=B,S=1018,V={1}:R=C,S=1092,V={2}:R=D,S=1014,V={3}:R=E,S=1260,V={4}:",$C$2,$P$14,$C$4,$D255,$B255)</f>
        <v/>
      </c>
      <c r="R255" s="16" t="str">
        <f>_xll.Assistant.XL.RIK_AC("INF04__;INF04@E=0,S=42,G=0,T=0,P=0:@R=A,S=1260,V={0}:R=B,S=1018,V={1}:R=C,S=1092,V={2}:R=D,S=1014,V={3}:R=E,S=1260,V={4}:",$C$2,$R$14,$C$4,$D255,$B255)</f>
        <v/>
      </c>
      <c r="S255" s="16" t="str">
        <f>_xll.Assistant.XL.RIK_AC("INF04__;INF04@E=0,S=1064,G=0,T=0,P=0:@R=A,S=1260,V={0}:R=B,S=1018,V={1}:R=C,S=1092,V={2}:R=D,S=1014,V={3}:R=E,S=1260,V={4}:",$C$2,$R$14,$C$4,$D255,$B255)</f>
        <v/>
      </c>
      <c r="T255" s="16" t="str">
        <f>_xll.Assistant.XL.RIK_AC("INF04__;INF04@E=0,S=49,G=0,T=0,P=0:@R=A,S=1260,V={0}:R=B,S=1018,V={1}:R=C,S=1092,V={2}:R=D,S=1014,V={3}:R=E,S=1260,V={4}:R=F,S=48,V={5}:",$C$2,$R$14,$C$4,$D255,$B255,T$14)</f>
        <v>Catégorie 0</v>
      </c>
      <c r="U255" s="16" t="str">
        <f>_xll.Assistant.XL.RIK_AC("INF04__;INF04@E=0,S=1076,G=0,T=0,P=0:@R=A,S=1260,V={0}:R=B,S=1018,V={1}:R=C,S=1092,V={2}:R=D,S=1014,V={3}:R=E,S=1260,V={4}:",$C$2,$R$14,$C$4,$D255,$B255)</f>
        <v/>
      </c>
      <c r="V255" s="16">
        <f>IFERROR(IF(TableauB15[[#This Row],[Rémunération annuelle ETP]]&gt;0,SUM(1/COUNTIF(TableauB15[Nom et Prénom],TableauB15[Nom et Prénom])),0),0)</f>
        <v>0.14285714285714285</v>
      </c>
      <c r="W25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6" spans="2:23" x14ac:dyDescent="0.3">
      <c r="B256" s="15" t="s">
        <v>151</v>
      </c>
      <c r="C256" s="15">
        <v>201807</v>
      </c>
      <c r="D256" s="15" t="s">
        <v>206</v>
      </c>
      <c r="E256" s="15" t="s">
        <v>207</v>
      </c>
      <c r="F256" s="15" t="s">
        <v>28</v>
      </c>
      <c r="G256">
        <v>1</v>
      </c>
      <c r="H256" s="16">
        <v>1</v>
      </c>
      <c r="I256" s="16">
        <v>1</v>
      </c>
      <c r="J256" s="16">
        <v>1650</v>
      </c>
      <c r="K256" s="16">
        <v>0</v>
      </c>
      <c r="L256" s="16">
        <v>0</v>
      </c>
      <c r="M256" s="16">
        <f>IF(TableauB15[[#This Row],[ETP_FH]]&gt;0,IF(TableauB15[[#This Row],[ETP]]=TableauB15[[#This Row],[ETP_FH]],1,IF(TableauB15[[#This Row],[ETP]]=1,TableauB15[[#This Row],[ETP_FH]],IFERROR((TableauB15[[#This Row],[ETP_FH]]/TableauB15[[#This Row],[ETP]]),0)*1)),0)</f>
        <v>1</v>
      </c>
      <c r="N256" s="16">
        <f>IF(TableauB15[[#This Row],[ETP_FH]]&lt;0.001,0,1)</f>
        <v>1</v>
      </c>
      <c r="O25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25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256" s="170" t="str">
        <f>_xll.Assistant.XL.RIK_AC("INF04__;INF04@E=0,S=1253,G=0,T=0,P=0:@R=A,S=1260,V={0}:R=B,S=1018,V={1}:R=C,S=1092,V={2}:R=D,S=1014,V={3}:R=E,S=1260,V={4}:",$C$2,$P$14,$C$4,$D256,$B256)</f>
        <v/>
      </c>
      <c r="R256" s="16" t="str">
        <f>_xll.Assistant.XL.RIK_AC("INF04__;INF04@E=0,S=42,G=0,T=0,P=0:@R=A,S=1260,V={0}:R=B,S=1018,V={1}:R=C,S=1092,V={2}:R=D,S=1014,V={3}:R=E,S=1260,V={4}:",$C$2,$R$14,$C$4,$D256,$B256)</f>
        <v/>
      </c>
      <c r="S256" s="16" t="str">
        <f>_xll.Assistant.XL.RIK_AC("INF04__;INF04@E=0,S=1064,G=0,T=0,P=0:@R=A,S=1260,V={0}:R=B,S=1018,V={1}:R=C,S=1092,V={2}:R=D,S=1014,V={3}:R=E,S=1260,V={4}:",$C$2,$R$14,$C$4,$D256,$B256)</f>
        <v/>
      </c>
      <c r="T256" s="16" t="str">
        <f>_xll.Assistant.XL.RIK_AC("INF04__;INF04@E=0,S=49,G=0,T=0,P=0:@R=A,S=1260,V={0}:R=B,S=1018,V={1}:R=C,S=1092,V={2}:R=D,S=1014,V={3}:R=E,S=1260,V={4}:R=F,S=48,V={5}:",$C$2,$R$14,$C$4,$D256,$B256,T$14)</f>
        <v>Catégorie 1</v>
      </c>
      <c r="U256" s="16" t="str">
        <f>_xll.Assistant.XL.RIK_AC("INF04__;INF04@E=0,S=1076,G=0,T=0,P=0:@R=A,S=1260,V={0}:R=B,S=1018,V={1}:R=C,S=1092,V={2}:R=D,S=1014,V={3}:R=E,S=1260,V={4}:",$C$2,$R$14,$C$4,$D256,$B256)</f>
        <v/>
      </c>
      <c r="V256" s="16">
        <f>IFERROR(IF(TableauB15[[#This Row],[Rémunération annuelle ETP]]&gt;0,SUM(1/COUNTIF(TableauB15[Nom et Prénom],TableauB15[Nom et Prénom])),0),0)</f>
        <v>8.3333333333333329E-2</v>
      </c>
      <c r="W25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7" spans="2:23" x14ac:dyDescent="0.3">
      <c r="B257" s="15" t="s">
        <v>151</v>
      </c>
      <c r="C257" s="15">
        <v>201807</v>
      </c>
      <c r="D257" s="15" t="s">
        <v>208</v>
      </c>
      <c r="E257" s="15" t="s">
        <v>209</v>
      </c>
      <c r="F257" s="15" t="s">
        <v>28</v>
      </c>
      <c r="G257">
        <v>1</v>
      </c>
      <c r="H257" s="16">
        <v>1</v>
      </c>
      <c r="I257" s="16">
        <v>1</v>
      </c>
      <c r="J257" s="16">
        <v>1760</v>
      </c>
      <c r="K257" s="16">
        <v>0</v>
      </c>
      <c r="L257" s="16">
        <v>0</v>
      </c>
      <c r="M257" s="16">
        <f>IF(TableauB15[[#This Row],[ETP_FH]]&gt;0,IF(TableauB15[[#This Row],[ETP]]=TableauB15[[#This Row],[ETP_FH]],1,IF(TableauB15[[#This Row],[ETP]]=1,TableauB15[[#This Row],[ETP_FH]],IFERROR((TableauB15[[#This Row],[ETP_FH]]/TableauB15[[#This Row],[ETP]]),0)*1)),0)</f>
        <v>1</v>
      </c>
      <c r="N257" s="16">
        <f>IF(TableauB15[[#This Row],[ETP_FH]]&lt;0.001,0,1)</f>
        <v>1</v>
      </c>
      <c r="O25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1760</v>
      </c>
      <c r="P25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257" s="170" t="str">
        <f>_xll.Assistant.XL.RIK_AC("INF04__;INF04@E=0,S=1253,G=0,T=0,P=0:@R=A,S=1260,V={0}:R=B,S=1018,V={1}:R=C,S=1092,V={2}:R=D,S=1014,V={3}:R=E,S=1260,V={4}:",$C$2,$P$14,$C$4,$D257,$B257)</f>
        <v/>
      </c>
      <c r="R257" s="16" t="str">
        <f>_xll.Assistant.XL.RIK_AC("INF04__;INF04@E=0,S=42,G=0,T=0,P=0:@R=A,S=1260,V={0}:R=B,S=1018,V={1}:R=C,S=1092,V={2}:R=D,S=1014,V={3}:R=E,S=1260,V={4}:",$C$2,$R$14,$C$4,$D257,$B257)</f>
        <v/>
      </c>
      <c r="S257" s="16" t="str">
        <f>_xll.Assistant.XL.RIK_AC("INF04__;INF04@E=0,S=1064,G=0,T=0,P=0:@R=A,S=1260,V={0}:R=B,S=1018,V={1}:R=C,S=1092,V={2}:R=D,S=1014,V={3}:R=E,S=1260,V={4}:",$C$2,$R$14,$C$4,$D257,$B257)</f>
        <v/>
      </c>
      <c r="T257" s="16" t="str">
        <f>_xll.Assistant.XL.RIK_AC("INF04__;INF04@E=0,S=49,G=0,T=0,P=0:@R=A,S=1260,V={0}:R=B,S=1018,V={1}:R=C,S=1092,V={2}:R=D,S=1014,V={3}:R=E,S=1260,V={4}:R=F,S=48,V={5}:",$C$2,$R$14,$C$4,$D257,$B257,T$14)</f>
        <v>Catégorie 0</v>
      </c>
      <c r="U257" s="16" t="str">
        <f>_xll.Assistant.XL.RIK_AC("INF04__;INF04@E=0,S=1076,G=0,T=0,P=0:@R=A,S=1260,V={0}:R=B,S=1018,V={1}:R=C,S=1092,V={2}:R=D,S=1014,V={3}:R=E,S=1260,V={4}:",$C$2,$R$14,$C$4,$D257,$B257)</f>
        <v/>
      </c>
      <c r="V257" s="16">
        <f>IFERROR(IF(TableauB15[[#This Row],[Rémunération annuelle ETP]]&gt;0,SUM(1/COUNTIF(TableauB15[Nom et Prénom],TableauB15[Nom et Prénom])),0),0)</f>
        <v>8.3333333333333329E-2</v>
      </c>
      <c r="W25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8" spans="2:23" x14ac:dyDescent="0.3">
      <c r="B258" s="15" t="s">
        <v>151</v>
      </c>
      <c r="C258" s="15">
        <v>201807</v>
      </c>
      <c r="D258" s="15" t="s">
        <v>210</v>
      </c>
      <c r="E258" s="15" t="s">
        <v>211</v>
      </c>
      <c r="F258" s="15" t="s">
        <v>27</v>
      </c>
      <c r="G258">
        <v>1</v>
      </c>
      <c r="H258" s="16">
        <v>1</v>
      </c>
      <c r="I258" s="16">
        <v>1</v>
      </c>
      <c r="J258" s="16">
        <v>1870</v>
      </c>
      <c r="K258" s="16">
        <v>0</v>
      </c>
      <c r="L258" s="16">
        <v>0</v>
      </c>
      <c r="M258" s="16">
        <f>IF(TableauB15[[#This Row],[ETP_FH]]&gt;0,IF(TableauB15[[#This Row],[ETP]]=TableauB15[[#This Row],[ETP_FH]],1,IF(TableauB15[[#This Row],[ETP]]=1,TableauB15[[#This Row],[ETP_FH]],IFERROR((TableauB15[[#This Row],[ETP_FH]]/TableauB15[[#This Row],[ETP]]),0)*1)),0)</f>
        <v>1</v>
      </c>
      <c r="N258" s="16">
        <f>IF(TableauB15[[#This Row],[ETP_FH]]&lt;0.001,0,1)</f>
        <v>1</v>
      </c>
      <c r="O25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1870</v>
      </c>
      <c r="P25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258" s="170" t="str">
        <f>_xll.Assistant.XL.RIK_AC("INF04__;INF04@E=0,S=1253,G=0,T=0,P=0:@R=A,S=1260,V={0}:R=B,S=1018,V={1}:R=C,S=1092,V={2}:R=D,S=1014,V={3}:R=E,S=1260,V={4}:",$C$2,$P$14,$C$4,$D258,$B258)</f>
        <v/>
      </c>
      <c r="R258" s="16" t="str">
        <f>_xll.Assistant.XL.RIK_AC("INF04__;INF04@E=0,S=42,G=0,T=0,P=0:@R=A,S=1260,V={0}:R=B,S=1018,V={1}:R=C,S=1092,V={2}:R=D,S=1014,V={3}:R=E,S=1260,V={4}:",$C$2,$R$14,$C$4,$D258,$B258)</f>
        <v/>
      </c>
      <c r="S258" s="16" t="str">
        <f>_xll.Assistant.XL.RIK_AC("INF04__;INF04@E=0,S=1064,G=0,T=0,P=0:@R=A,S=1260,V={0}:R=B,S=1018,V={1}:R=C,S=1092,V={2}:R=D,S=1014,V={3}:R=E,S=1260,V={4}:",$C$2,$R$14,$C$4,$D258,$B258)</f>
        <v>1</v>
      </c>
      <c r="T258" s="16" t="str">
        <f>_xll.Assistant.XL.RIK_AC("INF04__;INF04@E=0,S=49,G=0,T=0,P=0:@R=A,S=1260,V={0}:R=B,S=1018,V={1}:R=C,S=1092,V={2}:R=D,S=1014,V={3}:R=E,S=1260,V={4}:R=F,S=48,V={5}:",$C$2,$R$14,$C$4,$D258,$B258,T$14)</f>
        <v>Catégorie 0</v>
      </c>
      <c r="U258" s="16" t="str">
        <f>_xll.Assistant.XL.RIK_AC("INF04__;INF04@E=0,S=1076,G=0,T=0,P=0:@R=A,S=1260,V={0}:R=B,S=1018,V={1}:R=C,S=1092,V={2}:R=D,S=1014,V={3}:R=E,S=1260,V={4}:",$C$2,$R$14,$C$4,$D258,$B258)</f>
        <v/>
      </c>
      <c r="V258" s="16">
        <f>IFERROR(IF(TableauB15[[#This Row],[Rémunération annuelle ETP]]&gt;0,SUM(1/COUNTIF(TableauB15[Nom et Prénom],TableauB15[Nom et Prénom])),0),0)</f>
        <v>8.3333333333333329E-2</v>
      </c>
      <c r="W25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59" spans="2:23" x14ac:dyDescent="0.3">
      <c r="B259" s="15" t="s">
        <v>151</v>
      </c>
      <c r="C259" s="15">
        <v>201807</v>
      </c>
      <c r="D259" s="15" t="s">
        <v>212</v>
      </c>
      <c r="E259" s="15" t="s">
        <v>213</v>
      </c>
      <c r="F259" s="15" t="s">
        <v>28</v>
      </c>
      <c r="G259">
        <v>1</v>
      </c>
      <c r="H259" s="16">
        <v>1</v>
      </c>
      <c r="I259" s="16">
        <v>1</v>
      </c>
      <c r="J259" s="16">
        <v>1980</v>
      </c>
      <c r="K259" s="16">
        <v>0</v>
      </c>
      <c r="L259" s="16">
        <v>0</v>
      </c>
      <c r="M259" s="16">
        <f>IF(TableauB15[[#This Row],[ETP_FH]]&gt;0,IF(TableauB15[[#This Row],[ETP]]=TableauB15[[#This Row],[ETP_FH]],1,IF(TableauB15[[#This Row],[ETP]]=1,TableauB15[[#This Row],[ETP_FH]],IFERROR((TableauB15[[#This Row],[ETP_FH]]/TableauB15[[#This Row],[ETP]]),0)*1)),0)</f>
        <v>1</v>
      </c>
      <c r="N259" s="16">
        <f>IF(TableauB15[[#This Row],[ETP_FH]]&lt;0.001,0,1)</f>
        <v>1</v>
      </c>
      <c r="O25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1980</v>
      </c>
      <c r="P25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259" s="170" t="str">
        <f>_xll.Assistant.XL.RIK_AC("INF04__;INF04@E=0,S=1253,G=0,T=0,P=0:@R=A,S=1260,V={0}:R=B,S=1018,V={1}:R=C,S=1092,V={2}:R=D,S=1014,V={3}:R=E,S=1260,V={4}:",$C$2,$P$14,$C$4,$D259,$B259)</f>
        <v/>
      </c>
      <c r="R259" s="16" t="str">
        <f>_xll.Assistant.XL.RIK_AC("INF04__;INF04@E=0,S=42,G=0,T=0,P=0:@R=A,S=1260,V={0}:R=B,S=1018,V={1}:R=C,S=1092,V={2}:R=D,S=1014,V={3}:R=E,S=1260,V={4}:",$C$2,$R$14,$C$4,$D259,$B259)</f>
        <v/>
      </c>
      <c r="S259" s="16" t="str">
        <f>_xll.Assistant.XL.RIK_AC("INF04__;INF04@E=0,S=1064,G=0,T=0,P=0:@R=A,S=1260,V={0}:R=B,S=1018,V={1}:R=C,S=1092,V={2}:R=D,S=1014,V={3}:R=E,S=1260,V={4}:",$C$2,$R$14,$C$4,$D259,$B259)</f>
        <v/>
      </c>
      <c r="T259" s="16" t="str">
        <f>_xll.Assistant.XL.RIK_AC("INF04__;INF04@E=0,S=49,G=0,T=0,P=0:@R=A,S=1260,V={0}:R=B,S=1018,V={1}:R=C,S=1092,V={2}:R=D,S=1014,V={3}:R=E,S=1260,V={4}:R=F,S=48,V={5}:",$C$2,$R$14,$C$4,$D259,$B259,T$14)</f>
        <v>Catégorie 1</v>
      </c>
      <c r="U259" s="16" t="str">
        <f>_xll.Assistant.XL.RIK_AC("INF04__;INF04@E=0,S=1076,G=0,T=0,P=0:@R=A,S=1260,V={0}:R=B,S=1018,V={1}:R=C,S=1092,V={2}:R=D,S=1014,V={3}:R=E,S=1260,V={4}:",$C$2,$R$14,$C$4,$D259,$B259)</f>
        <v/>
      </c>
      <c r="V259" s="16">
        <f>IFERROR(IF(TableauB15[[#This Row],[Rémunération annuelle ETP]]&gt;0,SUM(1/COUNTIF(TableauB15[Nom et Prénom],TableauB15[Nom et Prénom])),0),0)</f>
        <v>8.3333333333333329E-2</v>
      </c>
      <c r="W25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0" spans="2:23" x14ac:dyDescent="0.3">
      <c r="B260" s="15" t="s">
        <v>151</v>
      </c>
      <c r="C260" s="15">
        <v>201807</v>
      </c>
      <c r="D260" s="15" t="s">
        <v>214</v>
      </c>
      <c r="E260" s="15" t="s">
        <v>215</v>
      </c>
      <c r="F260" s="15" t="s">
        <v>28</v>
      </c>
      <c r="G260">
        <v>1</v>
      </c>
      <c r="H260" s="16">
        <v>1</v>
      </c>
      <c r="I260" s="16">
        <v>1</v>
      </c>
      <c r="J260" s="16">
        <v>2090</v>
      </c>
      <c r="K260" s="16">
        <v>0</v>
      </c>
      <c r="L260" s="16">
        <v>0</v>
      </c>
      <c r="M260" s="16">
        <f>IF(TableauB15[[#This Row],[ETP_FH]]&gt;0,IF(TableauB15[[#This Row],[ETP]]=TableauB15[[#This Row],[ETP_FH]],1,IF(TableauB15[[#This Row],[ETP]]=1,TableauB15[[#This Row],[ETP_FH]],IFERROR((TableauB15[[#This Row],[ETP_FH]]/TableauB15[[#This Row],[ETP]]),0)*1)),0)</f>
        <v>1</v>
      </c>
      <c r="N260" s="16">
        <f>IF(TableauB15[[#This Row],[ETP_FH]]&lt;0.001,0,1)</f>
        <v>1</v>
      </c>
      <c r="O26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2090</v>
      </c>
      <c r="P26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260" s="170" t="str">
        <f>_xll.Assistant.XL.RIK_AC("INF04__;INF04@E=0,S=1253,G=0,T=0,P=0:@R=A,S=1260,V={0}:R=B,S=1018,V={1}:R=C,S=1092,V={2}:R=D,S=1014,V={3}:R=E,S=1260,V={4}:",$C$2,$P$14,$C$4,$D260,$B260)</f>
        <v/>
      </c>
      <c r="R260" s="16" t="str">
        <f>_xll.Assistant.XL.RIK_AC("INF04__;INF04@E=0,S=42,G=0,T=0,P=0:@R=A,S=1260,V={0}:R=B,S=1018,V={1}:R=C,S=1092,V={2}:R=D,S=1014,V={3}:R=E,S=1260,V={4}:",$C$2,$R$14,$C$4,$D260,$B260)</f>
        <v/>
      </c>
      <c r="S260" s="16" t="str">
        <f>_xll.Assistant.XL.RIK_AC("INF04__;INF04@E=0,S=1064,G=0,T=0,P=0:@R=A,S=1260,V={0}:R=B,S=1018,V={1}:R=C,S=1092,V={2}:R=D,S=1014,V={3}:R=E,S=1260,V={4}:",$C$2,$R$14,$C$4,$D260,$B260)</f>
        <v/>
      </c>
      <c r="T260" s="16" t="str">
        <f>_xll.Assistant.XL.RIK_AC("INF04__;INF04@E=0,S=49,G=0,T=0,P=0:@R=A,S=1260,V={0}:R=B,S=1018,V={1}:R=C,S=1092,V={2}:R=D,S=1014,V={3}:R=E,S=1260,V={4}:R=F,S=48,V={5}:",$C$2,$R$14,$C$4,$D260,$B260,T$14)</f>
        <v>Catégorie 0</v>
      </c>
      <c r="U260" s="16" t="str">
        <f>_xll.Assistant.XL.RIK_AC("INF04__;INF04@E=0,S=1076,G=0,T=0,P=0:@R=A,S=1260,V={0}:R=B,S=1018,V={1}:R=C,S=1092,V={2}:R=D,S=1014,V={3}:R=E,S=1260,V={4}:",$C$2,$R$14,$C$4,$D260,$B260)</f>
        <v/>
      </c>
      <c r="V260" s="16">
        <f>IFERROR(IF(TableauB15[[#This Row],[Rémunération annuelle ETP]]&gt;0,SUM(1/COUNTIF(TableauB15[Nom et Prénom],TableauB15[Nom et Prénom])),0),0)</f>
        <v>0.125</v>
      </c>
      <c r="W26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1" spans="2:23" x14ac:dyDescent="0.3">
      <c r="B261" s="15" t="s">
        <v>151</v>
      </c>
      <c r="C261" s="15">
        <v>201808</v>
      </c>
      <c r="D261" s="15" t="s">
        <v>152</v>
      </c>
      <c r="E261" s="15" t="s">
        <v>153</v>
      </c>
      <c r="F261" s="15" t="s">
        <v>27</v>
      </c>
      <c r="G261">
        <v>1</v>
      </c>
      <c r="H261" s="16">
        <v>1</v>
      </c>
      <c r="I261" s="16">
        <v>1</v>
      </c>
      <c r="J261" s="16">
        <v>1210</v>
      </c>
      <c r="K261" s="16">
        <v>0</v>
      </c>
      <c r="L261" s="16">
        <v>0</v>
      </c>
      <c r="M261" s="16">
        <f>IF(TableauB15[[#This Row],[ETP_FH]]&gt;0,IF(TableauB15[[#This Row],[ETP]]=TableauB15[[#This Row],[ETP_FH]],1,IF(TableauB15[[#This Row],[ETP]]=1,TableauB15[[#This Row],[ETP_FH]],IFERROR((TableauB15[[#This Row],[ETP_FH]]/TableauB15[[#This Row],[ETP]]),0)*1)),0)</f>
        <v>1</v>
      </c>
      <c r="N261" s="16">
        <f>IF(TableauB15[[#This Row],[ETP_FH]]&lt;0.001,0,1)</f>
        <v>1</v>
      </c>
      <c r="O26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6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261" s="170" t="str">
        <f>_xll.Assistant.XL.RIK_AC("INF04__;INF04@E=0,S=1253,G=0,T=0,P=0:@R=A,S=1260,V={0}:R=B,S=1018,V={1}:R=C,S=1092,V={2}:R=D,S=1014,V={3}:R=E,S=1260,V={4}:",$C$2,$P$14,$C$4,$D261,$B261)</f>
        <v/>
      </c>
      <c r="R261" s="16" t="str">
        <f>_xll.Assistant.XL.RIK_AC("INF04__;INF04@E=0,S=42,G=0,T=0,P=0:@R=A,S=1260,V={0}:R=B,S=1018,V={1}:R=C,S=1092,V={2}:R=D,S=1014,V={3}:R=E,S=1260,V={4}:",$C$2,$R$14,$C$4,$D261,$B261)</f>
        <v/>
      </c>
      <c r="S261" s="16" t="str">
        <f>_xll.Assistant.XL.RIK_AC("INF04__;INF04@E=0,S=1064,G=0,T=0,P=0:@R=A,S=1260,V={0}:R=B,S=1018,V={1}:R=C,S=1092,V={2}:R=D,S=1014,V={3}:R=E,S=1260,V={4}:",$C$2,$R$14,$C$4,$D261,$B261)</f>
        <v/>
      </c>
      <c r="T261" s="16" t="str">
        <f>_xll.Assistant.XL.RIK_AC("INF04__;INF04@E=0,S=49,G=0,T=0,P=0:@R=A,S=1260,V={0}:R=B,S=1018,V={1}:R=C,S=1092,V={2}:R=D,S=1014,V={3}:R=E,S=1260,V={4}:R=F,S=48,V={5}:",$C$2,$R$14,$C$4,$D261,$B261,T$14)</f>
        <v>Catégorie 0</v>
      </c>
      <c r="U261" s="16" t="str">
        <f>_xll.Assistant.XL.RIK_AC("INF04__;INF04@E=0,S=1076,G=0,T=0,P=0:@R=A,S=1260,V={0}:R=B,S=1018,V={1}:R=C,S=1092,V={2}:R=D,S=1014,V={3}:R=E,S=1260,V={4}:",$C$2,$R$14,$C$4,$D261,$B261)</f>
        <v>100</v>
      </c>
      <c r="V261" s="16">
        <f>IFERROR(IF(TableauB15[[#This Row],[Rémunération annuelle ETP]]&gt;0,SUM(1/COUNTIF(TableauB15[Nom et Prénom],TableauB15[Nom et Prénom])),0),0)</f>
        <v>8.3333333333333329E-2</v>
      </c>
      <c r="W26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2" spans="2:23" x14ac:dyDescent="0.3">
      <c r="B262" s="15" t="s">
        <v>151</v>
      </c>
      <c r="C262" s="15">
        <v>201808</v>
      </c>
      <c r="D262" s="15" t="s">
        <v>154</v>
      </c>
      <c r="E262" s="15" t="s">
        <v>155</v>
      </c>
      <c r="F262" s="15" t="s">
        <v>28</v>
      </c>
      <c r="G262">
        <v>1</v>
      </c>
      <c r="H262" s="16">
        <v>1</v>
      </c>
      <c r="I262" s="16">
        <v>1</v>
      </c>
      <c r="J262" s="16">
        <v>1210</v>
      </c>
      <c r="K262" s="16">
        <v>0</v>
      </c>
      <c r="L262" s="16">
        <v>0</v>
      </c>
      <c r="M262" s="16">
        <f>IF(TableauB15[[#This Row],[ETP_FH]]&gt;0,IF(TableauB15[[#This Row],[ETP]]=TableauB15[[#This Row],[ETP_FH]],1,IF(TableauB15[[#This Row],[ETP]]=1,TableauB15[[#This Row],[ETP_FH]],IFERROR((TableauB15[[#This Row],[ETP_FH]]/TableauB15[[#This Row],[ETP]]),0)*1)),0)</f>
        <v>1</v>
      </c>
      <c r="N262" s="16">
        <f>IF(TableauB15[[#This Row],[ETP_FH]]&lt;0.001,0,1)</f>
        <v>1</v>
      </c>
      <c r="O26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6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262" s="170" t="str">
        <f>_xll.Assistant.XL.RIK_AC("INF04__;INF04@E=0,S=1253,G=0,T=0,P=0:@R=A,S=1260,V={0}:R=B,S=1018,V={1}:R=C,S=1092,V={2}:R=D,S=1014,V={3}:R=E,S=1260,V={4}:",$C$2,$P$14,$C$4,$D262,$B262)</f>
        <v/>
      </c>
      <c r="R262" s="16" t="str">
        <f>_xll.Assistant.XL.RIK_AC("INF04__;INF04@E=0,S=42,G=0,T=0,P=0:@R=A,S=1260,V={0}:R=B,S=1018,V={1}:R=C,S=1092,V={2}:R=D,S=1014,V={3}:R=E,S=1260,V={4}:",$C$2,$R$14,$C$4,$D262,$B262)</f>
        <v/>
      </c>
      <c r="S262" s="16" t="str">
        <f>_xll.Assistant.XL.RIK_AC("INF04__;INF04@E=0,S=1064,G=0,T=0,P=0:@R=A,S=1260,V={0}:R=B,S=1018,V={1}:R=C,S=1092,V={2}:R=D,S=1014,V={3}:R=E,S=1260,V={4}:",$C$2,$R$14,$C$4,$D262,$B262)</f>
        <v/>
      </c>
      <c r="T262" s="16" t="str">
        <f>_xll.Assistant.XL.RIK_AC("INF04__;INF04@E=0,S=49,G=0,T=0,P=0:@R=A,S=1260,V={0}:R=B,S=1018,V={1}:R=C,S=1092,V={2}:R=D,S=1014,V={3}:R=E,S=1260,V={4}:R=F,S=48,V={5}:",$C$2,$R$14,$C$4,$D262,$B262,T$14)</f>
        <v>Catégorie 0</v>
      </c>
      <c r="U262" s="16" t="str">
        <f>_xll.Assistant.XL.RIK_AC("INF04__;INF04@E=0,S=1076,G=0,T=0,P=0:@R=A,S=1260,V={0}:R=B,S=1018,V={1}:R=C,S=1092,V={2}:R=D,S=1014,V={3}:R=E,S=1260,V={4}:",$C$2,$R$14,$C$4,$D262,$B262)</f>
        <v/>
      </c>
      <c r="V262" s="16">
        <f>IFERROR(IF(TableauB15[[#This Row],[Rémunération annuelle ETP]]&gt;0,SUM(1/COUNTIF(TableauB15[Nom et Prénom],TableauB15[Nom et Prénom])),0),0)</f>
        <v>8.3333333333333329E-2</v>
      </c>
      <c r="W26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3" spans="2:23" x14ac:dyDescent="0.3">
      <c r="B263" s="15" t="s">
        <v>151</v>
      </c>
      <c r="C263" s="15">
        <v>201808</v>
      </c>
      <c r="D263" s="15" t="s">
        <v>245</v>
      </c>
      <c r="E263" s="15" t="s">
        <v>246</v>
      </c>
      <c r="F263" s="15" t="s">
        <v>27</v>
      </c>
      <c r="G263">
        <v>1</v>
      </c>
      <c r="H263" s="16">
        <v>1</v>
      </c>
      <c r="I263" s="16">
        <v>0</v>
      </c>
      <c r="J263" s="16">
        <v>2310</v>
      </c>
      <c r="K263" s="16">
        <v>0</v>
      </c>
      <c r="L263" s="16">
        <v>0</v>
      </c>
      <c r="M263" s="16">
        <f>IF(TableauB15[[#This Row],[ETP_FH]]&gt;0,IF(TableauB15[[#This Row],[ETP]]=TableauB15[[#This Row],[ETP_FH]],1,IF(TableauB15[[#This Row],[ETP]]=1,TableauB15[[#This Row],[ETP_FH]],IFERROR((TableauB15[[#This Row],[ETP_FH]]/TableauB15[[#This Row],[ETP]]),0)*1)),0)</f>
        <v>0</v>
      </c>
      <c r="N263" s="16">
        <f>IF(TableauB15[[#This Row],[ETP_FH]]&lt;0.001,0,1)</f>
        <v>0</v>
      </c>
      <c r="O26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6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263" s="170" t="str">
        <f>_xll.Assistant.XL.RIK_AC("INF04__;INF04@E=0,S=1253,G=0,T=0,P=0:@R=A,S=1260,V={0}:R=B,S=1018,V={1}:R=C,S=1092,V={2}:R=D,S=1014,V={3}:R=E,S=1260,V={4}:",$C$2,$P$14,$C$4,$D263,$B263)</f>
        <v/>
      </c>
      <c r="R263" s="16" t="str">
        <f>_xll.Assistant.XL.RIK_AC("INF04__;INF04@E=0,S=42,G=0,T=0,P=0:@R=A,S=1260,V={0}:R=B,S=1018,V={1}:R=C,S=1092,V={2}:R=D,S=1014,V={3}:R=E,S=1260,V={4}:",$C$2,$R$14,$C$4,$D263,$B263)</f>
        <v/>
      </c>
      <c r="S263" s="16" t="str">
        <f>_xll.Assistant.XL.RIK_AC("INF04__;INF04@E=0,S=1064,G=0,T=0,P=0:@R=A,S=1260,V={0}:R=B,S=1018,V={1}:R=C,S=1092,V={2}:R=D,S=1014,V={3}:R=E,S=1260,V={4}:",$C$2,$R$14,$C$4,$D263,$B263)</f>
        <v/>
      </c>
      <c r="T263" s="16" t="str">
        <f>_xll.Assistant.XL.RIK_AC("INF04__;INF04@E=0,S=49,G=0,T=0,P=0:@R=A,S=1260,V={0}:R=B,S=1018,V={1}:R=C,S=1092,V={2}:R=D,S=1014,V={3}:R=E,S=1260,V={4}:R=F,S=48,V={5}:",$C$2,$R$14,$C$4,$D263,$B263,T$14)</f>
        <v>Catégorie 0</v>
      </c>
      <c r="U263" s="16" t="str">
        <f>_xll.Assistant.XL.RIK_AC("INF04__;INF04@E=0,S=1076,G=0,T=0,P=0:@R=A,S=1260,V={0}:R=B,S=1018,V={1}:R=C,S=1092,V={2}:R=D,S=1014,V={3}:R=E,S=1260,V={4}:",$C$2,$R$14,$C$4,$D263,$B263)</f>
        <v/>
      </c>
      <c r="V263" s="16">
        <f>IFERROR(IF(TableauB15[[#This Row],[Rémunération annuelle ETP]]&gt;0,SUM(1/COUNTIF(TableauB15[Nom et Prénom],TableauB15[Nom et Prénom])),0),0)</f>
        <v>0</v>
      </c>
      <c r="W26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4" spans="2:23" x14ac:dyDescent="0.3">
      <c r="B264" s="15" t="s">
        <v>151</v>
      </c>
      <c r="C264" s="15">
        <v>201808</v>
      </c>
      <c r="D264" s="15" t="s">
        <v>156</v>
      </c>
      <c r="E264" s="15" t="s">
        <v>157</v>
      </c>
      <c r="F264" s="15" t="s">
        <v>27</v>
      </c>
      <c r="G264">
        <v>1</v>
      </c>
      <c r="H264" s="16">
        <v>1</v>
      </c>
      <c r="I264" s="16">
        <v>1</v>
      </c>
      <c r="J264" s="16">
        <v>2730</v>
      </c>
      <c r="K264" s="16">
        <v>0</v>
      </c>
      <c r="L264" s="16">
        <v>0</v>
      </c>
      <c r="M264" s="16">
        <f>IF(TableauB15[[#This Row],[ETP_FH]]&gt;0,IF(TableauB15[[#This Row],[ETP]]=TableauB15[[#This Row],[ETP_FH]],1,IF(TableauB15[[#This Row],[ETP]]=1,TableauB15[[#This Row],[ETP_FH]],IFERROR((TableauB15[[#This Row],[ETP_FH]]/TableauB15[[#This Row],[ETP]]),0)*1)),0)</f>
        <v>1</v>
      </c>
      <c r="N264" s="16">
        <f>IF(TableauB15[[#This Row],[ETP_FH]]&lt;0.001,0,1)</f>
        <v>1</v>
      </c>
      <c r="O26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26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64" s="170" t="str">
        <f>_xll.Assistant.XL.RIK_AC("INF04__;INF04@E=0,S=1253,G=0,T=0,P=0:@R=A,S=1260,V={0}:R=B,S=1018,V={1}:R=C,S=1092,V={2}:R=D,S=1014,V={3}:R=E,S=1260,V={4}:",$C$2,$P$14,$C$4,$D264,$B264)</f>
        <v/>
      </c>
      <c r="R264" s="16" t="str">
        <f>_xll.Assistant.XL.RIK_AC("INF04__;INF04@E=0,S=42,G=0,T=0,P=0:@R=A,S=1260,V={0}:R=B,S=1018,V={1}:R=C,S=1092,V={2}:R=D,S=1014,V={3}:R=E,S=1260,V={4}:",$C$2,$R$14,$C$4,$D264,$B264)</f>
        <v/>
      </c>
      <c r="S264" s="16" t="str">
        <f>_xll.Assistant.XL.RIK_AC("INF04__;INF04@E=0,S=1064,G=0,T=0,P=0:@R=A,S=1260,V={0}:R=B,S=1018,V={1}:R=C,S=1092,V={2}:R=D,S=1014,V={3}:R=E,S=1260,V={4}:",$C$2,$R$14,$C$4,$D264,$B264)</f>
        <v/>
      </c>
      <c r="T264" s="16" t="str">
        <f>_xll.Assistant.XL.RIK_AC("INF04__;INF04@E=0,S=49,G=0,T=0,P=0:@R=A,S=1260,V={0}:R=B,S=1018,V={1}:R=C,S=1092,V={2}:R=D,S=1014,V={3}:R=E,S=1260,V={4}:R=F,S=48,V={5}:",$C$2,$R$14,$C$4,$D264,$B264,T$14)</f>
        <v>Catégorie 0</v>
      </c>
      <c r="U264" s="16" t="str">
        <f>_xll.Assistant.XL.RIK_AC("INF04__;INF04@E=0,S=1076,G=0,T=0,P=0:@R=A,S=1260,V={0}:R=B,S=1018,V={1}:R=C,S=1092,V={2}:R=D,S=1014,V={3}:R=E,S=1260,V={4}:",$C$2,$R$14,$C$4,$D264,$B264)</f>
        <v/>
      </c>
      <c r="V264" s="16">
        <f>IFERROR(IF(TableauB15[[#This Row],[Rémunération annuelle ETP]]&gt;0,SUM(1/COUNTIF(TableauB15[Nom et Prénom],TableauB15[Nom et Prénom])),0),0)</f>
        <v>8.3333333333333329E-2</v>
      </c>
      <c r="W26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5" spans="2:23" x14ac:dyDescent="0.3">
      <c r="B265" s="15" t="s">
        <v>151</v>
      </c>
      <c r="C265" s="15">
        <v>201808</v>
      </c>
      <c r="D265" s="15" t="s">
        <v>158</v>
      </c>
      <c r="E265" s="15" t="s">
        <v>159</v>
      </c>
      <c r="F265" s="15" t="s">
        <v>27</v>
      </c>
      <c r="G265">
        <v>1</v>
      </c>
      <c r="H265" s="16">
        <v>1</v>
      </c>
      <c r="I265" s="16">
        <v>1</v>
      </c>
      <c r="J265" s="16">
        <v>2640</v>
      </c>
      <c r="K265" s="16">
        <v>0</v>
      </c>
      <c r="L265" s="16">
        <v>0</v>
      </c>
      <c r="M265" s="16">
        <f>IF(TableauB15[[#This Row],[ETP_FH]]&gt;0,IF(TableauB15[[#This Row],[ETP]]=TableauB15[[#This Row],[ETP_FH]],1,IF(TableauB15[[#This Row],[ETP]]=1,TableauB15[[#This Row],[ETP_FH]],IFERROR((TableauB15[[#This Row],[ETP_FH]]/TableauB15[[#This Row],[ETP]]),0)*1)),0)</f>
        <v>1</v>
      </c>
      <c r="N265" s="16">
        <f>IF(TableauB15[[#This Row],[ETP_FH]]&lt;0.001,0,1)</f>
        <v>1</v>
      </c>
      <c r="O26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26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65" s="170" t="str">
        <f>_xll.Assistant.XL.RIK_AC("INF04__;INF04@E=0,S=1253,G=0,T=0,P=0:@R=A,S=1260,V={0}:R=B,S=1018,V={1}:R=C,S=1092,V={2}:R=D,S=1014,V={3}:R=E,S=1260,V={4}:",$C$2,$P$14,$C$4,$D265,$B265)</f>
        <v/>
      </c>
      <c r="R265" s="16" t="str">
        <f>_xll.Assistant.XL.RIK_AC("INF04__;INF04@E=0,S=42,G=0,T=0,P=0:@R=A,S=1260,V={0}:R=B,S=1018,V={1}:R=C,S=1092,V={2}:R=D,S=1014,V={3}:R=E,S=1260,V={4}:",$C$2,$R$14,$C$4,$D265,$B265)</f>
        <v/>
      </c>
      <c r="S265" s="16" t="str">
        <f>_xll.Assistant.XL.RIK_AC("INF04__;INF04@E=0,S=1064,G=0,T=0,P=0:@R=A,S=1260,V={0}:R=B,S=1018,V={1}:R=C,S=1092,V={2}:R=D,S=1014,V={3}:R=E,S=1260,V={4}:",$C$2,$R$14,$C$4,$D265,$B265)</f>
        <v/>
      </c>
      <c r="T265" s="16" t="str">
        <f>_xll.Assistant.XL.RIK_AC("INF04__;INF04@E=0,S=49,G=0,T=0,P=0:@R=A,S=1260,V={0}:R=B,S=1018,V={1}:R=C,S=1092,V={2}:R=D,S=1014,V={3}:R=E,S=1260,V={4}:R=F,S=48,V={5}:",$C$2,$R$14,$C$4,$D265,$B265,T$14)</f>
        <v>Catégorie 0</v>
      </c>
      <c r="U265" s="16" t="str">
        <f>_xll.Assistant.XL.RIK_AC("INF04__;INF04@E=0,S=1076,G=0,T=0,P=0:@R=A,S=1260,V={0}:R=B,S=1018,V={1}:R=C,S=1092,V={2}:R=D,S=1014,V={3}:R=E,S=1260,V={4}:",$C$2,$R$14,$C$4,$D265,$B265)</f>
        <v/>
      </c>
      <c r="V265" s="16">
        <f>IFERROR(IF(TableauB15[[#This Row],[Rémunération annuelle ETP]]&gt;0,SUM(1/COUNTIF(TableauB15[Nom et Prénom],TableauB15[Nom et Prénom])),0),0)</f>
        <v>8.3333333333333329E-2</v>
      </c>
      <c r="W26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6" spans="2:23" x14ac:dyDescent="0.3">
      <c r="B266" s="15" t="s">
        <v>151</v>
      </c>
      <c r="C266" s="15">
        <v>201808</v>
      </c>
      <c r="D266" s="15" t="s">
        <v>160</v>
      </c>
      <c r="E266" s="15" t="s">
        <v>161</v>
      </c>
      <c r="F266" s="15" t="s">
        <v>28</v>
      </c>
      <c r="G266">
        <v>1</v>
      </c>
      <c r="H266" s="16">
        <v>1</v>
      </c>
      <c r="I266" s="16">
        <v>1</v>
      </c>
      <c r="J266" s="16">
        <v>2750</v>
      </c>
      <c r="K266" s="16">
        <v>0</v>
      </c>
      <c r="L266" s="16">
        <v>0</v>
      </c>
      <c r="M266" s="16">
        <f>IF(TableauB15[[#This Row],[ETP_FH]]&gt;0,IF(TableauB15[[#This Row],[ETP]]=TableauB15[[#This Row],[ETP_FH]],1,IF(TableauB15[[#This Row],[ETP]]=1,TableauB15[[#This Row],[ETP_FH]],IFERROR((TableauB15[[#This Row],[ETP_FH]]/TableauB15[[#This Row],[ETP]]),0)*1)),0)</f>
        <v>1</v>
      </c>
      <c r="N266" s="16">
        <f>IF(TableauB15[[#This Row],[ETP_FH]]&lt;0.001,0,1)</f>
        <v>1</v>
      </c>
      <c r="O26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6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66" s="170" t="str">
        <f>_xll.Assistant.XL.RIK_AC("INF04__;INF04@E=0,S=1253,G=0,T=0,P=0:@R=A,S=1260,V={0}:R=B,S=1018,V={1}:R=C,S=1092,V={2}:R=D,S=1014,V={3}:R=E,S=1260,V={4}:",$C$2,$P$14,$C$4,$D266,$B266)</f>
        <v/>
      </c>
      <c r="R266" s="16" t="str">
        <f>_xll.Assistant.XL.RIK_AC("INF04__;INF04@E=0,S=42,G=0,T=0,P=0:@R=A,S=1260,V={0}:R=B,S=1018,V={1}:R=C,S=1092,V={2}:R=D,S=1014,V={3}:R=E,S=1260,V={4}:",$C$2,$R$14,$C$4,$D266,$B266)</f>
        <v/>
      </c>
      <c r="S266" s="16" t="str">
        <f>_xll.Assistant.XL.RIK_AC("INF04__;INF04@E=0,S=1064,G=0,T=0,P=0:@R=A,S=1260,V={0}:R=B,S=1018,V={1}:R=C,S=1092,V={2}:R=D,S=1014,V={3}:R=E,S=1260,V={4}:",$C$2,$R$14,$C$4,$D266,$B266)</f>
        <v/>
      </c>
      <c r="T266" s="16" t="str">
        <f>_xll.Assistant.XL.RIK_AC("INF04__;INF04@E=0,S=49,G=0,T=0,P=0:@R=A,S=1260,V={0}:R=B,S=1018,V={1}:R=C,S=1092,V={2}:R=D,S=1014,V={3}:R=E,S=1260,V={4}:R=F,S=48,V={5}:",$C$2,$R$14,$C$4,$D266,$B266,T$14)</f>
        <v>Catégorie 0</v>
      </c>
      <c r="U266" s="16" t="str">
        <f>_xll.Assistant.XL.RIK_AC("INF04__;INF04@E=0,S=1076,G=0,T=0,P=0:@R=A,S=1260,V={0}:R=B,S=1018,V={1}:R=C,S=1092,V={2}:R=D,S=1014,V={3}:R=E,S=1260,V={4}:",$C$2,$R$14,$C$4,$D266,$B266)</f>
        <v/>
      </c>
      <c r="V266" s="16">
        <f>IFERROR(IF(TableauB15[[#This Row],[Rémunération annuelle ETP]]&gt;0,SUM(1/COUNTIF(TableauB15[Nom et Prénom],TableauB15[Nom et Prénom])),0),0)</f>
        <v>8.3333333333333329E-2</v>
      </c>
      <c r="W26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7" spans="2:23" x14ac:dyDescent="0.3">
      <c r="B267" s="15" t="s">
        <v>151</v>
      </c>
      <c r="C267" s="15">
        <v>201808</v>
      </c>
      <c r="D267" s="15" t="s">
        <v>162</v>
      </c>
      <c r="E267" s="15" t="s">
        <v>163</v>
      </c>
      <c r="F267" s="15" t="s">
        <v>27</v>
      </c>
      <c r="G267">
        <v>1</v>
      </c>
      <c r="H267" s="16">
        <v>1</v>
      </c>
      <c r="I267" s="16">
        <v>0</v>
      </c>
      <c r="J267" s="16">
        <v>2420</v>
      </c>
      <c r="K267" s="16">
        <v>0</v>
      </c>
      <c r="L267" s="16">
        <v>0</v>
      </c>
      <c r="M267" s="16">
        <f>IF(TableauB15[[#This Row],[ETP_FH]]&gt;0,IF(TableauB15[[#This Row],[ETP]]=TableauB15[[#This Row],[ETP_FH]],1,IF(TableauB15[[#This Row],[ETP]]=1,TableauB15[[#This Row],[ETP_FH]],IFERROR((TableauB15[[#This Row],[ETP_FH]]/TableauB15[[#This Row],[ETP]]),0)*1)),0)</f>
        <v>0</v>
      </c>
      <c r="N267" s="16">
        <f>IF(TableauB15[[#This Row],[ETP_FH]]&lt;0.001,0,1)</f>
        <v>0</v>
      </c>
      <c r="O26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6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267" s="170" t="str">
        <f>_xll.Assistant.XL.RIK_AC("INF04__;INF04@E=0,S=1253,G=0,T=0,P=0:@R=A,S=1260,V={0}:R=B,S=1018,V={1}:R=C,S=1092,V={2}:R=D,S=1014,V={3}:R=E,S=1260,V={4}:",$C$2,$P$14,$C$4,$D267,$B267)</f>
        <v/>
      </c>
      <c r="R267" s="16" t="str">
        <f>_xll.Assistant.XL.RIK_AC("INF04__;INF04@E=0,S=42,G=0,T=0,P=0:@R=A,S=1260,V={0}:R=B,S=1018,V={1}:R=C,S=1092,V={2}:R=D,S=1014,V={3}:R=E,S=1260,V={4}:",$C$2,$R$14,$C$4,$D267,$B267)</f>
        <v/>
      </c>
      <c r="S267" s="16" t="str">
        <f>_xll.Assistant.XL.RIK_AC("INF04__;INF04@E=0,S=1064,G=0,T=0,P=0:@R=A,S=1260,V={0}:R=B,S=1018,V={1}:R=C,S=1092,V={2}:R=D,S=1014,V={3}:R=E,S=1260,V={4}:",$C$2,$R$14,$C$4,$D267,$B267)</f>
        <v/>
      </c>
      <c r="T267" s="16" t="str">
        <f>_xll.Assistant.XL.RIK_AC("INF04__;INF04@E=0,S=49,G=0,T=0,P=0:@R=A,S=1260,V={0}:R=B,S=1018,V={1}:R=C,S=1092,V={2}:R=D,S=1014,V={3}:R=E,S=1260,V={4}:R=F,S=48,V={5}:",$C$2,$R$14,$C$4,$D267,$B267,T$14)</f>
        <v>Catégorie 0</v>
      </c>
      <c r="U267" s="16" t="str">
        <f>_xll.Assistant.XL.RIK_AC("INF04__;INF04@E=0,S=1076,G=0,T=0,P=0:@R=A,S=1260,V={0}:R=B,S=1018,V={1}:R=C,S=1092,V={2}:R=D,S=1014,V={3}:R=E,S=1260,V={4}:",$C$2,$R$14,$C$4,$D267,$B267)</f>
        <v/>
      </c>
      <c r="V267" s="16">
        <f>IFERROR(IF(TableauB15[[#This Row],[Rémunération annuelle ETP]]&gt;0,SUM(1/COUNTIF(TableauB15[Nom et Prénom],TableauB15[Nom et Prénom])),0),0)</f>
        <v>8.3333333333333329E-2</v>
      </c>
      <c r="W26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8" spans="2:23" x14ac:dyDescent="0.3">
      <c r="B268" s="15" t="s">
        <v>151</v>
      </c>
      <c r="C268" s="15">
        <v>201808</v>
      </c>
      <c r="D268" s="15" t="s">
        <v>164</v>
      </c>
      <c r="E268" s="15" t="s">
        <v>165</v>
      </c>
      <c r="F268" s="15" t="s">
        <v>27</v>
      </c>
      <c r="G268">
        <v>1</v>
      </c>
      <c r="H268" s="16">
        <v>1</v>
      </c>
      <c r="I268" s="16">
        <v>1</v>
      </c>
      <c r="J268" s="16">
        <v>2730</v>
      </c>
      <c r="K268" s="16">
        <v>0</v>
      </c>
      <c r="L268" s="16">
        <v>0</v>
      </c>
      <c r="M268" s="16">
        <f>IF(TableauB15[[#This Row],[ETP_FH]]&gt;0,IF(TableauB15[[#This Row],[ETP]]=TableauB15[[#This Row],[ETP_FH]],1,IF(TableauB15[[#This Row],[ETP]]=1,TableauB15[[#This Row],[ETP_FH]],IFERROR((TableauB15[[#This Row],[ETP_FH]]/TableauB15[[#This Row],[ETP]]),0)*1)),0)</f>
        <v>1</v>
      </c>
      <c r="N268" s="16">
        <f>IF(TableauB15[[#This Row],[ETP_FH]]&lt;0.001,0,1)</f>
        <v>1</v>
      </c>
      <c r="O26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26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68" s="170" t="str">
        <f>_xll.Assistant.XL.RIK_AC("INF04__;INF04@E=0,S=1253,G=0,T=0,P=0:@R=A,S=1260,V={0}:R=B,S=1018,V={1}:R=C,S=1092,V={2}:R=D,S=1014,V={3}:R=E,S=1260,V={4}:",$C$2,$P$14,$C$4,$D268,$B268)</f>
        <v/>
      </c>
      <c r="R268" s="16" t="str">
        <f>_xll.Assistant.XL.RIK_AC("INF04__;INF04@E=0,S=42,G=0,T=0,P=0:@R=A,S=1260,V={0}:R=B,S=1018,V={1}:R=C,S=1092,V={2}:R=D,S=1014,V={3}:R=E,S=1260,V={4}:",$C$2,$R$14,$C$4,$D268,$B268)</f>
        <v/>
      </c>
      <c r="S268" s="16" t="str">
        <f>_xll.Assistant.XL.RIK_AC("INF04__;INF04@E=0,S=1064,G=0,T=0,P=0:@R=A,S=1260,V={0}:R=B,S=1018,V={1}:R=C,S=1092,V={2}:R=D,S=1014,V={3}:R=E,S=1260,V={4}:",$C$2,$R$14,$C$4,$D268,$B268)</f>
        <v/>
      </c>
      <c r="T268" s="16" t="str">
        <f>_xll.Assistant.XL.RIK_AC("INF04__;INF04@E=0,S=49,G=0,T=0,P=0:@R=A,S=1260,V={0}:R=B,S=1018,V={1}:R=C,S=1092,V={2}:R=D,S=1014,V={3}:R=E,S=1260,V={4}:R=F,S=48,V={5}:",$C$2,$R$14,$C$4,$D268,$B268,T$14)</f>
        <v>Catégorie 1</v>
      </c>
      <c r="U268" s="16" t="str">
        <f>_xll.Assistant.XL.RIK_AC("INF04__;INF04@E=0,S=1076,G=0,T=0,P=0:@R=A,S=1260,V={0}:R=B,S=1018,V={1}:R=C,S=1092,V={2}:R=D,S=1014,V={3}:R=E,S=1260,V={4}:",$C$2,$R$14,$C$4,$D268,$B268)</f>
        <v/>
      </c>
      <c r="V268" s="16">
        <f>IFERROR(IF(TableauB15[[#This Row],[Rémunération annuelle ETP]]&gt;0,SUM(1/COUNTIF(TableauB15[Nom et Prénom],TableauB15[Nom et Prénom])),0),0)</f>
        <v>8.3333333333333329E-2</v>
      </c>
      <c r="W26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69" spans="2:23" x14ac:dyDescent="0.3">
      <c r="B269" s="15" t="s">
        <v>151</v>
      </c>
      <c r="C269" s="15">
        <v>201808</v>
      </c>
      <c r="D269" s="15" t="s">
        <v>166</v>
      </c>
      <c r="E269" s="15" t="s">
        <v>167</v>
      </c>
      <c r="F269" s="15" t="s">
        <v>28</v>
      </c>
      <c r="G269">
        <v>1</v>
      </c>
      <c r="H269" s="16">
        <v>1</v>
      </c>
      <c r="I269" s="16">
        <v>1</v>
      </c>
      <c r="J269" s="16">
        <v>2640</v>
      </c>
      <c r="K269" s="16">
        <v>0</v>
      </c>
      <c r="L269" s="16">
        <v>0</v>
      </c>
      <c r="M269" s="16">
        <f>IF(TableauB15[[#This Row],[ETP_FH]]&gt;0,IF(TableauB15[[#This Row],[ETP]]=TableauB15[[#This Row],[ETP_FH]],1,IF(TableauB15[[#This Row],[ETP]]=1,TableauB15[[#This Row],[ETP_FH]],IFERROR((TableauB15[[#This Row],[ETP_FH]]/TableauB15[[#This Row],[ETP]]),0)*1)),0)</f>
        <v>1</v>
      </c>
      <c r="N269" s="16">
        <f>IF(TableauB15[[#This Row],[ETP_FH]]&lt;0.001,0,1)</f>
        <v>1</v>
      </c>
      <c r="O26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26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69" s="170" t="str">
        <f>_xll.Assistant.XL.RIK_AC("INF04__;INF04@E=0,S=1253,G=0,T=0,P=0:@R=A,S=1260,V={0}:R=B,S=1018,V={1}:R=C,S=1092,V={2}:R=D,S=1014,V={3}:R=E,S=1260,V={4}:",$C$2,$P$14,$C$4,$D269,$B269)</f>
        <v/>
      </c>
      <c r="R269" s="16" t="str">
        <f>_xll.Assistant.XL.RIK_AC("INF04__;INF04@E=0,S=42,G=0,T=0,P=0:@R=A,S=1260,V={0}:R=B,S=1018,V={1}:R=C,S=1092,V={2}:R=D,S=1014,V={3}:R=E,S=1260,V={4}:",$C$2,$R$14,$C$4,$D269,$B269)</f>
        <v/>
      </c>
      <c r="S269" s="16" t="str">
        <f>_xll.Assistant.XL.RIK_AC("INF04__;INF04@E=0,S=1064,G=0,T=0,P=0:@R=A,S=1260,V={0}:R=B,S=1018,V={1}:R=C,S=1092,V={2}:R=D,S=1014,V={3}:R=E,S=1260,V={4}:",$C$2,$R$14,$C$4,$D269,$B269)</f>
        <v/>
      </c>
      <c r="T269" s="16" t="str">
        <f>_xll.Assistant.XL.RIK_AC("INF04__;INF04@E=0,S=49,G=0,T=0,P=0:@R=A,S=1260,V={0}:R=B,S=1018,V={1}:R=C,S=1092,V={2}:R=D,S=1014,V={3}:R=E,S=1260,V={4}:R=F,S=48,V={5}:",$C$2,$R$14,$C$4,$D269,$B269,T$14)</f>
        <v>Catégorie 1</v>
      </c>
      <c r="U269" s="16" t="str">
        <f>_xll.Assistant.XL.RIK_AC("INF04__;INF04@E=0,S=1076,G=0,T=0,P=0:@R=A,S=1260,V={0}:R=B,S=1018,V={1}:R=C,S=1092,V={2}:R=D,S=1014,V={3}:R=E,S=1260,V={4}:",$C$2,$R$14,$C$4,$D269,$B269)</f>
        <v/>
      </c>
      <c r="V269" s="16">
        <f>IFERROR(IF(TableauB15[[#This Row],[Rémunération annuelle ETP]]&gt;0,SUM(1/COUNTIF(TableauB15[Nom et Prénom],TableauB15[Nom et Prénom])),0),0)</f>
        <v>8.3333333333333329E-2</v>
      </c>
      <c r="W26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0" spans="2:23" x14ac:dyDescent="0.3">
      <c r="B270" s="15" t="s">
        <v>151</v>
      </c>
      <c r="C270" s="15">
        <v>201808</v>
      </c>
      <c r="D270" s="15" t="s">
        <v>168</v>
      </c>
      <c r="E270" s="15" t="s">
        <v>169</v>
      </c>
      <c r="F270" s="15" t="s">
        <v>28</v>
      </c>
      <c r="G270">
        <v>1</v>
      </c>
      <c r="H270" s="16">
        <v>1</v>
      </c>
      <c r="I270" s="16">
        <v>1</v>
      </c>
      <c r="J270" s="16">
        <v>2750</v>
      </c>
      <c r="K270" s="16">
        <v>0</v>
      </c>
      <c r="L270" s="16">
        <v>0</v>
      </c>
      <c r="M270" s="16">
        <f>IF(TableauB15[[#This Row],[ETP_FH]]&gt;0,IF(TableauB15[[#This Row],[ETP]]=TableauB15[[#This Row],[ETP_FH]],1,IF(TableauB15[[#This Row],[ETP]]=1,TableauB15[[#This Row],[ETP_FH]],IFERROR((TableauB15[[#This Row],[ETP_FH]]/TableauB15[[#This Row],[ETP]]),0)*1)),0)</f>
        <v>1</v>
      </c>
      <c r="N270" s="16">
        <f>IF(TableauB15[[#This Row],[ETP_FH]]&lt;0.001,0,1)</f>
        <v>1</v>
      </c>
      <c r="O27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7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70" s="170" t="str">
        <f>_xll.Assistant.XL.RIK_AC("INF04__;INF04@E=0,S=1253,G=0,T=0,P=0:@R=A,S=1260,V={0}:R=B,S=1018,V={1}:R=C,S=1092,V={2}:R=D,S=1014,V={3}:R=E,S=1260,V={4}:",$C$2,$P$14,$C$4,$D270,$B270)</f>
        <v/>
      </c>
      <c r="R270" s="16" t="str">
        <f>_xll.Assistant.XL.RIK_AC("INF04__;INF04@E=0,S=42,G=0,T=0,P=0:@R=A,S=1260,V={0}:R=B,S=1018,V={1}:R=C,S=1092,V={2}:R=D,S=1014,V={3}:R=E,S=1260,V={4}:",$C$2,$R$14,$C$4,$D270,$B270)</f>
        <v>Employé</v>
      </c>
      <c r="S270" s="16" t="str">
        <f>_xll.Assistant.XL.RIK_AC("INF04__;INF04@E=0,S=1064,G=0,T=0,P=0:@R=A,S=1260,V={0}:R=B,S=1018,V={1}:R=C,S=1092,V={2}:R=D,S=1014,V={3}:R=E,S=1260,V={4}:",$C$2,$R$14,$C$4,$D270,$B270)</f>
        <v/>
      </c>
      <c r="T270" s="16" t="str">
        <f>_xll.Assistant.XL.RIK_AC("INF04__;INF04@E=0,S=49,G=0,T=0,P=0:@R=A,S=1260,V={0}:R=B,S=1018,V={1}:R=C,S=1092,V={2}:R=D,S=1014,V={3}:R=E,S=1260,V={4}:R=F,S=48,V={5}:",$C$2,$R$14,$C$4,$D270,$B270,T$14)</f>
        <v>Catégorie 1</v>
      </c>
      <c r="U270" s="16" t="str">
        <f>_xll.Assistant.XL.RIK_AC("INF04__;INF04@E=0,S=1076,G=0,T=0,P=0:@R=A,S=1260,V={0}:R=B,S=1018,V={1}:R=C,S=1092,V={2}:R=D,S=1014,V={3}:R=E,S=1260,V={4}:",$C$2,$R$14,$C$4,$D270,$B270)</f>
        <v/>
      </c>
      <c r="V270" s="16">
        <f>IFERROR(IF(TableauB15[[#This Row],[Rémunération annuelle ETP]]&gt;0,SUM(1/COUNTIF(TableauB15[Nom et Prénom],TableauB15[Nom et Prénom])),0),0)</f>
        <v>8.3333333333333329E-2</v>
      </c>
      <c r="W27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1" spans="2:23" x14ac:dyDescent="0.3">
      <c r="B271" s="15" t="s">
        <v>151</v>
      </c>
      <c r="C271" s="15">
        <v>201808</v>
      </c>
      <c r="D271" s="15" t="s">
        <v>170</v>
      </c>
      <c r="E271" s="15" t="s">
        <v>171</v>
      </c>
      <c r="F271" s="15" t="s">
        <v>28</v>
      </c>
      <c r="G271">
        <v>1</v>
      </c>
      <c r="H271" s="16">
        <v>1</v>
      </c>
      <c r="I271" s="16">
        <v>1</v>
      </c>
      <c r="J271" s="16">
        <v>2860</v>
      </c>
      <c r="K271" s="16">
        <v>0</v>
      </c>
      <c r="L271" s="16">
        <v>0</v>
      </c>
      <c r="M271" s="16">
        <f>IF(TableauB15[[#This Row],[ETP_FH]]&gt;0,IF(TableauB15[[#This Row],[ETP]]=TableauB15[[#This Row],[ETP_FH]],1,IF(TableauB15[[#This Row],[ETP]]=1,TableauB15[[#This Row],[ETP_FH]],IFERROR((TableauB15[[#This Row],[ETP_FH]]/TableauB15[[#This Row],[ETP]]),0)*1)),0)</f>
        <v>1</v>
      </c>
      <c r="N271" s="16">
        <f>IF(TableauB15[[#This Row],[ETP_FH]]&lt;0.001,0,1)</f>
        <v>1</v>
      </c>
      <c r="O27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2860</v>
      </c>
      <c r="P27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271" s="170" t="str">
        <f>_xll.Assistant.XL.RIK_AC("INF04__;INF04@E=0,S=1253,G=0,T=0,P=0:@R=A,S=1260,V={0}:R=B,S=1018,V={1}:R=C,S=1092,V={2}:R=D,S=1014,V={3}:R=E,S=1260,V={4}:",$C$2,$P$14,$C$4,$D271,$B271)</f>
        <v/>
      </c>
      <c r="R271" s="16" t="str">
        <f>_xll.Assistant.XL.RIK_AC("INF04__;INF04@E=0,S=42,G=0,T=0,P=0:@R=A,S=1260,V={0}:R=B,S=1018,V={1}:R=C,S=1092,V={2}:R=D,S=1014,V={3}:R=E,S=1260,V={4}:",$C$2,$R$14,$C$4,$D271,$B271)</f>
        <v/>
      </c>
      <c r="S271" s="16" t="str">
        <f>_xll.Assistant.XL.RIK_AC("INF04__;INF04@E=0,S=1064,G=0,T=0,P=0:@R=A,S=1260,V={0}:R=B,S=1018,V={1}:R=C,S=1092,V={2}:R=D,S=1014,V={3}:R=E,S=1260,V={4}:",$C$2,$R$14,$C$4,$D271,$B271)</f>
        <v/>
      </c>
      <c r="T271" s="16" t="str">
        <f>_xll.Assistant.XL.RIK_AC("INF04__;INF04@E=0,S=49,G=0,T=0,P=0:@R=A,S=1260,V={0}:R=B,S=1018,V={1}:R=C,S=1092,V={2}:R=D,S=1014,V={3}:R=E,S=1260,V={4}:R=F,S=48,V={5}:",$C$2,$R$14,$C$4,$D271,$B271,T$14)</f>
        <v>Catégorie 1</v>
      </c>
      <c r="U271" s="16" t="str">
        <f>_xll.Assistant.XL.RIK_AC("INF04__;INF04@E=0,S=1076,G=0,T=0,P=0:@R=A,S=1260,V={0}:R=B,S=1018,V={1}:R=C,S=1092,V={2}:R=D,S=1014,V={3}:R=E,S=1260,V={4}:",$C$2,$R$14,$C$4,$D271,$B271)</f>
        <v/>
      </c>
      <c r="V271" s="16">
        <f>IFERROR(IF(TableauB15[[#This Row],[Rémunération annuelle ETP]]&gt;0,SUM(1/COUNTIF(TableauB15[Nom et Prénom],TableauB15[Nom et Prénom])),0),0)</f>
        <v>8.3333333333333329E-2</v>
      </c>
      <c r="W27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2" spans="2:23" x14ac:dyDescent="0.3">
      <c r="B272" s="15" t="s">
        <v>151</v>
      </c>
      <c r="C272" s="15">
        <v>201808</v>
      </c>
      <c r="D272" s="15" t="s">
        <v>172</v>
      </c>
      <c r="E272" s="15" t="s">
        <v>173</v>
      </c>
      <c r="F272" s="15" t="s">
        <v>28</v>
      </c>
      <c r="G272">
        <v>1</v>
      </c>
      <c r="H272" s="16">
        <v>1</v>
      </c>
      <c r="I272" s="16">
        <v>1</v>
      </c>
      <c r="J272" s="16">
        <v>2970</v>
      </c>
      <c r="K272" s="16">
        <v>0</v>
      </c>
      <c r="L272" s="16">
        <v>0</v>
      </c>
      <c r="M272" s="16">
        <f>IF(TableauB15[[#This Row],[ETP_FH]]&gt;0,IF(TableauB15[[#This Row],[ETP]]=TableauB15[[#This Row],[ETP_FH]],1,IF(TableauB15[[#This Row],[ETP]]=1,TableauB15[[#This Row],[ETP_FH]],IFERROR((TableauB15[[#This Row],[ETP_FH]]/TableauB15[[#This Row],[ETP]]),0)*1)),0)</f>
        <v>1</v>
      </c>
      <c r="N272" s="16">
        <f>IF(TableauB15[[#This Row],[ETP_FH]]&lt;0.001,0,1)</f>
        <v>1</v>
      </c>
      <c r="O27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2970</v>
      </c>
      <c r="P27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272" s="170" t="str">
        <f>_xll.Assistant.XL.RIK_AC("INF04__;INF04@E=0,S=1253,G=0,T=0,P=0:@R=A,S=1260,V={0}:R=B,S=1018,V={1}:R=C,S=1092,V={2}:R=D,S=1014,V={3}:R=E,S=1260,V={4}:",$C$2,$P$14,$C$4,$D272,$B272)</f>
        <v/>
      </c>
      <c r="R272" s="16" t="str">
        <f>_xll.Assistant.XL.RIK_AC("INF04__;INF04@E=0,S=42,G=0,T=0,P=0:@R=A,S=1260,V={0}:R=B,S=1018,V={1}:R=C,S=1092,V={2}:R=D,S=1014,V={3}:R=E,S=1260,V={4}:",$C$2,$R$14,$C$4,$D272,$B272)</f>
        <v/>
      </c>
      <c r="S272" s="16" t="str">
        <f>_xll.Assistant.XL.RIK_AC("INF04__;INF04@E=0,S=1064,G=0,T=0,P=0:@R=A,S=1260,V={0}:R=B,S=1018,V={1}:R=C,S=1092,V={2}:R=D,S=1014,V={3}:R=E,S=1260,V={4}:",$C$2,$R$14,$C$4,$D272,$B272)</f>
        <v/>
      </c>
      <c r="T272" s="16" t="str">
        <f>_xll.Assistant.XL.RIK_AC("INF04__;INF04@E=0,S=49,G=0,T=0,P=0:@R=A,S=1260,V={0}:R=B,S=1018,V={1}:R=C,S=1092,V={2}:R=D,S=1014,V={3}:R=E,S=1260,V={4}:R=F,S=48,V={5}:",$C$2,$R$14,$C$4,$D272,$B272,T$14)</f>
        <v>Catégorie 3</v>
      </c>
      <c r="U272" s="16" t="str">
        <f>_xll.Assistant.XL.RIK_AC("INF04__;INF04@E=0,S=1076,G=0,T=0,P=0:@R=A,S=1260,V={0}:R=B,S=1018,V={1}:R=C,S=1092,V={2}:R=D,S=1014,V={3}:R=E,S=1260,V={4}:",$C$2,$R$14,$C$4,$D272,$B272)</f>
        <v/>
      </c>
      <c r="V272" s="16">
        <f>IFERROR(IF(TableauB15[[#This Row],[Rémunération annuelle ETP]]&gt;0,SUM(1/COUNTIF(TableauB15[Nom et Prénom],TableauB15[Nom et Prénom])),0),0)</f>
        <v>8.3333333333333329E-2</v>
      </c>
      <c r="W27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3" spans="2:23" x14ac:dyDescent="0.3">
      <c r="B273" s="15" t="s">
        <v>151</v>
      </c>
      <c r="C273" s="15">
        <v>201808</v>
      </c>
      <c r="D273" s="15" t="s">
        <v>174</v>
      </c>
      <c r="E273" s="15" t="s">
        <v>175</v>
      </c>
      <c r="F273" s="15" t="s">
        <v>28</v>
      </c>
      <c r="G273">
        <v>1</v>
      </c>
      <c r="H273" s="16">
        <v>1</v>
      </c>
      <c r="I273" s="16">
        <v>1</v>
      </c>
      <c r="J273" s="16">
        <v>3080</v>
      </c>
      <c r="K273" s="16">
        <v>0</v>
      </c>
      <c r="L273" s="16">
        <v>0</v>
      </c>
      <c r="M273" s="16">
        <f>IF(TableauB15[[#This Row],[ETP_FH]]&gt;0,IF(TableauB15[[#This Row],[ETP]]=TableauB15[[#This Row],[ETP_FH]],1,IF(TableauB15[[#This Row],[ETP]]=1,TableauB15[[#This Row],[ETP_FH]],IFERROR((TableauB15[[#This Row],[ETP_FH]]/TableauB15[[#This Row],[ETP]]),0)*1)),0)</f>
        <v>1</v>
      </c>
      <c r="N273" s="16">
        <f>IF(TableauB15[[#This Row],[ETP_FH]]&lt;0.001,0,1)</f>
        <v>1</v>
      </c>
      <c r="O27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3080</v>
      </c>
      <c r="P27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273" s="170" t="str">
        <f>_xll.Assistant.XL.RIK_AC("INF04__;INF04@E=0,S=1253,G=0,T=0,P=0:@R=A,S=1260,V={0}:R=B,S=1018,V={1}:R=C,S=1092,V={2}:R=D,S=1014,V={3}:R=E,S=1260,V={4}:",$C$2,$P$14,$C$4,$D273,$B273)</f>
        <v/>
      </c>
      <c r="R273" s="16" t="str">
        <f>_xll.Assistant.XL.RIK_AC("INF04__;INF04@E=0,S=42,G=0,T=0,P=0:@R=A,S=1260,V={0}:R=B,S=1018,V={1}:R=C,S=1092,V={2}:R=D,S=1014,V={3}:R=E,S=1260,V={4}:",$C$2,$R$14,$C$4,$D273,$B273)</f>
        <v/>
      </c>
      <c r="S273" s="16" t="str">
        <f>_xll.Assistant.XL.RIK_AC("INF04__;INF04@E=0,S=1064,G=0,T=0,P=0:@R=A,S=1260,V={0}:R=B,S=1018,V={1}:R=C,S=1092,V={2}:R=D,S=1014,V={3}:R=E,S=1260,V={4}:",$C$2,$R$14,$C$4,$D273,$B273)</f>
        <v/>
      </c>
      <c r="T273" s="16" t="str">
        <f>_xll.Assistant.XL.RIK_AC("INF04__;INF04@E=0,S=49,G=0,T=0,P=0:@R=A,S=1260,V={0}:R=B,S=1018,V={1}:R=C,S=1092,V={2}:R=D,S=1014,V={3}:R=E,S=1260,V={4}:R=F,S=48,V={5}:",$C$2,$R$14,$C$4,$D273,$B273,T$14)</f>
        <v>Catégorie 3</v>
      </c>
      <c r="U273" s="16" t="str">
        <f>_xll.Assistant.XL.RIK_AC("INF04__;INF04@E=0,S=1076,G=0,T=0,P=0:@R=A,S=1260,V={0}:R=B,S=1018,V={1}:R=C,S=1092,V={2}:R=D,S=1014,V={3}:R=E,S=1260,V={4}:",$C$2,$R$14,$C$4,$D273,$B273)</f>
        <v>250</v>
      </c>
      <c r="V273" s="16">
        <f>IFERROR(IF(TableauB15[[#This Row],[Rémunération annuelle ETP]]&gt;0,SUM(1/COUNTIF(TableauB15[Nom et Prénom],TableauB15[Nom et Prénom])),0),0)</f>
        <v>8.3333333333333329E-2</v>
      </c>
      <c r="W27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4" spans="2:23" x14ac:dyDescent="0.3">
      <c r="B274" s="15" t="s">
        <v>151</v>
      </c>
      <c r="C274" s="15">
        <v>201808</v>
      </c>
      <c r="D274" s="15" t="s">
        <v>176</v>
      </c>
      <c r="E274" s="15" t="s">
        <v>177</v>
      </c>
      <c r="F274" s="15" t="s">
        <v>28</v>
      </c>
      <c r="G274">
        <v>1</v>
      </c>
      <c r="H274" s="16">
        <v>1</v>
      </c>
      <c r="I274" s="16">
        <v>1</v>
      </c>
      <c r="J274" s="16">
        <v>3509</v>
      </c>
      <c r="K274" s="16">
        <v>0</v>
      </c>
      <c r="L274" s="16">
        <v>1</v>
      </c>
      <c r="M274" s="16">
        <f>IF(TableauB15[[#This Row],[ETP_FH]]&gt;0,IF(TableauB15[[#This Row],[ETP]]=TableauB15[[#This Row],[ETP_FH]],1,IF(TableauB15[[#This Row],[ETP]]=1,TableauB15[[#This Row],[ETP_FH]],IFERROR((TableauB15[[#This Row],[ETP_FH]]/TableauB15[[#This Row],[ETP]]),0)*1)),0)</f>
        <v>1</v>
      </c>
      <c r="N274" s="16">
        <f>IF(TableauB15[[#This Row],[ETP_FH]]&lt;0.001,0,1)</f>
        <v>1</v>
      </c>
      <c r="O27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3509</v>
      </c>
      <c r="P27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274" s="170" t="str">
        <f>_xll.Assistant.XL.RIK_AC("INF04__;INF04@E=0,S=1253,G=0,T=0,P=0:@R=A,S=1260,V={0}:R=B,S=1018,V={1}:R=C,S=1092,V={2}:R=D,S=1014,V={3}:R=E,S=1260,V={4}:",$C$2,$P$14,$C$4,$D274,$B274)</f>
        <v/>
      </c>
      <c r="R274" s="16" t="str">
        <f>_xll.Assistant.XL.RIK_AC("INF04__;INF04@E=0,S=42,G=0,T=0,P=0:@R=A,S=1260,V={0}:R=B,S=1018,V={1}:R=C,S=1092,V={2}:R=D,S=1014,V={3}:R=E,S=1260,V={4}:",$C$2,$R$14,$C$4,$D274,$B274)</f>
        <v/>
      </c>
      <c r="S274" s="16" t="str">
        <f>_xll.Assistant.XL.RIK_AC("INF04__;INF04@E=0,S=1064,G=0,T=0,P=0:@R=A,S=1260,V={0}:R=B,S=1018,V={1}:R=C,S=1092,V={2}:R=D,S=1014,V={3}:R=E,S=1260,V={4}:",$C$2,$R$14,$C$4,$D274,$B274)</f>
        <v/>
      </c>
      <c r="T274" s="16" t="str">
        <f>_xll.Assistant.XL.RIK_AC("INF04__;INF04@E=0,S=49,G=0,T=0,P=0:@R=A,S=1260,V={0}:R=B,S=1018,V={1}:R=C,S=1092,V={2}:R=D,S=1014,V={3}:R=E,S=1260,V={4}:R=F,S=48,V={5}:",$C$2,$R$14,$C$4,$D274,$B274,T$14)</f>
        <v>Catégorie 5</v>
      </c>
      <c r="U274" s="16" t="str">
        <f>_xll.Assistant.XL.RIK_AC("INF04__;INF04@E=0,S=1076,G=0,T=0,P=0:@R=A,S=1260,V={0}:R=B,S=1018,V={1}:R=C,S=1092,V={2}:R=D,S=1014,V={3}:R=E,S=1260,V={4}:",$C$2,$R$14,$C$4,$D274,$B274)</f>
        <v/>
      </c>
      <c r="V274" s="16">
        <f>IFERROR(IF(TableauB15[[#This Row],[Rémunération annuelle ETP]]&gt;0,SUM(1/COUNTIF(TableauB15[Nom et Prénom],TableauB15[Nom et Prénom])),0),0)</f>
        <v>8.3333333333333329E-2</v>
      </c>
      <c r="W27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0.25</v>
      </c>
    </row>
    <row r="275" spans="2:23" x14ac:dyDescent="0.3">
      <c r="B275" s="15" t="s">
        <v>151</v>
      </c>
      <c r="C275" s="15">
        <v>201808</v>
      </c>
      <c r="D275" s="15" t="s">
        <v>178</v>
      </c>
      <c r="E275" s="15" t="s">
        <v>179</v>
      </c>
      <c r="F275" s="15" t="s">
        <v>27</v>
      </c>
      <c r="G275">
        <v>1</v>
      </c>
      <c r="H275" s="16">
        <v>0.8</v>
      </c>
      <c r="I275" s="16">
        <v>0.8</v>
      </c>
      <c r="J275" s="16">
        <v>1320</v>
      </c>
      <c r="K275" s="16">
        <v>0</v>
      </c>
      <c r="L275" s="16">
        <v>0</v>
      </c>
      <c r="M275" s="16">
        <f>IF(TableauB15[[#This Row],[ETP_FH]]&gt;0,IF(TableauB15[[#This Row],[ETP]]=TableauB15[[#This Row],[ETP_FH]],1,IF(TableauB15[[#This Row],[ETP]]=1,TableauB15[[#This Row],[ETP_FH]],IFERROR((TableauB15[[#This Row],[ETP_FH]]/TableauB15[[#This Row],[ETP]]),0)*1)),0)</f>
        <v>1</v>
      </c>
      <c r="N275" s="16">
        <f>IF(TableauB15[[#This Row],[ETP_FH]]&lt;0.001,0,1)</f>
        <v>1</v>
      </c>
      <c r="O27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27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275" s="170" t="str">
        <f>_xll.Assistant.XL.RIK_AC("INF04__;INF04@E=0,S=1253,G=0,T=0,P=0:@R=A,S=1260,V={0}:R=B,S=1018,V={1}:R=C,S=1092,V={2}:R=D,S=1014,V={3}:R=E,S=1260,V={4}:",$C$2,$P$14,$C$4,$D275,$B275)</f>
        <v/>
      </c>
      <c r="R275" s="16" t="str">
        <f>_xll.Assistant.XL.RIK_AC("INF04__;INF04@E=0,S=42,G=0,T=0,P=0:@R=A,S=1260,V={0}:R=B,S=1018,V={1}:R=C,S=1092,V={2}:R=D,S=1014,V={3}:R=E,S=1260,V={4}:",$C$2,$R$14,$C$4,$D275,$B275)</f>
        <v/>
      </c>
      <c r="S275" s="16" t="str">
        <f>_xll.Assistant.XL.RIK_AC("INF04__;INF04@E=0,S=1064,G=0,T=0,P=0:@R=A,S=1260,V={0}:R=B,S=1018,V={1}:R=C,S=1092,V={2}:R=D,S=1014,V={3}:R=E,S=1260,V={4}:",$C$2,$R$14,$C$4,$D275,$B275)</f>
        <v/>
      </c>
      <c r="T275" s="16" t="str">
        <f>_xll.Assistant.XL.RIK_AC("INF04__;INF04@E=0,S=49,G=0,T=0,P=0:@R=A,S=1260,V={0}:R=B,S=1018,V={1}:R=C,S=1092,V={2}:R=D,S=1014,V={3}:R=E,S=1260,V={4}:R=F,S=48,V={5}:",$C$2,$R$14,$C$4,$D275,$B275,T$14)</f>
        <v>Catégorie 1</v>
      </c>
      <c r="U275" s="16" t="str">
        <f>_xll.Assistant.XL.RIK_AC("INF04__;INF04@E=0,S=1076,G=0,T=0,P=0:@R=A,S=1260,V={0}:R=B,S=1018,V={1}:R=C,S=1092,V={2}:R=D,S=1014,V={3}:R=E,S=1260,V={4}:",$C$2,$R$14,$C$4,$D275,$B275)</f>
        <v/>
      </c>
      <c r="V275" s="16">
        <f>IFERROR(IF(TableauB15[[#This Row],[Rémunération annuelle ETP]]&gt;0,SUM(1/COUNTIF(TableauB15[Nom et Prénom],TableauB15[Nom et Prénom])),0),0)</f>
        <v>8.3333333333333329E-2</v>
      </c>
      <c r="W27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6" spans="2:23" x14ac:dyDescent="0.3">
      <c r="B276" s="15" t="s">
        <v>151</v>
      </c>
      <c r="C276" s="15">
        <v>201808</v>
      </c>
      <c r="D276" s="15" t="s">
        <v>180</v>
      </c>
      <c r="E276" s="15" t="s">
        <v>181</v>
      </c>
      <c r="F276" s="15" t="s">
        <v>28</v>
      </c>
      <c r="G276">
        <v>1</v>
      </c>
      <c r="H276" s="16">
        <v>1</v>
      </c>
      <c r="I276" s="16">
        <v>1</v>
      </c>
      <c r="J276" s="16">
        <v>3300</v>
      </c>
      <c r="K276" s="16">
        <v>0</v>
      </c>
      <c r="L276" s="16">
        <v>0</v>
      </c>
      <c r="M276" s="16">
        <f>IF(TableauB15[[#This Row],[ETP_FH]]&gt;0,IF(TableauB15[[#This Row],[ETP]]=TableauB15[[#This Row],[ETP_FH]],1,IF(TableauB15[[#This Row],[ETP]]=1,TableauB15[[#This Row],[ETP_FH]],IFERROR((TableauB15[[#This Row],[ETP_FH]]/TableauB15[[#This Row],[ETP]]),0)*1)),0)</f>
        <v>1</v>
      </c>
      <c r="N276" s="16">
        <f>IF(TableauB15[[#This Row],[ETP_FH]]&lt;0.001,0,1)</f>
        <v>1</v>
      </c>
      <c r="O27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27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276" s="170" t="str">
        <f>_xll.Assistant.XL.RIK_AC("INF04__;INF04@E=0,S=1253,G=0,T=0,P=0:@R=A,S=1260,V={0}:R=B,S=1018,V={1}:R=C,S=1092,V={2}:R=D,S=1014,V={3}:R=E,S=1260,V={4}:",$C$2,$P$14,$C$4,$D276,$B276)</f>
        <v/>
      </c>
      <c r="R276" s="16" t="str">
        <f>_xll.Assistant.XL.RIK_AC("INF04__;INF04@E=0,S=42,G=0,T=0,P=0:@R=A,S=1260,V={0}:R=B,S=1018,V={1}:R=C,S=1092,V={2}:R=D,S=1014,V={3}:R=E,S=1260,V={4}:",$C$2,$R$14,$C$4,$D276,$B276)</f>
        <v/>
      </c>
      <c r="S276" s="16" t="str">
        <f>_xll.Assistant.XL.RIK_AC("INF04__;INF04@E=0,S=1064,G=0,T=0,P=0:@R=A,S=1260,V={0}:R=B,S=1018,V={1}:R=C,S=1092,V={2}:R=D,S=1014,V={3}:R=E,S=1260,V={4}:",$C$2,$R$14,$C$4,$D276,$B276)</f>
        <v/>
      </c>
      <c r="T276" s="16" t="str">
        <f>_xll.Assistant.XL.RIK_AC("INF04__;INF04@E=0,S=49,G=0,T=0,P=0:@R=A,S=1260,V={0}:R=B,S=1018,V={1}:R=C,S=1092,V={2}:R=D,S=1014,V={3}:R=E,S=1260,V={4}:R=F,S=48,V={5}:",$C$2,$R$14,$C$4,$D276,$B276,T$14)</f>
        <v>Catégorie 3</v>
      </c>
      <c r="U276" s="16" t="str">
        <f>_xll.Assistant.XL.RIK_AC("INF04__;INF04@E=0,S=1076,G=0,T=0,P=0:@R=A,S=1260,V={0}:R=B,S=1018,V={1}:R=C,S=1092,V={2}:R=D,S=1014,V={3}:R=E,S=1260,V={4}:",$C$2,$R$14,$C$4,$D276,$B276)</f>
        <v/>
      </c>
      <c r="V276" s="16">
        <f>IFERROR(IF(TableauB15[[#This Row],[Rémunération annuelle ETP]]&gt;0,SUM(1/COUNTIF(TableauB15[Nom et Prénom],TableauB15[Nom et Prénom])),0),0)</f>
        <v>8.3333333333333329E-2</v>
      </c>
      <c r="W27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7" spans="2:23" x14ac:dyDescent="0.3">
      <c r="B277" s="15" t="s">
        <v>151</v>
      </c>
      <c r="C277" s="15">
        <v>201808</v>
      </c>
      <c r="D277" s="15" t="s">
        <v>182</v>
      </c>
      <c r="E277" s="15" t="s">
        <v>183</v>
      </c>
      <c r="F277" s="15" t="s">
        <v>28</v>
      </c>
      <c r="G277">
        <v>1</v>
      </c>
      <c r="H277" s="16">
        <v>1</v>
      </c>
      <c r="I277" s="16">
        <v>1</v>
      </c>
      <c r="J277" s="16">
        <v>2750</v>
      </c>
      <c r="K277" s="16">
        <v>0</v>
      </c>
      <c r="L277" s="16">
        <v>0</v>
      </c>
      <c r="M277" s="16">
        <f>IF(TableauB15[[#This Row],[ETP_FH]]&gt;0,IF(TableauB15[[#This Row],[ETP]]=TableauB15[[#This Row],[ETP_FH]],1,IF(TableauB15[[#This Row],[ETP]]=1,TableauB15[[#This Row],[ETP_FH]],IFERROR((TableauB15[[#This Row],[ETP_FH]]/TableauB15[[#This Row],[ETP]]),0)*1)),0)</f>
        <v>1</v>
      </c>
      <c r="N277" s="16">
        <f>IF(TableauB15[[#This Row],[ETP_FH]]&lt;0.001,0,1)</f>
        <v>1</v>
      </c>
      <c r="O27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7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277" s="170" t="str">
        <f>_xll.Assistant.XL.RIK_AC("INF04__;INF04@E=0,S=1253,G=0,T=0,P=0:@R=A,S=1260,V={0}:R=B,S=1018,V={1}:R=C,S=1092,V={2}:R=D,S=1014,V={3}:R=E,S=1260,V={4}:",$C$2,$P$14,$C$4,$D277,$B277)</f>
        <v/>
      </c>
      <c r="R277" s="16" t="str">
        <f>_xll.Assistant.XL.RIK_AC("INF04__;INF04@E=0,S=42,G=0,T=0,P=0:@R=A,S=1260,V={0}:R=B,S=1018,V={1}:R=C,S=1092,V={2}:R=D,S=1014,V={3}:R=E,S=1260,V={4}:",$C$2,$R$14,$C$4,$D277,$B277)</f>
        <v/>
      </c>
      <c r="S277" s="16" t="str">
        <f>_xll.Assistant.XL.RIK_AC("INF04__;INF04@E=0,S=1064,G=0,T=0,P=0:@R=A,S=1260,V={0}:R=B,S=1018,V={1}:R=C,S=1092,V={2}:R=D,S=1014,V={3}:R=E,S=1260,V={4}:",$C$2,$R$14,$C$4,$D277,$B277)</f>
        <v/>
      </c>
      <c r="T277" s="16" t="str">
        <f>_xll.Assistant.XL.RIK_AC("INF04__;INF04@E=0,S=49,G=0,T=0,P=0:@R=A,S=1260,V={0}:R=B,S=1018,V={1}:R=C,S=1092,V={2}:R=D,S=1014,V={3}:R=E,S=1260,V={4}:R=F,S=48,V={5}:",$C$2,$R$14,$C$4,$D277,$B277,T$14)</f>
        <v>Catégorie 0</v>
      </c>
      <c r="U277" s="16" t="str">
        <f>_xll.Assistant.XL.RIK_AC("INF04__;INF04@E=0,S=1076,G=0,T=0,P=0:@R=A,S=1260,V={0}:R=B,S=1018,V={1}:R=C,S=1092,V={2}:R=D,S=1014,V={3}:R=E,S=1260,V={4}:",$C$2,$R$14,$C$4,$D277,$B277)</f>
        <v/>
      </c>
      <c r="V277" s="16">
        <f>IFERROR(IF(TableauB15[[#This Row],[Rémunération annuelle ETP]]&gt;0,SUM(1/COUNTIF(TableauB15[Nom et Prénom],TableauB15[Nom et Prénom])),0),0)</f>
        <v>8.3333333333333329E-2</v>
      </c>
      <c r="W27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8" spans="2:23" x14ac:dyDescent="0.3">
      <c r="B278" s="15" t="s">
        <v>151</v>
      </c>
      <c r="C278" s="15">
        <v>201808</v>
      </c>
      <c r="D278" s="15" t="s">
        <v>184</v>
      </c>
      <c r="E278" s="15" t="s">
        <v>185</v>
      </c>
      <c r="F278" s="15" t="s">
        <v>27</v>
      </c>
      <c r="G278">
        <v>1</v>
      </c>
      <c r="H278" s="16">
        <v>1</v>
      </c>
      <c r="I278" s="16">
        <v>1</v>
      </c>
      <c r="J278" s="16">
        <v>3410</v>
      </c>
      <c r="K278" s="16">
        <v>0</v>
      </c>
      <c r="L278" s="16">
        <v>0</v>
      </c>
      <c r="M278" s="16">
        <f>IF(TableauB15[[#This Row],[ETP_FH]]&gt;0,IF(TableauB15[[#This Row],[ETP]]=TableauB15[[#This Row],[ETP_FH]],1,IF(TableauB15[[#This Row],[ETP]]=1,TableauB15[[#This Row],[ETP_FH]],IFERROR((TableauB15[[#This Row],[ETP_FH]]/TableauB15[[#This Row],[ETP]]),0)*1)),0)</f>
        <v>1</v>
      </c>
      <c r="N278" s="16">
        <f>IF(TableauB15[[#This Row],[ETP_FH]]&lt;0.001,0,1)</f>
        <v>1</v>
      </c>
      <c r="O27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3410</v>
      </c>
      <c r="P27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278" s="170" t="str">
        <f>_xll.Assistant.XL.RIK_AC("INF04__;INF04@E=0,S=1253,G=0,T=0,P=0:@R=A,S=1260,V={0}:R=B,S=1018,V={1}:R=C,S=1092,V={2}:R=D,S=1014,V={3}:R=E,S=1260,V={4}:",$C$2,$P$14,$C$4,$D278,$B278)</f>
        <v/>
      </c>
      <c r="R278" s="16" t="str">
        <f>_xll.Assistant.XL.RIK_AC("INF04__;INF04@E=0,S=42,G=0,T=0,P=0:@R=A,S=1260,V={0}:R=B,S=1018,V={1}:R=C,S=1092,V={2}:R=D,S=1014,V={3}:R=E,S=1260,V={4}:",$C$2,$R$14,$C$4,$D278,$B278)</f>
        <v/>
      </c>
      <c r="S278" s="16" t="str">
        <f>_xll.Assistant.XL.RIK_AC("INF04__;INF04@E=0,S=1064,G=0,T=0,P=0:@R=A,S=1260,V={0}:R=B,S=1018,V={1}:R=C,S=1092,V={2}:R=D,S=1014,V={3}:R=E,S=1260,V={4}:",$C$2,$R$14,$C$4,$D278,$B278)</f>
        <v/>
      </c>
      <c r="T278" s="16" t="str">
        <f>_xll.Assistant.XL.RIK_AC("INF04__;INF04@E=0,S=49,G=0,T=0,P=0:@R=A,S=1260,V={0}:R=B,S=1018,V={1}:R=C,S=1092,V={2}:R=D,S=1014,V={3}:R=E,S=1260,V={4}:R=F,S=48,V={5}:",$C$2,$R$14,$C$4,$D278,$B278,T$14)</f>
        <v>Catégorie 3</v>
      </c>
      <c r="U278" s="16" t="str">
        <f>_xll.Assistant.XL.RIK_AC("INF04__;INF04@E=0,S=1076,G=0,T=0,P=0:@R=A,S=1260,V={0}:R=B,S=1018,V={1}:R=C,S=1092,V={2}:R=D,S=1014,V={3}:R=E,S=1260,V={4}:",$C$2,$R$14,$C$4,$D278,$B278)</f>
        <v/>
      </c>
      <c r="V278" s="16">
        <f>IFERROR(IF(TableauB15[[#This Row],[Rémunération annuelle ETP]]&gt;0,SUM(1/COUNTIF(TableauB15[Nom et Prénom],TableauB15[Nom et Prénom])),0),0)</f>
        <v>8.3333333333333329E-2</v>
      </c>
      <c r="W27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79" spans="2:23" x14ac:dyDescent="0.3">
      <c r="B279" s="15" t="s">
        <v>151</v>
      </c>
      <c r="C279" s="15">
        <v>201808</v>
      </c>
      <c r="D279" s="15" t="s">
        <v>186</v>
      </c>
      <c r="E279" s="15" t="s">
        <v>187</v>
      </c>
      <c r="F279" s="15" t="s">
        <v>27</v>
      </c>
      <c r="G279">
        <v>1</v>
      </c>
      <c r="H279" s="16">
        <v>0.8</v>
      </c>
      <c r="I279" s="16">
        <v>0.8</v>
      </c>
      <c r="J279" s="16">
        <v>3520</v>
      </c>
      <c r="K279" s="16">
        <v>0</v>
      </c>
      <c r="L279" s="16">
        <v>0</v>
      </c>
      <c r="M279" s="16">
        <f>IF(TableauB15[[#This Row],[ETP_FH]]&gt;0,IF(TableauB15[[#This Row],[ETP]]=TableauB15[[#This Row],[ETP_FH]],1,IF(TableauB15[[#This Row],[ETP]]=1,TableauB15[[#This Row],[ETP_FH]],IFERROR((TableauB15[[#This Row],[ETP_FH]]/TableauB15[[#This Row],[ETP]]),0)*1)),0)</f>
        <v>1</v>
      </c>
      <c r="N279" s="16">
        <f>IF(TableauB15[[#This Row],[ETP_FH]]&lt;0.001,0,1)</f>
        <v>1</v>
      </c>
      <c r="O27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4400</v>
      </c>
      <c r="P27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279" s="170" t="str">
        <f>_xll.Assistant.XL.RIK_AC("INF04__;INF04@E=0,S=1253,G=0,T=0,P=0:@R=A,S=1260,V={0}:R=B,S=1018,V={1}:R=C,S=1092,V={2}:R=D,S=1014,V={3}:R=E,S=1260,V={4}:",$C$2,$P$14,$C$4,$D279,$B279)</f>
        <v/>
      </c>
      <c r="R279" s="16" t="str">
        <f>_xll.Assistant.XL.RIK_AC("INF04__;INF04@E=0,S=42,G=0,T=0,P=0:@R=A,S=1260,V={0}:R=B,S=1018,V={1}:R=C,S=1092,V={2}:R=D,S=1014,V={3}:R=E,S=1260,V={4}:",$C$2,$R$14,$C$4,$D279,$B279)</f>
        <v/>
      </c>
      <c r="S279" s="16" t="str">
        <f>_xll.Assistant.XL.RIK_AC("INF04__;INF04@E=0,S=1064,G=0,T=0,P=0:@R=A,S=1260,V={0}:R=B,S=1018,V={1}:R=C,S=1092,V={2}:R=D,S=1014,V={3}:R=E,S=1260,V={4}:",$C$2,$R$14,$C$4,$D279,$B279)</f>
        <v/>
      </c>
      <c r="T279" s="16" t="str">
        <f>_xll.Assistant.XL.RIK_AC("INF04__;INF04@E=0,S=49,G=0,T=0,P=0:@R=A,S=1260,V={0}:R=B,S=1018,V={1}:R=C,S=1092,V={2}:R=D,S=1014,V={3}:R=E,S=1260,V={4}:R=F,S=48,V={5}:",$C$2,$R$14,$C$4,$D279,$B279,T$14)</f>
        <v>Catégorie 2</v>
      </c>
      <c r="U279" s="16" t="str">
        <f>_xll.Assistant.XL.RIK_AC("INF04__;INF04@E=0,S=1076,G=0,T=0,P=0:@R=A,S=1260,V={0}:R=B,S=1018,V={1}:R=C,S=1092,V={2}:R=D,S=1014,V={3}:R=E,S=1260,V={4}:",$C$2,$R$14,$C$4,$D279,$B279)</f>
        <v/>
      </c>
      <c r="V279" s="16">
        <f>IFERROR(IF(TableauB15[[#This Row],[Rémunération annuelle ETP]]&gt;0,SUM(1/COUNTIF(TableauB15[Nom et Prénom],TableauB15[Nom et Prénom])),0),0)</f>
        <v>8.3333333333333329E-2</v>
      </c>
      <c r="W27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0" spans="2:23" x14ac:dyDescent="0.3">
      <c r="B280" s="15" t="s">
        <v>151</v>
      </c>
      <c r="C280" s="15">
        <v>201808</v>
      </c>
      <c r="D280" s="15" t="s">
        <v>188</v>
      </c>
      <c r="E280" s="15" t="s">
        <v>189</v>
      </c>
      <c r="F280" s="15" t="s">
        <v>27</v>
      </c>
      <c r="G280">
        <v>1</v>
      </c>
      <c r="H280" s="16">
        <v>1</v>
      </c>
      <c r="I280" s="16">
        <v>1</v>
      </c>
      <c r="J280" s="16">
        <v>2730</v>
      </c>
      <c r="K280" s="16">
        <v>0</v>
      </c>
      <c r="L280" s="16">
        <v>0</v>
      </c>
      <c r="M280" s="16">
        <f>IF(TableauB15[[#This Row],[ETP_FH]]&gt;0,IF(TableauB15[[#This Row],[ETP]]=TableauB15[[#This Row],[ETP_FH]],1,IF(TableauB15[[#This Row],[ETP]]=1,TableauB15[[#This Row],[ETP_FH]],IFERROR((TableauB15[[#This Row],[ETP_FH]]/TableauB15[[#This Row],[ETP]]),0)*1)),0)</f>
        <v>1</v>
      </c>
      <c r="N280" s="16">
        <f>IF(TableauB15[[#This Row],[ETP_FH]]&lt;0.001,0,1)</f>
        <v>1</v>
      </c>
      <c r="O28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28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80" s="170" t="str">
        <f>_xll.Assistant.XL.RIK_AC("INF04__;INF04@E=0,S=1253,G=0,T=0,P=0:@R=A,S=1260,V={0}:R=B,S=1018,V={1}:R=C,S=1092,V={2}:R=D,S=1014,V={3}:R=E,S=1260,V={4}:",$C$2,$P$14,$C$4,$D280,$B280)</f>
        <v/>
      </c>
      <c r="R280" s="16" t="str">
        <f>_xll.Assistant.XL.RIK_AC("INF04__;INF04@E=0,S=42,G=0,T=0,P=0:@R=A,S=1260,V={0}:R=B,S=1018,V={1}:R=C,S=1092,V={2}:R=D,S=1014,V={3}:R=E,S=1260,V={4}:",$C$2,$R$14,$C$4,$D280,$B280)</f>
        <v/>
      </c>
      <c r="S280" s="16" t="str">
        <f>_xll.Assistant.XL.RIK_AC("INF04__;INF04@E=0,S=1064,G=0,T=0,P=0:@R=A,S=1260,V={0}:R=B,S=1018,V={1}:R=C,S=1092,V={2}:R=D,S=1014,V={3}:R=E,S=1260,V={4}:",$C$2,$R$14,$C$4,$D280,$B280)</f>
        <v/>
      </c>
      <c r="T280" s="16" t="str">
        <f>_xll.Assistant.XL.RIK_AC("INF04__;INF04@E=0,S=49,G=0,T=0,P=0:@R=A,S=1260,V={0}:R=B,S=1018,V={1}:R=C,S=1092,V={2}:R=D,S=1014,V={3}:R=E,S=1260,V={4}:R=F,S=48,V={5}:",$C$2,$R$14,$C$4,$D280,$B280,T$14)</f>
        <v>Catégorie 0</v>
      </c>
      <c r="U280" s="16" t="str">
        <f>_xll.Assistant.XL.RIK_AC("INF04__;INF04@E=0,S=1076,G=0,T=0,P=0:@R=A,S=1260,V={0}:R=B,S=1018,V={1}:R=C,S=1092,V={2}:R=D,S=1014,V={3}:R=E,S=1260,V={4}:",$C$2,$R$14,$C$4,$D280,$B280)</f>
        <v/>
      </c>
      <c r="V280" s="16">
        <f>IFERROR(IF(TableauB15[[#This Row],[Rémunération annuelle ETP]]&gt;0,SUM(1/COUNTIF(TableauB15[Nom et Prénom],TableauB15[Nom et Prénom])),0),0)</f>
        <v>8.3333333333333329E-2</v>
      </c>
      <c r="W28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1" spans="2:23" x14ac:dyDescent="0.3">
      <c r="B281" s="15" t="s">
        <v>151</v>
      </c>
      <c r="C281" s="15">
        <v>201808</v>
      </c>
      <c r="D281" s="15" t="s">
        <v>190</v>
      </c>
      <c r="E281" s="15" t="s">
        <v>191</v>
      </c>
      <c r="F281" s="15" t="s">
        <v>27</v>
      </c>
      <c r="G281">
        <v>1</v>
      </c>
      <c r="H281" s="16">
        <v>1</v>
      </c>
      <c r="I281" s="16">
        <v>1</v>
      </c>
      <c r="J281" s="16">
        <v>2640</v>
      </c>
      <c r="K281" s="16">
        <v>0</v>
      </c>
      <c r="L281" s="16">
        <v>0</v>
      </c>
      <c r="M281" s="16">
        <f>IF(TableauB15[[#This Row],[ETP_FH]]&gt;0,IF(TableauB15[[#This Row],[ETP]]=TableauB15[[#This Row],[ETP_FH]],1,IF(TableauB15[[#This Row],[ETP]]=1,TableauB15[[#This Row],[ETP_FH]],IFERROR((TableauB15[[#This Row],[ETP_FH]]/TableauB15[[#This Row],[ETP]]),0)*1)),0)</f>
        <v>1</v>
      </c>
      <c r="N281" s="16">
        <f>IF(TableauB15[[#This Row],[ETP_FH]]&lt;0.001,0,1)</f>
        <v>1</v>
      </c>
      <c r="O28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28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281" s="170" t="str">
        <f>_xll.Assistant.XL.RIK_AC("INF04__;INF04@E=0,S=1253,G=0,T=0,P=0:@R=A,S=1260,V={0}:R=B,S=1018,V={1}:R=C,S=1092,V={2}:R=D,S=1014,V={3}:R=E,S=1260,V={4}:",$C$2,$P$14,$C$4,$D281,$B281)</f>
        <v/>
      </c>
      <c r="R281" s="16" t="str">
        <f>_xll.Assistant.XL.RIK_AC("INF04__;INF04@E=0,S=42,G=0,T=0,P=0:@R=A,S=1260,V={0}:R=B,S=1018,V={1}:R=C,S=1092,V={2}:R=D,S=1014,V={3}:R=E,S=1260,V={4}:",$C$2,$R$14,$C$4,$D281,$B281)</f>
        <v>Employé</v>
      </c>
      <c r="S281" s="16" t="str">
        <f>_xll.Assistant.XL.RIK_AC("INF04__;INF04@E=0,S=1064,G=0,T=0,P=0:@R=A,S=1260,V={0}:R=B,S=1018,V={1}:R=C,S=1092,V={2}:R=D,S=1014,V={3}:R=E,S=1260,V={4}:",$C$2,$R$14,$C$4,$D281,$B281)</f>
        <v/>
      </c>
      <c r="T281" s="16" t="str">
        <f>_xll.Assistant.XL.RIK_AC("INF04__;INF04@E=0,S=49,G=0,T=0,P=0:@R=A,S=1260,V={0}:R=B,S=1018,V={1}:R=C,S=1092,V={2}:R=D,S=1014,V={3}:R=E,S=1260,V={4}:R=F,S=48,V={5}:",$C$2,$R$14,$C$4,$D281,$B281,T$14)</f>
        <v>Catégorie 0</v>
      </c>
      <c r="U281" s="16" t="str">
        <f>_xll.Assistant.XL.RIK_AC("INF04__;INF04@E=0,S=1076,G=0,T=0,P=0:@R=A,S=1260,V={0}:R=B,S=1018,V={1}:R=C,S=1092,V={2}:R=D,S=1014,V={3}:R=E,S=1260,V={4}:",$C$2,$R$14,$C$4,$D281,$B281)</f>
        <v/>
      </c>
      <c r="V281" s="16">
        <f>IFERROR(IF(TableauB15[[#This Row],[Rémunération annuelle ETP]]&gt;0,SUM(1/COUNTIF(TableauB15[Nom et Prénom],TableauB15[Nom et Prénom])),0),0)</f>
        <v>8.3333333333333329E-2</v>
      </c>
      <c r="W28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2" spans="2:23" x14ac:dyDescent="0.3">
      <c r="B282" s="15" t="s">
        <v>151</v>
      </c>
      <c r="C282" s="15">
        <v>201808</v>
      </c>
      <c r="D282" s="15" t="s">
        <v>192</v>
      </c>
      <c r="E282" s="15" t="s">
        <v>193</v>
      </c>
      <c r="F282" s="15" t="s">
        <v>27</v>
      </c>
      <c r="G282">
        <v>1</v>
      </c>
      <c r="H282" s="16">
        <v>1</v>
      </c>
      <c r="I282" s="16">
        <v>1</v>
      </c>
      <c r="J282" s="16">
        <v>2750</v>
      </c>
      <c r="K282" s="16">
        <v>0</v>
      </c>
      <c r="L282" s="16">
        <v>0</v>
      </c>
      <c r="M282" s="16">
        <f>IF(TableauB15[[#This Row],[ETP_FH]]&gt;0,IF(TableauB15[[#This Row],[ETP]]=TableauB15[[#This Row],[ETP_FH]],1,IF(TableauB15[[#This Row],[ETP]]=1,TableauB15[[#This Row],[ETP_FH]],IFERROR((TableauB15[[#This Row],[ETP_FH]]/TableauB15[[#This Row],[ETP]]),0)*1)),0)</f>
        <v>1</v>
      </c>
      <c r="N282" s="16">
        <f>IF(TableauB15[[#This Row],[ETP_FH]]&lt;0.001,0,1)</f>
        <v>1</v>
      </c>
      <c r="O28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28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282" s="170" t="str">
        <f>_xll.Assistant.XL.RIK_AC("INF04__;INF04@E=0,S=1253,G=0,T=0,P=0:@R=A,S=1260,V={0}:R=B,S=1018,V={1}:R=C,S=1092,V={2}:R=D,S=1014,V={3}:R=E,S=1260,V={4}:",$C$2,$P$14,$C$4,$D282,$B282)</f>
        <v/>
      </c>
      <c r="R282" s="16" t="str">
        <f>_xll.Assistant.XL.RIK_AC("INF04__;INF04@E=0,S=42,G=0,T=0,P=0:@R=A,S=1260,V={0}:R=B,S=1018,V={1}:R=C,S=1092,V={2}:R=D,S=1014,V={3}:R=E,S=1260,V={4}:",$C$2,$R$14,$C$4,$D282,$B282)</f>
        <v/>
      </c>
      <c r="S282" s="16" t="str">
        <f>_xll.Assistant.XL.RIK_AC("INF04__;INF04@E=0,S=1064,G=0,T=0,P=0:@R=A,S=1260,V={0}:R=B,S=1018,V={1}:R=C,S=1092,V={2}:R=D,S=1014,V={3}:R=E,S=1260,V={4}:",$C$2,$R$14,$C$4,$D282,$B282)</f>
        <v/>
      </c>
      <c r="T282" s="16" t="str">
        <f>_xll.Assistant.XL.RIK_AC("INF04__;INF04@E=0,S=49,G=0,T=0,P=0:@R=A,S=1260,V={0}:R=B,S=1018,V={1}:R=C,S=1092,V={2}:R=D,S=1014,V={3}:R=E,S=1260,V={4}:R=F,S=48,V={5}:",$C$2,$R$14,$C$4,$D282,$B282,T$14)</f>
        <v>Catégorie 0</v>
      </c>
      <c r="U282" s="16" t="str">
        <f>_xll.Assistant.XL.RIK_AC("INF04__;INF04@E=0,S=1076,G=0,T=0,P=0:@R=A,S=1260,V={0}:R=B,S=1018,V={1}:R=C,S=1092,V={2}:R=D,S=1014,V={3}:R=E,S=1260,V={4}:",$C$2,$R$14,$C$4,$D282,$B282)</f>
        <v/>
      </c>
      <c r="V282" s="16">
        <f>IFERROR(IF(TableauB15[[#This Row],[Rémunération annuelle ETP]]&gt;0,SUM(1/COUNTIF(TableauB15[Nom et Prénom],TableauB15[Nom et Prénom])),0),0)</f>
        <v>8.3333333333333329E-2</v>
      </c>
      <c r="W28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3" spans="2:23" x14ac:dyDescent="0.3">
      <c r="B283" s="15" t="s">
        <v>151</v>
      </c>
      <c r="C283" s="15">
        <v>201808</v>
      </c>
      <c r="D283" s="15" t="s">
        <v>194</v>
      </c>
      <c r="E283" s="15" t="s">
        <v>195</v>
      </c>
      <c r="F283" s="15" t="s">
        <v>27</v>
      </c>
      <c r="G283">
        <v>1</v>
      </c>
      <c r="H283" s="16">
        <v>1</v>
      </c>
      <c r="I283" s="16">
        <v>1</v>
      </c>
      <c r="J283" s="16">
        <v>3630</v>
      </c>
      <c r="K283" s="16">
        <v>0</v>
      </c>
      <c r="L283" s="16">
        <v>0</v>
      </c>
      <c r="M283" s="16">
        <f>IF(TableauB15[[#This Row],[ETP_FH]]&gt;0,IF(TableauB15[[#This Row],[ETP]]=TableauB15[[#This Row],[ETP_FH]],1,IF(TableauB15[[#This Row],[ETP]]=1,TableauB15[[#This Row],[ETP_FH]],IFERROR((TableauB15[[#This Row],[ETP_FH]]/TableauB15[[#This Row],[ETP]]),0)*1)),0)</f>
        <v>1</v>
      </c>
      <c r="N283" s="16">
        <f>IF(TableauB15[[#This Row],[ETP_FH]]&lt;0.001,0,1)</f>
        <v>1</v>
      </c>
      <c r="O28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3630</v>
      </c>
      <c r="P28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283" s="170" t="str">
        <f>_xll.Assistant.XL.RIK_AC("INF04__;INF04@E=0,S=1253,G=0,T=0,P=0:@R=A,S=1260,V={0}:R=B,S=1018,V={1}:R=C,S=1092,V={2}:R=D,S=1014,V={3}:R=E,S=1260,V={4}:",$C$2,$P$14,$C$4,$D283,$B283)</f>
        <v/>
      </c>
      <c r="R283" s="16" t="str">
        <f>_xll.Assistant.XL.RIK_AC("INF04__;INF04@E=0,S=42,G=0,T=0,P=0:@R=A,S=1260,V={0}:R=B,S=1018,V={1}:R=C,S=1092,V={2}:R=D,S=1014,V={3}:R=E,S=1260,V={4}:",$C$2,$R$14,$C$4,$D283,$B283)</f>
        <v/>
      </c>
      <c r="S283" s="16" t="str">
        <f>_xll.Assistant.XL.RIK_AC("INF04__;INF04@E=0,S=1064,G=0,T=0,P=0:@R=A,S=1260,V={0}:R=B,S=1018,V={1}:R=C,S=1092,V={2}:R=D,S=1014,V={3}:R=E,S=1260,V={4}:",$C$2,$R$14,$C$4,$D283,$B283)</f>
        <v/>
      </c>
      <c r="T283" s="16" t="str">
        <f>_xll.Assistant.XL.RIK_AC("INF04__;INF04@E=0,S=49,G=0,T=0,P=0:@R=A,S=1260,V={0}:R=B,S=1018,V={1}:R=C,S=1092,V={2}:R=D,S=1014,V={3}:R=E,S=1260,V={4}:R=F,S=48,V={5}:",$C$2,$R$14,$C$4,$D283,$B283,T$14)</f>
        <v>Catégorie 2</v>
      </c>
      <c r="U283" s="16" t="str">
        <f>_xll.Assistant.XL.RIK_AC("INF04__;INF04@E=0,S=1076,G=0,T=0,P=0:@R=A,S=1260,V={0}:R=B,S=1018,V={1}:R=C,S=1092,V={2}:R=D,S=1014,V={3}:R=E,S=1260,V={4}:",$C$2,$R$14,$C$4,$D283,$B283)</f>
        <v/>
      </c>
      <c r="V283" s="16">
        <f>IFERROR(IF(TableauB15[[#This Row],[Rémunération annuelle ETP]]&gt;0,SUM(1/COUNTIF(TableauB15[Nom et Prénom],TableauB15[Nom et Prénom])),0),0)</f>
        <v>8.3333333333333329E-2</v>
      </c>
      <c r="W28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4" spans="2:23" x14ac:dyDescent="0.3">
      <c r="B284" s="15" t="s">
        <v>151</v>
      </c>
      <c r="C284" s="15">
        <v>201808</v>
      </c>
      <c r="D284" s="15" t="s">
        <v>196</v>
      </c>
      <c r="E284" s="15" t="s">
        <v>197</v>
      </c>
      <c r="F284" s="15" t="s">
        <v>27</v>
      </c>
      <c r="G284">
        <v>1</v>
      </c>
      <c r="H284" s="16">
        <v>1</v>
      </c>
      <c r="I284" s="16">
        <v>1</v>
      </c>
      <c r="J284" s="16">
        <v>3740</v>
      </c>
      <c r="K284" s="16">
        <v>0</v>
      </c>
      <c r="L284" s="16">
        <v>0</v>
      </c>
      <c r="M284" s="16">
        <f>IF(TableauB15[[#This Row],[ETP_FH]]&gt;0,IF(TableauB15[[#This Row],[ETP]]=TableauB15[[#This Row],[ETP_FH]],1,IF(TableauB15[[#This Row],[ETP]]=1,TableauB15[[#This Row],[ETP_FH]],IFERROR((TableauB15[[#This Row],[ETP_FH]]/TableauB15[[#This Row],[ETP]]),0)*1)),0)</f>
        <v>1</v>
      </c>
      <c r="N284" s="16">
        <f>IF(TableauB15[[#This Row],[ETP_FH]]&lt;0.001,0,1)</f>
        <v>1</v>
      </c>
      <c r="O28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3740</v>
      </c>
      <c r="P28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284" s="170" t="str">
        <f>_xll.Assistant.XL.RIK_AC("INF04__;INF04@E=0,S=1253,G=0,T=0,P=0:@R=A,S=1260,V={0}:R=B,S=1018,V={1}:R=C,S=1092,V={2}:R=D,S=1014,V={3}:R=E,S=1260,V={4}:",$C$2,$P$14,$C$4,$D284,$B284)</f>
        <v/>
      </c>
      <c r="R284" s="16" t="str">
        <f>_xll.Assistant.XL.RIK_AC("INF04__;INF04@E=0,S=42,G=0,T=0,P=0:@R=A,S=1260,V={0}:R=B,S=1018,V={1}:R=C,S=1092,V={2}:R=D,S=1014,V={3}:R=E,S=1260,V={4}:",$C$2,$R$14,$C$4,$D284,$B284)</f>
        <v/>
      </c>
      <c r="S284" s="16" t="str">
        <f>_xll.Assistant.XL.RIK_AC("INF04__;INF04@E=0,S=1064,G=0,T=0,P=0:@R=A,S=1260,V={0}:R=B,S=1018,V={1}:R=C,S=1092,V={2}:R=D,S=1014,V={3}:R=E,S=1260,V={4}:",$C$2,$R$14,$C$4,$D284,$B284)</f>
        <v/>
      </c>
      <c r="T284" s="16" t="str">
        <f>_xll.Assistant.XL.RIK_AC("INF04__;INF04@E=0,S=49,G=0,T=0,P=0:@R=A,S=1260,V={0}:R=B,S=1018,V={1}:R=C,S=1092,V={2}:R=D,S=1014,V={3}:R=E,S=1260,V={4}:R=F,S=48,V={5}:",$C$2,$R$14,$C$4,$D284,$B284,T$14)</f>
        <v>Catégorie 2</v>
      </c>
      <c r="U284" s="16" t="str">
        <f>_xll.Assistant.XL.RIK_AC("INF04__;INF04@E=0,S=1076,G=0,T=0,P=0:@R=A,S=1260,V={0}:R=B,S=1018,V={1}:R=C,S=1092,V={2}:R=D,S=1014,V={3}:R=E,S=1260,V={4}:",$C$2,$R$14,$C$4,$D284,$B284)</f>
        <v/>
      </c>
      <c r="V284" s="16">
        <f>IFERROR(IF(TableauB15[[#This Row],[Rémunération annuelle ETP]]&gt;0,SUM(1/COUNTIF(TableauB15[Nom et Prénom],TableauB15[Nom et Prénom])),0),0)</f>
        <v>8.3333333333333329E-2</v>
      </c>
      <c r="W28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5" spans="2:23" x14ac:dyDescent="0.3">
      <c r="B285" s="15" t="s">
        <v>151</v>
      </c>
      <c r="C285" s="15">
        <v>201808</v>
      </c>
      <c r="D285" s="15" t="s">
        <v>198</v>
      </c>
      <c r="E285" s="15" t="s">
        <v>199</v>
      </c>
      <c r="F285" s="15" t="s">
        <v>27</v>
      </c>
      <c r="G285">
        <v>1</v>
      </c>
      <c r="H285" s="16">
        <v>1</v>
      </c>
      <c r="I285" s="16">
        <v>1</v>
      </c>
      <c r="J285" s="16">
        <v>3850</v>
      </c>
      <c r="K285" s="16">
        <v>0</v>
      </c>
      <c r="L285" s="16">
        <v>0</v>
      </c>
      <c r="M285" s="16">
        <f>IF(TableauB15[[#This Row],[ETP_FH]]&gt;0,IF(TableauB15[[#This Row],[ETP]]=TableauB15[[#This Row],[ETP_FH]],1,IF(TableauB15[[#This Row],[ETP]]=1,TableauB15[[#This Row],[ETP_FH]],IFERROR((TableauB15[[#This Row],[ETP_FH]]/TableauB15[[#This Row],[ETP]]),0)*1)),0)</f>
        <v>1</v>
      </c>
      <c r="N285" s="16">
        <f>IF(TableauB15[[#This Row],[ETP_FH]]&lt;0.001,0,1)</f>
        <v>1</v>
      </c>
      <c r="O28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3850</v>
      </c>
      <c r="P28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285" s="170" t="str">
        <f>_xll.Assistant.XL.RIK_AC("INF04__;INF04@E=0,S=1253,G=0,T=0,P=0:@R=A,S=1260,V={0}:R=B,S=1018,V={1}:R=C,S=1092,V={2}:R=D,S=1014,V={3}:R=E,S=1260,V={4}:",$C$2,$P$14,$C$4,$D285,$B285)</f>
        <v/>
      </c>
      <c r="R285" s="16" t="str">
        <f>_xll.Assistant.XL.RIK_AC("INF04__;INF04@E=0,S=42,G=0,T=0,P=0:@R=A,S=1260,V={0}:R=B,S=1018,V={1}:R=C,S=1092,V={2}:R=D,S=1014,V={3}:R=E,S=1260,V={4}:",$C$2,$R$14,$C$4,$D285,$B285)</f>
        <v>Ingénieur et cadre</v>
      </c>
      <c r="S285" s="16" t="str">
        <f>_xll.Assistant.XL.RIK_AC("INF04__;INF04@E=0,S=1064,G=0,T=0,P=0:@R=A,S=1260,V={0}:R=B,S=1018,V={1}:R=C,S=1092,V={2}:R=D,S=1014,V={3}:R=E,S=1260,V={4}:",$C$2,$R$14,$C$4,$D285,$B285)</f>
        <v/>
      </c>
      <c r="T285" s="16" t="str">
        <f>_xll.Assistant.XL.RIK_AC("INF04__;INF04@E=0,S=49,G=0,T=0,P=0:@R=A,S=1260,V={0}:R=B,S=1018,V={1}:R=C,S=1092,V={2}:R=D,S=1014,V={3}:R=E,S=1260,V={4}:R=F,S=48,V={5}:",$C$2,$R$14,$C$4,$D285,$B285,T$14)</f>
        <v>Catégorie 4</v>
      </c>
      <c r="U285" s="16" t="str">
        <f>_xll.Assistant.XL.RIK_AC("INF04__;INF04@E=0,S=1076,G=0,T=0,P=0:@R=A,S=1260,V={0}:R=B,S=1018,V={1}:R=C,S=1092,V={2}:R=D,S=1014,V={3}:R=E,S=1260,V={4}:",$C$2,$R$14,$C$4,$D285,$B285)</f>
        <v/>
      </c>
      <c r="V285" s="16">
        <f>IFERROR(IF(TableauB15[[#This Row],[Rémunération annuelle ETP]]&gt;0,SUM(1/COUNTIF(TableauB15[Nom et Prénom],TableauB15[Nom et Prénom])),0),0)</f>
        <v>8.3333333333333329E-2</v>
      </c>
      <c r="W28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6" spans="2:23" x14ac:dyDescent="0.3">
      <c r="B286" s="15" t="s">
        <v>151</v>
      </c>
      <c r="C286" s="15">
        <v>201808</v>
      </c>
      <c r="D286" s="15" t="s">
        <v>200</v>
      </c>
      <c r="E286" s="15" t="s">
        <v>201</v>
      </c>
      <c r="F286" s="15" t="s">
        <v>28</v>
      </c>
      <c r="G286">
        <v>1</v>
      </c>
      <c r="H286" s="16">
        <v>1</v>
      </c>
      <c r="I286" s="16">
        <v>1</v>
      </c>
      <c r="J286" s="16">
        <v>1430</v>
      </c>
      <c r="K286" s="16">
        <v>0</v>
      </c>
      <c r="L286" s="16">
        <v>0</v>
      </c>
      <c r="M286" s="16">
        <f>IF(TableauB15[[#This Row],[ETP_FH]]&gt;0,IF(TableauB15[[#This Row],[ETP]]=TableauB15[[#This Row],[ETP_FH]],1,IF(TableauB15[[#This Row],[ETP]]=1,TableauB15[[#This Row],[ETP_FH]],IFERROR((TableauB15[[#This Row],[ETP_FH]]/TableauB15[[#This Row],[ETP]]),0)*1)),0)</f>
        <v>1</v>
      </c>
      <c r="N286" s="16">
        <f>IF(TableauB15[[#This Row],[ETP_FH]]&lt;0.001,0,1)</f>
        <v>1</v>
      </c>
      <c r="O28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1430</v>
      </c>
      <c r="P28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286" s="170" t="str">
        <f>_xll.Assistant.XL.RIK_AC("INF04__;INF04@E=0,S=1253,G=0,T=0,P=0:@R=A,S=1260,V={0}:R=B,S=1018,V={1}:R=C,S=1092,V={2}:R=D,S=1014,V={3}:R=E,S=1260,V={4}:",$C$2,$P$14,$C$4,$D286,$B286)</f>
        <v/>
      </c>
      <c r="R286" s="16" t="str">
        <f>_xll.Assistant.XL.RIK_AC("INF04__;INF04@E=0,S=42,G=0,T=0,P=0:@R=A,S=1260,V={0}:R=B,S=1018,V={1}:R=C,S=1092,V={2}:R=D,S=1014,V={3}:R=E,S=1260,V={4}:",$C$2,$R$14,$C$4,$D286,$B286)</f>
        <v/>
      </c>
      <c r="S286" s="16" t="str">
        <f>_xll.Assistant.XL.RIK_AC("INF04__;INF04@E=0,S=1064,G=0,T=0,P=0:@R=A,S=1260,V={0}:R=B,S=1018,V={1}:R=C,S=1092,V={2}:R=D,S=1014,V={3}:R=E,S=1260,V={4}:",$C$2,$R$14,$C$4,$D286,$B286)</f>
        <v>1</v>
      </c>
      <c r="T286" s="16" t="str">
        <f>_xll.Assistant.XL.RIK_AC("INF04__;INF04@E=0,S=49,G=0,T=0,P=0:@R=A,S=1260,V={0}:R=B,S=1018,V={1}:R=C,S=1092,V={2}:R=D,S=1014,V={3}:R=E,S=1260,V={4}:R=F,S=48,V={5}:",$C$2,$R$14,$C$4,$D286,$B286,T$14)</f>
        <v>Catégorie 0</v>
      </c>
      <c r="U286" s="16" t="str">
        <f>_xll.Assistant.XL.RIK_AC("INF04__;INF04@E=0,S=1076,G=0,T=0,P=0:@R=A,S=1260,V={0}:R=B,S=1018,V={1}:R=C,S=1092,V={2}:R=D,S=1014,V={3}:R=E,S=1260,V={4}:",$C$2,$R$14,$C$4,$D286,$B286)</f>
        <v/>
      </c>
      <c r="V286" s="16">
        <f>IFERROR(IF(TableauB15[[#This Row],[Rémunération annuelle ETP]]&gt;0,SUM(1/COUNTIF(TableauB15[Nom et Prénom],TableauB15[Nom et Prénom])),0),0)</f>
        <v>8.3333333333333329E-2</v>
      </c>
      <c r="W28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7" spans="2:23" x14ac:dyDescent="0.3">
      <c r="B287" s="15" t="s">
        <v>151</v>
      </c>
      <c r="C287" s="15">
        <v>201808</v>
      </c>
      <c r="D287" s="15" t="s">
        <v>202</v>
      </c>
      <c r="E287" s="15" t="s">
        <v>203</v>
      </c>
      <c r="F287" s="15" t="s">
        <v>27</v>
      </c>
      <c r="G287">
        <v>1</v>
      </c>
      <c r="H287" s="16">
        <v>1</v>
      </c>
      <c r="I287" s="16">
        <v>1</v>
      </c>
      <c r="J287" s="16">
        <v>1210</v>
      </c>
      <c r="K287" s="16">
        <v>0</v>
      </c>
      <c r="L287" s="16">
        <v>0</v>
      </c>
      <c r="M287" s="16">
        <f>IF(TableauB15[[#This Row],[ETP_FH]]&gt;0,IF(TableauB15[[#This Row],[ETP]]=TableauB15[[#This Row],[ETP_FH]],1,IF(TableauB15[[#This Row],[ETP]]=1,TableauB15[[#This Row],[ETP_FH]],IFERROR((TableauB15[[#This Row],[ETP_FH]]/TableauB15[[#This Row],[ETP]]),0)*1)),0)</f>
        <v>1</v>
      </c>
      <c r="N287" s="16">
        <f>IF(TableauB15[[#This Row],[ETP_FH]]&lt;0.001,0,1)</f>
        <v>1</v>
      </c>
      <c r="O28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8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287" s="170" t="str">
        <f>_xll.Assistant.XL.RIK_AC("INF04__;INF04@E=0,S=1253,G=0,T=0,P=0:@R=A,S=1260,V={0}:R=B,S=1018,V={1}:R=C,S=1092,V={2}:R=D,S=1014,V={3}:R=E,S=1260,V={4}:",$C$2,$P$14,$C$4,$D287,$B287)</f>
        <v/>
      </c>
      <c r="R287" s="16" t="str">
        <f>_xll.Assistant.XL.RIK_AC("INF04__;INF04@E=0,S=42,G=0,T=0,P=0:@R=A,S=1260,V={0}:R=B,S=1018,V={1}:R=C,S=1092,V={2}:R=D,S=1014,V={3}:R=E,S=1260,V={4}:",$C$2,$R$14,$C$4,$D287,$B287)</f>
        <v/>
      </c>
      <c r="S287" s="16" t="str">
        <f>_xll.Assistant.XL.RIK_AC("INF04__;INF04@E=0,S=1064,G=0,T=0,P=0:@R=A,S=1260,V={0}:R=B,S=1018,V={1}:R=C,S=1092,V={2}:R=D,S=1014,V={3}:R=E,S=1260,V={4}:",$C$2,$R$14,$C$4,$D287,$B287)</f>
        <v/>
      </c>
      <c r="T287" s="16" t="str">
        <f>_xll.Assistant.XL.RIK_AC("INF04__;INF04@E=0,S=49,G=0,T=0,P=0:@R=A,S=1260,V={0}:R=B,S=1018,V={1}:R=C,S=1092,V={2}:R=D,S=1014,V={3}:R=E,S=1260,V={4}:R=F,S=48,V={5}:",$C$2,$R$14,$C$4,$D287,$B287,T$14)</f>
        <v>Catégorie 0</v>
      </c>
      <c r="U287" s="16" t="str">
        <f>_xll.Assistant.XL.RIK_AC("INF04__;INF04@E=0,S=1076,G=0,T=0,P=0:@R=A,S=1260,V={0}:R=B,S=1018,V={1}:R=C,S=1092,V={2}:R=D,S=1014,V={3}:R=E,S=1260,V={4}:",$C$2,$R$14,$C$4,$D287,$B287)</f>
        <v/>
      </c>
      <c r="V287" s="16">
        <f>IFERROR(IF(TableauB15[[#This Row],[Rémunération annuelle ETP]]&gt;0,SUM(1/COUNTIF(TableauB15[Nom et Prénom],TableauB15[Nom et Prénom])),0),0)</f>
        <v>8.3333333333333329E-2</v>
      </c>
      <c r="W28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8" spans="2:23" x14ac:dyDescent="0.3">
      <c r="B288" s="15" t="s">
        <v>151</v>
      </c>
      <c r="C288" s="15">
        <v>201808</v>
      </c>
      <c r="D288" s="15" t="s">
        <v>204</v>
      </c>
      <c r="E288" s="15" t="s">
        <v>205</v>
      </c>
      <c r="F288" s="15" t="s">
        <v>28</v>
      </c>
      <c r="G288">
        <v>1</v>
      </c>
      <c r="H288" s="16">
        <v>0.8</v>
      </c>
      <c r="I288" s="16">
        <v>0.8</v>
      </c>
      <c r="J288" s="16">
        <v>1540</v>
      </c>
      <c r="K288" s="16">
        <v>0</v>
      </c>
      <c r="L288" s="16">
        <v>0</v>
      </c>
      <c r="M288" s="16">
        <f>IF(TableauB15[[#This Row],[ETP_FH]]&gt;0,IF(TableauB15[[#This Row],[ETP]]=TableauB15[[#This Row],[ETP_FH]],1,IF(TableauB15[[#This Row],[ETP]]=1,TableauB15[[#This Row],[ETP_FH]],IFERROR((TableauB15[[#This Row],[ETP_FH]]/TableauB15[[#This Row],[ETP]]),0)*1)),0)</f>
        <v>1</v>
      </c>
      <c r="N288" s="16">
        <f>IF(TableauB15[[#This Row],[ETP_FH]]&lt;0.001,0,1)</f>
        <v>1</v>
      </c>
      <c r="O28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1925</v>
      </c>
      <c r="P28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288" s="170" t="str">
        <f>_xll.Assistant.XL.RIK_AC("INF04__;INF04@E=0,S=1253,G=0,T=0,P=0:@R=A,S=1260,V={0}:R=B,S=1018,V={1}:R=C,S=1092,V={2}:R=D,S=1014,V={3}:R=E,S=1260,V={4}:",$C$2,$P$14,$C$4,$D288,$B288)</f>
        <v/>
      </c>
      <c r="R288" s="16" t="str">
        <f>_xll.Assistant.XL.RIK_AC("INF04__;INF04@E=0,S=42,G=0,T=0,P=0:@R=A,S=1260,V={0}:R=B,S=1018,V={1}:R=C,S=1092,V={2}:R=D,S=1014,V={3}:R=E,S=1260,V={4}:",$C$2,$R$14,$C$4,$D288,$B288)</f>
        <v/>
      </c>
      <c r="S288" s="16" t="str">
        <f>_xll.Assistant.XL.RIK_AC("INF04__;INF04@E=0,S=1064,G=0,T=0,P=0:@R=A,S=1260,V={0}:R=B,S=1018,V={1}:R=C,S=1092,V={2}:R=D,S=1014,V={3}:R=E,S=1260,V={4}:",$C$2,$R$14,$C$4,$D288,$B288)</f>
        <v/>
      </c>
      <c r="T288" s="16" t="str">
        <f>_xll.Assistant.XL.RIK_AC("INF04__;INF04@E=0,S=49,G=0,T=0,P=0:@R=A,S=1260,V={0}:R=B,S=1018,V={1}:R=C,S=1092,V={2}:R=D,S=1014,V={3}:R=E,S=1260,V={4}:R=F,S=48,V={5}:",$C$2,$R$14,$C$4,$D288,$B288,T$14)</f>
        <v>Catégorie 1</v>
      </c>
      <c r="U288" s="16" t="str">
        <f>_xll.Assistant.XL.RIK_AC("INF04__;INF04@E=0,S=1076,G=0,T=0,P=0:@R=A,S=1260,V={0}:R=B,S=1018,V={1}:R=C,S=1092,V={2}:R=D,S=1014,V={3}:R=E,S=1260,V={4}:",$C$2,$R$14,$C$4,$D288,$B288)</f>
        <v/>
      </c>
      <c r="V288" s="16">
        <f>IFERROR(IF(TableauB15[[#This Row],[Rémunération annuelle ETP]]&gt;0,SUM(1/COUNTIF(TableauB15[Nom et Prénom],TableauB15[Nom et Prénom])),0),0)</f>
        <v>8.3333333333333329E-2</v>
      </c>
      <c r="W28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89" spans="2:23" x14ac:dyDescent="0.3">
      <c r="B289" s="15" t="s">
        <v>151</v>
      </c>
      <c r="C289" s="15">
        <v>201808</v>
      </c>
      <c r="D289" s="15" t="s">
        <v>247</v>
      </c>
      <c r="E289" s="15" t="s">
        <v>248</v>
      </c>
      <c r="F289" s="15" t="s">
        <v>28</v>
      </c>
      <c r="G289">
        <v>1</v>
      </c>
      <c r="H289" s="16">
        <v>0.2</v>
      </c>
      <c r="I289" s="16">
        <v>0.2</v>
      </c>
      <c r="J289" s="16">
        <v>500</v>
      </c>
      <c r="K289" s="16">
        <v>0</v>
      </c>
      <c r="L289" s="16">
        <v>0</v>
      </c>
      <c r="M289" s="16">
        <f>IF(TableauB15[[#This Row],[ETP_FH]]&gt;0,IF(TableauB15[[#This Row],[ETP]]=TableauB15[[#This Row],[ETP_FH]],1,IF(TableauB15[[#This Row],[ETP]]=1,TableauB15[[#This Row],[ETP_FH]],IFERROR((TableauB15[[#This Row],[ETP_FH]]/TableauB15[[#This Row],[ETP]]),0)*1)),0)</f>
        <v>1</v>
      </c>
      <c r="N289" s="16">
        <f>IF(TableauB15[[#This Row],[ETP_FH]]&lt;0.001,0,1)</f>
        <v>1</v>
      </c>
      <c r="O28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8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289" s="170" t="str">
        <f>_xll.Assistant.XL.RIK_AC("INF04__;INF04@E=0,S=1253,G=0,T=0,P=0:@R=A,S=1260,V={0}:R=B,S=1018,V={1}:R=C,S=1092,V={2}:R=D,S=1014,V={3}:R=E,S=1260,V={4}:",$C$2,$P$14,$C$4,$D289,$B289)</f>
        <v/>
      </c>
      <c r="R289" s="16" t="str">
        <f>_xll.Assistant.XL.RIK_AC("INF04__;INF04@E=0,S=42,G=0,T=0,P=0:@R=A,S=1260,V={0}:R=B,S=1018,V={1}:R=C,S=1092,V={2}:R=D,S=1014,V={3}:R=E,S=1260,V={4}:",$C$2,$R$14,$C$4,$D289,$B289)</f>
        <v/>
      </c>
      <c r="S289" s="16" t="str">
        <f>_xll.Assistant.XL.RIK_AC("INF04__;INF04@E=0,S=1064,G=0,T=0,P=0:@R=A,S=1260,V={0}:R=B,S=1018,V={1}:R=C,S=1092,V={2}:R=D,S=1014,V={3}:R=E,S=1260,V={4}:",$C$2,$R$14,$C$4,$D289,$B289)</f>
        <v/>
      </c>
      <c r="T289" s="16" t="str">
        <f>_xll.Assistant.XL.RIK_AC("INF04__;INF04@E=0,S=49,G=0,T=0,P=0:@R=A,S=1260,V={0}:R=B,S=1018,V={1}:R=C,S=1092,V={2}:R=D,S=1014,V={3}:R=E,S=1260,V={4}:R=F,S=48,V={5}:",$C$2,$R$14,$C$4,$D289,$B289,T$14)</f>
        <v>Catégorie 0</v>
      </c>
      <c r="U289" s="16" t="str">
        <f>_xll.Assistant.XL.RIK_AC("INF04__;INF04@E=0,S=1076,G=0,T=0,P=0:@R=A,S=1260,V={0}:R=B,S=1018,V={1}:R=C,S=1092,V={2}:R=D,S=1014,V={3}:R=E,S=1260,V={4}:",$C$2,$R$14,$C$4,$D289,$B289)</f>
        <v/>
      </c>
      <c r="V289" s="16">
        <f>IFERROR(IF(TableauB15[[#This Row],[Rémunération annuelle ETP]]&gt;0,SUM(1/COUNTIF(TableauB15[Nom et Prénom],TableauB15[Nom et Prénom])),0),0)</f>
        <v>0.14285714285714285</v>
      </c>
      <c r="W28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0" spans="2:23" x14ac:dyDescent="0.3">
      <c r="B290" s="15" t="s">
        <v>151</v>
      </c>
      <c r="C290" s="15">
        <v>201808</v>
      </c>
      <c r="D290" s="15" t="s">
        <v>249</v>
      </c>
      <c r="E290" s="15" t="s">
        <v>250</v>
      </c>
      <c r="F290" s="15" t="s">
        <v>27</v>
      </c>
      <c r="G290">
        <v>1</v>
      </c>
      <c r="H290" s="16">
        <v>0.3</v>
      </c>
      <c r="I290" s="16">
        <v>0.3</v>
      </c>
      <c r="J290" s="16">
        <v>800</v>
      </c>
      <c r="K290" s="16">
        <v>0</v>
      </c>
      <c r="L290" s="16">
        <v>0</v>
      </c>
      <c r="M290" s="16">
        <f>IF(TableauB15[[#This Row],[ETP_FH]]&gt;0,IF(TableauB15[[#This Row],[ETP]]=TableauB15[[#This Row],[ETP_FH]],1,IF(TableauB15[[#This Row],[ETP]]=1,TableauB15[[#This Row],[ETP_FH]],IFERROR((TableauB15[[#This Row],[ETP_FH]]/TableauB15[[#This Row],[ETP]]),0)*1)),0)</f>
        <v>1</v>
      </c>
      <c r="N290" s="16">
        <f>IF(TableauB15[[#This Row],[ETP_FH]]&lt;0.001,0,1)</f>
        <v>1</v>
      </c>
      <c r="O29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2666.666666666667</v>
      </c>
      <c r="P29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290" s="170" t="str">
        <f>_xll.Assistant.XL.RIK_AC("INF04__;INF04@E=0,S=1253,G=0,T=0,P=0:@R=A,S=1260,V={0}:R=B,S=1018,V={1}:R=C,S=1092,V={2}:R=D,S=1014,V={3}:R=E,S=1260,V={4}:",$C$2,$P$14,$C$4,$D290,$B290)</f>
        <v/>
      </c>
      <c r="R290" s="16" t="str">
        <f>_xll.Assistant.XL.RIK_AC("INF04__;INF04@E=0,S=42,G=0,T=0,P=0:@R=A,S=1260,V={0}:R=B,S=1018,V={1}:R=C,S=1092,V={2}:R=D,S=1014,V={3}:R=E,S=1260,V={4}:",$C$2,$R$14,$C$4,$D290,$B290)</f>
        <v/>
      </c>
      <c r="S290" s="16" t="str">
        <f>_xll.Assistant.XL.RIK_AC("INF04__;INF04@E=0,S=1064,G=0,T=0,P=0:@R=A,S=1260,V={0}:R=B,S=1018,V={1}:R=C,S=1092,V={2}:R=D,S=1014,V={3}:R=E,S=1260,V={4}:",$C$2,$R$14,$C$4,$D290,$B290)</f>
        <v/>
      </c>
      <c r="T290" s="16" t="str">
        <f>_xll.Assistant.XL.RIK_AC("INF04__;INF04@E=0,S=49,G=0,T=0,P=0:@R=A,S=1260,V={0}:R=B,S=1018,V={1}:R=C,S=1092,V={2}:R=D,S=1014,V={3}:R=E,S=1260,V={4}:R=F,S=48,V={5}:",$C$2,$R$14,$C$4,$D290,$B290,T$14)</f>
        <v>Catégorie 0</v>
      </c>
      <c r="U290" s="16" t="str">
        <f>_xll.Assistant.XL.RIK_AC("INF04__;INF04@E=0,S=1076,G=0,T=0,P=0:@R=A,S=1260,V={0}:R=B,S=1018,V={1}:R=C,S=1092,V={2}:R=D,S=1014,V={3}:R=E,S=1260,V={4}:",$C$2,$R$14,$C$4,$D290,$B290)</f>
        <v/>
      </c>
      <c r="V290" s="16">
        <f>IFERROR(IF(TableauB15[[#This Row],[Rémunération annuelle ETP]]&gt;0,SUM(1/COUNTIF(TableauB15[Nom et Prénom],TableauB15[Nom et Prénom])),0),0)</f>
        <v>0.14285714285714285</v>
      </c>
      <c r="W29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1" spans="2:23" x14ac:dyDescent="0.3">
      <c r="B291" s="15" t="s">
        <v>151</v>
      </c>
      <c r="C291" s="15">
        <v>201808</v>
      </c>
      <c r="D291" s="15" t="s">
        <v>251</v>
      </c>
      <c r="E291" s="15" t="s">
        <v>252</v>
      </c>
      <c r="F291" s="15" t="s">
        <v>28</v>
      </c>
      <c r="G291">
        <v>1</v>
      </c>
      <c r="H291" s="16">
        <v>0.2</v>
      </c>
      <c r="I291" s="16">
        <v>0.2</v>
      </c>
      <c r="J291" s="16">
        <v>500</v>
      </c>
      <c r="K291" s="16">
        <v>0</v>
      </c>
      <c r="L291" s="16">
        <v>0</v>
      </c>
      <c r="M291" s="16">
        <f>IF(TableauB15[[#This Row],[ETP_FH]]&gt;0,IF(TableauB15[[#This Row],[ETP]]=TableauB15[[#This Row],[ETP_FH]],1,IF(TableauB15[[#This Row],[ETP]]=1,TableauB15[[#This Row],[ETP_FH]],IFERROR((TableauB15[[#This Row],[ETP_FH]]/TableauB15[[#This Row],[ETP]]),0)*1)),0)</f>
        <v>1</v>
      </c>
      <c r="N291" s="16">
        <f>IF(TableauB15[[#This Row],[ETP_FH]]&lt;0.001,0,1)</f>
        <v>1</v>
      </c>
      <c r="O29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29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291" s="170" t="str">
        <f>_xll.Assistant.XL.RIK_AC("INF04__;INF04@E=0,S=1253,G=0,T=0,P=0:@R=A,S=1260,V={0}:R=B,S=1018,V={1}:R=C,S=1092,V={2}:R=D,S=1014,V={3}:R=E,S=1260,V={4}:",$C$2,$P$14,$C$4,$D291,$B291)</f>
        <v/>
      </c>
      <c r="R291" s="16" t="str">
        <f>_xll.Assistant.XL.RIK_AC("INF04__;INF04@E=0,S=42,G=0,T=0,P=0:@R=A,S=1260,V={0}:R=B,S=1018,V={1}:R=C,S=1092,V={2}:R=D,S=1014,V={3}:R=E,S=1260,V={4}:",$C$2,$R$14,$C$4,$D291,$B291)</f>
        <v/>
      </c>
      <c r="S291" s="16" t="str">
        <f>_xll.Assistant.XL.RIK_AC("INF04__;INF04@E=0,S=1064,G=0,T=0,P=0:@R=A,S=1260,V={0}:R=B,S=1018,V={1}:R=C,S=1092,V={2}:R=D,S=1014,V={3}:R=E,S=1260,V={4}:",$C$2,$R$14,$C$4,$D291,$B291)</f>
        <v/>
      </c>
      <c r="T291" s="16" t="str">
        <f>_xll.Assistant.XL.RIK_AC("INF04__;INF04@E=0,S=49,G=0,T=0,P=0:@R=A,S=1260,V={0}:R=B,S=1018,V={1}:R=C,S=1092,V={2}:R=D,S=1014,V={3}:R=E,S=1260,V={4}:R=F,S=48,V={5}:",$C$2,$R$14,$C$4,$D291,$B291,T$14)</f>
        <v>Catégorie 0</v>
      </c>
      <c r="U291" s="16" t="str">
        <f>_xll.Assistant.XL.RIK_AC("INF04__;INF04@E=0,S=1076,G=0,T=0,P=0:@R=A,S=1260,V={0}:R=B,S=1018,V={1}:R=C,S=1092,V={2}:R=D,S=1014,V={3}:R=E,S=1260,V={4}:",$C$2,$R$14,$C$4,$D291,$B291)</f>
        <v/>
      </c>
      <c r="V291" s="16">
        <f>IFERROR(IF(TableauB15[[#This Row],[Rémunération annuelle ETP]]&gt;0,SUM(1/COUNTIF(TableauB15[Nom et Prénom],TableauB15[Nom et Prénom])),0),0)</f>
        <v>0.14285714285714285</v>
      </c>
      <c r="W29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2" spans="2:23" x14ac:dyDescent="0.3">
      <c r="B292" s="15" t="s">
        <v>151</v>
      </c>
      <c r="C292" s="15">
        <v>201808</v>
      </c>
      <c r="D292" s="15" t="s">
        <v>206</v>
      </c>
      <c r="E292" s="15" t="s">
        <v>207</v>
      </c>
      <c r="F292" s="15" t="s">
        <v>28</v>
      </c>
      <c r="G292">
        <v>1</v>
      </c>
      <c r="H292" s="16">
        <v>1</v>
      </c>
      <c r="I292" s="16">
        <v>1</v>
      </c>
      <c r="J292" s="16">
        <v>1650</v>
      </c>
      <c r="K292" s="16">
        <v>0</v>
      </c>
      <c r="L292" s="16">
        <v>0</v>
      </c>
      <c r="M292" s="16">
        <f>IF(TableauB15[[#This Row],[ETP_FH]]&gt;0,IF(TableauB15[[#This Row],[ETP]]=TableauB15[[#This Row],[ETP_FH]],1,IF(TableauB15[[#This Row],[ETP]]=1,TableauB15[[#This Row],[ETP_FH]],IFERROR((TableauB15[[#This Row],[ETP_FH]]/TableauB15[[#This Row],[ETP]]),0)*1)),0)</f>
        <v>1</v>
      </c>
      <c r="N292" s="16">
        <f>IF(TableauB15[[#This Row],[ETP_FH]]&lt;0.001,0,1)</f>
        <v>1</v>
      </c>
      <c r="O29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29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292" s="170" t="str">
        <f>_xll.Assistant.XL.RIK_AC("INF04__;INF04@E=0,S=1253,G=0,T=0,P=0:@R=A,S=1260,V={0}:R=B,S=1018,V={1}:R=C,S=1092,V={2}:R=D,S=1014,V={3}:R=E,S=1260,V={4}:",$C$2,$P$14,$C$4,$D292,$B292)</f>
        <v/>
      </c>
      <c r="R292" s="16" t="str">
        <f>_xll.Assistant.XL.RIK_AC("INF04__;INF04@E=0,S=42,G=0,T=0,P=0:@R=A,S=1260,V={0}:R=B,S=1018,V={1}:R=C,S=1092,V={2}:R=D,S=1014,V={3}:R=E,S=1260,V={4}:",$C$2,$R$14,$C$4,$D292,$B292)</f>
        <v/>
      </c>
      <c r="S292" s="16" t="str">
        <f>_xll.Assistant.XL.RIK_AC("INF04__;INF04@E=0,S=1064,G=0,T=0,P=0:@R=A,S=1260,V={0}:R=B,S=1018,V={1}:R=C,S=1092,V={2}:R=D,S=1014,V={3}:R=E,S=1260,V={4}:",$C$2,$R$14,$C$4,$D292,$B292)</f>
        <v/>
      </c>
      <c r="T292" s="16" t="str">
        <f>_xll.Assistant.XL.RIK_AC("INF04__;INF04@E=0,S=49,G=0,T=0,P=0:@R=A,S=1260,V={0}:R=B,S=1018,V={1}:R=C,S=1092,V={2}:R=D,S=1014,V={3}:R=E,S=1260,V={4}:R=F,S=48,V={5}:",$C$2,$R$14,$C$4,$D292,$B292,T$14)</f>
        <v>Catégorie 1</v>
      </c>
      <c r="U292" s="16" t="str">
        <f>_xll.Assistant.XL.RIK_AC("INF04__;INF04@E=0,S=1076,G=0,T=0,P=0:@R=A,S=1260,V={0}:R=B,S=1018,V={1}:R=C,S=1092,V={2}:R=D,S=1014,V={3}:R=E,S=1260,V={4}:",$C$2,$R$14,$C$4,$D292,$B292)</f>
        <v/>
      </c>
      <c r="V292" s="16">
        <f>IFERROR(IF(TableauB15[[#This Row],[Rémunération annuelle ETP]]&gt;0,SUM(1/COUNTIF(TableauB15[Nom et Prénom],TableauB15[Nom et Prénom])),0),0)</f>
        <v>8.3333333333333329E-2</v>
      </c>
      <c r="W29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3" spans="2:23" x14ac:dyDescent="0.3">
      <c r="B293" s="15" t="s">
        <v>151</v>
      </c>
      <c r="C293" s="15">
        <v>201808</v>
      </c>
      <c r="D293" s="15" t="s">
        <v>208</v>
      </c>
      <c r="E293" s="15" t="s">
        <v>209</v>
      </c>
      <c r="F293" s="15" t="s">
        <v>28</v>
      </c>
      <c r="G293">
        <v>1</v>
      </c>
      <c r="H293" s="16">
        <v>1</v>
      </c>
      <c r="I293" s="16">
        <v>1</v>
      </c>
      <c r="J293" s="16">
        <v>1760</v>
      </c>
      <c r="K293" s="16">
        <v>0</v>
      </c>
      <c r="L293" s="16">
        <v>0</v>
      </c>
      <c r="M293" s="16">
        <f>IF(TableauB15[[#This Row],[ETP_FH]]&gt;0,IF(TableauB15[[#This Row],[ETP]]=TableauB15[[#This Row],[ETP_FH]],1,IF(TableauB15[[#This Row],[ETP]]=1,TableauB15[[#This Row],[ETP_FH]],IFERROR((TableauB15[[#This Row],[ETP_FH]]/TableauB15[[#This Row],[ETP]]),0)*1)),0)</f>
        <v>1</v>
      </c>
      <c r="N293" s="16">
        <f>IF(TableauB15[[#This Row],[ETP_FH]]&lt;0.001,0,1)</f>
        <v>1</v>
      </c>
      <c r="O29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1760</v>
      </c>
      <c r="P29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293" s="170" t="str">
        <f>_xll.Assistant.XL.RIK_AC("INF04__;INF04@E=0,S=1253,G=0,T=0,P=0:@R=A,S=1260,V={0}:R=B,S=1018,V={1}:R=C,S=1092,V={2}:R=D,S=1014,V={3}:R=E,S=1260,V={4}:",$C$2,$P$14,$C$4,$D293,$B293)</f>
        <v/>
      </c>
      <c r="R293" s="16" t="str">
        <f>_xll.Assistant.XL.RIK_AC("INF04__;INF04@E=0,S=42,G=0,T=0,P=0:@R=A,S=1260,V={0}:R=B,S=1018,V={1}:R=C,S=1092,V={2}:R=D,S=1014,V={3}:R=E,S=1260,V={4}:",$C$2,$R$14,$C$4,$D293,$B293)</f>
        <v/>
      </c>
      <c r="S293" s="16" t="str">
        <f>_xll.Assistant.XL.RIK_AC("INF04__;INF04@E=0,S=1064,G=0,T=0,P=0:@R=A,S=1260,V={0}:R=B,S=1018,V={1}:R=C,S=1092,V={2}:R=D,S=1014,V={3}:R=E,S=1260,V={4}:",$C$2,$R$14,$C$4,$D293,$B293)</f>
        <v/>
      </c>
      <c r="T293" s="16" t="str">
        <f>_xll.Assistant.XL.RIK_AC("INF04__;INF04@E=0,S=49,G=0,T=0,P=0:@R=A,S=1260,V={0}:R=B,S=1018,V={1}:R=C,S=1092,V={2}:R=D,S=1014,V={3}:R=E,S=1260,V={4}:R=F,S=48,V={5}:",$C$2,$R$14,$C$4,$D293,$B293,T$14)</f>
        <v>Catégorie 0</v>
      </c>
      <c r="U293" s="16" t="str">
        <f>_xll.Assistant.XL.RIK_AC("INF04__;INF04@E=0,S=1076,G=0,T=0,P=0:@R=A,S=1260,V={0}:R=B,S=1018,V={1}:R=C,S=1092,V={2}:R=D,S=1014,V={3}:R=E,S=1260,V={4}:",$C$2,$R$14,$C$4,$D293,$B293)</f>
        <v/>
      </c>
      <c r="V293" s="16">
        <f>IFERROR(IF(TableauB15[[#This Row],[Rémunération annuelle ETP]]&gt;0,SUM(1/COUNTIF(TableauB15[Nom et Prénom],TableauB15[Nom et Prénom])),0),0)</f>
        <v>8.3333333333333329E-2</v>
      </c>
      <c r="W29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4" spans="2:23" x14ac:dyDescent="0.3">
      <c r="B294" s="15" t="s">
        <v>151</v>
      </c>
      <c r="C294" s="15">
        <v>201808</v>
      </c>
      <c r="D294" s="15" t="s">
        <v>210</v>
      </c>
      <c r="E294" s="15" t="s">
        <v>211</v>
      </c>
      <c r="F294" s="15" t="s">
        <v>27</v>
      </c>
      <c r="G294">
        <v>1</v>
      </c>
      <c r="H294" s="16">
        <v>1</v>
      </c>
      <c r="I294" s="16">
        <v>1</v>
      </c>
      <c r="J294" s="16">
        <v>1870</v>
      </c>
      <c r="K294" s="16">
        <v>0</v>
      </c>
      <c r="L294" s="16">
        <v>0</v>
      </c>
      <c r="M294" s="16">
        <f>IF(TableauB15[[#This Row],[ETP_FH]]&gt;0,IF(TableauB15[[#This Row],[ETP]]=TableauB15[[#This Row],[ETP_FH]],1,IF(TableauB15[[#This Row],[ETP]]=1,TableauB15[[#This Row],[ETP_FH]],IFERROR((TableauB15[[#This Row],[ETP_FH]]/TableauB15[[#This Row],[ETP]]),0)*1)),0)</f>
        <v>1</v>
      </c>
      <c r="N294" s="16">
        <f>IF(TableauB15[[#This Row],[ETP_FH]]&lt;0.001,0,1)</f>
        <v>1</v>
      </c>
      <c r="O29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1870</v>
      </c>
      <c r="P29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294" s="170" t="str">
        <f>_xll.Assistant.XL.RIK_AC("INF04__;INF04@E=0,S=1253,G=0,T=0,P=0:@R=A,S=1260,V={0}:R=B,S=1018,V={1}:R=C,S=1092,V={2}:R=D,S=1014,V={3}:R=E,S=1260,V={4}:",$C$2,$P$14,$C$4,$D294,$B294)</f>
        <v/>
      </c>
      <c r="R294" s="16" t="str">
        <f>_xll.Assistant.XL.RIK_AC("INF04__;INF04@E=0,S=42,G=0,T=0,P=0:@R=A,S=1260,V={0}:R=B,S=1018,V={1}:R=C,S=1092,V={2}:R=D,S=1014,V={3}:R=E,S=1260,V={4}:",$C$2,$R$14,$C$4,$D294,$B294)</f>
        <v/>
      </c>
      <c r="S294" s="16" t="str">
        <f>_xll.Assistant.XL.RIK_AC("INF04__;INF04@E=0,S=1064,G=0,T=0,P=0:@R=A,S=1260,V={0}:R=B,S=1018,V={1}:R=C,S=1092,V={2}:R=D,S=1014,V={3}:R=E,S=1260,V={4}:",$C$2,$R$14,$C$4,$D294,$B294)</f>
        <v/>
      </c>
      <c r="T294" s="16" t="str">
        <f>_xll.Assistant.XL.RIK_AC("INF04__;INF04@E=0,S=49,G=0,T=0,P=0:@R=A,S=1260,V={0}:R=B,S=1018,V={1}:R=C,S=1092,V={2}:R=D,S=1014,V={3}:R=E,S=1260,V={4}:R=F,S=48,V={5}:",$C$2,$R$14,$C$4,$D294,$B294,T$14)</f>
        <v>Catégorie 0</v>
      </c>
      <c r="U294" s="16" t="str">
        <f>_xll.Assistant.XL.RIK_AC("INF04__;INF04@E=0,S=1076,G=0,T=0,P=0:@R=A,S=1260,V={0}:R=B,S=1018,V={1}:R=C,S=1092,V={2}:R=D,S=1014,V={3}:R=E,S=1260,V={4}:",$C$2,$R$14,$C$4,$D294,$B294)</f>
        <v/>
      </c>
      <c r="V294" s="16">
        <f>IFERROR(IF(TableauB15[[#This Row],[Rémunération annuelle ETP]]&gt;0,SUM(1/COUNTIF(TableauB15[Nom et Prénom],TableauB15[Nom et Prénom])),0),0)</f>
        <v>8.3333333333333329E-2</v>
      </c>
      <c r="W29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5" spans="2:23" x14ac:dyDescent="0.3">
      <c r="B295" s="15" t="s">
        <v>151</v>
      </c>
      <c r="C295" s="15">
        <v>201808</v>
      </c>
      <c r="D295" s="15" t="s">
        <v>212</v>
      </c>
      <c r="E295" s="15" t="s">
        <v>213</v>
      </c>
      <c r="F295" s="15" t="s">
        <v>28</v>
      </c>
      <c r="G295">
        <v>1</v>
      </c>
      <c r="H295" s="16">
        <v>1</v>
      </c>
      <c r="I295" s="16">
        <v>1</v>
      </c>
      <c r="J295" s="16">
        <v>1980</v>
      </c>
      <c r="K295" s="16">
        <v>0</v>
      </c>
      <c r="L295" s="16">
        <v>0</v>
      </c>
      <c r="M295" s="16">
        <f>IF(TableauB15[[#This Row],[ETP_FH]]&gt;0,IF(TableauB15[[#This Row],[ETP]]=TableauB15[[#This Row],[ETP_FH]],1,IF(TableauB15[[#This Row],[ETP]]=1,TableauB15[[#This Row],[ETP_FH]],IFERROR((TableauB15[[#This Row],[ETP_FH]]/TableauB15[[#This Row],[ETP]]),0)*1)),0)</f>
        <v>1</v>
      </c>
      <c r="N295" s="16">
        <f>IF(TableauB15[[#This Row],[ETP_FH]]&lt;0.001,0,1)</f>
        <v>1</v>
      </c>
      <c r="O29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1980</v>
      </c>
      <c r="P29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295" s="170" t="str">
        <f>_xll.Assistant.XL.RIK_AC("INF04__;INF04@E=0,S=1253,G=0,T=0,P=0:@R=A,S=1260,V={0}:R=B,S=1018,V={1}:R=C,S=1092,V={2}:R=D,S=1014,V={3}:R=E,S=1260,V={4}:",$C$2,$P$14,$C$4,$D295,$B295)</f>
        <v/>
      </c>
      <c r="R295" s="16" t="str">
        <f>_xll.Assistant.XL.RIK_AC("INF04__;INF04@E=0,S=42,G=0,T=0,P=0:@R=A,S=1260,V={0}:R=B,S=1018,V={1}:R=C,S=1092,V={2}:R=D,S=1014,V={3}:R=E,S=1260,V={4}:",$C$2,$R$14,$C$4,$D295,$B295)</f>
        <v/>
      </c>
      <c r="S295" s="16" t="str">
        <f>_xll.Assistant.XL.RIK_AC("INF04__;INF04@E=0,S=1064,G=0,T=0,P=0:@R=A,S=1260,V={0}:R=B,S=1018,V={1}:R=C,S=1092,V={2}:R=D,S=1014,V={3}:R=E,S=1260,V={4}:",$C$2,$R$14,$C$4,$D295,$B295)</f>
        <v>1</v>
      </c>
      <c r="T295" s="16" t="str">
        <f>_xll.Assistant.XL.RIK_AC("INF04__;INF04@E=0,S=49,G=0,T=0,P=0:@R=A,S=1260,V={0}:R=B,S=1018,V={1}:R=C,S=1092,V={2}:R=D,S=1014,V={3}:R=E,S=1260,V={4}:R=F,S=48,V={5}:",$C$2,$R$14,$C$4,$D295,$B295,T$14)</f>
        <v>Catégorie 1</v>
      </c>
      <c r="U295" s="16" t="str">
        <f>_xll.Assistant.XL.RIK_AC("INF04__;INF04@E=0,S=1076,G=0,T=0,P=0:@R=A,S=1260,V={0}:R=B,S=1018,V={1}:R=C,S=1092,V={2}:R=D,S=1014,V={3}:R=E,S=1260,V={4}:",$C$2,$R$14,$C$4,$D295,$B295)</f>
        <v/>
      </c>
      <c r="V295" s="16">
        <f>IFERROR(IF(TableauB15[[#This Row],[Rémunération annuelle ETP]]&gt;0,SUM(1/COUNTIF(TableauB15[Nom et Prénom],TableauB15[Nom et Prénom])),0),0)</f>
        <v>8.3333333333333329E-2</v>
      </c>
      <c r="W29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6" spans="2:23" x14ac:dyDescent="0.3">
      <c r="B296" s="15" t="s">
        <v>151</v>
      </c>
      <c r="C296" s="15">
        <v>201809</v>
      </c>
      <c r="D296" s="15" t="s">
        <v>152</v>
      </c>
      <c r="E296" s="15" t="s">
        <v>153</v>
      </c>
      <c r="F296" s="15" t="s">
        <v>27</v>
      </c>
      <c r="G296">
        <v>1</v>
      </c>
      <c r="H296" s="16">
        <v>1</v>
      </c>
      <c r="I296" s="16">
        <v>1</v>
      </c>
      <c r="J296" s="16">
        <v>1210</v>
      </c>
      <c r="K296" s="16">
        <v>0</v>
      </c>
      <c r="L296" s="16">
        <v>0</v>
      </c>
      <c r="M296" s="16">
        <f>IF(TableauB15[[#This Row],[ETP_FH]]&gt;0,IF(TableauB15[[#This Row],[ETP]]=TableauB15[[#This Row],[ETP_FH]],1,IF(TableauB15[[#This Row],[ETP]]=1,TableauB15[[#This Row],[ETP_FH]],IFERROR((TableauB15[[#This Row],[ETP_FH]]/TableauB15[[#This Row],[ETP]]),0)*1)),0)</f>
        <v>1</v>
      </c>
      <c r="N296" s="16">
        <f>IF(TableauB15[[#This Row],[ETP_FH]]&lt;0.001,0,1)</f>
        <v>1</v>
      </c>
      <c r="O29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9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296" s="170" t="str">
        <f>_xll.Assistant.XL.RIK_AC("INF04__;INF04@E=0,S=1253,G=0,T=0,P=0:@R=A,S=1260,V={0}:R=B,S=1018,V={1}:R=C,S=1092,V={2}:R=D,S=1014,V={3}:R=E,S=1260,V={4}:",$C$2,$P$14,$C$4,$D296,$B296)</f>
        <v/>
      </c>
      <c r="R296" s="16" t="str">
        <f>_xll.Assistant.XL.RIK_AC("INF04__;INF04@E=0,S=42,G=0,T=0,P=0:@R=A,S=1260,V={0}:R=B,S=1018,V={1}:R=C,S=1092,V={2}:R=D,S=1014,V={3}:R=E,S=1260,V={4}:",$C$2,$R$14,$C$4,$D296,$B296)</f>
        <v/>
      </c>
      <c r="S296" s="16" t="str">
        <f>_xll.Assistant.XL.RIK_AC("INF04__;INF04@E=0,S=1064,G=0,T=0,P=0:@R=A,S=1260,V={0}:R=B,S=1018,V={1}:R=C,S=1092,V={2}:R=D,S=1014,V={3}:R=E,S=1260,V={4}:",$C$2,$R$14,$C$4,$D296,$B296)</f>
        <v/>
      </c>
      <c r="T296" s="16" t="str">
        <f>_xll.Assistant.XL.RIK_AC("INF04__;INF04@E=0,S=49,G=0,T=0,P=0:@R=A,S=1260,V={0}:R=B,S=1018,V={1}:R=C,S=1092,V={2}:R=D,S=1014,V={3}:R=E,S=1260,V={4}:R=F,S=48,V={5}:",$C$2,$R$14,$C$4,$D296,$B296,T$14)</f>
        <v>Catégorie 0</v>
      </c>
      <c r="U296" s="16" t="str">
        <f>_xll.Assistant.XL.RIK_AC("INF04__;INF04@E=0,S=1076,G=0,T=0,P=0:@R=A,S=1260,V={0}:R=B,S=1018,V={1}:R=C,S=1092,V={2}:R=D,S=1014,V={3}:R=E,S=1260,V={4}:",$C$2,$R$14,$C$4,$D296,$B296)</f>
        <v/>
      </c>
      <c r="V296" s="16">
        <f>IFERROR(IF(TableauB15[[#This Row],[Rémunération annuelle ETP]]&gt;0,SUM(1/COUNTIF(TableauB15[Nom et Prénom],TableauB15[Nom et Prénom])),0),0)</f>
        <v>8.3333333333333329E-2</v>
      </c>
      <c r="W29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7" spans="2:23" x14ac:dyDescent="0.3">
      <c r="B297" s="15" t="s">
        <v>151</v>
      </c>
      <c r="C297" s="15">
        <v>201809</v>
      </c>
      <c r="D297" s="15" t="s">
        <v>154</v>
      </c>
      <c r="E297" s="15" t="s">
        <v>155</v>
      </c>
      <c r="F297" s="15" t="s">
        <v>28</v>
      </c>
      <c r="G297">
        <v>1</v>
      </c>
      <c r="H297" s="16">
        <v>1</v>
      </c>
      <c r="I297" s="16">
        <v>1</v>
      </c>
      <c r="J297" s="16">
        <v>1210</v>
      </c>
      <c r="K297" s="16">
        <v>0</v>
      </c>
      <c r="L297" s="16">
        <v>0</v>
      </c>
      <c r="M297" s="16">
        <f>IF(TableauB15[[#This Row],[ETP_FH]]&gt;0,IF(TableauB15[[#This Row],[ETP]]=TableauB15[[#This Row],[ETP_FH]],1,IF(TableauB15[[#This Row],[ETP]]=1,TableauB15[[#This Row],[ETP_FH]],IFERROR((TableauB15[[#This Row],[ETP_FH]]/TableauB15[[#This Row],[ETP]]),0)*1)),0)</f>
        <v>1</v>
      </c>
      <c r="N297" s="16">
        <f>IF(TableauB15[[#This Row],[ETP_FH]]&lt;0.001,0,1)</f>
        <v>1</v>
      </c>
      <c r="O29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29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297" s="170" t="str">
        <f>_xll.Assistant.XL.RIK_AC("INF04__;INF04@E=0,S=1253,G=0,T=0,P=0:@R=A,S=1260,V={0}:R=B,S=1018,V={1}:R=C,S=1092,V={2}:R=D,S=1014,V={3}:R=E,S=1260,V={4}:",$C$2,$P$14,$C$4,$D297,$B297)</f>
        <v/>
      </c>
      <c r="R297" s="16" t="str">
        <f>_xll.Assistant.XL.RIK_AC("INF04__;INF04@E=0,S=42,G=0,T=0,P=0:@R=A,S=1260,V={0}:R=B,S=1018,V={1}:R=C,S=1092,V={2}:R=D,S=1014,V={3}:R=E,S=1260,V={4}:",$C$2,$R$14,$C$4,$D297,$B297)</f>
        <v/>
      </c>
      <c r="S297" s="16" t="str">
        <f>_xll.Assistant.XL.RIK_AC("INF04__;INF04@E=0,S=1064,G=0,T=0,P=0:@R=A,S=1260,V={0}:R=B,S=1018,V={1}:R=C,S=1092,V={2}:R=D,S=1014,V={3}:R=E,S=1260,V={4}:",$C$2,$R$14,$C$4,$D297,$B297)</f>
        <v/>
      </c>
      <c r="T297" s="16" t="str">
        <f>_xll.Assistant.XL.RIK_AC("INF04__;INF04@E=0,S=49,G=0,T=0,P=0:@R=A,S=1260,V={0}:R=B,S=1018,V={1}:R=C,S=1092,V={2}:R=D,S=1014,V={3}:R=E,S=1260,V={4}:R=F,S=48,V={5}:",$C$2,$R$14,$C$4,$D297,$B297,T$14)</f>
        <v>Catégorie 0</v>
      </c>
      <c r="U297" s="16" t="str">
        <f>_xll.Assistant.XL.RIK_AC("INF04__;INF04@E=0,S=1076,G=0,T=0,P=0:@R=A,S=1260,V={0}:R=B,S=1018,V={1}:R=C,S=1092,V={2}:R=D,S=1014,V={3}:R=E,S=1260,V={4}:",$C$2,$R$14,$C$4,$D297,$B297)</f>
        <v/>
      </c>
      <c r="V297" s="16">
        <f>IFERROR(IF(TableauB15[[#This Row],[Rémunération annuelle ETP]]&gt;0,SUM(1/COUNTIF(TableauB15[Nom et Prénom],TableauB15[Nom et Prénom])),0),0)</f>
        <v>8.3333333333333329E-2</v>
      </c>
      <c r="W29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8" spans="2:23" x14ac:dyDescent="0.3">
      <c r="B298" s="15" t="s">
        <v>151</v>
      </c>
      <c r="C298" s="15">
        <v>201809</v>
      </c>
      <c r="D298" s="15" t="s">
        <v>245</v>
      </c>
      <c r="E298" s="15" t="s">
        <v>246</v>
      </c>
      <c r="F298" s="15" t="s">
        <v>27</v>
      </c>
      <c r="G298">
        <v>1</v>
      </c>
      <c r="H298" s="16">
        <v>1</v>
      </c>
      <c r="I298" s="16">
        <v>0</v>
      </c>
      <c r="J298" s="16">
        <v>2310</v>
      </c>
      <c r="K298" s="16">
        <v>0</v>
      </c>
      <c r="L298" s="16">
        <v>0</v>
      </c>
      <c r="M298" s="16">
        <f>IF(TableauB15[[#This Row],[ETP_FH]]&gt;0,IF(TableauB15[[#This Row],[ETP]]=TableauB15[[#This Row],[ETP_FH]],1,IF(TableauB15[[#This Row],[ETP]]=1,TableauB15[[#This Row],[ETP_FH]],IFERROR((TableauB15[[#This Row],[ETP_FH]]/TableauB15[[#This Row],[ETP]]),0)*1)),0)</f>
        <v>0</v>
      </c>
      <c r="N298" s="16">
        <f>IF(TableauB15[[#This Row],[ETP_FH]]&lt;0.001,0,1)</f>
        <v>0</v>
      </c>
      <c r="O29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29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298" s="170" t="str">
        <f>_xll.Assistant.XL.RIK_AC("INF04__;INF04@E=0,S=1253,G=0,T=0,P=0:@R=A,S=1260,V={0}:R=B,S=1018,V={1}:R=C,S=1092,V={2}:R=D,S=1014,V={3}:R=E,S=1260,V={4}:",$C$2,$P$14,$C$4,$D298,$B298)</f>
        <v/>
      </c>
      <c r="R298" s="16" t="str">
        <f>_xll.Assistant.XL.RIK_AC("INF04__;INF04@E=0,S=42,G=0,T=0,P=0:@R=A,S=1260,V={0}:R=B,S=1018,V={1}:R=C,S=1092,V={2}:R=D,S=1014,V={3}:R=E,S=1260,V={4}:",$C$2,$R$14,$C$4,$D298,$B298)</f>
        <v/>
      </c>
      <c r="S298" s="16" t="str">
        <f>_xll.Assistant.XL.RIK_AC("INF04__;INF04@E=0,S=1064,G=0,T=0,P=0:@R=A,S=1260,V={0}:R=B,S=1018,V={1}:R=C,S=1092,V={2}:R=D,S=1014,V={3}:R=E,S=1260,V={4}:",$C$2,$R$14,$C$4,$D298,$B298)</f>
        <v/>
      </c>
      <c r="T298" s="16" t="str">
        <f>_xll.Assistant.XL.RIK_AC("INF04__;INF04@E=0,S=49,G=0,T=0,P=0:@R=A,S=1260,V={0}:R=B,S=1018,V={1}:R=C,S=1092,V={2}:R=D,S=1014,V={3}:R=E,S=1260,V={4}:R=F,S=48,V={5}:",$C$2,$R$14,$C$4,$D298,$B298,T$14)</f>
        <v>Catégorie 0</v>
      </c>
      <c r="U298" s="16" t="str">
        <f>_xll.Assistant.XL.RIK_AC("INF04__;INF04@E=0,S=1076,G=0,T=0,P=0:@R=A,S=1260,V={0}:R=B,S=1018,V={1}:R=C,S=1092,V={2}:R=D,S=1014,V={3}:R=E,S=1260,V={4}:",$C$2,$R$14,$C$4,$D298,$B298)</f>
        <v/>
      </c>
      <c r="V298" s="16">
        <f>IFERROR(IF(TableauB15[[#This Row],[Rémunération annuelle ETP]]&gt;0,SUM(1/COUNTIF(TableauB15[Nom et Prénom],TableauB15[Nom et Prénom])),0),0)</f>
        <v>0</v>
      </c>
      <c r="W29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299" spans="2:23" x14ac:dyDescent="0.3">
      <c r="B299" s="15" t="s">
        <v>151</v>
      </c>
      <c r="C299" s="15">
        <v>201809</v>
      </c>
      <c r="D299" s="15" t="s">
        <v>156</v>
      </c>
      <c r="E299" s="15" t="s">
        <v>157</v>
      </c>
      <c r="F299" s="15" t="s">
        <v>27</v>
      </c>
      <c r="G299">
        <v>1</v>
      </c>
      <c r="H299" s="16">
        <v>1</v>
      </c>
      <c r="I299" s="16">
        <v>1</v>
      </c>
      <c r="J299" s="16">
        <v>2730</v>
      </c>
      <c r="K299" s="16">
        <v>0</v>
      </c>
      <c r="L299" s="16">
        <v>0</v>
      </c>
      <c r="M299" s="16">
        <f>IF(TableauB15[[#This Row],[ETP_FH]]&gt;0,IF(TableauB15[[#This Row],[ETP]]=TableauB15[[#This Row],[ETP_FH]],1,IF(TableauB15[[#This Row],[ETP]]=1,TableauB15[[#This Row],[ETP_FH]],IFERROR((TableauB15[[#This Row],[ETP_FH]]/TableauB15[[#This Row],[ETP]]),0)*1)),0)</f>
        <v>1</v>
      </c>
      <c r="N299" s="16">
        <f>IF(TableauB15[[#This Row],[ETP_FH]]&lt;0.001,0,1)</f>
        <v>1</v>
      </c>
      <c r="O29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29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299" s="170" t="str">
        <f>_xll.Assistant.XL.RIK_AC("INF04__;INF04@E=0,S=1253,G=0,T=0,P=0:@R=A,S=1260,V={0}:R=B,S=1018,V={1}:R=C,S=1092,V={2}:R=D,S=1014,V={3}:R=E,S=1260,V={4}:",$C$2,$P$14,$C$4,$D299,$B299)</f>
        <v/>
      </c>
      <c r="R299" s="16" t="str">
        <f>_xll.Assistant.XL.RIK_AC("INF04__;INF04@E=0,S=42,G=0,T=0,P=0:@R=A,S=1260,V={0}:R=B,S=1018,V={1}:R=C,S=1092,V={2}:R=D,S=1014,V={3}:R=E,S=1260,V={4}:",$C$2,$R$14,$C$4,$D299,$B299)</f>
        <v/>
      </c>
      <c r="S299" s="16" t="str">
        <f>_xll.Assistant.XL.RIK_AC("INF04__;INF04@E=0,S=1064,G=0,T=0,P=0:@R=A,S=1260,V={0}:R=B,S=1018,V={1}:R=C,S=1092,V={2}:R=D,S=1014,V={3}:R=E,S=1260,V={4}:",$C$2,$R$14,$C$4,$D299,$B299)</f>
        <v/>
      </c>
      <c r="T299" s="16" t="str">
        <f>_xll.Assistant.XL.RIK_AC("INF04__;INF04@E=0,S=49,G=0,T=0,P=0:@R=A,S=1260,V={0}:R=B,S=1018,V={1}:R=C,S=1092,V={2}:R=D,S=1014,V={3}:R=E,S=1260,V={4}:R=F,S=48,V={5}:",$C$2,$R$14,$C$4,$D299,$B299,T$14)</f>
        <v>Catégorie 0</v>
      </c>
      <c r="U299" s="16" t="str">
        <f>_xll.Assistant.XL.RIK_AC("INF04__;INF04@E=0,S=1076,G=0,T=0,P=0:@R=A,S=1260,V={0}:R=B,S=1018,V={1}:R=C,S=1092,V={2}:R=D,S=1014,V={3}:R=E,S=1260,V={4}:",$C$2,$R$14,$C$4,$D299,$B299)</f>
        <v/>
      </c>
      <c r="V299" s="16">
        <f>IFERROR(IF(TableauB15[[#This Row],[Rémunération annuelle ETP]]&gt;0,SUM(1/COUNTIF(TableauB15[Nom et Prénom],TableauB15[Nom et Prénom])),0),0)</f>
        <v>8.3333333333333329E-2</v>
      </c>
      <c r="W29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0" spans="2:23" x14ac:dyDescent="0.3">
      <c r="B300" s="15" t="s">
        <v>151</v>
      </c>
      <c r="C300" s="15">
        <v>201809</v>
      </c>
      <c r="D300" s="15" t="s">
        <v>158</v>
      </c>
      <c r="E300" s="15" t="s">
        <v>159</v>
      </c>
      <c r="F300" s="15" t="s">
        <v>27</v>
      </c>
      <c r="G300">
        <v>1</v>
      </c>
      <c r="H300" s="16">
        <v>1</v>
      </c>
      <c r="I300" s="16">
        <v>1</v>
      </c>
      <c r="J300" s="16">
        <v>2640</v>
      </c>
      <c r="K300" s="16">
        <v>0</v>
      </c>
      <c r="L300" s="16">
        <v>0</v>
      </c>
      <c r="M300" s="16">
        <f>IF(TableauB15[[#This Row],[ETP_FH]]&gt;0,IF(TableauB15[[#This Row],[ETP]]=TableauB15[[#This Row],[ETP_FH]],1,IF(TableauB15[[#This Row],[ETP]]=1,TableauB15[[#This Row],[ETP_FH]],IFERROR((TableauB15[[#This Row],[ETP_FH]]/TableauB15[[#This Row],[ETP]]),0)*1)),0)</f>
        <v>1</v>
      </c>
      <c r="N300" s="16">
        <f>IF(TableauB15[[#This Row],[ETP_FH]]&lt;0.001,0,1)</f>
        <v>1</v>
      </c>
      <c r="O30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0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00" s="170" t="str">
        <f>_xll.Assistant.XL.RIK_AC("INF04__;INF04@E=0,S=1253,G=0,T=0,P=0:@R=A,S=1260,V={0}:R=B,S=1018,V={1}:R=C,S=1092,V={2}:R=D,S=1014,V={3}:R=E,S=1260,V={4}:",$C$2,$P$14,$C$4,$D300,$B300)</f>
        <v/>
      </c>
      <c r="R300" s="16" t="str">
        <f>_xll.Assistant.XL.RIK_AC("INF04__;INF04@E=0,S=42,G=0,T=0,P=0:@R=A,S=1260,V={0}:R=B,S=1018,V={1}:R=C,S=1092,V={2}:R=D,S=1014,V={3}:R=E,S=1260,V={4}:",$C$2,$R$14,$C$4,$D300,$B300)</f>
        <v/>
      </c>
      <c r="S300" s="16" t="str">
        <f>_xll.Assistant.XL.RIK_AC("INF04__;INF04@E=0,S=1064,G=0,T=0,P=0:@R=A,S=1260,V={0}:R=B,S=1018,V={1}:R=C,S=1092,V={2}:R=D,S=1014,V={3}:R=E,S=1260,V={4}:",$C$2,$R$14,$C$4,$D300,$B300)</f>
        <v/>
      </c>
      <c r="T300" s="16" t="str">
        <f>_xll.Assistant.XL.RIK_AC("INF04__;INF04@E=0,S=49,G=0,T=0,P=0:@R=A,S=1260,V={0}:R=B,S=1018,V={1}:R=C,S=1092,V={2}:R=D,S=1014,V={3}:R=E,S=1260,V={4}:R=F,S=48,V={5}:",$C$2,$R$14,$C$4,$D300,$B300,T$14)</f>
        <v>Catégorie 0</v>
      </c>
      <c r="U300" s="16" t="str">
        <f>_xll.Assistant.XL.RIK_AC("INF04__;INF04@E=0,S=1076,G=0,T=0,P=0:@R=A,S=1260,V={0}:R=B,S=1018,V={1}:R=C,S=1092,V={2}:R=D,S=1014,V={3}:R=E,S=1260,V={4}:",$C$2,$R$14,$C$4,$D300,$B300)</f>
        <v/>
      </c>
      <c r="V300" s="16">
        <f>IFERROR(IF(TableauB15[[#This Row],[Rémunération annuelle ETP]]&gt;0,SUM(1/COUNTIF(TableauB15[Nom et Prénom],TableauB15[Nom et Prénom])),0),0)</f>
        <v>8.3333333333333329E-2</v>
      </c>
      <c r="W30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1" spans="2:23" x14ac:dyDescent="0.3">
      <c r="B301" s="15" t="s">
        <v>151</v>
      </c>
      <c r="C301" s="15">
        <v>201809</v>
      </c>
      <c r="D301" s="15" t="s">
        <v>160</v>
      </c>
      <c r="E301" s="15" t="s">
        <v>161</v>
      </c>
      <c r="F301" s="15" t="s">
        <v>28</v>
      </c>
      <c r="G301">
        <v>1</v>
      </c>
      <c r="H301" s="16">
        <v>1</v>
      </c>
      <c r="I301" s="16">
        <v>1</v>
      </c>
      <c r="J301" s="16">
        <v>2750</v>
      </c>
      <c r="K301" s="16">
        <v>0</v>
      </c>
      <c r="L301" s="16">
        <v>0</v>
      </c>
      <c r="M301" s="16">
        <f>IF(TableauB15[[#This Row],[ETP_FH]]&gt;0,IF(TableauB15[[#This Row],[ETP]]=TableauB15[[#This Row],[ETP_FH]],1,IF(TableauB15[[#This Row],[ETP]]=1,TableauB15[[#This Row],[ETP_FH]],IFERROR((TableauB15[[#This Row],[ETP_FH]]/TableauB15[[#This Row],[ETP]]),0)*1)),0)</f>
        <v>1</v>
      </c>
      <c r="N301" s="16">
        <f>IF(TableauB15[[#This Row],[ETP_FH]]&lt;0.001,0,1)</f>
        <v>1</v>
      </c>
      <c r="O30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0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01" s="170" t="str">
        <f>_xll.Assistant.XL.RIK_AC("INF04__;INF04@E=0,S=1253,G=0,T=0,P=0:@R=A,S=1260,V={0}:R=B,S=1018,V={1}:R=C,S=1092,V={2}:R=D,S=1014,V={3}:R=E,S=1260,V={4}:",$C$2,$P$14,$C$4,$D301,$B301)</f>
        <v/>
      </c>
      <c r="R301" s="16" t="str">
        <f>_xll.Assistant.XL.RIK_AC("INF04__;INF04@E=0,S=42,G=0,T=0,P=0:@R=A,S=1260,V={0}:R=B,S=1018,V={1}:R=C,S=1092,V={2}:R=D,S=1014,V={3}:R=E,S=1260,V={4}:",$C$2,$R$14,$C$4,$D301,$B301)</f>
        <v/>
      </c>
      <c r="S301" s="16" t="str">
        <f>_xll.Assistant.XL.RIK_AC("INF04__;INF04@E=0,S=1064,G=0,T=0,P=0:@R=A,S=1260,V={0}:R=B,S=1018,V={1}:R=C,S=1092,V={2}:R=D,S=1014,V={3}:R=E,S=1260,V={4}:",$C$2,$R$14,$C$4,$D301,$B301)</f>
        <v/>
      </c>
      <c r="T301" s="16" t="str">
        <f>_xll.Assistant.XL.RIK_AC("INF04__;INF04@E=0,S=49,G=0,T=0,P=0:@R=A,S=1260,V={0}:R=B,S=1018,V={1}:R=C,S=1092,V={2}:R=D,S=1014,V={3}:R=E,S=1260,V={4}:R=F,S=48,V={5}:",$C$2,$R$14,$C$4,$D301,$B301,T$14)</f>
        <v>Catégorie 0</v>
      </c>
      <c r="U301" s="16" t="str">
        <f>_xll.Assistant.XL.RIK_AC("INF04__;INF04@E=0,S=1076,G=0,T=0,P=0:@R=A,S=1260,V={0}:R=B,S=1018,V={1}:R=C,S=1092,V={2}:R=D,S=1014,V={3}:R=E,S=1260,V={4}:",$C$2,$R$14,$C$4,$D301,$B301)</f>
        <v/>
      </c>
      <c r="V301" s="16">
        <f>IFERROR(IF(TableauB15[[#This Row],[Rémunération annuelle ETP]]&gt;0,SUM(1/COUNTIF(TableauB15[Nom et Prénom],TableauB15[Nom et Prénom])),0),0)</f>
        <v>8.3333333333333329E-2</v>
      </c>
      <c r="W30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2" spans="2:23" x14ac:dyDescent="0.3">
      <c r="B302" s="15" t="s">
        <v>151</v>
      </c>
      <c r="C302" s="15">
        <v>201809</v>
      </c>
      <c r="D302" s="15" t="s">
        <v>162</v>
      </c>
      <c r="E302" s="15" t="s">
        <v>163</v>
      </c>
      <c r="F302" s="15" t="s">
        <v>27</v>
      </c>
      <c r="G302">
        <v>1</v>
      </c>
      <c r="H302" s="16">
        <v>1</v>
      </c>
      <c r="I302" s="16">
        <v>1</v>
      </c>
      <c r="J302" s="16">
        <v>2420</v>
      </c>
      <c r="K302" s="16">
        <v>0</v>
      </c>
      <c r="L302" s="16">
        <v>0</v>
      </c>
      <c r="M302" s="16">
        <f>IF(TableauB15[[#This Row],[ETP_FH]]&gt;0,IF(TableauB15[[#This Row],[ETP]]=TableauB15[[#This Row],[ETP_FH]],1,IF(TableauB15[[#This Row],[ETP]]=1,TableauB15[[#This Row],[ETP_FH]],IFERROR((TableauB15[[#This Row],[ETP_FH]]/TableauB15[[#This Row],[ETP]]),0)*1)),0)</f>
        <v>1</v>
      </c>
      <c r="N302" s="16">
        <f>IF(TableauB15[[#This Row],[ETP_FH]]&lt;0.001,0,1)</f>
        <v>1</v>
      </c>
      <c r="O30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2420</v>
      </c>
      <c r="P30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302" s="170" t="str">
        <f>_xll.Assistant.XL.RIK_AC("INF04__;INF04@E=0,S=1253,G=0,T=0,P=0:@R=A,S=1260,V={0}:R=B,S=1018,V={1}:R=C,S=1092,V={2}:R=D,S=1014,V={3}:R=E,S=1260,V={4}:",$C$2,$P$14,$C$4,$D302,$B302)</f>
        <v/>
      </c>
      <c r="R302" s="16" t="str">
        <f>_xll.Assistant.XL.RIK_AC("INF04__;INF04@E=0,S=42,G=0,T=0,P=0:@R=A,S=1260,V={0}:R=B,S=1018,V={1}:R=C,S=1092,V={2}:R=D,S=1014,V={3}:R=E,S=1260,V={4}:",$C$2,$R$14,$C$4,$D302,$B302)</f>
        <v/>
      </c>
      <c r="S302" s="16" t="str">
        <f>_xll.Assistant.XL.RIK_AC("INF04__;INF04@E=0,S=1064,G=0,T=0,P=0:@R=A,S=1260,V={0}:R=B,S=1018,V={1}:R=C,S=1092,V={2}:R=D,S=1014,V={3}:R=E,S=1260,V={4}:",$C$2,$R$14,$C$4,$D302,$B302)</f>
        <v/>
      </c>
      <c r="T302" s="16" t="str">
        <f>_xll.Assistant.XL.RIK_AC("INF04__;INF04@E=0,S=49,G=0,T=0,P=0:@R=A,S=1260,V={0}:R=B,S=1018,V={1}:R=C,S=1092,V={2}:R=D,S=1014,V={3}:R=E,S=1260,V={4}:R=F,S=48,V={5}:",$C$2,$R$14,$C$4,$D302,$B302,T$14)</f>
        <v>Catégorie 0</v>
      </c>
      <c r="U302" s="16" t="str">
        <f>_xll.Assistant.XL.RIK_AC("INF04__;INF04@E=0,S=1076,G=0,T=0,P=0:@R=A,S=1260,V={0}:R=B,S=1018,V={1}:R=C,S=1092,V={2}:R=D,S=1014,V={3}:R=E,S=1260,V={4}:",$C$2,$R$14,$C$4,$D302,$B302)</f>
        <v/>
      </c>
      <c r="V302" s="16">
        <f>IFERROR(IF(TableauB15[[#This Row],[Rémunération annuelle ETP]]&gt;0,SUM(1/COUNTIF(TableauB15[Nom et Prénom],TableauB15[Nom et Prénom])),0),0)</f>
        <v>8.3333333333333329E-2</v>
      </c>
      <c r="W30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3" spans="2:23" x14ac:dyDescent="0.3">
      <c r="B303" s="15" t="s">
        <v>151</v>
      </c>
      <c r="C303" s="15">
        <v>201809</v>
      </c>
      <c r="D303" s="15" t="s">
        <v>164</v>
      </c>
      <c r="E303" s="15" t="s">
        <v>165</v>
      </c>
      <c r="F303" s="15" t="s">
        <v>27</v>
      </c>
      <c r="G303">
        <v>1</v>
      </c>
      <c r="H303" s="16">
        <v>1</v>
      </c>
      <c r="I303" s="16">
        <v>1</v>
      </c>
      <c r="J303" s="16">
        <v>2730</v>
      </c>
      <c r="K303" s="16">
        <v>0</v>
      </c>
      <c r="L303" s="16">
        <v>0</v>
      </c>
      <c r="M303" s="16">
        <f>IF(TableauB15[[#This Row],[ETP_FH]]&gt;0,IF(TableauB15[[#This Row],[ETP]]=TableauB15[[#This Row],[ETP_FH]],1,IF(TableauB15[[#This Row],[ETP]]=1,TableauB15[[#This Row],[ETP_FH]],IFERROR((TableauB15[[#This Row],[ETP_FH]]/TableauB15[[#This Row],[ETP]]),0)*1)),0)</f>
        <v>1</v>
      </c>
      <c r="N303" s="16">
        <f>IF(TableauB15[[#This Row],[ETP_FH]]&lt;0.001,0,1)</f>
        <v>1</v>
      </c>
      <c r="O30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0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03" s="170" t="str">
        <f>_xll.Assistant.XL.RIK_AC("INF04__;INF04@E=0,S=1253,G=0,T=0,P=0:@R=A,S=1260,V={0}:R=B,S=1018,V={1}:R=C,S=1092,V={2}:R=D,S=1014,V={3}:R=E,S=1260,V={4}:",$C$2,$P$14,$C$4,$D303,$B303)</f>
        <v/>
      </c>
      <c r="R303" s="16" t="str">
        <f>_xll.Assistant.XL.RIK_AC("INF04__;INF04@E=0,S=42,G=0,T=0,P=0:@R=A,S=1260,V={0}:R=B,S=1018,V={1}:R=C,S=1092,V={2}:R=D,S=1014,V={3}:R=E,S=1260,V={4}:",$C$2,$R$14,$C$4,$D303,$B303)</f>
        <v/>
      </c>
      <c r="S303" s="16" t="str">
        <f>_xll.Assistant.XL.RIK_AC("INF04__;INF04@E=0,S=1064,G=0,T=0,P=0:@R=A,S=1260,V={0}:R=B,S=1018,V={1}:R=C,S=1092,V={2}:R=D,S=1014,V={3}:R=E,S=1260,V={4}:",$C$2,$R$14,$C$4,$D303,$B303)</f>
        <v/>
      </c>
      <c r="T303" s="16" t="str">
        <f>_xll.Assistant.XL.RIK_AC("INF04__;INF04@E=0,S=49,G=0,T=0,P=0:@R=A,S=1260,V={0}:R=B,S=1018,V={1}:R=C,S=1092,V={2}:R=D,S=1014,V={3}:R=E,S=1260,V={4}:R=F,S=48,V={5}:",$C$2,$R$14,$C$4,$D303,$B303,T$14)</f>
        <v>Catégorie 1</v>
      </c>
      <c r="U303" s="16" t="str">
        <f>_xll.Assistant.XL.RIK_AC("INF04__;INF04@E=0,S=1076,G=0,T=0,P=0:@R=A,S=1260,V={0}:R=B,S=1018,V={1}:R=C,S=1092,V={2}:R=D,S=1014,V={3}:R=E,S=1260,V={4}:",$C$2,$R$14,$C$4,$D303,$B303)</f>
        <v/>
      </c>
      <c r="V303" s="16">
        <f>IFERROR(IF(TableauB15[[#This Row],[Rémunération annuelle ETP]]&gt;0,SUM(1/COUNTIF(TableauB15[Nom et Prénom],TableauB15[Nom et Prénom])),0),0)</f>
        <v>8.3333333333333329E-2</v>
      </c>
      <c r="W30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4" spans="2:23" x14ac:dyDescent="0.3">
      <c r="B304" s="15" t="s">
        <v>151</v>
      </c>
      <c r="C304" s="15">
        <v>201809</v>
      </c>
      <c r="D304" s="15" t="s">
        <v>166</v>
      </c>
      <c r="E304" s="15" t="s">
        <v>167</v>
      </c>
      <c r="F304" s="15" t="s">
        <v>28</v>
      </c>
      <c r="G304">
        <v>1</v>
      </c>
      <c r="H304" s="16">
        <v>1</v>
      </c>
      <c r="I304" s="16">
        <v>1</v>
      </c>
      <c r="J304" s="16">
        <v>2640</v>
      </c>
      <c r="K304" s="16">
        <v>0</v>
      </c>
      <c r="L304" s="16">
        <v>0</v>
      </c>
      <c r="M304" s="16">
        <f>IF(TableauB15[[#This Row],[ETP_FH]]&gt;0,IF(TableauB15[[#This Row],[ETP]]=TableauB15[[#This Row],[ETP_FH]],1,IF(TableauB15[[#This Row],[ETP]]=1,TableauB15[[#This Row],[ETP_FH]],IFERROR((TableauB15[[#This Row],[ETP_FH]]/TableauB15[[#This Row],[ETP]]),0)*1)),0)</f>
        <v>1</v>
      </c>
      <c r="N304" s="16">
        <f>IF(TableauB15[[#This Row],[ETP_FH]]&lt;0.001,0,1)</f>
        <v>1</v>
      </c>
      <c r="O30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0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04" s="170" t="str">
        <f>_xll.Assistant.XL.RIK_AC("INF04__;INF04@E=0,S=1253,G=0,T=0,P=0:@R=A,S=1260,V={0}:R=B,S=1018,V={1}:R=C,S=1092,V={2}:R=D,S=1014,V={3}:R=E,S=1260,V={4}:",$C$2,$P$14,$C$4,$D304,$B304)</f>
        <v/>
      </c>
      <c r="R304" s="16" t="str">
        <f>_xll.Assistant.XL.RIK_AC("INF04__;INF04@E=0,S=42,G=0,T=0,P=0:@R=A,S=1260,V={0}:R=B,S=1018,V={1}:R=C,S=1092,V={2}:R=D,S=1014,V={3}:R=E,S=1260,V={4}:",$C$2,$R$14,$C$4,$D304,$B304)</f>
        <v/>
      </c>
      <c r="S304" s="16" t="str">
        <f>_xll.Assistant.XL.RIK_AC("INF04__;INF04@E=0,S=1064,G=0,T=0,P=0:@R=A,S=1260,V={0}:R=B,S=1018,V={1}:R=C,S=1092,V={2}:R=D,S=1014,V={3}:R=E,S=1260,V={4}:",$C$2,$R$14,$C$4,$D304,$B304)</f>
        <v/>
      </c>
      <c r="T304" s="16" t="str">
        <f>_xll.Assistant.XL.RIK_AC("INF04__;INF04@E=0,S=49,G=0,T=0,P=0:@R=A,S=1260,V={0}:R=B,S=1018,V={1}:R=C,S=1092,V={2}:R=D,S=1014,V={3}:R=E,S=1260,V={4}:R=F,S=48,V={5}:",$C$2,$R$14,$C$4,$D304,$B304,T$14)</f>
        <v>Catégorie 1</v>
      </c>
      <c r="U304" s="16" t="str">
        <f>_xll.Assistant.XL.RIK_AC("INF04__;INF04@E=0,S=1076,G=0,T=0,P=0:@R=A,S=1260,V={0}:R=B,S=1018,V={1}:R=C,S=1092,V={2}:R=D,S=1014,V={3}:R=E,S=1260,V={4}:",$C$2,$R$14,$C$4,$D304,$B304)</f>
        <v/>
      </c>
      <c r="V304" s="16">
        <f>IFERROR(IF(TableauB15[[#This Row],[Rémunération annuelle ETP]]&gt;0,SUM(1/COUNTIF(TableauB15[Nom et Prénom],TableauB15[Nom et Prénom])),0),0)</f>
        <v>8.3333333333333329E-2</v>
      </c>
      <c r="W30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5" spans="2:23" x14ac:dyDescent="0.3">
      <c r="B305" s="15" t="s">
        <v>151</v>
      </c>
      <c r="C305" s="15">
        <v>201809</v>
      </c>
      <c r="D305" s="15" t="s">
        <v>168</v>
      </c>
      <c r="E305" s="15" t="s">
        <v>169</v>
      </c>
      <c r="F305" s="15" t="s">
        <v>28</v>
      </c>
      <c r="G305">
        <v>1</v>
      </c>
      <c r="H305" s="16">
        <v>1</v>
      </c>
      <c r="I305" s="16">
        <v>1</v>
      </c>
      <c r="J305" s="16">
        <v>2750</v>
      </c>
      <c r="K305" s="16">
        <v>0</v>
      </c>
      <c r="L305" s="16">
        <v>0</v>
      </c>
      <c r="M305" s="16">
        <f>IF(TableauB15[[#This Row],[ETP_FH]]&gt;0,IF(TableauB15[[#This Row],[ETP]]=TableauB15[[#This Row],[ETP_FH]],1,IF(TableauB15[[#This Row],[ETP]]=1,TableauB15[[#This Row],[ETP_FH]],IFERROR((TableauB15[[#This Row],[ETP_FH]]/TableauB15[[#This Row],[ETP]]),0)*1)),0)</f>
        <v>1</v>
      </c>
      <c r="N305" s="16">
        <f>IF(TableauB15[[#This Row],[ETP_FH]]&lt;0.001,0,1)</f>
        <v>1</v>
      </c>
      <c r="O30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0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05" s="170" t="str">
        <f>_xll.Assistant.XL.RIK_AC("INF04__;INF04@E=0,S=1253,G=0,T=0,P=0:@R=A,S=1260,V={0}:R=B,S=1018,V={1}:R=C,S=1092,V={2}:R=D,S=1014,V={3}:R=E,S=1260,V={4}:",$C$2,$P$14,$C$4,$D305,$B305)</f>
        <v/>
      </c>
      <c r="R305" s="16" t="str">
        <f>_xll.Assistant.XL.RIK_AC("INF04__;INF04@E=0,S=42,G=0,T=0,P=0:@R=A,S=1260,V={0}:R=B,S=1018,V={1}:R=C,S=1092,V={2}:R=D,S=1014,V={3}:R=E,S=1260,V={4}:",$C$2,$R$14,$C$4,$D305,$B305)</f>
        <v/>
      </c>
      <c r="S305" s="16" t="str">
        <f>_xll.Assistant.XL.RIK_AC("INF04__;INF04@E=0,S=1064,G=0,T=0,P=0:@R=A,S=1260,V={0}:R=B,S=1018,V={1}:R=C,S=1092,V={2}:R=D,S=1014,V={3}:R=E,S=1260,V={4}:",$C$2,$R$14,$C$4,$D305,$B305)</f>
        <v/>
      </c>
      <c r="T305" s="16" t="str">
        <f>_xll.Assistant.XL.RIK_AC("INF04__;INF04@E=0,S=49,G=0,T=0,P=0:@R=A,S=1260,V={0}:R=B,S=1018,V={1}:R=C,S=1092,V={2}:R=D,S=1014,V={3}:R=E,S=1260,V={4}:R=F,S=48,V={5}:",$C$2,$R$14,$C$4,$D305,$B305,T$14)</f>
        <v>Catégorie 1</v>
      </c>
      <c r="U305" s="16" t="str">
        <f>_xll.Assistant.XL.RIK_AC("INF04__;INF04@E=0,S=1076,G=0,T=0,P=0:@R=A,S=1260,V={0}:R=B,S=1018,V={1}:R=C,S=1092,V={2}:R=D,S=1014,V={3}:R=E,S=1260,V={4}:",$C$2,$R$14,$C$4,$D305,$B305)</f>
        <v/>
      </c>
      <c r="V305" s="16">
        <f>IFERROR(IF(TableauB15[[#This Row],[Rémunération annuelle ETP]]&gt;0,SUM(1/COUNTIF(TableauB15[Nom et Prénom],TableauB15[Nom et Prénom])),0),0)</f>
        <v>8.3333333333333329E-2</v>
      </c>
      <c r="W30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6" spans="2:23" x14ac:dyDescent="0.3">
      <c r="B306" s="15" t="s">
        <v>151</v>
      </c>
      <c r="C306" s="15">
        <v>201809</v>
      </c>
      <c r="D306" s="15" t="s">
        <v>170</v>
      </c>
      <c r="E306" s="15" t="s">
        <v>171</v>
      </c>
      <c r="F306" s="15" t="s">
        <v>28</v>
      </c>
      <c r="G306">
        <v>1</v>
      </c>
      <c r="H306" s="16">
        <v>1</v>
      </c>
      <c r="I306" s="16">
        <v>1</v>
      </c>
      <c r="J306" s="16">
        <v>2860</v>
      </c>
      <c r="K306" s="16">
        <v>0</v>
      </c>
      <c r="L306" s="16">
        <v>0</v>
      </c>
      <c r="M306" s="16">
        <f>IF(TableauB15[[#This Row],[ETP_FH]]&gt;0,IF(TableauB15[[#This Row],[ETP]]=TableauB15[[#This Row],[ETP_FH]],1,IF(TableauB15[[#This Row],[ETP]]=1,TableauB15[[#This Row],[ETP_FH]],IFERROR((TableauB15[[#This Row],[ETP_FH]]/TableauB15[[#This Row],[ETP]]),0)*1)),0)</f>
        <v>1</v>
      </c>
      <c r="N306" s="16">
        <f>IF(TableauB15[[#This Row],[ETP_FH]]&lt;0.001,0,1)</f>
        <v>1</v>
      </c>
      <c r="O30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2860</v>
      </c>
      <c r="P30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306" s="170" t="str">
        <f>_xll.Assistant.XL.RIK_AC("INF04__;INF04@E=0,S=1253,G=0,T=0,P=0:@R=A,S=1260,V={0}:R=B,S=1018,V={1}:R=C,S=1092,V={2}:R=D,S=1014,V={3}:R=E,S=1260,V={4}:",$C$2,$P$14,$C$4,$D306,$B306)</f>
        <v/>
      </c>
      <c r="R306" s="16" t="str">
        <f>_xll.Assistant.XL.RIK_AC("INF04__;INF04@E=0,S=42,G=0,T=0,P=0:@R=A,S=1260,V={0}:R=B,S=1018,V={1}:R=C,S=1092,V={2}:R=D,S=1014,V={3}:R=E,S=1260,V={4}:",$C$2,$R$14,$C$4,$D306,$B306)</f>
        <v/>
      </c>
      <c r="S306" s="16" t="str">
        <f>_xll.Assistant.XL.RIK_AC("INF04__;INF04@E=0,S=1064,G=0,T=0,P=0:@R=A,S=1260,V={0}:R=B,S=1018,V={1}:R=C,S=1092,V={2}:R=D,S=1014,V={3}:R=E,S=1260,V={4}:",$C$2,$R$14,$C$4,$D306,$B306)</f>
        <v/>
      </c>
      <c r="T306" s="16" t="str">
        <f>_xll.Assistant.XL.RIK_AC("INF04__;INF04@E=0,S=49,G=0,T=0,P=0:@R=A,S=1260,V={0}:R=B,S=1018,V={1}:R=C,S=1092,V={2}:R=D,S=1014,V={3}:R=E,S=1260,V={4}:R=F,S=48,V={5}:",$C$2,$R$14,$C$4,$D306,$B306,T$14)</f>
        <v>Catégorie 1</v>
      </c>
      <c r="U306" s="16" t="str">
        <f>_xll.Assistant.XL.RIK_AC("INF04__;INF04@E=0,S=1076,G=0,T=0,P=0:@R=A,S=1260,V={0}:R=B,S=1018,V={1}:R=C,S=1092,V={2}:R=D,S=1014,V={3}:R=E,S=1260,V={4}:",$C$2,$R$14,$C$4,$D306,$B306)</f>
        <v/>
      </c>
      <c r="V306" s="16">
        <f>IFERROR(IF(TableauB15[[#This Row],[Rémunération annuelle ETP]]&gt;0,SUM(1/COUNTIF(TableauB15[Nom et Prénom],TableauB15[Nom et Prénom])),0),0)</f>
        <v>8.3333333333333329E-2</v>
      </c>
      <c r="W30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7" spans="2:23" x14ac:dyDescent="0.3">
      <c r="B307" s="15" t="s">
        <v>151</v>
      </c>
      <c r="C307" s="15">
        <v>201809</v>
      </c>
      <c r="D307" s="15" t="s">
        <v>172</v>
      </c>
      <c r="E307" s="15" t="s">
        <v>173</v>
      </c>
      <c r="F307" s="15" t="s">
        <v>28</v>
      </c>
      <c r="G307">
        <v>1</v>
      </c>
      <c r="H307" s="16">
        <v>1</v>
      </c>
      <c r="I307" s="16">
        <v>1</v>
      </c>
      <c r="J307" s="16">
        <v>2970</v>
      </c>
      <c r="K307" s="16">
        <v>0</v>
      </c>
      <c r="L307" s="16">
        <v>0</v>
      </c>
      <c r="M307" s="16">
        <f>IF(TableauB15[[#This Row],[ETP_FH]]&gt;0,IF(TableauB15[[#This Row],[ETP]]=TableauB15[[#This Row],[ETP_FH]],1,IF(TableauB15[[#This Row],[ETP]]=1,TableauB15[[#This Row],[ETP_FH]],IFERROR((TableauB15[[#This Row],[ETP_FH]]/TableauB15[[#This Row],[ETP]]),0)*1)),0)</f>
        <v>1</v>
      </c>
      <c r="N307" s="16">
        <f>IF(TableauB15[[#This Row],[ETP_FH]]&lt;0.001,0,1)</f>
        <v>1</v>
      </c>
      <c r="O30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2970</v>
      </c>
      <c r="P30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307" s="170" t="str">
        <f>_xll.Assistant.XL.RIK_AC("INF04__;INF04@E=0,S=1253,G=0,T=0,P=0:@R=A,S=1260,V={0}:R=B,S=1018,V={1}:R=C,S=1092,V={2}:R=D,S=1014,V={3}:R=E,S=1260,V={4}:",$C$2,$P$14,$C$4,$D307,$B307)</f>
        <v/>
      </c>
      <c r="R307" s="16" t="str">
        <f>_xll.Assistant.XL.RIK_AC("INF04__;INF04@E=0,S=42,G=0,T=0,P=0:@R=A,S=1260,V={0}:R=B,S=1018,V={1}:R=C,S=1092,V={2}:R=D,S=1014,V={3}:R=E,S=1260,V={4}:",$C$2,$R$14,$C$4,$D307,$B307)</f>
        <v/>
      </c>
      <c r="S307" s="16" t="str">
        <f>_xll.Assistant.XL.RIK_AC("INF04__;INF04@E=0,S=1064,G=0,T=0,P=0:@R=A,S=1260,V={0}:R=B,S=1018,V={1}:R=C,S=1092,V={2}:R=D,S=1014,V={3}:R=E,S=1260,V={4}:",$C$2,$R$14,$C$4,$D307,$B307)</f>
        <v/>
      </c>
      <c r="T307" s="16" t="str">
        <f>_xll.Assistant.XL.RIK_AC("INF04__;INF04@E=0,S=49,G=0,T=0,P=0:@R=A,S=1260,V={0}:R=B,S=1018,V={1}:R=C,S=1092,V={2}:R=D,S=1014,V={3}:R=E,S=1260,V={4}:R=F,S=48,V={5}:",$C$2,$R$14,$C$4,$D307,$B307,T$14)</f>
        <v>Catégorie 3</v>
      </c>
      <c r="U307" s="16" t="str">
        <f>_xll.Assistant.XL.RIK_AC("INF04__;INF04@E=0,S=1076,G=0,T=0,P=0:@R=A,S=1260,V={0}:R=B,S=1018,V={1}:R=C,S=1092,V={2}:R=D,S=1014,V={3}:R=E,S=1260,V={4}:",$C$2,$R$14,$C$4,$D307,$B307)</f>
        <v/>
      </c>
      <c r="V307" s="16">
        <f>IFERROR(IF(TableauB15[[#This Row],[Rémunération annuelle ETP]]&gt;0,SUM(1/COUNTIF(TableauB15[Nom et Prénom],TableauB15[Nom et Prénom])),0),0)</f>
        <v>8.3333333333333329E-2</v>
      </c>
      <c r="W30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8" spans="2:23" x14ac:dyDescent="0.3">
      <c r="B308" s="15" t="s">
        <v>151</v>
      </c>
      <c r="C308" s="15">
        <v>201809</v>
      </c>
      <c r="D308" s="15" t="s">
        <v>174</v>
      </c>
      <c r="E308" s="15" t="s">
        <v>175</v>
      </c>
      <c r="F308" s="15" t="s">
        <v>28</v>
      </c>
      <c r="G308">
        <v>1</v>
      </c>
      <c r="H308" s="16">
        <v>1</v>
      </c>
      <c r="I308" s="16">
        <v>1</v>
      </c>
      <c r="J308" s="16">
        <v>3080</v>
      </c>
      <c r="K308" s="16">
        <v>0</v>
      </c>
      <c r="L308" s="16">
        <v>0</v>
      </c>
      <c r="M308" s="16">
        <f>IF(TableauB15[[#This Row],[ETP_FH]]&gt;0,IF(TableauB15[[#This Row],[ETP]]=TableauB15[[#This Row],[ETP_FH]],1,IF(TableauB15[[#This Row],[ETP]]=1,TableauB15[[#This Row],[ETP_FH]],IFERROR((TableauB15[[#This Row],[ETP_FH]]/TableauB15[[#This Row],[ETP]]),0)*1)),0)</f>
        <v>1</v>
      </c>
      <c r="N308" s="16">
        <f>IF(TableauB15[[#This Row],[ETP_FH]]&lt;0.001,0,1)</f>
        <v>1</v>
      </c>
      <c r="O30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3080</v>
      </c>
      <c r="P30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308" s="170" t="str">
        <f>_xll.Assistant.XL.RIK_AC("INF04__;INF04@E=0,S=1253,G=0,T=0,P=0:@R=A,S=1260,V={0}:R=B,S=1018,V={1}:R=C,S=1092,V={2}:R=D,S=1014,V={3}:R=E,S=1260,V={4}:",$C$2,$P$14,$C$4,$D308,$B308)</f>
        <v/>
      </c>
      <c r="R308" s="16" t="str">
        <f>_xll.Assistant.XL.RIK_AC("INF04__;INF04@E=0,S=42,G=0,T=0,P=0:@R=A,S=1260,V={0}:R=B,S=1018,V={1}:R=C,S=1092,V={2}:R=D,S=1014,V={3}:R=E,S=1260,V={4}:",$C$2,$R$14,$C$4,$D308,$B308)</f>
        <v/>
      </c>
      <c r="S308" s="16" t="str">
        <f>_xll.Assistant.XL.RIK_AC("INF04__;INF04@E=0,S=1064,G=0,T=0,P=0:@R=A,S=1260,V={0}:R=B,S=1018,V={1}:R=C,S=1092,V={2}:R=D,S=1014,V={3}:R=E,S=1260,V={4}:",$C$2,$R$14,$C$4,$D308,$B308)</f>
        <v>2</v>
      </c>
      <c r="T308" s="16" t="str">
        <f>_xll.Assistant.XL.RIK_AC("INF04__;INF04@E=0,S=49,G=0,T=0,P=0:@R=A,S=1260,V={0}:R=B,S=1018,V={1}:R=C,S=1092,V={2}:R=D,S=1014,V={3}:R=E,S=1260,V={4}:R=F,S=48,V={5}:",$C$2,$R$14,$C$4,$D308,$B308,T$14)</f>
        <v>Catégorie 3</v>
      </c>
      <c r="U308" s="16" t="str">
        <f>_xll.Assistant.XL.RIK_AC("INF04__;INF04@E=0,S=1076,G=0,T=0,P=0:@R=A,S=1260,V={0}:R=B,S=1018,V={1}:R=C,S=1092,V={2}:R=D,S=1014,V={3}:R=E,S=1260,V={4}:",$C$2,$R$14,$C$4,$D308,$B308)</f>
        <v/>
      </c>
      <c r="V308" s="16">
        <f>IFERROR(IF(TableauB15[[#This Row],[Rémunération annuelle ETP]]&gt;0,SUM(1/COUNTIF(TableauB15[Nom et Prénom],TableauB15[Nom et Prénom])),0),0)</f>
        <v>8.3333333333333329E-2</v>
      </c>
      <c r="W30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09" spans="2:23" x14ac:dyDescent="0.3">
      <c r="B309" s="15" t="s">
        <v>151</v>
      </c>
      <c r="C309" s="15">
        <v>201809</v>
      </c>
      <c r="D309" s="15" t="s">
        <v>176</v>
      </c>
      <c r="E309" s="15" t="s">
        <v>177</v>
      </c>
      <c r="F309" s="15" t="s">
        <v>28</v>
      </c>
      <c r="G309">
        <v>1</v>
      </c>
      <c r="H309" s="16">
        <v>1</v>
      </c>
      <c r="I309" s="16">
        <v>1</v>
      </c>
      <c r="J309" s="16">
        <v>3509</v>
      </c>
      <c r="K309" s="16">
        <v>0</v>
      </c>
      <c r="L309" s="16">
        <v>0</v>
      </c>
      <c r="M309" s="16">
        <f>IF(TableauB15[[#This Row],[ETP_FH]]&gt;0,IF(TableauB15[[#This Row],[ETP]]=TableauB15[[#This Row],[ETP_FH]],1,IF(TableauB15[[#This Row],[ETP]]=1,TableauB15[[#This Row],[ETP_FH]],IFERROR((TableauB15[[#This Row],[ETP_FH]]/TableauB15[[#This Row],[ETP]]),0)*1)),0)</f>
        <v>1</v>
      </c>
      <c r="N309" s="16">
        <f>IF(TableauB15[[#This Row],[ETP_FH]]&lt;0.001,0,1)</f>
        <v>1</v>
      </c>
      <c r="O30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3509</v>
      </c>
      <c r="P30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309" s="170" t="str">
        <f>_xll.Assistant.XL.RIK_AC("INF04__;INF04@E=0,S=1253,G=0,T=0,P=0:@R=A,S=1260,V={0}:R=B,S=1018,V={1}:R=C,S=1092,V={2}:R=D,S=1014,V={3}:R=E,S=1260,V={4}:",$C$2,$P$14,$C$4,$D309,$B309)</f>
        <v/>
      </c>
      <c r="R309" s="16" t="str">
        <f>_xll.Assistant.XL.RIK_AC("INF04__;INF04@E=0,S=42,G=0,T=0,P=0:@R=A,S=1260,V={0}:R=B,S=1018,V={1}:R=C,S=1092,V={2}:R=D,S=1014,V={3}:R=E,S=1260,V={4}:",$C$2,$R$14,$C$4,$D309,$B309)</f>
        <v/>
      </c>
      <c r="S309" s="16" t="str">
        <f>_xll.Assistant.XL.RIK_AC("INF04__;INF04@E=0,S=1064,G=0,T=0,P=0:@R=A,S=1260,V={0}:R=B,S=1018,V={1}:R=C,S=1092,V={2}:R=D,S=1014,V={3}:R=E,S=1260,V={4}:",$C$2,$R$14,$C$4,$D309,$B309)</f>
        <v/>
      </c>
      <c r="T309" s="16" t="str">
        <f>_xll.Assistant.XL.RIK_AC("INF04__;INF04@E=0,S=49,G=0,T=0,P=0:@R=A,S=1260,V={0}:R=B,S=1018,V={1}:R=C,S=1092,V={2}:R=D,S=1014,V={3}:R=E,S=1260,V={4}:R=F,S=48,V={5}:",$C$2,$R$14,$C$4,$D309,$B309,T$14)</f>
        <v>Catégorie 5</v>
      </c>
      <c r="U309" s="16" t="str">
        <f>_xll.Assistant.XL.RIK_AC("INF04__;INF04@E=0,S=1076,G=0,T=0,P=0:@R=A,S=1260,V={0}:R=B,S=1018,V={1}:R=C,S=1092,V={2}:R=D,S=1014,V={3}:R=E,S=1260,V={4}:",$C$2,$R$14,$C$4,$D309,$B309)</f>
        <v/>
      </c>
      <c r="V309" s="16">
        <f>IFERROR(IF(TableauB15[[#This Row],[Rémunération annuelle ETP]]&gt;0,SUM(1/COUNTIF(TableauB15[Nom et Prénom],TableauB15[Nom et Prénom])),0),0)</f>
        <v>8.3333333333333329E-2</v>
      </c>
      <c r="W30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0" spans="2:23" x14ac:dyDescent="0.3">
      <c r="B310" s="15" t="s">
        <v>151</v>
      </c>
      <c r="C310" s="15">
        <v>201809</v>
      </c>
      <c r="D310" s="15" t="s">
        <v>178</v>
      </c>
      <c r="E310" s="15" t="s">
        <v>179</v>
      </c>
      <c r="F310" s="15" t="s">
        <v>27</v>
      </c>
      <c r="G310">
        <v>1</v>
      </c>
      <c r="H310" s="16">
        <v>0.8</v>
      </c>
      <c r="I310" s="16">
        <v>0.8</v>
      </c>
      <c r="J310" s="16">
        <v>1320</v>
      </c>
      <c r="K310" s="16">
        <v>0</v>
      </c>
      <c r="L310" s="16">
        <v>0</v>
      </c>
      <c r="M310" s="16">
        <f>IF(TableauB15[[#This Row],[ETP_FH]]&gt;0,IF(TableauB15[[#This Row],[ETP]]=TableauB15[[#This Row],[ETP_FH]],1,IF(TableauB15[[#This Row],[ETP]]=1,TableauB15[[#This Row],[ETP_FH]],IFERROR((TableauB15[[#This Row],[ETP_FH]]/TableauB15[[#This Row],[ETP]]),0)*1)),0)</f>
        <v>1</v>
      </c>
      <c r="N310" s="16">
        <f>IF(TableauB15[[#This Row],[ETP_FH]]&lt;0.001,0,1)</f>
        <v>1</v>
      </c>
      <c r="O31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31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310" s="170" t="str">
        <f>_xll.Assistant.XL.RIK_AC("INF04__;INF04@E=0,S=1253,G=0,T=0,P=0:@R=A,S=1260,V={0}:R=B,S=1018,V={1}:R=C,S=1092,V={2}:R=D,S=1014,V={3}:R=E,S=1260,V={4}:",$C$2,$P$14,$C$4,$D310,$B310)</f>
        <v/>
      </c>
      <c r="R310" s="16" t="str">
        <f>_xll.Assistant.XL.RIK_AC("INF04__;INF04@E=0,S=42,G=0,T=0,P=0:@R=A,S=1260,V={0}:R=B,S=1018,V={1}:R=C,S=1092,V={2}:R=D,S=1014,V={3}:R=E,S=1260,V={4}:",$C$2,$R$14,$C$4,$D310,$B310)</f>
        <v/>
      </c>
      <c r="S310" s="16" t="str">
        <f>_xll.Assistant.XL.RIK_AC("INF04__;INF04@E=0,S=1064,G=0,T=0,P=0:@R=A,S=1260,V={0}:R=B,S=1018,V={1}:R=C,S=1092,V={2}:R=D,S=1014,V={3}:R=E,S=1260,V={4}:",$C$2,$R$14,$C$4,$D310,$B310)</f>
        <v/>
      </c>
      <c r="T310" s="16" t="str">
        <f>_xll.Assistant.XL.RIK_AC("INF04__;INF04@E=0,S=49,G=0,T=0,P=0:@R=A,S=1260,V={0}:R=B,S=1018,V={1}:R=C,S=1092,V={2}:R=D,S=1014,V={3}:R=E,S=1260,V={4}:R=F,S=48,V={5}:",$C$2,$R$14,$C$4,$D310,$B310,T$14)</f>
        <v>Catégorie 1</v>
      </c>
      <c r="U310" s="16" t="str">
        <f>_xll.Assistant.XL.RIK_AC("INF04__;INF04@E=0,S=1076,G=0,T=0,P=0:@R=A,S=1260,V={0}:R=B,S=1018,V={1}:R=C,S=1092,V={2}:R=D,S=1014,V={3}:R=E,S=1260,V={4}:",$C$2,$R$14,$C$4,$D310,$B310)</f>
        <v/>
      </c>
      <c r="V310" s="16">
        <f>IFERROR(IF(TableauB15[[#This Row],[Rémunération annuelle ETP]]&gt;0,SUM(1/COUNTIF(TableauB15[Nom et Prénom],TableauB15[Nom et Prénom])),0),0)</f>
        <v>8.3333333333333329E-2</v>
      </c>
      <c r="W31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1" spans="2:23" x14ac:dyDescent="0.3">
      <c r="B311" s="15" t="s">
        <v>151</v>
      </c>
      <c r="C311" s="15">
        <v>201809</v>
      </c>
      <c r="D311" s="15" t="s">
        <v>180</v>
      </c>
      <c r="E311" s="15" t="s">
        <v>181</v>
      </c>
      <c r="F311" s="15" t="s">
        <v>28</v>
      </c>
      <c r="G311">
        <v>1</v>
      </c>
      <c r="H311" s="16">
        <v>1</v>
      </c>
      <c r="I311" s="16">
        <v>1</v>
      </c>
      <c r="J311" s="16">
        <v>3300</v>
      </c>
      <c r="K311" s="16">
        <v>0</v>
      </c>
      <c r="L311" s="16">
        <v>0</v>
      </c>
      <c r="M311" s="16">
        <f>IF(TableauB15[[#This Row],[ETP_FH]]&gt;0,IF(TableauB15[[#This Row],[ETP]]=TableauB15[[#This Row],[ETP_FH]],1,IF(TableauB15[[#This Row],[ETP]]=1,TableauB15[[#This Row],[ETP_FH]],IFERROR((TableauB15[[#This Row],[ETP_FH]]/TableauB15[[#This Row],[ETP]]),0)*1)),0)</f>
        <v>1</v>
      </c>
      <c r="N311" s="16">
        <f>IF(TableauB15[[#This Row],[ETP_FH]]&lt;0.001,0,1)</f>
        <v>1</v>
      </c>
      <c r="O31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31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311" s="170" t="str">
        <f>_xll.Assistant.XL.RIK_AC("INF04__;INF04@E=0,S=1253,G=0,T=0,P=0:@R=A,S=1260,V={0}:R=B,S=1018,V={1}:R=C,S=1092,V={2}:R=D,S=1014,V={3}:R=E,S=1260,V={4}:",$C$2,$P$14,$C$4,$D311,$B311)</f>
        <v/>
      </c>
      <c r="R311" s="16" t="str">
        <f>_xll.Assistant.XL.RIK_AC("INF04__;INF04@E=0,S=42,G=0,T=0,P=0:@R=A,S=1260,V={0}:R=B,S=1018,V={1}:R=C,S=1092,V={2}:R=D,S=1014,V={3}:R=E,S=1260,V={4}:",$C$2,$R$14,$C$4,$D311,$B311)</f>
        <v/>
      </c>
      <c r="S311" s="16" t="str">
        <f>_xll.Assistant.XL.RIK_AC("INF04__;INF04@E=0,S=1064,G=0,T=0,P=0:@R=A,S=1260,V={0}:R=B,S=1018,V={1}:R=C,S=1092,V={2}:R=D,S=1014,V={3}:R=E,S=1260,V={4}:",$C$2,$R$14,$C$4,$D311,$B311)</f>
        <v/>
      </c>
      <c r="T311" s="16" t="str">
        <f>_xll.Assistant.XL.RIK_AC("INF04__;INF04@E=0,S=49,G=0,T=0,P=0:@R=A,S=1260,V={0}:R=B,S=1018,V={1}:R=C,S=1092,V={2}:R=D,S=1014,V={3}:R=E,S=1260,V={4}:R=F,S=48,V={5}:",$C$2,$R$14,$C$4,$D311,$B311,T$14)</f>
        <v>Catégorie 3</v>
      </c>
      <c r="U311" s="16" t="str">
        <f>_xll.Assistant.XL.RIK_AC("INF04__;INF04@E=0,S=1076,G=0,T=0,P=0:@R=A,S=1260,V={0}:R=B,S=1018,V={1}:R=C,S=1092,V={2}:R=D,S=1014,V={3}:R=E,S=1260,V={4}:",$C$2,$R$14,$C$4,$D311,$B311)</f>
        <v/>
      </c>
      <c r="V311" s="16">
        <f>IFERROR(IF(TableauB15[[#This Row],[Rémunération annuelle ETP]]&gt;0,SUM(1/COUNTIF(TableauB15[Nom et Prénom],TableauB15[Nom et Prénom])),0),0)</f>
        <v>8.3333333333333329E-2</v>
      </c>
      <c r="W31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2" spans="2:23" x14ac:dyDescent="0.3">
      <c r="B312" s="15" t="s">
        <v>151</v>
      </c>
      <c r="C312" s="15">
        <v>201809</v>
      </c>
      <c r="D312" s="15" t="s">
        <v>182</v>
      </c>
      <c r="E312" s="15" t="s">
        <v>183</v>
      </c>
      <c r="F312" s="15" t="s">
        <v>28</v>
      </c>
      <c r="G312">
        <v>1</v>
      </c>
      <c r="H312" s="16">
        <v>1</v>
      </c>
      <c r="I312" s="16">
        <v>1</v>
      </c>
      <c r="J312" s="16">
        <v>2750</v>
      </c>
      <c r="K312" s="16">
        <v>0</v>
      </c>
      <c r="L312" s="16">
        <v>0</v>
      </c>
      <c r="M312" s="16">
        <f>IF(TableauB15[[#This Row],[ETP_FH]]&gt;0,IF(TableauB15[[#This Row],[ETP]]=TableauB15[[#This Row],[ETP_FH]],1,IF(TableauB15[[#This Row],[ETP]]=1,TableauB15[[#This Row],[ETP_FH]],IFERROR((TableauB15[[#This Row],[ETP_FH]]/TableauB15[[#This Row],[ETP]]),0)*1)),0)</f>
        <v>1</v>
      </c>
      <c r="N312" s="16">
        <f>IF(TableauB15[[#This Row],[ETP_FH]]&lt;0.001,0,1)</f>
        <v>1</v>
      </c>
      <c r="O31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1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312" s="170" t="str">
        <f>_xll.Assistant.XL.RIK_AC("INF04__;INF04@E=0,S=1253,G=0,T=0,P=0:@R=A,S=1260,V={0}:R=B,S=1018,V={1}:R=C,S=1092,V={2}:R=D,S=1014,V={3}:R=E,S=1260,V={4}:",$C$2,$P$14,$C$4,$D312,$B312)</f>
        <v/>
      </c>
      <c r="R312" s="16" t="str">
        <f>_xll.Assistant.XL.RIK_AC("INF04__;INF04@E=0,S=42,G=0,T=0,P=0:@R=A,S=1260,V={0}:R=B,S=1018,V={1}:R=C,S=1092,V={2}:R=D,S=1014,V={3}:R=E,S=1260,V={4}:",$C$2,$R$14,$C$4,$D312,$B312)</f>
        <v/>
      </c>
      <c r="S312" s="16" t="str">
        <f>_xll.Assistant.XL.RIK_AC("INF04__;INF04@E=0,S=1064,G=0,T=0,P=0:@R=A,S=1260,V={0}:R=B,S=1018,V={1}:R=C,S=1092,V={2}:R=D,S=1014,V={3}:R=E,S=1260,V={4}:",$C$2,$R$14,$C$4,$D312,$B312)</f>
        <v/>
      </c>
      <c r="T312" s="16" t="str">
        <f>_xll.Assistant.XL.RIK_AC("INF04__;INF04@E=0,S=49,G=0,T=0,P=0:@R=A,S=1260,V={0}:R=B,S=1018,V={1}:R=C,S=1092,V={2}:R=D,S=1014,V={3}:R=E,S=1260,V={4}:R=F,S=48,V={5}:",$C$2,$R$14,$C$4,$D312,$B312,T$14)</f>
        <v>Catégorie 0</v>
      </c>
      <c r="U312" s="16" t="str">
        <f>_xll.Assistant.XL.RIK_AC("INF04__;INF04@E=0,S=1076,G=0,T=0,P=0:@R=A,S=1260,V={0}:R=B,S=1018,V={1}:R=C,S=1092,V={2}:R=D,S=1014,V={3}:R=E,S=1260,V={4}:",$C$2,$R$14,$C$4,$D312,$B312)</f>
        <v>100</v>
      </c>
      <c r="V312" s="16">
        <f>IFERROR(IF(TableauB15[[#This Row],[Rémunération annuelle ETP]]&gt;0,SUM(1/COUNTIF(TableauB15[Nom et Prénom],TableauB15[Nom et Prénom])),0),0)</f>
        <v>8.3333333333333329E-2</v>
      </c>
      <c r="W31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3" spans="2:23" x14ac:dyDescent="0.3">
      <c r="B313" s="15" t="s">
        <v>151</v>
      </c>
      <c r="C313" s="15">
        <v>201809</v>
      </c>
      <c r="D313" s="15" t="s">
        <v>184</v>
      </c>
      <c r="E313" s="15" t="s">
        <v>185</v>
      </c>
      <c r="F313" s="15" t="s">
        <v>27</v>
      </c>
      <c r="G313">
        <v>1</v>
      </c>
      <c r="H313" s="16">
        <v>1</v>
      </c>
      <c r="I313" s="16">
        <v>1</v>
      </c>
      <c r="J313" s="16">
        <v>3410</v>
      </c>
      <c r="K313" s="16">
        <v>0</v>
      </c>
      <c r="L313" s="16">
        <v>0</v>
      </c>
      <c r="M313" s="16">
        <f>IF(TableauB15[[#This Row],[ETP_FH]]&gt;0,IF(TableauB15[[#This Row],[ETP]]=TableauB15[[#This Row],[ETP_FH]],1,IF(TableauB15[[#This Row],[ETP]]=1,TableauB15[[#This Row],[ETP_FH]],IFERROR((TableauB15[[#This Row],[ETP_FH]]/TableauB15[[#This Row],[ETP]]),0)*1)),0)</f>
        <v>1</v>
      </c>
      <c r="N313" s="16">
        <f>IF(TableauB15[[#This Row],[ETP_FH]]&lt;0.001,0,1)</f>
        <v>1</v>
      </c>
      <c r="O31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3410</v>
      </c>
      <c r="P31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313" s="170" t="str">
        <f>_xll.Assistant.XL.RIK_AC("INF04__;INF04@E=0,S=1253,G=0,T=0,P=0:@R=A,S=1260,V={0}:R=B,S=1018,V={1}:R=C,S=1092,V={2}:R=D,S=1014,V={3}:R=E,S=1260,V={4}:",$C$2,$P$14,$C$4,$D313,$B313)</f>
        <v/>
      </c>
      <c r="R313" s="16" t="str">
        <f>_xll.Assistant.XL.RIK_AC("INF04__;INF04@E=0,S=42,G=0,T=0,P=0:@R=A,S=1260,V={0}:R=B,S=1018,V={1}:R=C,S=1092,V={2}:R=D,S=1014,V={3}:R=E,S=1260,V={4}:",$C$2,$R$14,$C$4,$D313,$B313)</f>
        <v/>
      </c>
      <c r="S313" s="16" t="str">
        <f>_xll.Assistant.XL.RIK_AC("INF04__;INF04@E=0,S=1064,G=0,T=0,P=0:@R=A,S=1260,V={0}:R=B,S=1018,V={1}:R=C,S=1092,V={2}:R=D,S=1014,V={3}:R=E,S=1260,V={4}:",$C$2,$R$14,$C$4,$D313,$B313)</f>
        <v/>
      </c>
      <c r="T313" s="16" t="str">
        <f>_xll.Assistant.XL.RIK_AC("INF04__;INF04@E=0,S=49,G=0,T=0,P=0:@R=A,S=1260,V={0}:R=B,S=1018,V={1}:R=C,S=1092,V={2}:R=D,S=1014,V={3}:R=E,S=1260,V={4}:R=F,S=48,V={5}:",$C$2,$R$14,$C$4,$D313,$B313,T$14)</f>
        <v>Catégorie 3</v>
      </c>
      <c r="U313" s="16" t="str">
        <f>_xll.Assistant.XL.RIK_AC("INF04__;INF04@E=0,S=1076,G=0,T=0,P=0:@R=A,S=1260,V={0}:R=B,S=1018,V={1}:R=C,S=1092,V={2}:R=D,S=1014,V={3}:R=E,S=1260,V={4}:",$C$2,$R$14,$C$4,$D313,$B313)</f>
        <v/>
      </c>
      <c r="V313" s="16">
        <f>IFERROR(IF(TableauB15[[#This Row],[Rémunération annuelle ETP]]&gt;0,SUM(1/COUNTIF(TableauB15[Nom et Prénom],TableauB15[Nom et Prénom])),0),0)</f>
        <v>8.3333333333333329E-2</v>
      </c>
      <c r="W31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4" spans="2:23" x14ac:dyDescent="0.3">
      <c r="B314" s="15" t="s">
        <v>151</v>
      </c>
      <c r="C314" s="15">
        <v>201809</v>
      </c>
      <c r="D314" s="15" t="s">
        <v>186</v>
      </c>
      <c r="E314" s="15" t="s">
        <v>187</v>
      </c>
      <c r="F314" s="15" t="s">
        <v>27</v>
      </c>
      <c r="G314">
        <v>1</v>
      </c>
      <c r="H314" s="16">
        <v>0.8</v>
      </c>
      <c r="I314" s="16">
        <v>0.8</v>
      </c>
      <c r="J314" s="16">
        <v>3520</v>
      </c>
      <c r="K314" s="16">
        <v>0</v>
      </c>
      <c r="L314" s="16">
        <v>0</v>
      </c>
      <c r="M314" s="16">
        <f>IF(TableauB15[[#This Row],[ETP_FH]]&gt;0,IF(TableauB15[[#This Row],[ETP]]=TableauB15[[#This Row],[ETP_FH]],1,IF(TableauB15[[#This Row],[ETP]]=1,TableauB15[[#This Row],[ETP_FH]],IFERROR((TableauB15[[#This Row],[ETP_FH]]/TableauB15[[#This Row],[ETP]]),0)*1)),0)</f>
        <v>1</v>
      </c>
      <c r="N314" s="16">
        <f>IF(TableauB15[[#This Row],[ETP_FH]]&lt;0.001,0,1)</f>
        <v>1</v>
      </c>
      <c r="O31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4400</v>
      </c>
      <c r="P31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314" s="170" t="str">
        <f>_xll.Assistant.XL.RIK_AC("INF04__;INF04@E=0,S=1253,G=0,T=0,P=0:@R=A,S=1260,V={0}:R=B,S=1018,V={1}:R=C,S=1092,V={2}:R=D,S=1014,V={3}:R=E,S=1260,V={4}:",$C$2,$P$14,$C$4,$D314,$B314)</f>
        <v/>
      </c>
      <c r="R314" s="16" t="str">
        <f>_xll.Assistant.XL.RIK_AC("INF04__;INF04@E=0,S=42,G=0,T=0,P=0:@R=A,S=1260,V={0}:R=B,S=1018,V={1}:R=C,S=1092,V={2}:R=D,S=1014,V={3}:R=E,S=1260,V={4}:",$C$2,$R$14,$C$4,$D314,$B314)</f>
        <v/>
      </c>
      <c r="S314" s="16" t="str">
        <f>_xll.Assistant.XL.RIK_AC("INF04__;INF04@E=0,S=1064,G=0,T=0,P=0:@R=A,S=1260,V={0}:R=B,S=1018,V={1}:R=C,S=1092,V={2}:R=D,S=1014,V={3}:R=E,S=1260,V={4}:",$C$2,$R$14,$C$4,$D314,$B314)</f>
        <v/>
      </c>
      <c r="T314" s="16" t="str">
        <f>_xll.Assistant.XL.RIK_AC("INF04__;INF04@E=0,S=49,G=0,T=0,P=0:@R=A,S=1260,V={0}:R=B,S=1018,V={1}:R=C,S=1092,V={2}:R=D,S=1014,V={3}:R=E,S=1260,V={4}:R=F,S=48,V={5}:",$C$2,$R$14,$C$4,$D314,$B314,T$14)</f>
        <v>Catégorie 2</v>
      </c>
      <c r="U314" s="16" t="str">
        <f>_xll.Assistant.XL.RIK_AC("INF04__;INF04@E=0,S=1076,G=0,T=0,P=0:@R=A,S=1260,V={0}:R=B,S=1018,V={1}:R=C,S=1092,V={2}:R=D,S=1014,V={3}:R=E,S=1260,V={4}:",$C$2,$R$14,$C$4,$D314,$B314)</f>
        <v/>
      </c>
      <c r="V314" s="16">
        <f>IFERROR(IF(TableauB15[[#This Row],[Rémunération annuelle ETP]]&gt;0,SUM(1/COUNTIF(TableauB15[Nom et Prénom],TableauB15[Nom et Prénom])),0),0)</f>
        <v>8.3333333333333329E-2</v>
      </c>
      <c r="W31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5" spans="2:23" x14ac:dyDescent="0.3">
      <c r="B315" s="15" t="s">
        <v>151</v>
      </c>
      <c r="C315" s="15">
        <v>201809</v>
      </c>
      <c r="D315" s="15" t="s">
        <v>188</v>
      </c>
      <c r="E315" s="15" t="s">
        <v>189</v>
      </c>
      <c r="F315" s="15" t="s">
        <v>27</v>
      </c>
      <c r="G315">
        <v>1</v>
      </c>
      <c r="H315" s="16">
        <v>1</v>
      </c>
      <c r="I315" s="16">
        <v>1</v>
      </c>
      <c r="J315" s="16">
        <v>2730</v>
      </c>
      <c r="K315" s="16">
        <v>0</v>
      </c>
      <c r="L315" s="16">
        <v>0</v>
      </c>
      <c r="M315" s="16">
        <f>IF(TableauB15[[#This Row],[ETP_FH]]&gt;0,IF(TableauB15[[#This Row],[ETP]]=TableauB15[[#This Row],[ETP_FH]],1,IF(TableauB15[[#This Row],[ETP]]=1,TableauB15[[#This Row],[ETP_FH]],IFERROR((TableauB15[[#This Row],[ETP_FH]]/TableauB15[[#This Row],[ETP]]),0)*1)),0)</f>
        <v>1</v>
      </c>
      <c r="N315" s="16">
        <f>IF(TableauB15[[#This Row],[ETP_FH]]&lt;0.001,0,1)</f>
        <v>1</v>
      </c>
      <c r="O31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1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15" s="170" t="str">
        <f>_xll.Assistant.XL.RIK_AC("INF04__;INF04@E=0,S=1253,G=0,T=0,P=0:@R=A,S=1260,V={0}:R=B,S=1018,V={1}:R=C,S=1092,V={2}:R=D,S=1014,V={3}:R=E,S=1260,V={4}:",$C$2,$P$14,$C$4,$D315,$B315)</f>
        <v/>
      </c>
      <c r="R315" s="16" t="str">
        <f>_xll.Assistant.XL.RIK_AC("INF04__;INF04@E=0,S=42,G=0,T=0,P=0:@R=A,S=1260,V={0}:R=B,S=1018,V={1}:R=C,S=1092,V={2}:R=D,S=1014,V={3}:R=E,S=1260,V={4}:",$C$2,$R$14,$C$4,$D315,$B315)</f>
        <v/>
      </c>
      <c r="S315" s="16" t="str">
        <f>_xll.Assistant.XL.RIK_AC("INF04__;INF04@E=0,S=1064,G=0,T=0,P=0:@R=A,S=1260,V={0}:R=B,S=1018,V={1}:R=C,S=1092,V={2}:R=D,S=1014,V={3}:R=E,S=1260,V={4}:",$C$2,$R$14,$C$4,$D315,$B315)</f>
        <v/>
      </c>
      <c r="T315" s="16" t="str">
        <f>_xll.Assistant.XL.RIK_AC("INF04__;INF04@E=0,S=49,G=0,T=0,P=0:@R=A,S=1260,V={0}:R=B,S=1018,V={1}:R=C,S=1092,V={2}:R=D,S=1014,V={3}:R=E,S=1260,V={4}:R=F,S=48,V={5}:",$C$2,$R$14,$C$4,$D315,$B315,T$14)</f>
        <v>Catégorie 0</v>
      </c>
      <c r="U315" s="16" t="str">
        <f>_xll.Assistant.XL.RIK_AC("INF04__;INF04@E=0,S=1076,G=0,T=0,P=0:@R=A,S=1260,V={0}:R=B,S=1018,V={1}:R=C,S=1092,V={2}:R=D,S=1014,V={3}:R=E,S=1260,V={4}:",$C$2,$R$14,$C$4,$D315,$B315)</f>
        <v/>
      </c>
      <c r="V315" s="16">
        <f>IFERROR(IF(TableauB15[[#This Row],[Rémunération annuelle ETP]]&gt;0,SUM(1/COUNTIF(TableauB15[Nom et Prénom],TableauB15[Nom et Prénom])),0),0)</f>
        <v>8.3333333333333329E-2</v>
      </c>
      <c r="W31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6" spans="2:23" x14ac:dyDescent="0.3">
      <c r="B316" s="15" t="s">
        <v>151</v>
      </c>
      <c r="C316" s="15">
        <v>201809</v>
      </c>
      <c r="D316" s="15" t="s">
        <v>190</v>
      </c>
      <c r="E316" s="15" t="s">
        <v>191</v>
      </c>
      <c r="F316" s="15" t="s">
        <v>27</v>
      </c>
      <c r="G316">
        <v>1</v>
      </c>
      <c r="H316" s="16">
        <v>1</v>
      </c>
      <c r="I316" s="16">
        <v>1</v>
      </c>
      <c r="J316" s="16">
        <v>2640</v>
      </c>
      <c r="K316" s="16">
        <v>0</v>
      </c>
      <c r="L316" s="16">
        <v>0</v>
      </c>
      <c r="M316" s="16">
        <f>IF(TableauB15[[#This Row],[ETP_FH]]&gt;0,IF(TableauB15[[#This Row],[ETP]]=TableauB15[[#This Row],[ETP_FH]],1,IF(TableauB15[[#This Row],[ETP]]=1,TableauB15[[#This Row],[ETP_FH]],IFERROR((TableauB15[[#This Row],[ETP_FH]]/TableauB15[[#This Row],[ETP]]),0)*1)),0)</f>
        <v>1</v>
      </c>
      <c r="N316" s="16">
        <f>IF(TableauB15[[#This Row],[ETP_FH]]&lt;0.001,0,1)</f>
        <v>1</v>
      </c>
      <c r="O31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1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16" s="170" t="str">
        <f>_xll.Assistant.XL.RIK_AC("INF04__;INF04@E=0,S=1253,G=0,T=0,P=0:@R=A,S=1260,V={0}:R=B,S=1018,V={1}:R=C,S=1092,V={2}:R=D,S=1014,V={3}:R=E,S=1260,V={4}:",$C$2,$P$14,$C$4,$D316,$B316)</f>
        <v/>
      </c>
      <c r="R316" s="16" t="str">
        <f>_xll.Assistant.XL.RIK_AC("INF04__;INF04@E=0,S=42,G=0,T=0,P=0:@R=A,S=1260,V={0}:R=B,S=1018,V={1}:R=C,S=1092,V={2}:R=D,S=1014,V={3}:R=E,S=1260,V={4}:",$C$2,$R$14,$C$4,$D316,$B316)</f>
        <v>Employé</v>
      </c>
      <c r="S316" s="16" t="str">
        <f>_xll.Assistant.XL.RIK_AC("INF04__;INF04@E=0,S=1064,G=0,T=0,P=0:@R=A,S=1260,V={0}:R=B,S=1018,V={1}:R=C,S=1092,V={2}:R=D,S=1014,V={3}:R=E,S=1260,V={4}:",$C$2,$R$14,$C$4,$D316,$B316)</f>
        <v/>
      </c>
      <c r="T316" s="16" t="str">
        <f>_xll.Assistant.XL.RIK_AC("INF04__;INF04@E=0,S=49,G=0,T=0,P=0:@R=A,S=1260,V={0}:R=B,S=1018,V={1}:R=C,S=1092,V={2}:R=D,S=1014,V={3}:R=E,S=1260,V={4}:R=F,S=48,V={5}:",$C$2,$R$14,$C$4,$D316,$B316,T$14)</f>
        <v>Catégorie 0</v>
      </c>
      <c r="U316" s="16" t="str">
        <f>_xll.Assistant.XL.RIK_AC("INF04__;INF04@E=0,S=1076,G=0,T=0,P=0:@R=A,S=1260,V={0}:R=B,S=1018,V={1}:R=C,S=1092,V={2}:R=D,S=1014,V={3}:R=E,S=1260,V={4}:",$C$2,$R$14,$C$4,$D316,$B316)</f>
        <v/>
      </c>
      <c r="V316" s="16">
        <f>IFERROR(IF(TableauB15[[#This Row],[Rémunération annuelle ETP]]&gt;0,SUM(1/COUNTIF(TableauB15[Nom et Prénom],TableauB15[Nom et Prénom])),0),0)</f>
        <v>8.3333333333333329E-2</v>
      </c>
      <c r="W31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7" spans="2:23" x14ac:dyDescent="0.3">
      <c r="B317" s="15" t="s">
        <v>151</v>
      </c>
      <c r="C317" s="15">
        <v>201809</v>
      </c>
      <c r="D317" s="15" t="s">
        <v>192</v>
      </c>
      <c r="E317" s="15" t="s">
        <v>193</v>
      </c>
      <c r="F317" s="15" t="s">
        <v>27</v>
      </c>
      <c r="G317">
        <v>1</v>
      </c>
      <c r="H317" s="16">
        <v>1</v>
      </c>
      <c r="I317" s="16">
        <v>1</v>
      </c>
      <c r="J317" s="16">
        <v>2750</v>
      </c>
      <c r="K317" s="16">
        <v>0</v>
      </c>
      <c r="L317" s="16">
        <v>0</v>
      </c>
      <c r="M317" s="16">
        <f>IF(TableauB15[[#This Row],[ETP_FH]]&gt;0,IF(TableauB15[[#This Row],[ETP]]=TableauB15[[#This Row],[ETP_FH]],1,IF(TableauB15[[#This Row],[ETP]]=1,TableauB15[[#This Row],[ETP_FH]],IFERROR((TableauB15[[#This Row],[ETP_FH]]/TableauB15[[#This Row],[ETP]]),0)*1)),0)</f>
        <v>1</v>
      </c>
      <c r="N317" s="16">
        <f>IF(TableauB15[[#This Row],[ETP_FH]]&lt;0.001,0,1)</f>
        <v>1</v>
      </c>
      <c r="O31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1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17" s="170" t="str">
        <f>_xll.Assistant.XL.RIK_AC("INF04__;INF04@E=0,S=1253,G=0,T=0,P=0:@R=A,S=1260,V={0}:R=B,S=1018,V={1}:R=C,S=1092,V={2}:R=D,S=1014,V={3}:R=E,S=1260,V={4}:",$C$2,$P$14,$C$4,$D317,$B317)</f>
        <v/>
      </c>
      <c r="R317" s="16" t="str">
        <f>_xll.Assistant.XL.RIK_AC("INF04__;INF04@E=0,S=42,G=0,T=0,P=0:@R=A,S=1260,V={0}:R=B,S=1018,V={1}:R=C,S=1092,V={2}:R=D,S=1014,V={3}:R=E,S=1260,V={4}:",$C$2,$R$14,$C$4,$D317,$B317)</f>
        <v>Employé</v>
      </c>
      <c r="S317" s="16" t="str">
        <f>_xll.Assistant.XL.RIK_AC("INF04__;INF04@E=0,S=1064,G=0,T=0,P=0:@R=A,S=1260,V={0}:R=B,S=1018,V={1}:R=C,S=1092,V={2}:R=D,S=1014,V={3}:R=E,S=1260,V={4}:",$C$2,$R$14,$C$4,$D317,$B317)</f>
        <v/>
      </c>
      <c r="T317" s="16" t="str">
        <f>_xll.Assistant.XL.RIK_AC("INF04__;INF04@E=0,S=49,G=0,T=0,P=0:@R=A,S=1260,V={0}:R=B,S=1018,V={1}:R=C,S=1092,V={2}:R=D,S=1014,V={3}:R=E,S=1260,V={4}:R=F,S=48,V={5}:",$C$2,$R$14,$C$4,$D317,$B317,T$14)</f>
        <v>Catégorie 0</v>
      </c>
      <c r="U317" s="16" t="str">
        <f>_xll.Assistant.XL.RIK_AC("INF04__;INF04@E=0,S=1076,G=0,T=0,P=0:@R=A,S=1260,V={0}:R=B,S=1018,V={1}:R=C,S=1092,V={2}:R=D,S=1014,V={3}:R=E,S=1260,V={4}:",$C$2,$R$14,$C$4,$D317,$B317)</f>
        <v/>
      </c>
      <c r="V317" s="16">
        <f>IFERROR(IF(TableauB15[[#This Row],[Rémunération annuelle ETP]]&gt;0,SUM(1/COUNTIF(TableauB15[Nom et Prénom],TableauB15[Nom et Prénom])),0),0)</f>
        <v>8.3333333333333329E-2</v>
      </c>
      <c r="W31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8" spans="2:23" x14ac:dyDescent="0.3">
      <c r="B318" s="15" t="s">
        <v>151</v>
      </c>
      <c r="C318" s="15">
        <v>201809</v>
      </c>
      <c r="D318" s="15" t="s">
        <v>194</v>
      </c>
      <c r="E318" s="15" t="s">
        <v>195</v>
      </c>
      <c r="F318" s="15" t="s">
        <v>27</v>
      </c>
      <c r="G318">
        <v>1</v>
      </c>
      <c r="H318" s="16">
        <v>1</v>
      </c>
      <c r="I318" s="16">
        <v>1</v>
      </c>
      <c r="J318" s="16">
        <v>3630</v>
      </c>
      <c r="K318" s="16">
        <v>0</v>
      </c>
      <c r="L318" s="16">
        <v>0</v>
      </c>
      <c r="M318" s="16">
        <f>IF(TableauB15[[#This Row],[ETP_FH]]&gt;0,IF(TableauB15[[#This Row],[ETP]]=TableauB15[[#This Row],[ETP_FH]],1,IF(TableauB15[[#This Row],[ETP]]=1,TableauB15[[#This Row],[ETP_FH]],IFERROR((TableauB15[[#This Row],[ETP_FH]]/TableauB15[[#This Row],[ETP]]),0)*1)),0)</f>
        <v>1</v>
      </c>
      <c r="N318" s="16">
        <f>IF(TableauB15[[#This Row],[ETP_FH]]&lt;0.001,0,1)</f>
        <v>1</v>
      </c>
      <c r="O31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3630</v>
      </c>
      <c r="P31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318" s="170" t="str">
        <f>_xll.Assistant.XL.RIK_AC("INF04__;INF04@E=0,S=1253,G=0,T=0,P=0:@R=A,S=1260,V={0}:R=B,S=1018,V={1}:R=C,S=1092,V={2}:R=D,S=1014,V={3}:R=E,S=1260,V={4}:",$C$2,$P$14,$C$4,$D318,$B318)</f>
        <v/>
      </c>
      <c r="R318" s="16" t="str">
        <f>_xll.Assistant.XL.RIK_AC("INF04__;INF04@E=0,S=42,G=0,T=0,P=0:@R=A,S=1260,V={0}:R=B,S=1018,V={1}:R=C,S=1092,V={2}:R=D,S=1014,V={3}:R=E,S=1260,V={4}:",$C$2,$R$14,$C$4,$D318,$B318)</f>
        <v/>
      </c>
      <c r="S318" s="16" t="str">
        <f>_xll.Assistant.XL.RIK_AC("INF04__;INF04@E=0,S=1064,G=0,T=0,P=0:@R=A,S=1260,V={0}:R=B,S=1018,V={1}:R=C,S=1092,V={2}:R=D,S=1014,V={3}:R=E,S=1260,V={4}:",$C$2,$R$14,$C$4,$D318,$B318)</f>
        <v/>
      </c>
      <c r="T318" s="16" t="str">
        <f>_xll.Assistant.XL.RIK_AC("INF04__;INF04@E=0,S=49,G=0,T=0,P=0:@R=A,S=1260,V={0}:R=B,S=1018,V={1}:R=C,S=1092,V={2}:R=D,S=1014,V={3}:R=E,S=1260,V={4}:R=F,S=48,V={5}:",$C$2,$R$14,$C$4,$D318,$B318,T$14)</f>
        <v>Catégorie 2</v>
      </c>
      <c r="U318" s="16" t="str">
        <f>_xll.Assistant.XL.RIK_AC("INF04__;INF04@E=0,S=1076,G=0,T=0,P=0:@R=A,S=1260,V={0}:R=B,S=1018,V={1}:R=C,S=1092,V={2}:R=D,S=1014,V={3}:R=E,S=1260,V={4}:",$C$2,$R$14,$C$4,$D318,$B318)</f>
        <v/>
      </c>
      <c r="V318" s="16">
        <f>IFERROR(IF(TableauB15[[#This Row],[Rémunération annuelle ETP]]&gt;0,SUM(1/COUNTIF(TableauB15[Nom et Prénom],TableauB15[Nom et Prénom])),0),0)</f>
        <v>8.3333333333333329E-2</v>
      </c>
      <c r="W31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19" spans="2:23" x14ac:dyDescent="0.3">
      <c r="B319" s="15" t="s">
        <v>151</v>
      </c>
      <c r="C319" s="15">
        <v>201809</v>
      </c>
      <c r="D319" s="15" t="s">
        <v>196</v>
      </c>
      <c r="E319" s="15" t="s">
        <v>197</v>
      </c>
      <c r="F319" s="15" t="s">
        <v>27</v>
      </c>
      <c r="G319">
        <v>1</v>
      </c>
      <c r="H319" s="16">
        <v>1</v>
      </c>
      <c r="I319" s="16">
        <v>1</v>
      </c>
      <c r="J319" s="16">
        <v>3740</v>
      </c>
      <c r="K319" s="16">
        <v>0</v>
      </c>
      <c r="L319" s="16">
        <v>0</v>
      </c>
      <c r="M319" s="16">
        <f>IF(TableauB15[[#This Row],[ETP_FH]]&gt;0,IF(TableauB15[[#This Row],[ETP]]=TableauB15[[#This Row],[ETP_FH]],1,IF(TableauB15[[#This Row],[ETP]]=1,TableauB15[[#This Row],[ETP_FH]],IFERROR((TableauB15[[#This Row],[ETP_FH]]/TableauB15[[#This Row],[ETP]]),0)*1)),0)</f>
        <v>1</v>
      </c>
      <c r="N319" s="16">
        <f>IF(TableauB15[[#This Row],[ETP_FH]]&lt;0.001,0,1)</f>
        <v>1</v>
      </c>
      <c r="O31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3740</v>
      </c>
      <c r="P31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319" s="170" t="str">
        <f>_xll.Assistant.XL.RIK_AC("INF04__;INF04@E=0,S=1253,G=0,T=0,P=0:@R=A,S=1260,V={0}:R=B,S=1018,V={1}:R=C,S=1092,V={2}:R=D,S=1014,V={3}:R=E,S=1260,V={4}:",$C$2,$P$14,$C$4,$D319,$B319)</f>
        <v/>
      </c>
      <c r="R319" s="16" t="str">
        <f>_xll.Assistant.XL.RIK_AC("INF04__;INF04@E=0,S=42,G=0,T=0,P=0:@R=A,S=1260,V={0}:R=B,S=1018,V={1}:R=C,S=1092,V={2}:R=D,S=1014,V={3}:R=E,S=1260,V={4}:",$C$2,$R$14,$C$4,$D319,$B319)</f>
        <v/>
      </c>
      <c r="S319" s="16" t="str">
        <f>_xll.Assistant.XL.RIK_AC("INF04__;INF04@E=0,S=1064,G=0,T=0,P=0:@R=A,S=1260,V={0}:R=B,S=1018,V={1}:R=C,S=1092,V={2}:R=D,S=1014,V={3}:R=E,S=1260,V={4}:",$C$2,$R$14,$C$4,$D319,$B319)</f>
        <v/>
      </c>
      <c r="T319" s="16" t="str">
        <f>_xll.Assistant.XL.RIK_AC("INF04__;INF04@E=0,S=49,G=0,T=0,P=0:@R=A,S=1260,V={0}:R=B,S=1018,V={1}:R=C,S=1092,V={2}:R=D,S=1014,V={3}:R=E,S=1260,V={4}:R=F,S=48,V={5}:",$C$2,$R$14,$C$4,$D319,$B319,T$14)</f>
        <v>Catégorie 2</v>
      </c>
      <c r="U319" s="16" t="str">
        <f>_xll.Assistant.XL.RIK_AC("INF04__;INF04@E=0,S=1076,G=0,T=0,P=0:@R=A,S=1260,V={0}:R=B,S=1018,V={1}:R=C,S=1092,V={2}:R=D,S=1014,V={3}:R=E,S=1260,V={4}:",$C$2,$R$14,$C$4,$D319,$B319)</f>
        <v/>
      </c>
      <c r="V319" s="16">
        <f>IFERROR(IF(TableauB15[[#This Row],[Rémunération annuelle ETP]]&gt;0,SUM(1/COUNTIF(TableauB15[Nom et Prénom],TableauB15[Nom et Prénom])),0),0)</f>
        <v>8.3333333333333329E-2</v>
      </c>
      <c r="W31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0" spans="2:23" x14ac:dyDescent="0.3">
      <c r="B320" s="15" t="s">
        <v>151</v>
      </c>
      <c r="C320" s="15">
        <v>201809</v>
      </c>
      <c r="D320" s="15" t="s">
        <v>198</v>
      </c>
      <c r="E320" s="15" t="s">
        <v>199</v>
      </c>
      <c r="F320" s="15" t="s">
        <v>27</v>
      </c>
      <c r="G320">
        <v>1</v>
      </c>
      <c r="H320" s="16">
        <v>1</v>
      </c>
      <c r="I320" s="16">
        <v>1</v>
      </c>
      <c r="J320" s="16">
        <v>3850</v>
      </c>
      <c r="K320" s="16">
        <v>0</v>
      </c>
      <c r="L320" s="16">
        <v>0</v>
      </c>
      <c r="M320" s="16">
        <f>IF(TableauB15[[#This Row],[ETP_FH]]&gt;0,IF(TableauB15[[#This Row],[ETP]]=TableauB15[[#This Row],[ETP_FH]],1,IF(TableauB15[[#This Row],[ETP]]=1,TableauB15[[#This Row],[ETP_FH]],IFERROR((TableauB15[[#This Row],[ETP_FH]]/TableauB15[[#This Row],[ETP]]),0)*1)),0)</f>
        <v>1</v>
      </c>
      <c r="N320" s="16">
        <f>IF(TableauB15[[#This Row],[ETP_FH]]&lt;0.001,0,1)</f>
        <v>1</v>
      </c>
      <c r="O32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3850</v>
      </c>
      <c r="P32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320" s="170" t="str">
        <f>_xll.Assistant.XL.RIK_AC("INF04__;INF04@E=0,S=1253,G=0,T=0,P=0:@R=A,S=1260,V={0}:R=B,S=1018,V={1}:R=C,S=1092,V={2}:R=D,S=1014,V={3}:R=E,S=1260,V={4}:",$C$2,$P$14,$C$4,$D320,$B320)</f>
        <v/>
      </c>
      <c r="R320" s="16" t="str">
        <f>_xll.Assistant.XL.RIK_AC("INF04__;INF04@E=0,S=42,G=0,T=0,P=0:@R=A,S=1260,V={0}:R=B,S=1018,V={1}:R=C,S=1092,V={2}:R=D,S=1014,V={3}:R=E,S=1260,V={4}:",$C$2,$R$14,$C$4,$D320,$B320)</f>
        <v/>
      </c>
      <c r="S320" s="16" t="str">
        <f>_xll.Assistant.XL.RIK_AC("INF04__;INF04@E=0,S=1064,G=0,T=0,P=0:@R=A,S=1260,V={0}:R=B,S=1018,V={1}:R=C,S=1092,V={2}:R=D,S=1014,V={3}:R=E,S=1260,V={4}:",$C$2,$R$14,$C$4,$D320,$B320)</f>
        <v/>
      </c>
      <c r="T320" s="16" t="str">
        <f>_xll.Assistant.XL.RIK_AC("INF04__;INF04@E=0,S=49,G=0,T=0,P=0:@R=A,S=1260,V={0}:R=B,S=1018,V={1}:R=C,S=1092,V={2}:R=D,S=1014,V={3}:R=E,S=1260,V={4}:R=F,S=48,V={5}:",$C$2,$R$14,$C$4,$D320,$B320,T$14)</f>
        <v>Catégorie 4</v>
      </c>
      <c r="U320" s="16" t="str">
        <f>_xll.Assistant.XL.RIK_AC("INF04__;INF04@E=0,S=1076,G=0,T=0,P=0:@R=A,S=1260,V={0}:R=B,S=1018,V={1}:R=C,S=1092,V={2}:R=D,S=1014,V={3}:R=E,S=1260,V={4}:",$C$2,$R$14,$C$4,$D320,$B320)</f>
        <v/>
      </c>
      <c r="V320" s="16">
        <f>IFERROR(IF(TableauB15[[#This Row],[Rémunération annuelle ETP]]&gt;0,SUM(1/COUNTIF(TableauB15[Nom et Prénom],TableauB15[Nom et Prénom])),0),0)</f>
        <v>8.3333333333333329E-2</v>
      </c>
      <c r="W32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1" spans="2:23" x14ac:dyDescent="0.3">
      <c r="B321" s="15" t="s">
        <v>151</v>
      </c>
      <c r="C321" s="15">
        <v>201809</v>
      </c>
      <c r="D321" s="15" t="s">
        <v>200</v>
      </c>
      <c r="E321" s="15" t="s">
        <v>201</v>
      </c>
      <c r="F321" s="15" t="s">
        <v>28</v>
      </c>
      <c r="G321">
        <v>1</v>
      </c>
      <c r="H321" s="16">
        <v>1</v>
      </c>
      <c r="I321" s="16">
        <v>1</v>
      </c>
      <c r="J321" s="16">
        <v>1430</v>
      </c>
      <c r="K321" s="16">
        <v>0</v>
      </c>
      <c r="L321" s="16">
        <v>0</v>
      </c>
      <c r="M321" s="16">
        <f>IF(TableauB15[[#This Row],[ETP_FH]]&gt;0,IF(TableauB15[[#This Row],[ETP]]=TableauB15[[#This Row],[ETP_FH]],1,IF(TableauB15[[#This Row],[ETP]]=1,TableauB15[[#This Row],[ETP_FH]],IFERROR((TableauB15[[#This Row],[ETP_FH]]/TableauB15[[#This Row],[ETP]]),0)*1)),0)</f>
        <v>1</v>
      </c>
      <c r="N321" s="16">
        <f>IF(TableauB15[[#This Row],[ETP_FH]]&lt;0.001,0,1)</f>
        <v>1</v>
      </c>
      <c r="O32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1430</v>
      </c>
      <c r="P32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321" s="170" t="str">
        <f>_xll.Assistant.XL.RIK_AC("INF04__;INF04@E=0,S=1253,G=0,T=0,P=0:@R=A,S=1260,V={0}:R=B,S=1018,V={1}:R=C,S=1092,V={2}:R=D,S=1014,V={3}:R=E,S=1260,V={4}:",$C$2,$P$14,$C$4,$D321,$B321)</f>
        <v/>
      </c>
      <c r="R321" s="16" t="str">
        <f>_xll.Assistant.XL.RIK_AC("INF04__;INF04@E=0,S=42,G=0,T=0,P=0:@R=A,S=1260,V={0}:R=B,S=1018,V={1}:R=C,S=1092,V={2}:R=D,S=1014,V={3}:R=E,S=1260,V={4}:",$C$2,$R$14,$C$4,$D321,$B321)</f>
        <v/>
      </c>
      <c r="S321" s="16" t="str">
        <f>_xll.Assistant.XL.RIK_AC("INF04__;INF04@E=0,S=1064,G=0,T=0,P=0:@R=A,S=1260,V={0}:R=B,S=1018,V={1}:R=C,S=1092,V={2}:R=D,S=1014,V={3}:R=E,S=1260,V={4}:",$C$2,$R$14,$C$4,$D321,$B321)</f>
        <v/>
      </c>
      <c r="T321" s="16" t="str">
        <f>_xll.Assistant.XL.RIK_AC("INF04__;INF04@E=0,S=49,G=0,T=0,P=0:@R=A,S=1260,V={0}:R=B,S=1018,V={1}:R=C,S=1092,V={2}:R=D,S=1014,V={3}:R=E,S=1260,V={4}:R=F,S=48,V={5}:",$C$2,$R$14,$C$4,$D321,$B321,T$14)</f>
        <v>Catégorie 0</v>
      </c>
      <c r="U321" s="16" t="str">
        <f>_xll.Assistant.XL.RIK_AC("INF04__;INF04@E=0,S=1076,G=0,T=0,P=0:@R=A,S=1260,V={0}:R=B,S=1018,V={1}:R=C,S=1092,V={2}:R=D,S=1014,V={3}:R=E,S=1260,V={4}:",$C$2,$R$14,$C$4,$D321,$B321)</f>
        <v/>
      </c>
      <c r="V321" s="16">
        <f>IFERROR(IF(TableauB15[[#This Row],[Rémunération annuelle ETP]]&gt;0,SUM(1/COUNTIF(TableauB15[Nom et Prénom],TableauB15[Nom et Prénom])),0),0)</f>
        <v>8.3333333333333329E-2</v>
      </c>
      <c r="W32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2" spans="2:23" x14ac:dyDescent="0.3">
      <c r="B322" s="15" t="s">
        <v>151</v>
      </c>
      <c r="C322" s="15">
        <v>201809</v>
      </c>
      <c r="D322" s="15" t="s">
        <v>202</v>
      </c>
      <c r="E322" s="15" t="s">
        <v>203</v>
      </c>
      <c r="F322" s="15" t="s">
        <v>27</v>
      </c>
      <c r="G322">
        <v>1</v>
      </c>
      <c r="H322" s="16">
        <v>1</v>
      </c>
      <c r="I322" s="16">
        <v>1</v>
      </c>
      <c r="J322" s="16">
        <v>1210</v>
      </c>
      <c r="K322" s="16">
        <v>0</v>
      </c>
      <c r="L322" s="16">
        <v>0</v>
      </c>
      <c r="M322" s="16">
        <f>IF(TableauB15[[#This Row],[ETP_FH]]&gt;0,IF(TableauB15[[#This Row],[ETP]]=TableauB15[[#This Row],[ETP_FH]],1,IF(TableauB15[[#This Row],[ETP]]=1,TableauB15[[#This Row],[ETP_FH]],IFERROR((TableauB15[[#This Row],[ETP_FH]]/TableauB15[[#This Row],[ETP]]),0)*1)),0)</f>
        <v>1</v>
      </c>
      <c r="N322" s="16">
        <f>IF(TableauB15[[#This Row],[ETP_FH]]&lt;0.001,0,1)</f>
        <v>1</v>
      </c>
      <c r="O32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2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322" s="170" t="str">
        <f>_xll.Assistant.XL.RIK_AC("INF04__;INF04@E=0,S=1253,G=0,T=0,P=0:@R=A,S=1260,V={0}:R=B,S=1018,V={1}:R=C,S=1092,V={2}:R=D,S=1014,V={3}:R=E,S=1260,V={4}:",$C$2,$P$14,$C$4,$D322,$B322)</f>
        <v/>
      </c>
      <c r="R322" s="16" t="str">
        <f>_xll.Assistant.XL.RIK_AC("INF04__;INF04@E=0,S=42,G=0,T=0,P=0:@R=A,S=1260,V={0}:R=B,S=1018,V={1}:R=C,S=1092,V={2}:R=D,S=1014,V={3}:R=E,S=1260,V={4}:",$C$2,$R$14,$C$4,$D322,$B322)</f>
        <v/>
      </c>
      <c r="S322" s="16" t="str">
        <f>_xll.Assistant.XL.RIK_AC("INF04__;INF04@E=0,S=1064,G=0,T=0,P=0:@R=A,S=1260,V={0}:R=B,S=1018,V={1}:R=C,S=1092,V={2}:R=D,S=1014,V={3}:R=E,S=1260,V={4}:",$C$2,$R$14,$C$4,$D322,$B322)</f>
        <v/>
      </c>
      <c r="T322" s="16" t="str">
        <f>_xll.Assistant.XL.RIK_AC("INF04__;INF04@E=0,S=49,G=0,T=0,P=0:@R=A,S=1260,V={0}:R=B,S=1018,V={1}:R=C,S=1092,V={2}:R=D,S=1014,V={3}:R=E,S=1260,V={4}:R=F,S=48,V={5}:",$C$2,$R$14,$C$4,$D322,$B322,T$14)</f>
        <v>Catégorie 0</v>
      </c>
      <c r="U322" s="16" t="str">
        <f>_xll.Assistant.XL.RIK_AC("INF04__;INF04@E=0,S=1076,G=0,T=0,P=0:@R=A,S=1260,V={0}:R=B,S=1018,V={1}:R=C,S=1092,V={2}:R=D,S=1014,V={3}:R=E,S=1260,V={4}:",$C$2,$R$14,$C$4,$D322,$B322)</f>
        <v/>
      </c>
      <c r="V322" s="16">
        <f>IFERROR(IF(TableauB15[[#This Row],[Rémunération annuelle ETP]]&gt;0,SUM(1/COUNTIF(TableauB15[Nom et Prénom],TableauB15[Nom et Prénom])),0),0)</f>
        <v>8.3333333333333329E-2</v>
      </c>
      <c r="W32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3" spans="2:23" x14ac:dyDescent="0.3">
      <c r="B323" s="15" t="s">
        <v>151</v>
      </c>
      <c r="C323" s="15">
        <v>201809</v>
      </c>
      <c r="D323" s="15" t="s">
        <v>204</v>
      </c>
      <c r="E323" s="15" t="s">
        <v>205</v>
      </c>
      <c r="F323" s="15" t="s">
        <v>28</v>
      </c>
      <c r="G323">
        <v>1</v>
      </c>
      <c r="H323" s="16">
        <v>0.8</v>
      </c>
      <c r="I323" s="16">
        <v>0.8</v>
      </c>
      <c r="J323" s="16">
        <v>1540</v>
      </c>
      <c r="K323" s="16">
        <v>0</v>
      </c>
      <c r="L323" s="16">
        <v>0</v>
      </c>
      <c r="M323" s="16">
        <f>IF(TableauB15[[#This Row],[ETP_FH]]&gt;0,IF(TableauB15[[#This Row],[ETP]]=TableauB15[[#This Row],[ETP_FH]],1,IF(TableauB15[[#This Row],[ETP]]=1,TableauB15[[#This Row],[ETP_FH]],IFERROR((TableauB15[[#This Row],[ETP_FH]]/TableauB15[[#This Row],[ETP]]),0)*1)),0)</f>
        <v>1</v>
      </c>
      <c r="N323" s="16">
        <f>IF(TableauB15[[#This Row],[ETP_FH]]&lt;0.001,0,1)</f>
        <v>1</v>
      </c>
      <c r="O32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1925</v>
      </c>
      <c r="P32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323" s="170" t="str">
        <f>_xll.Assistant.XL.RIK_AC("INF04__;INF04@E=0,S=1253,G=0,T=0,P=0:@R=A,S=1260,V={0}:R=B,S=1018,V={1}:R=C,S=1092,V={2}:R=D,S=1014,V={3}:R=E,S=1260,V={4}:",$C$2,$P$14,$C$4,$D323,$B323)</f>
        <v/>
      </c>
      <c r="R323" s="16" t="str">
        <f>_xll.Assistant.XL.RIK_AC("INF04__;INF04@E=0,S=42,G=0,T=0,P=0:@R=A,S=1260,V={0}:R=B,S=1018,V={1}:R=C,S=1092,V={2}:R=D,S=1014,V={3}:R=E,S=1260,V={4}:",$C$2,$R$14,$C$4,$D323,$B323)</f>
        <v/>
      </c>
      <c r="S323" s="16" t="str">
        <f>_xll.Assistant.XL.RIK_AC("INF04__;INF04@E=0,S=1064,G=0,T=0,P=0:@R=A,S=1260,V={0}:R=B,S=1018,V={1}:R=C,S=1092,V={2}:R=D,S=1014,V={3}:R=E,S=1260,V={4}:",$C$2,$R$14,$C$4,$D323,$B323)</f>
        <v/>
      </c>
      <c r="T323" s="16" t="str">
        <f>_xll.Assistant.XL.RIK_AC("INF04__;INF04@E=0,S=49,G=0,T=0,P=0:@R=A,S=1260,V={0}:R=B,S=1018,V={1}:R=C,S=1092,V={2}:R=D,S=1014,V={3}:R=E,S=1260,V={4}:R=F,S=48,V={5}:",$C$2,$R$14,$C$4,$D323,$B323,T$14)</f>
        <v>Catégorie 1</v>
      </c>
      <c r="U323" s="16" t="str">
        <f>_xll.Assistant.XL.RIK_AC("INF04__;INF04@E=0,S=1076,G=0,T=0,P=0:@R=A,S=1260,V={0}:R=B,S=1018,V={1}:R=C,S=1092,V={2}:R=D,S=1014,V={3}:R=E,S=1260,V={4}:",$C$2,$R$14,$C$4,$D323,$B323)</f>
        <v>100</v>
      </c>
      <c r="V323" s="16">
        <f>IFERROR(IF(TableauB15[[#This Row],[Rémunération annuelle ETP]]&gt;0,SUM(1/COUNTIF(TableauB15[Nom et Prénom],TableauB15[Nom et Prénom])),0),0)</f>
        <v>8.3333333333333329E-2</v>
      </c>
      <c r="W32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4" spans="2:23" x14ac:dyDescent="0.3">
      <c r="B324" s="15" t="s">
        <v>151</v>
      </c>
      <c r="C324" s="15">
        <v>201809</v>
      </c>
      <c r="D324" s="15" t="s">
        <v>247</v>
      </c>
      <c r="E324" s="15" t="s">
        <v>248</v>
      </c>
      <c r="F324" s="15" t="s">
        <v>28</v>
      </c>
      <c r="G324">
        <v>1</v>
      </c>
      <c r="H324" s="16">
        <v>0.2</v>
      </c>
      <c r="I324" s="16">
        <v>0.2</v>
      </c>
      <c r="J324" s="16">
        <v>500</v>
      </c>
      <c r="K324" s="16">
        <v>0</v>
      </c>
      <c r="L324" s="16">
        <v>0</v>
      </c>
      <c r="M324" s="16">
        <f>IF(TableauB15[[#This Row],[ETP_FH]]&gt;0,IF(TableauB15[[#This Row],[ETP]]=TableauB15[[#This Row],[ETP_FH]],1,IF(TableauB15[[#This Row],[ETP]]=1,TableauB15[[#This Row],[ETP_FH]],IFERROR((TableauB15[[#This Row],[ETP_FH]]/TableauB15[[#This Row],[ETP]]),0)*1)),0)</f>
        <v>1</v>
      </c>
      <c r="N324" s="16">
        <f>IF(TableauB15[[#This Row],[ETP_FH]]&lt;0.001,0,1)</f>
        <v>1</v>
      </c>
      <c r="O32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2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324" s="170" t="str">
        <f>_xll.Assistant.XL.RIK_AC("INF04__;INF04@E=0,S=1253,G=0,T=0,P=0:@R=A,S=1260,V={0}:R=B,S=1018,V={1}:R=C,S=1092,V={2}:R=D,S=1014,V={3}:R=E,S=1260,V={4}:",$C$2,$P$14,$C$4,$D324,$B324)</f>
        <v/>
      </c>
      <c r="R324" s="16" t="str">
        <f>_xll.Assistant.XL.RIK_AC("INF04__;INF04@E=0,S=42,G=0,T=0,P=0:@R=A,S=1260,V={0}:R=B,S=1018,V={1}:R=C,S=1092,V={2}:R=D,S=1014,V={3}:R=E,S=1260,V={4}:",$C$2,$R$14,$C$4,$D324,$B324)</f>
        <v/>
      </c>
      <c r="S324" s="16" t="str">
        <f>_xll.Assistant.XL.RIK_AC("INF04__;INF04@E=0,S=1064,G=0,T=0,P=0:@R=A,S=1260,V={0}:R=B,S=1018,V={1}:R=C,S=1092,V={2}:R=D,S=1014,V={3}:R=E,S=1260,V={4}:",$C$2,$R$14,$C$4,$D324,$B324)</f>
        <v/>
      </c>
      <c r="T324" s="16" t="str">
        <f>_xll.Assistant.XL.RIK_AC("INF04__;INF04@E=0,S=49,G=0,T=0,P=0:@R=A,S=1260,V={0}:R=B,S=1018,V={1}:R=C,S=1092,V={2}:R=D,S=1014,V={3}:R=E,S=1260,V={4}:R=F,S=48,V={5}:",$C$2,$R$14,$C$4,$D324,$B324,T$14)</f>
        <v>Catégorie 0</v>
      </c>
      <c r="U324" s="16" t="str">
        <f>_xll.Assistant.XL.RIK_AC("INF04__;INF04@E=0,S=1076,G=0,T=0,P=0:@R=A,S=1260,V={0}:R=B,S=1018,V={1}:R=C,S=1092,V={2}:R=D,S=1014,V={3}:R=E,S=1260,V={4}:",$C$2,$R$14,$C$4,$D324,$B324)</f>
        <v/>
      </c>
      <c r="V324" s="16">
        <f>IFERROR(IF(TableauB15[[#This Row],[Rémunération annuelle ETP]]&gt;0,SUM(1/COUNTIF(TableauB15[Nom et Prénom],TableauB15[Nom et Prénom])),0),0)</f>
        <v>0.14285714285714285</v>
      </c>
      <c r="W32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5" spans="2:23" x14ac:dyDescent="0.3">
      <c r="B325" s="15" t="s">
        <v>151</v>
      </c>
      <c r="C325" s="15">
        <v>201809</v>
      </c>
      <c r="D325" s="15" t="s">
        <v>249</v>
      </c>
      <c r="E325" s="15" t="s">
        <v>250</v>
      </c>
      <c r="F325" s="15" t="s">
        <v>27</v>
      </c>
      <c r="G325">
        <v>1</v>
      </c>
      <c r="H325" s="16">
        <v>0.3</v>
      </c>
      <c r="I325" s="16">
        <v>0.3</v>
      </c>
      <c r="J325" s="16">
        <v>800</v>
      </c>
      <c r="K325" s="16">
        <v>0</v>
      </c>
      <c r="L325" s="16">
        <v>0</v>
      </c>
      <c r="M325" s="16">
        <f>IF(TableauB15[[#This Row],[ETP_FH]]&gt;0,IF(TableauB15[[#This Row],[ETP]]=TableauB15[[#This Row],[ETP_FH]],1,IF(TableauB15[[#This Row],[ETP]]=1,TableauB15[[#This Row],[ETP_FH]],IFERROR((TableauB15[[#This Row],[ETP_FH]]/TableauB15[[#This Row],[ETP]]),0)*1)),0)</f>
        <v>1</v>
      </c>
      <c r="N325" s="16">
        <f>IF(TableauB15[[#This Row],[ETP_FH]]&lt;0.001,0,1)</f>
        <v>1</v>
      </c>
      <c r="O32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2666.666666666667</v>
      </c>
      <c r="P32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325" s="170" t="str">
        <f>_xll.Assistant.XL.RIK_AC("INF04__;INF04@E=0,S=1253,G=0,T=0,P=0:@R=A,S=1260,V={0}:R=B,S=1018,V={1}:R=C,S=1092,V={2}:R=D,S=1014,V={3}:R=E,S=1260,V={4}:",$C$2,$P$14,$C$4,$D325,$B325)</f>
        <v/>
      </c>
      <c r="R325" s="16" t="str">
        <f>_xll.Assistant.XL.RIK_AC("INF04__;INF04@E=0,S=42,G=0,T=0,P=0:@R=A,S=1260,V={0}:R=B,S=1018,V={1}:R=C,S=1092,V={2}:R=D,S=1014,V={3}:R=E,S=1260,V={4}:",$C$2,$R$14,$C$4,$D325,$B325)</f>
        <v/>
      </c>
      <c r="S325" s="16" t="str">
        <f>_xll.Assistant.XL.RIK_AC("INF04__;INF04@E=0,S=1064,G=0,T=0,P=0:@R=A,S=1260,V={0}:R=B,S=1018,V={1}:R=C,S=1092,V={2}:R=D,S=1014,V={3}:R=E,S=1260,V={4}:",$C$2,$R$14,$C$4,$D325,$B325)</f>
        <v/>
      </c>
      <c r="T325" s="16" t="str">
        <f>_xll.Assistant.XL.RIK_AC("INF04__;INF04@E=0,S=49,G=0,T=0,P=0:@R=A,S=1260,V={0}:R=B,S=1018,V={1}:R=C,S=1092,V={2}:R=D,S=1014,V={3}:R=E,S=1260,V={4}:R=F,S=48,V={5}:",$C$2,$R$14,$C$4,$D325,$B325,T$14)</f>
        <v>Catégorie 0</v>
      </c>
      <c r="U325" s="16" t="str">
        <f>_xll.Assistant.XL.RIK_AC("INF04__;INF04@E=0,S=1076,G=0,T=0,P=0:@R=A,S=1260,V={0}:R=B,S=1018,V={1}:R=C,S=1092,V={2}:R=D,S=1014,V={3}:R=E,S=1260,V={4}:",$C$2,$R$14,$C$4,$D325,$B325)</f>
        <v/>
      </c>
      <c r="V325" s="16">
        <f>IFERROR(IF(TableauB15[[#This Row],[Rémunération annuelle ETP]]&gt;0,SUM(1/COUNTIF(TableauB15[Nom et Prénom],TableauB15[Nom et Prénom])),0),0)</f>
        <v>0.14285714285714285</v>
      </c>
      <c r="W32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6" spans="2:23" x14ac:dyDescent="0.3">
      <c r="B326" s="15" t="s">
        <v>151</v>
      </c>
      <c r="C326" s="15">
        <v>201809</v>
      </c>
      <c r="D326" s="15" t="s">
        <v>251</v>
      </c>
      <c r="E326" s="15" t="s">
        <v>252</v>
      </c>
      <c r="F326" s="15" t="s">
        <v>28</v>
      </c>
      <c r="G326">
        <v>1</v>
      </c>
      <c r="H326" s="16">
        <v>0.2</v>
      </c>
      <c r="I326" s="16">
        <v>0.2</v>
      </c>
      <c r="J326" s="16">
        <v>500</v>
      </c>
      <c r="K326" s="16">
        <v>0</v>
      </c>
      <c r="L326" s="16">
        <v>0</v>
      </c>
      <c r="M326" s="16">
        <f>IF(TableauB15[[#This Row],[ETP_FH]]&gt;0,IF(TableauB15[[#This Row],[ETP]]=TableauB15[[#This Row],[ETP_FH]],1,IF(TableauB15[[#This Row],[ETP]]=1,TableauB15[[#This Row],[ETP_FH]],IFERROR((TableauB15[[#This Row],[ETP_FH]]/TableauB15[[#This Row],[ETP]]),0)*1)),0)</f>
        <v>1</v>
      </c>
      <c r="N326" s="16">
        <f>IF(TableauB15[[#This Row],[ETP_FH]]&lt;0.001,0,1)</f>
        <v>1</v>
      </c>
      <c r="O32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2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326" s="170" t="str">
        <f>_xll.Assistant.XL.RIK_AC("INF04__;INF04@E=0,S=1253,G=0,T=0,P=0:@R=A,S=1260,V={0}:R=B,S=1018,V={1}:R=C,S=1092,V={2}:R=D,S=1014,V={3}:R=E,S=1260,V={4}:",$C$2,$P$14,$C$4,$D326,$B326)</f>
        <v/>
      </c>
      <c r="R326" s="16" t="str">
        <f>_xll.Assistant.XL.RIK_AC("INF04__;INF04@E=0,S=42,G=0,T=0,P=0:@R=A,S=1260,V={0}:R=B,S=1018,V={1}:R=C,S=1092,V={2}:R=D,S=1014,V={3}:R=E,S=1260,V={4}:",$C$2,$R$14,$C$4,$D326,$B326)</f>
        <v>Employé</v>
      </c>
      <c r="S326" s="16" t="str">
        <f>_xll.Assistant.XL.RIK_AC("INF04__;INF04@E=0,S=1064,G=0,T=0,P=0:@R=A,S=1260,V={0}:R=B,S=1018,V={1}:R=C,S=1092,V={2}:R=D,S=1014,V={3}:R=E,S=1260,V={4}:",$C$2,$R$14,$C$4,$D326,$B326)</f>
        <v/>
      </c>
      <c r="T326" s="16" t="str">
        <f>_xll.Assistant.XL.RIK_AC("INF04__;INF04@E=0,S=49,G=0,T=0,P=0:@R=A,S=1260,V={0}:R=B,S=1018,V={1}:R=C,S=1092,V={2}:R=D,S=1014,V={3}:R=E,S=1260,V={4}:R=F,S=48,V={5}:",$C$2,$R$14,$C$4,$D326,$B326,T$14)</f>
        <v>Catégorie 0</v>
      </c>
      <c r="U326" s="16" t="str">
        <f>_xll.Assistant.XL.RIK_AC("INF04__;INF04@E=0,S=1076,G=0,T=0,P=0:@R=A,S=1260,V={0}:R=B,S=1018,V={1}:R=C,S=1092,V={2}:R=D,S=1014,V={3}:R=E,S=1260,V={4}:",$C$2,$R$14,$C$4,$D326,$B326)</f>
        <v/>
      </c>
      <c r="V326" s="16">
        <f>IFERROR(IF(TableauB15[[#This Row],[Rémunération annuelle ETP]]&gt;0,SUM(1/COUNTIF(TableauB15[Nom et Prénom],TableauB15[Nom et Prénom])),0),0)</f>
        <v>0.14285714285714285</v>
      </c>
      <c r="W32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7" spans="2:23" x14ac:dyDescent="0.3">
      <c r="B327" s="15" t="s">
        <v>151</v>
      </c>
      <c r="C327" s="15">
        <v>201809</v>
      </c>
      <c r="D327" s="15" t="s">
        <v>206</v>
      </c>
      <c r="E327" s="15" t="s">
        <v>207</v>
      </c>
      <c r="F327" s="15" t="s">
        <v>28</v>
      </c>
      <c r="G327">
        <v>1</v>
      </c>
      <c r="H327" s="16">
        <v>1</v>
      </c>
      <c r="I327" s="16">
        <v>1</v>
      </c>
      <c r="J327" s="16">
        <v>1650</v>
      </c>
      <c r="K327" s="16">
        <v>0</v>
      </c>
      <c r="L327" s="16">
        <v>0</v>
      </c>
      <c r="M327" s="16">
        <f>IF(TableauB15[[#This Row],[ETP_FH]]&gt;0,IF(TableauB15[[#This Row],[ETP]]=TableauB15[[#This Row],[ETP_FH]],1,IF(TableauB15[[#This Row],[ETP]]=1,TableauB15[[#This Row],[ETP_FH]],IFERROR((TableauB15[[#This Row],[ETP_FH]]/TableauB15[[#This Row],[ETP]]),0)*1)),0)</f>
        <v>1</v>
      </c>
      <c r="N327" s="16">
        <f>IF(TableauB15[[#This Row],[ETP_FH]]&lt;0.001,0,1)</f>
        <v>1</v>
      </c>
      <c r="O32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32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327" s="170" t="str">
        <f>_xll.Assistant.XL.RIK_AC("INF04__;INF04@E=0,S=1253,G=0,T=0,P=0:@R=A,S=1260,V={0}:R=B,S=1018,V={1}:R=C,S=1092,V={2}:R=D,S=1014,V={3}:R=E,S=1260,V={4}:",$C$2,$P$14,$C$4,$D327,$B327)</f>
        <v/>
      </c>
      <c r="R327" s="16" t="str">
        <f>_xll.Assistant.XL.RIK_AC("INF04__;INF04@E=0,S=42,G=0,T=0,P=0:@R=A,S=1260,V={0}:R=B,S=1018,V={1}:R=C,S=1092,V={2}:R=D,S=1014,V={3}:R=E,S=1260,V={4}:",$C$2,$R$14,$C$4,$D327,$B327)</f>
        <v/>
      </c>
      <c r="S327" s="16" t="str">
        <f>_xll.Assistant.XL.RIK_AC("INF04__;INF04@E=0,S=1064,G=0,T=0,P=0:@R=A,S=1260,V={0}:R=B,S=1018,V={1}:R=C,S=1092,V={2}:R=D,S=1014,V={3}:R=E,S=1260,V={4}:",$C$2,$R$14,$C$4,$D327,$B327)</f>
        <v/>
      </c>
      <c r="T327" s="16" t="str">
        <f>_xll.Assistant.XL.RIK_AC("INF04__;INF04@E=0,S=49,G=0,T=0,P=0:@R=A,S=1260,V={0}:R=B,S=1018,V={1}:R=C,S=1092,V={2}:R=D,S=1014,V={3}:R=E,S=1260,V={4}:R=F,S=48,V={5}:",$C$2,$R$14,$C$4,$D327,$B327,T$14)</f>
        <v>Catégorie 1</v>
      </c>
      <c r="U327" s="16" t="str">
        <f>_xll.Assistant.XL.RIK_AC("INF04__;INF04@E=0,S=1076,G=0,T=0,P=0:@R=A,S=1260,V={0}:R=B,S=1018,V={1}:R=C,S=1092,V={2}:R=D,S=1014,V={3}:R=E,S=1260,V={4}:",$C$2,$R$14,$C$4,$D327,$B327)</f>
        <v/>
      </c>
      <c r="V327" s="16">
        <f>IFERROR(IF(TableauB15[[#This Row],[Rémunération annuelle ETP]]&gt;0,SUM(1/COUNTIF(TableauB15[Nom et Prénom],TableauB15[Nom et Prénom])),0),0)</f>
        <v>8.3333333333333329E-2</v>
      </c>
      <c r="W32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8" spans="2:23" x14ac:dyDescent="0.3">
      <c r="B328" s="15" t="s">
        <v>151</v>
      </c>
      <c r="C328" s="15">
        <v>201809</v>
      </c>
      <c r="D328" s="15" t="s">
        <v>208</v>
      </c>
      <c r="E328" s="15" t="s">
        <v>209</v>
      </c>
      <c r="F328" s="15" t="s">
        <v>28</v>
      </c>
      <c r="G328">
        <v>1</v>
      </c>
      <c r="H328" s="16">
        <v>1</v>
      </c>
      <c r="I328" s="16">
        <v>3.5795454545460749E-4</v>
      </c>
      <c r="J328" s="16">
        <v>1760</v>
      </c>
      <c r="K328" s="16">
        <v>0</v>
      </c>
      <c r="L328" s="16">
        <v>0</v>
      </c>
      <c r="M328" s="16">
        <f>IF(TableauB15[[#This Row],[ETP_FH]]&gt;0,IF(TableauB15[[#This Row],[ETP]]=TableauB15[[#This Row],[ETP_FH]],1,IF(TableauB15[[#This Row],[ETP]]=1,TableauB15[[#This Row],[ETP_FH]],IFERROR((TableauB15[[#This Row],[ETP_FH]]/TableauB15[[#This Row],[ETP]]),0)*1)),0)</f>
        <v>3.5795454545460749E-4</v>
      </c>
      <c r="N328" s="16">
        <f>IF(TableauB15[[#This Row],[ETP_FH]]&lt;0.001,0,1)</f>
        <v>0</v>
      </c>
      <c r="O32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32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328" s="170" t="str">
        <f>_xll.Assistant.XL.RIK_AC("INF04__;INF04@E=0,S=1253,G=0,T=0,P=0:@R=A,S=1260,V={0}:R=B,S=1018,V={1}:R=C,S=1092,V={2}:R=D,S=1014,V={3}:R=E,S=1260,V={4}:",$C$2,$P$14,$C$4,$D328,$B328)</f>
        <v/>
      </c>
      <c r="R328" s="16" t="str">
        <f>_xll.Assistant.XL.RIK_AC("INF04__;INF04@E=0,S=42,G=0,T=0,P=0:@R=A,S=1260,V={0}:R=B,S=1018,V={1}:R=C,S=1092,V={2}:R=D,S=1014,V={3}:R=E,S=1260,V={4}:",$C$2,$R$14,$C$4,$D328,$B328)</f>
        <v/>
      </c>
      <c r="S328" s="16" t="str">
        <f>_xll.Assistant.XL.RIK_AC("INF04__;INF04@E=0,S=1064,G=0,T=0,P=0:@R=A,S=1260,V={0}:R=B,S=1018,V={1}:R=C,S=1092,V={2}:R=D,S=1014,V={3}:R=E,S=1260,V={4}:",$C$2,$R$14,$C$4,$D328,$B328)</f>
        <v/>
      </c>
      <c r="T328" s="16" t="str">
        <f>_xll.Assistant.XL.RIK_AC("INF04__;INF04@E=0,S=49,G=0,T=0,P=0:@R=A,S=1260,V={0}:R=B,S=1018,V={1}:R=C,S=1092,V={2}:R=D,S=1014,V={3}:R=E,S=1260,V={4}:R=F,S=48,V={5}:",$C$2,$R$14,$C$4,$D328,$B328,T$14)</f>
        <v>Catégorie 0</v>
      </c>
      <c r="U328" s="16" t="str">
        <f>_xll.Assistant.XL.RIK_AC("INF04__;INF04@E=0,S=1076,G=0,T=0,P=0:@R=A,S=1260,V={0}:R=B,S=1018,V={1}:R=C,S=1092,V={2}:R=D,S=1014,V={3}:R=E,S=1260,V={4}:",$C$2,$R$14,$C$4,$D328,$B328)</f>
        <v>150</v>
      </c>
      <c r="V328" s="16">
        <f>IFERROR(IF(TableauB15[[#This Row],[Rémunération annuelle ETP]]&gt;0,SUM(1/COUNTIF(TableauB15[Nom et Prénom],TableauB15[Nom et Prénom])),0),0)</f>
        <v>8.3333333333333329E-2</v>
      </c>
      <c r="W32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29" spans="2:23" x14ac:dyDescent="0.3">
      <c r="B329" s="15" t="s">
        <v>151</v>
      </c>
      <c r="C329" s="15">
        <v>201809</v>
      </c>
      <c r="D329" s="15" t="s">
        <v>210</v>
      </c>
      <c r="E329" s="15" t="s">
        <v>211</v>
      </c>
      <c r="F329" s="15" t="s">
        <v>27</v>
      </c>
      <c r="G329">
        <v>1</v>
      </c>
      <c r="H329" s="16">
        <v>1</v>
      </c>
      <c r="I329" s="16">
        <v>1</v>
      </c>
      <c r="J329" s="16">
        <v>1870</v>
      </c>
      <c r="K329" s="16">
        <v>0</v>
      </c>
      <c r="L329" s="16">
        <v>0</v>
      </c>
      <c r="M329" s="16">
        <f>IF(TableauB15[[#This Row],[ETP_FH]]&gt;0,IF(TableauB15[[#This Row],[ETP]]=TableauB15[[#This Row],[ETP_FH]],1,IF(TableauB15[[#This Row],[ETP]]=1,TableauB15[[#This Row],[ETP_FH]],IFERROR((TableauB15[[#This Row],[ETP_FH]]/TableauB15[[#This Row],[ETP]]),0)*1)),0)</f>
        <v>1</v>
      </c>
      <c r="N329" s="16">
        <f>IF(TableauB15[[#This Row],[ETP_FH]]&lt;0.001,0,1)</f>
        <v>1</v>
      </c>
      <c r="O32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1870</v>
      </c>
      <c r="P32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329" s="170" t="str">
        <f>_xll.Assistant.XL.RIK_AC("INF04__;INF04@E=0,S=1253,G=0,T=0,P=0:@R=A,S=1260,V={0}:R=B,S=1018,V={1}:R=C,S=1092,V={2}:R=D,S=1014,V={3}:R=E,S=1260,V={4}:",$C$2,$P$14,$C$4,$D329,$B329)</f>
        <v/>
      </c>
      <c r="R329" s="16" t="str">
        <f>_xll.Assistant.XL.RIK_AC("INF04__;INF04@E=0,S=42,G=0,T=0,P=0:@R=A,S=1260,V={0}:R=B,S=1018,V={1}:R=C,S=1092,V={2}:R=D,S=1014,V={3}:R=E,S=1260,V={4}:",$C$2,$R$14,$C$4,$D329,$B329)</f>
        <v/>
      </c>
      <c r="S329" s="16" t="str">
        <f>_xll.Assistant.XL.RIK_AC("INF04__;INF04@E=0,S=1064,G=0,T=0,P=0:@R=A,S=1260,V={0}:R=B,S=1018,V={1}:R=C,S=1092,V={2}:R=D,S=1014,V={3}:R=E,S=1260,V={4}:",$C$2,$R$14,$C$4,$D329,$B329)</f>
        <v/>
      </c>
      <c r="T329" s="16" t="str">
        <f>_xll.Assistant.XL.RIK_AC("INF04__;INF04@E=0,S=49,G=0,T=0,P=0:@R=A,S=1260,V={0}:R=B,S=1018,V={1}:R=C,S=1092,V={2}:R=D,S=1014,V={3}:R=E,S=1260,V={4}:R=F,S=48,V={5}:",$C$2,$R$14,$C$4,$D329,$B329,T$14)</f>
        <v>Catégorie 0</v>
      </c>
      <c r="U329" s="16" t="str">
        <f>_xll.Assistant.XL.RIK_AC("INF04__;INF04@E=0,S=1076,G=0,T=0,P=0:@R=A,S=1260,V={0}:R=B,S=1018,V={1}:R=C,S=1092,V={2}:R=D,S=1014,V={3}:R=E,S=1260,V={4}:",$C$2,$R$14,$C$4,$D329,$B329)</f>
        <v/>
      </c>
      <c r="V329" s="16">
        <f>IFERROR(IF(TableauB15[[#This Row],[Rémunération annuelle ETP]]&gt;0,SUM(1/COUNTIF(TableauB15[Nom et Prénom],TableauB15[Nom et Prénom])),0),0)</f>
        <v>8.3333333333333329E-2</v>
      </c>
      <c r="W32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0" spans="2:23" x14ac:dyDescent="0.3">
      <c r="B330" s="15" t="s">
        <v>151</v>
      </c>
      <c r="C330" s="15">
        <v>201809</v>
      </c>
      <c r="D330" s="15" t="s">
        <v>212</v>
      </c>
      <c r="E330" s="15" t="s">
        <v>213</v>
      </c>
      <c r="F330" s="15" t="s">
        <v>28</v>
      </c>
      <c r="G330">
        <v>1</v>
      </c>
      <c r="H330" s="16">
        <v>1</v>
      </c>
      <c r="I330" s="16">
        <v>1</v>
      </c>
      <c r="J330" s="16">
        <v>1980</v>
      </c>
      <c r="K330" s="16">
        <v>0</v>
      </c>
      <c r="L330" s="16">
        <v>0</v>
      </c>
      <c r="M330" s="16">
        <f>IF(TableauB15[[#This Row],[ETP_FH]]&gt;0,IF(TableauB15[[#This Row],[ETP]]=TableauB15[[#This Row],[ETP_FH]],1,IF(TableauB15[[#This Row],[ETP]]=1,TableauB15[[#This Row],[ETP_FH]],IFERROR((TableauB15[[#This Row],[ETP_FH]]/TableauB15[[#This Row],[ETP]]),0)*1)),0)</f>
        <v>1</v>
      </c>
      <c r="N330" s="16">
        <f>IF(TableauB15[[#This Row],[ETP_FH]]&lt;0.001,0,1)</f>
        <v>1</v>
      </c>
      <c r="O33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1980</v>
      </c>
      <c r="P33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330" s="170" t="str">
        <f>_xll.Assistant.XL.RIK_AC("INF04__;INF04@E=0,S=1253,G=0,T=0,P=0:@R=A,S=1260,V={0}:R=B,S=1018,V={1}:R=C,S=1092,V={2}:R=D,S=1014,V={3}:R=E,S=1260,V={4}:",$C$2,$P$14,$C$4,$D330,$B330)</f>
        <v/>
      </c>
      <c r="R330" s="16" t="str">
        <f>_xll.Assistant.XL.RIK_AC("INF04__;INF04@E=0,S=42,G=0,T=0,P=0:@R=A,S=1260,V={0}:R=B,S=1018,V={1}:R=C,S=1092,V={2}:R=D,S=1014,V={3}:R=E,S=1260,V={4}:",$C$2,$R$14,$C$4,$D330,$B330)</f>
        <v/>
      </c>
      <c r="S330" s="16" t="str">
        <f>_xll.Assistant.XL.RIK_AC("INF04__;INF04@E=0,S=1064,G=0,T=0,P=0:@R=A,S=1260,V={0}:R=B,S=1018,V={1}:R=C,S=1092,V={2}:R=D,S=1014,V={3}:R=E,S=1260,V={4}:",$C$2,$R$14,$C$4,$D330,$B330)</f>
        <v>1</v>
      </c>
      <c r="T330" s="16" t="str">
        <f>_xll.Assistant.XL.RIK_AC("INF04__;INF04@E=0,S=49,G=0,T=0,P=0:@R=A,S=1260,V={0}:R=B,S=1018,V={1}:R=C,S=1092,V={2}:R=D,S=1014,V={3}:R=E,S=1260,V={4}:R=F,S=48,V={5}:",$C$2,$R$14,$C$4,$D330,$B330,T$14)</f>
        <v>Catégorie 1</v>
      </c>
      <c r="U330" s="16" t="str">
        <f>_xll.Assistant.XL.RIK_AC("INF04__;INF04@E=0,S=1076,G=0,T=0,P=0:@R=A,S=1260,V={0}:R=B,S=1018,V={1}:R=C,S=1092,V={2}:R=D,S=1014,V={3}:R=E,S=1260,V={4}:",$C$2,$R$14,$C$4,$D330,$B330)</f>
        <v/>
      </c>
      <c r="V330" s="16">
        <f>IFERROR(IF(TableauB15[[#This Row],[Rémunération annuelle ETP]]&gt;0,SUM(1/COUNTIF(TableauB15[Nom et Prénom],TableauB15[Nom et Prénom])),0),0)</f>
        <v>8.3333333333333329E-2</v>
      </c>
      <c r="W33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1" spans="2:23" x14ac:dyDescent="0.3">
      <c r="B331" s="15" t="s">
        <v>151</v>
      </c>
      <c r="C331" s="15">
        <v>201810</v>
      </c>
      <c r="D331" s="15" t="s">
        <v>152</v>
      </c>
      <c r="E331" s="15" t="s">
        <v>153</v>
      </c>
      <c r="F331" s="15" t="s">
        <v>27</v>
      </c>
      <c r="G331">
        <v>1</v>
      </c>
      <c r="H331" s="16">
        <v>1</v>
      </c>
      <c r="I331" s="16">
        <v>1</v>
      </c>
      <c r="J331" s="16">
        <v>1210</v>
      </c>
      <c r="K331" s="16">
        <v>0</v>
      </c>
      <c r="L331" s="16">
        <v>0</v>
      </c>
      <c r="M331" s="16">
        <f>IF(TableauB15[[#This Row],[ETP_FH]]&gt;0,IF(TableauB15[[#This Row],[ETP]]=TableauB15[[#This Row],[ETP_FH]],1,IF(TableauB15[[#This Row],[ETP]]=1,TableauB15[[#This Row],[ETP_FH]],IFERROR((TableauB15[[#This Row],[ETP_FH]]/TableauB15[[#This Row],[ETP]]),0)*1)),0)</f>
        <v>1</v>
      </c>
      <c r="N331" s="16">
        <f>IF(TableauB15[[#This Row],[ETP_FH]]&lt;0.001,0,1)</f>
        <v>1</v>
      </c>
      <c r="O33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3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331" s="170" t="str">
        <f>_xll.Assistant.XL.RIK_AC("INF04__;INF04@E=0,S=1253,G=0,T=0,P=0:@R=A,S=1260,V={0}:R=B,S=1018,V={1}:R=C,S=1092,V={2}:R=D,S=1014,V={3}:R=E,S=1260,V={4}:",$C$2,$P$14,$C$4,$D331,$B331)</f>
        <v/>
      </c>
      <c r="R331" s="16" t="str">
        <f>_xll.Assistant.XL.RIK_AC("INF04__;INF04@E=0,S=42,G=0,T=0,P=0:@R=A,S=1260,V={0}:R=B,S=1018,V={1}:R=C,S=1092,V={2}:R=D,S=1014,V={3}:R=E,S=1260,V={4}:",$C$2,$R$14,$C$4,$D331,$B331)</f>
        <v/>
      </c>
      <c r="S331" s="16" t="str">
        <f>_xll.Assistant.XL.RIK_AC("INF04__;INF04@E=0,S=1064,G=0,T=0,P=0:@R=A,S=1260,V={0}:R=B,S=1018,V={1}:R=C,S=1092,V={2}:R=D,S=1014,V={3}:R=E,S=1260,V={4}:",$C$2,$R$14,$C$4,$D331,$B331)</f>
        <v/>
      </c>
      <c r="T331" s="16" t="str">
        <f>_xll.Assistant.XL.RIK_AC("INF04__;INF04@E=0,S=49,G=0,T=0,P=0:@R=A,S=1260,V={0}:R=B,S=1018,V={1}:R=C,S=1092,V={2}:R=D,S=1014,V={3}:R=E,S=1260,V={4}:R=F,S=48,V={5}:",$C$2,$R$14,$C$4,$D331,$B331,T$14)</f>
        <v>Catégorie 0</v>
      </c>
      <c r="U331" s="16" t="str">
        <f>_xll.Assistant.XL.RIK_AC("INF04__;INF04@E=0,S=1076,G=0,T=0,P=0:@R=A,S=1260,V={0}:R=B,S=1018,V={1}:R=C,S=1092,V={2}:R=D,S=1014,V={3}:R=E,S=1260,V={4}:",$C$2,$R$14,$C$4,$D331,$B331)</f>
        <v/>
      </c>
      <c r="V331" s="16">
        <f>IFERROR(IF(TableauB15[[#This Row],[Rémunération annuelle ETP]]&gt;0,SUM(1/COUNTIF(TableauB15[Nom et Prénom],TableauB15[Nom et Prénom])),0),0)</f>
        <v>8.3333333333333329E-2</v>
      </c>
      <c r="W33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2" spans="2:23" x14ac:dyDescent="0.3">
      <c r="B332" s="15" t="s">
        <v>151</v>
      </c>
      <c r="C332" s="15">
        <v>201810</v>
      </c>
      <c r="D332" s="15" t="s">
        <v>154</v>
      </c>
      <c r="E332" s="15" t="s">
        <v>155</v>
      </c>
      <c r="F332" s="15" t="s">
        <v>28</v>
      </c>
      <c r="G332">
        <v>1</v>
      </c>
      <c r="H332" s="16">
        <v>1</v>
      </c>
      <c r="I332" s="16">
        <v>1</v>
      </c>
      <c r="J332" s="16">
        <v>1210</v>
      </c>
      <c r="K332" s="16">
        <v>0</v>
      </c>
      <c r="L332" s="16">
        <v>0</v>
      </c>
      <c r="M332" s="16">
        <f>IF(TableauB15[[#This Row],[ETP_FH]]&gt;0,IF(TableauB15[[#This Row],[ETP]]=TableauB15[[#This Row],[ETP_FH]],1,IF(TableauB15[[#This Row],[ETP]]=1,TableauB15[[#This Row],[ETP_FH]],IFERROR((TableauB15[[#This Row],[ETP_FH]]/TableauB15[[#This Row],[ETP]]),0)*1)),0)</f>
        <v>1</v>
      </c>
      <c r="N332" s="16">
        <f>IF(TableauB15[[#This Row],[ETP_FH]]&lt;0.001,0,1)</f>
        <v>1</v>
      </c>
      <c r="O33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3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332" s="170" t="str">
        <f>_xll.Assistant.XL.RIK_AC("INF04__;INF04@E=0,S=1253,G=0,T=0,P=0:@R=A,S=1260,V={0}:R=B,S=1018,V={1}:R=C,S=1092,V={2}:R=D,S=1014,V={3}:R=E,S=1260,V={4}:",$C$2,$P$14,$C$4,$D332,$B332)</f>
        <v/>
      </c>
      <c r="R332" s="16" t="str">
        <f>_xll.Assistant.XL.RIK_AC("INF04__;INF04@E=0,S=42,G=0,T=0,P=0:@R=A,S=1260,V={0}:R=B,S=1018,V={1}:R=C,S=1092,V={2}:R=D,S=1014,V={3}:R=E,S=1260,V={4}:",$C$2,$R$14,$C$4,$D332,$B332)</f>
        <v/>
      </c>
      <c r="S332" s="16" t="str">
        <f>_xll.Assistant.XL.RIK_AC("INF04__;INF04@E=0,S=1064,G=0,T=0,P=0:@R=A,S=1260,V={0}:R=B,S=1018,V={1}:R=C,S=1092,V={2}:R=D,S=1014,V={3}:R=E,S=1260,V={4}:",$C$2,$R$14,$C$4,$D332,$B332)</f>
        <v/>
      </c>
      <c r="T332" s="16" t="str">
        <f>_xll.Assistant.XL.RIK_AC("INF04__;INF04@E=0,S=49,G=0,T=0,P=0:@R=A,S=1260,V={0}:R=B,S=1018,V={1}:R=C,S=1092,V={2}:R=D,S=1014,V={3}:R=E,S=1260,V={4}:R=F,S=48,V={5}:",$C$2,$R$14,$C$4,$D332,$B332,T$14)</f>
        <v>Catégorie 0</v>
      </c>
      <c r="U332" s="16" t="str">
        <f>_xll.Assistant.XL.RIK_AC("INF04__;INF04@E=0,S=1076,G=0,T=0,P=0:@R=A,S=1260,V={0}:R=B,S=1018,V={1}:R=C,S=1092,V={2}:R=D,S=1014,V={3}:R=E,S=1260,V={4}:",$C$2,$R$14,$C$4,$D332,$B332)</f>
        <v/>
      </c>
      <c r="V332" s="16">
        <f>IFERROR(IF(TableauB15[[#This Row],[Rémunération annuelle ETP]]&gt;0,SUM(1/COUNTIF(TableauB15[Nom et Prénom],TableauB15[Nom et Prénom])),0),0)</f>
        <v>8.3333333333333329E-2</v>
      </c>
      <c r="W33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3" spans="2:23" x14ac:dyDescent="0.3">
      <c r="B333" s="15" t="s">
        <v>151</v>
      </c>
      <c r="C333" s="15">
        <v>201810</v>
      </c>
      <c r="D333" s="15" t="s">
        <v>245</v>
      </c>
      <c r="E333" s="15" t="s">
        <v>246</v>
      </c>
      <c r="F333" s="15" t="s">
        <v>27</v>
      </c>
      <c r="G333">
        <v>1</v>
      </c>
      <c r="H333" s="16">
        <v>1</v>
      </c>
      <c r="I333" s="16">
        <v>0</v>
      </c>
      <c r="J333" s="16">
        <v>2310</v>
      </c>
      <c r="K333" s="16">
        <v>0</v>
      </c>
      <c r="L333" s="16">
        <v>0</v>
      </c>
      <c r="M333" s="16">
        <f>IF(TableauB15[[#This Row],[ETP_FH]]&gt;0,IF(TableauB15[[#This Row],[ETP]]=TableauB15[[#This Row],[ETP_FH]],1,IF(TableauB15[[#This Row],[ETP]]=1,TableauB15[[#This Row],[ETP_FH]],IFERROR((TableauB15[[#This Row],[ETP_FH]]/TableauB15[[#This Row],[ETP]]),0)*1)),0)</f>
        <v>0</v>
      </c>
      <c r="N333" s="16">
        <f>IF(TableauB15[[#This Row],[ETP_FH]]&lt;0.001,0,1)</f>
        <v>0</v>
      </c>
      <c r="O33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33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333" s="170" t="str">
        <f>_xll.Assistant.XL.RIK_AC("INF04__;INF04@E=0,S=1253,G=0,T=0,P=0:@R=A,S=1260,V={0}:R=B,S=1018,V={1}:R=C,S=1092,V={2}:R=D,S=1014,V={3}:R=E,S=1260,V={4}:",$C$2,$P$14,$C$4,$D333,$B333)</f>
        <v/>
      </c>
      <c r="R333" s="16" t="str">
        <f>_xll.Assistant.XL.RIK_AC("INF04__;INF04@E=0,S=42,G=0,T=0,P=0:@R=A,S=1260,V={0}:R=B,S=1018,V={1}:R=C,S=1092,V={2}:R=D,S=1014,V={3}:R=E,S=1260,V={4}:",$C$2,$R$14,$C$4,$D333,$B333)</f>
        <v/>
      </c>
      <c r="S333" s="16" t="str">
        <f>_xll.Assistant.XL.RIK_AC("INF04__;INF04@E=0,S=1064,G=0,T=0,P=0:@R=A,S=1260,V={0}:R=B,S=1018,V={1}:R=C,S=1092,V={2}:R=D,S=1014,V={3}:R=E,S=1260,V={4}:",$C$2,$R$14,$C$4,$D333,$B333)</f>
        <v/>
      </c>
      <c r="T333" s="16" t="str">
        <f>_xll.Assistant.XL.RIK_AC("INF04__;INF04@E=0,S=49,G=0,T=0,P=0:@R=A,S=1260,V={0}:R=B,S=1018,V={1}:R=C,S=1092,V={2}:R=D,S=1014,V={3}:R=E,S=1260,V={4}:R=F,S=48,V={5}:",$C$2,$R$14,$C$4,$D333,$B333,T$14)</f>
        <v>Catégorie 0</v>
      </c>
      <c r="U333" s="16" t="str">
        <f>_xll.Assistant.XL.RIK_AC("INF04__;INF04@E=0,S=1076,G=0,T=0,P=0:@R=A,S=1260,V={0}:R=B,S=1018,V={1}:R=C,S=1092,V={2}:R=D,S=1014,V={3}:R=E,S=1260,V={4}:",$C$2,$R$14,$C$4,$D333,$B333)</f>
        <v/>
      </c>
      <c r="V333" s="16">
        <f>IFERROR(IF(TableauB15[[#This Row],[Rémunération annuelle ETP]]&gt;0,SUM(1/COUNTIF(TableauB15[Nom et Prénom],TableauB15[Nom et Prénom])),0),0)</f>
        <v>0</v>
      </c>
      <c r="W33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4" spans="2:23" x14ac:dyDescent="0.3">
      <c r="B334" s="15" t="s">
        <v>151</v>
      </c>
      <c r="C334" s="15">
        <v>201810</v>
      </c>
      <c r="D334" s="15" t="s">
        <v>156</v>
      </c>
      <c r="E334" s="15" t="s">
        <v>157</v>
      </c>
      <c r="F334" s="15" t="s">
        <v>27</v>
      </c>
      <c r="G334">
        <v>1</v>
      </c>
      <c r="H334" s="16">
        <v>1</v>
      </c>
      <c r="I334" s="16">
        <v>1</v>
      </c>
      <c r="J334" s="16">
        <v>2730</v>
      </c>
      <c r="K334" s="16">
        <v>0</v>
      </c>
      <c r="L334" s="16">
        <v>0</v>
      </c>
      <c r="M334" s="16">
        <f>IF(TableauB15[[#This Row],[ETP_FH]]&gt;0,IF(TableauB15[[#This Row],[ETP]]=TableauB15[[#This Row],[ETP_FH]],1,IF(TableauB15[[#This Row],[ETP]]=1,TableauB15[[#This Row],[ETP_FH]],IFERROR((TableauB15[[#This Row],[ETP_FH]]/TableauB15[[#This Row],[ETP]]),0)*1)),0)</f>
        <v>1</v>
      </c>
      <c r="N334" s="16">
        <f>IF(TableauB15[[#This Row],[ETP_FH]]&lt;0.001,0,1)</f>
        <v>1</v>
      </c>
      <c r="O33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3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34" s="170" t="str">
        <f>_xll.Assistant.XL.RIK_AC("INF04__;INF04@E=0,S=1253,G=0,T=0,P=0:@R=A,S=1260,V={0}:R=B,S=1018,V={1}:R=C,S=1092,V={2}:R=D,S=1014,V={3}:R=E,S=1260,V={4}:",$C$2,$P$14,$C$4,$D334,$B334)</f>
        <v/>
      </c>
      <c r="R334" s="16" t="str">
        <f>_xll.Assistant.XL.RIK_AC("INF04__;INF04@E=0,S=42,G=0,T=0,P=0:@R=A,S=1260,V={0}:R=B,S=1018,V={1}:R=C,S=1092,V={2}:R=D,S=1014,V={3}:R=E,S=1260,V={4}:",$C$2,$R$14,$C$4,$D334,$B334)</f>
        <v/>
      </c>
      <c r="S334" s="16" t="str">
        <f>_xll.Assistant.XL.RIK_AC("INF04__;INF04@E=0,S=1064,G=0,T=0,P=0:@R=A,S=1260,V={0}:R=B,S=1018,V={1}:R=C,S=1092,V={2}:R=D,S=1014,V={3}:R=E,S=1260,V={4}:",$C$2,$R$14,$C$4,$D334,$B334)</f>
        <v>2</v>
      </c>
      <c r="T334" s="16" t="str">
        <f>_xll.Assistant.XL.RIK_AC("INF04__;INF04@E=0,S=49,G=0,T=0,P=0:@R=A,S=1260,V={0}:R=B,S=1018,V={1}:R=C,S=1092,V={2}:R=D,S=1014,V={3}:R=E,S=1260,V={4}:R=F,S=48,V={5}:",$C$2,$R$14,$C$4,$D334,$B334,T$14)</f>
        <v>Catégorie 0</v>
      </c>
      <c r="U334" s="16" t="str">
        <f>_xll.Assistant.XL.RIK_AC("INF04__;INF04@E=0,S=1076,G=0,T=0,P=0:@R=A,S=1260,V={0}:R=B,S=1018,V={1}:R=C,S=1092,V={2}:R=D,S=1014,V={3}:R=E,S=1260,V={4}:",$C$2,$R$14,$C$4,$D334,$B334)</f>
        <v/>
      </c>
      <c r="V334" s="16">
        <f>IFERROR(IF(TableauB15[[#This Row],[Rémunération annuelle ETP]]&gt;0,SUM(1/COUNTIF(TableauB15[Nom et Prénom],TableauB15[Nom et Prénom])),0),0)</f>
        <v>8.3333333333333329E-2</v>
      </c>
      <c r="W33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5" spans="2:23" x14ac:dyDescent="0.3">
      <c r="B335" s="15" t="s">
        <v>151</v>
      </c>
      <c r="C335" s="15">
        <v>201810</v>
      </c>
      <c r="D335" s="15" t="s">
        <v>158</v>
      </c>
      <c r="E335" s="15" t="s">
        <v>159</v>
      </c>
      <c r="F335" s="15" t="s">
        <v>27</v>
      </c>
      <c r="G335">
        <v>1</v>
      </c>
      <c r="H335" s="16">
        <v>1</v>
      </c>
      <c r="I335" s="16">
        <v>1</v>
      </c>
      <c r="J335" s="16">
        <v>2640</v>
      </c>
      <c r="K335" s="16">
        <v>0</v>
      </c>
      <c r="L335" s="16">
        <v>0</v>
      </c>
      <c r="M335" s="16">
        <f>IF(TableauB15[[#This Row],[ETP_FH]]&gt;0,IF(TableauB15[[#This Row],[ETP]]=TableauB15[[#This Row],[ETP_FH]],1,IF(TableauB15[[#This Row],[ETP]]=1,TableauB15[[#This Row],[ETP_FH]],IFERROR((TableauB15[[#This Row],[ETP_FH]]/TableauB15[[#This Row],[ETP]]),0)*1)),0)</f>
        <v>1</v>
      </c>
      <c r="N335" s="16">
        <f>IF(TableauB15[[#This Row],[ETP_FH]]&lt;0.001,0,1)</f>
        <v>1</v>
      </c>
      <c r="O33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3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35" s="170" t="str">
        <f>_xll.Assistant.XL.RIK_AC("INF04__;INF04@E=0,S=1253,G=0,T=0,P=0:@R=A,S=1260,V={0}:R=B,S=1018,V={1}:R=C,S=1092,V={2}:R=D,S=1014,V={3}:R=E,S=1260,V={4}:",$C$2,$P$14,$C$4,$D335,$B335)</f>
        <v/>
      </c>
      <c r="R335" s="16" t="str">
        <f>_xll.Assistant.XL.RIK_AC("INF04__;INF04@E=0,S=42,G=0,T=0,P=0:@R=A,S=1260,V={0}:R=B,S=1018,V={1}:R=C,S=1092,V={2}:R=D,S=1014,V={3}:R=E,S=1260,V={4}:",$C$2,$R$14,$C$4,$D335,$B335)</f>
        <v/>
      </c>
      <c r="S335" s="16" t="str">
        <f>_xll.Assistant.XL.RIK_AC("INF04__;INF04@E=0,S=1064,G=0,T=0,P=0:@R=A,S=1260,V={0}:R=B,S=1018,V={1}:R=C,S=1092,V={2}:R=D,S=1014,V={3}:R=E,S=1260,V={4}:",$C$2,$R$14,$C$4,$D335,$B335)</f>
        <v/>
      </c>
      <c r="T335" s="16" t="str">
        <f>_xll.Assistant.XL.RIK_AC("INF04__;INF04@E=0,S=49,G=0,T=0,P=0:@R=A,S=1260,V={0}:R=B,S=1018,V={1}:R=C,S=1092,V={2}:R=D,S=1014,V={3}:R=E,S=1260,V={4}:R=F,S=48,V={5}:",$C$2,$R$14,$C$4,$D335,$B335,T$14)</f>
        <v>Catégorie 0</v>
      </c>
      <c r="U335" s="16" t="str">
        <f>_xll.Assistant.XL.RIK_AC("INF04__;INF04@E=0,S=1076,G=0,T=0,P=0:@R=A,S=1260,V={0}:R=B,S=1018,V={1}:R=C,S=1092,V={2}:R=D,S=1014,V={3}:R=E,S=1260,V={4}:",$C$2,$R$14,$C$4,$D335,$B335)</f>
        <v/>
      </c>
      <c r="V335" s="16">
        <f>IFERROR(IF(TableauB15[[#This Row],[Rémunération annuelle ETP]]&gt;0,SUM(1/COUNTIF(TableauB15[Nom et Prénom],TableauB15[Nom et Prénom])),0),0)</f>
        <v>8.3333333333333329E-2</v>
      </c>
      <c r="W33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6" spans="2:23" x14ac:dyDescent="0.3">
      <c r="B336" s="15" t="s">
        <v>151</v>
      </c>
      <c r="C336" s="15">
        <v>201810</v>
      </c>
      <c r="D336" s="15" t="s">
        <v>160</v>
      </c>
      <c r="E336" s="15" t="s">
        <v>161</v>
      </c>
      <c r="F336" s="15" t="s">
        <v>28</v>
      </c>
      <c r="G336">
        <v>1</v>
      </c>
      <c r="H336" s="16">
        <v>1</v>
      </c>
      <c r="I336" s="16">
        <v>1</v>
      </c>
      <c r="J336" s="16">
        <v>2750</v>
      </c>
      <c r="K336" s="16">
        <v>0</v>
      </c>
      <c r="L336" s="16">
        <v>0</v>
      </c>
      <c r="M336" s="16">
        <f>IF(TableauB15[[#This Row],[ETP_FH]]&gt;0,IF(TableauB15[[#This Row],[ETP]]=TableauB15[[#This Row],[ETP_FH]],1,IF(TableauB15[[#This Row],[ETP]]=1,TableauB15[[#This Row],[ETP_FH]],IFERROR((TableauB15[[#This Row],[ETP_FH]]/TableauB15[[#This Row],[ETP]]),0)*1)),0)</f>
        <v>1</v>
      </c>
      <c r="N336" s="16">
        <f>IF(TableauB15[[#This Row],[ETP_FH]]&lt;0.001,0,1)</f>
        <v>1</v>
      </c>
      <c r="O33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3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36" s="170" t="str">
        <f>_xll.Assistant.XL.RIK_AC("INF04__;INF04@E=0,S=1253,G=0,T=0,P=0:@R=A,S=1260,V={0}:R=B,S=1018,V={1}:R=C,S=1092,V={2}:R=D,S=1014,V={3}:R=E,S=1260,V={4}:",$C$2,$P$14,$C$4,$D336,$B336)</f>
        <v/>
      </c>
      <c r="R336" s="16" t="str">
        <f>_xll.Assistant.XL.RIK_AC("INF04__;INF04@E=0,S=42,G=0,T=0,P=0:@R=A,S=1260,V={0}:R=B,S=1018,V={1}:R=C,S=1092,V={2}:R=D,S=1014,V={3}:R=E,S=1260,V={4}:",$C$2,$R$14,$C$4,$D336,$B336)</f>
        <v/>
      </c>
      <c r="S336" s="16" t="str">
        <f>_xll.Assistant.XL.RIK_AC("INF04__;INF04@E=0,S=1064,G=0,T=0,P=0:@R=A,S=1260,V={0}:R=B,S=1018,V={1}:R=C,S=1092,V={2}:R=D,S=1014,V={3}:R=E,S=1260,V={4}:",$C$2,$R$14,$C$4,$D336,$B336)</f>
        <v/>
      </c>
      <c r="T336" s="16" t="str">
        <f>_xll.Assistant.XL.RIK_AC("INF04__;INF04@E=0,S=49,G=0,T=0,P=0:@R=A,S=1260,V={0}:R=B,S=1018,V={1}:R=C,S=1092,V={2}:R=D,S=1014,V={3}:R=E,S=1260,V={4}:R=F,S=48,V={5}:",$C$2,$R$14,$C$4,$D336,$B336,T$14)</f>
        <v>Catégorie 0</v>
      </c>
      <c r="U336" s="16" t="str">
        <f>_xll.Assistant.XL.RIK_AC("INF04__;INF04@E=0,S=1076,G=0,T=0,P=0:@R=A,S=1260,V={0}:R=B,S=1018,V={1}:R=C,S=1092,V={2}:R=D,S=1014,V={3}:R=E,S=1260,V={4}:",$C$2,$R$14,$C$4,$D336,$B336)</f>
        <v/>
      </c>
      <c r="V336" s="16">
        <f>IFERROR(IF(TableauB15[[#This Row],[Rémunération annuelle ETP]]&gt;0,SUM(1/COUNTIF(TableauB15[Nom et Prénom],TableauB15[Nom et Prénom])),0),0)</f>
        <v>8.3333333333333329E-2</v>
      </c>
      <c r="W33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7" spans="2:23" x14ac:dyDescent="0.3">
      <c r="B337" s="15" t="s">
        <v>151</v>
      </c>
      <c r="C337" s="15">
        <v>201810</v>
      </c>
      <c r="D337" s="15" t="s">
        <v>162</v>
      </c>
      <c r="E337" s="15" t="s">
        <v>163</v>
      </c>
      <c r="F337" s="15" t="s">
        <v>27</v>
      </c>
      <c r="G337">
        <v>1</v>
      </c>
      <c r="H337" s="16">
        <v>1</v>
      </c>
      <c r="I337" s="16">
        <v>1</v>
      </c>
      <c r="J337" s="16">
        <v>2420</v>
      </c>
      <c r="K337" s="16">
        <v>0</v>
      </c>
      <c r="L337" s="16">
        <v>0</v>
      </c>
      <c r="M337" s="16">
        <f>IF(TableauB15[[#This Row],[ETP_FH]]&gt;0,IF(TableauB15[[#This Row],[ETP]]=TableauB15[[#This Row],[ETP_FH]],1,IF(TableauB15[[#This Row],[ETP]]=1,TableauB15[[#This Row],[ETP_FH]],IFERROR((TableauB15[[#This Row],[ETP_FH]]/TableauB15[[#This Row],[ETP]]),0)*1)),0)</f>
        <v>1</v>
      </c>
      <c r="N337" s="16">
        <f>IF(TableauB15[[#This Row],[ETP_FH]]&lt;0.001,0,1)</f>
        <v>1</v>
      </c>
      <c r="O33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2420</v>
      </c>
      <c r="P33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337" s="170" t="str">
        <f>_xll.Assistant.XL.RIK_AC("INF04__;INF04@E=0,S=1253,G=0,T=0,P=0:@R=A,S=1260,V={0}:R=B,S=1018,V={1}:R=C,S=1092,V={2}:R=D,S=1014,V={3}:R=E,S=1260,V={4}:",$C$2,$P$14,$C$4,$D337,$B337)</f>
        <v/>
      </c>
      <c r="R337" s="16" t="str">
        <f>_xll.Assistant.XL.RIK_AC("INF04__;INF04@E=0,S=42,G=0,T=0,P=0:@R=A,S=1260,V={0}:R=B,S=1018,V={1}:R=C,S=1092,V={2}:R=D,S=1014,V={3}:R=E,S=1260,V={4}:",$C$2,$R$14,$C$4,$D337,$B337)</f>
        <v/>
      </c>
      <c r="S337" s="16" t="str">
        <f>_xll.Assistant.XL.RIK_AC("INF04__;INF04@E=0,S=1064,G=0,T=0,P=0:@R=A,S=1260,V={0}:R=B,S=1018,V={1}:R=C,S=1092,V={2}:R=D,S=1014,V={3}:R=E,S=1260,V={4}:",$C$2,$R$14,$C$4,$D337,$B337)</f>
        <v/>
      </c>
      <c r="T337" s="16" t="str">
        <f>_xll.Assistant.XL.RIK_AC("INF04__;INF04@E=0,S=49,G=0,T=0,P=0:@R=A,S=1260,V={0}:R=B,S=1018,V={1}:R=C,S=1092,V={2}:R=D,S=1014,V={3}:R=E,S=1260,V={4}:R=F,S=48,V={5}:",$C$2,$R$14,$C$4,$D337,$B337,T$14)</f>
        <v>Catégorie 0</v>
      </c>
      <c r="U337" s="16" t="str">
        <f>_xll.Assistant.XL.RIK_AC("INF04__;INF04@E=0,S=1076,G=0,T=0,P=0:@R=A,S=1260,V={0}:R=B,S=1018,V={1}:R=C,S=1092,V={2}:R=D,S=1014,V={3}:R=E,S=1260,V={4}:",$C$2,$R$14,$C$4,$D337,$B337)</f>
        <v/>
      </c>
      <c r="V337" s="16">
        <f>IFERROR(IF(TableauB15[[#This Row],[Rémunération annuelle ETP]]&gt;0,SUM(1/COUNTIF(TableauB15[Nom et Prénom],TableauB15[Nom et Prénom])),0),0)</f>
        <v>8.3333333333333329E-2</v>
      </c>
      <c r="W33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8" spans="2:23" x14ac:dyDescent="0.3">
      <c r="B338" s="15" t="s">
        <v>151</v>
      </c>
      <c r="C338" s="15">
        <v>201810</v>
      </c>
      <c r="D338" s="15" t="s">
        <v>164</v>
      </c>
      <c r="E338" s="15" t="s">
        <v>165</v>
      </c>
      <c r="F338" s="15" t="s">
        <v>27</v>
      </c>
      <c r="G338">
        <v>1</v>
      </c>
      <c r="H338" s="16">
        <v>1</v>
      </c>
      <c r="I338" s="16">
        <v>1</v>
      </c>
      <c r="J338" s="16">
        <v>2730</v>
      </c>
      <c r="K338" s="16">
        <v>0</v>
      </c>
      <c r="L338" s="16">
        <v>0</v>
      </c>
      <c r="M338" s="16">
        <f>IF(TableauB15[[#This Row],[ETP_FH]]&gt;0,IF(TableauB15[[#This Row],[ETP]]=TableauB15[[#This Row],[ETP_FH]],1,IF(TableauB15[[#This Row],[ETP]]=1,TableauB15[[#This Row],[ETP_FH]],IFERROR((TableauB15[[#This Row],[ETP_FH]]/TableauB15[[#This Row],[ETP]]),0)*1)),0)</f>
        <v>1</v>
      </c>
      <c r="N338" s="16">
        <f>IF(TableauB15[[#This Row],[ETP_FH]]&lt;0.001,0,1)</f>
        <v>1</v>
      </c>
      <c r="O33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3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38" s="170" t="str">
        <f>_xll.Assistant.XL.RIK_AC("INF04__;INF04@E=0,S=1253,G=0,T=0,P=0:@R=A,S=1260,V={0}:R=B,S=1018,V={1}:R=C,S=1092,V={2}:R=D,S=1014,V={3}:R=E,S=1260,V={4}:",$C$2,$P$14,$C$4,$D338,$B338)</f>
        <v/>
      </c>
      <c r="R338" s="16" t="str">
        <f>_xll.Assistant.XL.RIK_AC("INF04__;INF04@E=0,S=42,G=0,T=0,P=0:@R=A,S=1260,V={0}:R=B,S=1018,V={1}:R=C,S=1092,V={2}:R=D,S=1014,V={3}:R=E,S=1260,V={4}:",$C$2,$R$14,$C$4,$D338,$B338)</f>
        <v/>
      </c>
      <c r="S338" s="16" t="str">
        <f>_xll.Assistant.XL.RIK_AC("INF04__;INF04@E=0,S=1064,G=0,T=0,P=0:@R=A,S=1260,V={0}:R=B,S=1018,V={1}:R=C,S=1092,V={2}:R=D,S=1014,V={3}:R=E,S=1260,V={4}:",$C$2,$R$14,$C$4,$D338,$B338)</f>
        <v/>
      </c>
      <c r="T338" s="16" t="str">
        <f>_xll.Assistant.XL.RIK_AC("INF04__;INF04@E=0,S=49,G=0,T=0,P=0:@R=A,S=1260,V={0}:R=B,S=1018,V={1}:R=C,S=1092,V={2}:R=D,S=1014,V={3}:R=E,S=1260,V={4}:R=F,S=48,V={5}:",$C$2,$R$14,$C$4,$D338,$B338,T$14)</f>
        <v>Catégorie 1</v>
      </c>
      <c r="U338" s="16" t="str">
        <f>_xll.Assistant.XL.RIK_AC("INF04__;INF04@E=0,S=1076,G=0,T=0,P=0:@R=A,S=1260,V={0}:R=B,S=1018,V={1}:R=C,S=1092,V={2}:R=D,S=1014,V={3}:R=E,S=1260,V={4}:",$C$2,$R$14,$C$4,$D338,$B338)</f>
        <v>200</v>
      </c>
      <c r="V338" s="16">
        <f>IFERROR(IF(TableauB15[[#This Row],[Rémunération annuelle ETP]]&gt;0,SUM(1/COUNTIF(TableauB15[Nom et Prénom],TableauB15[Nom et Prénom])),0),0)</f>
        <v>8.3333333333333329E-2</v>
      </c>
      <c r="W33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39" spans="2:23" x14ac:dyDescent="0.3">
      <c r="B339" s="15" t="s">
        <v>151</v>
      </c>
      <c r="C339" s="15">
        <v>201810</v>
      </c>
      <c r="D339" s="15" t="s">
        <v>166</v>
      </c>
      <c r="E339" s="15" t="s">
        <v>167</v>
      </c>
      <c r="F339" s="15" t="s">
        <v>28</v>
      </c>
      <c r="G339">
        <v>1</v>
      </c>
      <c r="H339" s="16">
        <v>1</v>
      </c>
      <c r="I339" s="16">
        <v>1</v>
      </c>
      <c r="J339" s="16">
        <v>2640</v>
      </c>
      <c r="K339" s="16">
        <v>0</v>
      </c>
      <c r="L339" s="16">
        <v>0</v>
      </c>
      <c r="M339" s="16">
        <f>IF(TableauB15[[#This Row],[ETP_FH]]&gt;0,IF(TableauB15[[#This Row],[ETP]]=TableauB15[[#This Row],[ETP_FH]],1,IF(TableauB15[[#This Row],[ETP]]=1,TableauB15[[#This Row],[ETP_FH]],IFERROR((TableauB15[[#This Row],[ETP_FH]]/TableauB15[[#This Row],[ETP]]),0)*1)),0)</f>
        <v>1</v>
      </c>
      <c r="N339" s="16">
        <f>IF(TableauB15[[#This Row],[ETP_FH]]&lt;0.001,0,1)</f>
        <v>1</v>
      </c>
      <c r="O33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3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39" s="170" t="str">
        <f>_xll.Assistant.XL.RIK_AC("INF04__;INF04@E=0,S=1253,G=0,T=0,P=0:@R=A,S=1260,V={0}:R=B,S=1018,V={1}:R=C,S=1092,V={2}:R=D,S=1014,V={3}:R=E,S=1260,V={4}:",$C$2,$P$14,$C$4,$D339,$B339)</f>
        <v/>
      </c>
      <c r="R339" s="16" t="str">
        <f>_xll.Assistant.XL.RIK_AC("INF04__;INF04@E=0,S=42,G=0,T=0,P=0:@R=A,S=1260,V={0}:R=B,S=1018,V={1}:R=C,S=1092,V={2}:R=D,S=1014,V={3}:R=E,S=1260,V={4}:",$C$2,$R$14,$C$4,$D339,$B339)</f>
        <v/>
      </c>
      <c r="S339" s="16" t="str">
        <f>_xll.Assistant.XL.RIK_AC("INF04__;INF04@E=0,S=1064,G=0,T=0,P=0:@R=A,S=1260,V={0}:R=B,S=1018,V={1}:R=C,S=1092,V={2}:R=D,S=1014,V={3}:R=E,S=1260,V={4}:",$C$2,$R$14,$C$4,$D339,$B339)</f>
        <v>2</v>
      </c>
      <c r="T339" s="16" t="str">
        <f>_xll.Assistant.XL.RIK_AC("INF04__;INF04@E=0,S=49,G=0,T=0,P=0:@R=A,S=1260,V={0}:R=B,S=1018,V={1}:R=C,S=1092,V={2}:R=D,S=1014,V={3}:R=E,S=1260,V={4}:R=F,S=48,V={5}:",$C$2,$R$14,$C$4,$D339,$B339,T$14)</f>
        <v>Catégorie 1</v>
      </c>
      <c r="U339" s="16" t="str">
        <f>_xll.Assistant.XL.RIK_AC("INF04__;INF04@E=0,S=1076,G=0,T=0,P=0:@R=A,S=1260,V={0}:R=B,S=1018,V={1}:R=C,S=1092,V={2}:R=D,S=1014,V={3}:R=E,S=1260,V={4}:",$C$2,$R$14,$C$4,$D339,$B339)</f>
        <v/>
      </c>
      <c r="V339" s="16">
        <f>IFERROR(IF(TableauB15[[#This Row],[Rémunération annuelle ETP]]&gt;0,SUM(1/COUNTIF(TableauB15[Nom et Prénom],TableauB15[Nom et Prénom])),0),0)</f>
        <v>8.3333333333333329E-2</v>
      </c>
      <c r="W33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0" spans="2:23" x14ac:dyDescent="0.3">
      <c r="B340" s="15" t="s">
        <v>151</v>
      </c>
      <c r="C340" s="15">
        <v>201810</v>
      </c>
      <c r="D340" s="15" t="s">
        <v>168</v>
      </c>
      <c r="E340" s="15" t="s">
        <v>169</v>
      </c>
      <c r="F340" s="15" t="s">
        <v>28</v>
      </c>
      <c r="G340">
        <v>1</v>
      </c>
      <c r="H340" s="16">
        <v>1</v>
      </c>
      <c r="I340" s="16">
        <v>1</v>
      </c>
      <c r="J340" s="16">
        <v>2750</v>
      </c>
      <c r="K340" s="16">
        <v>0</v>
      </c>
      <c r="L340" s="16">
        <v>0</v>
      </c>
      <c r="M340" s="16">
        <f>IF(TableauB15[[#This Row],[ETP_FH]]&gt;0,IF(TableauB15[[#This Row],[ETP]]=TableauB15[[#This Row],[ETP_FH]],1,IF(TableauB15[[#This Row],[ETP]]=1,TableauB15[[#This Row],[ETP_FH]],IFERROR((TableauB15[[#This Row],[ETP_FH]]/TableauB15[[#This Row],[ETP]]),0)*1)),0)</f>
        <v>1</v>
      </c>
      <c r="N340" s="16">
        <f>IF(TableauB15[[#This Row],[ETP_FH]]&lt;0.001,0,1)</f>
        <v>1</v>
      </c>
      <c r="O34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4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40" s="170" t="str">
        <f>_xll.Assistant.XL.RIK_AC("INF04__;INF04@E=0,S=1253,G=0,T=0,P=0:@R=A,S=1260,V={0}:R=B,S=1018,V={1}:R=C,S=1092,V={2}:R=D,S=1014,V={3}:R=E,S=1260,V={4}:",$C$2,$P$14,$C$4,$D340,$B340)</f>
        <v/>
      </c>
      <c r="R340" s="16" t="str">
        <f>_xll.Assistant.XL.RIK_AC("INF04__;INF04@E=0,S=42,G=0,T=0,P=0:@R=A,S=1260,V={0}:R=B,S=1018,V={1}:R=C,S=1092,V={2}:R=D,S=1014,V={3}:R=E,S=1260,V={4}:",$C$2,$R$14,$C$4,$D340,$B340)</f>
        <v/>
      </c>
      <c r="S340" s="16" t="str">
        <f>_xll.Assistant.XL.RIK_AC("INF04__;INF04@E=0,S=1064,G=0,T=0,P=0:@R=A,S=1260,V={0}:R=B,S=1018,V={1}:R=C,S=1092,V={2}:R=D,S=1014,V={3}:R=E,S=1260,V={4}:",$C$2,$R$14,$C$4,$D340,$B340)</f>
        <v>2</v>
      </c>
      <c r="T340" s="16" t="str">
        <f>_xll.Assistant.XL.RIK_AC("INF04__;INF04@E=0,S=49,G=0,T=0,P=0:@R=A,S=1260,V={0}:R=B,S=1018,V={1}:R=C,S=1092,V={2}:R=D,S=1014,V={3}:R=E,S=1260,V={4}:R=F,S=48,V={5}:",$C$2,$R$14,$C$4,$D340,$B340,T$14)</f>
        <v>Catégorie 1</v>
      </c>
      <c r="U340" s="16" t="str">
        <f>_xll.Assistant.XL.RIK_AC("INF04__;INF04@E=0,S=1076,G=0,T=0,P=0:@R=A,S=1260,V={0}:R=B,S=1018,V={1}:R=C,S=1092,V={2}:R=D,S=1014,V={3}:R=E,S=1260,V={4}:",$C$2,$R$14,$C$4,$D340,$B340)</f>
        <v/>
      </c>
      <c r="V340" s="16">
        <f>IFERROR(IF(TableauB15[[#This Row],[Rémunération annuelle ETP]]&gt;0,SUM(1/COUNTIF(TableauB15[Nom et Prénom],TableauB15[Nom et Prénom])),0),0)</f>
        <v>8.3333333333333329E-2</v>
      </c>
      <c r="W34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1" spans="2:23" x14ac:dyDescent="0.3">
      <c r="B341" s="15" t="s">
        <v>151</v>
      </c>
      <c r="C341" s="15">
        <v>201810</v>
      </c>
      <c r="D341" s="15" t="s">
        <v>170</v>
      </c>
      <c r="E341" s="15" t="s">
        <v>171</v>
      </c>
      <c r="F341" s="15" t="s">
        <v>28</v>
      </c>
      <c r="G341">
        <v>1</v>
      </c>
      <c r="H341" s="16">
        <v>1</v>
      </c>
      <c r="I341" s="16">
        <v>1</v>
      </c>
      <c r="J341" s="16">
        <v>2860</v>
      </c>
      <c r="K341" s="16">
        <v>0</v>
      </c>
      <c r="L341" s="16">
        <v>0</v>
      </c>
      <c r="M341" s="16">
        <f>IF(TableauB15[[#This Row],[ETP_FH]]&gt;0,IF(TableauB15[[#This Row],[ETP]]=TableauB15[[#This Row],[ETP_FH]],1,IF(TableauB15[[#This Row],[ETP]]=1,TableauB15[[#This Row],[ETP_FH]],IFERROR((TableauB15[[#This Row],[ETP_FH]]/TableauB15[[#This Row],[ETP]]),0)*1)),0)</f>
        <v>1</v>
      </c>
      <c r="N341" s="16">
        <f>IF(TableauB15[[#This Row],[ETP_FH]]&lt;0.001,0,1)</f>
        <v>1</v>
      </c>
      <c r="O34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2860</v>
      </c>
      <c r="P34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341" s="170" t="str">
        <f>_xll.Assistant.XL.RIK_AC("INF04__;INF04@E=0,S=1253,G=0,T=0,P=0:@R=A,S=1260,V={0}:R=B,S=1018,V={1}:R=C,S=1092,V={2}:R=D,S=1014,V={3}:R=E,S=1260,V={4}:",$C$2,$P$14,$C$4,$D341,$B341)</f>
        <v/>
      </c>
      <c r="R341" s="16" t="str">
        <f>_xll.Assistant.XL.RIK_AC("INF04__;INF04@E=0,S=42,G=0,T=0,P=0:@R=A,S=1260,V={0}:R=B,S=1018,V={1}:R=C,S=1092,V={2}:R=D,S=1014,V={3}:R=E,S=1260,V={4}:",$C$2,$R$14,$C$4,$D341,$B341)</f>
        <v/>
      </c>
      <c r="S341" s="16" t="str">
        <f>_xll.Assistant.XL.RIK_AC("INF04__;INF04@E=0,S=1064,G=0,T=0,P=0:@R=A,S=1260,V={0}:R=B,S=1018,V={1}:R=C,S=1092,V={2}:R=D,S=1014,V={3}:R=E,S=1260,V={4}:",$C$2,$R$14,$C$4,$D341,$B341)</f>
        <v/>
      </c>
      <c r="T341" s="16" t="str">
        <f>_xll.Assistant.XL.RIK_AC("INF04__;INF04@E=0,S=49,G=0,T=0,P=0:@R=A,S=1260,V={0}:R=B,S=1018,V={1}:R=C,S=1092,V={2}:R=D,S=1014,V={3}:R=E,S=1260,V={4}:R=F,S=48,V={5}:",$C$2,$R$14,$C$4,$D341,$B341,T$14)</f>
        <v>Catégorie 1</v>
      </c>
      <c r="U341" s="16" t="str">
        <f>_xll.Assistant.XL.RIK_AC("INF04__;INF04@E=0,S=1076,G=0,T=0,P=0:@R=A,S=1260,V={0}:R=B,S=1018,V={1}:R=C,S=1092,V={2}:R=D,S=1014,V={3}:R=E,S=1260,V={4}:",$C$2,$R$14,$C$4,$D341,$B341)</f>
        <v/>
      </c>
      <c r="V341" s="16">
        <f>IFERROR(IF(TableauB15[[#This Row],[Rémunération annuelle ETP]]&gt;0,SUM(1/COUNTIF(TableauB15[Nom et Prénom],TableauB15[Nom et Prénom])),0),0)</f>
        <v>8.3333333333333329E-2</v>
      </c>
      <c r="W34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2" spans="2:23" x14ac:dyDescent="0.3">
      <c r="B342" s="15" t="s">
        <v>151</v>
      </c>
      <c r="C342" s="15">
        <v>201810</v>
      </c>
      <c r="D342" s="15" t="s">
        <v>172</v>
      </c>
      <c r="E342" s="15" t="s">
        <v>173</v>
      </c>
      <c r="F342" s="15" t="s">
        <v>28</v>
      </c>
      <c r="G342">
        <v>1</v>
      </c>
      <c r="H342" s="16">
        <v>1</v>
      </c>
      <c r="I342" s="16">
        <v>1</v>
      </c>
      <c r="J342" s="16">
        <v>2970</v>
      </c>
      <c r="K342" s="16">
        <v>0</v>
      </c>
      <c r="L342" s="16">
        <v>0</v>
      </c>
      <c r="M342" s="16">
        <f>IF(TableauB15[[#This Row],[ETP_FH]]&gt;0,IF(TableauB15[[#This Row],[ETP]]=TableauB15[[#This Row],[ETP_FH]],1,IF(TableauB15[[#This Row],[ETP]]=1,TableauB15[[#This Row],[ETP_FH]],IFERROR((TableauB15[[#This Row],[ETP_FH]]/TableauB15[[#This Row],[ETP]]),0)*1)),0)</f>
        <v>1</v>
      </c>
      <c r="N342" s="16">
        <f>IF(TableauB15[[#This Row],[ETP_FH]]&lt;0.001,0,1)</f>
        <v>1</v>
      </c>
      <c r="O34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2970</v>
      </c>
      <c r="P34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342" s="170" t="str">
        <f>_xll.Assistant.XL.RIK_AC("INF04__;INF04@E=0,S=1253,G=0,T=0,P=0:@R=A,S=1260,V={0}:R=B,S=1018,V={1}:R=C,S=1092,V={2}:R=D,S=1014,V={3}:R=E,S=1260,V={4}:",$C$2,$P$14,$C$4,$D342,$B342)</f>
        <v/>
      </c>
      <c r="R342" s="16" t="str">
        <f>_xll.Assistant.XL.RIK_AC("INF04__;INF04@E=0,S=42,G=0,T=0,P=0:@R=A,S=1260,V={0}:R=B,S=1018,V={1}:R=C,S=1092,V={2}:R=D,S=1014,V={3}:R=E,S=1260,V={4}:",$C$2,$R$14,$C$4,$D342,$B342)</f>
        <v/>
      </c>
      <c r="S342" s="16" t="str">
        <f>_xll.Assistant.XL.RIK_AC("INF04__;INF04@E=0,S=1064,G=0,T=0,P=0:@R=A,S=1260,V={0}:R=B,S=1018,V={1}:R=C,S=1092,V={2}:R=D,S=1014,V={3}:R=E,S=1260,V={4}:",$C$2,$R$14,$C$4,$D342,$B342)</f>
        <v/>
      </c>
      <c r="T342" s="16" t="str">
        <f>_xll.Assistant.XL.RIK_AC("INF04__;INF04@E=0,S=49,G=0,T=0,P=0:@R=A,S=1260,V={0}:R=B,S=1018,V={1}:R=C,S=1092,V={2}:R=D,S=1014,V={3}:R=E,S=1260,V={4}:R=F,S=48,V={5}:",$C$2,$R$14,$C$4,$D342,$B342,T$14)</f>
        <v>Catégorie 3</v>
      </c>
      <c r="U342" s="16" t="str">
        <f>_xll.Assistant.XL.RIK_AC("INF04__;INF04@E=0,S=1076,G=0,T=0,P=0:@R=A,S=1260,V={0}:R=B,S=1018,V={1}:R=C,S=1092,V={2}:R=D,S=1014,V={3}:R=E,S=1260,V={4}:",$C$2,$R$14,$C$4,$D342,$B342)</f>
        <v/>
      </c>
      <c r="V342" s="16">
        <f>IFERROR(IF(TableauB15[[#This Row],[Rémunération annuelle ETP]]&gt;0,SUM(1/COUNTIF(TableauB15[Nom et Prénom],TableauB15[Nom et Prénom])),0),0)</f>
        <v>8.3333333333333329E-2</v>
      </c>
      <c r="W34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3" spans="2:23" x14ac:dyDescent="0.3">
      <c r="B343" s="15" t="s">
        <v>151</v>
      </c>
      <c r="C343" s="15">
        <v>201810</v>
      </c>
      <c r="D343" s="15" t="s">
        <v>174</v>
      </c>
      <c r="E343" s="15" t="s">
        <v>175</v>
      </c>
      <c r="F343" s="15" t="s">
        <v>28</v>
      </c>
      <c r="G343">
        <v>1</v>
      </c>
      <c r="H343" s="16">
        <v>1</v>
      </c>
      <c r="I343" s="16">
        <v>1</v>
      </c>
      <c r="J343" s="16">
        <v>3080</v>
      </c>
      <c r="K343" s="16">
        <v>0</v>
      </c>
      <c r="L343" s="16">
        <v>0</v>
      </c>
      <c r="M343" s="16">
        <f>IF(TableauB15[[#This Row],[ETP_FH]]&gt;0,IF(TableauB15[[#This Row],[ETP]]=TableauB15[[#This Row],[ETP_FH]],1,IF(TableauB15[[#This Row],[ETP]]=1,TableauB15[[#This Row],[ETP_FH]],IFERROR((TableauB15[[#This Row],[ETP_FH]]/TableauB15[[#This Row],[ETP]]),0)*1)),0)</f>
        <v>1</v>
      </c>
      <c r="N343" s="16">
        <f>IF(TableauB15[[#This Row],[ETP_FH]]&lt;0.001,0,1)</f>
        <v>1</v>
      </c>
      <c r="O34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3080</v>
      </c>
      <c r="P34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343" s="170" t="str">
        <f>_xll.Assistant.XL.RIK_AC("INF04__;INF04@E=0,S=1253,G=0,T=0,P=0:@R=A,S=1260,V={0}:R=B,S=1018,V={1}:R=C,S=1092,V={2}:R=D,S=1014,V={3}:R=E,S=1260,V={4}:",$C$2,$P$14,$C$4,$D343,$B343)</f>
        <v/>
      </c>
      <c r="R343" s="16" t="str">
        <f>_xll.Assistant.XL.RIK_AC("INF04__;INF04@E=0,S=42,G=0,T=0,P=0:@R=A,S=1260,V={0}:R=B,S=1018,V={1}:R=C,S=1092,V={2}:R=D,S=1014,V={3}:R=E,S=1260,V={4}:",$C$2,$R$14,$C$4,$D343,$B343)</f>
        <v/>
      </c>
      <c r="S343" s="16" t="str">
        <f>_xll.Assistant.XL.RIK_AC("INF04__;INF04@E=0,S=1064,G=0,T=0,P=0:@R=A,S=1260,V={0}:R=B,S=1018,V={1}:R=C,S=1092,V={2}:R=D,S=1014,V={3}:R=E,S=1260,V={4}:",$C$2,$R$14,$C$4,$D343,$B343)</f>
        <v/>
      </c>
      <c r="T343" s="16" t="str">
        <f>_xll.Assistant.XL.RIK_AC("INF04__;INF04@E=0,S=49,G=0,T=0,P=0:@R=A,S=1260,V={0}:R=B,S=1018,V={1}:R=C,S=1092,V={2}:R=D,S=1014,V={3}:R=E,S=1260,V={4}:R=F,S=48,V={5}:",$C$2,$R$14,$C$4,$D343,$B343,T$14)</f>
        <v>Catégorie 3</v>
      </c>
      <c r="U343" s="16" t="str">
        <f>_xll.Assistant.XL.RIK_AC("INF04__;INF04@E=0,S=1076,G=0,T=0,P=0:@R=A,S=1260,V={0}:R=B,S=1018,V={1}:R=C,S=1092,V={2}:R=D,S=1014,V={3}:R=E,S=1260,V={4}:",$C$2,$R$14,$C$4,$D343,$B343)</f>
        <v/>
      </c>
      <c r="V343" s="16">
        <f>IFERROR(IF(TableauB15[[#This Row],[Rémunération annuelle ETP]]&gt;0,SUM(1/COUNTIF(TableauB15[Nom et Prénom],TableauB15[Nom et Prénom])),0),0)</f>
        <v>8.3333333333333329E-2</v>
      </c>
      <c r="W34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4" spans="2:23" x14ac:dyDescent="0.3">
      <c r="B344" s="15" t="s">
        <v>151</v>
      </c>
      <c r="C344" s="15">
        <v>201810</v>
      </c>
      <c r="D344" s="15" t="s">
        <v>176</v>
      </c>
      <c r="E344" s="15" t="s">
        <v>177</v>
      </c>
      <c r="F344" s="15" t="s">
        <v>28</v>
      </c>
      <c r="G344">
        <v>1</v>
      </c>
      <c r="H344" s="16">
        <v>1</v>
      </c>
      <c r="I344" s="16">
        <v>1</v>
      </c>
      <c r="J344" s="16">
        <v>3509</v>
      </c>
      <c r="K344" s="16">
        <v>0</v>
      </c>
      <c r="L344" s="16">
        <v>0</v>
      </c>
      <c r="M344" s="16">
        <f>IF(TableauB15[[#This Row],[ETP_FH]]&gt;0,IF(TableauB15[[#This Row],[ETP]]=TableauB15[[#This Row],[ETP_FH]],1,IF(TableauB15[[#This Row],[ETP]]=1,TableauB15[[#This Row],[ETP_FH]],IFERROR((TableauB15[[#This Row],[ETP_FH]]/TableauB15[[#This Row],[ETP]]),0)*1)),0)</f>
        <v>1</v>
      </c>
      <c r="N344" s="16">
        <f>IF(TableauB15[[#This Row],[ETP_FH]]&lt;0.001,0,1)</f>
        <v>1</v>
      </c>
      <c r="O34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3509</v>
      </c>
      <c r="P34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344" s="170" t="str">
        <f>_xll.Assistant.XL.RIK_AC("INF04__;INF04@E=0,S=1253,G=0,T=0,P=0:@R=A,S=1260,V={0}:R=B,S=1018,V={1}:R=C,S=1092,V={2}:R=D,S=1014,V={3}:R=E,S=1260,V={4}:",$C$2,$P$14,$C$4,$D344,$B344)</f>
        <v/>
      </c>
      <c r="R344" s="16" t="str">
        <f>_xll.Assistant.XL.RIK_AC("INF04__;INF04@E=0,S=42,G=0,T=0,P=0:@R=A,S=1260,V={0}:R=B,S=1018,V={1}:R=C,S=1092,V={2}:R=D,S=1014,V={3}:R=E,S=1260,V={4}:",$C$2,$R$14,$C$4,$D344,$B344)</f>
        <v/>
      </c>
      <c r="S344" s="16" t="str">
        <f>_xll.Assistant.XL.RIK_AC("INF04__;INF04@E=0,S=1064,G=0,T=0,P=0:@R=A,S=1260,V={0}:R=B,S=1018,V={1}:R=C,S=1092,V={2}:R=D,S=1014,V={3}:R=E,S=1260,V={4}:",$C$2,$R$14,$C$4,$D344,$B344)</f>
        <v/>
      </c>
      <c r="T344" s="16" t="str">
        <f>_xll.Assistant.XL.RIK_AC("INF04__;INF04@E=0,S=49,G=0,T=0,P=0:@R=A,S=1260,V={0}:R=B,S=1018,V={1}:R=C,S=1092,V={2}:R=D,S=1014,V={3}:R=E,S=1260,V={4}:R=F,S=48,V={5}:",$C$2,$R$14,$C$4,$D344,$B344,T$14)</f>
        <v>Catégorie 5</v>
      </c>
      <c r="U344" s="16" t="str">
        <f>_xll.Assistant.XL.RIK_AC("INF04__;INF04@E=0,S=1076,G=0,T=0,P=0:@R=A,S=1260,V={0}:R=B,S=1018,V={1}:R=C,S=1092,V={2}:R=D,S=1014,V={3}:R=E,S=1260,V={4}:",$C$2,$R$14,$C$4,$D344,$B344)</f>
        <v/>
      </c>
      <c r="V344" s="16">
        <f>IFERROR(IF(TableauB15[[#This Row],[Rémunération annuelle ETP]]&gt;0,SUM(1/COUNTIF(TableauB15[Nom et Prénom],TableauB15[Nom et Prénom])),0),0)</f>
        <v>8.3333333333333329E-2</v>
      </c>
      <c r="W34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5" spans="2:23" x14ac:dyDescent="0.3">
      <c r="B345" s="15" t="s">
        <v>151</v>
      </c>
      <c r="C345" s="15">
        <v>201810</v>
      </c>
      <c r="D345" s="15" t="s">
        <v>178</v>
      </c>
      <c r="E345" s="15" t="s">
        <v>179</v>
      </c>
      <c r="F345" s="15" t="s">
        <v>27</v>
      </c>
      <c r="G345">
        <v>1</v>
      </c>
      <c r="H345" s="16">
        <v>0.8</v>
      </c>
      <c r="I345" s="16">
        <v>0.8</v>
      </c>
      <c r="J345" s="16">
        <v>1320</v>
      </c>
      <c r="K345" s="16">
        <v>0</v>
      </c>
      <c r="L345" s="16">
        <v>0</v>
      </c>
      <c r="M345" s="16">
        <f>IF(TableauB15[[#This Row],[ETP_FH]]&gt;0,IF(TableauB15[[#This Row],[ETP]]=TableauB15[[#This Row],[ETP_FH]],1,IF(TableauB15[[#This Row],[ETP]]=1,TableauB15[[#This Row],[ETP_FH]],IFERROR((TableauB15[[#This Row],[ETP_FH]]/TableauB15[[#This Row],[ETP]]),0)*1)),0)</f>
        <v>1</v>
      </c>
      <c r="N345" s="16">
        <f>IF(TableauB15[[#This Row],[ETP_FH]]&lt;0.001,0,1)</f>
        <v>1</v>
      </c>
      <c r="O34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34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345" s="170" t="str">
        <f>_xll.Assistant.XL.RIK_AC("INF04__;INF04@E=0,S=1253,G=0,T=0,P=0:@R=A,S=1260,V={0}:R=B,S=1018,V={1}:R=C,S=1092,V={2}:R=D,S=1014,V={3}:R=E,S=1260,V={4}:",$C$2,$P$14,$C$4,$D345,$B345)</f>
        <v/>
      </c>
      <c r="R345" s="16" t="str">
        <f>_xll.Assistant.XL.RIK_AC("INF04__;INF04@E=0,S=42,G=0,T=0,P=0:@R=A,S=1260,V={0}:R=B,S=1018,V={1}:R=C,S=1092,V={2}:R=D,S=1014,V={3}:R=E,S=1260,V={4}:",$C$2,$R$14,$C$4,$D345,$B345)</f>
        <v/>
      </c>
      <c r="S345" s="16" t="str">
        <f>_xll.Assistant.XL.RIK_AC("INF04__;INF04@E=0,S=1064,G=0,T=0,P=0:@R=A,S=1260,V={0}:R=B,S=1018,V={1}:R=C,S=1092,V={2}:R=D,S=1014,V={3}:R=E,S=1260,V={4}:",$C$2,$R$14,$C$4,$D345,$B345)</f>
        <v>1</v>
      </c>
      <c r="T345" s="16" t="str">
        <f>_xll.Assistant.XL.RIK_AC("INF04__;INF04@E=0,S=49,G=0,T=0,P=0:@R=A,S=1260,V={0}:R=B,S=1018,V={1}:R=C,S=1092,V={2}:R=D,S=1014,V={3}:R=E,S=1260,V={4}:R=F,S=48,V={5}:",$C$2,$R$14,$C$4,$D345,$B345,T$14)</f>
        <v>Catégorie 1</v>
      </c>
      <c r="U345" s="16" t="str">
        <f>_xll.Assistant.XL.RIK_AC("INF04__;INF04@E=0,S=1076,G=0,T=0,P=0:@R=A,S=1260,V={0}:R=B,S=1018,V={1}:R=C,S=1092,V={2}:R=D,S=1014,V={3}:R=E,S=1260,V={4}:",$C$2,$R$14,$C$4,$D345,$B345)</f>
        <v/>
      </c>
      <c r="V345" s="16">
        <f>IFERROR(IF(TableauB15[[#This Row],[Rémunération annuelle ETP]]&gt;0,SUM(1/COUNTIF(TableauB15[Nom et Prénom],TableauB15[Nom et Prénom])),0),0)</f>
        <v>8.3333333333333329E-2</v>
      </c>
      <c r="W34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6" spans="2:23" x14ac:dyDescent="0.3">
      <c r="B346" s="15" t="s">
        <v>151</v>
      </c>
      <c r="C346" s="15">
        <v>201810</v>
      </c>
      <c r="D346" s="15" t="s">
        <v>180</v>
      </c>
      <c r="E346" s="15" t="s">
        <v>181</v>
      </c>
      <c r="F346" s="15" t="s">
        <v>28</v>
      </c>
      <c r="G346">
        <v>1</v>
      </c>
      <c r="H346" s="16">
        <v>1</v>
      </c>
      <c r="I346" s="16">
        <v>1</v>
      </c>
      <c r="J346" s="16">
        <v>3300</v>
      </c>
      <c r="K346" s="16">
        <v>0</v>
      </c>
      <c r="L346" s="16">
        <v>0</v>
      </c>
      <c r="M346" s="16">
        <f>IF(TableauB15[[#This Row],[ETP_FH]]&gt;0,IF(TableauB15[[#This Row],[ETP]]=TableauB15[[#This Row],[ETP_FH]],1,IF(TableauB15[[#This Row],[ETP]]=1,TableauB15[[#This Row],[ETP_FH]],IFERROR((TableauB15[[#This Row],[ETP_FH]]/TableauB15[[#This Row],[ETP]]),0)*1)),0)</f>
        <v>1</v>
      </c>
      <c r="N346" s="16">
        <f>IF(TableauB15[[#This Row],[ETP_FH]]&lt;0.001,0,1)</f>
        <v>1</v>
      </c>
      <c r="O34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34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346" s="170" t="str">
        <f>_xll.Assistant.XL.RIK_AC("INF04__;INF04@E=0,S=1253,G=0,T=0,P=0:@R=A,S=1260,V={0}:R=B,S=1018,V={1}:R=C,S=1092,V={2}:R=D,S=1014,V={3}:R=E,S=1260,V={4}:",$C$2,$P$14,$C$4,$D346,$B346)</f>
        <v/>
      </c>
      <c r="R346" s="16" t="str">
        <f>_xll.Assistant.XL.RIK_AC("INF04__;INF04@E=0,S=42,G=0,T=0,P=0:@R=A,S=1260,V={0}:R=B,S=1018,V={1}:R=C,S=1092,V={2}:R=D,S=1014,V={3}:R=E,S=1260,V={4}:",$C$2,$R$14,$C$4,$D346,$B346)</f>
        <v/>
      </c>
      <c r="S346" s="16" t="str">
        <f>_xll.Assistant.XL.RIK_AC("INF04__;INF04@E=0,S=1064,G=0,T=0,P=0:@R=A,S=1260,V={0}:R=B,S=1018,V={1}:R=C,S=1092,V={2}:R=D,S=1014,V={3}:R=E,S=1260,V={4}:",$C$2,$R$14,$C$4,$D346,$B346)</f>
        <v/>
      </c>
      <c r="T346" s="16" t="str">
        <f>_xll.Assistant.XL.RIK_AC("INF04__;INF04@E=0,S=49,G=0,T=0,P=0:@R=A,S=1260,V={0}:R=B,S=1018,V={1}:R=C,S=1092,V={2}:R=D,S=1014,V={3}:R=E,S=1260,V={4}:R=F,S=48,V={5}:",$C$2,$R$14,$C$4,$D346,$B346,T$14)</f>
        <v>Catégorie 3</v>
      </c>
      <c r="U346" s="16" t="str">
        <f>_xll.Assistant.XL.RIK_AC("INF04__;INF04@E=0,S=1076,G=0,T=0,P=0:@R=A,S=1260,V={0}:R=B,S=1018,V={1}:R=C,S=1092,V={2}:R=D,S=1014,V={3}:R=E,S=1260,V={4}:",$C$2,$R$14,$C$4,$D346,$B346)</f>
        <v/>
      </c>
      <c r="V346" s="16">
        <f>IFERROR(IF(TableauB15[[#This Row],[Rémunération annuelle ETP]]&gt;0,SUM(1/COUNTIF(TableauB15[Nom et Prénom],TableauB15[Nom et Prénom])),0),0)</f>
        <v>8.3333333333333329E-2</v>
      </c>
      <c r="W34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7" spans="2:23" x14ac:dyDescent="0.3">
      <c r="B347" s="15" t="s">
        <v>151</v>
      </c>
      <c r="C347" s="15">
        <v>201810</v>
      </c>
      <c r="D347" s="15" t="s">
        <v>182</v>
      </c>
      <c r="E347" s="15" t="s">
        <v>183</v>
      </c>
      <c r="F347" s="15" t="s">
        <v>28</v>
      </c>
      <c r="G347">
        <v>1</v>
      </c>
      <c r="H347" s="16">
        <v>1</v>
      </c>
      <c r="I347" s="16">
        <v>1</v>
      </c>
      <c r="J347" s="16">
        <v>2750</v>
      </c>
      <c r="K347" s="16">
        <v>0</v>
      </c>
      <c r="L347" s="16">
        <v>0</v>
      </c>
      <c r="M347" s="16">
        <f>IF(TableauB15[[#This Row],[ETP_FH]]&gt;0,IF(TableauB15[[#This Row],[ETP]]=TableauB15[[#This Row],[ETP_FH]],1,IF(TableauB15[[#This Row],[ETP]]=1,TableauB15[[#This Row],[ETP_FH]],IFERROR((TableauB15[[#This Row],[ETP_FH]]/TableauB15[[#This Row],[ETP]]),0)*1)),0)</f>
        <v>1</v>
      </c>
      <c r="N347" s="16">
        <f>IF(TableauB15[[#This Row],[ETP_FH]]&lt;0.001,0,1)</f>
        <v>1</v>
      </c>
      <c r="O34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4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347" s="170" t="str">
        <f>_xll.Assistant.XL.RIK_AC("INF04__;INF04@E=0,S=1253,G=0,T=0,P=0:@R=A,S=1260,V={0}:R=B,S=1018,V={1}:R=C,S=1092,V={2}:R=D,S=1014,V={3}:R=E,S=1260,V={4}:",$C$2,$P$14,$C$4,$D347,$B347)</f>
        <v/>
      </c>
      <c r="R347" s="16" t="str">
        <f>_xll.Assistant.XL.RIK_AC("INF04__;INF04@E=0,S=42,G=0,T=0,P=0:@R=A,S=1260,V={0}:R=B,S=1018,V={1}:R=C,S=1092,V={2}:R=D,S=1014,V={3}:R=E,S=1260,V={4}:",$C$2,$R$14,$C$4,$D347,$B347)</f>
        <v/>
      </c>
      <c r="S347" s="16" t="str">
        <f>_xll.Assistant.XL.RIK_AC("INF04__;INF04@E=0,S=1064,G=0,T=0,P=0:@R=A,S=1260,V={0}:R=B,S=1018,V={1}:R=C,S=1092,V={2}:R=D,S=1014,V={3}:R=E,S=1260,V={4}:",$C$2,$R$14,$C$4,$D347,$B347)</f>
        <v/>
      </c>
      <c r="T347" s="16" t="str">
        <f>_xll.Assistant.XL.RIK_AC("INF04__;INF04@E=0,S=49,G=0,T=0,P=0:@R=A,S=1260,V={0}:R=B,S=1018,V={1}:R=C,S=1092,V={2}:R=D,S=1014,V={3}:R=E,S=1260,V={4}:R=F,S=48,V={5}:",$C$2,$R$14,$C$4,$D347,$B347,T$14)</f>
        <v>Catégorie 0</v>
      </c>
      <c r="U347" s="16" t="str">
        <f>_xll.Assistant.XL.RIK_AC("INF04__;INF04@E=0,S=1076,G=0,T=0,P=0:@R=A,S=1260,V={0}:R=B,S=1018,V={1}:R=C,S=1092,V={2}:R=D,S=1014,V={3}:R=E,S=1260,V={4}:",$C$2,$R$14,$C$4,$D347,$B347)</f>
        <v/>
      </c>
      <c r="V347" s="16">
        <f>IFERROR(IF(TableauB15[[#This Row],[Rémunération annuelle ETP]]&gt;0,SUM(1/COUNTIF(TableauB15[Nom et Prénom],TableauB15[Nom et Prénom])),0),0)</f>
        <v>8.3333333333333329E-2</v>
      </c>
      <c r="W34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8" spans="2:23" x14ac:dyDescent="0.3">
      <c r="B348" s="15" t="s">
        <v>151</v>
      </c>
      <c r="C348" s="15">
        <v>201810</v>
      </c>
      <c r="D348" s="15" t="s">
        <v>184</v>
      </c>
      <c r="E348" s="15" t="s">
        <v>185</v>
      </c>
      <c r="F348" s="15" t="s">
        <v>27</v>
      </c>
      <c r="G348">
        <v>1</v>
      </c>
      <c r="H348" s="16">
        <v>1</v>
      </c>
      <c r="I348" s="16">
        <v>1</v>
      </c>
      <c r="J348" s="16">
        <v>3410</v>
      </c>
      <c r="K348" s="16">
        <v>0</v>
      </c>
      <c r="L348" s="16">
        <v>0</v>
      </c>
      <c r="M348" s="16">
        <f>IF(TableauB15[[#This Row],[ETP_FH]]&gt;0,IF(TableauB15[[#This Row],[ETP]]=TableauB15[[#This Row],[ETP_FH]],1,IF(TableauB15[[#This Row],[ETP]]=1,TableauB15[[#This Row],[ETP_FH]],IFERROR((TableauB15[[#This Row],[ETP_FH]]/TableauB15[[#This Row],[ETP]]),0)*1)),0)</f>
        <v>1</v>
      </c>
      <c r="N348" s="16">
        <f>IF(TableauB15[[#This Row],[ETP_FH]]&lt;0.001,0,1)</f>
        <v>1</v>
      </c>
      <c r="O34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3410</v>
      </c>
      <c r="P34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348" s="170" t="str">
        <f>_xll.Assistant.XL.RIK_AC("INF04__;INF04@E=0,S=1253,G=0,T=0,P=0:@R=A,S=1260,V={0}:R=B,S=1018,V={1}:R=C,S=1092,V={2}:R=D,S=1014,V={3}:R=E,S=1260,V={4}:",$C$2,$P$14,$C$4,$D348,$B348)</f>
        <v/>
      </c>
      <c r="R348" s="16" t="str">
        <f>_xll.Assistant.XL.RIK_AC("INF04__;INF04@E=0,S=42,G=0,T=0,P=0:@R=A,S=1260,V={0}:R=B,S=1018,V={1}:R=C,S=1092,V={2}:R=D,S=1014,V={3}:R=E,S=1260,V={4}:",$C$2,$R$14,$C$4,$D348,$B348)</f>
        <v/>
      </c>
      <c r="S348" s="16" t="str">
        <f>_xll.Assistant.XL.RIK_AC("INF04__;INF04@E=0,S=1064,G=0,T=0,P=0:@R=A,S=1260,V={0}:R=B,S=1018,V={1}:R=C,S=1092,V={2}:R=D,S=1014,V={3}:R=E,S=1260,V={4}:",$C$2,$R$14,$C$4,$D348,$B348)</f>
        <v/>
      </c>
      <c r="T348" s="16" t="str">
        <f>_xll.Assistant.XL.RIK_AC("INF04__;INF04@E=0,S=49,G=0,T=0,P=0:@R=A,S=1260,V={0}:R=B,S=1018,V={1}:R=C,S=1092,V={2}:R=D,S=1014,V={3}:R=E,S=1260,V={4}:R=F,S=48,V={5}:",$C$2,$R$14,$C$4,$D348,$B348,T$14)</f>
        <v>Catégorie 3</v>
      </c>
      <c r="U348" s="16" t="str">
        <f>_xll.Assistant.XL.RIK_AC("INF04__;INF04@E=0,S=1076,G=0,T=0,P=0:@R=A,S=1260,V={0}:R=B,S=1018,V={1}:R=C,S=1092,V={2}:R=D,S=1014,V={3}:R=E,S=1260,V={4}:",$C$2,$R$14,$C$4,$D348,$B348)</f>
        <v/>
      </c>
      <c r="V348" s="16">
        <f>IFERROR(IF(TableauB15[[#This Row],[Rémunération annuelle ETP]]&gt;0,SUM(1/COUNTIF(TableauB15[Nom et Prénom],TableauB15[Nom et Prénom])),0),0)</f>
        <v>8.3333333333333329E-2</v>
      </c>
      <c r="W34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49" spans="2:23" x14ac:dyDescent="0.3">
      <c r="B349" s="15" t="s">
        <v>151</v>
      </c>
      <c r="C349" s="15">
        <v>201810</v>
      </c>
      <c r="D349" s="15" t="s">
        <v>186</v>
      </c>
      <c r="E349" s="15" t="s">
        <v>187</v>
      </c>
      <c r="F349" s="15" t="s">
        <v>27</v>
      </c>
      <c r="G349">
        <v>1</v>
      </c>
      <c r="H349" s="16">
        <v>0.8</v>
      </c>
      <c r="I349" s="16">
        <v>0.8</v>
      </c>
      <c r="J349" s="16">
        <v>3520</v>
      </c>
      <c r="K349" s="16">
        <v>0</v>
      </c>
      <c r="L349" s="16">
        <v>0</v>
      </c>
      <c r="M349" s="16">
        <f>IF(TableauB15[[#This Row],[ETP_FH]]&gt;0,IF(TableauB15[[#This Row],[ETP]]=TableauB15[[#This Row],[ETP_FH]],1,IF(TableauB15[[#This Row],[ETP]]=1,TableauB15[[#This Row],[ETP_FH]],IFERROR((TableauB15[[#This Row],[ETP_FH]]/TableauB15[[#This Row],[ETP]]),0)*1)),0)</f>
        <v>1</v>
      </c>
      <c r="N349" s="16">
        <f>IF(TableauB15[[#This Row],[ETP_FH]]&lt;0.001,0,1)</f>
        <v>1</v>
      </c>
      <c r="O34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4400</v>
      </c>
      <c r="P34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349" s="170" t="str">
        <f>_xll.Assistant.XL.RIK_AC("INF04__;INF04@E=0,S=1253,G=0,T=0,P=0:@R=A,S=1260,V={0}:R=B,S=1018,V={1}:R=C,S=1092,V={2}:R=D,S=1014,V={3}:R=E,S=1260,V={4}:",$C$2,$P$14,$C$4,$D349,$B349)</f>
        <v/>
      </c>
      <c r="R349" s="16" t="str">
        <f>_xll.Assistant.XL.RIK_AC("INF04__;INF04@E=0,S=42,G=0,T=0,P=0:@R=A,S=1260,V={0}:R=B,S=1018,V={1}:R=C,S=1092,V={2}:R=D,S=1014,V={3}:R=E,S=1260,V={4}:",$C$2,$R$14,$C$4,$D349,$B349)</f>
        <v/>
      </c>
      <c r="S349" s="16" t="str">
        <f>_xll.Assistant.XL.RIK_AC("INF04__;INF04@E=0,S=1064,G=0,T=0,P=0:@R=A,S=1260,V={0}:R=B,S=1018,V={1}:R=C,S=1092,V={2}:R=D,S=1014,V={3}:R=E,S=1260,V={4}:",$C$2,$R$14,$C$4,$D349,$B349)</f>
        <v/>
      </c>
      <c r="T349" s="16" t="str">
        <f>_xll.Assistant.XL.RIK_AC("INF04__;INF04@E=0,S=49,G=0,T=0,P=0:@R=A,S=1260,V={0}:R=B,S=1018,V={1}:R=C,S=1092,V={2}:R=D,S=1014,V={3}:R=E,S=1260,V={4}:R=F,S=48,V={5}:",$C$2,$R$14,$C$4,$D349,$B349,T$14)</f>
        <v>Catégorie 2</v>
      </c>
      <c r="U349" s="16" t="str">
        <f>_xll.Assistant.XL.RIK_AC("INF04__;INF04@E=0,S=1076,G=0,T=0,P=0:@R=A,S=1260,V={0}:R=B,S=1018,V={1}:R=C,S=1092,V={2}:R=D,S=1014,V={3}:R=E,S=1260,V={4}:",$C$2,$R$14,$C$4,$D349,$B349)</f>
        <v/>
      </c>
      <c r="V349" s="16">
        <f>IFERROR(IF(TableauB15[[#This Row],[Rémunération annuelle ETP]]&gt;0,SUM(1/COUNTIF(TableauB15[Nom et Prénom],TableauB15[Nom et Prénom])),0),0)</f>
        <v>8.3333333333333329E-2</v>
      </c>
      <c r="W34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0" spans="2:23" x14ac:dyDescent="0.3">
      <c r="B350" s="15" t="s">
        <v>151</v>
      </c>
      <c r="C350" s="15">
        <v>201810</v>
      </c>
      <c r="D350" s="15" t="s">
        <v>188</v>
      </c>
      <c r="E350" s="15" t="s">
        <v>189</v>
      </c>
      <c r="F350" s="15" t="s">
        <v>27</v>
      </c>
      <c r="G350">
        <v>1</v>
      </c>
      <c r="H350" s="16">
        <v>1</v>
      </c>
      <c r="I350" s="16">
        <v>1</v>
      </c>
      <c r="J350" s="16">
        <v>2730</v>
      </c>
      <c r="K350" s="16">
        <v>0</v>
      </c>
      <c r="L350" s="16">
        <v>0</v>
      </c>
      <c r="M350" s="16">
        <f>IF(TableauB15[[#This Row],[ETP_FH]]&gt;0,IF(TableauB15[[#This Row],[ETP]]=TableauB15[[#This Row],[ETP_FH]],1,IF(TableauB15[[#This Row],[ETP]]=1,TableauB15[[#This Row],[ETP_FH]],IFERROR((TableauB15[[#This Row],[ETP_FH]]/TableauB15[[#This Row],[ETP]]),0)*1)),0)</f>
        <v>1</v>
      </c>
      <c r="N350" s="16">
        <f>IF(TableauB15[[#This Row],[ETP_FH]]&lt;0.001,0,1)</f>
        <v>1</v>
      </c>
      <c r="O35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5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50" s="170" t="str">
        <f>_xll.Assistant.XL.RIK_AC("INF04__;INF04@E=0,S=1253,G=0,T=0,P=0:@R=A,S=1260,V={0}:R=B,S=1018,V={1}:R=C,S=1092,V={2}:R=D,S=1014,V={3}:R=E,S=1260,V={4}:",$C$2,$P$14,$C$4,$D350,$B350)</f>
        <v/>
      </c>
      <c r="R350" s="16" t="str">
        <f>_xll.Assistant.XL.RIK_AC("INF04__;INF04@E=0,S=42,G=0,T=0,P=0:@R=A,S=1260,V={0}:R=B,S=1018,V={1}:R=C,S=1092,V={2}:R=D,S=1014,V={3}:R=E,S=1260,V={4}:",$C$2,$R$14,$C$4,$D350,$B350)</f>
        <v>Employé</v>
      </c>
      <c r="S350" s="16" t="str">
        <f>_xll.Assistant.XL.RIK_AC("INF04__;INF04@E=0,S=1064,G=0,T=0,P=0:@R=A,S=1260,V={0}:R=B,S=1018,V={1}:R=C,S=1092,V={2}:R=D,S=1014,V={3}:R=E,S=1260,V={4}:",$C$2,$R$14,$C$4,$D350,$B350)</f>
        <v/>
      </c>
      <c r="T350" s="16" t="str">
        <f>_xll.Assistant.XL.RIK_AC("INF04__;INF04@E=0,S=49,G=0,T=0,P=0:@R=A,S=1260,V={0}:R=B,S=1018,V={1}:R=C,S=1092,V={2}:R=D,S=1014,V={3}:R=E,S=1260,V={4}:R=F,S=48,V={5}:",$C$2,$R$14,$C$4,$D350,$B350,T$14)</f>
        <v>Catégorie 0</v>
      </c>
      <c r="U350" s="16" t="str">
        <f>_xll.Assistant.XL.RIK_AC("INF04__;INF04@E=0,S=1076,G=0,T=0,P=0:@R=A,S=1260,V={0}:R=B,S=1018,V={1}:R=C,S=1092,V={2}:R=D,S=1014,V={3}:R=E,S=1260,V={4}:",$C$2,$R$14,$C$4,$D350,$B350)</f>
        <v/>
      </c>
      <c r="V350" s="16">
        <f>IFERROR(IF(TableauB15[[#This Row],[Rémunération annuelle ETP]]&gt;0,SUM(1/COUNTIF(TableauB15[Nom et Prénom],TableauB15[Nom et Prénom])),0),0)</f>
        <v>8.3333333333333329E-2</v>
      </c>
      <c r="W35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1" spans="2:23" x14ac:dyDescent="0.3">
      <c r="B351" s="15" t="s">
        <v>151</v>
      </c>
      <c r="C351" s="15">
        <v>201810</v>
      </c>
      <c r="D351" s="15" t="s">
        <v>190</v>
      </c>
      <c r="E351" s="15" t="s">
        <v>191</v>
      </c>
      <c r="F351" s="15" t="s">
        <v>27</v>
      </c>
      <c r="G351">
        <v>1</v>
      </c>
      <c r="H351" s="16">
        <v>1</v>
      </c>
      <c r="I351" s="16">
        <v>1</v>
      </c>
      <c r="J351" s="16">
        <v>2640</v>
      </c>
      <c r="K351" s="16">
        <v>0</v>
      </c>
      <c r="L351" s="16">
        <v>0</v>
      </c>
      <c r="M351" s="16">
        <f>IF(TableauB15[[#This Row],[ETP_FH]]&gt;0,IF(TableauB15[[#This Row],[ETP]]=TableauB15[[#This Row],[ETP_FH]],1,IF(TableauB15[[#This Row],[ETP]]=1,TableauB15[[#This Row],[ETP_FH]],IFERROR((TableauB15[[#This Row],[ETP_FH]]/TableauB15[[#This Row],[ETP]]),0)*1)),0)</f>
        <v>1</v>
      </c>
      <c r="N351" s="16">
        <f>IF(TableauB15[[#This Row],[ETP_FH]]&lt;0.001,0,1)</f>
        <v>1</v>
      </c>
      <c r="O35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5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51" s="170" t="str">
        <f>_xll.Assistant.XL.RIK_AC("INF04__;INF04@E=0,S=1253,G=0,T=0,P=0:@R=A,S=1260,V={0}:R=B,S=1018,V={1}:R=C,S=1092,V={2}:R=D,S=1014,V={3}:R=E,S=1260,V={4}:",$C$2,$P$14,$C$4,$D351,$B351)</f>
        <v/>
      </c>
      <c r="R351" s="16" t="str">
        <f>_xll.Assistant.XL.RIK_AC("INF04__;INF04@E=0,S=42,G=0,T=0,P=0:@R=A,S=1260,V={0}:R=B,S=1018,V={1}:R=C,S=1092,V={2}:R=D,S=1014,V={3}:R=E,S=1260,V={4}:",$C$2,$R$14,$C$4,$D351,$B351)</f>
        <v/>
      </c>
      <c r="S351" s="16" t="str">
        <f>_xll.Assistant.XL.RIK_AC("INF04__;INF04@E=0,S=1064,G=0,T=0,P=0:@R=A,S=1260,V={0}:R=B,S=1018,V={1}:R=C,S=1092,V={2}:R=D,S=1014,V={3}:R=E,S=1260,V={4}:",$C$2,$R$14,$C$4,$D351,$B351)</f>
        <v/>
      </c>
      <c r="T351" s="16" t="str">
        <f>_xll.Assistant.XL.RIK_AC("INF04__;INF04@E=0,S=49,G=0,T=0,P=0:@R=A,S=1260,V={0}:R=B,S=1018,V={1}:R=C,S=1092,V={2}:R=D,S=1014,V={3}:R=E,S=1260,V={4}:R=F,S=48,V={5}:",$C$2,$R$14,$C$4,$D351,$B351,T$14)</f>
        <v>Catégorie 0</v>
      </c>
      <c r="U351" s="16" t="str">
        <f>_xll.Assistant.XL.RIK_AC("INF04__;INF04@E=0,S=1076,G=0,T=0,P=0:@R=A,S=1260,V={0}:R=B,S=1018,V={1}:R=C,S=1092,V={2}:R=D,S=1014,V={3}:R=E,S=1260,V={4}:",$C$2,$R$14,$C$4,$D351,$B351)</f>
        <v/>
      </c>
      <c r="V351" s="16">
        <f>IFERROR(IF(TableauB15[[#This Row],[Rémunération annuelle ETP]]&gt;0,SUM(1/COUNTIF(TableauB15[Nom et Prénom],TableauB15[Nom et Prénom])),0),0)</f>
        <v>8.3333333333333329E-2</v>
      </c>
      <c r="W35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2" spans="2:23" x14ac:dyDescent="0.3">
      <c r="B352" s="15" t="s">
        <v>151</v>
      </c>
      <c r="C352" s="15">
        <v>201810</v>
      </c>
      <c r="D352" s="15" t="s">
        <v>192</v>
      </c>
      <c r="E352" s="15" t="s">
        <v>193</v>
      </c>
      <c r="F352" s="15" t="s">
        <v>27</v>
      </c>
      <c r="G352">
        <v>1</v>
      </c>
      <c r="H352" s="16">
        <v>1</v>
      </c>
      <c r="I352" s="16">
        <v>1</v>
      </c>
      <c r="J352" s="16">
        <v>2750</v>
      </c>
      <c r="K352" s="16">
        <v>0</v>
      </c>
      <c r="L352" s="16">
        <v>0</v>
      </c>
      <c r="M352" s="16">
        <f>IF(TableauB15[[#This Row],[ETP_FH]]&gt;0,IF(TableauB15[[#This Row],[ETP]]=TableauB15[[#This Row],[ETP_FH]],1,IF(TableauB15[[#This Row],[ETP]]=1,TableauB15[[#This Row],[ETP_FH]],IFERROR((TableauB15[[#This Row],[ETP_FH]]/TableauB15[[#This Row],[ETP]]),0)*1)),0)</f>
        <v>1</v>
      </c>
      <c r="N352" s="16">
        <f>IF(TableauB15[[#This Row],[ETP_FH]]&lt;0.001,0,1)</f>
        <v>1</v>
      </c>
      <c r="O35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5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52" s="170" t="str">
        <f>_xll.Assistant.XL.RIK_AC("INF04__;INF04@E=0,S=1253,G=0,T=0,P=0:@R=A,S=1260,V={0}:R=B,S=1018,V={1}:R=C,S=1092,V={2}:R=D,S=1014,V={3}:R=E,S=1260,V={4}:",$C$2,$P$14,$C$4,$D352,$B352)</f>
        <v/>
      </c>
      <c r="R352" s="16" t="str">
        <f>_xll.Assistant.XL.RIK_AC("INF04__;INF04@E=0,S=42,G=0,T=0,P=0:@R=A,S=1260,V={0}:R=B,S=1018,V={1}:R=C,S=1092,V={2}:R=D,S=1014,V={3}:R=E,S=1260,V={4}:",$C$2,$R$14,$C$4,$D352,$B352)</f>
        <v/>
      </c>
      <c r="S352" s="16" t="str">
        <f>_xll.Assistant.XL.RIK_AC("INF04__;INF04@E=0,S=1064,G=0,T=0,P=0:@R=A,S=1260,V={0}:R=B,S=1018,V={1}:R=C,S=1092,V={2}:R=D,S=1014,V={3}:R=E,S=1260,V={4}:",$C$2,$R$14,$C$4,$D352,$B352)</f>
        <v/>
      </c>
      <c r="T352" s="16" t="str">
        <f>_xll.Assistant.XL.RIK_AC("INF04__;INF04@E=0,S=49,G=0,T=0,P=0:@R=A,S=1260,V={0}:R=B,S=1018,V={1}:R=C,S=1092,V={2}:R=D,S=1014,V={3}:R=E,S=1260,V={4}:R=F,S=48,V={5}:",$C$2,$R$14,$C$4,$D352,$B352,T$14)</f>
        <v>Catégorie 0</v>
      </c>
      <c r="U352" s="16" t="str">
        <f>_xll.Assistant.XL.RIK_AC("INF04__;INF04@E=0,S=1076,G=0,T=0,P=0:@R=A,S=1260,V={0}:R=B,S=1018,V={1}:R=C,S=1092,V={2}:R=D,S=1014,V={3}:R=E,S=1260,V={4}:",$C$2,$R$14,$C$4,$D352,$B352)</f>
        <v/>
      </c>
      <c r="V352" s="16">
        <f>IFERROR(IF(TableauB15[[#This Row],[Rémunération annuelle ETP]]&gt;0,SUM(1/COUNTIF(TableauB15[Nom et Prénom],TableauB15[Nom et Prénom])),0),0)</f>
        <v>8.3333333333333329E-2</v>
      </c>
      <c r="W35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3" spans="2:23" x14ac:dyDescent="0.3">
      <c r="B353" s="15" t="s">
        <v>151</v>
      </c>
      <c r="C353" s="15">
        <v>201810</v>
      </c>
      <c r="D353" s="15" t="s">
        <v>194</v>
      </c>
      <c r="E353" s="15" t="s">
        <v>195</v>
      </c>
      <c r="F353" s="15" t="s">
        <v>27</v>
      </c>
      <c r="G353">
        <v>1</v>
      </c>
      <c r="H353" s="16">
        <v>1</v>
      </c>
      <c r="I353" s="16">
        <v>1</v>
      </c>
      <c r="J353" s="16">
        <v>3630</v>
      </c>
      <c r="K353" s="16">
        <v>0</v>
      </c>
      <c r="L353" s="16">
        <v>0</v>
      </c>
      <c r="M353" s="16">
        <f>IF(TableauB15[[#This Row],[ETP_FH]]&gt;0,IF(TableauB15[[#This Row],[ETP]]=TableauB15[[#This Row],[ETP_FH]],1,IF(TableauB15[[#This Row],[ETP]]=1,TableauB15[[#This Row],[ETP_FH]],IFERROR((TableauB15[[#This Row],[ETP_FH]]/TableauB15[[#This Row],[ETP]]),0)*1)),0)</f>
        <v>1</v>
      </c>
      <c r="N353" s="16">
        <f>IF(TableauB15[[#This Row],[ETP_FH]]&lt;0.001,0,1)</f>
        <v>1</v>
      </c>
      <c r="O35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3630</v>
      </c>
      <c r="P35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353" s="170" t="str">
        <f>_xll.Assistant.XL.RIK_AC("INF04__;INF04@E=0,S=1253,G=0,T=0,P=0:@R=A,S=1260,V={0}:R=B,S=1018,V={1}:R=C,S=1092,V={2}:R=D,S=1014,V={3}:R=E,S=1260,V={4}:",$C$2,$P$14,$C$4,$D353,$B353)</f>
        <v/>
      </c>
      <c r="R353" s="16" t="str">
        <f>_xll.Assistant.XL.RIK_AC("INF04__;INF04@E=0,S=42,G=0,T=0,P=0:@R=A,S=1260,V={0}:R=B,S=1018,V={1}:R=C,S=1092,V={2}:R=D,S=1014,V={3}:R=E,S=1260,V={4}:",$C$2,$R$14,$C$4,$D353,$B353)</f>
        <v/>
      </c>
      <c r="S353" s="16" t="str">
        <f>_xll.Assistant.XL.RIK_AC("INF04__;INF04@E=0,S=1064,G=0,T=0,P=0:@R=A,S=1260,V={0}:R=B,S=1018,V={1}:R=C,S=1092,V={2}:R=D,S=1014,V={3}:R=E,S=1260,V={4}:",$C$2,$R$14,$C$4,$D353,$B353)</f>
        <v/>
      </c>
      <c r="T353" s="16" t="str">
        <f>_xll.Assistant.XL.RIK_AC("INF04__;INF04@E=0,S=49,G=0,T=0,P=0:@R=A,S=1260,V={0}:R=B,S=1018,V={1}:R=C,S=1092,V={2}:R=D,S=1014,V={3}:R=E,S=1260,V={4}:R=F,S=48,V={5}:",$C$2,$R$14,$C$4,$D353,$B353,T$14)</f>
        <v>Catégorie 2</v>
      </c>
      <c r="U353" s="16" t="str">
        <f>_xll.Assistant.XL.RIK_AC("INF04__;INF04@E=0,S=1076,G=0,T=0,P=0:@R=A,S=1260,V={0}:R=B,S=1018,V={1}:R=C,S=1092,V={2}:R=D,S=1014,V={3}:R=E,S=1260,V={4}:",$C$2,$R$14,$C$4,$D353,$B353)</f>
        <v/>
      </c>
      <c r="V353" s="16">
        <f>IFERROR(IF(TableauB15[[#This Row],[Rémunération annuelle ETP]]&gt;0,SUM(1/COUNTIF(TableauB15[Nom et Prénom],TableauB15[Nom et Prénom])),0),0)</f>
        <v>8.3333333333333329E-2</v>
      </c>
      <c r="W35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4" spans="2:23" x14ac:dyDescent="0.3">
      <c r="B354" s="15" t="s">
        <v>151</v>
      </c>
      <c r="C354" s="15">
        <v>201810</v>
      </c>
      <c r="D354" s="15" t="s">
        <v>196</v>
      </c>
      <c r="E354" s="15" t="s">
        <v>197</v>
      </c>
      <c r="F354" s="15" t="s">
        <v>27</v>
      </c>
      <c r="G354">
        <v>1</v>
      </c>
      <c r="H354" s="16">
        <v>1</v>
      </c>
      <c r="I354" s="16">
        <v>1</v>
      </c>
      <c r="J354" s="16">
        <v>3740</v>
      </c>
      <c r="K354" s="16">
        <v>0</v>
      </c>
      <c r="L354" s="16">
        <v>0</v>
      </c>
      <c r="M354" s="16">
        <f>IF(TableauB15[[#This Row],[ETP_FH]]&gt;0,IF(TableauB15[[#This Row],[ETP]]=TableauB15[[#This Row],[ETP_FH]],1,IF(TableauB15[[#This Row],[ETP]]=1,TableauB15[[#This Row],[ETP_FH]],IFERROR((TableauB15[[#This Row],[ETP_FH]]/TableauB15[[#This Row],[ETP]]),0)*1)),0)</f>
        <v>1</v>
      </c>
      <c r="N354" s="16">
        <f>IF(TableauB15[[#This Row],[ETP_FH]]&lt;0.001,0,1)</f>
        <v>1</v>
      </c>
      <c r="O35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3740</v>
      </c>
      <c r="P35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354" s="170" t="str">
        <f>_xll.Assistant.XL.RIK_AC("INF04__;INF04@E=0,S=1253,G=0,T=0,P=0:@R=A,S=1260,V={0}:R=B,S=1018,V={1}:R=C,S=1092,V={2}:R=D,S=1014,V={3}:R=E,S=1260,V={4}:",$C$2,$P$14,$C$4,$D354,$B354)</f>
        <v/>
      </c>
      <c r="R354" s="16" t="str">
        <f>_xll.Assistant.XL.RIK_AC("INF04__;INF04@E=0,S=42,G=0,T=0,P=0:@R=A,S=1260,V={0}:R=B,S=1018,V={1}:R=C,S=1092,V={2}:R=D,S=1014,V={3}:R=E,S=1260,V={4}:",$C$2,$R$14,$C$4,$D354,$B354)</f>
        <v/>
      </c>
      <c r="S354" s="16" t="str">
        <f>_xll.Assistant.XL.RIK_AC("INF04__;INF04@E=0,S=1064,G=0,T=0,P=0:@R=A,S=1260,V={0}:R=B,S=1018,V={1}:R=C,S=1092,V={2}:R=D,S=1014,V={3}:R=E,S=1260,V={4}:",$C$2,$R$14,$C$4,$D354,$B354)</f>
        <v/>
      </c>
      <c r="T354" s="16" t="str">
        <f>_xll.Assistant.XL.RIK_AC("INF04__;INF04@E=0,S=49,G=0,T=0,P=0:@R=A,S=1260,V={0}:R=B,S=1018,V={1}:R=C,S=1092,V={2}:R=D,S=1014,V={3}:R=E,S=1260,V={4}:R=F,S=48,V={5}:",$C$2,$R$14,$C$4,$D354,$B354,T$14)</f>
        <v>Catégorie 2</v>
      </c>
      <c r="U354" s="16" t="str">
        <f>_xll.Assistant.XL.RIK_AC("INF04__;INF04@E=0,S=1076,G=0,T=0,P=0:@R=A,S=1260,V={0}:R=B,S=1018,V={1}:R=C,S=1092,V={2}:R=D,S=1014,V={3}:R=E,S=1260,V={4}:",$C$2,$R$14,$C$4,$D354,$B354)</f>
        <v/>
      </c>
      <c r="V354" s="16">
        <f>IFERROR(IF(TableauB15[[#This Row],[Rémunération annuelle ETP]]&gt;0,SUM(1/COUNTIF(TableauB15[Nom et Prénom],TableauB15[Nom et Prénom])),0),0)</f>
        <v>8.3333333333333329E-2</v>
      </c>
      <c r="W35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5" spans="2:23" x14ac:dyDescent="0.3">
      <c r="B355" s="15" t="s">
        <v>151</v>
      </c>
      <c r="C355" s="15">
        <v>201810</v>
      </c>
      <c r="D355" s="15" t="s">
        <v>198</v>
      </c>
      <c r="E355" s="15" t="s">
        <v>199</v>
      </c>
      <c r="F355" s="15" t="s">
        <v>27</v>
      </c>
      <c r="G355">
        <v>1</v>
      </c>
      <c r="H355" s="16">
        <v>1</v>
      </c>
      <c r="I355" s="16">
        <v>1</v>
      </c>
      <c r="J355" s="16">
        <v>3850</v>
      </c>
      <c r="K355" s="16">
        <v>0</v>
      </c>
      <c r="L355" s="16">
        <v>0</v>
      </c>
      <c r="M355" s="16">
        <f>IF(TableauB15[[#This Row],[ETP_FH]]&gt;0,IF(TableauB15[[#This Row],[ETP]]=TableauB15[[#This Row],[ETP_FH]],1,IF(TableauB15[[#This Row],[ETP]]=1,TableauB15[[#This Row],[ETP_FH]],IFERROR((TableauB15[[#This Row],[ETP_FH]]/TableauB15[[#This Row],[ETP]]),0)*1)),0)</f>
        <v>1</v>
      </c>
      <c r="N355" s="16">
        <f>IF(TableauB15[[#This Row],[ETP_FH]]&lt;0.001,0,1)</f>
        <v>1</v>
      </c>
      <c r="O35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3850</v>
      </c>
      <c r="P35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355" s="170" t="str">
        <f>_xll.Assistant.XL.RIK_AC("INF04__;INF04@E=0,S=1253,G=0,T=0,P=0:@R=A,S=1260,V={0}:R=B,S=1018,V={1}:R=C,S=1092,V={2}:R=D,S=1014,V={3}:R=E,S=1260,V={4}:",$C$2,$P$14,$C$4,$D355,$B355)</f>
        <v/>
      </c>
      <c r="R355" s="16" t="str">
        <f>_xll.Assistant.XL.RIK_AC("INF04__;INF04@E=0,S=42,G=0,T=0,P=0:@R=A,S=1260,V={0}:R=B,S=1018,V={1}:R=C,S=1092,V={2}:R=D,S=1014,V={3}:R=E,S=1260,V={4}:",$C$2,$R$14,$C$4,$D355,$B355)</f>
        <v/>
      </c>
      <c r="S355" s="16" t="str">
        <f>_xll.Assistant.XL.RIK_AC("INF04__;INF04@E=0,S=1064,G=0,T=0,P=0:@R=A,S=1260,V={0}:R=B,S=1018,V={1}:R=C,S=1092,V={2}:R=D,S=1014,V={3}:R=E,S=1260,V={4}:",$C$2,$R$14,$C$4,$D355,$B355)</f>
        <v/>
      </c>
      <c r="T355" s="16" t="str">
        <f>_xll.Assistant.XL.RIK_AC("INF04__;INF04@E=0,S=49,G=0,T=0,P=0:@R=A,S=1260,V={0}:R=B,S=1018,V={1}:R=C,S=1092,V={2}:R=D,S=1014,V={3}:R=E,S=1260,V={4}:R=F,S=48,V={5}:",$C$2,$R$14,$C$4,$D355,$B355,T$14)</f>
        <v>Catégorie 4</v>
      </c>
      <c r="U355" s="16" t="str">
        <f>_xll.Assistant.XL.RIK_AC("INF04__;INF04@E=0,S=1076,G=0,T=0,P=0:@R=A,S=1260,V={0}:R=B,S=1018,V={1}:R=C,S=1092,V={2}:R=D,S=1014,V={3}:R=E,S=1260,V={4}:",$C$2,$R$14,$C$4,$D355,$B355)</f>
        <v/>
      </c>
      <c r="V355" s="16">
        <f>IFERROR(IF(TableauB15[[#This Row],[Rémunération annuelle ETP]]&gt;0,SUM(1/COUNTIF(TableauB15[Nom et Prénom],TableauB15[Nom et Prénom])),0),0)</f>
        <v>8.3333333333333329E-2</v>
      </c>
      <c r="W35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6" spans="2:23" x14ac:dyDescent="0.3">
      <c r="B356" s="15" t="s">
        <v>151</v>
      </c>
      <c r="C356" s="15">
        <v>201810</v>
      </c>
      <c r="D356" s="15" t="s">
        <v>200</v>
      </c>
      <c r="E356" s="15" t="s">
        <v>201</v>
      </c>
      <c r="F356" s="15" t="s">
        <v>28</v>
      </c>
      <c r="G356">
        <v>1</v>
      </c>
      <c r="H356" s="16">
        <v>1</v>
      </c>
      <c r="I356" s="16">
        <v>1</v>
      </c>
      <c r="J356" s="16">
        <v>1430</v>
      </c>
      <c r="K356" s="16">
        <v>0</v>
      </c>
      <c r="L356" s="16">
        <v>0</v>
      </c>
      <c r="M356" s="16">
        <f>IF(TableauB15[[#This Row],[ETP_FH]]&gt;0,IF(TableauB15[[#This Row],[ETP]]=TableauB15[[#This Row],[ETP_FH]],1,IF(TableauB15[[#This Row],[ETP]]=1,TableauB15[[#This Row],[ETP_FH]],IFERROR((TableauB15[[#This Row],[ETP_FH]]/TableauB15[[#This Row],[ETP]]),0)*1)),0)</f>
        <v>1</v>
      </c>
      <c r="N356" s="16">
        <f>IF(TableauB15[[#This Row],[ETP_FH]]&lt;0.001,0,1)</f>
        <v>1</v>
      </c>
      <c r="O35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1430</v>
      </c>
      <c r="P35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356" s="170" t="str">
        <f>_xll.Assistant.XL.RIK_AC("INF04__;INF04@E=0,S=1253,G=0,T=0,P=0:@R=A,S=1260,V={0}:R=B,S=1018,V={1}:R=C,S=1092,V={2}:R=D,S=1014,V={3}:R=E,S=1260,V={4}:",$C$2,$P$14,$C$4,$D356,$B356)</f>
        <v/>
      </c>
      <c r="R356" s="16" t="str">
        <f>_xll.Assistant.XL.RIK_AC("INF04__;INF04@E=0,S=42,G=0,T=0,P=0:@R=A,S=1260,V={0}:R=B,S=1018,V={1}:R=C,S=1092,V={2}:R=D,S=1014,V={3}:R=E,S=1260,V={4}:",$C$2,$R$14,$C$4,$D356,$B356)</f>
        <v/>
      </c>
      <c r="S356" s="16" t="str">
        <f>_xll.Assistant.XL.RIK_AC("INF04__;INF04@E=0,S=1064,G=0,T=0,P=0:@R=A,S=1260,V={0}:R=B,S=1018,V={1}:R=C,S=1092,V={2}:R=D,S=1014,V={3}:R=E,S=1260,V={4}:",$C$2,$R$14,$C$4,$D356,$B356)</f>
        <v/>
      </c>
      <c r="T356" s="16" t="str">
        <f>_xll.Assistant.XL.RIK_AC("INF04__;INF04@E=0,S=49,G=0,T=0,P=0:@R=A,S=1260,V={0}:R=B,S=1018,V={1}:R=C,S=1092,V={2}:R=D,S=1014,V={3}:R=E,S=1260,V={4}:R=F,S=48,V={5}:",$C$2,$R$14,$C$4,$D356,$B356,T$14)</f>
        <v>Catégorie 0</v>
      </c>
      <c r="U356" s="16" t="str">
        <f>_xll.Assistant.XL.RIK_AC("INF04__;INF04@E=0,S=1076,G=0,T=0,P=0:@R=A,S=1260,V={0}:R=B,S=1018,V={1}:R=C,S=1092,V={2}:R=D,S=1014,V={3}:R=E,S=1260,V={4}:",$C$2,$R$14,$C$4,$D356,$B356)</f>
        <v/>
      </c>
      <c r="V356" s="16">
        <f>IFERROR(IF(TableauB15[[#This Row],[Rémunération annuelle ETP]]&gt;0,SUM(1/COUNTIF(TableauB15[Nom et Prénom],TableauB15[Nom et Prénom])),0),0)</f>
        <v>8.3333333333333329E-2</v>
      </c>
      <c r="W35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7" spans="2:23" x14ac:dyDescent="0.3">
      <c r="B357" s="15" t="s">
        <v>151</v>
      </c>
      <c r="C357" s="15">
        <v>201810</v>
      </c>
      <c r="D357" s="15" t="s">
        <v>202</v>
      </c>
      <c r="E357" s="15" t="s">
        <v>203</v>
      </c>
      <c r="F357" s="15" t="s">
        <v>27</v>
      </c>
      <c r="G357">
        <v>1</v>
      </c>
      <c r="H357" s="16">
        <v>1</v>
      </c>
      <c r="I357" s="16">
        <v>1</v>
      </c>
      <c r="J357" s="16">
        <v>1210</v>
      </c>
      <c r="K357" s="16">
        <v>0</v>
      </c>
      <c r="L357" s="16">
        <v>0</v>
      </c>
      <c r="M357" s="16">
        <f>IF(TableauB15[[#This Row],[ETP_FH]]&gt;0,IF(TableauB15[[#This Row],[ETP]]=TableauB15[[#This Row],[ETP_FH]],1,IF(TableauB15[[#This Row],[ETP]]=1,TableauB15[[#This Row],[ETP_FH]],IFERROR((TableauB15[[#This Row],[ETP_FH]]/TableauB15[[#This Row],[ETP]]),0)*1)),0)</f>
        <v>1</v>
      </c>
      <c r="N357" s="16">
        <f>IF(TableauB15[[#This Row],[ETP_FH]]&lt;0.001,0,1)</f>
        <v>1</v>
      </c>
      <c r="O35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5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357" s="170" t="str">
        <f>_xll.Assistant.XL.RIK_AC("INF04__;INF04@E=0,S=1253,G=0,T=0,P=0:@R=A,S=1260,V={0}:R=B,S=1018,V={1}:R=C,S=1092,V={2}:R=D,S=1014,V={3}:R=E,S=1260,V={4}:",$C$2,$P$14,$C$4,$D357,$B357)</f>
        <v/>
      </c>
      <c r="R357" s="16" t="str">
        <f>_xll.Assistant.XL.RIK_AC("INF04__;INF04@E=0,S=42,G=0,T=0,P=0:@R=A,S=1260,V={0}:R=B,S=1018,V={1}:R=C,S=1092,V={2}:R=D,S=1014,V={3}:R=E,S=1260,V={4}:",$C$2,$R$14,$C$4,$D357,$B357)</f>
        <v/>
      </c>
      <c r="S357" s="16" t="str">
        <f>_xll.Assistant.XL.RIK_AC("INF04__;INF04@E=0,S=1064,G=0,T=0,P=0:@R=A,S=1260,V={0}:R=B,S=1018,V={1}:R=C,S=1092,V={2}:R=D,S=1014,V={3}:R=E,S=1260,V={4}:",$C$2,$R$14,$C$4,$D357,$B357)</f>
        <v/>
      </c>
      <c r="T357" s="16" t="str">
        <f>_xll.Assistant.XL.RIK_AC("INF04__;INF04@E=0,S=49,G=0,T=0,P=0:@R=A,S=1260,V={0}:R=B,S=1018,V={1}:R=C,S=1092,V={2}:R=D,S=1014,V={3}:R=E,S=1260,V={4}:R=F,S=48,V={5}:",$C$2,$R$14,$C$4,$D357,$B357,T$14)</f>
        <v>Catégorie 0</v>
      </c>
      <c r="U357" s="16" t="str">
        <f>_xll.Assistant.XL.RIK_AC("INF04__;INF04@E=0,S=1076,G=0,T=0,P=0:@R=A,S=1260,V={0}:R=B,S=1018,V={1}:R=C,S=1092,V={2}:R=D,S=1014,V={3}:R=E,S=1260,V={4}:",$C$2,$R$14,$C$4,$D357,$B357)</f>
        <v/>
      </c>
      <c r="V357" s="16">
        <f>IFERROR(IF(TableauB15[[#This Row],[Rémunération annuelle ETP]]&gt;0,SUM(1/COUNTIF(TableauB15[Nom et Prénom],TableauB15[Nom et Prénom])),0),0)</f>
        <v>8.3333333333333329E-2</v>
      </c>
      <c r="W35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8" spans="2:23" x14ac:dyDescent="0.3">
      <c r="B358" s="15" t="s">
        <v>151</v>
      </c>
      <c r="C358" s="15">
        <v>201810</v>
      </c>
      <c r="D358" s="15" t="s">
        <v>204</v>
      </c>
      <c r="E358" s="15" t="s">
        <v>205</v>
      </c>
      <c r="F358" s="15" t="s">
        <v>28</v>
      </c>
      <c r="G358">
        <v>1</v>
      </c>
      <c r="H358" s="16">
        <v>0.8</v>
      </c>
      <c r="I358" s="16">
        <v>0.8</v>
      </c>
      <c r="J358" s="16">
        <v>1540</v>
      </c>
      <c r="K358" s="16">
        <v>0</v>
      </c>
      <c r="L358" s="16">
        <v>0</v>
      </c>
      <c r="M358" s="16">
        <f>IF(TableauB15[[#This Row],[ETP_FH]]&gt;0,IF(TableauB15[[#This Row],[ETP]]=TableauB15[[#This Row],[ETP_FH]],1,IF(TableauB15[[#This Row],[ETP]]=1,TableauB15[[#This Row],[ETP_FH]],IFERROR((TableauB15[[#This Row],[ETP_FH]]/TableauB15[[#This Row],[ETP]]),0)*1)),0)</f>
        <v>1</v>
      </c>
      <c r="N358" s="16">
        <f>IF(TableauB15[[#This Row],[ETP_FH]]&lt;0.001,0,1)</f>
        <v>1</v>
      </c>
      <c r="O35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1925</v>
      </c>
      <c r="P35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358" s="170" t="str">
        <f>_xll.Assistant.XL.RIK_AC("INF04__;INF04@E=0,S=1253,G=0,T=0,P=0:@R=A,S=1260,V={0}:R=B,S=1018,V={1}:R=C,S=1092,V={2}:R=D,S=1014,V={3}:R=E,S=1260,V={4}:",$C$2,$P$14,$C$4,$D358,$B358)</f>
        <v/>
      </c>
      <c r="R358" s="16" t="str">
        <f>_xll.Assistant.XL.RIK_AC("INF04__;INF04@E=0,S=42,G=0,T=0,P=0:@R=A,S=1260,V={0}:R=B,S=1018,V={1}:R=C,S=1092,V={2}:R=D,S=1014,V={3}:R=E,S=1260,V={4}:",$C$2,$R$14,$C$4,$D358,$B358)</f>
        <v/>
      </c>
      <c r="S358" s="16" t="str">
        <f>_xll.Assistant.XL.RIK_AC("INF04__;INF04@E=0,S=1064,G=0,T=0,P=0:@R=A,S=1260,V={0}:R=B,S=1018,V={1}:R=C,S=1092,V={2}:R=D,S=1014,V={3}:R=E,S=1260,V={4}:",$C$2,$R$14,$C$4,$D358,$B358)</f>
        <v/>
      </c>
      <c r="T358" s="16" t="str">
        <f>_xll.Assistant.XL.RIK_AC("INF04__;INF04@E=0,S=49,G=0,T=0,P=0:@R=A,S=1260,V={0}:R=B,S=1018,V={1}:R=C,S=1092,V={2}:R=D,S=1014,V={3}:R=E,S=1260,V={4}:R=F,S=48,V={5}:",$C$2,$R$14,$C$4,$D358,$B358,T$14)</f>
        <v>Catégorie 1</v>
      </c>
      <c r="U358" s="16" t="str">
        <f>_xll.Assistant.XL.RIK_AC("INF04__;INF04@E=0,S=1076,G=0,T=0,P=0:@R=A,S=1260,V={0}:R=B,S=1018,V={1}:R=C,S=1092,V={2}:R=D,S=1014,V={3}:R=E,S=1260,V={4}:",$C$2,$R$14,$C$4,$D358,$B358)</f>
        <v/>
      </c>
      <c r="V358" s="16">
        <f>IFERROR(IF(TableauB15[[#This Row],[Rémunération annuelle ETP]]&gt;0,SUM(1/COUNTIF(TableauB15[Nom et Prénom],TableauB15[Nom et Prénom])),0),0)</f>
        <v>8.3333333333333329E-2</v>
      </c>
      <c r="W35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59" spans="2:23" x14ac:dyDescent="0.3">
      <c r="B359" s="15" t="s">
        <v>151</v>
      </c>
      <c r="C359" s="15">
        <v>201810</v>
      </c>
      <c r="D359" s="15" t="s">
        <v>247</v>
      </c>
      <c r="E359" s="15" t="s">
        <v>248</v>
      </c>
      <c r="F359" s="15" t="s">
        <v>28</v>
      </c>
      <c r="G359">
        <v>1</v>
      </c>
      <c r="H359" s="16">
        <v>0.2</v>
      </c>
      <c r="I359" s="16">
        <v>0.2</v>
      </c>
      <c r="J359" s="16">
        <v>500</v>
      </c>
      <c r="K359" s="16">
        <v>0</v>
      </c>
      <c r="L359" s="16">
        <v>0</v>
      </c>
      <c r="M359" s="16">
        <f>IF(TableauB15[[#This Row],[ETP_FH]]&gt;0,IF(TableauB15[[#This Row],[ETP]]=TableauB15[[#This Row],[ETP_FH]],1,IF(TableauB15[[#This Row],[ETP]]=1,TableauB15[[#This Row],[ETP_FH]],IFERROR((TableauB15[[#This Row],[ETP_FH]]/TableauB15[[#This Row],[ETP]]),0)*1)),0)</f>
        <v>1</v>
      </c>
      <c r="N359" s="16">
        <f>IF(TableauB15[[#This Row],[ETP_FH]]&lt;0.001,0,1)</f>
        <v>1</v>
      </c>
      <c r="O35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5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359" s="170" t="str">
        <f>_xll.Assistant.XL.RIK_AC("INF04__;INF04@E=0,S=1253,G=0,T=0,P=0:@R=A,S=1260,V={0}:R=B,S=1018,V={1}:R=C,S=1092,V={2}:R=D,S=1014,V={3}:R=E,S=1260,V={4}:",$C$2,$P$14,$C$4,$D359,$B359)</f>
        <v/>
      </c>
      <c r="R359" s="16" t="str">
        <f>_xll.Assistant.XL.RIK_AC("INF04__;INF04@E=0,S=42,G=0,T=0,P=0:@R=A,S=1260,V={0}:R=B,S=1018,V={1}:R=C,S=1092,V={2}:R=D,S=1014,V={3}:R=E,S=1260,V={4}:",$C$2,$R$14,$C$4,$D359,$B359)</f>
        <v/>
      </c>
      <c r="S359" s="16" t="str">
        <f>_xll.Assistant.XL.RIK_AC("INF04__;INF04@E=0,S=1064,G=0,T=0,P=0:@R=A,S=1260,V={0}:R=B,S=1018,V={1}:R=C,S=1092,V={2}:R=D,S=1014,V={3}:R=E,S=1260,V={4}:",$C$2,$R$14,$C$4,$D359,$B359)</f>
        <v/>
      </c>
      <c r="T359" s="16" t="str">
        <f>_xll.Assistant.XL.RIK_AC("INF04__;INF04@E=0,S=49,G=0,T=0,P=0:@R=A,S=1260,V={0}:R=B,S=1018,V={1}:R=C,S=1092,V={2}:R=D,S=1014,V={3}:R=E,S=1260,V={4}:R=F,S=48,V={5}:",$C$2,$R$14,$C$4,$D359,$B359,T$14)</f>
        <v>Catégorie 0</v>
      </c>
      <c r="U359" s="16" t="str">
        <f>_xll.Assistant.XL.RIK_AC("INF04__;INF04@E=0,S=1076,G=0,T=0,P=0:@R=A,S=1260,V={0}:R=B,S=1018,V={1}:R=C,S=1092,V={2}:R=D,S=1014,V={3}:R=E,S=1260,V={4}:",$C$2,$R$14,$C$4,$D359,$B359)</f>
        <v/>
      </c>
      <c r="V359" s="16">
        <f>IFERROR(IF(TableauB15[[#This Row],[Rémunération annuelle ETP]]&gt;0,SUM(1/COUNTIF(TableauB15[Nom et Prénom],TableauB15[Nom et Prénom])),0),0)</f>
        <v>0.14285714285714285</v>
      </c>
      <c r="W35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0" spans="2:23" x14ac:dyDescent="0.3">
      <c r="B360" s="15" t="s">
        <v>151</v>
      </c>
      <c r="C360" s="15">
        <v>201810</v>
      </c>
      <c r="D360" s="15" t="s">
        <v>249</v>
      </c>
      <c r="E360" s="15" t="s">
        <v>250</v>
      </c>
      <c r="F360" s="15" t="s">
        <v>27</v>
      </c>
      <c r="G360">
        <v>1</v>
      </c>
      <c r="H360" s="16">
        <v>0.3</v>
      </c>
      <c r="I360" s="16">
        <v>0.3</v>
      </c>
      <c r="J360" s="16">
        <v>800</v>
      </c>
      <c r="K360" s="16">
        <v>0</v>
      </c>
      <c r="L360" s="16">
        <v>0</v>
      </c>
      <c r="M360" s="16">
        <f>IF(TableauB15[[#This Row],[ETP_FH]]&gt;0,IF(TableauB15[[#This Row],[ETP]]=TableauB15[[#This Row],[ETP_FH]],1,IF(TableauB15[[#This Row],[ETP]]=1,TableauB15[[#This Row],[ETP_FH]],IFERROR((TableauB15[[#This Row],[ETP_FH]]/TableauB15[[#This Row],[ETP]]),0)*1)),0)</f>
        <v>1</v>
      </c>
      <c r="N360" s="16">
        <f>IF(TableauB15[[#This Row],[ETP_FH]]&lt;0.001,0,1)</f>
        <v>1</v>
      </c>
      <c r="O36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2666.666666666667</v>
      </c>
      <c r="P36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360" s="170" t="str">
        <f>_xll.Assistant.XL.RIK_AC("INF04__;INF04@E=0,S=1253,G=0,T=0,P=0:@R=A,S=1260,V={0}:R=B,S=1018,V={1}:R=C,S=1092,V={2}:R=D,S=1014,V={3}:R=E,S=1260,V={4}:",$C$2,$P$14,$C$4,$D360,$B360)</f>
        <v/>
      </c>
      <c r="R360" s="16" t="str">
        <f>_xll.Assistant.XL.RIK_AC("INF04__;INF04@E=0,S=42,G=0,T=0,P=0:@R=A,S=1260,V={0}:R=B,S=1018,V={1}:R=C,S=1092,V={2}:R=D,S=1014,V={3}:R=E,S=1260,V={4}:",$C$2,$R$14,$C$4,$D360,$B360)</f>
        <v/>
      </c>
      <c r="S360" s="16" t="str">
        <f>_xll.Assistant.XL.RIK_AC("INF04__;INF04@E=0,S=1064,G=0,T=0,P=0:@R=A,S=1260,V={0}:R=B,S=1018,V={1}:R=C,S=1092,V={2}:R=D,S=1014,V={3}:R=E,S=1260,V={4}:",$C$2,$R$14,$C$4,$D360,$B360)</f>
        <v/>
      </c>
      <c r="T360" s="16" t="str">
        <f>_xll.Assistant.XL.RIK_AC("INF04__;INF04@E=0,S=49,G=0,T=0,P=0:@R=A,S=1260,V={0}:R=B,S=1018,V={1}:R=C,S=1092,V={2}:R=D,S=1014,V={3}:R=E,S=1260,V={4}:R=F,S=48,V={5}:",$C$2,$R$14,$C$4,$D360,$B360,T$14)</f>
        <v>Catégorie 0</v>
      </c>
      <c r="U360" s="16" t="str">
        <f>_xll.Assistant.XL.RIK_AC("INF04__;INF04@E=0,S=1076,G=0,T=0,P=0:@R=A,S=1260,V={0}:R=B,S=1018,V={1}:R=C,S=1092,V={2}:R=D,S=1014,V={3}:R=E,S=1260,V={4}:",$C$2,$R$14,$C$4,$D360,$B360)</f>
        <v/>
      </c>
      <c r="V360" s="16">
        <f>IFERROR(IF(TableauB15[[#This Row],[Rémunération annuelle ETP]]&gt;0,SUM(1/COUNTIF(TableauB15[Nom et Prénom],TableauB15[Nom et Prénom])),0),0)</f>
        <v>0.14285714285714285</v>
      </c>
      <c r="W36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1" spans="2:23" x14ac:dyDescent="0.3">
      <c r="B361" s="15" t="s">
        <v>151</v>
      </c>
      <c r="C361" s="15">
        <v>201810</v>
      </c>
      <c r="D361" s="15" t="s">
        <v>251</v>
      </c>
      <c r="E361" s="15" t="s">
        <v>252</v>
      </c>
      <c r="F361" s="15" t="s">
        <v>28</v>
      </c>
      <c r="G361">
        <v>1</v>
      </c>
      <c r="H361" s="16">
        <v>0.2</v>
      </c>
      <c r="I361" s="16">
        <v>0.2</v>
      </c>
      <c r="J361" s="16">
        <v>500</v>
      </c>
      <c r="K361" s="16">
        <v>0</v>
      </c>
      <c r="L361" s="16">
        <v>0</v>
      </c>
      <c r="M361" s="16">
        <f>IF(TableauB15[[#This Row],[ETP_FH]]&gt;0,IF(TableauB15[[#This Row],[ETP]]=TableauB15[[#This Row],[ETP_FH]],1,IF(TableauB15[[#This Row],[ETP]]=1,TableauB15[[#This Row],[ETP_FH]],IFERROR((TableauB15[[#This Row],[ETP_FH]]/TableauB15[[#This Row],[ETP]]),0)*1)),0)</f>
        <v>1</v>
      </c>
      <c r="N361" s="16">
        <f>IF(TableauB15[[#This Row],[ETP_FH]]&lt;0.001,0,1)</f>
        <v>1</v>
      </c>
      <c r="O36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6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361" s="170" t="str">
        <f>_xll.Assistant.XL.RIK_AC("INF04__;INF04@E=0,S=1253,G=0,T=0,P=0:@R=A,S=1260,V={0}:R=B,S=1018,V={1}:R=C,S=1092,V={2}:R=D,S=1014,V={3}:R=E,S=1260,V={4}:",$C$2,$P$14,$C$4,$D361,$B361)</f>
        <v/>
      </c>
      <c r="R361" s="16" t="str">
        <f>_xll.Assistant.XL.RIK_AC("INF04__;INF04@E=0,S=42,G=0,T=0,P=0:@R=A,S=1260,V={0}:R=B,S=1018,V={1}:R=C,S=1092,V={2}:R=D,S=1014,V={3}:R=E,S=1260,V={4}:",$C$2,$R$14,$C$4,$D361,$B361)</f>
        <v/>
      </c>
      <c r="S361" s="16" t="str">
        <f>_xll.Assistant.XL.RIK_AC("INF04__;INF04@E=0,S=1064,G=0,T=0,P=0:@R=A,S=1260,V={0}:R=B,S=1018,V={1}:R=C,S=1092,V={2}:R=D,S=1014,V={3}:R=E,S=1260,V={4}:",$C$2,$R$14,$C$4,$D361,$B361)</f>
        <v/>
      </c>
      <c r="T361" s="16" t="str">
        <f>_xll.Assistant.XL.RIK_AC("INF04__;INF04@E=0,S=49,G=0,T=0,P=0:@R=A,S=1260,V={0}:R=B,S=1018,V={1}:R=C,S=1092,V={2}:R=D,S=1014,V={3}:R=E,S=1260,V={4}:R=F,S=48,V={5}:",$C$2,$R$14,$C$4,$D361,$B361,T$14)</f>
        <v>Catégorie 0</v>
      </c>
      <c r="U361" s="16" t="str">
        <f>_xll.Assistant.XL.RIK_AC("INF04__;INF04@E=0,S=1076,G=0,T=0,P=0:@R=A,S=1260,V={0}:R=B,S=1018,V={1}:R=C,S=1092,V={2}:R=D,S=1014,V={3}:R=E,S=1260,V={4}:",$C$2,$R$14,$C$4,$D361,$B361)</f>
        <v/>
      </c>
      <c r="V361" s="16">
        <f>IFERROR(IF(TableauB15[[#This Row],[Rémunération annuelle ETP]]&gt;0,SUM(1/COUNTIF(TableauB15[Nom et Prénom],TableauB15[Nom et Prénom])),0),0)</f>
        <v>0.14285714285714285</v>
      </c>
      <c r="W36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2" spans="2:23" x14ac:dyDescent="0.3">
      <c r="B362" s="15" t="s">
        <v>151</v>
      </c>
      <c r="C362" s="15">
        <v>201810</v>
      </c>
      <c r="D362" s="15" t="s">
        <v>206</v>
      </c>
      <c r="E362" s="15" t="s">
        <v>207</v>
      </c>
      <c r="F362" s="15" t="s">
        <v>28</v>
      </c>
      <c r="G362">
        <v>1</v>
      </c>
      <c r="H362" s="16">
        <v>1</v>
      </c>
      <c r="I362" s="16">
        <v>1</v>
      </c>
      <c r="J362" s="16">
        <v>1650</v>
      </c>
      <c r="K362" s="16">
        <v>0</v>
      </c>
      <c r="L362" s="16">
        <v>0</v>
      </c>
      <c r="M362" s="16">
        <f>IF(TableauB15[[#This Row],[ETP_FH]]&gt;0,IF(TableauB15[[#This Row],[ETP]]=TableauB15[[#This Row],[ETP_FH]],1,IF(TableauB15[[#This Row],[ETP]]=1,TableauB15[[#This Row],[ETP_FH]],IFERROR((TableauB15[[#This Row],[ETP_FH]]/TableauB15[[#This Row],[ETP]]),0)*1)),0)</f>
        <v>1</v>
      </c>
      <c r="N362" s="16">
        <f>IF(TableauB15[[#This Row],[ETP_FH]]&lt;0.001,0,1)</f>
        <v>1</v>
      </c>
      <c r="O36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36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362" s="170" t="str">
        <f>_xll.Assistant.XL.RIK_AC("INF04__;INF04@E=0,S=1253,G=0,T=0,P=0:@R=A,S=1260,V={0}:R=B,S=1018,V={1}:R=C,S=1092,V={2}:R=D,S=1014,V={3}:R=E,S=1260,V={4}:",$C$2,$P$14,$C$4,$D362,$B362)</f>
        <v/>
      </c>
      <c r="R362" s="16" t="str">
        <f>_xll.Assistant.XL.RIK_AC("INF04__;INF04@E=0,S=42,G=0,T=0,P=0:@R=A,S=1260,V={0}:R=B,S=1018,V={1}:R=C,S=1092,V={2}:R=D,S=1014,V={3}:R=E,S=1260,V={4}:",$C$2,$R$14,$C$4,$D362,$B362)</f>
        <v/>
      </c>
      <c r="S362" s="16" t="str">
        <f>_xll.Assistant.XL.RIK_AC("INF04__;INF04@E=0,S=1064,G=0,T=0,P=0:@R=A,S=1260,V={0}:R=B,S=1018,V={1}:R=C,S=1092,V={2}:R=D,S=1014,V={3}:R=E,S=1260,V={4}:",$C$2,$R$14,$C$4,$D362,$B362)</f>
        <v/>
      </c>
      <c r="T362" s="16" t="str">
        <f>_xll.Assistant.XL.RIK_AC("INF04__;INF04@E=0,S=49,G=0,T=0,P=0:@R=A,S=1260,V={0}:R=B,S=1018,V={1}:R=C,S=1092,V={2}:R=D,S=1014,V={3}:R=E,S=1260,V={4}:R=F,S=48,V={5}:",$C$2,$R$14,$C$4,$D362,$B362,T$14)</f>
        <v>Catégorie 1</v>
      </c>
      <c r="U362" s="16" t="str">
        <f>_xll.Assistant.XL.RIK_AC("INF04__;INF04@E=0,S=1076,G=0,T=0,P=0:@R=A,S=1260,V={0}:R=B,S=1018,V={1}:R=C,S=1092,V={2}:R=D,S=1014,V={3}:R=E,S=1260,V={4}:",$C$2,$R$14,$C$4,$D362,$B362)</f>
        <v/>
      </c>
      <c r="V362" s="16">
        <f>IFERROR(IF(TableauB15[[#This Row],[Rémunération annuelle ETP]]&gt;0,SUM(1/COUNTIF(TableauB15[Nom et Prénom],TableauB15[Nom et Prénom])),0),0)</f>
        <v>8.3333333333333329E-2</v>
      </c>
      <c r="W36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3" spans="2:23" x14ac:dyDescent="0.3">
      <c r="B363" s="15" t="s">
        <v>151</v>
      </c>
      <c r="C363" s="15">
        <v>201810</v>
      </c>
      <c r="D363" s="15" t="s">
        <v>208</v>
      </c>
      <c r="E363" s="15" t="s">
        <v>209</v>
      </c>
      <c r="F363" s="15" t="s">
        <v>28</v>
      </c>
      <c r="G363">
        <v>1</v>
      </c>
      <c r="H363" s="16">
        <v>1</v>
      </c>
      <c r="I363" s="16">
        <v>3.5795454545460749E-4</v>
      </c>
      <c r="J363" s="16">
        <v>1760</v>
      </c>
      <c r="K363" s="16">
        <v>0</v>
      </c>
      <c r="L363" s="16">
        <v>0</v>
      </c>
      <c r="M363" s="16">
        <f>IF(TableauB15[[#This Row],[ETP_FH]]&gt;0,IF(TableauB15[[#This Row],[ETP]]=TableauB15[[#This Row],[ETP_FH]],1,IF(TableauB15[[#This Row],[ETP]]=1,TableauB15[[#This Row],[ETP_FH]],IFERROR((TableauB15[[#This Row],[ETP_FH]]/TableauB15[[#This Row],[ETP]]),0)*1)),0)</f>
        <v>3.5795454545460749E-4</v>
      </c>
      <c r="N363" s="16">
        <f>IF(TableauB15[[#This Row],[ETP_FH]]&lt;0.001,0,1)</f>
        <v>0</v>
      </c>
      <c r="O36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36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363" s="170" t="str">
        <f>_xll.Assistant.XL.RIK_AC("INF04__;INF04@E=0,S=1253,G=0,T=0,P=0:@R=A,S=1260,V={0}:R=B,S=1018,V={1}:R=C,S=1092,V={2}:R=D,S=1014,V={3}:R=E,S=1260,V={4}:",$C$2,$P$14,$C$4,$D363,$B363)</f>
        <v/>
      </c>
      <c r="R363" s="16" t="str">
        <f>_xll.Assistant.XL.RIK_AC("INF04__;INF04@E=0,S=42,G=0,T=0,P=0:@R=A,S=1260,V={0}:R=B,S=1018,V={1}:R=C,S=1092,V={2}:R=D,S=1014,V={3}:R=E,S=1260,V={4}:",$C$2,$R$14,$C$4,$D363,$B363)</f>
        <v/>
      </c>
      <c r="S363" s="16" t="str">
        <f>_xll.Assistant.XL.RIK_AC("INF04__;INF04@E=0,S=1064,G=0,T=0,P=0:@R=A,S=1260,V={0}:R=B,S=1018,V={1}:R=C,S=1092,V={2}:R=D,S=1014,V={3}:R=E,S=1260,V={4}:",$C$2,$R$14,$C$4,$D363,$B363)</f>
        <v/>
      </c>
      <c r="T363" s="16" t="str">
        <f>_xll.Assistant.XL.RIK_AC("INF04__;INF04@E=0,S=49,G=0,T=0,P=0:@R=A,S=1260,V={0}:R=B,S=1018,V={1}:R=C,S=1092,V={2}:R=D,S=1014,V={3}:R=E,S=1260,V={4}:R=F,S=48,V={5}:",$C$2,$R$14,$C$4,$D363,$B363,T$14)</f>
        <v>Catégorie 0</v>
      </c>
      <c r="U363" s="16" t="str">
        <f>_xll.Assistant.XL.RIK_AC("INF04__;INF04@E=0,S=1076,G=0,T=0,P=0:@R=A,S=1260,V={0}:R=B,S=1018,V={1}:R=C,S=1092,V={2}:R=D,S=1014,V={3}:R=E,S=1260,V={4}:",$C$2,$R$14,$C$4,$D363,$B363)</f>
        <v/>
      </c>
      <c r="V363" s="16">
        <f>IFERROR(IF(TableauB15[[#This Row],[Rémunération annuelle ETP]]&gt;0,SUM(1/COUNTIF(TableauB15[Nom et Prénom],TableauB15[Nom et Prénom])),0),0)</f>
        <v>8.3333333333333329E-2</v>
      </c>
      <c r="W36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4" spans="2:23" x14ac:dyDescent="0.3">
      <c r="B364" s="15" t="s">
        <v>151</v>
      </c>
      <c r="C364" s="15">
        <v>201810</v>
      </c>
      <c r="D364" s="15" t="s">
        <v>210</v>
      </c>
      <c r="E364" s="15" t="s">
        <v>211</v>
      </c>
      <c r="F364" s="15" t="s">
        <v>27</v>
      </c>
      <c r="G364">
        <v>1</v>
      </c>
      <c r="H364" s="16">
        <v>1</v>
      </c>
      <c r="I364" s="16">
        <v>1</v>
      </c>
      <c r="J364" s="16">
        <v>1870</v>
      </c>
      <c r="K364" s="16">
        <v>0</v>
      </c>
      <c r="L364" s="16">
        <v>0</v>
      </c>
      <c r="M364" s="16">
        <f>IF(TableauB15[[#This Row],[ETP_FH]]&gt;0,IF(TableauB15[[#This Row],[ETP]]=TableauB15[[#This Row],[ETP_FH]],1,IF(TableauB15[[#This Row],[ETP]]=1,TableauB15[[#This Row],[ETP_FH]],IFERROR((TableauB15[[#This Row],[ETP_FH]]/TableauB15[[#This Row],[ETP]]),0)*1)),0)</f>
        <v>1</v>
      </c>
      <c r="N364" s="16">
        <f>IF(TableauB15[[#This Row],[ETP_FH]]&lt;0.001,0,1)</f>
        <v>1</v>
      </c>
      <c r="O36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1870</v>
      </c>
      <c r="P36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364" s="170" t="str">
        <f>_xll.Assistant.XL.RIK_AC("INF04__;INF04@E=0,S=1253,G=0,T=0,P=0:@R=A,S=1260,V={0}:R=B,S=1018,V={1}:R=C,S=1092,V={2}:R=D,S=1014,V={3}:R=E,S=1260,V={4}:",$C$2,$P$14,$C$4,$D364,$B364)</f>
        <v/>
      </c>
      <c r="R364" s="16" t="str">
        <f>_xll.Assistant.XL.RIK_AC("INF04__;INF04@E=0,S=42,G=0,T=0,P=0:@R=A,S=1260,V={0}:R=B,S=1018,V={1}:R=C,S=1092,V={2}:R=D,S=1014,V={3}:R=E,S=1260,V={4}:",$C$2,$R$14,$C$4,$D364,$B364)</f>
        <v/>
      </c>
      <c r="S364" s="16" t="str">
        <f>_xll.Assistant.XL.RIK_AC("INF04__;INF04@E=0,S=1064,G=0,T=0,P=0:@R=A,S=1260,V={0}:R=B,S=1018,V={1}:R=C,S=1092,V={2}:R=D,S=1014,V={3}:R=E,S=1260,V={4}:",$C$2,$R$14,$C$4,$D364,$B364)</f>
        <v/>
      </c>
      <c r="T364" s="16" t="str">
        <f>_xll.Assistant.XL.RIK_AC("INF04__;INF04@E=0,S=49,G=0,T=0,P=0:@R=A,S=1260,V={0}:R=B,S=1018,V={1}:R=C,S=1092,V={2}:R=D,S=1014,V={3}:R=E,S=1260,V={4}:R=F,S=48,V={5}:",$C$2,$R$14,$C$4,$D364,$B364,T$14)</f>
        <v>Catégorie 0</v>
      </c>
      <c r="U364" s="16" t="str">
        <f>_xll.Assistant.XL.RIK_AC("INF04__;INF04@E=0,S=1076,G=0,T=0,P=0:@R=A,S=1260,V={0}:R=B,S=1018,V={1}:R=C,S=1092,V={2}:R=D,S=1014,V={3}:R=E,S=1260,V={4}:",$C$2,$R$14,$C$4,$D364,$B364)</f>
        <v>150</v>
      </c>
      <c r="V364" s="16">
        <f>IFERROR(IF(TableauB15[[#This Row],[Rémunération annuelle ETP]]&gt;0,SUM(1/COUNTIF(TableauB15[Nom et Prénom],TableauB15[Nom et Prénom])),0),0)</f>
        <v>8.3333333333333329E-2</v>
      </c>
      <c r="W36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5" spans="2:23" x14ac:dyDescent="0.3">
      <c r="B365" s="15" t="s">
        <v>151</v>
      </c>
      <c r="C365" s="15">
        <v>201810</v>
      </c>
      <c r="D365" s="15" t="s">
        <v>212</v>
      </c>
      <c r="E365" s="15" t="s">
        <v>213</v>
      </c>
      <c r="F365" s="15" t="s">
        <v>28</v>
      </c>
      <c r="G365">
        <v>1</v>
      </c>
      <c r="H365" s="16">
        <v>1</v>
      </c>
      <c r="I365" s="16">
        <v>1</v>
      </c>
      <c r="J365" s="16">
        <v>1980</v>
      </c>
      <c r="K365" s="16">
        <v>0</v>
      </c>
      <c r="L365" s="16">
        <v>0</v>
      </c>
      <c r="M365" s="16">
        <f>IF(TableauB15[[#This Row],[ETP_FH]]&gt;0,IF(TableauB15[[#This Row],[ETP]]=TableauB15[[#This Row],[ETP_FH]],1,IF(TableauB15[[#This Row],[ETP]]=1,TableauB15[[#This Row],[ETP_FH]],IFERROR((TableauB15[[#This Row],[ETP_FH]]/TableauB15[[#This Row],[ETP]]),0)*1)),0)</f>
        <v>1</v>
      </c>
      <c r="N365" s="16">
        <f>IF(TableauB15[[#This Row],[ETP_FH]]&lt;0.001,0,1)</f>
        <v>1</v>
      </c>
      <c r="O36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1980</v>
      </c>
      <c r="P36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365" s="170" t="str">
        <f>_xll.Assistant.XL.RIK_AC("INF04__;INF04@E=0,S=1253,G=0,T=0,P=0:@R=A,S=1260,V={0}:R=B,S=1018,V={1}:R=C,S=1092,V={2}:R=D,S=1014,V={3}:R=E,S=1260,V={4}:",$C$2,$P$14,$C$4,$D365,$B365)</f>
        <v/>
      </c>
      <c r="R365" s="16" t="str">
        <f>_xll.Assistant.XL.RIK_AC("INF04__;INF04@E=0,S=42,G=0,T=0,P=0:@R=A,S=1260,V={0}:R=B,S=1018,V={1}:R=C,S=1092,V={2}:R=D,S=1014,V={3}:R=E,S=1260,V={4}:",$C$2,$R$14,$C$4,$D365,$B365)</f>
        <v/>
      </c>
      <c r="S365" s="16" t="str">
        <f>_xll.Assistant.XL.RIK_AC("INF04__;INF04@E=0,S=1064,G=0,T=0,P=0:@R=A,S=1260,V={0}:R=B,S=1018,V={1}:R=C,S=1092,V={2}:R=D,S=1014,V={3}:R=E,S=1260,V={4}:",$C$2,$R$14,$C$4,$D365,$B365)</f>
        <v/>
      </c>
      <c r="T365" s="16" t="str">
        <f>_xll.Assistant.XL.RIK_AC("INF04__;INF04@E=0,S=49,G=0,T=0,P=0:@R=A,S=1260,V={0}:R=B,S=1018,V={1}:R=C,S=1092,V={2}:R=D,S=1014,V={3}:R=E,S=1260,V={4}:R=F,S=48,V={5}:",$C$2,$R$14,$C$4,$D365,$B365,T$14)</f>
        <v>Catégorie 1</v>
      </c>
      <c r="U365" s="16" t="str">
        <f>_xll.Assistant.XL.RIK_AC("INF04__;INF04@E=0,S=1076,G=0,T=0,P=0:@R=A,S=1260,V={0}:R=B,S=1018,V={1}:R=C,S=1092,V={2}:R=D,S=1014,V={3}:R=E,S=1260,V={4}:",$C$2,$R$14,$C$4,$D365,$B365)</f>
        <v/>
      </c>
      <c r="V365" s="16">
        <f>IFERROR(IF(TableauB15[[#This Row],[Rémunération annuelle ETP]]&gt;0,SUM(1/COUNTIF(TableauB15[Nom et Prénom],TableauB15[Nom et Prénom])),0),0)</f>
        <v>8.3333333333333329E-2</v>
      </c>
      <c r="W36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6" spans="2:23" x14ac:dyDescent="0.3">
      <c r="B366" s="15" t="s">
        <v>151</v>
      </c>
      <c r="C366" s="15">
        <v>201811</v>
      </c>
      <c r="D366" s="15" t="s">
        <v>152</v>
      </c>
      <c r="E366" s="15" t="s">
        <v>153</v>
      </c>
      <c r="F366" s="15" t="s">
        <v>27</v>
      </c>
      <c r="G366">
        <v>1</v>
      </c>
      <c r="H366" s="16">
        <v>1</v>
      </c>
      <c r="I366" s="16">
        <v>1</v>
      </c>
      <c r="J366" s="16">
        <v>1210</v>
      </c>
      <c r="K366" s="16">
        <v>0</v>
      </c>
      <c r="L366" s="16">
        <v>0</v>
      </c>
      <c r="M366" s="16">
        <f>IF(TableauB15[[#This Row],[ETP_FH]]&gt;0,IF(TableauB15[[#This Row],[ETP]]=TableauB15[[#This Row],[ETP_FH]],1,IF(TableauB15[[#This Row],[ETP]]=1,TableauB15[[#This Row],[ETP_FH]],IFERROR((TableauB15[[#This Row],[ETP_FH]]/TableauB15[[#This Row],[ETP]]),0)*1)),0)</f>
        <v>1</v>
      </c>
      <c r="N366" s="16">
        <f>IF(TableauB15[[#This Row],[ETP_FH]]&lt;0.001,0,1)</f>
        <v>1</v>
      </c>
      <c r="O36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6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366" s="170" t="str">
        <f>_xll.Assistant.XL.RIK_AC("INF04__;INF04@E=0,S=1253,G=0,T=0,P=0:@R=A,S=1260,V={0}:R=B,S=1018,V={1}:R=C,S=1092,V={2}:R=D,S=1014,V={3}:R=E,S=1260,V={4}:",$C$2,$P$14,$C$4,$D366,$B366)</f>
        <v/>
      </c>
      <c r="R366" s="16" t="str">
        <f>_xll.Assistant.XL.RIK_AC("INF04__;INF04@E=0,S=42,G=0,T=0,P=0:@R=A,S=1260,V={0}:R=B,S=1018,V={1}:R=C,S=1092,V={2}:R=D,S=1014,V={3}:R=E,S=1260,V={4}:",$C$2,$R$14,$C$4,$D366,$B366)</f>
        <v/>
      </c>
      <c r="S366" s="16" t="str">
        <f>_xll.Assistant.XL.RIK_AC("INF04__;INF04@E=0,S=1064,G=0,T=0,P=0:@R=A,S=1260,V={0}:R=B,S=1018,V={1}:R=C,S=1092,V={2}:R=D,S=1014,V={3}:R=E,S=1260,V={4}:",$C$2,$R$14,$C$4,$D366,$B366)</f>
        <v/>
      </c>
      <c r="T366" s="16" t="str">
        <f>_xll.Assistant.XL.RIK_AC("INF04__;INF04@E=0,S=49,G=0,T=0,P=0:@R=A,S=1260,V={0}:R=B,S=1018,V={1}:R=C,S=1092,V={2}:R=D,S=1014,V={3}:R=E,S=1260,V={4}:R=F,S=48,V={5}:",$C$2,$R$14,$C$4,$D366,$B366,T$14)</f>
        <v>Catégorie 0</v>
      </c>
      <c r="U366" s="16" t="str">
        <f>_xll.Assistant.XL.RIK_AC("INF04__;INF04@E=0,S=1076,G=0,T=0,P=0:@R=A,S=1260,V={0}:R=B,S=1018,V={1}:R=C,S=1092,V={2}:R=D,S=1014,V={3}:R=E,S=1260,V={4}:",$C$2,$R$14,$C$4,$D366,$B366)</f>
        <v/>
      </c>
      <c r="V366" s="16">
        <f>IFERROR(IF(TableauB15[[#This Row],[Rémunération annuelle ETP]]&gt;0,SUM(1/COUNTIF(TableauB15[Nom et Prénom],TableauB15[Nom et Prénom])),0),0)</f>
        <v>8.3333333333333329E-2</v>
      </c>
      <c r="W36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7" spans="2:23" x14ac:dyDescent="0.3">
      <c r="B367" s="15" t="s">
        <v>151</v>
      </c>
      <c r="C367" s="15">
        <v>201811</v>
      </c>
      <c r="D367" s="15" t="s">
        <v>154</v>
      </c>
      <c r="E367" s="15" t="s">
        <v>155</v>
      </c>
      <c r="F367" s="15" t="s">
        <v>28</v>
      </c>
      <c r="G367">
        <v>1</v>
      </c>
      <c r="H367" s="16">
        <v>1</v>
      </c>
      <c r="I367" s="16">
        <v>1</v>
      </c>
      <c r="J367" s="16">
        <v>1210</v>
      </c>
      <c r="K367" s="16">
        <v>0</v>
      </c>
      <c r="L367" s="16">
        <v>0</v>
      </c>
      <c r="M367" s="16">
        <f>IF(TableauB15[[#This Row],[ETP_FH]]&gt;0,IF(TableauB15[[#This Row],[ETP]]=TableauB15[[#This Row],[ETP_FH]],1,IF(TableauB15[[#This Row],[ETP]]=1,TableauB15[[#This Row],[ETP_FH]],IFERROR((TableauB15[[#This Row],[ETP_FH]]/TableauB15[[#This Row],[ETP]]),0)*1)),0)</f>
        <v>1</v>
      </c>
      <c r="N367" s="16">
        <f>IF(TableauB15[[#This Row],[ETP_FH]]&lt;0.001,0,1)</f>
        <v>1</v>
      </c>
      <c r="O36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6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367" s="170" t="str">
        <f>_xll.Assistant.XL.RIK_AC("INF04__;INF04@E=0,S=1253,G=0,T=0,P=0:@R=A,S=1260,V={0}:R=B,S=1018,V={1}:R=C,S=1092,V={2}:R=D,S=1014,V={3}:R=E,S=1260,V={4}:",$C$2,$P$14,$C$4,$D367,$B367)</f>
        <v/>
      </c>
      <c r="R367" s="16" t="str">
        <f>_xll.Assistant.XL.RIK_AC("INF04__;INF04@E=0,S=42,G=0,T=0,P=0:@R=A,S=1260,V={0}:R=B,S=1018,V={1}:R=C,S=1092,V={2}:R=D,S=1014,V={3}:R=E,S=1260,V={4}:",$C$2,$R$14,$C$4,$D367,$B367)</f>
        <v/>
      </c>
      <c r="S367" s="16" t="str">
        <f>_xll.Assistant.XL.RIK_AC("INF04__;INF04@E=0,S=1064,G=0,T=0,P=0:@R=A,S=1260,V={0}:R=B,S=1018,V={1}:R=C,S=1092,V={2}:R=D,S=1014,V={3}:R=E,S=1260,V={4}:",$C$2,$R$14,$C$4,$D367,$B367)</f>
        <v/>
      </c>
      <c r="T367" s="16" t="str">
        <f>_xll.Assistant.XL.RIK_AC("INF04__;INF04@E=0,S=49,G=0,T=0,P=0:@R=A,S=1260,V={0}:R=B,S=1018,V={1}:R=C,S=1092,V={2}:R=D,S=1014,V={3}:R=E,S=1260,V={4}:R=F,S=48,V={5}:",$C$2,$R$14,$C$4,$D367,$B367,T$14)</f>
        <v>Catégorie 0</v>
      </c>
      <c r="U367" s="16" t="str">
        <f>_xll.Assistant.XL.RIK_AC("INF04__;INF04@E=0,S=1076,G=0,T=0,P=0:@R=A,S=1260,V={0}:R=B,S=1018,V={1}:R=C,S=1092,V={2}:R=D,S=1014,V={3}:R=E,S=1260,V={4}:",$C$2,$R$14,$C$4,$D367,$B367)</f>
        <v/>
      </c>
      <c r="V367" s="16">
        <f>IFERROR(IF(TableauB15[[#This Row],[Rémunération annuelle ETP]]&gt;0,SUM(1/COUNTIF(TableauB15[Nom et Prénom],TableauB15[Nom et Prénom])),0),0)</f>
        <v>8.3333333333333329E-2</v>
      </c>
      <c r="W36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8" spans="2:23" x14ac:dyDescent="0.3">
      <c r="B368" s="15" t="s">
        <v>151</v>
      </c>
      <c r="C368" s="15">
        <v>201811</v>
      </c>
      <c r="D368" s="15" t="s">
        <v>245</v>
      </c>
      <c r="E368" s="15" t="s">
        <v>246</v>
      </c>
      <c r="F368" s="15" t="s">
        <v>27</v>
      </c>
      <c r="G368">
        <v>1</v>
      </c>
      <c r="H368" s="16">
        <v>1</v>
      </c>
      <c r="I368" s="16">
        <v>0</v>
      </c>
      <c r="J368" s="16">
        <v>2310</v>
      </c>
      <c r="K368" s="16">
        <v>0</v>
      </c>
      <c r="L368" s="16">
        <v>0</v>
      </c>
      <c r="M368" s="16">
        <f>IF(TableauB15[[#This Row],[ETP_FH]]&gt;0,IF(TableauB15[[#This Row],[ETP]]=TableauB15[[#This Row],[ETP_FH]],1,IF(TableauB15[[#This Row],[ETP]]=1,TableauB15[[#This Row],[ETP_FH]],IFERROR((TableauB15[[#This Row],[ETP_FH]]/TableauB15[[#This Row],[ETP]]),0)*1)),0)</f>
        <v>0</v>
      </c>
      <c r="N368" s="16">
        <f>IF(TableauB15[[#This Row],[ETP_FH]]&lt;0.001,0,1)</f>
        <v>0</v>
      </c>
      <c r="O36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36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368" s="170" t="str">
        <f>_xll.Assistant.XL.RIK_AC("INF04__;INF04@E=0,S=1253,G=0,T=0,P=0:@R=A,S=1260,V={0}:R=B,S=1018,V={1}:R=C,S=1092,V={2}:R=D,S=1014,V={3}:R=E,S=1260,V={4}:",$C$2,$P$14,$C$4,$D368,$B368)</f>
        <v/>
      </c>
      <c r="R368" s="16" t="str">
        <f>_xll.Assistant.XL.RIK_AC("INF04__;INF04@E=0,S=42,G=0,T=0,P=0:@R=A,S=1260,V={0}:R=B,S=1018,V={1}:R=C,S=1092,V={2}:R=D,S=1014,V={3}:R=E,S=1260,V={4}:",$C$2,$R$14,$C$4,$D368,$B368)</f>
        <v/>
      </c>
      <c r="S368" s="16" t="str">
        <f>_xll.Assistant.XL.RIK_AC("INF04__;INF04@E=0,S=1064,G=0,T=0,P=0:@R=A,S=1260,V={0}:R=B,S=1018,V={1}:R=C,S=1092,V={2}:R=D,S=1014,V={3}:R=E,S=1260,V={4}:",$C$2,$R$14,$C$4,$D368,$B368)</f>
        <v/>
      </c>
      <c r="T368" s="16" t="str">
        <f>_xll.Assistant.XL.RIK_AC("INF04__;INF04@E=0,S=49,G=0,T=0,P=0:@R=A,S=1260,V={0}:R=B,S=1018,V={1}:R=C,S=1092,V={2}:R=D,S=1014,V={3}:R=E,S=1260,V={4}:R=F,S=48,V={5}:",$C$2,$R$14,$C$4,$D368,$B368,T$14)</f>
        <v>Catégorie 0</v>
      </c>
      <c r="U368" s="16" t="str">
        <f>_xll.Assistant.XL.RIK_AC("INF04__;INF04@E=0,S=1076,G=0,T=0,P=0:@R=A,S=1260,V={0}:R=B,S=1018,V={1}:R=C,S=1092,V={2}:R=D,S=1014,V={3}:R=E,S=1260,V={4}:",$C$2,$R$14,$C$4,$D368,$B368)</f>
        <v/>
      </c>
      <c r="V368" s="16">
        <f>IFERROR(IF(TableauB15[[#This Row],[Rémunération annuelle ETP]]&gt;0,SUM(1/COUNTIF(TableauB15[Nom et Prénom],TableauB15[Nom et Prénom])),0),0)</f>
        <v>0</v>
      </c>
      <c r="W36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69" spans="2:23" x14ac:dyDescent="0.3">
      <c r="B369" s="15" t="s">
        <v>151</v>
      </c>
      <c r="C369" s="15">
        <v>201811</v>
      </c>
      <c r="D369" s="15" t="s">
        <v>156</v>
      </c>
      <c r="E369" s="15" t="s">
        <v>157</v>
      </c>
      <c r="F369" s="15" t="s">
        <v>27</v>
      </c>
      <c r="G369">
        <v>1</v>
      </c>
      <c r="H369" s="16">
        <v>1</v>
      </c>
      <c r="I369" s="16">
        <v>1</v>
      </c>
      <c r="J369" s="16">
        <v>2730</v>
      </c>
      <c r="K369" s="16">
        <v>0</v>
      </c>
      <c r="L369" s="16">
        <v>0</v>
      </c>
      <c r="M369" s="16">
        <f>IF(TableauB15[[#This Row],[ETP_FH]]&gt;0,IF(TableauB15[[#This Row],[ETP]]=TableauB15[[#This Row],[ETP_FH]],1,IF(TableauB15[[#This Row],[ETP]]=1,TableauB15[[#This Row],[ETP_FH]],IFERROR((TableauB15[[#This Row],[ETP_FH]]/TableauB15[[#This Row],[ETP]]),0)*1)),0)</f>
        <v>1</v>
      </c>
      <c r="N369" s="16">
        <f>IF(TableauB15[[#This Row],[ETP_FH]]&lt;0.001,0,1)</f>
        <v>1</v>
      </c>
      <c r="O36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6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69" s="170" t="str">
        <f>_xll.Assistant.XL.RIK_AC("INF04__;INF04@E=0,S=1253,G=0,T=0,P=0:@R=A,S=1260,V={0}:R=B,S=1018,V={1}:R=C,S=1092,V={2}:R=D,S=1014,V={3}:R=E,S=1260,V={4}:",$C$2,$P$14,$C$4,$D369,$B369)</f>
        <v/>
      </c>
      <c r="R369" s="16" t="str">
        <f>_xll.Assistant.XL.RIK_AC("INF04__;INF04@E=0,S=42,G=0,T=0,P=0:@R=A,S=1260,V={0}:R=B,S=1018,V={1}:R=C,S=1092,V={2}:R=D,S=1014,V={3}:R=E,S=1260,V={4}:",$C$2,$R$14,$C$4,$D369,$B369)</f>
        <v/>
      </c>
      <c r="S369" s="16" t="str">
        <f>_xll.Assistant.XL.RIK_AC("INF04__;INF04@E=0,S=1064,G=0,T=0,P=0:@R=A,S=1260,V={0}:R=B,S=1018,V={1}:R=C,S=1092,V={2}:R=D,S=1014,V={3}:R=E,S=1260,V={4}:",$C$2,$R$14,$C$4,$D369,$B369)</f>
        <v/>
      </c>
      <c r="T369" s="16" t="str">
        <f>_xll.Assistant.XL.RIK_AC("INF04__;INF04@E=0,S=49,G=0,T=0,P=0:@R=A,S=1260,V={0}:R=B,S=1018,V={1}:R=C,S=1092,V={2}:R=D,S=1014,V={3}:R=E,S=1260,V={4}:R=F,S=48,V={5}:",$C$2,$R$14,$C$4,$D369,$B369,T$14)</f>
        <v>Catégorie 0</v>
      </c>
      <c r="U369" s="16" t="str">
        <f>_xll.Assistant.XL.RIK_AC("INF04__;INF04@E=0,S=1076,G=0,T=0,P=0:@R=A,S=1260,V={0}:R=B,S=1018,V={1}:R=C,S=1092,V={2}:R=D,S=1014,V={3}:R=E,S=1260,V={4}:",$C$2,$R$14,$C$4,$D369,$B369)</f>
        <v/>
      </c>
      <c r="V369" s="16">
        <f>IFERROR(IF(TableauB15[[#This Row],[Rémunération annuelle ETP]]&gt;0,SUM(1/COUNTIF(TableauB15[Nom et Prénom],TableauB15[Nom et Prénom])),0),0)</f>
        <v>8.3333333333333329E-2</v>
      </c>
      <c r="W36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0" spans="2:23" x14ac:dyDescent="0.3">
      <c r="B370" s="15" t="s">
        <v>151</v>
      </c>
      <c r="C370" s="15">
        <v>201811</v>
      </c>
      <c r="D370" s="15" t="s">
        <v>158</v>
      </c>
      <c r="E370" s="15" t="s">
        <v>159</v>
      </c>
      <c r="F370" s="15" t="s">
        <v>27</v>
      </c>
      <c r="G370">
        <v>1</v>
      </c>
      <c r="H370" s="16">
        <v>1</v>
      </c>
      <c r="I370" s="16">
        <v>1</v>
      </c>
      <c r="J370" s="16">
        <v>2640</v>
      </c>
      <c r="K370" s="16">
        <v>0</v>
      </c>
      <c r="L370" s="16">
        <v>0</v>
      </c>
      <c r="M370" s="16">
        <f>IF(TableauB15[[#This Row],[ETP_FH]]&gt;0,IF(TableauB15[[#This Row],[ETP]]=TableauB15[[#This Row],[ETP_FH]],1,IF(TableauB15[[#This Row],[ETP]]=1,TableauB15[[#This Row],[ETP_FH]],IFERROR((TableauB15[[#This Row],[ETP_FH]]/TableauB15[[#This Row],[ETP]]),0)*1)),0)</f>
        <v>1</v>
      </c>
      <c r="N370" s="16">
        <f>IF(TableauB15[[#This Row],[ETP_FH]]&lt;0.001,0,1)</f>
        <v>1</v>
      </c>
      <c r="O37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7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70" s="170" t="str">
        <f>_xll.Assistant.XL.RIK_AC("INF04__;INF04@E=0,S=1253,G=0,T=0,P=0:@R=A,S=1260,V={0}:R=B,S=1018,V={1}:R=C,S=1092,V={2}:R=D,S=1014,V={3}:R=E,S=1260,V={4}:",$C$2,$P$14,$C$4,$D370,$B370)</f>
        <v/>
      </c>
      <c r="R370" s="16" t="str">
        <f>_xll.Assistant.XL.RIK_AC("INF04__;INF04@E=0,S=42,G=0,T=0,P=0:@R=A,S=1260,V={0}:R=B,S=1018,V={1}:R=C,S=1092,V={2}:R=D,S=1014,V={3}:R=E,S=1260,V={4}:",$C$2,$R$14,$C$4,$D370,$B370)</f>
        <v/>
      </c>
      <c r="S370" s="16" t="str">
        <f>_xll.Assistant.XL.RIK_AC("INF04__;INF04@E=0,S=1064,G=0,T=0,P=0:@R=A,S=1260,V={0}:R=B,S=1018,V={1}:R=C,S=1092,V={2}:R=D,S=1014,V={3}:R=E,S=1260,V={4}:",$C$2,$R$14,$C$4,$D370,$B370)</f>
        <v/>
      </c>
      <c r="T370" s="16" t="str">
        <f>_xll.Assistant.XL.RIK_AC("INF04__;INF04@E=0,S=49,G=0,T=0,P=0:@R=A,S=1260,V={0}:R=B,S=1018,V={1}:R=C,S=1092,V={2}:R=D,S=1014,V={3}:R=E,S=1260,V={4}:R=F,S=48,V={5}:",$C$2,$R$14,$C$4,$D370,$B370,T$14)</f>
        <v>Catégorie 0</v>
      </c>
      <c r="U370" s="16" t="str">
        <f>_xll.Assistant.XL.RIK_AC("INF04__;INF04@E=0,S=1076,G=0,T=0,P=0:@R=A,S=1260,V={0}:R=B,S=1018,V={1}:R=C,S=1092,V={2}:R=D,S=1014,V={3}:R=E,S=1260,V={4}:",$C$2,$R$14,$C$4,$D370,$B370)</f>
        <v/>
      </c>
      <c r="V370" s="16">
        <f>IFERROR(IF(TableauB15[[#This Row],[Rémunération annuelle ETP]]&gt;0,SUM(1/COUNTIF(TableauB15[Nom et Prénom],TableauB15[Nom et Prénom])),0),0)</f>
        <v>8.3333333333333329E-2</v>
      </c>
      <c r="W37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1" spans="2:23" x14ac:dyDescent="0.3">
      <c r="B371" s="15" t="s">
        <v>151</v>
      </c>
      <c r="C371" s="15">
        <v>201811</v>
      </c>
      <c r="D371" s="15" t="s">
        <v>160</v>
      </c>
      <c r="E371" s="15" t="s">
        <v>161</v>
      </c>
      <c r="F371" s="15" t="s">
        <v>28</v>
      </c>
      <c r="G371">
        <v>1</v>
      </c>
      <c r="H371" s="16">
        <v>1</v>
      </c>
      <c r="I371" s="16">
        <v>1</v>
      </c>
      <c r="J371" s="16">
        <v>2750</v>
      </c>
      <c r="K371" s="16">
        <v>0</v>
      </c>
      <c r="L371" s="16">
        <v>0</v>
      </c>
      <c r="M371" s="16">
        <f>IF(TableauB15[[#This Row],[ETP_FH]]&gt;0,IF(TableauB15[[#This Row],[ETP]]=TableauB15[[#This Row],[ETP_FH]],1,IF(TableauB15[[#This Row],[ETP]]=1,TableauB15[[#This Row],[ETP_FH]],IFERROR((TableauB15[[#This Row],[ETP_FH]]/TableauB15[[#This Row],[ETP]]),0)*1)),0)</f>
        <v>1</v>
      </c>
      <c r="N371" s="16">
        <f>IF(TableauB15[[#This Row],[ETP_FH]]&lt;0.001,0,1)</f>
        <v>1</v>
      </c>
      <c r="O37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7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71" s="170" t="str">
        <f>_xll.Assistant.XL.RIK_AC("INF04__;INF04@E=0,S=1253,G=0,T=0,P=0:@R=A,S=1260,V={0}:R=B,S=1018,V={1}:R=C,S=1092,V={2}:R=D,S=1014,V={3}:R=E,S=1260,V={4}:",$C$2,$P$14,$C$4,$D371,$B371)</f>
        <v/>
      </c>
      <c r="R371" s="16" t="str">
        <f>_xll.Assistant.XL.RIK_AC("INF04__;INF04@E=0,S=42,G=0,T=0,P=0:@R=A,S=1260,V={0}:R=B,S=1018,V={1}:R=C,S=1092,V={2}:R=D,S=1014,V={3}:R=E,S=1260,V={4}:",$C$2,$R$14,$C$4,$D371,$B371)</f>
        <v/>
      </c>
      <c r="S371" s="16" t="str">
        <f>_xll.Assistant.XL.RIK_AC("INF04__;INF04@E=0,S=1064,G=0,T=0,P=0:@R=A,S=1260,V={0}:R=B,S=1018,V={1}:R=C,S=1092,V={2}:R=D,S=1014,V={3}:R=E,S=1260,V={4}:",$C$2,$R$14,$C$4,$D371,$B371)</f>
        <v/>
      </c>
      <c r="T371" s="16" t="str">
        <f>_xll.Assistant.XL.RIK_AC("INF04__;INF04@E=0,S=49,G=0,T=0,P=0:@R=A,S=1260,V={0}:R=B,S=1018,V={1}:R=C,S=1092,V={2}:R=D,S=1014,V={3}:R=E,S=1260,V={4}:R=F,S=48,V={5}:",$C$2,$R$14,$C$4,$D371,$B371,T$14)</f>
        <v>Catégorie 0</v>
      </c>
      <c r="U371" s="16" t="str">
        <f>_xll.Assistant.XL.RIK_AC("INF04__;INF04@E=0,S=1076,G=0,T=0,P=0:@R=A,S=1260,V={0}:R=B,S=1018,V={1}:R=C,S=1092,V={2}:R=D,S=1014,V={3}:R=E,S=1260,V={4}:",$C$2,$R$14,$C$4,$D371,$B371)</f>
        <v/>
      </c>
      <c r="V371" s="16">
        <f>IFERROR(IF(TableauB15[[#This Row],[Rémunération annuelle ETP]]&gt;0,SUM(1/COUNTIF(TableauB15[Nom et Prénom],TableauB15[Nom et Prénom])),0),0)</f>
        <v>8.3333333333333329E-2</v>
      </c>
      <c r="W37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2" spans="2:23" x14ac:dyDescent="0.3">
      <c r="B372" s="15" t="s">
        <v>151</v>
      </c>
      <c r="C372" s="15">
        <v>201811</v>
      </c>
      <c r="D372" s="15" t="s">
        <v>162</v>
      </c>
      <c r="E372" s="15" t="s">
        <v>163</v>
      </c>
      <c r="F372" s="15" t="s">
        <v>27</v>
      </c>
      <c r="G372">
        <v>1</v>
      </c>
      <c r="H372" s="16">
        <v>1</v>
      </c>
      <c r="I372" s="16">
        <v>1</v>
      </c>
      <c r="J372" s="16">
        <v>2420</v>
      </c>
      <c r="K372" s="16">
        <v>0</v>
      </c>
      <c r="L372" s="16">
        <v>0</v>
      </c>
      <c r="M372" s="16">
        <f>IF(TableauB15[[#This Row],[ETP_FH]]&gt;0,IF(TableauB15[[#This Row],[ETP]]=TableauB15[[#This Row],[ETP_FH]],1,IF(TableauB15[[#This Row],[ETP]]=1,TableauB15[[#This Row],[ETP_FH]],IFERROR((TableauB15[[#This Row],[ETP_FH]]/TableauB15[[#This Row],[ETP]]),0)*1)),0)</f>
        <v>1</v>
      </c>
      <c r="N372" s="16">
        <f>IF(TableauB15[[#This Row],[ETP_FH]]&lt;0.001,0,1)</f>
        <v>1</v>
      </c>
      <c r="O37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2420</v>
      </c>
      <c r="P37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372" s="170" t="str">
        <f>_xll.Assistant.XL.RIK_AC("INF04__;INF04@E=0,S=1253,G=0,T=0,P=0:@R=A,S=1260,V={0}:R=B,S=1018,V={1}:R=C,S=1092,V={2}:R=D,S=1014,V={3}:R=E,S=1260,V={4}:",$C$2,$P$14,$C$4,$D372,$B372)</f>
        <v/>
      </c>
      <c r="R372" s="16" t="str">
        <f>_xll.Assistant.XL.RIK_AC("INF04__;INF04@E=0,S=42,G=0,T=0,P=0:@R=A,S=1260,V={0}:R=B,S=1018,V={1}:R=C,S=1092,V={2}:R=D,S=1014,V={3}:R=E,S=1260,V={4}:",$C$2,$R$14,$C$4,$D372,$B372)</f>
        <v/>
      </c>
      <c r="S372" s="16" t="str">
        <f>_xll.Assistant.XL.RIK_AC("INF04__;INF04@E=0,S=1064,G=0,T=0,P=0:@R=A,S=1260,V={0}:R=B,S=1018,V={1}:R=C,S=1092,V={2}:R=D,S=1014,V={3}:R=E,S=1260,V={4}:",$C$2,$R$14,$C$4,$D372,$B372)</f>
        <v/>
      </c>
      <c r="T372" s="16" t="str">
        <f>_xll.Assistant.XL.RIK_AC("INF04__;INF04@E=0,S=49,G=0,T=0,P=0:@R=A,S=1260,V={0}:R=B,S=1018,V={1}:R=C,S=1092,V={2}:R=D,S=1014,V={3}:R=E,S=1260,V={4}:R=F,S=48,V={5}:",$C$2,$R$14,$C$4,$D372,$B372,T$14)</f>
        <v>Catégorie 0</v>
      </c>
      <c r="U372" s="16" t="str">
        <f>_xll.Assistant.XL.RIK_AC("INF04__;INF04@E=0,S=1076,G=0,T=0,P=0:@R=A,S=1260,V={0}:R=B,S=1018,V={1}:R=C,S=1092,V={2}:R=D,S=1014,V={3}:R=E,S=1260,V={4}:",$C$2,$R$14,$C$4,$D372,$B372)</f>
        <v/>
      </c>
      <c r="V372" s="16">
        <f>IFERROR(IF(TableauB15[[#This Row],[Rémunération annuelle ETP]]&gt;0,SUM(1/COUNTIF(TableauB15[Nom et Prénom],TableauB15[Nom et Prénom])),0),0)</f>
        <v>8.3333333333333329E-2</v>
      </c>
      <c r="W37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3" spans="2:23" x14ac:dyDescent="0.3">
      <c r="B373" s="15" t="s">
        <v>151</v>
      </c>
      <c r="C373" s="15">
        <v>201811</v>
      </c>
      <c r="D373" s="15" t="s">
        <v>164</v>
      </c>
      <c r="E373" s="15" t="s">
        <v>165</v>
      </c>
      <c r="F373" s="15" t="s">
        <v>27</v>
      </c>
      <c r="G373">
        <v>1</v>
      </c>
      <c r="H373" s="16">
        <v>1</v>
      </c>
      <c r="I373" s="16">
        <v>1</v>
      </c>
      <c r="J373" s="16">
        <v>2730</v>
      </c>
      <c r="K373" s="16">
        <v>0</v>
      </c>
      <c r="L373" s="16">
        <v>0</v>
      </c>
      <c r="M373" s="16">
        <f>IF(TableauB15[[#This Row],[ETP_FH]]&gt;0,IF(TableauB15[[#This Row],[ETP]]=TableauB15[[#This Row],[ETP_FH]],1,IF(TableauB15[[#This Row],[ETP]]=1,TableauB15[[#This Row],[ETP_FH]],IFERROR((TableauB15[[#This Row],[ETP_FH]]/TableauB15[[#This Row],[ETP]]),0)*1)),0)</f>
        <v>1</v>
      </c>
      <c r="N373" s="16">
        <f>IF(TableauB15[[#This Row],[ETP_FH]]&lt;0.001,0,1)</f>
        <v>1</v>
      </c>
      <c r="O37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7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73" s="170" t="str">
        <f>_xll.Assistant.XL.RIK_AC("INF04__;INF04@E=0,S=1253,G=0,T=0,P=0:@R=A,S=1260,V={0}:R=B,S=1018,V={1}:R=C,S=1092,V={2}:R=D,S=1014,V={3}:R=E,S=1260,V={4}:",$C$2,$P$14,$C$4,$D373,$B373)</f>
        <v/>
      </c>
      <c r="R373" s="16" t="str">
        <f>_xll.Assistant.XL.RIK_AC("INF04__;INF04@E=0,S=42,G=0,T=0,P=0:@R=A,S=1260,V={0}:R=B,S=1018,V={1}:R=C,S=1092,V={2}:R=D,S=1014,V={3}:R=E,S=1260,V={4}:",$C$2,$R$14,$C$4,$D373,$B373)</f>
        <v/>
      </c>
      <c r="S373" s="16" t="str">
        <f>_xll.Assistant.XL.RIK_AC("INF04__;INF04@E=0,S=1064,G=0,T=0,P=0:@R=A,S=1260,V={0}:R=B,S=1018,V={1}:R=C,S=1092,V={2}:R=D,S=1014,V={3}:R=E,S=1260,V={4}:",$C$2,$R$14,$C$4,$D373,$B373)</f>
        <v/>
      </c>
      <c r="T373" s="16" t="str">
        <f>_xll.Assistant.XL.RIK_AC("INF04__;INF04@E=0,S=49,G=0,T=0,P=0:@R=A,S=1260,V={0}:R=B,S=1018,V={1}:R=C,S=1092,V={2}:R=D,S=1014,V={3}:R=E,S=1260,V={4}:R=F,S=48,V={5}:",$C$2,$R$14,$C$4,$D373,$B373,T$14)</f>
        <v>Catégorie 1</v>
      </c>
      <c r="U373" s="16" t="str">
        <f>_xll.Assistant.XL.RIK_AC("INF04__;INF04@E=0,S=1076,G=0,T=0,P=0:@R=A,S=1260,V={0}:R=B,S=1018,V={1}:R=C,S=1092,V={2}:R=D,S=1014,V={3}:R=E,S=1260,V={4}:",$C$2,$R$14,$C$4,$D373,$B373)</f>
        <v/>
      </c>
      <c r="V373" s="16">
        <f>IFERROR(IF(TableauB15[[#This Row],[Rémunération annuelle ETP]]&gt;0,SUM(1/COUNTIF(TableauB15[Nom et Prénom],TableauB15[Nom et Prénom])),0),0)</f>
        <v>8.3333333333333329E-2</v>
      </c>
      <c r="W37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4" spans="2:23" x14ac:dyDescent="0.3">
      <c r="B374" s="15" t="s">
        <v>151</v>
      </c>
      <c r="C374" s="15">
        <v>201811</v>
      </c>
      <c r="D374" s="15" t="s">
        <v>166</v>
      </c>
      <c r="E374" s="15" t="s">
        <v>167</v>
      </c>
      <c r="F374" s="15" t="s">
        <v>28</v>
      </c>
      <c r="G374">
        <v>1</v>
      </c>
      <c r="H374" s="16">
        <v>1</v>
      </c>
      <c r="I374" s="16">
        <v>1</v>
      </c>
      <c r="J374" s="16">
        <v>2640</v>
      </c>
      <c r="K374" s="16">
        <v>0</v>
      </c>
      <c r="L374" s="16">
        <v>0</v>
      </c>
      <c r="M374" s="16">
        <f>IF(TableauB15[[#This Row],[ETP_FH]]&gt;0,IF(TableauB15[[#This Row],[ETP]]=TableauB15[[#This Row],[ETP_FH]],1,IF(TableauB15[[#This Row],[ETP]]=1,TableauB15[[#This Row],[ETP_FH]],IFERROR((TableauB15[[#This Row],[ETP_FH]]/TableauB15[[#This Row],[ETP]]),0)*1)),0)</f>
        <v>1</v>
      </c>
      <c r="N374" s="16">
        <f>IF(TableauB15[[#This Row],[ETP_FH]]&lt;0.001,0,1)</f>
        <v>1</v>
      </c>
      <c r="O37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7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74" s="170" t="str">
        <f>_xll.Assistant.XL.RIK_AC("INF04__;INF04@E=0,S=1253,G=0,T=0,P=0:@R=A,S=1260,V={0}:R=B,S=1018,V={1}:R=C,S=1092,V={2}:R=D,S=1014,V={3}:R=E,S=1260,V={4}:",$C$2,$P$14,$C$4,$D374,$B374)</f>
        <v/>
      </c>
      <c r="R374" s="16" t="str">
        <f>_xll.Assistant.XL.RIK_AC("INF04__;INF04@E=0,S=42,G=0,T=0,P=0:@R=A,S=1260,V={0}:R=B,S=1018,V={1}:R=C,S=1092,V={2}:R=D,S=1014,V={3}:R=E,S=1260,V={4}:",$C$2,$R$14,$C$4,$D374,$B374)</f>
        <v/>
      </c>
      <c r="S374" s="16" t="str">
        <f>_xll.Assistant.XL.RIK_AC("INF04__;INF04@E=0,S=1064,G=0,T=0,P=0:@R=A,S=1260,V={0}:R=B,S=1018,V={1}:R=C,S=1092,V={2}:R=D,S=1014,V={3}:R=E,S=1260,V={4}:",$C$2,$R$14,$C$4,$D374,$B374)</f>
        <v/>
      </c>
      <c r="T374" s="16" t="str">
        <f>_xll.Assistant.XL.RIK_AC("INF04__;INF04@E=0,S=49,G=0,T=0,P=0:@R=A,S=1260,V={0}:R=B,S=1018,V={1}:R=C,S=1092,V={2}:R=D,S=1014,V={3}:R=E,S=1260,V={4}:R=F,S=48,V={5}:",$C$2,$R$14,$C$4,$D374,$B374,T$14)</f>
        <v>Catégorie 1</v>
      </c>
      <c r="U374" s="16" t="str">
        <f>_xll.Assistant.XL.RIK_AC("INF04__;INF04@E=0,S=1076,G=0,T=0,P=0:@R=A,S=1260,V={0}:R=B,S=1018,V={1}:R=C,S=1092,V={2}:R=D,S=1014,V={3}:R=E,S=1260,V={4}:",$C$2,$R$14,$C$4,$D374,$B374)</f>
        <v>200</v>
      </c>
      <c r="V374" s="16">
        <f>IFERROR(IF(TableauB15[[#This Row],[Rémunération annuelle ETP]]&gt;0,SUM(1/COUNTIF(TableauB15[Nom et Prénom],TableauB15[Nom et Prénom])),0),0)</f>
        <v>8.3333333333333329E-2</v>
      </c>
      <c r="W37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5" spans="2:23" x14ac:dyDescent="0.3">
      <c r="B375" s="15" t="s">
        <v>151</v>
      </c>
      <c r="C375" s="15">
        <v>201811</v>
      </c>
      <c r="D375" s="15" t="s">
        <v>168</v>
      </c>
      <c r="E375" s="15" t="s">
        <v>169</v>
      </c>
      <c r="F375" s="15" t="s">
        <v>28</v>
      </c>
      <c r="G375">
        <v>1</v>
      </c>
      <c r="H375" s="16">
        <v>1</v>
      </c>
      <c r="I375" s="16">
        <v>1</v>
      </c>
      <c r="J375" s="16">
        <v>2750</v>
      </c>
      <c r="K375" s="16">
        <v>0</v>
      </c>
      <c r="L375" s="16">
        <v>0</v>
      </c>
      <c r="M375" s="16">
        <f>IF(TableauB15[[#This Row],[ETP_FH]]&gt;0,IF(TableauB15[[#This Row],[ETP]]=TableauB15[[#This Row],[ETP_FH]],1,IF(TableauB15[[#This Row],[ETP]]=1,TableauB15[[#This Row],[ETP_FH]],IFERROR((TableauB15[[#This Row],[ETP_FH]]/TableauB15[[#This Row],[ETP]]),0)*1)),0)</f>
        <v>1</v>
      </c>
      <c r="N375" s="16">
        <f>IF(TableauB15[[#This Row],[ETP_FH]]&lt;0.001,0,1)</f>
        <v>1</v>
      </c>
      <c r="O37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7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75" s="170" t="str">
        <f>_xll.Assistant.XL.RIK_AC("INF04__;INF04@E=0,S=1253,G=0,T=0,P=0:@R=A,S=1260,V={0}:R=B,S=1018,V={1}:R=C,S=1092,V={2}:R=D,S=1014,V={3}:R=E,S=1260,V={4}:",$C$2,$P$14,$C$4,$D375,$B375)</f>
        <v/>
      </c>
      <c r="R375" s="16" t="str">
        <f>_xll.Assistant.XL.RIK_AC("INF04__;INF04@E=0,S=42,G=0,T=0,P=0:@R=A,S=1260,V={0}:R=B,S=1018,V={1}:R=C,S=1092,V={2}:R=D,S=1014,V={3}:R=E,S=1260,V={4}:",$C$2,$R$14,$C$4,$D375,$B375)</f>
        <v/>
      </c>
      <c r="S375" s="16" t="str">
        <f>_xll.Assistant.XL.RIK_AC("INF04__;INF04@E=0,S=1064,G=0,T=0,P=0:@R=A,S=1260,V={0}:R=B,S=1018,V={1}:R=C,S=1092,V={2}:R=D,S=1014,V={3}:R=E,S=1260,V={4}:",$C$2,$R$14,$C$4,$D375,$B375)</f>
        <v/>
      </c>
      <c r="T375" s="16" t="str">
        <f>_xll.Assistant.XL.RIK_AC("INF04__;INF04@E=0,S=49,G=0,T=0,P=0:@R=A,S=1260,V={0}:R=B,S=1018,V={1}:R=C,S=1092,V={2}:R=D,S=1014,V={3}:R=E,S=1260,V={4}:R=F,S=48,V={5}:",$C$2,$R$14,$C$4,$D375,$B375,T$14)</f>
        <v>Catégorie 1</v>
      </c>
      <c r="U375" s="16" t="str">
        <f>_xll.Assistant.XL.RIK_AC("INF04__;INF04@E=0,S=1076,G=0,T=0,P=0:@R=A,S=1260,V={0}:R=B,S=1018,V={1}:R=C,S=1092,V={2}:R=D,S=1014,V={3}:R=E,S=1260,V={4}:",$C$2,$R$14,$C$4,$D375,$B375)</f>
        <v/>
      </c>
      <c r="V375" s="16">
        <f>IFERROR(IF(TableauB15[[#This Row],[Rémunération annuelle ETP]]&gt;0,SUM(1/COUNTIF(TableauB15[Nom et Prénom],TableauB15[Nom et Prénom])),0),0)</f>
        <v>8.3333333333333329E-2</v>
      </c>
      <c r="W37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6" spans="2:23" x14ac:dyDescent="0.3">
      <c r="B376" s="15" t="s">
        <v>151</v>
      </c>
      <c r="C376" s="15">
        <v>201811</v>
      </c>
      <c r="D376" s="15" t="s">
        <v>170</v>
      </c>
      <c r="E376" s="15" t="s">
        <v>171</v>
      </c>
      <c r="F376" s="15" t="s">
        <v>28</v>
      </c>
      <c r="G376">
        <v>1</v>
      </c>
      <c r="H376" s="16">
        <v>1</v>
      </c>
      <c r="I376" s="16">
        <v>1</v>
      </c>
      <c r="J376" s="16">
        <v>2860</v>
      </c>
      <c r="K376" s="16">
        <v>0</v>
      </c>
      <c r="L376" s="16">
        <v>0</v>
      </c>
      <c r="M376" s="16">
        <f>IF(TableauB15[[#This Row],[ETP_FH]]&gt;0,IF(TableauB15[[#This Row],[ETP]]=TableauB15[[#This Row],[ETP_FH]],1,IF(TableauB15[[#This Row],[ETP]]=1,TableauB15[[#This Row],[ETP_FH]],IFERROR((TableauB15[[#This Row],[ETP_FH]]/TableauB15[[#This Row],[ETP]]),0)*1)),0)</f>
        <v>1</v>
      </c>
      <c r="N376" s="16">
        <f>IF(TableauB15[[#This Row],[ETP_FH]]&lt;0.001,0,1)</f>
        <v>1</v>
      </c>
      <c r="O37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2860</v>
      </c>
      <c r="P37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376" s="170" t="str">
        <f>_xll.Assistant.XL.RIK_AC("INF04__;INF04@E=0,S=1253,G=0,T=0,P=0:@R=A,S=1260,V={0}:R=B,S=1018,V={1}:R=C,S=1092,V={2}:R=D,S=1014,V={3}:R=E,S=1260,V={4}:",$C$2,$P$14,$C$4,$D376,$B376)</f>
        <v/>
      </c>
      <c r="R376" s="16" t="str">
        <f>_xll.Assistant.XL.RIK_AC("INF04__;INF04@E=0,S=42,G=0,T=0,P=0:@R=A,S=1260,V={0}:R=B,S=1018,V={1}:R=C,S=1092,V={2}:R=D,S=1014,V={3}:R=E,S=1260,V={4}:",$C$2,$R$14,$C$4,$D376,$B376)</f>
        <v/>
      </c>
      <c r="S376" s="16" t="str">
        <f>_xll.Assistant.XL.RIK_AC("INF04__;INF04@E=0,S=1064,G=0,T=0,P=0:@R=A,S=1260,V={0}:R=B,S=1018,V={1}:R=C,S=1092,V={2}:R=D,S=1014,V={3}:R=E,S=1260,V={4}:",$C$2,$R$14,$C$4,$D376,$B376)</f>
        <v/>
      </c>
      <c r="T376" s="16" t="str">
        <f>_xll.Assistant.XL.RIK_AC("INF04__;INF04@E=0,S=49,G=0,T=0,P=0:@R=A,S=1260,V={0}:R=B,S=1018,V={1}:R=C,S=1092,V={2}:R=D,S=1014,V={3}:R=E,S=1260,V={4}:R=F,S=48,V={5}:",$C$2,$R$14,$C$4,$D376,$B376,T$14)</f>
        <v>Catégorie 1</v>
      </c>
      <c r="U376" s="16" t="str">
        <f>_xll.Assistant.XL.RIK_AC("INF04__;INF04@E=0,S=1076,G=0,T=0,P=0:@R=A,S=1260,V={0}:R=B,S=1018,V={1}:R=C,S=1092,V={2}:R=D,S=1014,V={3}:R=E,S=1260,V={4}:",$C$2,$R$14,$C$4,$D376,$B376)</f>
        <v/>
      </c>
      <c r="V376" s="16">
        <f>IFERROR(IF(TableauB15[[#This Row],[Rémunération annuelle ETP]]&gt;0,SUM(1/COUNTIF(TableauB15[Nom et Prénom],TableauB15[Nom et Prénom])),0),0)</f>
        <v>8.3333333333333329E-2</v>
      </c>
      <c r="W37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7" spans="2:23" x14ac:dyDescent="0.3">
      <c r="B377" s="15" t="s">
        <v>151</v>
      </c>
      <c r="C377" s="15">
        <v>201811</v>
      </c>
      <c r="D377" s="15" t="s">
        <v>172</v>
      </c>
      <c r="E377" s="15" t="s">
        <v>173</v>
      </c>
      <c r="F377" s="15" t="s">
        <v>28</v>
      </c>
      <c r="G377">
        <v>1</v>
      </c>
      <c r="H377" s="16">
        <v>1</v>
      </c>
      <c r="I377" s="16">
        <v>1</v>
      </c>
      <c r="J377" s="16">
        <v>2970</v>
      </c>
      <c r="K377" s="16">
        <v>0</v>
      </c>
      <c r="L377" s="16">
        <v>0</v>
      </c>
      <c r="M377" s="16">
        <f>IF(TableauB15[[#This Row],[ETP_FH]]&gt;0,IF(TableauB15[[#This Row],[ETP]]=TableauB15[[#This Row],[ETP_FH]],1,IF(TableauB15[[#This Row],[ETP]]=1,TableauB15[[#This Row],[ETP_FH]],IFERROR((TableauB15[[#This Row],[ETP_FH]]/TableauB15[[#This Row],[ETP]]),0)*1)),0)</f>
        <v>1</v>
      </c>
      <c r="N377" s="16">
        <f>IF(TableauB15[[#This Row],[ETP_FH]]&lt;0.001,0,1)</f>
        <v>1</v>
      </c>
      <c r="O37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2970</v>
      </c>
      <c r="P37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377" s="170" t="str">
        <f>_xll.Assistant.XL.RIK_AC("INF04__;INF04@E=0,S=1253,G=0,T=0,P=0:@R=A,S=1260,V={0}:R=B,S=1018,V={1}:R=C,S=1092,V={2}:R=D,S=1014,V={3}:R=E,S=1260,V={4}:",$C$2,$P$14,$C$4,$D377,$B377)</f>
        <v/>
      </c>
      <c r="R377" s="16" t="str">
        <f>_xll.Assistant.XL.RIK_AC("INF04__;INF04@E=0,S=42,G=0,T=0,P=0:@R=A,S=1260,V={0}:R=B,S=1018,V={1}:R=C,S=1092,V={2}:R=D,S=1014,V={3}:R=E,S=1260,V={4}:",$C$2,$R$14,$C$4,$D377,$B377)</f>
        <v/>
      </c>
      <c r="S377" s="16" t="str">
        <f>_xll.Assistant.XL.RIK_AC("INF04__;INF04@E=0,S=1064,G=0,T=0,P=0:@R=A,S=1260,V={0}:R=B,S=1018,V={1}:R=C,S=1092,V={2}:R=D,S=1014,V={3}:R=E,S=1260,V={4}:",$C$2,$R$14,$C$4,$D377,$B377)</f>
        <v/>
      </c>
      <c r="T377" s="16" t="str">
        <f>_xll.Assistant.XL.RIK_AC("INF04__;INF04@E=0,S=49,G=0,T=0,P=0:@R=A,S=1260,V={0}:R=B,S=1018,V={1}:R=C,S=1092,V={2}:R=D,S=1014,V={3}:R=E,S=1260,V={4}:R=F,S=48,V={5}:",$C$2,$R$14,$C$4,$D377,$B377,T$14)</f>
        <v>Catégorie 3</v>
      </c>
      <c r="U377" s="16" t="str">
        <f>_xll.Assistant.XL.RIK_AC("INF04__;INF04@E=0,S=1076,G=0,T=0,P=0:@R=A,S=1260,V={0}:R=B,S=1018,V={1}:R=C,S=1092,V={2}:R=D,S=1014,V={3}:R=E,S=1260,V={4}:",$C$2,$R$14,$C$4,$D377,$B377)</f>
        <v/>
      </c>
      <c r="V377" s="16">
        <f>IFERROR(IF(TableauB15[[#This Row],[Rémunération annuelle ETP]]&gt;0,SUM(1/COUNTIF(TableauB15[Nom et Prénom],TableauB15[Nom et Prénom])),0),0)</f>
        <v>8.3333333333333329E-2</v>
      </c>
      <c r="W37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8" spans="2:23" x14ac:dyDescent="0.3">
      <c r="B378" s="15" t="s">
        <v>151</v>
      </c>
      <c r="C378" s="15">
        <v>201811</v>
      </c>
      <c r="D378" s="15" t="s">
        <v>174</v>
      </c>
      <c r="E378" s="15" t="s">
        <v>175</v>
      </c>
      <c r="F378" s="15" t="s">
        <v>28</v>
      </c>
      <c r="G378">
        <v>1</v>
      </c>
      <c r="H378" s="16">
        <v>1</v>
      </c>
      <c r="I378" s="16">
        <v>1</v>
      </c>
      <c r="J378" s="16">
        <v>3080</v>
      </c>
      <c r="K378" s="16">
        <v>0</v>
      </c>
      <c r="L378" s="16">
        <v>0</v>
      </c>
      <c r="M378" s="16">
        <f>IF(TableauB15[[#This Row],[ETP_FH]]&gt;0,IF(TableauB15[[#This Row],[ETP]]=TableauB15[[#This Row],[ETP_FH]],1,IF(TableauB15[[#This Row],[ETP]]=1,TableauB15[[#This Row],[ETP_FH]],IFERROR((TableauB15[[#This Row],[ETP_FH]]/TableauB15[[#This Row],[ETP]]),0)*1)),0)</f>
        <v>1</v>
      </c>
      <c r="N378" s="16">
        <f>IF(TableauB15[[#This Row],[ETP_FH]]&lt;0.001,0,1)</f>
        <v>1</v>
      </c>
      <c r="O37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3080</v>
      </c>
      <c r="P37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378" s="170" t="str">
        <f>_xll.Assistant.XL.RIK_AC("INF04__;INF04@E=0,S=1253,G=0,T=0,P=0:@R=A,S=1260,V={0}:R=B,S=1018,V={1}:R=C,S=1092,V={2}:R=D,S=1014,V={3}:R=E,S=1260,V={4}:",$C$2,$P$14,$C$4,$D378,$B378)</f>
        <v/>
      </c>
      <c r="R378" s="16" t="str">
        <f>_xll.Assistant.XL.RIK_AC("INF04__;INF04@E=0,S=42,G=0,T=0,P=0:@R=A,S=1260,V={0}:R=B,S=1018,V={1}:R=C,S=1092,V={2}:R=D,S=1014,V={3}:R=E,S=1260,V={4}:",$C$2,$R$14,$C$4,$D378,$B378)</f>
        <v/>
      </c>
      <c r="S378" s="16" t="str">
        <f>_xll.Assistant.XL.RIK_AC("INF04__;INF04@E=0,S=1064,G=0,T=0,P=0:@R=A,S=1260,V={0}:R=B,S=1018,V={1}:R=C,S=1092,V={2}:R=D,S=1014,V={3}:R=E,S=1260,V={4}:",$C$2,$R$14,$C$4,$D378,$B378)</f>
        <v/>
      </c>
      <c r="T378" s="16" t="str">
        <f>_xll.Assistant.XL.RIK_AC("INF04__;INF04@E=0,S=49,G=0,T=0,P=0:@R=A,S=1260,V={0}:R=B,S=1018,V={1}:R=C,S=1092,V={2}:R=D,S=1014,V={3}:R=E,S=1260,V={4}:R=F,S=48,V={5}:",$C$2,$R$14,$C$4,$D378,$B378,T$14)</f>
        <v>Catégorie 3</v>
      </c>
      <c r="U378" s="16" t="str">
        <f>_xll.Assistant.XL.RIK_AC("INF04__;INF04@E=0,S=1076,G=0,T=0,P=0:@R=A,S=1260,V={0}:R=B,S=1018,V={1}:R=C,S=1092,V={2}:R=D,S=1014,V={3}:R=E,S=1260,V={4}:",$C$2,$R$14,$C$4,$D378,$B378)</f>
        <v/>
      </c>
      <c r="V378" s="16">
        <f>IFERROR(IF(TableauB15[[#This Row],[Rémunération annuelle ETP]]&gt;0,SUM(1/COUNTIF(TableauB15[Nom et Prénom],TableauB15[Nom et Prénom])),0),0)</f>
        <v>8.3333333333333329E-2</v>
      </c>
      <c r="W37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79" spans="2:23" x14ac:dyDescent="0.3">
      <c r="B379" s="15" t="s">
        <v>151</v>
      </c>
      <c r="C379" s="15">
        <v>201811</v>
      </c>
      <c r="D379" s="15" t="s">
        <v>176</v>
      </c>
      <c r="E379" s="15" t="s">
        <v>177</v>
      </c>
      <c r="F379" s="15" t="s">
        <v>28</v>
      </c>
      <c r="G379">
        <v>1</v>
      </c>
      <c r="H379" s="16">
        <v>1</v>
      </c>
      <c r="I379" s="16">
        <v>1</v>
      </c>
      <c r="J379" s="16">
        <v>3509</v>
      </c>
      <c r="K379" s="16">
        <v>0</v>
      </c>
      <c r="L379" s="16">
        <v>0</v>
      </c>
      <c r="M379" s="16">
        <f>IF(TableauB15[[#This Row],[ETP_FH]]&gt;0,IF(TableauB15[[#This Row],[ETP]]=TableauB15[[#This Row],[ETP_FH]],1,IF(TableauB15[[#This Row],[ETP]]=1,TableauB15[[#This Row],[ETP_FH]],IFERROR((TableauB15[[#This Row],[ETP_FH]]/TableauB15[[#This Row],[ETP]]),0)*1)),0)</f>
        <v>1</v>
      </c>
      <c r="N379" s="16">
        <f>IF(TableauB15[[#This Row],[ETP_FH]]&lt;0.001,0,1)</f>
        <v>1</v>
      </c>
      <c r="O37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3509</v>
      </c>
      <c r="P37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379" s="170" t="str">
        <f>_xll.Assistant.XL.RIK_AC("INF04__;INF04@E=0,S=1253,G=0,T=0,P=0:@R=A,S=1260,V={0}:R=B,S=1018,V={1}:R=C,S=1092,V={2}:R=D,S=1014,V={3}:R=E,S=1260,V={4}:",$C$2,$P$14,$C$4,$D379,$B379)</f>
        <v/>
      </c>
      <c r="R379" s="16" t="str">
        <f>_xll.Assistant.XL.RIK_AC("INF04__;INF04@E=0,S=42,G=0,T=0,P=0:@R=A,S=1260,V={0}:R=B,S=1018,V={1}:R=C,S=1092,V={2}:R=D,S=1014,V={3}:R=E,S=1260,V={4}:",$C$2,$R$14,$C$4,$D379,$B379)</f>
        <v/>
      </c>
      <c r="S379" s="16" t="str">
        <f>_xll.Assistant.XL.RIK_AC("INF04__;INF04@E=0,S=1064,G=0,T=0,P=0:@R=A,S=1260,V={0}:R=B,S=1018,V={1}:R=C,S=1092,V={2}:R=D,S=1014,V={3}:R=E,S=1260,V={4}:",$C$2,$R$14,$C$4,$D379,$B379)</f>
        <v>3</v>
      </c>
      <c r="T379" s="16" t="str">
        <f>_xll.Assistant.XL.RIK_AC("INF04__;INF04@E=0,S=49,G=0,T=0,P=0:@R=A,S=1260,V={0}:R=B,S=1018,V={1}:R=C,S=1092,V={2}:R=D,S=1014,V={3}:R=E,S=1260,V={4}:R=F,S=48,V={5}:",$C$2,$R$14,$C$4,$D379,$B379,T$14)</f>
        <v>Catégorie 5</v>
      </c>
      <c r="U379" s="16" t="str">
        <f>_xll.Assistant.XL.RIK_AC("INF04__;INF04@E=0,S=1076,G=0,T=0,P=0:@R=A,S=1260,V={0}:R=B,S=1018,V={1}:R=C,S=1092,V={2}:R=D,S=1014,V={3}:R=E,S=1260,V={4}:",$C$2,$R$14,$C$4,$D379,$B379)</f>
        <v>300</v>
      </c>
      <c r="V379" s="16">
        <f>IFERROR(IF(TableauB15[[#This Row],[Rémunération annuelle ETP]]&gt;0,SUM(1/COUNTIF(TableauB15[Nom et Prénom],TableauB15[Nom et Prénom])),0),0)</f>
        <v>8.3333333333333329E-2</v>
      </c>
      <c r="W37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0" spans="2:23" x14ac:dyDescent="0.3">
      <c r="B380" s="15" t="s">
        <v>151</v>
      </c>
      <c r="C380" s="15">
        <v>201811</v>
      </c>
      <c r="D380" s="15" t="s">
        <v>178</v>
      </c>
      <c r="E380" s="15" t="s">
        <v>179</v>
      </c>
      <c r="F380" s="15" t="s">
        <v>27</v>
      </c>
      <c r="G380">
        <v>1</v>
      </c>
      <c r="H380" s="16">
        <v>0.8</v>
      </c>
      <c r="I380" s="16">
        <v>0.8</v>
      </c>
      <c r="J380" s="16">
        <v>1320</v>
      </c>
      <c r="K380" s="16">
        <v>0</v>
      </c>
      <c r="L380" s="16">
        <v>0</v>
      </c>
      <c r="M380" s="16">
        <f>IF(TableauB15[[#This Row],[ETP_FH]]&gt;0,IF(TableauB15[[#This Row],[ETP]]=TableauB15[[#This Row],[ETP_FH]],1,IF(TableauB15[[#This Row],[ETP]]=1,TableauB15[[#This Row],[ETP_FH]],IFERROR((TableauB15[[#This Row],[ETP_FH]]/TableauB15[[#This Row],[ETP]]),0)*1)),0)</f>
        <v>1</v>
      </c>
      <c r="N380" s="16">
        <f>IF(TableauB15[[#This Row],[ETP_FH]]&lt;0.001,0,1)</f>
        <v>1</v>
      </c>
      <c r="O38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38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380" s="170" t="str">
        <f>_xll.Assistant.XL.RIK_AC("INF04__;INF04@E=0,S=1253,G=0,T=0,P=0:@R=A,S=1260,V={0}:R=B,S=1018,V={1}:R=C,S=1092,V={2}:R=D,S=1014,V={3}:R=E,S=1260,V={4}:",$C$2,$P$14,$C$4,$D380,$B380)</f>
        <v/>
      </c>
      <c r="R380" s="16" t="str">
        <f>_xll.Assistant.XL.RIK_AC("INF04__;INF04@E=0,S=42,G=0,T=0,P=0:@R=A,S=1260,V={0}:R=B,S=1018,V={1}:R=C,S=1092,V={2}:R=D,S=1014,V={3}:R=E,S=1260,V={4}:",$C$2,$R$14,$C$4,$D380,$B380)</f>
        <v/>
      </c>
      <c r="S380" s="16" t="str">
        <f>_xll.Assistant.XL.RIK_AC("INF04__;INF04@E=0,S=1064,G=0,T=0,P=0:@R=A,S=1260,V={0}:R=B,S=1018,V={1}:R=C,S=1092,V={2}:R=D,S=1014,V={3}:R=E,S=1260,V={4}:",$C$2,$R$14,$C$4,$D380,$B380)</f>
        <v/>
      </c>
      <c r="T380" s="16" t="str">
        <f>_xll.Assistant.XL.RIK_AC("INF04__;INF04@E=0,S=49,G=0,T=0,P=0:@R=A,S=1260,V={0}:R=B,S=1018,V={1}:R=C,S=1092,V={2}:R=D,S=1014,V={3}:R=E,S=1260,V={4}:R=F,S=48,V={5}:",$C$2,$R$14,$C$4,$D380,$B380,T$14)</f>
        <v>Catégorie 1</v>
      </c>
      <c r="U380" s="16" t="str">
        <f>_xll.Assistant.XL.RIK_AC("INF04__;INF04@E=0,S=1076,G=0,T=0,P=0:@R=A,S=1260,V={0}:R=B,S=1018,V={1}:R=C,S=1092,V={2}:R=D,S=1014,V={3}:R=E,S=1260,V={4}:",$C$2,$R$14,$C$4,$D380,$B380)</f>
        <v>100</v>
      </c>
      <c r="V380" s="16">
        <f>IFERROR(IF(TableauB15[[#This Row],[Rémunération annuelle ETP]]&gt;0,SUM(1/COUNTIF(TableauB15[Nom et Prénom],TableauB15[Nom et Prénom])),0),0)</f>
        <v>8.3333333333333329E-2</v>
      </c>
      <c r="W38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1" spans="2:23" x14ac:dyDescent="0.3">
      <c r="B381" s="15" t="s">
        <v>151</v>
      </c>
      <c r="C381" s="15">
        <v>201811</v>
      </c>
      <c r="D381" s="15" t="s">
        <v>180</v>
      </c>
      <c r="E381" s="15" t="s">
        <v>181</v>
      </c>
      <c r="F381" s="15" t="s">
        <v>28</v>
      </c>
      <c r="G381">
        <v>1</v>
      </c>
      <c r="H381" s="16">
        <v>1</v>
      </c>
      <c r="I381" s="16">
        <v>1</v>
      </c>
      <c r="J381" s="16">
        <v>3300</v>
      </c>
      <c r="K381" s="16">
        <v>0</v>
      </c>
      <c r="L381" s="16">
        <v>0</v>
      </c>
      <c r="M381" s="16">
        <f>IF(TableauB15[[#This Row],[ETP_FH]]&gt;0,IF(TableauB15[[#This Row],[ETP]]=TableauB15[[#This Row],[ETP_FH]],1,IF(TableauB15[[#This Row],[ETP]]=1,TableauB15[[#This Row],[ETP_FH]],IFERROR((TableauB15[[#This Row],[ETP_FH]]/TableauB15[[#This Row],[ETP]]),0)*1)),0)</f>
        <v>1</v>
      </c>
      <c r="N381" s="16">
        <f>IF(TableauB15[[#This Row],[ETP_FH]]&lt;0.001,0,1)</f>
        <v>1</v>
      </c>
      <c r="O38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38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381" s="170" t="str">
        <f>_xll.Assistant.XL.RIK_AC("INF04__;INF04@E=0,S=1253,G=0,T=0,P=0:@R=A,S=1260,V={0}:R=B,S=1018,V={1}:R=C,S=1092,V={2}:R=D,S=1014,V={3}:R=E,S=1260,V={4}:",$C$2,$P$14,$C$4,$D381,$B381)</f>
        <v/>
      </c>
      <c r="R381" s="16" t="str">
        <f>_xll.Assistant.XL.RIK_AC("INF04__;INF04@E=0,S=42,G=0,T=0,P=0:@R=A,S=1260,V={0}:R=B,S=1018,V={1}:R=C,S=1092,V={2}:R=D,S=1014,V={3}:R=E,S=1260,V={4}:",$C$2,$R$14,$C$4,$D381,$B381)</f>
        <v/>
      </c>
      <c r="S381" s="16" t="str">
        <f>_xll.Assistant.XL.RIK_AC("INF04__;INF04@E=0,S=1064,G=0,T=0,P=0:@R=A,S=1260,V={0}:R=B,S=1018,V={1}:R=C,S=1092,V={2}:R=D,S=1014,V={3}:R=E,S=1260,V={4}:",$C$2,$R$14,$C$4,$D381,$B381)</f>
        <v/>
      </c>
      <c r="T381" s="16" t="str">
        <f>_xll.Assistant.XL.RIK_AC("INF04__;INF04@E=0,S=49,G=0,T=0,P=0:@R=A,S=1260,V={0}:R=B,S=1018,V={1}:R=C,S=1092,V={2}:R=D,S=1014,V={3}:R=E,S=1260,V={4}:R=F,S=48,V={5}:",$C$2,$R$14,$C$4,$D381,$B381,T$14)</f>
        <v>Catégorie 3</v>
      </c>
      <c r="U381" s="16" t="str">
        <f>_xll.Assistant.XL.RIK_AC("INF04__;INF04@E=0,S=1076,G=0,T=0,P=0:@R=A,S=1260,V={0}:R=B,S=1018,V={1}:R=C,S=1092,V={2}:R=D,S=1014,V={3}:R=E,S=1260,V={4}:",$C$2,$R$14,$C$4,$D381,$B381)</f>
        <v>300</v>
      </c>
      <c r="V381" s="16">
        <f>IFERROR(IF(TableauB15[[#This Row],[Rémunération annuelle ETP]]&gt;0,SUM(1/COUNTIF(TableauB15[Nom et Prénom],TableauB15[Nom et Prénom])),0),0)</f>
        <v>8.3333333333333329E-2</v>
      </c>
      <c r="W38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2" spans="2:23" x14ac:dyDescent="0.3">
      <c r="B382" s="15" t="s">
        <v>151</v>
      </c>
      <c r="C382" s="15">
        <v>201811</v>
      </c>
      <c r="D382" s="15" t="s">
        <v>182</v>
      </c>
      <c r="E382" s="15" t="s">
        <v>183</v>
      </c>
      <c r="F382" s="15" t="s">
        <v>28</v>
      </c>
      <c r="G382">
        <v>1</v>
      </c>
      <c r="H382" s="16">
        <v>1</v>
      </c>
      <c r="I382" s="16">
        <v>1</v>
      </c>
      <c r="J382" s="16">
        <v>2750</v>
      </c>
      <c r="K382" s="16">
        <v>0</v>
      </c>
      <c r="L382" s="16">
        <v>0</v>
      </c>
      <c r="M382" s="16">
        <f>IF(TableauB15[[#This Row],[ETP_FH]]&gt;0,IF(TableauB15[[#This Row],[ETP]]=TableauB15[[#This Row],[ETP_FH]],1,IF(TableauB15[[#This Row],[ETP]]=1,TableauB15[[#This Row],[ETP_FH]],IFERROR((TableauB15[[#This Row],[ETP_FH]]/TableauB15[[#This Row],[ETP]]),0)*1)),0)</f>
        <v>1</v>
      </c>
      <c r="N382" s="16">
        <f>IF(TableauB15[[#This Row],[ETP_FH]]&lt;0.001,0,1)</f>
        <v>1</v>
      </c>
      <c r="O38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8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382" s="170" t="str">
        <f>_xll.Assistant.XL.RIK_AC("INF04__;INF04@E=0,S=1253,G=0,T=0,P=0:@R=A,S=1260,V={0}:R=B,S=1018,V={1}:R=C,S=1092,V={2}:R=D,S=1014,V={3}:R=E,S=1260,V={4}:",$C$2,$P$14,$C$4,$D382,$B382)</f>
        <v/>
      </c>
      <c r="R382" s="16" t="str">
        <f>_xll.Assistant.XL.RIK_AC("INF04__;INF04@E=0,S=42,G=0,T=0,P=0:@R=A,S=1260,V={0}:R=B,S=1018,V={1}:R=C,S=1092,V={2}:R=D,S=1014,V={3}:R=E,S=1260,V={4}:",$C$2,$R$14,$C$4,$D382,$B382)</f>
        <v/>
      </c>
      <c r="S382" s="16" t="str">
        <f>_xll.Assistant.XL.RIK_AC("INF04__;INF04@E=0,S=1064,G=0,T=0,P=0:@R=A,S=1260,V={0}:R=B,S=1018,V={1}:R=C,S=1092,V={2}:R=D,S=1014,V={3}:R=E,S=1260,V={4}:",$C$2,$R$14,$C$4,$D382,$B382)</f>
        <v/>
      </c>
      <c r="T382" s="16" t="str">
        <f>_xll.Assistant.XL.RIK_AC("INF04__;INF04@E=0,S=49,G=0,T=0,P=0:@R=A,S=1260,V={0}:R=B,S=1018,V={1}:R=C,S=1092,V={2}:R=D,S=1014,V={3}:R=E,S=1260,V={4}:R=F,S=48,V={5}:",$C$2,$R$14,$C$4,$D382,$B382,T$14)</f>
        <v>Catégorie 0</v>
      </c>
      <c r="U382" s="16" t="str">
        <f>_xll.Assistant.XL.RIK_AC("INF04__;INF04@E=0,S=1076,G=0,T=0,P=0:@R=A,S=1260,V={0}:R=B,S=1018,V={1}:R=C,S=1092,V={2}:R=D,S=1014,V={3}:R=E,S=1260,V={4}:",$C$2,$R$14,$C$4,$D382,$B382)</f>
        <v>100</v>
      </c>
      <c r="V382" s="16">
        <f>IFERROR(IF(TableauB15[[#This Row],[Rémunération annuelle ETP]]&gt;0,SUM(1/COUNTIF(TableauB15[Nom et Prénom],TableauB15[Nom et Prénom])),0),0)</f>
        <v>8.3333333333333329E-2</v>
      </c>
      <c r="W38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3" spans="2:23" x14ac:dyDescent="0.3">
      <c r="B383" s="15" t="s">
        <v>151</v>
      </c>
      <c r="C383" s="15">
        <v>201811</v>
      </c>
      <c r="D383" s="15" t="s">
        <v>184</v>
      </c>
      <c r="E383" s="15" t="s">
        <v>185</v>
      </c>
      <c r="F383" s="15" t="s">
        <v>27</v>
      </c>
      <c r="G383">
        <v>1</v>
      </c>
      <c r="H383" s="16">
        <v>1</v>
      </c>
      <c r="I383" s="16">
        <v>1</v>
      </c>
      <c r="J383" s="16">
        <v>3410</v>
      </c>
      <c r="K383" s="16">
        <v>0</v>
      </c>
      <c r="L383" s="16">
        <v>0</v>
      </c>
      <c r="M383" s="16">
        <f>IF(TableauB15[[#This Row],[ETP_FH]]&gt;0,IF(TableauB15[[#This Row],[ETP]]=TableauB15[[#This Row],[ETP_FH]],1,IF(TableauB15[[#This Row],[ETP]]=1,TableauB15[[#This Row],[ETP_FH]],IFERROR((TableauB15[[#This Row],[ETP_FH]]/TableauB15[[#This Row],[ETP]]),0)*1)),0)</f>
        <v>1</v>
      </c>
      <c r="N383" s="16">
        <f>IF(TableauB15[[#This Row],[ETP_FH]]&lt;0.001,0,1)</f>
        <v>1</v>
      </c>
      <c r="O38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3410</v>
      </c>
      <c r="P38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383" s="170" t="str">
        <f>_xll.Assistant.XL.RIK_AC("INF04__;INF04@E=0,S=1253,G=0,T=0,P=0:@R=A,S=1260,V={0}:R=B,S=1018,V={1}:R=C,S=1092,V={2}:R=D,S=1014,V={3}:R=E,S=1260,V={4}:",$C$2,$P$14,$C$4,$D383,$B383)</f>
        <v/>
      </c>
      <c r="R383" s="16" t="str">
        <f>_xll.Assistant.XL.RIK_AC("INF04__;INF04@E=0,S=42,G=0,T=0,P=0:@R=A,S=1260,V={0}:R=B,S=1018,V={1}:R=C,S=1092,V={2}:R=D,S=1014,V={3}:R=E,S=1260,V={4}:",$C$2,$R$14,$C$4,$D383,$B383)</f>
        <v/>
      </c>
      <c r="S383" s="16" t="str">
        <f>_xll.Assistant.XL.RIK_AC("INF04__;INF04@E=0,S=1064,G=0,T=0,P=0:@R=A,S=1260,V={0}:R=B,S=1018,V={1}:R=C,S=1092,V={2}:R=D,S=1014,V={3}:R=E,S=1260,V={4}:",$C$2,$R$14,$C$4,$D383,$B383)</f>
        <v/>
      </c>
      <c r="T383" s="16" t="str">
        <f>_xll.Assistant.XL.RIK_AC("INF04__;INF04@E=0,S=49,G=0,T=0,P=0:@R=A,S=1260,V={0}:R=B,S=1018,V={1}:R=C,S=1092,V={2}:R=D,S=1014,V={3}:R=E,S=1260,V={4}:R=F,S=48,V={5}:",$C$2,$R$14,$C$4,$D383,$B383,T$14)</f>
        <v>Catégorie 3</v>
      </c>
      <c r="U383" s="16" t="str">
        <f>_xll.Assistant.XL.RIK_AC("INF04__;INF04@E=0,S=1076,G=0,T=0,P=0:@R=A,S=1260,V={0}:R=B,S=1018,V={1}:R=C,S=1092,V={2}:R=D,S=1014,V={3}:R=E,S=1260,V={4}:",$C$2,$R$14,$C$4,$D383,$B383)</f>
        <v/>
      </c>
      <c r="V383" s="16">
        <f>IFERROR(IF(TableauB15[[#This Row],[Rémunération annuelle ETP]]&gt;0,SUM(1/COUNTIF(TableauB15[Nom et Prénom],TableauB15[Nom et Prénom])),0),0)</f>
        <v>8.3333333333333329E-2</v>
      </c>
      <c r="W38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4" spans="2:23" x14ac:dyDescent="0.3">
      <c r="B384" s="15" t="s">
        <v>151</v>
      </c>
      <c r="C384" s="15">
        <v>201811</v>
      </c>
      <c r="D384" s="15" t="s">
        <v>186</v>
      </c>
      <c r="E384" s="15" t="s">
        <v>187</v>
      </c>
      <c r="F384" s="15" t="s">
        <v>27</v>
      </c>
      <c r="G384">
        <v>1</v>
      </c>
      <c r="H384" s="16">
        <v>0.8</v>
      </c>
      <c r="I384" s="16">
        <v>0.8</v>
      </c>
      <c r="J384" s="16">
        <v>3520</v>
      </c>
      <c r="K384" s="16">
        <v>0</v>
      </c>
      <c r="L384" s="16">
        <v>0</v>
      </c>
      <c r="M384" s="16">
        <f>IF(TableauB15[[#This Row],[ETP_FH]]&gt;0,IF(TableauB15[[#This Row],[ETP]]=TableauB15[[#This Row],[ETP_FH]],1,IF(TableauB15[[#This Row],[ETP]]=1,TableauB15[[#This Row],[ETP_FH]],IFERROR((TableauB15[[#This Row],[ETP_FH]]/TableauB15[[#This Row],[ETP]]),0)*1)),0)</f>
        <v>1</v>
      </c>
      <c r="N384" s="16">
        <f>IF(TableauB15[[#This Row],[ETP_FH]]&lt;0.001,0,1)</f>
        <v>1</v>
      </c>
      <c r="O38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4400</v>
      </c>
      <c r="P38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384" s="170" t="str">
        <f>_xll.Assistant.XL.RIK_AC("INF04__;INF04@E=0,S=1253,G=0,T=0,P=0:@R=A,S=1260,V={0}:R=B,S=1018,V={1}:R=C,S=1092,V={2}:R=D,S=1014,V={3}:R=E,S=1260,V={4}:",$C$2,$P$14,$C$4,$D384,$B384)</f>
        <v/>
      </c>
      <c r="R384" s="16" t="str">
        <f>_xll.Assistant.XL.RIK_AC("INF04__;INF04@E=0,S=42,G=0,T=0,P=0:@R=A,S=1260,V={0}:R=B,S=1018,V={1}:R=C,S=1092,V={2}:R=D,S=1014,V={3}:R=E,S=1260,V={4}:",$C$2,$R$14,$C$4,$D384,$B384)</f>
        <v/>
      </c>
      <c r="S384" s="16" t="str">
        <f>_xll.Assistant.XL.RIK_AC("INF04__;INF04@E=0,S=1064,G=0,T=0,P=0:@R=A,S=1260,V={0}:R=B,S=1018,V={1}:R=C,S=1092,V={2}:R=D,S=1014,V={3}:R=E,S=1260,V={4}:",$C$2,$R$14,$C$4,$D384,$B384)</f>
        <v/>
      </c>
      <c r="T384" s="16" t="str">
        <f>_xll.Assistant.XL.RIK_AC("INF04__;INF04@E=0,S=49,G=0,T=0,P=0:@R=A,S=1260,V={0}:R=B,S=1018,V={1}:R=C,S=1092,V={2}:R=D,S=1014,V={3}:R=E,S=1260,V={4}:R=F,S=48,V={5}:",$C$2,$R$14,$C$4,$D384,$B384,T$14)</f>
        <v>Catégorie 2</v>
      </c>
      <c r="U384" s="16" t="str">
        <f>_xll.Assistant.XL.RIK_AC("INF04__;INF04@E=0,S=1076,G=0,T=0,P=0:@R=A,S=1260,V={0}:R=B,S=1018,V={1}:R=C,S=1092,V={2}:R=D,S=1014,V={3}:R=E,S=1260,V={4}:",$C$2,$R$14,$C$4,$D384,$B384)</f>
        <v/>
      </c>
      <c r="V384" s="16">
        <f>IFERROR(IF(TableauB15[[#This Row],[Rémunération annuelle ETP]]&gt;0,SUM(1/COUNTIF(TableauB15[Nom et Prénom],TableauB15[Nom et Prénom])),0),0)</f>
        <v>8.3333333333333329E-2</v>
      </c>
      <c r="W38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5" spans="2:23" x14ac:dyDescent="0.3">
      <c r="B385" s="15" t="s">
        <v>151</v>
      </c>
      <c r="C385" s="15">
        <v>201811</v>
      </c>
      <c r="D385" s="15" t="s">
        <v>188</v>
      </c>
      <c r="E385" s="15" t="s">
        <v>189</v>
      </c>
      <c r="F385" s="15" t="s">
        <v>27</v>
      </c>
      <c r="G385">
        <v>1</v>
      </c>
      <c r="H385" s="16">
        <v>1</v>
      </c>
      <c r="I385" s="16">
        <v>1</v>
      </c>
      <c r="J385" s="16">
        <v>2730</v>
      </c>
      <c r="K385" s="16">
        <v>0</v>
      </c>
      <c r="L385" s="16">
        <v>0</v>
      </c>
      <c r="M385" s="16">
        <f>IF(TableauB15[[#This Row],[ETP_FH]]&gt;0,IF(TableauB15[[#This Row],[ETP]]=TableauB15[[#This Row],[ETP_FH]],1,IF(TableauB15[[#This Row],[ETP]]=1,TableauB15[[#This Row],[ETP_FH]],IFERROR((TableauB15[[#This Row],[ETP_FH]]/TableauB15[[#This Row],[ETP]]),0)*1)),0)</f>
        <v>1</v>
      </c>
      <c r="N385" s="16">
        <f>IF(TableauB15[[#This Row],[ETP_FH]]&lt;0.001,0,1)</f>
        <v>1</v>
      </c>
      <c r="O38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38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385" s="170" t="str">
        <f>_xll.Assistant.XL.RIK_AC("INF04__;INF04@E=0,S=1253,G=0,T=0,P=0:@R=A,S=1260,V={0}:R=B,S=1018,V={1}:R=C,S=1092,V={2}:R=D,S=1014,V={3}:R=E,S=1260,V={4}:",$C$2,$P$14,$C$4,$D385,$B385)</f>
        <v/>
      </c>
      <c r="R385" s="16" t="str">
        <f>_xll.Assistant.XL.RIK_AC("INF04__;INF04@E=0,S=42,G=0,T=0,P=0:@R=A,S=1260,V={0}:R=B,S=1018,V={1}:R=C,S=1092,V={2}:R=D,S=1014,V={3}:R=E,S=1260,V={4}:",$C$2,$R$14,$C$4,$D385,$B385)</f>
        <v/>
      </c>
      <c r="S385" s="16" t="str">
        <f>_xll.Assistant.XL.RIK_AC("INF04__;INF04@E=0,S=1064,G=0,T=0,P=0:@R=A,S=1260,V={0}:R=B,S=1018,V={1}:R=C,S=1092,V={2}:R=D,S=1014,V={3}:R=E,S=1260,V={4}:",$C$2,$R$14,$C$4,$D385,$B385)</f>
        <v/>
      </c>
      <c r="T385" s="16" t="str">
        <f>_xll.Assistant.XL.RIK_AC("INF04__;INF04@E=0,S=49,G=0,T=0,P=0:@R=A,S=1260,V={0}:R=B,S=1018,V={1}:R=C,S=1092,V={2}:R=D,S=1014,V={3}:R=E,S=1260,V={4}:R=F,S=48,V={5}:",$C$2,$R$14,$C$4,$D385,$B385,T$14)</f>
        <v>Catégorie 0</v>
      </c>
      <c r="U385" s="16" t="str">
        <f>_xll.Assistant.XL.RIK_AC("INF04__;INF04@E=0,S=1076,G=0,T=0,P=0:@R=A,S=1260,V={0}:R=B,S=1018,V={1}:R=C,S=1092,V={2}:R=D,S=1014,V={3}:R=E,S=1260,V={4}:",$C$2,$R$14,$C$4,$D385,$B385)</f>
        <v/>
      </c>
      <c r="V385" s="16">
        <f>IFERROR(IF(TableauB15[[#This Row],[Rémunération annuelle ETP]]&gt;0,SUM(1/COUNTIF(TableauB15[Nom et Prénom],TableauB15[Nom et Prénom])),0),0)</f>
        <v>8.3333333333333329E-2</v>
      </c>
      <c r="W38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6" spans="2:23" x14ac:dyDescent="0.3">
      <c r="B386" s="15" t="s">
        <v>151</v>
      </c>
      <c r="C386" s="15">
        <v>201811</v>
      </c>
      <c r="D386" s="15" t="s">
        <v>190</v>
      </c>
      <c r="E386" s="15" t="s">
        <v>191</v>
      </c>
      <c r="F386" s="15" t="s">
        <v>27</v>
      </c>
      <c r="G386">
        <v>1</v>
      </c>
      <c r="H386" s="16">
        <v>1</v>
      </c>
      <c r="I386" s="16">
        <v>1</v>
      </c>
      <c r="J386" s="16">
        <v>2640</v>
      </c>
      <c r="K386" s="16">
        <v>0</v>
      </c>
      <c r="L386" s="16">
        <v>0</v>
      </c>
      <c r="M386" s="16">
        <f>IF(TableauB15[[#This Row],[ETP_FH]]&gt;0,IF(TableauB15[[#This Row],[ETP]]=TableauB15[[#This Row],[ETP_FH]],1,IF(TableauB15[[#This Row],[ETP]]=1,TableauB15[[#This Row],[ETP_FH]],IFERROR((TableauB15[[#This Row],[ETP_FH]]/TableauB15[[#This Row],[ETP]]),0)*1)),0)</f>
        <v>1</v>
      </c>
      <c r="N386" s="16">
        <f>IF(TableauB15[[#This Row],[ETP_FH]]&lt;0.001,0,1)</f>
        <v>1</v>
      </c>
      <c r="O38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38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386" s="170" t="str">
        <f>_xll.Assistant.XL.RIK_AC("INF04__;INF04@E=0,S=1253,G=0,T=0,P=0:@R=A,S=1260,V={0}:R=B,S=1018,V={1}:R=C,S=1092,V={2}:R=D,S=1014,V={3}:R=E,S=1260,V={4}:",$C$2,$P$14,$C$4,$D386,$B386)</f>
        <v/>
      </c>
      <c r="R386" s="16" t="str">
        <f>_xll.Assistant.XL.RIK_AC("INF04__;INF04@E=0,S=42,G=0,T=0,P=0:@R=A,S=1260,V={0}:R=B,S=1018,V={1}:R=C,S=1092,V={2}:R=D,S=1014,V={3}:R=E,S=1260,V={4}:",$C$2,$R$14,$C$4,$D386,$B386)</f>
        <v/>
      </c>
      <c r="S386" s="16" t="str">
        <f>_xll.Assistant.XL.RIK_AC("INF04__;INF04@E=0,S=1064,G=0,T=0,P=0:@R=A,S=1260,V={0}:R=B,S=1018,V={1}:R=C,S=1092,V={2}:R=D,S=1014,V={3}:R=E,S=1260,V={4}:",$C$2,$R$14,$C$4,$D386,$B386)</f>
        <v/>
      </c>
      <c r="T386" s="16" t="str">
        <f>_xll.Assistant.XL.RIK_AC("INF04__;INF04@E=0,S=49,G=0,T=0,P=0:@R=A,S=1260,V={0}:R=B,S=1018,V={1}:R=C,S=1092,V={2}:R=D,S=1014,V={3}:R=E,S=1260,V={4}:R=F,S=48,V={5}:",$C$2,$R$14,$C$4,$D386,$B386,T$14)</f>
        <v>Catégorie 0</v>
      </c>
      <c r="U386" s="16" t="str">
        <f>_xll.Assistant.XL.RIK_AC("INF04__;INF04@E=0,S=1076,G=0,T=0,P=0:@R=A,S=1260,V={0}:R=B,S=1018,V={1}:R=C,S=1092,V={2}:R=D,S=1014,V={3}:R=E,S=1260,V={4}:",$C$2,$R$14,$C$4,$D386,$B386)</f>
        <v/>
      </c>
      <c r="V386" s="16">
        <f>IFERROR(IF(TableauB15[[#This Row],[Rémunération annuelle ETP]]&gt;0,SUM(1/COUNTIF(TableauB15[Nom et Prénom],TableauB15[Nom et Prénom])),0),0)</f>
        <v>8.3333333333333329E-2</v>
      </c>
      <c r="W38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7" spans="2:23" x14ac:dyDescent="0.3">
      <c r="B387" s="15" t="s">
        <v>151</v>
      </c>
      <c r="C387" s="15">
        <v>201811</v>
      </c>
      <c r="D387" s="15" t="s">
        <v>192</v>
      </c>
      <c r="E387" s="15" t="s">
        <v>193</v>
      </c>
      <c r="F387" s="15" t="s">
        <v>27</v>
      </c>
      <c r="G387">
        <v>1</v>
      </c>
      <c r="H387" s="16">
        <v>1</v>
      </c>
      <c r="I387" s="16">
        <v>1</v>
      </c>
      <c r="J387" s="16">
        <v>2750</v>
      </c>
      <c r="K387" s="16">
        <v>0</v>
      </c>
      <c r="L387" s="16">
        <v>0</v>
      </c>
      <c r="M387" s="16">
        <f>IF(TableauB15[[#This Row],[ETP_FH]]&gt;0,IF(TableauB15[[#This Row],[ETP]]=TableauB15[[#This Row],[ETP_FH]],1,IF(TableauB15[[#This Row],[ETP]]=1,TableauB15[[#This Row],[ETP_FH]],IFERROR((TableauB15[[#This Row],[ETP_FH]]/TableauB15[[#This Row],[ETP]]),0)*1)),0)</f>
        <v>1</v>
      </c>
      <c r="N387" s="16">
        <f>IF(TableauB15[[#This Row],[ETP_FH]]&lt;0.001,0,1)</f>
        <v>1</v>
      </c>
      <c r="O38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38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387" s="170" t="str">
        <f>_xll.Assistant.XL.RIK_AC("INF04__;INF04@E=0,S=1253,G=0,T=0,P=0:@R=A,S=1260,V={0}:R=B,S=1018,V={1}:R=C,S=1092,V={2}:R=D,S=1014,V={3}:R=E,S=1260,V={4}:",$C$2,$P$14,$C$4,$D387,$B387)</f>
        <v/>
      </c>
      <c r="R387" s="16" t="str">
        <f>_xll.Assistant.XL.RIK_AC("INF04__;INF04@E=0,S=42,G=0,T=0,P=0:@R=A,S=1260,V={0}:R=B,S=1018,V={1}:R=C,S=1092,V={2}:R=D,S=1014,V={3}:R=E,S=1260,V={4}:",$C$2,$R$14,$C$4,$D387,$B387)</f>
        <v>Employé</v>
      </c>
      <c r="S387" s="16" t="str">
        <f>_xll.Assistant.XL.RIK_AC("INF04__;INF04@E=0,S=1064,G=0,T=0,P=0:@R=A,S=1260,V={0}:R=B,S=1018,V={1}:R=C,S=1092,V={2}:R=D,S=1014,V={3}:R=E,S=1260,V={4}:",$C$2,$R$14,$C$4,$D387,$B387)</f>
        <v/>
      </c>
      <c r="T387" s="16" t="str">
        <f>_xll.Assistant.XL.RIK_AC("INF04__;INF04@E=0,S=49,G=0,T=0,P=0:@R=A,S=1260,V={0}:R=B,S=1018,V={1}:R=C,S=1092,V={2}:R=D,S=1014,V={3}:R=E,S=1260,V={4}:R=F,S=48,V={5}:",$C$2,$R$14,$C$4,$D387,$B387,T$14)</f>
        <v>Catégorie 0</v>
      </c>
      <c r="U387" s="16" t="str">
        <f>_xll.Assistant.XL.RIK_AC("INF04__;INF04@E=0,S=1076,G=0,T=0,P=0:@R=A,S=1260,V={0}:R=B,S=1018,V={1}:R=C,S=1092,V={2}:R=D,S=1014,V={3}:R=E,S=1260,V={4}:",$C$2,$R$14,$C$4,$D387,$B387)</f>
        <v/>
      </c>
      <c r="V387" s="16">
        <f>IFERROR(IF(TableauB15[[#This Row],[Rémunération annuelle ETP]]&gt;0,SUM(1/COUNTIF(TableauB15[Nom et Prénom],TableauB15[Nom et Prénom])),0),0)</f>
        <v>8.3333333333333329E-2</v>
      </c>
      <c r="W38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8" spans="2:23" x14ac:dyDescent="0.3">
      <c r="B388" s="15" t="s">
        <v>151</v>
      </c>
      <c r="C388" s="15">
        <v>201811</v>
      </c>
      <c r="D388" s="15" t="s">
        <v>194</v>
      </c>
      <c r="E388" s="15" t="s">
        <v>195</v>
      </c>
      <c r="F388" s="15" t="s">
        <v>27</v>
      </c>
      <c r="G388">
        <v>1</v>
      </c>
      <c r="H388" s="16">
        <v>1</v>
      </c>
      <c r="I388" s="16">
        <v>1</v>
      </c>
      <c r="J388" s="16">
        <v>3630</v>
      </c>
      <c r="K388" s="16">
        <v>0</v>
      </c>
      <c r="L388" s="16">
        <v>0</v>
      </c>
      <c r="M388" s="16">
        <f>IF(TableauB15[[#This Row],[ETP_FH]]&gt;0,IF(TableauB15[[#This Row],[ETP]]=TableauB15[[#This Row],[ETP_FH]],1,IF(TableauB15[[#This Row],[ETP]]=1,TableauB15[[#This Row],[ETP_FH]],IFERROR((TableauB15[[#This Row],[ETP_FH]]/TableauB15[[#This Row],[ETP]]),0)*1)),0)</f>
        <v>1</v>
      </c>
      <c r="N388" s="16">
        <f>IF(TableauB15[[#This Row],[ETP_FH]]&lt;0.001,0,1)</f>
        <v>1</v>
      </c>
      <c r="O38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3630</v>
      </c>
      <c r="P38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388" s="170" t="str">
        <f>_xll.Assistant.XL.RIK_AC("INF04__;INF04@E=0,S=1253,G=0,T=0,P=0:@R=A,S=1260,V={0}:R=B,S=1018,V={1}:R=C,S=1092,V={2}:R=D,S=1014,V={3}:R=E,S=1260,V={4}:",$C$2,$P$14,$C$4,$D388,$B388)</f>
        <v/>
      </c>
      <c r="R388" s="16" t="str">
        <f>_xll.Assistant.XL.RIK_AC("INF04__;INF04@E=0,S=42,G=0,T=0,P=0:@R=A,S=1260,V={0}:R=B,S=1018,V={1}:R=C,S=1092,V={2}:R=D,S=1014,V={3}:R=E,S=1260,V={4}:",$C$2,$R$14,$C$4,$D388,$B388)</f>
        <v/>
      </c>
      <c r="S388" s="16" t="str">
        <f>_xll.Assistant.XL.RIK_AC("INF04__;INF04@E=0,S=1064,G=0,T=0,P=0:@R=A,S=1260,V={0}:R=B,S=1018,V={1}:R=C,S=1092,V={2}:R=D,S=1014,V={3}:R=E,S=1260,V={4}:",$C$2,$R$14,$C$4,$D388,$B388)</f>
        <v>3</v>
      </c>
      <c r="T388" s="16" t="str">
        <f>_xll.Assistant.XL.RIK_AC("INF04__;INF04@E=0,S=49,G=0,T=0,P=0:@R=A,S=1260,V={0}:R=B,S=1018,V={1}:R=C,S=1092,V={2}:R=D,S=1014,V={3}:R=E,S=1260,V={4}:R=F,S=48,V={5}:",$C$2,$R$14,$C$4,$D388,$B388,T$14)</f>
        <v>Catégorie 2</v>
      </c>
      <c r="U388" s="16" t="str">
        <f>_xll.Assistant.XL.RIK_AC("INF04__;INF04@E=0,S=1076,G=0,T=0,P=0:@R=A,S=1260,V={0}:R=B,S=1018,V={1}:R=C,S=1092,V={2}:R=D,S=1014,V={3}:R=E,S=1260,V={4}:",$C$2,$R$14,$C$4,$D388,$B388)</f>
        <v/>
      </c>
      <c r="V388" s="16">
        <f>IFERROR(IF(TableauB15[[#This Row],[Rémunération annuelle ETP]]&gt;0,SUM(1/COUNTIF(TableauB15[Nom et Prénom],TableauB15[Nom et Prénom])),0),0)</f>
        <v>8.3333333333333329E-2</v>
      </c>
      <c r="W38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89" spans="2:23" x14ac:dyDescent="0.3">
      <c r="B389" s="15" t="s">
        <v>151</v>
      </c>
      <c r="C389" s="15">
        <v>201811</v>
      </c>
      <c r="D389" s="15" t="s">
        <v>196</v>
      </c>
      <c r="E389" s="15" t="s">
        <v>197</v>
      </c>
      <c r="F389" s="15" t="s">
        <v>27</v>
      </c>
      <c r="G389">
        <v>1</v>
      </c>
      <c r="H389" s="16">
        <v>1</v>
      </c>
      <c r="I389" s="16">
        <v>1</v>
      </c>
      <c r="J389" s="16">
        <v>3740</v>
      </c>
      <c r="K389" s="16">
        <v>0</v>
      </c>
      <c r="L389" s="16">
        <v>0</v>
      </c>
      <c r="M389" s="16">
        <f>IF(TableauB15[[#This Row],[ETP_FH]]&gt;0,IF(TableauB15[[#This Row],[ETP]]=TableauB15[[#This Row],[ETP_FH]],1,IF(TableauB15[[#This Row],[ETP]]=1,TableauB15[[#This Row],[ETP_FH]],IFERROR((TableauB15[[#This Row],[ETP_FH]]/TableauB15[[#This Row],[ETP]]),0)*1)),0)</f>
        <v>1</v>
      </c>
      <c r="N389" s="16">
        <f>IF(TableauB15[[#This Row],[ETP_FH]]&lt;0.001,0,1)</f>
        <v>1</v>
      </c>
      <c r="O38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3740</v>
      </c>
      <c r="P38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389" s="170" t="str">
        <f>_xll.Assistant.XL.RIK_AC("INF04__;INF04@E=0,S=1253,G=0,T=0,P=0:@R=A,S=1260,V={0}:R=B,S=1018,V={1}:R=C,S=1092,V={2}:R=D,S=1014,V={3}:R=E,S=1260,V={4}:",$C$2,$P$14,$C$4,$D389,$B389)</f>
        <v/>
      </c>
      <c r="R389" s="16" t="str">
        <f>_xll.Assistant.XL.RIK_AC("INF04__;INF04@E=0,S=42,G=0,T=0,P=0:@R=A,S=1260,V={0}:R=B,S=1018,V={1}:R=C,S=1092,V={2}:R=D,S=1014,V={3}:R=E,S=1260,V={4}:",$C$2,$R$14,$C$4,$D389,$B389)</f>
        <v/>
      </c>
      <c r="S389" s="16" t="str">
        <f>_xll.Assistant.XL.RIK_AC("INF04__;INF04@E=0,S=1064,G=0,T=0,P=0:@R=A,S=1260,V={0}:R=B,S=1018,V={1}:R=C,S=1092,V={2}:R=D,S=1014,V={3}:R=E,S=1260,V={4}:",$C$2,$R$14,$C$4,$D389,$B389)</f>
        <v/>
      </c>
      <c r="T389" s="16" t="str">
        <f>_xll.Assistant.XL.RIK_AC("INF04__;INF04@E=0,S=49,G=0,T=0,P=0:@R=A,S=1260,V={0}:R=B,S=1018,V={1}:R=C,S=1092,V={2}:R=D,S=1014,V={3}:R=E,S=1260,V={4}:R=F,S=48,V={5}:",$C$2,$R$14,$C$4,$D389,$B389,T$14)</f>
        <v>Catégorie 2</v>
      </c>
      <c r="U389" s="16" t="str">
        <f>_xll.Assistant.XL.RIK_AC("INF04__;INF04@E=0,S=1076,G=0,T=0,P=0:@R=A,S=1260,V={0}:R=B,S=1018,V={1}:R=C,S=1092,V={2}:R=D,S=1014,V={3}:R=E,S=1260,V={4}:",$C$2,$R$14,$C$4,$D389,$B389)</f>
        <v/>
      </c>
      <c r="V389" s="16">
        <f>IFERROR(IF(TableauB15[[#This Row],[Rémunération annuelle ETP]]&gt;0,SUM(1/COUNTIF(TableauB15[Nom et Prénom],TableauB15[Nom et Prénom])),0),0)</f>
        <v>8.3333333333333329E-2</v>
      </c>
      <c r="W38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0" spans="2:23" x14ac:dyDescent="0.3">
      <c r="B390" s="15" t="s">
        <v>151</v>
      </c>
      <c r="C390" s="15">
        <v>201811</v>
      </c>
      <c r="D390" s="15" t="s">
        <v>198</v>
      </c>
      <c r="E390" s="15" t="s">
        <v>199</v>
      </c>
      <c r="F390" s="15" t="s">
        <v>27</v>
      </c>
      <c r="G390">
        <v>1</v>
      </c>
      <c r="H390" s="16">
        <v>1</v>
      </c>
      <c r="I390" s="16">
        <v>1</v>
      </c>
      <c r="J390" s="16">
        <v>3850</v>
      </c>
      <c r="K390" s="16">
        <v>0</v>
      </c>
      <c r="L390" s="16">
        <v>0</v>
      </c>
      <c r="M390" s="16">
        <f>IF(TableauB15[[#This Row],[ETP_FH]]&gt;0,IF(TableauB15[[#This Row],[ETP]]=TableauB15[[#This Row],[ETP_FH]],1,IF(TableauB15[[#This Row],[ETP]]=1,TableauB15[[#This Row],[ETP_FH]],IFERROR((TableauB15[[#This Row],[ETP_FH]]/TableauB15[[#This Row],[ETP]]),0)*1)),0)</f>
        <v>1</v>
      </c>
      <c r="N390" s="16">
        <f>IF(TableauB15[[#This Row],[ETP_FH]]&lt;0.001,0,1)</f>
        <v>1</v>
      </c>
      <c r="O39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3850</v>
      </c>
      <c r="P39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390" s="170" t="str">
        <f>_xll.Assistant.XL.RIK_AC("INF04__;INF04@E=0,S=1253,G=0,T=0,P=0:@R=A,S=1260,V={0}:R=B,S=1018,V={1}:R=C,S=1092,V={2}:R=D,S=1014,V={3}:R=E,S=1260,V={4}:",$C$2,$P$14,$C$4,$D390,$B390)</f>
        <v/>
      </c>
      <c r="R390" s="16" t="str">
        <f>_xll.Assistant.XL.RIK_AC("INF04__;INF04@E=0,S=42,G=0,T=0,P=0:@R=A,S=1260,V={0}:R=B,S=1018,V={1}:R=C,S=1092,V={2}:R=D,S=1014,V={3}:R=E,S=1260,V={4}:",$C$2,$R$14,$C$4,$D390,$B390)</f>
        <v/>
      </c>
      <c r="S390" s="16" t="str">
        <f>_xll.Assistant.XL.RIK_AC("INF04__;INF04@E=0,S=1064,G=0,T=0,P=0:@R=A,S=1260,V={0}:R=B,S=1018,V={1}:R=C,S=1092,V={2}:R=D,S=1014,V={3}:R=E,S=1260,V={4}:",$C$2,$R$14,$C$4,$D390,$B390)</f>
        <v/>
      </c>
      <c r="T390" s="16" t="str">
        <f>_xll.Assistant.XL.RIK_AC("INF04__;INF04@E=0,S=49,G=0,T=0,P=0:@R=A,S=1260,V={0}:R=B,S=1018,V={1}:R=C,S=1092,V={2}:R=D,S=1014,V={3}:R=E,S=1260,V={4}:R=F,S=48,V={5}:",$C$2,$R$14,$C$4,$D390,$B390,T$14)</f>
        <v>Catégorie 4</v>
      </c>
      <c r="U390" s="16" t="str">
        <f>_xll.Assistant.XL.RIK_AC("INF04__;INF04@E=0,S=1076,G=0,T=0,P=0:@R=A,S=1260,V={0}:R=B,S=1018,V={1}:R=C,S=1092,V={2}:R=D,S=1014,V={3}:R=E,S=1260,V={4}:",$C$2,$R$14,$C$4,$D390,$B390)</f>
        <v/>
      </c>
      <c r="V390" s="16">
        <f>IFERROR(IF(TableauB15[[#This Row],[Rémunération annuelle ETP]]&gt;0,SUM(1/COUNTIF(TableauB15[Nom et Prénom],TableauB15[Nom et Prénom])),0),0)</f>
        <v>8.3333333333333329E-2</v>
      </c>
      <c r="W39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1" spans="2:23" x14ac:dyDescent="0.3">
      <c r="B391" s="15" t="s">
        <v>151</v>
      </c>
      <c r="C391" s="15">
        <v>201811</v>
      </c>
      <c r="D391" s="15" t="s">
        <v>200</v>
      </c>
      <c r="E391" s="15" t="s">
        <v>201</v>
      </c>
      <c r="F391" s="15" t="s">
        <v>28</v>
      </c>
      <c r="G391">
        <v>1</v>
      </c>
      <c r="H391" s="16">
        <v>1</v>
      </c>
      <c r="I391" s="16">
        <v>1</v>
      </c>
      <c r="J391" s="16">
        <v>1430</v>
      </c>
      <c r="K391" s="16">
        <v>0</v>
      </c>
      <c r="L391" s="16">
        <v>0</v>
      </c>
      <c r="M391" s="16">
        <f>IF(TableauB15[[#This Row],[ETP_FH]]&gt;0,IF(TableauB15[[#This Row],[ETP]]=TableauB15[[#This Row],[ETP_FH]],1,IF(TableauB15[[#This Row],[ETP]]=1,TableauB15[[#This Row],[ETP_FH]],IFERROR((TableauB15[[#This Row],[ETP_FH]]/TableauB15[[#This Row],[ETP]]),0)*1)),0)</f>
        <v>1</v>
      </c>
      <c r="N391" s="16">
        <f>IF(TableauB15[[#This Row],[ETP_FH]]&lt;0.001,0,1)</f>
        <v>1</v>
      </c>
      <c r="O39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1430</v>
      </c>
      <c r="P39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391" s="170" t="str">
        <f>_xll.Assistant.XL.RIK_AC("INF04__;INF04@E=0,S=1253,G=0,T=0,P=0:@R=A,S=1260,V={0}:R=B,S=1018,V={1}:R=C,S=1092,V={2}:R=D,S=1014,V={3}:R=E,S=1260,V={4}:",$C$2,$P$14,$C$4,$D391,$B391)</f>
        <v/>
      </c>
      <c r="R391" s="16" t="str">
        <f>_xll.Assistant.XL.RIK_AC("INF04__;INF04@E=0,S=42,G=0,T=0,P=0:@R=A,S=1260,V={0}:R=B,S=1018,V={1}:R=C,S=1092,V={2}:R=D,S=1014,V={3}:R=E,S=1260,V={4}:",$C$2,$R$14,$C$4,$D391,$B391)</f>
        <v/>
      </c>
      <c r="S391" s="16" t="str">
        <f>_xll.Assistant.XL.RIK_AC("INF04__;INF04@E=0,S=1064,G=0,T=0,P=0:@R=A,S=1260,V={0}:R=B,S=1018,V={1}:R=C,S=1092,V={2}:R=D,S=1014,V={3}:R=E,S=1260,V={4}:",$C$2,$R$14,$C$4,$D391,$B391)</f>
        <v/>
      </c>
      <c r="T391" s="16" t="str">
        <f>_xll.Assistant.XL.RIK_AC("INF04__;INF04@E=0,S=49,G=0,T=0,P=0:@R=A,S=1260,V={0}:R=B,S=1018,V={1}:R=C,S=1092,V={2}:R=D,S=1014,V={3}:R=E,S=1260,V={4}:R=F,S=48,V={5}:",$C$2,$R$14,$C$4,$D391,$B391,T$14)</f>
        <v>Catégorie 0</v>
      </c>
      <c r="U391" s="16" t="str">
        <f>_xll.Assistant.XL.RIK_AC("INF04__;INF04@E=0,S=1076,G=0,T=0,P=0:@R=A,S=1260,V={0}:R=B,S=1018,V={1}:R=C,S=1092,V={2}:R=D,S=1014,V={3}:R=E,S=1260,V={4}:",$C$2,$R$14,$C$4,$D391,$B391)</f>
        <v/>
      </c>
      <c r="V391" s="16">
        <f>IFERROR(IF(TableauB15[[#This Row],[Rémunération annuelle ETP]]&gt;0,SUM(1/COUNTIF(TableauB15[Nom et Prénom],TableauB15[Nom et Prénom])),0),0)</f>
        <v>8.3333333333333329E-2</v>
      </c>
      <c r="W39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2" spans="2:23" x14ac:dyDescent="0.3">
      <c r="B392" s="15" t="s">
        <v>151</v>
      </c>
      <c r="C392" s="15">
        <v>201811</v>
      </c>
      <c r="D392" s="15" t="s">
        <v>202</v>
      </c>
      <c r="E392" s="15" t="s">
        <v>203</v>
      </c>
      <c r="F392" s="15" t="s">
        <v>27</v>
      </c>
      <c r="G392">
        <v>1</v>
      </c>
      <c r="H392" s="16">
        <v>1</v>
      </c>
      <c r="I392" s="16">
        <v>1</v>
      </c>
      <c r="J392" s="16">
        <v>1210</v>
      </c>
      <c r="K392" s="16">
        <v>0</v>
      </c>
      <c r="L392" s="16">
        <v>0</v>
      </c>
      <c r="M392" s="16">
        <f>IF(TableauB15[[#This Row],[ETP_FH]]&gt;0,IF(TableauB15[[#This Row],[ETP]]=TableauB15[[#This Row],[ETP_FH]],1,IF(TableauB15[[#This Row],[ETP]]=1,TableauB15[[#This Row],[ETP_FH]],IFERROR((TableauB15[[#This Row],[ETP_FH]]/TableauB15[[#This Row],[ETP]]),0)*1)),0)</f>
        <v>1</v>
      </c>
      <c r="N392" s="16">
        <f>IF(TableauB15[[#This Row],[ETP_FH]]&lt;0.001,0,1)</f>
        <v>1</v>
      </c>
      <c r="O39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39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392" s="170" t="str">
        <f>_xll.Assistant.XL.RIK_AC("INF04__;INF04@E=0,S=1253,G=0,T=0,P=0:@R=A,S=1260,V={0}:R=B,S=1018,V={1}:R=C,S=1092,V={2}:R=D,S=1014,V={3}:R=E,S=1260,V={4}:",$C$2,$P$14,$C$4,$D392,$B392)</f>
        <v/>
      </c>
      <c r="R392" s="16" t="str">
        <f>_xll.Assistant.XL.RIK_AC("INF04__;INF04@E=0,S=42,G=0,T=0,P=0:@R=A,S=1260,V={0}:R=B,S=1018,V={1}:R=C,S=1092,V={2}:R=D,S=1014,V={3}:R=E,S=1260,V={4}:",$C$2,$R$14,$C$4,$D392,$B392)</f>
        <v>Employé</v>
      </c>
      <c r="S392" s="16" t="str">
        <f>_xll.Assistant.XL.RIK_AC("INF04__;INF04@E=0,S=1064,G=0,T=0,P=0:@R=A,S=1260,V={0}:R=B,S=1018,V={1}:R=C,S=1092,V={2}:R=D,S=1014,V={3}:R=E,S=1260,V={4}:",$C$2,$R$14,$C$4,$D392,$B392)</f>
        <v/>
      </c>
      <c r="T392" s="16" t="str">
        <f>_xll.Assistant.XL.RIK_AC("INF04__;INF04@E=0,S=49,G=0,T=0,P=0:@R=A,S=1260,V={0}:R=B,S=1018,V={1}:R=C,S=1092,V={2}:R=D,S=1014,V={3}:R=E,S=1260,V={4}:R=F,S=48,V={5}:",$C$2,$R$14,$C$4,$D392,$B392,T$14)</f>
        <v>Catégorie 0</v>
      </c>
      <c r="U392" s="16" t="str">
        <f>_xll.Assistant.XL.RIK_AC("INF04__;INF04@E=0,S=1076,G=0,T=0,P=0:@R=A,S=1260,V={0}:R=B,S=1018,V={1}:R=C,S=1092,V={2}:R=D,S=1014,V={3}:R=E,S=1260,V={4}:",$C$2,$R$14,$C$4,$D392,$B392)</f>
        <v/>
      </c>
      <c r="V392" s="16">
        <f>IFERROR(IF(TableauB15[[#This Row],[Rémunération annuelle ETP]]&gt;0,SUM(1/COUNTIF(TableauB15[Nom et Prénom],TableauB15[Nom et Prénom])),0),0)</f>
        <v>8.3333333333333329E-2</v>
      </c>
      <c r="W39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3" spans="2:23" x14ac:dyDescent="0.3">
      <c r="B393" s="15" t="s">
        <v>151</v>
      </c>
      <c r="C393" s="15">
        <v>201811</v>
      </c>
      <c r="D393" s="15" t="s">
        <v>204</v>
      </c>
      <c r="E393" s="15" t="s">
        <v>205</v>
      </c>
      <c r="F393" s="15" t="s">
        <v>28</v>
      </c>
      <c r="G393">
        <v>1</v>
      </c>
      <c r="H393" s="16">
        <v>0.8</v>
      </c>
      <c r="I393" s="16">
        <v>0.8</v>
      </c>
      <c r="J393" s="16">
        <v>1540</v>
      </c>
      <c r="K393" s="16">
        <v>0</v>
      </c>
      <c r="L393" s="16">
        <v>0</v>
      </c>
      <c r="M393" s="16">
        <f>IF(TableauB15[[#This Row],[ETP_FH]]&gt;0,IF(TableauB15[[#This Row],[ETP]]=TableauB15[[#This Row],[ETP_FH]],1,IF(TableauB15[[#This Row],[ETP]]=1,TableauB15[[#This Row],[ETP_FH]],IFERROR((TableauB15[[#This Row],[ETP_FH]]/TableauB15[[#This Row],[ETP]]),0)*1)),0)</f>
        <v>1</v>
      </c>
      <c r="N393" s="16">
        <f>IF(TableauB15[[#This Row],[ETP_FH]]&lt;0.001,0,1)</f>
        <v>1</v>
      </c>
      <c r="O39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1925</v>
      </c>
      <c r="P39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393" s="170" t="str">
        <f>_xll.Assistant.XL.RIK_AC("INF04__;INF04@E=0,S=1253,G=0,T=0,P=0:@R=A,S=1260,V={0}:R=B,S=1018,V={1}:R=C,S=1092,V={2}:R=D,S=1014,V={3}:R=E,S=1260,V={4}:",$C$2,$P$14,$C$4,$D393,$B393)</f>
        <v/>
      </c>
      <c r="R393" s="16" t="str">
        <f>_xll.Assistant.XL.RIK_AC("INF04__;INF04@E=0,S=42,G=0,T=0,P=0:@R=A,S=1260,V={0}:R=B,S=1018,V={1}:R=C,S=1092,V={2}:R=D,S=1014,V={3}:R=E,S=1260,V={4}:",$C$2,$R$14,$C$4,$D393,$B393)</f>
        <v/>
      </c>
      <c r="S393" s="16" t="str">
        <f>_xll.Assistant.XL.RIK_AC("INF04__;INF04@E=0,S=1064,G=0,T=0,P=0:@R=A,S=1260,V={0}:R=B,S=1018,V={1}:R=C,S=1092,V={2}:R=D,S=1014,V={3}:R=E,S=1260,V={4}:",$C$2,$R$14,$C$4,$D393,$B393)</f>
        <v/>
      </c>
      <c r="T393" s="16" t="str">
        <f>_xll.Assistant.XL.RIK_AC("INF04__;INF04@E=0,S=49,G=0,T=0,P=0:@R=A,S=1260,V={0}:R=B,S=1018,V={1}:R=C,S=1092,V={2}:R=D,S=1014,V={3}:R=E,S=1260,V={4}:R=F,S=48,V={5}:",$C$2,$R$14,$C$4,$D393,$B393,T$14)</f>
        <v>Catégorie 1</v>
      </c>
      <c r="U393" s="16" t="str">
        <f>_xll.Assistant.XL.RIK_AC("INF04__;INF04@E=0,S=1076,G=0,T=0,P=0:@R=A,S=1260,V={0}:R=B,S=1018,V={1}:R=C,S=1092,V={2}:R=D,S=1014,V={3}:R=E,S=1260,V={4}:",$C$2,$R$14,$C$4,$D393,$B393)</f>
        <v/>
      </c>
      <c r="V393" s="16">
        <f>IFERROR(IF(TableauB15[[#This Row],[Rémunération annuelle ETP]]&gt;0,SUM(1/COUNTIF(TableauB15[Nom et Prénom],TableauB15[Nom et Prénom])),0),0)</f>
        <v>8.3333333333333329E-2</v>
      </c>
      <c r="W39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4" spans="2:23" x14ac:dyDescent="0.3">
      <c r="B394" s="15" t="s">
        <v>151</v>
      </c>
      <c r="C394" s="15">
        <v>201811</v>
      </c>
      <c r="D394" s="15" t="s">
        <v>247</v>
      </c>
      <c r="E394" s="15" t="s">
        <v>248</v>
      </c>
      <c r="F394" s="15" t="s">
        <v>28</v>
      </c>
      <c r="G394">
        <v>1</v>
      </c>
      <c r="H394" s="16">
        <v>0.2</v>
      </c>
      <c r="I394" s="16">
        <v>0.2</v>
      </c>
      <c r="J394" s="16">
        <v>500</v>
      </c>
      <c r="K394" s="16">
        <v>0</v>
      </c>
      <c r="L394" s="16">
        <v>0</v>
      </c>
      <c r="M394" s="16">
        <f>IF(TableauB15[[#This Row],[ETP_FH]]&gt;0,IF(TableauB15[[#This Row],[ETP]]=TableauB15[[#This Row],[ETP_FH]],1,IF(TableauB15[[#This Row],[ETP]]=1,TableauB15[[#This Row],[ETP_FH]],IFERROR((TableauB15[[#This Row],[ETP_FH]]/TableauB15[[#This Row],[ETP]]),0)*1)),0)</f>
        <v>1</v>
      </c>
      <c r="N394" s="16">
        <f>IF(TableauB15[[#This Row],[ETP_FH]]&lt;0.001,0,1)</f>
        <v>1</v>
      </c>
      <c r="O39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9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394" s="170" t="str">
        <f>_xll.Assistant.XL.RIK_AC("INF04__;INF04@E=0,S=1253,G=0,T=0,P=0:@R=A,S=1260,V={0}:R=B,S=1018,V={1}:R=C,S=1092,V={2}:R=D,S=1014,V={3}:R=E,S=1260,V={4}:",$C$2,$P$14,$C$4,$D394,$B394)</f>
        <v/>
      </c>
      <c r="R394" s="16" t="str">
        <f>_xll.Assistant.XL.RIK_AC("INF04__;INF04@E=0,S=42,G=0,T=0,P=0:@R=A,S=1260,V={0}:R=B,S=1018,V={1}:R=C,S=1092,V={2}:R=D,S=1014,V={3}:R=E,S=1260,V={4}:",$C$2,$R$14,$C$4,$D394,$B394)</f>
        <v/>
      </c>
      <c r="S394" s="16" t="str">
        <f>_xll.Assistant.XL.RIK_AC("INF04__;INF04@E=0,S=1064,G=0,T=0,P=0:@R=A,S=1260,V={0}:R=B,S=1018,V={1}:R=C,S=1092,V={2}:R=D,S=1014,V={3}:R=E,S=1260,V={4}:",$C$2,$R$14,$C$4,$D394,$B394)</f>
        <v/>
      </c>
      <c r="T394" s="16" t="str">
        <f>_xll.Assistant.XL.RIK_AC("INF04__;INF04@E=0,S=49,G=0,T=0,P=0:@R=A,S=1260,V={0}:R=B,S=1018,V={1}:R=C,S=1092,V={2}:R=D,S=1014,V={3}:R=E,S=1260,V={4}:R=F,S=48,V={5}:",$C$2,$R$14,$C$4,$D394,$B394,T$14)</f>
        <v>Catégorie 0</v>
      </c>
      <c r="U394" s="16" t="str">
        <f>_xll.Assistant.XL.RIK_AC("INF04__;INF04@E=0,S=1076,G=0,T=0,P=0:@R=A,S=1260,V={0}:R=B,S=1018,V={1}:R=C,S=1092,V={2}:R=D,S=1014,V={3}:R=E,S=1260,V={4}:",$C$2,$R$14,$C$4,$D394,$B394)</f>
        <v/>
      </c>
      <c r="V394" s="16">
        <f>IFERROR(IF(TableauB15[[#This Row],[Rémunération annuelle ETP]]&gt;0,SUM(1/COUNTIF(TableauB15[Nom et Prénom],TableauB15[Nom et Prénom])),0),0)</f>
        <v>0.14285714285714285</v>
      </c>
      <c r="W39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5" spans="2:23" x14ac:dyDescent="0.3">
      <c r="B395" s="15" t="s">
        <v>151</v>
      </c>
      <c r="C395" s="15">
        <v>201811</v>
      </c>
      <c r="D395" s="15" t="s">
        <v>249</v>
      </c>
      <c r="E395" s="15" t="s">
        <v>250</v>
      </c>
      <c r="F395" s="15" t="s">
        <v>27</v>
      </c>
      <c r="G395">
        <v>1</v>
      </c>
      <c r="H395" s="16">
        <v>0.3</v>
      </c>
      <c r="I395" s="16">
        <v>0.16139999999999996</v>
      </c>
      <c r="J395" s="16">
        <v>800</v>
      </c>
      <c r="K395" s="16">
        <v>0</v>
      </c>
      <c r="L395" s="16">
        <v>0</v>
      </c>
      <c r="M395" s="16">
        <f>IF(TableauB15[[#This Row],[ETP_FH]]&gt;0,IF(TableauB15[[#This Row],[ETP]]=TableauB15[[#This Row],[ETP_FH]],1,IF(TableauB15[[#This Row],[ETP]]=1,TableauB15[[#This Row],[ETP_FH]],IFERROR((TableauB15[[#This Row],[ETP_FH]]/TableauB15[[#This Row],[ETP]]),0)*1)),0)</f>
        <v>0.53799999999999992</v>
      </c>
      <c r="N395" s="16">
        <f>IF(TableauB15[[#This Row],[ETP_FH]]&lt;0.001,0,1)</f>
        <v>1</v>
      </c>
      <c r="O39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4956.6294919454785</v>
      </c>
      <c r="P39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395" s="170" t="str">
        <f>_xll.Assistant.XL.RIK_AC("INF04__;INF04@E=0,S=1253,G=0,T=0,P=0:@R=A,S=1260,V={0}:R=B,S=1018,V={1}:R=C,S=1092,V={2}:R=D,S=1014,V={3}:R=E,S=1260,V={4}:",$C$2,$P$14,$C$4,$D395,$B395)</f>
        <v/>
      </c>
      <c r="R395" s="16" t="str">
        <f>_xll.Assistant.XL.RIK_AC("INF04__;INF04@E=0,S=42,G=0,T=0,P=0:@R=A,S=1260,V={0}:R=B,S=1018,V={1}:R=C,S=1092,V={2}:R=D,S=1014,V={3}:R=E,S=1260,V={4}:",$C$2,$R$14,$C$4,$D395,$B395)</f>
        <v/>
      </c>
      <c r="S395" s="16" t="str">
        <f>_xll.Assistant.XL.RIK_AC("INF04__;INF04@E=0,S=1064,G=0,T=0,P=0:@R=A,S=1260,V={0}:R=B,S=1018,V={1}:R=C,S=1092,V={2}:R=D,S=1014,V={3}:R=E,S=1260,V={4}:",$C$2,$R$14,$C$4,$D395,$B395)</f>
        <v/>
      </c>
      <c r="T395" s="16" t="str">
        <f>_xll.Assistant.XL.RIK_AC("INF04__;INF04@E=0,S=49,G=0,T=0,P=0:@R=A,S=1260,V={0}:R=B,S=1018,V={1}:R=C,S=1092,V={2}:R=D,S=1014,V={3}:R=E,S=1260,V={4}:R=F,S=48,V={5}:",$C$2,$R$14,$C$4,$D395,$B395,T$14)</f>
        <v>Catégorie 0</v>
      </c>
      <c r="U395" s="16" t="str">
        <f>_xll.Assistant.XL.RIK_AC("INF04__;INF04@E=0,S=1076,G=0,T=0,P=0:@R=A,S=1260,V={0}:R=B,S=1018,V={1}:R=C,S=1092,V={2}:R=D,S=1014,V={3}:R=E,S=1260,V={4}:",$C$2,$R$14,$C$4,$D395,$B395)</f>
        <v/>
      </c>
      <c r="V395" s="16">
        <f>IFERROR(IF(TableauB15[[#This Row],[Rémunération annuelle ETP]]&gt;0,SUM(1/COUNTIF(TableauB15[Nom et Prénom],TableauB15[Nom et Prénom])),0),0)</f>
        <v>0.14285714285714285</v>
      </c>
      <c r="W39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6" spans="2:23" x14ac:dyDescent="0.3">
      <c r="B396" s="15" t="s">
        <v>151</v>
      </c>
      <c r="C396" s="15">
        <v>201811</v>
      </c>
      <c r="D396" s="15" t="s">
        <v>251</v>
      </c>
      <c r="E396" s="15" t="s">
        <v>252</v>
      </c>
      <c r="F396" s="15" t="s">
        <v>28</v>
      </c>
      <c r="G396">
        <v>1</v>
      </c>
      <c r="H396" s="16">
        <v>0.2</v>
      </c>
      <c r="I396" s="16">
        <v>0.2</v>
      </c>
      <c r="J396" s="16">
        <v>500</v>
      </c>
      <c r="K396" s="16">
        <v>0</v>
      </c>
      <c r="L396" s="16">
        <v>0</v>
      </c>
      <c r="M396" s="16">
        <f>IF(TableauB15[[#This Row],[ETP_FH]]&gt;0,IF(TableauB15[[#This Row],[ETP]]=TableauB15[[#This Row],[ETP_FH]],1,IF(TableauB15[[#This Row],[ETP]]=1,TableauB15[[#This Row],[ETP_FH]],IFERROR((TableauB15[[#This Row],[ETP_FH]]/TableauB15[[#This Row],[ETP]]),0)*1)),0)</f>
        <v>1</v>
      </c>
      <c r="N396" s="16">
        <f>IF(TableauB15[[#This Row],[ETP_FH]]&lt;0.001,0,1)</f>
        <v>1</v>
      </c>
      <c r="O39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39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396" s="170" t="str">
        <f>_xll.Assistant.XL.RIK_AC("INF04__;INF04@E=0,S=1253,G=0,T=0,P=0:@R=A,S=1260,V={0}:R=B,S=1018,V={1}:R=C,S=1092,V={2}:R=D,S=1014,V={3}:R=E,S=1260,V={4}:",$C$2,$P$14,$C$4,$D396,$B396)</f>
        <v/>
      </c>
      <c r="R396" s="16" t="str">
        <f>_xll.Assistant.XL.RIK_AC("INF04__;INF04@E=0,S=42,G=0,T=0,P=0:@R=A,S=1260,V={0}:R=B,S=1018,V={1}:R=C,S=1092,V={2}:R=D,S=1014,V={3}:R=E,S=1260,V={4}:",$C$2,$R$14,$C$4,$D396,$B396)</f>
        <v/>
      </c>
      <c r="S396" s="16" t="str">
        <f>_xll.Assistant.XL.RIK_AC("INF04__;INF04@E=0,S=1064,G=0,T=0,P=0:@R=A,S=1260,V={0}:R=B,S=1018,V={1}:R=C,S=1092,V={2}:R=D,S=1014,V={3}:R=E,S=1260,V={4}:",$C$2,$R$14,$C$4,$D396,$B396)</f>
        <v/>
      </c>
      <c r="T396" s="16" t="str">
        <f>_xll.Assistant.XL.RIK_AC("INF04__;INF04@E=0,S=49,G=0,T=0,P=0:@R=A,S=1260,V={0}:R=B,S=1018,V={1}:R=C,S=1092,V={2}:R=D,S=1014,V={3}:R=E,S=1260,V={4}:R=F,S=48,V={5}:",$C$2,$R$14,$C$4,$D396,$B396,T$14)</f>
        <v>Catégorie 0</v>
      </c>
      <c r="U396" s="16" t="str">
        <f>_xll.Assistant.XL.RIK_AC("INF04__;INF04@E=0,S=1076,G=0,T=0,P=0:@R=A,S=1260,V={0}:R=B,S=1018,V={1}:R=C,S=1092,V={2}:R=D,S=1014,V={3}:R=E,S=1260,V={4}:",$C$2,$R$14,$C$4,$D396,$B396)</f>
        <v/>
      </c>
      <c r="V396" s="16">
        <f>IFERROR(IF(TableauB15[[#This Row],[Rémunération annuelle ETP]]&gt;0,SUM(1/COUNTIF(TableauB15[Nom et Prénom],TableauB15[Nom et Prénom])),0),0)</f>
        <v>0.14285714285714285</v>
      </c>
      <c r="W39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7" spans="2:23" x14ac:dyDescent="0.3">
      <c r="B397" s="15" t="s">
        <v>151</v>
      </c>
      <c r="C397" s="15">
        <v>201811</v>
      </c>
      <c r="D397" s="15" t="s">
        <v>206</v>
      </c>
      <c r="E397" s="15" t="s">
        <v>207</v>
      </c>
      <c r="F397" s="15" t="s">
        <v>28</v>
      </c>
      <c r="G397">
        <v>1</v>
      </c>
      <c r="H397" s="16">
        <v>1</v>
      </c>
      <c r="I397" s="16">
        <v>1</v>
      </c>
      <c r="J397" s="16">
        <v>1650</v>
      </c>
      <c r="K397" s="16">
        <v>0</v>
      </c>
      <c r="L397" s="16">
        <v>0</v>
      </c>
      <c r="M397" s="16">
        <f>IF(TableauB15[[#This Row],[ETP_FH]]&gt;0,IF(TableauB15[[#This Row],[ETP]]=TableauB15[[#This Row],[ETP_FH]],1,IF(TableauB15[[#This Row],[ETP]]=1,TableauB15[[#This Row],[ETP_FH]],IFERROR((TableauB15[[#This Row],[ETP_FH]]/TableauB15[[#This Row],[ETP]]),0)*1)),0)</f>
        <v>1</v>
      </c>
      <c r="N397" s="16">
        <f>IF(TableauB15[[#This Row],[ETP_FH]]&lt;0.001,0,1)</f>
        <v>1</v>
      </c>
      <c r="O39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39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397" s="170" t="str">
        <f>_xll.Assistant.XL.RIK_AC("INF04__;INF04@E=0,S=1253,G=0,T=0,P=0:@R=A,S=1260,V={0}:R=B,S=1018,V={1}:R=C,S=1092,V={2}:R=D,S=1014,V={3}:R=E,S=1260,V={4}:",$C$2,$P$14,$C$4,$D397,$B397)</f>
        <v/>
      </c>
      <c r="R397" s="16" t="str">
        <f>_xll.Assistant.XL.RIK_AC("INF04__;INF04@E=0,S=42,G=0,T=0,P=0:@R=A,S=1260,V={0}:R=B,S=1018,V={1}:R=C,S=1092,V={2}:R=D,S=1014,V={3}:R=E,S=1260,V={4}:",$C$2,$R$14,$C$4,$D397,$B397)</f>
        <v/>
      </c>
      <c r="S397" s="16" t="str">
        <f>_xll.Assistant.XL.RIK_AC("INF04__;INF04@E=0,S=1064,G=0,T=0,P=0:@R=A,S=1260,V={0}:R=B,S=1018,V={1}:R=C,S=1092,V={2}:R=D,S=1014,V={3}:R=E,S=1260,V={4}:",$C$2,$R$14,$C$4,$D397,$B397)</f>
        <v/>
      </c>
      <c r="T397" s="16" t="str">
        <f>_xll.Assistant.XL.RIK_AC("INF04__;INF04@E=0,S=49,G=0,T=0,P=0:@R=A,S=1260,V={0}:R=B,S=1018,V={1}:R=C,S=1092,V={2}:R=D,S=1014,V={3}:R=E,S=1260,V={4}:R=F,S=48,V={5}:",$C$2,$R$14,$C$4,$D397,$B397,T$14)</f>
        <v>Catégorie 1</v>
      </c>
      <c r="U397" s="16" t="str">
        <f>_xll.Assistant.XL.RIK_AC("INF04__;INF04@E=0,S=1076,G=0,T=0,P=0:@R=A,S=1260,V={0}:R=B,S=1018,V={1}:R=C,S=1092,V={2}:R=D,S=1014,V={3}:R=E,S=1260,V={4}:",$C$2,$R$14,$C$4,$D397,$B397)</f>
        <v/>
      </c>
      <c r="V397" s="16">
        <f>IFERROR(IF(TableauB15[[#This Row],[Rémunération annuelle ETP]]&gt;0,SUM(1/COUNTIF(TableauB15[Nom et Prénom],TableauB15[Nom et Prénom])),0),0)</f>
        <v>8.3333333333333329E-2</v>
      </c>
      <c r="W39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8" spans="2:23" x14ac:dyDescent="0.3">
      <c r="B398" s="15" t="s">
        <v>151</v>
      </c>
      <c r="C398" s="15">
        <v>201811</v>
      </c>
      <c r="D398" s="15" t="s">
        <v>208</v>
      </c>
      <c r="E398" s="15" t="s">
        <v>209</v>
      </c>
      <c r="F398" s="15" t="s">
        <v>28</v>
      </c>
      <c r="G398">
        <v>1</v>
      </c>
      <c r="H398" s="16">
        <v>1</v>
      </c>
      <c r="I398" s="16">
        <v>3.5795454545460749E-4</v>
      </c>
      <c r="J398" s="16">
        <v>1760</v>
      </c>
      <c r="K398" s="16">
        <v>0</v>
      </c>
      <c r="L398" s="16">
        <v>0</v>
      </c>
      <c r="M398" s="16">
        <f>IF(TableauB15[[#This Row],[ETP_FH]]&gt;0,IF(TableauB15[[#This Row],[ETP]]=TableauB15[[#This Row],[ETP_FH]],1,IF(TableauB15[[#This Row],[ETP]]=1,TableauB15[[#This Row],[ETP_FH]],IFERROR((TableauB15[[#This Row],[ETP_FH]]/TableauB15[[#This Row],[ETP]]),0)*1)),0)</f>
        <v>3.5795454545460749E-4</v>
      </c>
      <c r="N398" s="16">
        <f>IF(TableauB15[[#This Row],[ETP_FH]]&lt;0.001,0,1)</f>
        <v>0</v>
      </c>
      <c r="O39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39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398" s="170" t="str">
        <f>_xll.Assistant.XL.RIK_AC("INF04__;INF04@E=0,S=1253,G=0,T=0,P=0:@R=A,S=1260,V={0}:R=B,S=1018,V={1}:R=C,S=1092,V={2}:R=D,S=1014,V={3}:R=E,S=1260,V={4}:",$C$2,$P$14,$C$4,$D398,$B398)</f>
        <v/>
      </c>
      <c r="R398" s="16" t="str">
        <f>_xll.Assistant.XL.RIK_AC("INF04__;INF04@E=0,S=42,G=0,T=0,P=0:@R=A,S=1260,V={0}:R=B,S=1018,V={1}:R=C,S=1092,V={2}:R=D,S=1014,V={3}:R=E,S=1260,V={4}:",$C$2,$R$14,$C$4,$D398,$B398)</f>
        <v/>
      </c>
      <c r="S398" s="16" t="str">
        <f>_xll.Assistant.XL.RIK_AC("INF04__;INF04@E=0,S=1064,G=0,T=0,P=0:@R=A,S=1260,V={0}:R=B,S=1018,V={1}:R=C,S=1092,V={2}:R=D,S=1014,V={3}:R=E,S=1260,V={4}:",$C$2,$R$14,$C$4,$D398,$B398)</f>
        <v/>
      </c>
      <c r="T398" s="16" t="str">
        <f>_xll.Assistant.XL.RIK_AC("INF04__;INF04@E=0,S=49,G=0,T=0,P=0:@R=A,S=1260,V={0}:R=B,S=1018,V={1}:R=C,S=1092,V={2}:R=D,S=1014,V={3}:R=E,S=1260,V={4}:R=F,S=48,V={5}:",$C$2,$R$14,$C$4,$D398,$B398,T$14)</f>
        <v>Catégorie 0</v>
      </c>
      <c r="U398" s="16" t="str">
        <f>_xll.Assistant.XL.RIK_AC("INF04__;INF04@E=0,S=1076,G=0,T=0,P=0:@R=A,S=1260,V={0}:R=B,S=1018,V={1}:R=C,S=1092,V={2}:R=D,S=1014,V={3}:R=E,S=1260,V={4}:",$C$2,$R$14,$C$4,$D398,$B398)</f>
        <v/>
      </c>
      <c r="V398" s="16">
        <f>IFERROR(IF(TableauB15[[#This Row],[Rémunération annuelle ETP]]&gt;0,SUM(1/COUNTIF(TableauB15[Nom et Prénom],TableauB15[Nom et Prénom])),0),0)</f>
        <v>8.3333333333333329E-2</v>
      </c>
      <c r="W39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399" spans="2:23" x14ac:dyDescent="0.3">
      <c r="B399" s="15" t="s">
        <v>151</v>
      </c>
      <c r="C399" s="15">
        <v>201811</v>
      </c>
      <c r="D399" s="15" t="s">
        <v>210</v>
      </c>
      <c r="E399" s="15" t="s">
        <v>211</v>
      </c>
      <c r="F399" s="15" t="s">
        <v>27</v>
      </c>
      <c r="G399">
        <v>1</v>
      </c>
      <c r="H399" s="16">
        <v>1</v>
      </c>
      <c r="I399" s="16">
        <v>1</v>
      </c>
      <c r="J399" s="16">
        <v>1870</v>
      </c>
      <c r="K399" s="16">
        <v>0</v>
      </c>
      <c r="L399" s="16">
        <v>0</v>
      </c>
      <c r="M399" s="16">
        <f>IF(TableauB15[[#This Row],[ETP_FH]]&gt;0,IF(TableauB15[[#This Row],[ETP]]=TableauB15[[#This Row],[ETP_FH]],1,IF(TableauB15[[#This Row],[ETP]]=1,TableauB15[[#This Row],[ETP_FH]],IFERROR((TableauB15[[#This Row],[ETP_FH]]/TableauB15[[#This Row],[ETP]]),0)*1)),0)</f>
        <v>1</v>
      </c>
      <c r="N399" s="16">
        <f>IF(TableauB15[[#This Row],[ETP_FH]]&lt;0.001,0,1)</f>
        <v>1</v>
      </c>
      <c r="O39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1870</v>
      </c>
      <c r="P39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399" s="170" t="str">
        <f>_xll.Assistant.XL.RIK_AC("INF04__;INF04@E=0,S=1253,G=0,T=0,P=0:@R=A,S=1260,V={0}:R=B,S=1018,V={1}:R=C,S=1092,V={2}:R=D,S=1014,V={3}:R=E,S=1260,V={4}:",$C$2,$P$14,$C$4,$D399,$B399)</f>
        <v/>
      </c>
      <c r="R399" s="16" t="str">
        <f>_xll.Assistant.XL.RIK_AC("INF04__;INF04@E=0,S=42,G=0,T=0,P=0:@R=A,S=1260,V={0}:R=B,S=1018,V={1}:R=C,S=1092,V={2}:R=D,S=1014,V={3}:R=E,S=1260,V={4}:",$C$2,$R$14,$C$4,$D399,$B399)</f>
        <v/>
      </c>
      <c r="S399" s="16" t="str">
        <f>_xll.Assistant.XL.RIK_AC("INF04__;INF04@E=0,S=1064,G=0,T=0,P=0:@R=A,S=1260,V={0}:R=B,S=1018,V={1}:R=C,S=1092,V={2}:R=D,S=1014,V={3}:R=E,S=1260,V={4}:",$C$2,$R$14,$C$4,$D399,$B399)</f>
        <v/>
      </c>
      <c r="T399" s="16" t="str">
        <f>_xll.Assistant.XL.RIK_AC("INF04__;INF04@E=0,S=49,G=0,T=0,P=0:@R=A,S=1260,V={0}:R=B,S=1018,V={1}:R=C,S=1092,V={2}:R=D,S=1014,V={3}:R=E,S=1260,V={4}:R=F,S=48,V={5}:",$C$2,$R$14,$C$4,$D399,$B399,T$14)</f>
        <v>Catégorie 0</v>
      </c>
      <c r="U399" s="16" t="str">
        <f>_xll.Assistant.XL.RIK_AC("INF04__;INF04@E=0,S=1076,G=0,T=0,P=0:@R=A,S=1260,V={0}:R=B,S=1018,V={1}:R=C,S=1092,V={2}:R=D,S=1014,V={3}:R=E,S=1260,V={4}:",$C$2,$R$14,$C$4,$D399,$B399)</f>
        <v/>
      </c>
      <c r="V399" s="16">
        <f>IFERROR(IF(TableauB15[[#This Row],[Rémunération annuelle ETP]]&gt;0,SUM(1/COUNTIF(TableauB15[Nom et Prénom],TableauB15[Nom et Prénom])),0),0)</f>
        <v>8.3333333333333329E-2</v>
      </c>
      <c r="W39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0" spans="2:23" x14ac:dyDescent="0.3">
      <c r="B400" s="15" t="s">
        <v>151</v>
      </c>
      <c r="C400" s="15">
        <v>201811</v>
      </c>
      <c r="D400" s="15" t="s">
        <v>212</v>
      </c>
      <c r="E400" s="15" t="s">
        <v>213</v>
      </c>
      <c r="F400" s="15" t="s">
        <v>28</v>
      </c>
      <c r="G400">
        <v>1</v>
      </c>
      <c r="H400" s="16">
        <v>1</v>
      </c>
      <c r="I400" s="16">
        <v>1</v>
      </c>
      <c r="J400" s="16">
        <v>1980</v>
      </c>
      <c r="K400" s="16">
        <v>0</v>
      </c>
      <c r="L400" s="16">
        <v>0</v>
      </c>
      <c r="M400" s="16">
        <f>IF(TableauB15[[#This Row],[ETP_FH]]&gt;0,IF(TableauB15[[#This Row],[ETP]]=TableauB15[[#This Row],[ETP_FH]],1,IF(TableauB15[[#This Row],[ETP]]=1,TableauB15[[#This Row],[ETP_FH]],IFERROR((TableauB15[[#This Row],[ETP_FH]]/TableauB15[[#This Row],[ETP]]),0)*1)),0)</f>
        <v>1</v>
      </c>
      <c r="N400" s="16">
        <f>IF(TableauB15[[#This Row],[ETP_FH]]&lt;0.001,0,1)</f>
        <v>1</v>
      </c>
      <c r="O40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1980</v>
      </c>
      <c r="P40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400" s="170" t="str">
        <f>_xll.Assistant.XL.RIK_AC("INF04__;INF04@E=0,S=1253,G=0,T=0,P=0:@R=A,S=1260,V={0}:R=B,S=1018,V={1}:R=C,S=1092,V={2}:R=D,S=1014,V={3}:R=E,S=1260,V={4}:",$C$2,$P$14,$C$4,$D400,$B400)</f>
        <v/>
      </c>
      <c r="R400" s="16" t="str">
        <f>_xll.Assistant.XL.RIK_AC("INF04__;INF04@E=0,S=42,G=0,T=0,P=0:@R=A,S=1260,V={0}:R=B,S=1018,V={1}:R=C,S=1092,V={2}:R=D,S=1014,V={3}:R=E,S=1260,V={4}:",$C$2,$R$14,$C$4,$D400,$B400)</f>
        <v/>
      </c>
      <c r="S400" s="16" t="str">
        <f>_xll.Assistant.XL.RIK_AC("INF04__;INF04@E=0,S=1064,G=0,T=0,P=0:@R=A,S=1260,V={0}:R=B,S=1018,V={1}:R=C,S=1092,V={2}:R=D,S=1014,V={3}:R=E,S=1260,V={4}:",$C$2,$R$14,$C$4,$D400,$B400)</f>
        <v>1</v>
      </c>
      <c r="T400" s="16" t="str">
        <f>_xll.Assistant.XL.RIK_AC("INF04__;INF04@E=0,S=49,G=0,T=0,P=0:@R=A,S=1260,V={0}:R=B,S=1018,V={1}:R=C,S=1092,V={2}:R=D,S=1014,V={3}:R=E,S=1260,V={4}:R=F,S=48,V={5}:",$C$2,$R$14,$C$4,$D400,$B400,T$14)</f>
        <v>Catégorie 1</v>
      </c>
      <c r="U400" s="16" t="str">
        <f>_xll.Assistant.XL.RIK_AC("INF04__;INF04@E=0,S=1076,G=0,T=0,P=0:@R=A,S=1260,V={0}:R=B,S=1018,V={1}:R=C,S=1092,V={2}:R=D,S=1014,V={3}:R=E,S=1260,V={4}:",$C$2,$R$14,$C$4,$D400,$B400)</f>
        <v/>
      </c>
      <c r="V400" s="16">
        <f>IFERROR(IF(TableauB15[[#This Row],[Rémunération annuelle ETP]]&gt;0,SUM(1/COUNTIF(TableauB15[Nom et Prénom],TableauB15[Nom et Prénom])),0),0)</f>
        <v>8.3333333333333329E-2</v>
      </c>
      <c r="W40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1" spans="2:23" x14ac:dyDescent="0.3">
      <c r="B401" s="15" t="s">
        <v>151</v>
      </c>
      <c r="C401" s="15">
        <v>201812</v>
      </c>
      <c r="D401" s="15" t="s">
        <v>152</v>
      </c>
      <c r="E401" s="15" t="s">
        <v>153</v>
      </c>
      <c r="F401" s="15" t="s">
        <v>27</v>
      </c>
      <c r="G401">
        <v>1</v>
      </c>
      <c r="H401" s="16">
        <v>1</v>
      </c>
      <c r="I401" s="16">
        <v>1</v>
      </c>
      <c r="J401" s="16">
        <v>1210</v>
      </c>
      <c r="K401" s="16">
        <v>0</v>
      </c>
      <c r="L401" s="16">
        <v>0</v>
      </c>
      <c r="M401" s="16">
        <f>IF(TableauB15[[#This Row],[ETP_FH]]&gt;0,IF(TableauB15[[#This Row],[ETP]]=TableauB15[[#This Row],[ETP_FH]],1,IF(TableauB15[[#This Row],[ETP]]=1,TableauB15[[#This Row],[ETP_FH]],IFERROR((TableauB15[[#This Row],[ETP_FH]]/TableauB15[[#This Row],[ETP]]),0)*1)),0)</f>
        <v>1</v>
      </c>
      <c r="N401" s="16">
        <f>IF(TableauB15[[#This Row],[ETP_FH]]&lt;0.001,0,1)</f>
        <v>1</v>
      </c>
      <c r="O40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40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401" s="170" t="str">
        <f>_xll.Assistant.XL.RIK_AC("INF04__;INF04@E=0,S=1253,G=0,T=0,P=0:@R=A,S=1260,V={0}:R=B,S=1018,V={1}:R=C,S=1092,V={2}:R=D,S=1014,V={3}:R=E,S=1260,V={4}:",$C$2,$P$14,$C$4,$D401,$B401)</f>
        <v/>
      </c>
      <c r="R401" s="16" t="str">
        <f>_xll.Assistant.XL.RIK_AC("INF04__;INF04@E=0,S=42,G=0,T=0,P=0:@R=A,S=1260,V={0}:R=B,S=1018,V={1}:R=C,S=1092,V={2}:R=D,S=1014,V={3}:R=E,S=1260,V={4}:",$C$2,$R$14,$C$4,$D401,$B401)</f>
        <v/>
      </c>
      <c r="S401" s="16" t="str">
        <f>_xll.Assistant.XL.RIK_AC("INF04__;INF04@E=0,S=1064,G=0,T=0,P=0:@R=A,S=1260,V={0}:R=B,S=1018,V={1}:R=C,S=1092,V={2}:R=D,S=1014,V={3}:R=E,S=1260,V={4}:",$C$2,$R$14,$C$4,$D401,$B401)</f>
        <v/>
      </c>
      <c r="T401" s="16" t="str">
        <f>_xll.Assistant.XL.RIK_AC("INF04__;INF04@E=0,S=49,G=0,T=0,P=0:@R=A,S=1260,V={0}:R=B,S=1018,V={1}:R=C,S=1092,V={2}:R=D,S=1014,V={3}:R=E,S=1260,V={4}:R=F,S=48,V={5}:",$C$2,$R$14,$C$4,$D401,$B401,T$14)</f>
        <v>Catégorie 0</v>
      </c>
      <c r="U401" s="16" t="str">
        <f>_xll.Assistant.XL.RIK_AC("INF04__;INF04@E=0,S=1076,G=0,T=0,P=0:@R=A,S=1260,V={0}:R=B,S=1018,V={1}:R=C,S=1092,V={2}:R=D,S=1014,V={3}:R=E,S=1260,V={4}:",$C$2,$R$14,$C$4,$D401,$B401)</f>
        <v/>
      </c>
      <c r="V401" s="16">
        <f>IFERROR(IF(TableauB15[[#This Row],[Rémunération annuelle ETP]]&gt;0,SUM(1/COUNTIF(TableauB15[Nom et Prénom],TableauB15[Nom et Prénom])),0),0)</f>
        <v>8.3333333333333329E-2</v>
      </c>
      <c r="W40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2" spans="2:23" x14ac:dyDescent="0.3">
      <c r="B402" s="15" t="s">
        <v>151</v>
      </c>
      <c r="C402" s="15">
        <v>201812</v>
      </c>
      <c r="D402" s="15" t="s">
        <v>243</v>
      </c>
      <c r="E402" s="15" t="s">
        <v>244</v>
      </c>
      <c r="F402" s="15" t="s">
        <v>28</v>
      </c>
      <c r="G402">
        <v>1</v>
      </c>
      <c r="H402" s="16">
        <v>0</v>
      </c>
      <c r="I402" s="16">
        <v>0</v>
      </c>
      <c r="J402" s="16">
        <v>0</v>
      </c>
      <c r="K402" s="16">
        <v>0</v>
      </c>
      <c r="L402" s="16">
        <v>0</v>
      </c>
      <c r="M402" s="16">
        <f>IF(TableauB15[[#This Row],[ETP_FH]]&gt;0,IF(TableauB15[[#This Row],[ETP]]=TableauB15[[#This Row],[ETP_FH]],1,IF(TableauB15[[#This Row],[ETP]]=1,TableauB15[[#This Row],[ETP_FH]],IFERROR((TableauB15[[#This Row],[ETP_FH]]/TableauB15[[#This Row],[ETP]]),0)*1)),0)</f>
        <v>0</v>
      </c>
      <c r="N402" s="16">
        <f>IF(TableauB15[[#This Row],[ETP_FH]]&lt;0.001,0,1)</f>
        <v>0</v>
      </c>
      <c r="O40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40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3803.5714285714284</v>
      </c>
      <c r="Q402" s="170" t="str">
        <f>_xll.Assistant.XL.RIK_AC("INF04__;INF04@E=0,S=1253,G=0,T=0,P=0:@R=A,S=1260,V={0}:R=B,S=1018,V={1}:R=C,S=1092,V={2}:R=D,S=1014,V={3}:R=E,S=1260,V={4}:",$C$2,$P$14,$C$4,$D402,$B402)</f>
        <v/>
      </c>
      <c r="R402" s="16" t="str">
        <f>_xll.Assistant.XL.RIK_AC("INF04__;INF04@E=0,S=42,G=0,T=0,P=0:@R=A,S=1260,V={0}:R=B,S=1018,V={1}:R=C,S=1092,V={2}:R=D,S=1014,V={3}:R=E,S=1260,V={4}:",$C$2,$R$14,$C$4,$D402,$B402)</f>
        <v/>
      </c>
      <c r="S402" s="16" t="str">
        <f>_xll.Assistant.XL.RIK_AC("INF04__;INF04@E=0,S=1064,G=0,T=0,P=0:@R=A,S=1260,V={0}:R=B,S=1018,V={1}:R=C,S=1092,V={2}:R=D,S=1014,V={3}:R=E,S=1260,V={4}:",$C$2,$R$14,$C$4,$D402,$B402)</f>
        <v/>
      </c>
      <c r="T402" s="16" t="str">
        <f>_xll.Assistant.XL.RIK_AC("INF04__;INF04@E=0,S=49,G=0,T=0,P=0:@R=A,S=1260,V={0}:R=B,S=1018,V={1}:R=C,S=1092,V={2}:R=D,S=1014,V={3}:R=E,S=1260,V={4}:R=F,S=48,V={5}:",$C$2,$R$14,$C$4,$D402,$B402,T$14)</f>
        <v>Catégorie 0</v>
      </c>
      <c r="U402" s="16" t="str">
        <f>_xll.Assistant.XL.RIK_AC("INF04__;INF04@E=0,S=1076,G=0,T=0,P=0:@R=A,S=1260,V={0}:R=B,S=1018,V={1}:R=C,S=1092,V={2}:R=D,S=1014,V={3}:R=E,S=1260,V={4}:",$C$2,$R$14,$C$4,$D402,$B402)</f>
        <v/>
      </c>
      <c r="V402" s="16">
        <f>IFERROR(IF(TableauB15[[#This Row],[Rémunération annuelle ETP]]&gt;0,SUM(1/COUNTIF(TableauB15[Nom et Prénom],TableauB15[Nom et Prénom])),0),0)</f>
        <v>0.125</v>
      </c>
      <c r="W40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3" spans="2:23" x14ac:dyDescent="0.3">
      <c r="B403" s="15" t="s">
        <v>151</v>
      </c>
      <c r="C403" s="15">
        <v>201812</v>
      </c>
      <c r="D403" s="15" t="s">
        <v>154</v>
      </c>
      <c r="E403" s="15" t="s">
        <v>155</v>
      </c>
      <c r="F403" s="15" t="s">
        <v>28</v>
      </c>
      <c r="G403">
        <v>1</v>
      </c>
      <c r="H403" s="16">
        <v>1</v>
      </c>
      <c r="I403" s="16">
        <v>1</v>
      </c>
      <c r="J403" s="16">
        <v>1210</v>
      </c>
      <c r="K403" s="16">
        <v>0</v>
      </c>
      <c r="L403" s="16">
        <v>0</v>
      </c>
      <c r="M403" s="16">
        <f>IF(TableauB15[[#This Row],[ETP_FH]]&gt;0,IF(TableauB15[[#This Row],[ETP]]=TableauB15[[#This Row],[ETP_FH]],1,IF(TableauB15[[#This Row],[ETP]]=1,TableauB15[[#This Row],[ETP_FH]],IFERROR((TableauB15[[#This Row],[ETP_FH]]/TableauB15[[#This Row],[ETP]]),0)*1)),0)</f>
        <v>1</v>
      </c>
      <c r="N403" s="16">
        <f>IF(TableauB15[[#This Row],[ETP_FH]]&lt;0.001,0,1)</f>
        <v>1</v>
      </c>
      <c r="O40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40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1155</v>
      </c>
      <c r="Q403" s="170" t="str">
        <f>_xll.Assistant.XL.RIK_AC("INF04__;INF04@E=0,S=1253,G=0,T=0,P=0:@R=A,S=1260,V={0}:R=B,S=1018,V={1}:R=C,S=1092,V={2}:R=D,S=1014,V={3}:R=E,S=1260,V={4}:",$C$2,$P$14,$C$4,$D403,$B403)</f>
        <v/>
      </c>
      <c r="R403" s="16" t="str">
        <f>_xll.Assistant.XL.RIK_AC("INF04__;INF04@E=0,S=42,G=0,T=0,P=0:@R=A,S=1260,V={0}:R=B,S=1018,V={1}:R=C,S=1092,V={2}:R=D,S=1014,V={3}:R=E,S=1260,V={4}:",$C$2,$R$14,$C$4,$D403,$B403)</f>
        <v/>
      </c>
      <c r="S403" s="16" t="str">
        <f>_xll.Assistant.XL.RIK_AC("INF04__;INF04@E=0,S=1064,G=0,T=0,P=0:@R=A,S=1260,V={0}:R=B,S=1018,V={1}:R=C,S=1092,V={2}:R=D,S=1014,V={3}:R=E,S=1260,V={4}:",$C$2,$R$14,$C$4,$D403,$B403)</f>
        <v/>
      </c>
      <c r="T403" s="16" t="str">
        <f>_xll.Assistant.XL.RIK_AC("INF04__;INF04@E=0,S=49,G=0,T=0,P=0:@R=A,S=1260,V={0}:R=B,S=1018,V={1}:R=C,S=1092,V={2}:R=D,S=1014,V={3}:R=E,S=1260,V={4}:R=F,S=48,V={5}:",$C$2,$R$14,$C$4,$D403,$B403,T$14)</f>
        <v>Catégorie 0</v>
      </c>
      <c r="U403" s="16" t="str">
        <f>_xll.Assistant.XL.RIK_AC("INF04__;INF04@E=0,S=1076,G=0,T=0,P=0:@R=A,S=1260,V={0}:R=B,S=1018,V={1}:R=C,S=1092,V={2}:R=D,S=1014,V={3}:R=E,S=1260,V={4}:",$C$2,$R$14,$C$4,$D403,$B403)</f>
        <v/>
      </c>
      <c r="V403" s="16">
        <f>IFERROR(IF(TableauB15[[#This Row],[Rémunération annuelle ETP]]&gt;0,SUM(1/COUNTIF(TableauB15[Nom et Prénom],TableauB15[Nom et Prénom])),0),0)</f>
        <v>8.3333333333333329E-2</v>
      </c>
      <c r="W40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4" spans="2:23" x14ac:dyDescent="0.3">
      <c r="B404" s="15" t="s">
        <v>151</v>
      </c>
      <c r="C404" s="15">
        <v>201812</v>
      </c>
      <c r="D404" s="15" t="s">
        <v>245</v>
      </c>
      <c r="E404" s="15" t="s">
        <v>246</v>
      </c>
      <c r="F404" s="15" t="s">
        <v>27</v>
      </c>
      <c r="G404">
        <v>1</v>
      </c>
      <c r="H404" s="16">
        <v>1</v>
      </c>
      <c r="I404" s="16">
        <v>0</v>
      </c>
      <c r="J404" s="16">
        <v>2310</v>
      </c>
      <c r="K404" s="16">
        <v>0</v>
      </c>
      <c r="L404" s="16">
        <v>0</v>
      </c>
      <c r="M404" s="16">
        <f>IF(TableauB15[[#This Row],[ETP_FH]]&gt;0,IF(TableauB15[[#This Row],[ETP]]=TableauB15[[#This Row],[ETP_FH]],1,IF(TableauB15[[#This Row],[ETP]]=1,TableauB15[[#This Row],[ETP_FH]],IFERROR((TableauB15[[#This Row],[ETP_FH]]/TableauB15[[#This Row],[ETP]]),0)*1)),0)</f>
        <v>0</v>
      </c>
      <c r="N404" s="16">
        <f>IF(TableauB15[[#This Row],[ETP_FH]]&lt;0.001,0,1)</f>
        <v>0</v>
      </c>
      <c r="O40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40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0</v>
      </c>
      <c r="Q404" s="170" t="str">
        <f>_xll.Assistant.XL.RIK_AC("INF04__;INF04@E=0,S=1253,G=0,T=0,P=0:@R=A,S=1260,V={0}:R=B,S=1018,V={1}:R=C,S=1092,V={2}:R=D,S=1014,V={3}:R=E,S=1260,V={4}:",$C$2,$P$14,$C$4,$D404,$B404)</f>
        <v/>
      </c>
      <c r="R404" s="16" t="str">
        <f>_xll.Assistant.XL.RIK_AC("INF04__;INF04@E=0,S=42,G=0,T=0,P=0:@R=A,S=1260,V={0}:R=B,S=1018,V={1}:R=C,S=1092,V={2}:R=D,S=1014,V={3}:R=E,S=1260,V={4}:",$C$2,$R$14,$C$4,$D404,$B404)</f>
        <v/>
      </c>
      <c r="S404" s="16" t="str">
        <f>_xll.Assistant.XL.RIK_AC("INF04__;INF04@E=0,S=1064,G=0,T=0,P=0:@R=A,S=1260,V={0}:R=B,S=1018,V={1}:R=C,S=1092,V={2}:R=D,S=1014,V={3}:R=E,S=1260,V={4}:",$C$2,$R$14,$C$4,$D404,$B404)</f>
        <v/>
      </c>
      <c r="T404" s="16" t="str">
        <f>_xll.Assistant.XL.RIK_AC("INF04__;INF04@E=0,S=49,G=0,T=0,P=0:@R=A,S=1260,V={0}:R=B,S=1018,V={1}:R=C,S=1092,V={2}:R=D,S=1014,V={3}:R=E,S=1260,V={4}:R=F,S=48,V={5}:",$C$2,$R$14,$C$4,$D404,$B404,T$14)</f>
        <v>Catégorie 0</v>
      </c>
      <c r="U404" s="16" t="str">
        <f>_xll.Assistant.XL.RIK_AC("INF04__;INF04@E=0,S=1076,G=0,T=0,P=0:@R=A,S=1260,V={0}:R=B,S=1018,V={1}:R=C,S=1092,V={2}:R=D,S=1014,V={3}:R=E,S=1260,V={4}:",$C$2,$R$14,$C$4,$D404,$B404)</f>
        <v/>
      </c>
      <c r="V404" s="16">
        <f>IFERROR(IF(TableauB15[[#This Row],[Rémunération annuelle ETP]]&gt;0,SUM(1/COUNTIF(TableauB15[Nom et Prénom],TableauB15[Nom et Prénom])),0),0)</f>
        <v>0</v>
      </c>
      <c r="W40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5" spans="2:23" x14ac:dyDescent="0.3">
      <c r="B405" s="15" t="s">
        <v>151</v>
      </c>
      <c r="C405" s="15">
        <v>201812</v>
      </c>
      <c r="D405" s="15" t="s">
        <v>156</v>
      </c>
      <c r="E405" s="15" t="s">
        <v>157</v>
      </c>
      <c r="F405" s="15" t="s">
        <v>27</v>
      </c>
      <c r="G405">
        <v>1</v>
      </c>
      <c r="H405" s="16">
        <v>1</v>
      </c>
      <c r="I405" s="16">
        <v>1</v>
      </c>
      <c r="J405" s="16">
        <v>2730</v>
      </c>
      <c r="K405" s="16">
        <v>0</v>
      </c>
      <c r="L405" s="16">
        <v>0</v>
      </c>
      <c r="M405" s="16">
        <f>IF(TableauB15[[#This Row],[ETP_FH]]&gt;0,IF(TableauB15[[#This Row],[ETP]]=TableauB15[[#This Row],[ETP_FH]],1,IF(TableauB15[[#This Row],[ETP]]=1,TableauB15[[#This Row],[ETP_FH]],IFERROR((TableauB15[[#This Row],[ETP_FH]]/TableauB15[[#This Row],[ETP]]),0)*1)),0)</f>
        <v>1</v>
      </c>
      <c r="N405" s="16">
        <f>IF(TableauB15[[#This Row],[ETP_FH]]&lt;0.001,0,1)</f>
        <v>1</v>
      </c>
      <c r="O40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40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405" s="170" t="str">
        <f>_xll.Assistant.XL.RIK_AC("INF04__;INF04@E=0,S=1253,G=0,T=0,P=0:@R=A,S=1260,V={0}:R=B,S=1018,V={1}:R=C,S=1092,V={2}:R=D,S=1014,V={3}:R=E,S=1260,V={4}:",$C$2,$P$14,$C$4,$D405,$B405)</f>
        <v/>
      </c>
      <c r="R405" s="16" t="str">
        <f>_xll.Assistant.XL.RIK_AC("INF04__;INF04@E=0,S=42,G=0,T=0,P=0:@R=A,S=1260,V={0}:R=B,S=1018,V={1}:R=C,S=1092,V={2}:R=D,S=1014,V={3}:R=E,S=1260,V={4}:",$C$2,$R$14,$C$4,$D405,$B405)</f>
        <v/>
      </c>
      <c r="S405" s="16" t="str">
        <f>_xll.Assistant.XL.RIK_AC("INF04__;INF04@E=0,S=1064,G=0,T=0,P=0:@R=A,S=1260,V={0}:R=B,S=1018,V={1}:R=C,S=1092,V={2}:R=D,S=1014,V={3}:R=E,S=1260,V={4}:",$C$2,$R$14,$C$4,$D405,$B405)</f>
        <v/>
      </c>
      <c r="T405" s="16" t="str">
        <f>_xll.Assistant.XL.RIK_AC("INF04__;INF04@E=0,S=49,G=0,T=0,P=0:@R=A,S=1260,V={0}:R=B,S=1018,V={1}:R=C,S=1092,V={2}:R=D,S=1014,V={3}:R=E,S=1260,V={4}:R=F,S=48,V={5}:",$C$2,$R$14,$C$4,$D405,$B405,T$14)</f>
        <v>Catégorie 0</v>
      </c>
      <c r="U405" s="16" t="str">
        <f>_xll.Assistant.XL.RIK_AC("INF04__;INF04@E=0,S=1076,G=0,T=0,P=0:@R=A,S=1260,V={0}:R=B,S=1018,V={1}:R=C,S=1092,V={2}:R=D,S=1014,V={3}:R=E,S=1260,V={4}:",$C$2,$R$14,$C$4,$D405,$B405)</f>
        <v/>
      </c>
      <c r="V405" s="16">
        <f>IFERROR(IF(TableauB15[[#This Row],[Rémunération annuelle ETP]]&gt;0,SUM(1/COUNTIF(TableauB15[Nom et Prénom],TableauB15[Nom et Prénom])),0),0)</f>
        <v>8.3333333333333329E-2</v>
      </c>
      <c r="W40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6" spans="2:23" x14ac:dyDescent="0.3">
      <c r="B406" s="15" t="s">
        <v>151</v>
      </c>
      <c r="C406" s="15">
        <v>201812</v>
      </c>
      <c r="D406" s="15" t="s">
        <v>158</v>
      </c>
      <c r="E406" s="15" t="s">
        <v>159</v>
      </c>
      <c r="F406" s="15" t="s">
        <v>27</v>
      </c>
      <c r="G406">
        <v>1</v>
      </c>
      <c r="H406" s="16">
        <v>1</v>
      </c>
      <c r="I406" s="16">
        <v>1</v>
      </c>
      <c r="J406" s="16">
        <v>2640</v>
      </c>
      <c r="K406" s="16">
        <v>0</v>
      </c>
      <c r="L406" s="16">
        <v>0</v>
      </c>
      <c r="M406" s="16">
        <f>IF(TableauB15[[#This Row],[ETP_FH]]&gt;0,IF(TableauB15[[#This Row],[ETP]]=TableauB15[[#This Row],[ETP_FH]],1,IF(TableauB15[[#This Row],[ETP]]=1,TableauB15[[#This Row],[ETP_FH]],IFERROR((TableauB15[[#This Row],[ETP_FH]]/TableauB15[[#This Row],[ETP]]),0)*1)),0)</f>
        <v>1</v>
      </c>
      <c r="N406" s="16">
        <f>IF(TableauB15[[#This Row],[ETP_FH]]&lt;0.001,0,1)</f>
        <v>1</v>
      </c>
      <c r="O40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40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406" s="170" t="str">
        <f>_xll.Assistant.XL.RIK_AC("INF04__;INF04@E=0,S=1253,G=0,T=0,P=0:@R=A,S=1260,V={0}:R=B,S=1018,V={1}:R=C,S=1092,V={2}:R=D,S=1014,V={3}:R=E,S=1260,V={4}:",$C$2,$P$14,$C$4,$D406,$B406)</f>
        <v/>
      </c>
      <c r="R406" s="16" t="str">
        <f>_xll.Assistant.XL.RIK_AC("INF04__;INF04@E=0,S=42,G=0,T=0,P=0:@R=A,S=1260,V={0}:R=B,S=1018,V={1}:R=C,S=1092,V={2}:R=D,S=1014,V={3}:R=E,S=1260,V={4}:",$C$2,$R$14,$C$4,$D406,$B406)</f>
        <v/>
      </c>
      <c r="S406" s="16" t="str">
        <f>_xll.Assistant.XL.RIK_AC("INF04__;INF04@E=0,S=1064,G=0,T=0,P=0:@R=A,S=1260,V={0}:R=B,S=1018,V={1}:R=C,S=1092,V={2}:R=D,S=1014,V={3}:R=E,S=1260,V={4}:",$C$2,$R$14,$C$4,$D406,$B406)</f>
        <v/>
      </c>
      <c r="T406" s="16" t="str">
        <f>_xll.Assistant.XL.RIK_AC("INF04__;INF04@E=0,S=49,G=0,T=0,P=0:@R=A,S=1260,V={0}:R=B,S=1018,V={1}:R=C,S=1092,V={2}:R=D,S=1014,V={3}:R=E,S=1260,V={4}:R=F,S=48,V={5}:",$C$2,$R$14,$C$4,$D406,$B406,T$14)</f>
        <v>Catégorie 0</v>
      </c>
      <c r="U406" s="16" t="str">
        <f>_xll.Assistant.XL.RIK_AC("INF04__;INF04@E=0,S=1076,G=0,T=0,P=0:@R=A,S=1260,V={0}:R=B,S=1018,V={1}:R=C,S=1092,V={2}:R=D,S=1014,V={3}:R=E,S=1260,V={4}:",$C$2,$R$14,$C$4,$D406,$B406)</f>
        <v/>
      </c>
      <c r="V406" s="16">
        <f>IFERROR(IF(TableauB15[[#This Row],[Rémunération annuelle ETP]]&gt;0,SUM(1/COUNTIF(TableauB15[Nom et Prénom],TableauB15[Nom et Prénom])),0),0)</f>
        <v>8.3333333333333329E-2</v>
      </c>
      <c r="W40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7" spans="2:23" x14ac:dyDescent="0.3">
      <c r="B407" s="15" t="s">
        <v>151</v>
      </c>
      <c r="C407" s="15">
        <v>201812</v>
      </c>
      <c r="D407" s="15" t="s">
        <v>160</v>
      </c>
      <c r="E407" s="15" t="s">
        <v>161</v>
      </c>
      <c r="F407" s="15" t="s">
        <v>28</v>
      </c>
      <c r="G407">
        <v>1</v>
      </c>
      <c r="H407" s="16">
        <v>1</v>
      </c>
      <c r="I407" s="16">
        <v>1</v>
      </c>
      <c r="J407" s="16">
        <v>2750</v>
      </c>
      <c r="K407" s="16">
        <v>0</v>
      </c>
      <c r="L407" s="16">
        <v>0</v>
      </c>
      <c r="M407" s="16">
        <f>IF(TableauB15[[#This Row],[ETP_FH]]&gt;0,IF(TableauB15[[#This Row],[ETP]]=TableauB15[[#This Row],[ETP_FH]],1,IF(TableauB15[[#This Row],[ETP]]=1,TableauB15[[#This Row],[ETP_FH]],IFERROR((TableauB15[[#This Row],[ETP_FH]]/TableauB15[[#This Row],[ETP]]),0)*1)),0)</f>
        <v>1</v>
      </c>
      <c r="N407" s="16">
        <f>IF(TableauB15[[#This Row],[ETP_FH]]&lt;0.001,0,1)</f>
        <v>1</v>
      </c>
      <c r="O40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40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407" s="170" t="str">
        <f>_xll.Assistant.XL.RIK_AC("INF04__;INF04@E=0,S=1253,G=0,T=0,P=0:@R=A,S=1260,V={0}:R=B,S=1018,V={1}:R=C,S=1092,V={2}:R=D,S=1014,V={3}:R=E,S=1260,V={4}:",$C$2,$P$14,$C$4,$D407,$B407)</f>
        <v/>
      </c>
      <c r="R407" s="16" t="str">
        <f>_xll.Assistant.XL.RIK_AC("INF04__;INF04@E=0,S=42,G=0,T=0,P=0:@R=A,S=1260,V={0}:R=B,S=1018,V={1}:R=C,S=1092,V={2}:R=D,S=1014,V={3}:R=E,S=1260,V={4}:",$C$2,$R$14,$C$4,$D407,$B407)</f>
        <v/>
      </c>
      <c r="S407" s="16" t="str">
        <f>_xll.Assistant.XL.RIK_AC("INF04__;INF04@E=0,S=1064,G=0,T=0,P=0:@R=A,S=1260,V={0}:R=B,S=1018,V={1}:R=C,S=1092,V={2}:R=D,S=1014,V={3}:R=E,S=1260,V={4}:",$C$2,$R$14,$C$4,$D407,$B407)</f>
        <v/>
      </c>
      <c r="T407" s="16" t="str">
        <f>_xll.Assistant.XL.RIK_AC("INF04__;INF04@E=0,S=49,G=0,T=0,P=0:@R=A,S=1260,V={0}:R=B,S=1018,V={1}:R=C,S=1092,V={2}:R=D,S=1014,V={3}:R=E,S=1260,V={4}:R=F,S=48,V={5}:",$C$2,$R$14,$C$4,$D407,$B407,T$14)</f>
        <v>Catégorie 0</v>
      </c>
      <c r="U407" s="16" t="str">
        <f>_xll.Assistant.XL.RIK_AC("INF04__;INF04@E=0,S=1076,G=0,T=0,P=0:@R=A,S=1260,V={0}:R=B,S=1018,V={1}:R=C,S=1092,V={2}:R=D,S=1014,V={3}:R=E,S=1260,V={4}:",$C$2,$R$14,$C$4,$D407,$B407)</f>
        <v/>
      </c>
      <c r="V407" s="16">
        <f>IFERROR(IF(TableauB15[[#This Row],[Rémunération annuelle ETP]]&gt;0,SUM(1/COUNTIF(TableauB15[Nom et Prénom],TableauB15[Nom et Prénom])),0),0)</f>
        <v>8.3333333333333329E-2</v>
      </c>
      <c r="W40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8" spans="2:23" x14ac:dyDescent="0.3">
      <c r="B408" s="15" t="s">
        <v>151</v>
      </c>
      <c r="C408" s="15">
        <v>201812</v>
      </c>
      <c r="D408" s="15" t="s">
        <v>162</v>
      </c>
      <c r="E408" s="15" t="s">
        <v>163</v>
      </c>
      <c r="F408" s="15" t="s">
        <v>27</v>
      </c>
      <c r="G408">
        <v>1</v>
      </c>
      <c r="H408" s="16">
        <v>1</v>
      </c>
      <c r="I408" s="16">
        <v>1</v>
      </c>
      <c r="J408" s="16">
        <v>2420</v>
      </c>
      <c r="K408" s="16">
        <v>0</v>
      </c>
      <c r="L408" s="16">
        <v>0</v>
      </c>
      <c r="M408" s="16">
        <f>IF(TableauB15[[#This Row],[ETP_FH]]&gt;0,IF(TableauB15[[#This Row],[ETP]]=TableauB15[[#This Row],[ETP_FH]],1,IF(TableauB15[[#This Row],[ETP]]=1,TableauB15[[#This Row],[ETP_FH]],IFERROR((TableauB15[[#This Row],[ETP_FH]]/TableauB15[[#This Row],[ETP]]),0)*1)),0)</f>
        <v>1</v>
      </c>
      <c r="N408" s="16">
        <f>IF(TableauB15[[#This Row],[ETP_FH]]&lt;0.001,0,1)</f>
        <v>1</v>
      </c>
      <c r="O40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2420</v>
      </c>
      <c r="P40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2300</v>
      </c>
      <c r="Q408" s="170" t="str">
        <f>_xll.Assistant.XL.RIK_AC("INF04__;INF04@E=0,S=1253,G=0,T=0,P=0:@R=A,S=1260,V={0}:R=B,S=1018,V={1}:R=C,S=1092,V={2}:R=D,S=1014,V={3}:R=E,S=1260,V={4}:",$C$2,$P$14,$C$4,$D408,$B408)</f>
        <v/>
      </c>
      <c r="R408" s="16" t="str">
        <f>_xll.Assistant.XL.RIK_AC("INF04__;INF04@E=0,S=42,G=0,T=0,P=0:@R=A,S=1260,V={0}:R=B,S=1018,V={1}:R=C,S=1092,V={2}:R=D,S=1014,V={3}:R=E,S=1260,V={4}:",$C$2,$R$14,$C$4,$D408,$B408)</f>
        <v/>
      </c>
      <c r="S408" s="16" t="str">
        <f>_xll.Assistant.XL.RIK_AC("INF04__;INF04@E=0,S=1064,G=0,T=0,P=0:@R=A,S=1260,V={0}:R=B,S=1018,V={1}:R=C,S=1092,V={2}:R=D,S=1014,V={3}:R=E,S=1260,V={4}:",$C$2,$R$14,$C$4,$D408,$B408)</f>
        <v/>
      </c>
      <c r="T408" s="16" t="str">
        <f>_xll.Assistant.XL.RIK_AC("INF04__;INF04@E=0,S=49,G=0,T=0,P=0:@R=A,S=1260,V={0}:R=B,S=1018,V={1}:R=C,S=1092,V={2}:R=D,S=1014,V={3}:R=E,S=1260,V={4}:R=F,S=48,V={5}:",$C$2,$R$14,$C$4,$D408,$B408,T$14)</f>
        <v>Catégorie 0</v>
      </c>
      <c r="U408" s="16" t="str">
        <f>_xll.Assistant.XL.RIK_AC("INF04__;INF04@E=0,S=1076,G=0,T=0,P=0:@R=A,S=1260,V={0}:R=B,S=1018,V={1}:R=C,S=1092,V={2}:R=D,S=1014,V={3}:R=E,S=1260,V={4}:",$C$2,$R$14,$C$4,$D408,$B408)</f>
        <v/>
      </c>
      <c r="V408" s="16">
        <f>IFERROR(IF(TableauB15[[#This Row],[Rémunération annuelle ETP]]&gt;0,SUM(1/COUNTIF(TableauB15[Nom et Prénom],TableauB15[Nom et Prénom])),0),0)</f>
        <v>8.3333333333333329E-2</v>
      </c>
      <c r="W40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09" spans="2:23" x14ac:dyDescent="0.3">
      <c r="B409" s="15" t="s">
        <v>151</v>
      </c>
      <c r="C409" s="15">
        <v>201812</v>
      </c>
      <c r="D409" s="15" t="s">
        <v>164</v>
      </c>
      <c r="E409" s="15" t="s">
        <v>165</v>
      </c>
      <c r="F409" s="15" t="s">
        <v>27</v>
      </c>
      <c r="G409">
        <v>1</v>
      </c>
      <c r="H409" s="16">
        <v>1</v>
      </c>
      <c r="I409" s="16">
        <v>1</v>
      </c>
      <c r="J409" s="16">
        <v>2730</v>
      </c>
      <c r="K409" s="16">
        <v>0</v>
      </c>
      <c r="L409" s="16">
        <v>0</v>
      </c>
      <c r="M409" s="16">
        <f>IF(TableauB15[[#This Row],[ETP_FH]]&gt;0,IF(TableauB15[[#This Row],[ETP]]=TableauB15[[#This Row],[ETP_FH]],1,IF(TableauB15[[#This Row],[ETP]]=1,TableauB15[[#This Row],[ETP_FH]],IFERROR((TableauB15[[#This Row],[ETP_FH]]/TableauB15[[#This Row],[ETP]]),0)*1)),0)</f>
        <v>1</v>
      </c>
      <c r="N409" s="16">
        <f>IF(TableauB15[[#This Row],[ETP_FH]]&lt;0.001,0,1)</f>
        <v>1</v>
      </c>
      <c r="O40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40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409" s="170" t="str">
        <f>_xll.Assistant.XL.RIK_AC("INF04__;INF04@E=0,S=1253,G=0,T=0,P=0:@R=A,S=1260,V={0}:R=B,S=1018,V={1}:R=C,S=1092,V={2}:R=D,S=1014,V={3}:R=E,S=1260,V={4}:",$C$2,$P$14,$C$4,$D409,$B409)</f>
        <v/>
      </c>
      <c r="R409" s="16" t="str">
        <f>_xll.Assistant.XL.RIK_AC("INF04__;INF04@E=0,S=42,G=0,T=0,P=0:@R=A,S=1260,V={0}:R=B,S=1018,V={1}:R=C,S=1092,V={2}:R=D,S=1014,V={3}:R=E,S=1260,V={4}:",$C$2,$R$14,$C$4,$D409,$B409)</f>
        <v/>
      </c>
      <c r="S409" s="16" t="str">
        <f>_xll.Assistant.XL.RIK_AC("INF04__;INF04@E=0,S=1064,G=0,T=0,P=0:@R=A,S=1260,V={0}:R=B,S=1018,V={1}:R=C,S=1092,V={2}:R=D,S=1014,V={3}:R=E,S=1260,V={4}:",$C$2,$R$14,$C$4,$D409,$B409)</f>
        <v/>
      </c>
      <c r="T409" s="16" t="str">
        <f>_xll.Assistant.XL.RIK_AC("INF04__;INF04@E=0,S=49,G=0,T=0,P=0:@R=A,S=1260,V={0}:R=B,S=1018,V={1}:R=C,S=1092,V={2}:R=D,S=1014,V={3}:R=E,S=1260,V={4}:R=F,S=48,V={5}:",$C$2,$R$14,$C$4,$D409,$B409,T$14)</f>
        <v>Catégorie 1</v>
      </c>
      <c r="U409" s="16" t="str">
        <f>_xll.Assistant.XL.RIK_AC("INF04__;INF04@E=0,S=1076,G=0,T=0,P=0:@R=A,S=1260,V={0}:R=B,S=1018,V={1}:R=C,S=1092,V={2}:R=D,S=1014,V={3}:R=E,S=1260,V={4}:",$C$2,$R$14,$C$4,$D409,$B409)</f>
        <v/>
      </c>
      <c r="V409" s="16">
        <f>IFERROR(IF(TableauB15[[#This Row],[Rémunération annuelle ETP]]&gt;0,SUM(1/COUNTIF(TableauB15[Nom et Prénom],TableauB15[Nom et Prénom])),0),0)</f>
        <v>8.3333333333333329E-2</v>
      </c>
      <c r="W40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0" spans="2:23" x14ac:dyDescent="0.3">
      <c r="B410" s="15" t="s">
        <v>151</v>
      </c>
      <c r="C410" s="15">
        <v>201812</v>
      </c>
      <c r="D410" s="15" t="s">
        <v>166</v>
      </c>
      <c r="E410" s="15" t="s">
        <v>167</v>
      </c>
      <c r="F410" s="15" t="s">
        <v>28</v>
      </c>
      <c r="G410">
        <v>1</v>
      </c>
      <c r="H410" s="16">
        <v>1</v>
      </c>
      <c r="I410" s="16">
        <v>1</v>
      </c>
      <c r="J410" s="16">
        <v>2640</v>
      </c>
      <c r="K410" s="16">
        <v>0</v>
      </c>
      <c r="L410" s="16">
        <v>0</v>
      </c>
      <c r="M410" s="16">
        <f>IF(TableauB15[[#This Row],[ETP_FH]]&gt;0,IF(TableauB15[[#This Row],[ETP]]=TableauB15[[#This Row],[ETP_FH]],1,IF(TableauB15[[#This Row],[ETP]]=1,TableauB15[[#This Row],[ETP_FH]],IFERROR((TableauB15[[#This Row],[ETP_FH]]/TableauB15[[#This Row],[ETP]]),0)*1)),0)</f>
        <v>1</v>
      </c>
      <c r="N410" s="16">
        <f>IF(TableauB15[[#This Row],[ETP_FH]]&lt;0.001,0,1)</f>
        <v>1</v>
      </c>
      <c r="O41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41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410" s="170" t="str">
        <f>_xll.Assistant.XL.RIK_AC("INF04__;INF04@E=0,S=1253,G=0,T=0,P=0:@R=A,S=1260,V={0}:R=B,S=1018,V={1}:R=C,S=1092,V={2}:R=D,S=1014,V={3}:R=E,S=1260,V={4}:",$C$2,$P$14,$C$4,$D410,$B410)</f>
        <v/>
      </c>
      <c r="R410" s="16" t="str">
        <f>_xll.Assistant.XL.RIK_AC("INF04__;INF04@E=0,S=42,G=0,T=0,P=0:@R=A,S=1260,V={0}:R=B,S=1018,V={1}:R=C,S=1092,V={2}:R=D,S=1014,V={3}:R=E,S=1260,V={4}:",$C$2,$R$14,$C$4,$D410,$B410)</f>
        <v/>
      </c>
      <c r="S410" s="16" t="str">
        <f>_xll.Assistant.XL.RIK_AC("INF04__;INF04@E=0,S=1064,G=0,T=0,P=0:@R=A,S=1260,V={0}:R=B,S=1018,V={1}:R=C,S=1092,V={2}:R=D,S=1014,V={3}:R=E,S=1260,V={4}:",$C$2,$R$14,$C$4,$D410,$B410)</f>
        <v>2</v>
      </c>
      <c r="T410" s="16" t="str">
        <f>_xll.Assistant.XL.RIK_AC("INF04__;INF04@E=0,S=49,G=0,T=0,P=0:@R=A,S=1260,V={0}:R=B,S=1018,V={1}:R=C,S=1092,V={2}:R=D,S=1014,V={3}:R=E,S=1260,V={4}:R=F,S=48,V={5}:",$C$2,$R$14,$C$4,$D410,$B410,T$14)</f>
        <v>Catégorie 1</v>
      </c>
      <c r="U410" s="16" t="str">
        <f>_xll.Assistant.XL.RIK_AC("INF04__;INF04@E=0,S=1076,G=0,T=0,P=0:@R=A,S=1260,V={0}:R=B,S=1018,V={1}:R=C,S=1092,V={2}:R=D,S=1014,V={3}:R=E,S=1260,V={4}:",$C$2,$R$14,$C$4,$D410,$B410)</f>
        <v/>
      </c>
      <c r="V410" s="16">
        <f>IFERROR(IF(TableauB15[[#This Row],[Rémunération annuelle ETP]]&gt;0,SUM(1/COUNTIF(TableauB15[Nom et Prénom],TableauB15[Nom et Prénom])),0),0)</f>
        <v>8.3333333333333329E-2</v>
      </c>
      <c r="W41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1" spans="2:23" x14ac:dyDescent="0.3">
      <c r="B411" s="15" t="s">
        <v>151</v>
      </c>
      <c r="C411" s="15">
        <v>201812</v>
      </c>
      <c r="D411" s="15" t="s">
        <v>168</v>
      </c>
      <c r="E411" s="15" t="s">
        <v>169</v>
      </c>
      <c r="F411" s="15" t="s">
        <v>28</v>
      </c>
      <c r="G411">
        <v>1</v>
      </c>
      <c r="H411" s="16">
        <v>1</v>
      </c>
      <c r="I411" s="16">
        <v>1</v>
      </c>
      <c r="J411" s="16">
        <v>2750</v>
      </c>
      <c r="K411" s="16">
        <v>0</v>
      </c>
      <c r="L411" s="16">
        <v>0</v>
      </c>
      <c r="M411" s="16">
        <f>IF(TableauB15[[#This Row],[ETP_FH]]&gt;0,IF(TableauB15[[#This Row],[ETP]]=TableauB15[[#This Row],[ETP_FH]],1,IF(TableauB15[[#This Row],[ETP]]=1,TableauB15[[#This Row],[ETP_FH]],IFERROR((TableauB15[[#This Row],[ETP_FH]]/TableauB15[[#This Row],[ETP]]),0)*1)),0)</f>
        <v>1</v>
      </c>
      <c r="N411" s="16">
        <f>IF(TableauB15[[#This Row],[ETP_FH]]&lt;0.001,0,1)</f>
        <v>1</v>
      </c>
      <c r="O41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41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411" s="170" t="str">
        <f>_xll.Assistant.XL.RIK_AC("INF04__;INF04@E=0,S=1253,G=0,T=0,P=0:@R=A,S=1260,V={0}:R=B,S=1018,V={1}:R=C,S=1092,V={2}:R=D,S=1014,V={3}:R=E,S=1260,V={4}:",$C$2,$P$14,$C$4,$D411,$B411)</f>
        <v/>
      </c>
      <c r="R411" s="16" t="str">
        <f>_xll.Assistant.XL.RIK_AC("INF04__;INF04@E=0,S=42,G=0,T=0,P=0:@R=A,S=1260,V={0}:R=B,S=1018,V={1}:R=C,S=1092,V={2}:R=D,S=1014,V={3}:R=E,S=1260,V={4}:",$C$2,$R$14,$C$4,$D411,$B411)</f>
        <v/>
      </c>
      <c r="S411" s="16" t="str">
        <f>_xll.Assistant.XL.RIK_AC("INF04__;INF04@E=0,S=1064,G=0,T=0,P=0:@R=A,S=1260,V={0}:R=B,S=1018,V={1}:R=C,S=1092,V={2}:R=D,S=1014,V={3}:R=E,S=1260,V={4}:",$C$2,$R$14,$C$4,$D411,$B411)</f>
        <v/>
      </c>
      <c r="T411" s="16" t="str">
        <f>_xll.Assistant.XL.RIK_AC("INF04__;INF04@E=0,S=49,G=0,T=0,P=0:@R=A,S=1260,V={0}:R=B,S=1018,V={1}:R=C,S=1092,V={2}:R=D,S=1014,V={3}:R=E,S=1260,V={4}:R=F,S=48,V={5}:",$C$2,$R$14,$C$4,$D411,$B411,T$14)</f>
        <v>Catégorie 1</v>
      </c>
      <c r="U411" s="16" t="str">
        <f>_xll.Assistant.XL.RIK_AC("INF04__;INF04@E=0,S=1076,G=0,T=0,P=0:@R=A,S=1260,V={0}:R=B,S=1018,V={1}:R=C,S=1092,V={2}:R=D,S=1014,V={3}:R=E,S=1260,V={4}:",$C$2,$R$14,$C$4,$D411,$B411)</f>
        <v/>
      </c>
      <c r="V411" s="16">
        <f>IFERROR(IF(TableauB15[[#This Row],[Rémunération annuelle ETP]]&gt;0,SUM(1/COUNTIF(TableauB15[Nom et Prénom],TableauB15[Nom et Prénom])),0),0)</f>
        <v>8.3333333333333329E-2</v>
      </c>
      <c r="W41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2" spans="2:23" x14ac:dyDescent="0.3">
      <c r="B412" s="15" t="s">
        <v>151</v>
      </c>
      <c r="C412" s="15">
        <v>201812</v>
      </c>
      <c r="D412" s="15" t="s">
        <v>170</v>
      </c>
      <c r="E412" s="15" t="s">
        <v>171</v>
      </c>
      <c r="F412" s="15" t="s">
        <v>28</v>
      </c>
      <c r="G412">
        <v>1</v>
      </c>
      <c r="H412" s="16">
        <v>1</v>
      </c>
      <c r="I412" s="16">
        <v>1</v>
      </c>
      <c r="J412" s="16">
        <v>2860</v>
      </c>
      <c r="K412" s="16">
        <v>0</v>
      </c>
      <c r="L412" s="16">
        <v>0</v>
      </c>
      <c r="M412" s="16">
        <f>IF(TableauB15[[#This Row],[ETP_FH]]&gt;0,IF(TableauB15[[#This Row],[ETP]]=TableauB15[[#This Row],[ETP_FH]],1,IF(TableauB15[[#This Row],[ETP]]=1,TableauB15[[#This Row],[ETP_FH]],IFERROR((TableauB15[[#This Row],[ETP_FH]]/TableauB15[[#This Row],[ETP]]),0)*1)),0)</f>
        <v>1</v>
      </c>
      <c r="N412" s="16">
        <f>IF(TableauB15[[#This Row],[ETP_FH]]&lt;0.001,0,1)</f>
        <v>1</v>
      </c>
      <c r="O41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2860</v>
      </c>
      <c r="P41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2730</v>
      </c>
      <c r="Q412" s="170" t="str">
        <f>_xll.Assistant.XL.RIK_AC("INF04__;INF04@E=0,S=1253,G=0,T=0,P=0:@R=A,S=1260,V={0}:R=B,S=1018,V={1}:R=C,S=1092,V={2}:R=D,S=1014,V={3}:R=E,S=1260,V={4}:",$C$2,$P$14,$C$4,$D412,$B412)</f>
        <v/>
      </c>
      <c r="R412" s="16" t="str">
        <f>_xll.Assistant.XL.RIK_AC("INF04__;INF04@E=0,S=42,G=0,T=0,P=0:@R=A,S=1260,V={0}:R=B,S=1018,V={1}:R=C,S=1092,V={2}:R=D,S=1014,V={3}:R=E,S=1260,V={4}:",$C$2,$R$14,$C$4,$D412,$B412)</f>
        <v/>
      </c>
      <c r="S412" s="16" t="str">
        <f>_xll.Assistant.XL.RIK_AC("INF04__;INF04@E=0,S=1064,G=0,T=0,P=0:@R=A,S=1260,V={0}:R=B,S=1018,V={1}:R=C,S=1092,V={2}:R=D,S=1014,V={3}:R=E,S=1260,V={4}:",$C$2,$R$14,$C$4,$D412,$B412)</f>
        <v/>
      </c>
      <c r="T412" s="16" t="str">
        <f>_xll.Assistant.XL.RIK_AC("INF04__;INF04@E=0,S=49,G=0,T=0,P=0:@R=A,S=1260,V={0}:R=B,S=1018,V={1}:R=C,S=1092,V={2}:R=D,S=1014,V={3}:R=E,S=1260,V={4}:R=F,S=48,V={5}:",$C$2,$R$14,$C$4,$D412,$B412,T$14)</f>
        <v>Catégorie 1</v>
      </c>
      <c r="U412" s="16" t="str">
        <f>_xll.Assistant.XL.RIK_AC("INF04__;INF04@E=0,S=1076,G=0,T=0,P=0:@R=A,S=1260,V={0}:R=B,S=1018,V={1}:R=C,S=1092,V={2}:R=D,S=1014,V={3}:R=E,S=1260,V={4}:",$C$2,$R$14,$C$4,$D412,$B412)</f>
        <v/>
      </c>
      <c r="V412" s="16">
        <f>IFERROR(IF(TableauB15[[#This Row],[Rémunération annuelle ETP]]&gt;0,SUM(1/COUNTIF(TableauB15[Nom et Prénom],TableauB15[Nom et Prénom])),0),0)</f>
        <v>8.3333333333333329E-2</v>
      </c>
      <c r="W41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3" spans="2:23" x14ac:dyDescent="0.3">
      <c r="B413" s="15" t="s">
        <v>151</v>
      </c>
      <c r="C413" s="15">
        <v>201812</v>
      </c>
      <c r="D413" s="15" t="s">
        <v>172</v>
      </c>
      <c r="E413" s="15" t="s">
        <v>173</v>
      </c>
      <c r="F413" s="15" t="s">
        <v>28</v>
      </c>
      <c r="G413">
        <v>1</v>
      </c>
      <c r="H413" s="16">
        <v>1</v>
      </c>
      <c r="I413" s="16">
        <v>1</v>
      </c>
      <c r="J413" s="16">
        <v>2970</v>
      </c>
      <c r="K413" s="16">
        <v>0</v>
      </c>
      <c r="L413" s="16">
        <v>0</v>
      </c>
      <c r="M413" s="16">
        <f>IF(TableauB15[[#This Row],[ETP_FH]]&gt;0,IF(TableauB15[[#This Row],[ETP]]=TableauB15[[#This Row],[ETP_FH]],1,IF(TableauB15[[#This Row],[ETP]]=1,TableauB15[[#This Row],[ETP_FH]],IFERROR((TableauB15[[#This Row],[ETP_FH]]/TableauB15[[#This Row],[ETP]]),0)*1)),0)</f>
        <v>1</v>
      </c>
      <c r="N413" s="16">
        <f>IF(TableauB15[[#This Row],[ETP_FH]]&lt;0.001,0,1)</f>
        <v>1</v>
      </c>
      <c r="O41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2970</v>
      </c>
      <c r="P41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2835</v>
      </c>
      <c r="Q413" s="170" t="str">
        <f>_xll.Assistant.XL.RIK_AC("INF04__;INF04@E=0,S=1253,G=0,T=0,P=0:@R=A,S=1260,V={0}:R=B,S=1018,V={1}:R=C,S=1092,V={2}:R=D,S=1014,V={3}:R=E,S=1260,V={4}:",$C$2,$P$14,$C$4,$D413,$B413)</f>
        <v/>
      </c>
      <c r="R413" s="16" t="str">
        <f>_xll.Assistant.XL.RIK_AC("INF04__;INF04@E=0,S=42,G=0,T=0,P=0:@R=A,S=1260,V={0}:R=B,S=1018,V={1}:R=C,S=1092,V={2}:R=D,S=1014,V={3}:R=E,S=1260,V={4}:",$C$2,$R$14,$C$4,$D413,$B413)</f>
        <v/>
      </c>
      <c r="S413" s="16" t="str">
        <f>_xll.Assistant.XL.RIK_AC("INF04__;INF04@E=0,S=1064,G=0,T=0,P=0:@R=A,S=1260,V={0}:R=B,S=1018,V={1}:R=C,S=1092,V={2}:R=D,S=1014,V={3}:R=E,S=1260,V={4}:",$C$2,$R$14,$C$4,$D413,$B413)</f>
        <v>2</v>
      </c>
      <c r="T413" s="16" t="str">
        <f>_xll.Assistant.XL.RIK_AC("INF04__;INF04@E=0,S=49,G=0,T=0,P=0:@R=A,S=1260,V={0}:R=B,S=1018,V={1}:R=C,S=1092,V={2}:R=D,S=1014,V={3}:R=E,S=1260,V={4}:R=F,S=48,V={5}:",$C$2,$R$14,$C$4,$D413,$B413,T$14)</f>
        <v>Catégorie 3</v>
      </c>
      <c r="U413" s="16" t="str">
        <f>_xll.Assistant.XL.RIK_AC("INF04__;INF04@E=0,S=1076,G=0,T=0,P=0:@R=A,S=1260,V={0}:R=B,S=1018,V={1}:R=C,S=1092,V={2}:R=D,S=1014,V={3}:R=E,S=1260,V={4}:",$C$2,$R$14,$C$4,$D413,$B413)</f>
        <v/>
      </c>
      <c r="V413" s="16">
        <f>IFERROR(IF(TableauB15[[#This Row],[Rémunération annuelle ETP]]&gt;0,SUM(1/COUNTIF(TableauB15[Nom et Prénom],TableauB15[Nom et Prénom])),0),0)</f>
        <v>8.3333333333333329E-2</v>
      </c>
      <c r="W41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4" spans="2:23" x14ac:dyDescent="0.3">
      <c r="B414" s="15" t="s">
        <v>151</v>
      </c>
      <c r="C414" s="15">
        <v>201812</v>
      </c>
      <c r="D414" s="15" t="s">
        <v>174</v>
      </c>
      <c r="E414" s="15" t="s">
        <v>175</v>
      </c>
      <c r="F414" s="15" t="s">
        <v>28</v>
      </c>
      <c r="G414">
        <v>1</v>
      </c>
      <c r="H414" s="16">
        <v>1</v>
      </c>
      <c r="I414" s="16">
        <v>1</v>
      </c>
      <c r="J414" s="16">
        <v>3080</v>
      </c>
      <c r="K414" s="16">
        <v>0</v>
      </c>
      <c r="L414" s="16">
        <v>0</v>
      </c>
      <c r="M414" s="16">
        <f>IF(TableauB15[[#This Row],[ETP_FH]]&gt;0,IF(TableauB15[[#This Row],[ETP]]=TableauB15[[#This Row],[ETP_FH]],1,IF(TableauB15[[#This Row],[ETP]]=1,TableauB15[[#This Row],[ETP_FH]],IFERROR((TableauB15[[#This Row],[ETP_FH]]/TableauB15[[#This Row],[ETP]]),0)*1)),0)</f>
        <v>1</v>
      </c>
      <c r="N414" s="16">
        <f>IF(TableauB15[[#This Row],[ETP_FH]]&lt;0.001,0,1)</f>
        <v>1</v>
      </c>
      <c r="O41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3080</v>
      </c>
      <c r="P41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2940</v>
      </c>
      <c r="Q414" s="170" t="str">
        <f>_xll.Assistant.XL.RIK_AC("INF04__;INF04@E=0,S=1253,G=0,T=0,P=0:@R=A,S=1260,V={0}:R=B,S=1018,V={1}:R=C,S=1092,V={2}:R=D,S=1014,V={3}:R=E,S=1260,V={4}:",$C$2,$P$14,$C$4,$D414,$B414)</f>
        <v/>
      </c>
      <c r="R414" s="16" t="str">
        <f>_xll.Assistant.XL.RIK_AC("INF04__;INF04@E=0,S=42,G=0,T=0,P=0:@R=A,S=1260,V={0}:R=B,S=1018,V={1}:R=C,S=1092,V={2}:R=D,S=1014,V={3}:R=E,S=1260,V={4}:",$C$2,$R$14,$C$4,$D414,$B414)</f>
        <v/>
      </c>
      <c r="S414" s="16" t="str">
        <f>_xll.Assistant.XL.RIK_AC("INF04__;INF04@E=0,S=1064,G=0,T=0,P=0:@R=A,S=1260,V={0}:R=B,S=1018,V={1}:R=C,S=1092,V={2}:R=D,S=1014,V={3}:R=E,S=1260,V={4}:",$C$2,$R$14,$C$4,$D414,$B414)</f>
        <v/>
      </c>
      <c r="T414" s="16" t="str">
        <f>_xll.Assistant.XL.RIK_AC("INF04__;INF04@E=0,S=49,G=0,T=0,P=0:@R=A,S=1260,V={0}:R=B,S=1018,V={1}:R=C,S=1092,V={2}:R=D,S=1014,V={3}:R=E,S=1260,V={4}:R=F,S=48,V={5}:",$C$2,$R$14,$C$4,$D414,$B414,T$14)</f>
        <v>Catégorie 3</v>
      </c>
      <c r="U414" s="16" t="str">
        <f>_xll.Assistant.XL.RIK_AC("INF04__;INF04@E=0,S=1076,G=0,T=0,P=0:@R=A,S=1260,V={0}:R=B,S=1018,V={1}:R=C,S=1092,V={2}:R=D,S=1014,V={3}:R=E,S=1260,V={4}:",$C$2,$R$14,$C$4,$D414,$B414)</f>
        <v/>
      </c>
      <c r="V414" s="16">
        <f>IFERROR(IF(TableauB15[[#This Row],[Rémunération annuelle ETP]]&gt;0,SUM(1/COUNTIF(TableauB15[Nom et Prénom],TableauB15[Nom et Prénom])),0),0)</f>
        <v>8.3333333333333329E-2</v>
      </c>
      <c r="W41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5" spans="2:23" x14ac:dyDescent="0.3">
      <c r="B415" s="15" t="s">
        <v>151</v>
      </c>
      <c r="C415" s="15">
        <v>201812</v>
      </c>
      <c r="D415" s="15" t="s">
        <v>176</v>
      </c>
      <c r="E415" s="15" t="s">
        <v>177</v>
      </c>
      <c r="F415" s="15" t="s">
        <v>28</v>
      </c>
      <c r="G415">
        <v>1</v>
      </c>
      <c r="H415" s="16">
        <v>1</v>
      </c>
      <c r="I415" s="16">
        <v>1</v>
      </c>
      <c r="J415" s="16">
        <v>3509</v>
      </c>
      <c r="K415" s="16">
        <v>0</v>
      </c>
      <c r="L415" s="16">
        <v>0</v>
      </c>
      <c r="M415" s="16">
        <f>IF(TableauB15[[#This Row],[ETP_FH]]&gt;0,IF(TableauB15[[#This Row],[ETP]]=TableauB15[[#This Row],[ETP_FH]],1,IF(TableauB15[[#This Row],[ETP]]=1,TableauB15[[#This Row],[ETP_FH]],IFERROR((TableauB15[[#This Row],[ETP_FH]]/TableauB15[[#This Row],[ETP]]),0)*1)),0)</f>
        <v>1</v>
      </c>
      <c r="N415" s="16">
        <f>IF(TableauB15[[#This Row],[ETP_FH]]&lt;0.001,0,1)</f>
        <v>1</v>
      </c>
      <c r="O41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3509</v>
      </c>
      <c r="P41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3277</v>
      </c>
      <c r="Q415" s="170" t="str">
        <f>_xll.Assistant.XL.RIK_AC("INF04__;INF04@E=0,S=1253,G=0,T=0,P=0:@R=A,S=1260,V={0}:R=B,S=1018,V={1}:R=C,S=1092,V={2}:R=D,S=1014,V={3}:R=E,S=1260,V={4}:",$C$2,$P$14,$C$4,$D415,$B415)</f>
        <v/>
      </c>
      <c r="R415" s="16" t="str">
        <f>_xll.Assistant.XL.RIK_AC("INF04__;INF04@E=0,S=42,G=0,T=0,P=0:@R=A,S=1260,V={0}:R=B,S=1018,V={1}:R=C,S=1092,V={2}:R=D,S=1014,V={3}:R=E,S=1260,V={4}:",$C$2,$R$14,$C$4,$D415,$B415)</f>
        <v/>
      </c>
      <c r="S415" s="16" t="str">
        <f>_xll.Assistant.XL.RIK_AC("INF04__;INF04@E=0,S=1064,G=0,T=0,P=0:@R=A,S=1260,V={0}:R=B,S=1018,V={1}:R=C,S=1092,V={2}:R=D,S=1014,V={3}:R=E,S=1260,V={4}:",$C$2,$R$14,$C$4,$D415,$B415)</f>
        <v/>
      </c>
      <c r="T415" s="16" t="str">
        <f>_xll.Assistant.XL.RIK_AC("INF04__;INF04@E=0,S=49,G=0,T=0,P=0:@R=A,S=1260,V={0}:R=B,S=1018,V={1}:R=C,S=1092,V={2}:R=D,S=1014,V={3}:R=E,S=1260,V={4}:R=F,S=48,V={5}:",$C$2,$R$14,$C$4,$D415,$B415,T$14)</f>
        <v>Catégorie 5</v>
      </c>
      <c r="U415" s="16" t="str">
        <f>_xll.Assistant.XL.RIK_AC("INF04__;INF04@E=0,S=1076,G=0,T=0,P=0:@R=A,S=1260,V={0}:R=B,S=1018,V={1}:R=C,S=1092,V={2}:R=D,S=1014,V={3}:R=E,S=1260,V={4}:",$C$2,$R$14,$C$4,$D415,$B415)</f>
        <v/>
      </c>
      <c r="V415" s="16">
        <f>IFERROR(IF(TableauB15[[#This Row],[Rémunération annuelle ETP]]&gt;0,SUM(1/COUNTIF(TableauB15[Nom et Prénom],TableauB15[Nom et Prénom])),0),0)</f>
        <v>8.3333333333333329E-2</v>
      </c>
      <c r="W41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6" spans="2:23" x14ac:dyDescent="0.3">
      <c r="B416" s="15" t="s">
        <v>151</v>
      </c>
      <c r="C416" s="15">
        <v>201812</v>
      </c>
      <c r="D416" s="15" t="s">
        <v>178</v>
      </c>
      <c r="E416" s="15" t="s">
        <v>179</v>
      </c>
      <c r="F416" s="15" t="s">
        <v>27</v>
      </c>
      <c r="G416">
        <v>1</v>
      </c>
      <c r="H416" s="16">
        <v>0.8</v>
      </c>
      <c r="I416" s="16">
        <v>0.8</v>
      </c>
      <c r="J416" s="16">
        <v>1320</v>
      </c>
      <c r="K416" s="16">
        <v>0</v>
      </c>
      <c r="L416" s="16">
        <v>0</v>
      </c>
      <c r="M416" s="16">
        <f>IF(TableauB15[[#This Row],[ETP_FH]]&gt;0,IF(TableauB15[[#This Row],[ETP]]=TableauB15[[#This Row],[ETP_FH]],1,IF(TableauB15[[#This Row],[ETP]]=1,TableauB15[[#This Row],[ETP_FH]],IFERROR((TableauB15[[#This Row],[ETP_FH]]/TableauB15[[#This Row],[ETP]]),0)*1)),0)</f>
        <v>1</v>
      </c>
      <c r="N416" s="16">
        <f>IF(TableauB15[[#This Row],[ETP_FH]]&lt;0.001,0,1)</f>
        <v>1</v>
      </c>
      <c r="O41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1650</v>
      </c>
      <c r="P41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1575</v>
      </c>
      <c r="Q416" s="170" t="str">
        <f>_xll.Assistant.XL.RIK_AC("INF04__;INF04@E=0,S=1253,G=0,T=0,P=0:@R=A,S=1260,V={0}:R=B,S=1018,V={1}:R=C,S=1092,V={2}:R=D,S=1014,V={3}:R=E,S=1260,V={4}:",$C$2,$P$14,$C$4,$D416,$B416)</f>
        <v/>
      </c>
      <c r="R416" s="16" t="str">
        <f>_xll.Assistant.XL.RIK_AC("INF04__;INF04@E=0,S=42,G=0,T=0,P=0:@R=A,S=1260,V={0}:R=B,S=1018,V={1}:R=C,S=1092,V={2}:R=D,S=1014,V={3}:R=E,S=1260,V={4}:",$C$2,$R$14,$C$4,$D416,$B416)</f>
        <v/>
      </c>
      <c r="S416" s="16" t="str">
        <f>_xll.Assistant.XL.RIK_AC("INF04__;INF04@E=0,S=1064,G=0,T=0,P=0:@R=A,S=1260,V={0}:R=B,S=1018,V={1}:R=C,S=1092,V={2}:R=D,S=1014,V={3}:R=E,S=1260,V={4}:",$C$2,$R$14,$C$4,$D416,$B416)</f>
        <v/>
      </c>
      <c r="T416" s="16" t="str">
        <f>_xll.Assistant.XL.RIK_AC("INF04__;INF04@E=0,S=49,G=0,T=0,P=0:@R=A,S=1260,V={0}:R=B,S=1018,V={1}:R=C,S=1092,V={2}:R=D,S=1014,V={3}:R=E,S=1260,V={4}:R=F,S=48,V={5}:",$C$2,$R$14,$C$4,$D416,$B416,T$14)</f>
        <v>Catégorie 1</v>
      </c>
      <c r="U416" s="16" t="str">
        <f>_xll.Assistant.XL.RIK_AC("INF04__;INF04@E=0,S=1076,G=0,T=0,P=0:@R=A,S=1260,V={0}:R=B,S=1018,V={1}:R=C,S=1092,V={2}:R=D,S=1014,V={3}:R=E,S=1260,V={4}:",$C$2,$R$14,$C$4,$D416,$B416)</f>
        <v/>
      </c>
      <c r="V416" s="16">
        <f>IFERROR(IF(TableauB15[[#This Row],[Rémunération annuelle ETP]]&gt;0,SUM(1/COUNTIF(TableauB15[Nom et Prénom],TableauB15[Nom et Prénom])),0),0)</f>
        <v>8.3333333333333329E-2</v>
      </c>
      <c r="W41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7" spans="2:23" x14ac:dyDescent="0.3">
      <c r="B417" s="15" t="s">
        <v>151</v>
      </c>
      <c r="C417" s="15">
        <v>201812</v>
      </c>
      <c r="D417" s="15" t="s">
        <v>180</v>
      </c>
      <c r="E417" s="15" t="s">
        <v>181</v>
      </c>
      <c r="F417" s="15" t="s">
        <v>28</v>
      </c>
      <c r="G417">
        <v>1</v>
      </c>
      <c r="H417" s="16">
        <v>1</v>
      </c>
      <c r="I417" s="16">
        <v>1</v>
      </c>
      <c r="J417" s="16">
        <v>3300</v>
      </c>
      <c r="K417" s="16">
        <v>0</v>
      </c>
      <c r="L417" s="16">
        <v>0</v>
      </c>
      <c r="M417" s="16">
        <f>IF(TableauB15[[#This Row],[ETP_FH]]&gt;0,IF(TableauB15[[#This Row],[ETP]]=TableauB15[[#This Row],[ETP_FH]],1,IF(TableauB15[[#This Row],[ETP]]=1,TableauB15[[#This Row],[ETP_FH]],IFERROR((TableauB15[[#This Row],[ETP_FH]]/TableauB15[[#This Row],[ETP]]),0)*1)),0)</f>
        <v>1</v>
      </c>
      <c r="N417" s="16">
        <f>IF(TableauB15[[#This Row],[ETP_FH]]&lt;0.001,0,1)</f>
        <v>1</v>
      </c>
      <c r="O41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3300</v>
      </c>
      <c r="P41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3150</v>
      </c>
      <c r="Q417" s="170" t="str">
        <f>_xll.Assistant.XL.RIK_AC("INF04__;INF04@E=0,S=1253,G=0,T=0,P=0:@R=A,S=1260,V={0}:R=B,S=1018,V={1}:R=C,S=1092,V={2}:R=D,S=1014,V={3}:R=E,S=1260,V={4}:",$C$2,$P$14,$C$4,$D417,$B417)</f>
        <v/>
      </c>
      <c r="R417" s="16" t="str">
        <f>_xll.Assistant.XL.RIK_AC("INF04__;INF04@E=0,S=42,G=0,T=0,P=0:@R=A,S=1260,V={0}:R=B,S=1018,V={1}:R=C,S=1092,V={2}:R=D,S=1014,V={3}:R=E,S=1260,V={4}:",$C$2,$R$14,$C$4,$D417,$B417)</f>
        <v/>
      </c>
      <c r="S417" s="16" t="str">
        <f>_xll.Assistant.XL.RIK_AC("INF04__;INF04@E=0,S=1064,G=0,T=0,P=0:@R=A,S=1260,V={0}:R=B,S=1018,V={1}:R=C,S=1092,V={2}:R=D,S=1014,V={3}:R=E,S=1260,V={4}:",$C$2,$R$14,$C$4,$D417,$B417)</f>
        <v/>
      </c>
      <c r="T417" s="16" t="str">
        <f>_xll.Assistant.XL.RIK_AC("INF04__;INF04@E=0,S=49,G=0,T=0,P=0:@R=A,S=1260,V={0}:R=B,S=1018,V={1}:R=C,S=1092,V={2}:R=D,S=1014,V={3}:R=E,S=1260,V={4}:R=F,S=48,V={5}:",$C$2,$R$14,$C$4,$D417,$B417,T$14)</f>
        <v>Catégorie 3</v>
      </c>
      <c r="U417" s="16" t="str">
        <f>_xll.Assistant.XL.RIK_AC("INF04__;INF04@E=0,S=1076,G=0,T=0,P=0:@R=A,S=1260,V={0}:R=B,S=1018,V={1}:R=C,S=1092,V={2}:R=D,S=1014,V={3}:R=E,S=1260,V={4}:",$C$2,$R$14,$C$4,$D417,$B417)</f>
        <v/>
      </c>
      <c r="V417" s="16">
        <f>IFERROR(IF(TableauB15[[#This Row],[Rémunération annuelle ETP]]&gt;0,SUM(1/COUNTIF(TableauB15[Nom et Prénom],TableauB15[Nom et Prénom])),0),0)</f>
        <v>8.3333333333333329E-2</v>
      </c>
      <c r="W41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8" spans="2:23" x14ac:dyDescent="0.3">
      <c r="B418" s="15" t="s">
        <v>151</v>
      </c>
      <c r="C418" s="15">
        <v>201812</v>
      </c>
      <c r="D418" s="15" t="s">
        <v>182</v>
      </c>
      <c r="E418" s="15" t="s">
        <v>183</v>
      </c>
      <c r="F418" s="15" t="s">
        <v>28</v>
      </c>
      <c r="G418">
        <v>1</v>
      </c>
      <c r="H418" s="16">
        <v>1</v>
      </c>
      <c r="I418" s="16">
        <v>1</v>
      </c>
      <c r="J418" s="16">
        <v>1210</v>
      </c>
      <c r="K418" s="16">
        <v>0</v>
      </c>
      <c r="L418" s="16">
        <v>0</v>
      </c>
      <c r="M418" s="16">
        <f>IF(TableauB15[[#This Row],[ETP_FH]]&gt;0,IF(TableauB15[[#This Row],[ETP]]=TableauB15[[#This Row],[ETP_FH]],1,IF(TableauB15[[#This Row],[ETP]]=1,TableauB15[[#This Row],[ETP_FH]],IFERROR((TableauB15[[#This Row],[ETP_FH]]/TableauB15[[#This Row],[ETP]]),0)*1)),0)</f>
        <v>1</v>
      </c>
      <c r="N418" s="16">
        <f>IF(TableauB15[[#This Row],[ETP_FH]]&lt;0.001,0,1)</f>
        <v>1</v>
      </c>
      <c r="O41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1210</v>
      </c>
      <c r="P41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2496.6666666666665</v>
      </c>
      <c r="Q418" s="170" t="str">
        <f>_xll.Assistant.XL.RIK_AC("INF04__;INF04@E=0,S=1253,G=0,T=0,P=0:@R=A,S=1260,V={0}:R=B,S=1018,V={1}:R=C,S=1092,V={2}:R=D,S=1014,V={3}:R=E,S=1260,V={4}:",$C$2,$P$14,$C$4,$D418,$B418)</f>
        <v/>
      </c>
      <c r="R418" s="16" t="str">
        <f>_xll.Assistant.XL.RIK_AC("INF04__;INF04@E=0,S=42,G=0,T=0,P=0:@R=A,S=1260,V={0}:R=B,S=1018,V={1}:R=C,S=1092,V={2}:R=D,S=1014,V={3}:R=E,S=1260,V={4}:",$C$2,$R$14,$C$4,$D418,$B418)</f>
        <v/>
      </c>
      <c r="S418" s="16" t="str">
        <f>_xll.Assistant.XL.RIK_AC("INF04__;INF04@E=0,S=1064,G=0,T=0,P=0:@R=A,S=1260,V={0}:R=B,S=1018,V={1}:R=C,S=1092,V={2}:R=D,S=1014,V={3}:R=E,S=1260,V={4}:",$C$2,$R$14,$C$4,$D418,$B418)</f>
        <v/>
      </c>
      <c r="T418" s="16" t="str">
        <f>_xll.Assistant.XL.RIK_AC("INF04__;INF04@E=0,S=49,G=0,T=0,P=0:@R=A,S=1260,V={0}:R=B,S=1018,V={1}:R=C,S=1092,V={2}:R=D,S=1014,V={3}:R=E,S=1260,V={4}:R=F,S=48,V={5}:",$C$2,$R$14,$C$4,$D418,$B418,T$14)</f>
        <v>Catégorie 0</v>
      </c>
      <c r="U418" s="16" t="str">
        <f>_xll.Assistant.XL.RIK_AC("INF04__;INF04@E=0,S=1076,G=0,T=0,P=0:@R=A,S=1260,V={0}:R=B,S=1018,V={1}:R=C,S=1092,V={2}:R=D,S=1014,V={3}:R=E,S=1260,V={4}:",$C$2,$R$14,$C$4,$D418,$B418)</f>
        <v/>
      </c>
      <c r="V418" s="16">
        <f>IFERROR(IF(TableauB15[[#This Row],[Rémunération annuelle ETP]]&gt;0,SUM(1/COUNTIF(TableauB15[Nom et Prénom],TableauB15[Nom et Prénom])),0),0)</f>
        <v>8.3333333333333329E-2</v>
      </c>
      <c r="W41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19" spans="2:23" x14ac:dyDescent="0.3">
      <c r="B419" s="15" t="s">
        <v>151</v>
      </c>
      <c r="C419" s="15">
        <v>201812</v>
      </c>
      <c r="D419" s="15" t="s">
        <v>184</v>
      </c>
      <c r="E419" s="15" t="s">
        <v>185</v>
      </c>
      <c r="F419" s="15" t="s">
        <v>27</v>
      </c>
      <c r="G419">
        <v>1</v>
      </c>
      <c r="H419" s="16">
        <v>1</v>
      </c>
      <c r="I419" s="16">
        <v>1</v>
      </c>
      <c r="J419" s="16">
        <v>3410</v>
      </c>
      <c r="K419" s="16">
        <v>0</v>
      </c>
      <c r="L419" s="16">
        <v>0</v>
      </c>
      <c r="M419" s="16">
        <f>IF(TableauB15[[#This Row],[ETP_FH]]&gt;0,IF(TableauB15[[#This Row],[ETP]]=TableauB15[[#This Row],[ETP_FH]],1,IF(TableauB15[[#This Row],[ETP]]=1,TableauB15[[#This Row],[ETP_FH]],IFERROR((TableauB15[[#This Row],[ETP_FH]]/TableauB15[[#This Row],[ETP]]),0)*1)),0)</f>
        <v>1</v>
      </c>
      <c r="N419" s="16">
        <f>IF(TableauB15[[#This Row],[ETP_FH]]&lt;0.001,0,1)</f>
        <v>1</v>
      </c>
      <c r="O41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3410</v>
      </c>
      <c r="P41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3255</v>
      </c>
      <c r="Q419" s="170" t="str">
        <f>_xll.Assistant.XL.RIK_AC("INF04__;INF04@E=0,S=1253,G=0,T=0,P=0:@R=A,S=1260,V={0}:R=B,S=1018,V={1}:R=C,S=1092,V={2}:R=D,S=1014,V={3}:R=E,S=1260,V={4}:",$C$2,$P$14,$C$4,$D419,$B419)</f>
        <v/>
      </c>
      <c r="R419" s="16" t="str">
        <f>_xll.Assistant.XL.RIK_AC("INF04__;INF04@E=0,S=42,G=0,T=0,P=0:@R=A,S=1260,V={0}:R=B,S=1018,V={1}:R=C,S=1092,V={2}:R=D,S=1014,V={3}:R=E,S=1260,V={4}:",$C$2,$R$14,$C$4,$D419,$B419)</f>
        <v/>
      </c>
      <c r="S419" s="16" t="str">
        <f>_xll.Assistant.XL.RIK_AC("INF04__;INF04@E=0,S=1064,G=0,T=0,P=0:@R=A,S=1260,V={0}:R=B,S=1018,V={1}:R=C,S=1092,V={2}:R=D,S=1014,V={3}:R=E,S=1260,V={4}:",$C$2,$R$14,$C$4,$D419,$B419)</f>
        <v/>
      </c>
      <c r="T419" s="16" t="str">
        <f>_xll.Assistant.XL.RIK_AC("INF04__;INF04@E=0,S=49,G=0,T=0,P=0:@R=A,S=1260,V={0}:R=B,S=1018,V={1}:R=C,S=1092,V={2}:R=D,S=1014,V={3}:R=E,S=1260,V={4}:R=F,S=48,V={5}:",$C$2,$R$14,$C$4,$D419,$B419,T$14)</f>
        <v>Catégorie 3</v>
      </c>
      <c r="U419" s="16" t="str">
        <f>_xll.Assistant.XL.RIK_AC("INF04__;INF04@E=0,S=1076,G=0,T=0,P=0:@R=A,S=1260,V={0}:R=B,S=1018,V={1}:R=C,S=1092,V={2}:R=D,S=1014,V={3}:R=E,S=1260,V={4}:",$C$2,$R$14,$C$4,$D419,$B419)</f>
        <v/>
      </c>
      <c r="V419" s="16">
        <f>IFERROR(IF(TableauB15[[#This Row],[Rémunération annuelle ETP]]&gt;0,SUM(1/COUNTIF(TableauB15[Nom et Prénom],TableauB15[Nom et Prénom])),0),0)</f>
        <v>8.3333333333333329E-2</v>
      </c>
      <c r="W41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0" spans="2:23" x14ac:dyDescent="0.3">
      <c r="B420" s="15" t="s">
        <v>151</v>
      </c>
      <c r="C420" s="15">
        <v>201812</v>
      </c>
      <c r="D420" s="15" t="s">
        <v>186</v>
      </c>
      <c r="E420" s="15" t="s">
        <v>187</v>
      </c>
      <c r="F420" s="15" t="s">
        <v>27</v>
      </c>
      <c r="G420">
        <v>1</v>
      </c>
      <c r="H420" s="16">
        <v>0.8</v>
      </c>
      <c r="I420" s="16">
        <v>0.8</v>
      </c>
      <c r="J420" s="16">
        <v>3520</v>
      </c>
      <c r="K420" s="16">
        <v>0</v>
      </c>
      <c r="L420" s="16">
        <v>0</v>
      </c>
      <c r="M420" s="16">
        <f>IF(TableauB15[[#This Row],[ETP_FH]]&gt;0,IF(TableauB15[[#This Row],[ETP]]=TableauB15[[#This Row],[ETP_FH]],1,IF(TableauB15[[#This Row],[ETP]]=1,TableauB15[[#This Row],[ETP_FH]],IFERROR((TableauB15[[#This Row],[ETP_FH]]/TableauB15[[#This Row],[ETP]]),0)*1)),0)</f>
        <v>1</v>
      </c>
      <c r="N420" s="16">
        <f>IF(TableauB15[[#This Row],[ETP_FH]]&lt;0.001,0,1)</f>
        <v>1</v>
      </c>
      <c r="O42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4400</v>
      </c>
      <c r="P42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4299.9821257373133</v>
      </c>
      <c r="Q420" s="170" t="str">
        <f>_xll.Assistant.XL.RIK_AC("INF04__;INF04@E=0,S=1253,G=0,T=0,P=0:@R=A,S=1260,V={0}:R=B,S=1018,V={1}:R=C,S=1092,V={2}:R=D,S=1014,V={3}:R=E,S=1260,V={4}:",$C$2,$P$14,$C$4,$D420,$B420)</f>
        <v/>
      </c>
      <c r="R420" s="16" t="str">
        <f>_xll.Assistant.XL.RIK_AC("INF04__;INF04@E=0,S=42,G=0,T=0,P=0:@R=A,S=1260,V={0}:R=B,S=1018,V={1}:R=C,S=1092,V={2}:R=D,S=1014,V={3}:R=E,S=1260,V={4}:",$C$2,$R$14,$C$4,$D420,$B420)</f>
        <v/>
      </c>
      <c r="S420" s="16" t="str">
        <f>_xll.Assistant.XL.RIK_AC("INF04__;INF04@E=0,S=1064,G=0,T=0,P=0:@R=A,S=1260,V={0}:R=B,S=1018,V={1}:R=C,S=1092,V={2}:R=D,S=1014,V={3}:R=E,S=1260,V={4}:",$C$2,$R$14,$C$4,$D420,$B420)</f>
        <v/>
      </c>
      <c r="T420" s="16" t="str">
        <f>_xll.Assistant.XL.RIK_AC("INF04__;INF04@E=0,S=49,G=0,T=0,P=0:@R=A,S=1260,V={0}:R=B,S=1018,V={1}:R=C,S=1092,V={2}:R=D,S=1014,V={3}:R=E,S=1260,V={4}:R=F,S=48,V={5}:",$C$2,$R$14,$C$4,$D420,$B420,T$14)</f>
        <v>Catégorie 2</v>
      </c>
      <c r="U420" s="16" t="str">
        <f>_xll.Assistant.XL.RIK_AC("INF04__;INF04@E=0,S=1076,G=0,T=0,P=0:@R=A,S=1260,V={0}:R=B,S=1018,V={1}:R=C,S=1092,V={2}:R=D,S=1014,V={3}:R=E,S=1260,V={4}:",$C$2,$R$14,$C$4,$D420,$B420)</f>
        <v/>
      </c>
      <c r="V420" s="16">
        <f>IFERROR(IF(TableauB15[[#This Row],[Rémunération annuelle ETP]]&gt;0,SUM(1/COUNTIF(TableauB15[Nom et Prénom],TableauB15[Nom et Prénom])),0),0)</f>
        <v>8.3333333333333329E-2</v>
      </c>
      <c r="W42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1" spans="2:23" x14ac:dyDescent="0.3">
      <c r="B421" s="15" t="s">
        <v>151</v>
      </c>
      <c r="C421" s="15">
        <v>201812</v>
      </c>
      <c r="D421" s="15" t="s">
        <v>188</v>
      </c>
      <c r="E421" s="15" t="s">
        <v>189</v>
      </c>
      <c r="F421" s="15" t="s">
        <v>27</v>
      </c>
      <c r="G421">
        <v>1</v>
      </c>
      <c r="H421" s="16">
        <v>1</v>
      </c>
      <c r="I421" s="16">
        <v>1</v>
      </c>
      <c r="J421" s="16">
        <v>2730</v>
      </c>
      <c r="K421" s="16">
        <v>0</v>
      </c>
      <c r="L421" s="16">
        <v>0</v>
      </c>
      <c r="M421" s="16">
        <f>IF(TableauB15[[#This Row],[ETP_FH]]&gt;0,IF(TableauB15[[#This Row],[ETP]]=TableauB15[[#This Row],[ETP_FH]],1,IF(TableauB15[[#This Row],[ETP]]=1,TableauB15[[#This Row],[ETP_FH]],IFERROR((TableauB15[[#This Row],[ETP_FH]]/TableauB15[[#This Row],[ETP]]),0)*1)),0)</f>
        <v>1</v>
      </c>
      <c r="N421" s="16">
        <f>IF(TableauB15[[#This Row],[ETP_FH]]&lt;0.001,0,1)</f>
        <v>1</v>
      </c>
      <c r="O42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2730</v>
      </c>
      <c r="P42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2498.3333333333335</v>
      </c>
      <c r="Q421" s="170" t="str">
        <f>_xll.Assistant.XL.RIK_AC("INF04__;INF04@E=0,S=1253,G=0,T=0,P=0:@R=A,S=1260,V={0}:R=B,S=1018,V={1}:R=C,S=1092,V={2}:R=D,S=1014,V={3}:R=E,S=1260,V={4}:",$C$2,$P$14,$C$4,$D421,$B421)</f>
        <v/>
      </c>
      <c r="R421" s="16" t="str">
        <f>_xll.Assistant.XL.RIK_AC("INF04__;INF04@E=0,S=42,G=0,T=0,P=0:@R=A,S=1260,V={0}:R=B,S=1018,V={1}:R=C,S=1092,V={2}:R=D,S=1014,V={3}:R=E,S=1260,V={4}:",$C$2,$R$14,$C$4,$D421,$B421)</f>
        <v/>
      </c>
      <c r="S421" s="16" t="str">
        <f>_xll.Assistant.XL.RIK_AC("INF04__;INF04@E=0,S=1064,G=0,T=0,P=0:@R=A,S=1260,V={0}:R=B,S=1018,V={1}:R=C,S=1092,V={2}:R=D,S=1014,V={3}:R=E,S=1260,V={4}:",$C$2,$R$14,$C$4,$D421,$B421)</f>
        <v/>
      </c>
      <c r="T421" s="16" t="str">
        <f>_xll.Assistant.XL.RIK_AC("INF04__;INF04@E=0,S=49,G=0,T=0,P=0:@R=A,S=1260,V={0}:R=B,S=1018,V={1}:R=C,S=1092,V={2}:R=D,S=1014,V={3}:R=E,S=1260,V={4}:R=F,S=48,V={5}:",$C$2,$R$14,$C$4,$D421,$B421,T$14)</f>
        <v>Catégorie 0</v>
      </c>
      <c r="U421" s="16" t="str">
        <f>_xll.Assistant.XL.RIK_AC("INF04__;INF04@E=0,S=1076,G=0,T=0,P=0:@R=A,S=1260,V={0}:R=B,S=1018,V={1}:R=C,S=1092,V={2}:R=D,S=1014,V={3}:R=E,S=1260,V={4}:",$C$2,$R$14,$C$4,$D421,$B421)</f>
        <v>200</v>
      </c>
      <c r="V421" s="16">
        <f>IFERROR(IF(TableauB15[[#This Row],[Rémunération annuelle ETP]]&gt;0,SUM(1/COUNTIF(TableauB15[Nom et Prénom],TableauB15[Nom et Prénom])),0),0)</f>
        <v>8.3333333333333329E-2</v>
      </c>
      <c r="W42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2" spans="2:23" x14ac:dyDescent="0.3">
      <c r="B422" s="15" t="s">
        <v>151</v>
      </c>
      <c r="C422" s="15">
        <v>201812</v>
      </c>
      <c r="D422" s="15" t="s">
        <v>190</v>
      </c>
      <c r="E422" s="15" t="s">
        <v>191</v>
      </c>
      <c r="F422" s="15" t="s">
        <v>27</v>
      </c>
      <c r="G422">
        <v>1</v>
      </c>
      <c r="H422" s="16">
        <v>1</v>
      </c>
      <c r="I422" s="16">
        <v>1</v>
      </c>
      <c r="J422" s="16">
        <v>2640</v>
      </c>
      <c r="K422" s="16">
        <v>0</v>
      </c>
      <c r="L422" s="16">
        <v>0</v>
      </c>
      <c r="M422" s="16">
        <f>IF(TableauB15[[#This Row],[ETP_FH]]&gt;0,IF(TableauB15[[#This Row],[ETP]]=TableauB15[[#This Row],[ETP_FH]],1,IF(TableauB15[[#This Row],[ETP]]=1,TableauB15[[#This Row],[ETP_FH]],IFERROR((TableauB15[[#This Row],[ETP_FH]]/TableauB15[[#This Row],[ETP]]),0)*1)),0)</f>
        <v>1</v>
      </c>
      <c r="N422" s="16">
        <f>IF(TableauB15[[#This Row],[ETP_FH]]&lt;0.001,0,1)</f>
        <v>1</v>
      </c>
      <c r="O42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2640</v>
      </c>
      <c r="P42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2520</v>
      </c>
      <c r="Q422" s="170" t="str">
        <f>_xll.Assistant.XL.RIK_AC("INF04__;INF04@E=0,S=1253,G=0,T=0,P=0:@R=A,S=1260,V={0}:R=B,S=1018,V={1}:R=C,S=1092,V={2}:R=D,S=1014,V={3}:R=E,S=1260,V={4}:",$C$2,$P$14,$C$4,$D422,$B422)</f>
        <v/>
      </c>
      <c r="R422" s="16" t="str">
        <f>_xll.Assistant.XL.RIK_AC("INF04__;INF04@E=0,S=42,G=0,T=0,P=0:@R=A,S=1260,V={0}:R=B,S=1018,V={1}:R=C,S=1092,V={2}:R=D,S=1014,V={3}:R=E,S=1260,V={4}:",$C$2,$R$14,$C$4,$D422,$B422)</f>
        <v/>
      </c>
      <c r="S422" s="16" t="str">
        <f>_xll.Assistant.XL.RIK_AC("INF04__;INF04@E=0,S=1064,G=0,T=0,P=0:@R=A,S=1260,V={0}:R=B,S=1018,V={1}:R=C,S=1092,V={2}:R=D,S=1014,V={3}:R=E,S=1260,V={4}:",$C$2,$R$14,$C$4,$D422,$B422)</f>
        <v>2</v>
      </c>
      <c r="T422" s="16" t="str">
        <f>_xll.Assistant.XL.RIK_AC("INF04__;INF04@E=0,S=49,G=0,T=0,P=0:@R=A,S=1260,V={0}:R=B,S=1018,V={1}:R=C,S=1092,V={2}:R=D,S=1014,V={3}:R=E,S=1260,V={4}:R=F,S=48,V={5}:",$C$2,$R$14,$C$4,$D422,$B422,T$14)</f>
        <v>Catégorie 0</v>
      </c>
      <c r="U422" s="16" t="str">
        <f>_xll.Assistant.XL.RIK_AC("INF04__;INF04@E=0,S=1076,G=0,T=0,P=0:@R=A,S=1260,V={0}:R=B,S=1018,V={1}:R=C,S=1092,V={2}:R=D,S=1014,V={3}:R=E,S=1260,V={4}:",$C$2,$R$14,$C$4,$D422,$B422)</f>
        <v/>
      </c>
      <c r="V422" s="16">
        <f>IFERROR(IF(TableauB15[[#This Row],[Rémunération annuelle ETP]]&gt;0,SUM(1/COUNTIF(TableauB15[Nom et Prénom],TableauB15[Nom et Prénom])),0),0)</f>
        <v>8.3333333333333329E-2</v>
      </c>
      <c r="W42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3" spans="2:23" x14ac:dyDescent="0.3">
      <c r="B423" s="15" t="s">
        <v>151</v>
      </c>
      <c r="C423" s="15">
        <v>201812</v>
      </c>
      <c r="D423" s="15" t="s">
        <v>192</v>
      </c>
      <c r="E423" s="15" t="s">
        <v>193</v>
      </c>
      <c r="F423" s="15" t="s">
        <v>27</v>
      </c>
      <c r="G423">
        <v>1</v>
      </c>
      <c r="H423" s="16">
        <v>1</v>
      </c>
      <c r="I423" s="16">
        <v>1</v>
      </c>
      <c r="J423" s="16">
        <v>2750</v>
      </c>
      <c r="K423" s="16">
        <v>0</v>
      </c>
      <c r="L423" s="16">
        <v>0</v>
      </c>
      <c r="M423" s="16">
        <f>IF(TableauB15[[#This Row],[ETP_FH]]&gt;0,IF(TableauB15[[#This Row],[ETP]]=TableauB15[[#This Row],[ETP_FH]],1,IF(TableauB15[[#This Row],[ETP]]=1,TableauB15[[#This Row],[ETP_FH]],IFERROR((TableauB15[[#This Row],[ETP_FH]]/TableauB15[[#This Row],[ETP]]),0)*1)),0)</f>
        <v>1</v>
      </c>
      <c r="N423" s="16">
        <f>IF(TableauB15[[#This Row],[ETP_FH]]&lt;0.001,0,1)</f>
        <v>1</v>
      </c>
      <c r="O42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42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2625</v>
      </c>
      <c r="Q423" s="170" t="str">
        <f>_xll.Assistant.XL.RIK_AC("INF04__;INF04@E=0,S=1253,G=0,T=0,P=0:@R=A,S=1260,V={0}:R=B,S=1018,V={1}:R=C,S=1092,V={2}:R=D,S=1014,V={3}:R=E,S=1260,V={4}:",$C$2,$P$14,$C$4,$D423,$B423)</f>
        <v/>
      </c>
      <c r="R423" s="16" t="str">
        <f>_xll.Assistant.XL.RIK_AC("INF04__;INF04@E=0,S=42,G=0,T=0,P=0:@R=A,S=1260,V={0}:R=B,S=1018,V={1}:R=C,S=1092,V={2}:R=D,S=1014,V={3}:R=E,S=1260,V={4}:",$C$2,$R$14,$C$4,$D423,$B423)</f>
        <v/>
      </c>
      <c r="S423" s="16" t="str">
        <f>_xll.Assistant.XL.RIK_AC("INF04__;INF04@E=0,S=1064,G=0,T=0,P=0:@R=A,S=1260,V={0}:R=B,S=1018,V={1}:R=C,S=1092,V={2}:R=D,S=1014,V={3}:R=E,S=1260,V={4}:",$C$2,$R$14,$C$4,$D423,$B423)</f>
        <v/>
      </c>
      <c r="T423" s="16" t="str">
        <f>_xll.Assistant.XL.RIK_AC("INF04__;INF04@E=0,S=49,G=0,T=0,P=0:@R=A,S=1260,V={0}:R=B,S=1018,V={1}:R=C,S=1092,V={2}:R=D,S=1014,V={3}:R=E,S=1260,V={4}:R=F,S=48,V={5}:",$C$2,$R$14,$C$4,$D423,$B423,T$14)</f>
        <v>Catégorie 0</v>
      </c>
      <c r="U423" s="16" t="str">
        <f>_xll.Assistant.XL.RIK_AC("INF04__;INF04@E=0,S=1076,G=0,T=0,P=0:@R=A,S=1260,V={0}:R=B,S=1018,V={1}:R=C,S=1092,V={2}:R=D,S=1014,V={3}:R=E,S=1260,V={4}:",$C$2,$R$14,$C$4,$D423,$B423)</f>
        <v/>
      </c>
      <c r="V423" s="16">
        <f>IFERROR(IF(TableauB15[[#This Row],[Rémunération annuelle ETP]]&gt;0,SUM(1/COUNTIF(TableauB15[Nom et Prénom],TableauB15[Nom et Prénom])),0),0)</f>
        <v>8.3333333333333329E-2</v>
      </c>
      <c r="W42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4" spans="2:23" x14ac:dyDescent="0.3">
      <c r="B424" s="15" t="s">
        <v>151</v>
      </c>
      <c r="C424" s="15">
        <v>201812</v>
      </c>
      <c r="D424" s="15" t="s">
        <v>194</v>
      </c>
      <c r="E424" s="15" t="s">
        <v>195</v>
      </c>
      <c r="F424" s="15" t="s">
        <v>27</v>
      </c>
      <c r="G424">
        <v>1</v>
      </c>
      <c r="H424" s="16">
        <v>1</v>
      </c>
      <c r="I424" s="16">
        <v>1</v>
      </c>
      <c r="J424" s="16">
        <v>3630</v>
      </c>
      <c r="K424" s="16">
        <v>0</v>
      </c>
      <c r="L424" s="16">
        <v>0</v>
      </c>
      <c r="M424" s="16">
        <f>IF(TableauB15[[#This Row],[ETP_FH]]&gt;0,IF(TableauB15[[#This Row],[ETP]]=TableauB15[[#This Row],[ETP_FH]],1,IF(TableauB15[[#This Row],[ETP]]=1,TableauB15[[#This Row],[ETP_FH]],IFERROR((TableauB15[[#This Row],[ETP_FH]]/TableauB15[[#This Row],[ETP]]),0)*1)),0)</f>
        <v>1</v>
      </c>
      <c r="N424" s="16">
        <f>IF(TableauB15[[#This Row],[ETP_FH]]&lt;0.001,0,1)</f>
        <v>1</v>
      </c>
      <c r="O42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3630</v>
      </c>
      <c r="P42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3465</v>
      </c>
      <c r="Q424" s="170" t="str">
        <f>_xll.Assistant.XL.RIK_AC("INF04__;INF04@E=0,S=1253,G=0,T=0,P=0:@R=A,S=1260,V={0}:R=B,S=1018,V={1}:R=C,S=1092,V={2}:R=D,S=1014,V={3}:R=E,S=1260,V={4}:",$C$2,$P$14,$C$4,$D424,$B424)</f>
        <v/>
      </c>
      <c r="R424" s="16" t="str">
        <f>_xll.Assistant.XL.RIK_AC("INF04__;INF04@E=0,S=42,G=0,T=0,P=0:@R=A,S=1260,V={0}:R=B,S=1018,V={1}:R=C,S=1092,V={2}:R=D,S=1014,V={3}:R=E,S=1260,V={4}:",$C$2,$R$14,$C$4,$D424,$B424)</f>
        <v/>
      </c>
      <c r="S424" s="16" t="str">
        <f>_xll.Assistant.XL.RIK_AC("INF04__;INF04@E=0,S=1064,G=0,T=0,P=0:@R=A,S=1260,V={0}:R=B,S=1018,V={1}:R=C,S=1092,V={2}:R=D,S=1014,V={3}:R=E,S=1260,V={4}:",$C$2,$R$14,$C$4,$D424,$B424)</f>
        <v/>
      </c>
      <c r="T424" s="16" t="str">
        <f>_xll.Assistant.XL.RIK_AC("INF04__;INF04@E=0,S=49,G=0,T=0,P=0:@R=A,S=1260,V={0}:R=B,S=1018,V={1}:R=C,S=1092,V={2}:R=D,S=1014,V={3}:R=E,S=1260,V={4}:R=F,S=48,V={5}:",$C$2,$R$14,$C$4,$D424,$B424,T$14)</f>
        <v>Catégorie 2</v>
      </c>
      <c r="U424" s="16" t="str">
        <f>_xll.Assistant.XL.RIK_AC("INF04__;INF04@E=0,S=1076,G=0,T=0,P=0:@R=A,S=1260,V={0}:R=B,S=1018,V={1}:R=C,S=1092,V={2}:R=D,S=1014,V={3}:R=E,S=1260,V={4}:",$C$2,$R$14,$C$4,$D424,$B424)</f>
        <v/>
      </c>
      <c r="V424" s="16">
        <f>IFERROR(IF(TableauB15[[#This Row],[Rémunération annuelle ETP]]&gt;0,SUM(1/COUNTIF(TableauB15[Nom et Prénom],TableauB15[Nom et Prénom])),0),0)</f>
        <v>8.3333333333333329E-2</v>
      </c>
      <c r="W42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5" spans="2:23" x14ac:dyDescent="0.3">
      <c r="B425" s="15" t="s">
        <v>151</v>
      </c>
      <c r="C425" s="15">
        <v>201812</v>
      </c>
      <c r="D425" s="15" t="s">
        <v>196</v>
      </c>
      <c r="E425" s="15" t="s">
        <v>197</v>
      </c>
      <c r="F425" s="15" t="s">
        <v>27</v>
      </c>
      <c r="G425">
        <v>1</v>
      </c>
      <c r="H425" s="16">
        <v>1</v>
      </c>
      <c r="I425" s="16">
        <v>1</v>
      </c>
      <c r="J425" s="16">
        <v>3740</v>
      </c>
      <c r="K425" s="16">
        <v>0</v>
      </c>
      <c r="L425" s="16">
        <v>0</v>
      </c>
      <c r="M425" s="16">
        <f>IF(TableauB15[[#This Row],[ETP_FH]]&gt;0,IF(TableauB15[[#This Row],[ETP]]=TableauB15[[#This Row],[ETP_FH]],1,IF(TableauB15[[#This Row],[ETP]]=1,TableauB15[[#This Row],[ETP_FH]],IFERROR((TableauB15[[#This Row],[ETP_FH]]/TableauB15[[#This Row],[ETP]]),0)*1)),0)</f>
        <v>1</v>
      </c>
      <c r="N425" s="16">
        <f>IF(TableauB15[[#This Row],[ETP_FH]]&lt;0.001,0,1)</f>
        <v>1</v>
      </c>
      <c r="O42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3740</v>
      </c>
      <c r="P42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3655.011917052218</v>
      </c>
      <c r="Q425" s="170" t="str">
        <f>_xll.Assistant.XL.RIK_AC("INF04__;INF04@E=0,S=1253,G=0,T=0,P=0:@R=A,S=1260,V={0}:R=B,S=1018,V={1}:R=C,S=1092,V={2}:R=D,S=1014,V={3}:R=E,S=1260,V={4}:",$C$2,$P$14,$C$4,$D425,$B425)</f>
        <v/>
      </c>
      <c r="R425" s="16" t="str">
        <f>_xll.Assistant.XL.RIK_AC("INF04__;INF04@E=0,S=42,G=0,T=0,P=0:@R=A,S=1260,V={0}:R=B,S=1018,V={1}:R=C,S=1092,V={2}:R=D,S=1014,V={3}:R=E,S=1260,V={4}:",$C$2,$R$14,$C$4,$D425,$B425)</f>
        <v/>
      </c>
      <c r="S425" s="16" t="str">
        <f>_xll.Assistant.XL.RIK_AC("INF04__;INF04@E=0,S=1064,G=0,T=0,P=0:@R=A,S=1260,V={0}:R=B,S=1018,V={1}:R=C,S=1092,V={2}:R=D,S=1014,V={3}:R=E,S=1260,V={4}:",$C$2,$R$14,$C$4,$D425,$B425)</f>
        <v/>
      </c>
      <c r="T425" s="16" t="str">
        <f>_xll.Assistant.XL.RIK_AC("INF04__;INF04@E=0,S=49,G=0,T=0,P=0:@R=A,S=1260,V={0}:R=B,S=1018,V={1}:R=C,S=1092,V={2}:R=D,S=1014,V={3}:R=E,S=1260,V={4}:R=F,S=48,V={5}:",$C$2,$R$14,$C$4,$D425,$B425,T$14)</f>
        <v>Catégorie 2</v>
      </c>
      <c r="U425" s="16" t="str">
        <f>_xll.Assistant.XL.RIK_AC("INF04__;INF04@E=0,S=1076,G=0,T=0,P=0:@R=A,S=1260,V={0}:R=B,S=1018,V={1}:R=C,S=1092,V={2}:R=D,S=1014,V={3}:R=E,S=1260,V={4}:",$C$2,$R$14,$C$4,$D425,$B425)</f>
        <v/>
      </c>
      <c r="V425" s="16">
        <f>IFERROR(IF(TableauB15[[#This Row],[Rémunération annuelle ETP]]&gt;0,SUM(1/COUNTIF(TableauB15[Nom et Prénom],TableauB15[Nom et Prénom])),0),0)</f>
        <v>8.3333333333333329E-2</v>
      </c>
      <c r="W42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6" spans="2:23" x14ac:dyDescent="0.3">
      <c r="B426" s="15" t="s">
        <v>151</v>
      </c>
      <c r="C426" s="15">
        <v>201812</v>
      </c>
      <c r="D426" s="15" t="s">
        <v>198</v>
      </c>
      <c r="E426" s="15" t="s">
        <v>199</v>
      </c>
      <c r="F426" s="15" t="s">
        <v>27</v>
      </c>
      <c r="G426">
        <v>1</v>
      </c>
      <c r="H426" s="16">
        <v>1</v>
      </c>
      <c r="I426" s="16">
        <v>1</v>
      </c>
      <c r="J426" s="16">
        <v>3850</v>
      </c>
      <c r="K426" s="16">
        <v>0</v>
      </c>
      <c r="L426" s="16">
        <v>0</v>
      </c>
      <c r="M426" s="16">
        <f>IF(TableauB15[[#This Row],[ETP_FH]]&gt;0,IF(TableauB15[[#This Row],[ETP]]=TableauB15[[#This Row],[ETP_FH]],1,IF(TableauB15[[#This Row],[ETP]]=1,TableauB15[[#This Row],[ETP_FH]],IFERROR((TableauB15[[#This Row],[ETP_FH]]/TableauB15[[#This Row],[ETP]]),0)*1)),0)</f>
        <v>1</v>
      </c>
      <c r="N426" s="16">
        <f>IF(TableauB15[[#This Row],[ETP_FH]]&lt;0.001,0,1)</f>
        <v>1</v>
      </c>
      <c r="O42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3850</v>
      </c>
      <c r="P42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3675</v>
      </c>
      <c r="Q426" s="170" t="str">
        <f>_xll.Assistant.XL.RIK_AC("INF04__;INF04@E=0,S=1253,G=0,T=0,P=0:@R=A,S=1260,V={0}:R=B,S=1018,V={1}:R=C,S=1092,V={2}:R=D,S=1014,V={3}:R=E,S=1260,V={4}:",$C$2,$P$14,$C$4,$D426,$B426)</f>
        <v/>
      </c>
      <c r="R426" s="16" t="str">
        <f>_xll.Assistant.XL.RIK_AC("INF04__;INF04@E=0,S=42,G=0,T=0,P=0:@R=A,S=1260,V={0}:R=B,S=1018,V={1}:R=C,S=1092,V={2}:R=D,S=1014,V={3}:R=E,S=1260,V={4}:",$C$2,$R$14,$C$4,$D426,$B426)</f>
        <v/>
      </c>
      <c r="S426" s="16" t="str">
        <f>_xll.Assistant.XL.RIK_AC("INF04__;INF04@E=0,S=1064,G=0,T=0,P=0:@R=A,S=1260,V={0}:R=B,S=1018,V={1}:R=C,S=1092,V={2}:R=D,S=1014,V={3}:R=E,S=1260,V={4}:",$C$2,$R$14,$C$4,$D426,$B426)</f>
        <v/>
      </c>
      <c r="T426" s="16" t="str">
        <f>_xll.Assistant.XL.RIK_AC("INF04__;INF04@E=0,S=49,G=0,T=0,P=0:@R=A,S=1260,V={0}:R=B,S=1018,V={1}:R=C,S=1092,V={2}:R=D,S=1014,V={3}:R=E,S=1260,V={4}:R=F,S=48,V={5}:",$C$2,$R$14,$C$4,$D426,$B426,T$14)</f>
        <v>Catégorie 4</v>
      </c>
      <c r="U426" s="16" t="str">
        <f>_xll.Assistant.XL.RIK_AC("INF04__;INF04@E=0,S=1076,G=0,T=0,P=0:@R=A,S=1260,V={0}:R=B,S=1018,V={1}:R=C,S=1092,V={2}:R=D,S=1014,V={3}:R=E,S=1260,V={4}:",$C$2,$R$14,$C$4,$D426,$B426)</f>
        <v/>
      </c>
      <c r="V426" s="16">
        <f>IFERROR(IF(TableauB15[[#This Row],[Rémunération annuelle ETP]]&gt;0,SUM(1/COUNTIF(TableauB15[Nom et Prénom],TableauB15[Nom et Prénom])),0),0)</f>
        <v>8.3333333333333329E-2</v>
      </c>
      <c r="W42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7" spans="2:23" x14ac:dyDescent="0.3">
      <c r="B427" s="15" t="s">
        <v>151</v>
      </c>
      <c r="C427" s="15">
        <v>201812</v>
      </c>
      <c r="D427" s="15" t="s">
        <v>200</v>
      </c>
      <c r="E427" s="15" t="s">
        <v>201</v>
      </c>
      <c r="F427" s="15" t="s">
        <v>28</v>
      </c>
      <c r="G427">
        <v>1</v>
      </c>
      <c r="H427" s="16">
        <v>1</v>
      </c>
      <c r="I427" s="16">
        <v>1</v>
      </c>
      <c r="J427" s="16">
        <v>1430</v>
      </c>
      <c r="K427" s="16">
        <v>0</v>
      </c>
      <c r="L427" s="16">
        <v>0</v>
      </c>
      <c r="M427" s="16">
        <f>IF(TableauB15[[#This Row],[ETP_FH]]&gt;0,IF(TableauB15[[#This Row],[ETP]]=TableauB15[[#This Row],[ETP_FH]],1,IF(TableauB15[[#This Row],[ETP]]=1,TableauB15[[#This Row],[ETP_FH]],IFERROR((TableauB15[[#This Row],[ETP_FH]]/TableauB15[[#This Row],[ETP]]),0)*1)),0)</f>
        <v>1</v>
      </c>
      <c r="N427" s="16">
        <f>IF(TableauB15[[#This Row],[ETP_FH]]&lt;0.001,0,1)</f>
        <v>1</v>
      </c>
      <c r="O42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1430</v>
      </c>
      <c r="P42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1634.6230449042696</v>
      </c>
      <c r="Q427" s="170" t="str">
        <f>_xll.Assistant.XL.RIK_AC("INF04__;INF04@E=0,S=1253,G=0,T=0,P=0:@R=A,S=1260,V={0}:R=B,S=1018,V={1}:R=C,S=1092,V={2}:R=D,S=1014,V={3}:R=E,S=1260,V={4}:",$C$2,$P$14,$C$4,$D427,$B427)</f>
        <v/>
      </c>
      <c r="R427" s="16" t="str">
        <f>_xll.Assistant.XL.RIK_AC("INF04__;INF04@E=0,S=42,G=0,T=0,P=0:@R=A,S=1260,V={0}:R=B,S=1018,V={1}:R=C,S=1092,V={2}:R=D,S=1014,V={3}:R=E,S=1260,V={4}:",$C$2,$R$14,$C$4,$D427,$B427)</f>
        <v>Employé</v>
      </c>
      <c r="S427" s="16" t="str">
        <f>_xll.Assistant.XL.RIK_AC("INF04__;INF04@E=0,S=1064,G=0,T=0,P=0:@R=A,S=1260,V={0}:R=B,S=1018,V={1}:R=C,S=1092,V={2}:R=D,S=1014,V={3}:R=E,S=1260,V={4}:",$C$2,$R$14,$C$4,$D427,$B427)</f>
        <v/>
      </c>
      <c r="T427" s="16" t="str">
        <f>_xll.Assistant.XL.RIK_AC("INF04__;INF04@E=0,S=49,G=0,T=0,P=0:@R=A,S=1260,V={0}:R=B,S=1018,V={1}:R=C,S=1092,V={2}:R=D,S=1014,V={3}:R=E,S=1260,V={4}:R=F,S=48,V={5}:",$C$2,$R$14,$C$4,$D427,$B427,T$14)</f>
        <v>Catégorie 0</v>
      </c>
      <c r="U427" s="16" t="str">
        <f>_xll.Assistant.XL.RIK_AC("INF04__;INF04@E=0,S=1076,G=0,T=0,P=0:@R=A,S=1260,V={0}:R=B,S=1018,V={1}:R=C,S=1092,V={2}:R=D,S=1014,V={3}:R=E,S=1260,V={4}:",$C$2,$R$14,$C$4,$D427,$B427)</f>
        <v/>
      </c>
      <c r="V427" s="16">
        <f>IFERROR(IF(TableauB15[[#This Row],[Rémunération annuelle ETP]]&gt;0,SUM(1/COUNTIF(TableauB15[Nom et Prénom],TableauB15[Nom et Prénom])),0),0)</f>
        <v>8.3333333333333329E-2</v>
      </c>
      <c r="W42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8" spans="2:23" x14ac:dyDescent="0.3">
      <c r="B428" s="15" t="s">
        <v>151</v>
      </c>
      <c r="C428" s="15">
        <v>201812</v>
      </c>
      <c r="D428" s="15" t="s">
        <v>202</v>
      </c>
      <c r="E428" s="15" t="s">
        <v>203</v>
      </c>
      <c r="F428" s="15" t="s">
        <v>27</v>
      </c>
      <c r="G428">
        <v>1</v>
      </c>
      <c r="H428" s="16">
        <v>1</v>
      </c>
      <c r="I428" s="16">
        <v>1</v>
      </c>
      <c r="J428" s="16">
        <v>2750</v>
      </c>
      <c r="K428" s="16">
        <v>0</v>
      </c>
      <c r="L428" s="16">
        <v>0</v>
      </c>
      <c r="M428" s="16">
        <f>IF(TableauB15[[#This Row],[ETP_FH]]&gt;0,IF(TableauB15[[#This Row],[ETP]]=TableauB15[[#This Row],[ETP_FH]],1,IF(TableauB15[[#This Row],[ETP]]=1,TableauB15[[#This Row],[ETP_FH]],IFERROR((TableauB15[[#This Row],[ETP_FH]]/TableauB15[[#This Row],[ETP]]),0)*1)),0)</f>
        <v>1</v>
      </c>
      <c r="N428" s="16">
        <f>IF(TableauB15[[#This Row],[ETP_FH]]&lt;0.001,0,1)</f>
        <v>1</v>
      </c>
      <c r="O428"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2750</v>
      </c>
      <c r="P428"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1283.3333333333333</v>
      </c>
      <c r="Q428" s="170" t="str">
        <f>_xll.Assistant.XL.RIK_AC("INF04__;INF04@E=0,S=1253,G=0,T=0,P=0:@R=A,S=1260,V={0}:R=B,S=1018,V={1}:R=C,S=1092,V={2}:R=D,S=1014,V={3}:R=E,S=1260,V={4}:",$C$2,$P$14,$C$4,$D428,$B428)</f>
        <v/>
      </c>
      <c r="R428" s="16" t="str">
        <f>_xll.Assistant.XL.RIK_AC("INF04__;INF04@E=0,S=42,G=0,T=0,P=0:@R=A,S=1260,V={0}:R=B,S=1018,V={1}:R=C,S=1092,V={2}:R=D,S=1014,V={3}:R=E,S=1260,V={4}:",$C$2,$R$14,$C$4,$D428,$B428)</f>
        <v/>
      </c>
      <c r="S428" s="16" t="str">
        <f>_xll.Assistant.XL.RIK_AC("INF04__;INF04@E=0,S=1064,G=0,T=0,P=0:@R=A,S=1260,V={0}:R=B,S=1018,V={1}:R=C,S=1092,V={2}:R=D,S=1014,V={3}:R=E,S=1260,V={4}:",$C$2,$R$14,$C$4,$D428,$B428)</f>
        <v>2</v>
      </c>
      <c r="T428" s="16" t="str">
        <f>_xll.Assistant.XL.RIK_AC("INF04__;INF04@E=0,S=49,G=0,T=0,P=0:@R=A,S=1260,V={0}:R=B,S=1018,V={1}:R=C,S=1092,V={2}:R=D,S=1014,V={3}:R=E,S=1260,V={4}:R=F,S=48,V={5}:",$C$2,$R$14,$C$4,$D428,$B428,T$14)</f>
        <v>Catégorie 0</v>
      </c>
      <c r="U428" s="16" t="str">
        <f>_xll.Assistant.XL.RIK_AC("INF04__;INF04@E=0,S=1076,G=0,T=0,P=0:@R=A,S=1260,V={0}:R=B,S=1018,V={1}:R=C,S=1092,V={2}:R=D,S=1014,V={3}:R=E,S=1260,V={4}:",$C$2,$R$14,$C$4,$D428,$B428)</f>
        <v/>
      </c>
      <c r="V428" s="16">
        <f>IFERROR(IF(TableauB15[[#This Row],[Rémunération annuelle ETP]]&gt;0,SUM(1/COUNTIF(TableauB15[Nom et Prénom],TableauB15[Nom et Prénom])),0),0)</f>
        <v>8.3333333333333329E-2</v>
      </c>
      <c r="W428"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29" spans="2:23" x14ac:dyDescent="0.3">
      <c r="B429" s="15" t="s">
        <v>151</v>
      </c>
      <c r="C429" s="15">
        <v>201812</v>
      </c>
      <c r="D429" s="15" t="s">
        <v>204</v>
      </c>
      <c r="E429" s="15" t="s">
        <v>205</v>
      </c>
      <c r="F429" s="15" t="s">
        <v>28</v>
      </c>
      <c r="G429">
        <v>1</v>
      </c>
      <c r="H429" s="16">
        <v>0.8</v>
      </c>
      <c r="I429" s="16">
        <v>0.8</v>
      </c>
      <c r="J429" s="16">
        <v>1540</v>
      </c>
      <c r="K429" s="16">
        <v>0</v>
      </c>
      <c r="L429" s="16">
        <v>0</v>
      </c>
      <c r="M429" s="16">
        <f>IF(TableauB15[[#This Row],[ETP_FH]]&gt;0,IF(TableauB15[[#This Row],[ETP]]=TableauB15[[#This Row],[ETP_FH]],1,IF(TableauB15[[#This Row],[ETP]]=1,TableauB15[[#This Row],[ETP_FH]],IFERROR((TableauB15[[#This Row],[ETP_FH]]/TableauB15[[#This Row],[ETP]]),0)*1)),0)</f>
        <v>1</v>
      </c>
      <c r="N429" s="16">
        <f>IF(TableauB15[[#This Row],[ETP_FH]]&lt;0.001,0,1)</f>
        <v>1</v>
      </c>
      <c r="O429"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1925</v>
      </c>
      <c r="P429"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1866.6666666666667</v>
      </c>
      <c r="Q429" s="170" t="str">
        <f>_xll.Assistant.XL.RIK_AC("INF04__;INF04@E=0,S=1253,G=0,T=0,P=0:@R=A,S=1260,V={0}:R=B,S=1018,V={1}:R=C,S=1092,V={2}:R=D,S=1014,V={3}:R=E,S=1260,V={4}:",$C$2,$P$14,$C$4,$D429,$B429)</f>
        <v/>
      </c>
      <c r="R429" s="16" t="str">
        <f>_xll.Assistant.XL.RIK_AC("INF04__;INF04@E=0,S=42,G=0,T=0,P=0:@R=A,S=1260,V={0}:R=B,S=1018,V={1}:R=C,S=1092,V={2}:R=D,S=1014,V={3}:R=E,S=1260,V={4}:",$C$2,$R$14,$C$4,$D429,$B429)</f>
        <v/>
      </c>
      <c r="S429" s="16" t="str">
        <f>_xll.Assistant.XL.RIK_AC("INF04__;INF04@E=0,S=1064,G=0,T=0,P=0:@R=A,S=1260,V={0}:R=B,S=1018,V={1}:R=C,S=1092,V={2}:R=D,S=1014,V={3}:R=E,S=1260,V={4}:",$C$2,$R$14,$C$4,$D429,$B429)</f>
        <v/>
      </c>
      <c r="T429" s="16" t="str">
        <f>_xll.Assistant.XL.RIK_AC("INF04__;INF04@E=0,S=49,G=0,T=0,P=0:@R=A,S=1260,V={0}:R=B,S=1018,V={1}:R=C,S=1092,V={2}:R=D,S=1014,V={3}:R=E,S=1260,V={4}:R=F,S=48,V={5}:",$C$2,$R$14,$C$4,$D429,$B429,T$14)</f>
        <v>Catégorie 1</v>
      </c>
      <c r="U429" s="16" t="str">
        <f>_xll.Assistant.XL.RIK_AC("INF04__;INF04@E=0,S=1076,G=0,T=0,P=0:@R=A,S=1260,V={0}:R=B,S=1018,V={1}:R=C,S=1092,V={2}:R=D,S=1014,V={3}:R=E,S=1260,V={4}:",$C$2,$R$14,$C$4,$D429,$B429)</f>
        <v/>
      </c>
      <c r="V429" s="16">
        <f>IFERROR(IF(TableauB15[[#This Row],[Rémunération annuelle ETP]]&gt;0,SUM(1/COUNTIF(TableauB15[Nom et Prénom],TableauB15[Nom et Prénom])),0),0)</f>
        <v>8.3333333333333329E-2</v>
      </c>
      <c r="W429"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0" spans="2:23" x14ac:dyDescent="0.3">
      <c r="B430" s="15" t="s">
        <v>151</v>
      </c>
      <c r="C430" s="15">
        <v>201812</v>
      </c>
      <c r="D430" s="15" t="s">
        <v>247</v>
      </c>
      <c r="E430" s="15" t="s">
        <v>248</v>
      </c>
      <c r="F430" s="15" t="s">
        <v>28</v>
      </c>
      <c r="G430">
        <v>1</v>
      </c>
      <c r="H430" s="16">
        <v>0.2</v>
      </c>
      <c r="I430" s="16">
        <v>0.2</v>
      </c>
      <c r="J430" s="16">
        <v>500</v>
      </c>
      <c r="K430" s="16">
        <v>0</v>
      </c>
      <c r="L430" s="16">
        <v>0</v>
      </c>
      <c r="M430" s="16">
        <f>IF(TableauB15[[#This Row],[ETP_FH]]&gt;0,IF(TableauB15[[#This Row],[ETP]]=TableauB15[[#This Row],[ETP_FH]],1,IF(TableauB15[[#This Row],[ETP]]=1,TableauB15[[#This Row],[ETP_FH]],IFERROR((TableauB15[[#This Row],[ETP_FH]]/TableauB15[[#This Row],[ETP]]),0)*1)),0)</f>
        <v>1</v>
      </c>
      <c r="N430" s="16">
        <f>IF(TableauB15[[#This Row],[ETP_FH]]&lt;0.001,0,1)</f>
        <v>1</v>
      </c>
      <c r="O430"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2500</v>
      </c>
      <c r="P430"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4285.7142857142853</v>
      </c>
      <c r="Q430" s="170" t="str">
        <f>_xll.Assistant.XL.RIK_AC("INF04__;INF04@E=0,S=1253,G=0,T=0,P=0:@R=A,S=1260,V={0}:R=B,S=1018,V={1}:R=C,S=1092,V={2}:R=D,S=1014,V={3}:R=E,S=1260,V={4}:",$C$2,$P$14,$C$4,$D430,$B430)</f>
        <v/>
      </c>
      <c r="R430" s="16" t="str">
        <f>_xll.Assistant.XL.RIK_AC("INF04__;INF04@E=0,S=42,G=0,T=0,P=0:@R=A,S=1260,V={0}:R=B,S=1018,V={1}:R=C,S=1092,V={2}:R=D,S=1014,V={3}:R=E,S=1260,V={4}:",$C$2,$R$14,$C$4,$D430,$B430)</f>
        <v/>
      </c>
      <c r="S430" s="16" t="str">
        <f>_xll.Assistant.XL.RIK_AC("INF04__;INF04@E=0,S=1064,G=0,T=0,P=0:@R=A,S=1260,V={0}:R=B,S=1018,V={1}:R=C,S=1092,V={2}:R=D,S=1014,V={3}:R=E,S=1260,V={4}:",$C$2,$R$14,$C$4,$D430,$B430)</f>
        <v/>
      </c>
      <c r="T430" s="16" t="str">
        <f>_xll.Assistant.XL.RIK_AC("INF04__;INF04@E=0,S=49,G=0,T=0,P=0:@R=A,S=1260,V={0}:R=B,S=1018,V={1}:R=C,S=1092,V={2}:R=D,S=1014,V={3}:R=E,S=1260,V={4}:R=F,S=48,V={5}:",$C$2,$R$14,$C$4,$D430,$B430,T$14)</f>
        <v>Catégorie 0</v>
      </c>
      <c r="U430" s="16" t="str">
        <f>_xll.Assistant.XL.RIK_AC("INF04__;INF04@E=0,S=1076,G=0,T=0,P=0:@R=A,S=1260,V={0}:R=B,S=1018,V={1}:R=C,S=1092,V={2}:R=D,S=1014,V={3}:R=E,S=1260,V={4}:",$C$2,$R$14,$C$4,$D430,$B430)</f>
        <v/>
      </c>
      <c r="V430" s="16">
        <f>IFERROR(IF(TableauB15[[#This Row],[Rémunération annuelle ETP]]&gt;0,SUM(1/COUNTIF(TableauB15[Nom et Prénom],TableauB15[Nom et Prénom])),0),0)</f>
        <v>0.14285714285714285</v>
      </c>
      <c r="W430"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1" spans="2:23" x14ac:dyDescent="0.3">
      <c r="B431" s="15" t="s">
        <v>151</v>
      </c>
      <c r="C431" s="15">
        <v>201812</v>
      </c>
      <c r="D431" s="15" t="s">
        <v>249</v>
      </c>
      <c r="E431" s="15" t="s">
        <v>250</v>
      </c>
      <c r="F431" s="15" t="s">
        <v>27</v>
      </c>
      <c r="G431">
        <v>1</v>
      </c>
      <c r="H431" s="16">
        <v>0.3</v>
      </c>
      <c r="I431" s="16">
        <v>0.16139999999999996</v>
      </c>
      <c r="J431" s="16">
        <v>800</v>
      </c>
      <c r="K431" s="16">
        <v>0</v>
      </c>
      <c r="L431" s="16">
        <v>0</v>
      </c>
      <c r="M431" s="16">
        <f>IF(TableauB15[[#This Row],[ETP_FH]]&gt;0,IF(TableauB15[[#This Row],[ETP]]=TableauB15[[#This Row],[ETP_FH]],1,IF(TableauB15[[#This Row],[ETP]]=1,TableauB15[[#This Row],[ETP_FH]],IFERROR((TableauB15[[#This Row],[ETP_FH]]/TableauB15[[#This Row],[ETP]]),0)*1)),0)</f>
        <v>0.53799999999999992</v>
      </c>
      <c r="N431" s="16">
        <f>IF(TableauB15[[#This Row],[ETP_FH]]&lt;0.001,0,1)</f>
        <v>1</v>
      </c>
      <c r="O431"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4956.6294919454785</v>
      </c>
      <c r="P431"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5693.0430164630916</v>
      </c>
      <c r="Q431" s="170" t="str">
        <f>_xll.Assistant.XL.RIK_AC("INF04__;INF04@E=0,S=1253,G=0,T=0,P=0:@R=A,S=1260,V={0}:R=B,S=1018,V={1}:R=C,S=1092,V={2}:R=D,S=1014,V={3}:R=E,S=1260,V={4}:",$C$2,$P$14,$C$4,$D431,$B431)</f>
        <v/>
      </c>
      <c r="R431" s="16" t="str">
        <f>_xll.Assistant.XL.RIK_AC("INF04__;INF04@E=0,S=42,G=0,T=0,P=0:@R=A,S=1260,V={0}:R=B,S=1018,V={1}:R=C,S=1092,V={2}:R=D,S=1014,V={3}:R=E,S=1260,V={4}:",$C$2,$R$14,$C$4,$D431,$B431)</f>
        <v/>
      </c>
      <c r="S431" s="16" t="str">
        <f>_xll.Assistant.XL.RIK_AC("INF04__;INF04@E=0,S=1064,G=0,T=0,P=0:@R=A,S=1260,V={0}:R=B,S=1018,V={1}:R=C,S=1092,V={2}:R=D,S=1014,V={3}:R=E,S=1260,V={4}:",$C$2,$R$14,$C$4,$D431,$B431)</f>
        <v/>
      </c>
      <c r="T431" s="16" t="str">
        <f>_xll.Assistant.XL.RIK_AC("INF04__;INF04@E=0,S=49,G=0,T=0,P=0:@R=A,S=1260,V={0}:R=B,S=1018,V={1}:R=C,S=1092,V={2}:R=D,S=1014,V={3}:R=E,S=1260,V={4}:R=F,S=48,V={5}:",$C$2,$R$14,$C$4,$D431,$B431,T$14)</f>
        <v>Catégorie 0</v>
      </c>
      <c r="U431" s="16" t="str">
        <f>_xll.Assistant.XL.RIK_AC("INF04__;INF04@E=0,S=1076,G=0,T=0,P=0:@R=A,S=1260,V={0}:R=B,S=1018,V={1}:R=C,S=1092,V={2}:R=D,S=1014,V={3}:R=E,S=1260,V={4}:",$C$2,$R$14,$C$4,$D431,$B431)</f>
        <v/>
      </c>
      <c r="V431" s="16">
        <f>IFERROR(IF(TableauB15[[#This Row],[Rémunération annuelle ETP]]&gt;0,SUM(1/COUNTIF(TableauB15[Nom et Prénom],TableauB15[Nom et Prénom])),0),0)</f>
        <v>0.14285714285714285</v>
      </c>
      <c r="W431"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2" spans="2:23" x14ac:dyDescent="0.3">
      <c r="B432" s="15" t="s">
        <v>151</v>
      </c>
      <c r="C432" s="15">
        <v>201812</v>
      </c>
      <c r="D432" s="15" t="s">
        <v>251</v>
      </c>
      <c r="E432" s="15" t="s">
        <v>252</v>
      </c>
      <c r="F432" s="15" t="s">
        <v>28</v>
      </c>
      <c r="G432">
        <v>1</v>
      </c>
      <c r="H432" s="16">
        <v>0.2</v>
      </c>
      <c r="I432" s="16">
        <v>0.1</v>
      </c>
      <c r="J432" s="16">
        <v>500</v>
      </c>
      <c r="K432" s="16">
        <v>0</v>
      </c>
      <c r="L432" s="16">
        <v>0</v>
      </c>
      <c r="M432" s="16">
        <f>IF(TableauB15[[#This Row],[ETP_FH]]&gt;0,IF(TableauB15[[#This Row],[ETP]]=TableauB15[[#This Row],[ETP_FH]],1,IF(TableauB15[[#This Row],[ETP]]=1,TableauB15[[#This Row],[ETP_FH]],IFERROR((TableauB15[[#This Row],[ETP_FH]]/TableauB15[[#This Row],[ETP]]),0)*1)),0)</f>
        <v>0.5</v>
      </c>
      <c r="N432" s="16">
        <f>IF(TableauB15[[#This Row],[ETP_FH]]&lt;0.001,0,1)</f>
        <v>1</v>
      </c>
      <c r="O432"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5000</v>
      </c>
      <c r="P432"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4897.9591836734689</v>
      </c>
      <c r="Q432" s="170" t="str">
        <f>_xll.Assistant.XL.RIK_AC("INF04__;INF04@E=0,S=1253,G=0,T=0,P=0:@R=A,S=1260,V={0}:R=B,S=1018,V={1}:R=C,S=1092,V={2}:R=D,S=1014,V={3}:R=E,S=1260,V={4}:",$C$2,$P$14,$C$4,$D432,$B432)</f>
        <v/>
      </c>
      <c r="R432" s="16" t="str">
        <f>_xll.Assistant.XL.RIK_AC("INF04__;INF04@E=0,S=42,G=0,T=0,P=0:@R=A,S=1260,V={0}:R=B,S=1018,V={1}:R=C,S=1092,V={2}:R=D,S=1014,V={3}:R=E,S=1260,V={4}:",$C$2,$R$14,$C$4,$D432,$B432)</f>
        <v/>
      </c>
      <c r="S432" s="16" t="str">
        <f>_xll.Assistant.XL.RIK_AC("INF04__;INF04@E=0,S=1064,G=0,T=0,P=0:@R=A,S=1260,V={0}:R=B,S=1018,V={1}:R=C,S=1092,V={2}:R=D,S=1014,V={3}:R=E,S=1260,V={4}:",$C$2,$R$14,$C$4,$D432,$B432)</f>
        <v/>
      </c>
      <c r="T432" s="16" t="str">
        <f>_xll.Assistant.XL.RIK_AC("INF04__;INF04@E=0,S=49,G=0,T=0,P=0:@R=A,S=1260,V={0}:R=B,S=1018,V={1}:R=C,S=1092,V={2}:R=D,S=1014,V={3}:R=E,S=1260,V={4}:R=F,S=48,V={5}:",$C$2,$R$14,$C$4,$D432,$B432,T$14)</f>
        <v>Catégorie 0</v>
      </c>
      <c r="U432" s="16" t="str">
        <f>_xll.Assistant.XL.RIK_AC("INF04__;INF04@E=0,S=1076,G=0,T=0,P=0:@R=A,S=1260,V={0}:R=B,S=1018,V={1}:R=C,S=1092,V={2}:R=D,S=1014,V={3}:R=E,S=1260,V={4}:",$C$2,$R$14,$C$4,$D432,$B432)</f>
        <v/>
      </c>
      <c r="V432" s="16">
        <f>IFERROR(IF(TableauB15[[#This Row],[Rémunération annuelle ETP]]&gt;0,SUM(1/COUNTIF(TableauB15[Nom et Prénom],TableauB15[Nom et Prénom])),0),0)</f>
        <v>0.14285714285714285</v>
      </c>
      <c r="W432"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3" spans="2:23" x14ac:dyDescent="0.3">
      <c r="B433" s="15" t="s">
        <v>151</v>
      </c>
      <c r="C433" s="15">
        <v>201812</v>
      </c>
      <c r="D433" s="15" t="s">
        <v>206</v>
      </c>
      <c r="E433" s="15" t="s">
        <v>207</v>
      </c>
      <c r="F433" s="15" t="s">
        <v>28</v>
      </c>
      <c r="G433">
        <v>1</v>
      </c>
      <c r="H433" s="16">
        <v>1</v>
      </c>
      <c r="I433" s="16">
        <v>1</v>
      </c>
      <c r="J433" s="16">
        <v>1815</v>
      </c>
      <c r="K433" s="16">
        <v>0</v>
      </c>
      <c r="L433" s="16">
        <v>0</v>
      </c>
      <c r="M433" s="16">
        <f>IF(TableauB15[[#This Row],[ETP_FH]]&gt;0,IF(TableauB15[[#This Row],[ETP]]=TableauB15[[#This Row],[ETP_FH]],1,IF(TableauB15[[#This Row],[ETP]]=1,TableauB15[[#This Row],[ETP_FH]],IFERROR((TableauB15[[#This Row],[ETP_FH]]/TableauB15[[#This Row],[ETP]]),0)*1)),0)</f>
        <v>1</v>
      </c>
      <c r="N433" s="16">
        <f>IF(TableauB15[[#This Row],[ETP_FH]]&lt;0.001,0,1)</f>
        <v>1</v>
      </c>
      <c r="O433"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1815</v>
      </c>
      <c r="P433"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1596.8181818181818</v>
      </c>
      <c r="Q433" s="170" t="str">
        <f>_xll.Assistant.XL.RIK_AC("INF04__;INF04@E=0,S=1253,G=0,T=0,P=0:@R=A,S=1260,V={0}:R=B,S=1018,V={1}:R=C,S=1092,V={2}:R=D,S=1014,V={3}:R=E,S=1260,V={4}:",$C$2,$P$14,$C$4,$D433,$B433)</f>
        <v/>
      </c>
      <c r="R433" s="16" t="str">
        <f>_xll.Assistant.XL.RIK_AC("INF04__;INF04@E=0,S=42,G=0,T=0,P=0:@R=A,S=1260,V={0}:R=B,S=1018,V={1}:R=C,S=1092,V={2}:R=D,S=1014,V={3}:R=E,S=1260,V={4}:",$C$2,$R$14,$C$4,$D433,$B433)</f>
        <v/>
      </c>
      <c r="S433" s="16" t="str">
        <f>_xll.Assistant.XL.RIK_AC("INF04__;INF04@E=0,S=1064,G=0,T=0,P=0:@R=A,S=1260,V={0}:R=B,S=1018,V={1}:R=C,S=1092,V={2}:R=D,S=1014,V={3}:R=E,S=1260,V={4}:",$C$2,$R$14,$C$4,$D433,$B433)</f>
        <v/>
      </c>
      <c r="T433" s="16" t="str">
        <f>_xll.Assistant.XL.RIK_AC("INF04__;INF04@E=0,S=49,G=0,T=0,P=0:@R=A,S=1260,V={0}:R=B,S=1018,V={1}:R=C,S=1092,V={2}:R=D,S=1014,V={3}:R=E,S=1260,V={4}:R=F,S=48,V={5}:",$C$2,$R$14,$C$4,$D433,$B433,T$14)</f>
        <v>Catégorie 1</v>
      </c>
      <c r="U433" s="16" t="str">
        <f>_xll.Assistant.XL.RIK_AC("INF04__;INF04@E=0,S=1076,G=0,T=0,P=0:@R=A,S=1260,V={0}:R=B,S=1018,V={1}:R=C,S=1092,V={2}:R=D,S=1014,V={3}:R=E,S=1260,V={4}:",$C$2,$R$14,$C$4,$D433,$B433)</f>
        <v/>
      </c>
      <c r="V433" s="16">
        <f>IFERROR(IF(TableauB15[[#This Row],[Rémunération annuelle ETP]]&gt;0,SUM(1/COUNTIF(TableauB15[Nom et Prénom],TableauB15[Nom et Prénom])),0),0)</f>
        <v>8.3333333333333329E-2</v>
      </c>
      <c r="W433"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4" spans="2:23" x14ac:dyDescent="0.3">
      <c r="B434" s="15" t="s">
        <v>151</v>
      </c>
      <c r="C434" s="15">
        <v>201812</v>
      </c>
      <c r="D434" s="15" t="s">
        <v>208</v>
      </c>
      <c r="E434" s="15" t="s">
        <v>209</v>
      </c>
      <c r="F434" s="15" t="s">
        <v>28</v>
      </c>
      <c r="G434">
        <v>1</v>
      </c>
      <c r="H434" s="16">
        <v>1</v>
      </c>
      <c r="I434" s="16">
        <v>1</v>
      </c>
      <c r="J434" s="16">
        <v>1760</v>
      </c>
      <c r="K434" s="16">
        <v>0</v>
      </c>
      <c r="L434" s="16">
        <v>0</v>
      </c>
      <c r="M434" s="16">
        <f>IF(TableauB15[[#This Row],[ETP_FH]]&gt;0,IF(TableauB15[[#This Row],[ETP]]=TableauB15[[#This Row],[ETP_FH]],1,IF(TableauB15[[#This Row],[ETP]]=1,TableauB15[[#This Row],[ETP_FH]],IFERROR((TableauB15[[#This Row],[ETP_FH]]/TableauB15[[#This Row],[ETP]]),0)*1)),0)</f>
        <v>1</v>
      </c>
      <c r="N434" s="16">
        <f>IF(TableauB15[[#This Row],[ETP_FH]]&lt;0.001,0,1)</f>
        <v>1</v>
      </c>
      <c r="O434"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1760</v>
      </c>
      <c r="P434"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1653.3333333333333</v>
      </c>
      <c r="Q434" s="170" t="str">
        <f>_xll.Assistant.XL.RIK_AC("INF04__;INF04@E=0,S=1253,G=0,T=0,P=0:@R=A,S=1260,V={0}:R=B,S=1018,V={1}:R=C,S=1092,V={2}:R=D,S=1014,V={3}:R=E,S=1260,V={4}:",$C$2,$P$14,$C$4,$D434,$B434)</f>
        <v/>
      </c>
      <c r="R434" s="16" t="str">
        <f>_xll.Assistant.XL.RIK_AC("INF04__;INF04@E=0,S=42,G=0,T=0,P=0:@R=A,S=1260,V={0}:R=B,S=1018,V={1}:R=C,S=1092,V={2}:R=D,S=1014,V={3}:R=E,S=1260,V={4}:",$C$2,$R$14,$C$4,$D434,$B434)</f>
        <v/>
      </c>
      <c r="S434" s="16" t="str">
        <f>_xll.Assistant.XL.RIK_AC("INF04__;INF04@E=0,S=1064,G=0,T=0,P=0:@R=A,S=1260,V={0}:R=B,S=1018,V={1}:R=C,S=1092,V={2}:R=D,S=1014,V={3}:R=E,S=1260,V={4}:",$C$2,$R$14,$C$4,$D434,$B434)</f>
        <v/>
      </c>
      <c r="T434" s="16" t="str">
        <f>_xll.Assistant.XL.RIK_AC("INF04__;INF04@E=0,S=49,G=0,T=0,P=0:@R=A,S=1260,V={0}:R=B,S=1018,V={1}:R=C,S=1092,V={2}:R=D,S=1014,V={3}:R=E,S=1260,V={4}:R=F,S=48,V={5}:",$C$2,$R$14,$C$4,$D434,$B434,T$14)</f>
        <v>Catégorie 0</v>
      </c>
      <c r="U434" s="16" t="str">
        <f>_xll.Assistant.XL.RIK_AC("INF04__;INF04@E=0,S=1076,G=0,T=0,P=0:@R=A,S=1260,V={0}:R=B,S=1018,V={1}:R=C,S=1092,V={2}:R=D,S=1014,V={3}:R=E,S=1260,V={4}:",$C$2,$R$14,$C$4,$D434,$B434)</f>
        <v/>
      </c>
      <c r="V434" s="16">
        <f>IFERROR(IF(TableauB15[[#This Row],[Rémunération annuelle ETP]]&gt;0,SUM(1/COUNTIF(TableauB15[Nom et Prénom],TableauB15[Nom et Prénom])),0),0)</f>
        <v>8.3333333333333329E-2</v>
      </c>
      <c r="W434"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5" spans="2:23" x14ac:dyDescent="0.3">
      <c r="B435" s="15" t="s">
        <v>151</v>
      </c>
      <c r="C435" s="15">
        <v>201812</v>
      </c>
      <c r="D435" s="15" t="s">
        <v>210</v>
      </c>
      <c r="E435" s="15" t="s">
        <v>211</v>
      </c>
      <c r="F435" s="15" t="s">
        <v>27</v>
      </c>
      <c r="G435">
        <v>1</v>
      </c>
      <c r="H435" s="16">
        <v>1</v>
      </c>
      <c r="I435" s="16">
        <v>1</v>
      </c>
      <c r="J435" s="16">
        <v>1870</v>
      </c>
      <c r="K435" s="16">
        <v>0</v>
      </c>
      <c r="L435" s="16">
        <v>0</v>
      </c>
      <c r="M435" s="16">
        <f>IF(TableauB15[[#This Row],[ETP_FH]]&gt;0,IF(TableauB15[[#This Row],[ETP]]=TableauB15[[#This Row],[ETP_FH]],1,IF(TableauB15[[#This Row],[ETP]]=1,TableauB15[[#This Row],[ETP_FH]],IFERROR((TableauB15[[#This Row],[ETP_FH]]/TableauB15[[#This Row],[ETP]]),0)*1)),0)</f>
        <v>1</v>
      </c>
      <c r="N435" s="16">
        <f>IF(TableauB15[[#This Row],[ETP_FH]]&lt;0.001,0,1)</f>
        <v>1</v>
      </c>
      <c r="O435"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1870</v>
      </c>
      <c r="P435"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1817.0797141180658</v>
      </c>
      <c r="Q435" s="170" t="str">
        <f>_xll.Assistant.XL.RIK_AC("INF04__;INF04@E=0,S=1253,G=0,T=0,P=0:@R=A,S=1260,V={0}:R=B,S=1018,V={1}:R=C,S=1092,V={2}:R=D,S=1014,V={3}:R=E,S=1260,V={4}:",$C$2,$P$14,$C$4,$D435,$B435)</f>
        <v/>
      </c>
      <c r="R435" s="16" t="str">
        <f>_xll.Assistant.XL.RIK_AC("INF04__;INF04@E=0,S=42,G=0,T=0,P=0:@R=A,S=1260,V={0}:R=B,S=1018,V={1}:R=C,S=1092,V={2}:R=D,S=1014,V={3}:R=E,S=1260,V={4}:",$C$2,$R$14,$C$4,$D435,$B435)</f>
        <v/>
      </c>
      <c r="S435" s="16" t="str">
        <f>_xll.Assistant.XL.RIK_AC("INF04__;INF04@E=0,S=1064,G=0,T=0,P=0:@R=A,S=1260,V={0}:R=B,S=1018,V={1}:R=C,S=1092,V={2}:R=D,S=1014,V={3}:R=E,S=1260,V={4}:",$C$2,$R$14,$C$4,$D435,$B435)</f>
        <v/>
      </c>
      <c r="T435" s="16" t="str">
        <f>_xll.Assistant.XL.RIK_AC("INF04__;INF04@E=0,S=49,G=0,T=0,P=0:@R=A,S=1260,V={0}:R=B,S=1018,V={1}:R=C,S=1092,V={2}:R=D,S=1014,V={3}:R=E,S=1260,V={4}:R=F,S=48,V={5}:",$C$2,$R$14,$C$4,$D435,$B435,T$14)</f>
        <v>Catégorie 0</v>
      </c>
      <c r="U435" s="16" t="str">
        <f>_xll.Assistant.XL.RIK_AC("INF04__;INF04@E=0,S=1076,G=0,T=0,P=0:@R=A,S=1260,V={0}:R=B,S=1018,V={1}:R=C,S=1092,V={2}:R=D,S=1014,V={3}:R=E,S=1260,V={4}:",$C$2,$R$14,$C$4,$D435,$B435)</f>
        <v/>
      </c>
      <c r="V435" s="16">
        <f>IFERROR(IF(TableauB15[[#This Row],[Rémunération annuelle ETP]]&gt;0,SUM(1/COUNTIF(TableauB15[Nom et Prénom],TableauB15[Nom et Prénom])),0),0)</f>
        <v>8.3333333333333329E-2</v>
      </c>
      <c r="W435"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6" spans="2:23" x14ac:dyDescent="0.3">
      <c r="B436" s="15" t="s">
        <v>151</v>
      </c>
      <c r="C436" s="15">
        <v>201812</v>
      </c>
      <c r="D436" s="15" t="s">
        <v>212</v>
      </c>
      <c r="E436" s="15" t="s">
        <v>213</v>
      </c>
      <c r="F436" s="15" t="s">
        <v>28</v>
      </c>
      <c r="G436">
        <v>1</v>
      </c>
      <c r="H436" s="16">
        <v>1</v>
      </c>
      <c r="I436" s="16">
        <v>1</v>
      </c>
      <c r="J436" s="16">
        <v>1980</v>
      </c>
      <c r="K436" s="16">
        <v>0</v>
      </c>
      <c r="L436" s="16">
        <v>0</v>
      </c>
      <c r="M436" s="16">
        <f>IF(TableauB15[[#This Row],[ETP_FH]]&gt;0,IF(TableauB15[[#This Row],[ETP]]=TableauB15[[#This Row],[ETP_FH]],1,IF(TableauB15[[#This Row],[ETP]]=1,TableauB15[[#This Row],[ETP_FH]],IFERROR((TableauB15[[#This Row],[ETP_FH]]/TableauB15[[#This Row],[ETP]]),0)*1)),0)</f>
        <v>1</v>
      </c>
      <c r="N436" s="16">
        <f>IF(TableauB15[[#This Row],[ETP_FH]]&lt;0.001,0,1)</f>
        <v>1</v>
      </c>
      <c r="O436"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1980</v>
      </c>
      <c r="P436"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1993.8452859990223</v>
      </c>
      <c r="Q436" s="170" t="str">
        <f>_xll.Assistant.XL.RIK_AC("INF04__;INF04@E=0,S=1253,G=0,T=0,P=0:@R=A,S=1260,V={0}:R=B,S=1018,V={1}:R=C,S=1092,V={2}:R=D,S=1014,V={3}:R=E,S=1260,V={4}:",$C$2,$P$14,$C$4,$D436,$B436)</f>
        <v/>
      </c>
      <c r="R436" s="16" t="str">
        <f>_xll.Assistant.XL.RIK_AC("INF04__;INF04@E=0,S=42,G=0,T=0,P=0:@R=A,S=1260,V={0}:R=B,S=1018,V={1}:R=C,S=1092,V={2}:R=D,S=1014,V={3}:R=E,S=1260,V={4}:",$C$2,$R$14,$C$4,$D436,$B436)</f>
        <v/>
      </c>
      <c r="S436" s="16" t="str">
        <f>_xll.Assistant.XL.RIK_AC("INF04__;INF04@E=0,S=1064,G=0,T=0,P=0:@R=A,S=1260,V={0}:R=B,S=1018,V={1}:R=C,S=1092,V={2}:R=D,S=1014,V={3}:R=E,S=1260,V={4}:",$C$2,$R$14,$C$4,$D436,$B436)</f>
        <v/>
      </c>
      <c r="T436" s="16" t="str">
        <f>_xll.Assistant.XL.RIK_AC("INF04__;INF04@E=0,S=49,G=0,T=0,P=0:@R=A,S=1260,V={0}:R=B,S=1018,V={1}:R=C,S=1092,V={2}:R=D,S=1014,V={3}:R=E,S=1260,V={4}:R=F,S=48,V={5}:",$C$2,$R$14,$C$4,$D436,$B436,T$14)</f>
        <v>Catégorie 1</v>
      </c>
      <c r="U436" s="16" t="str">
        <f>_xll.Assistant.XL.RIK_AC("INF04__;INF04@E=0,S=1076,G=0,T=0,P=0:@R=A,S=1260,V={0}:R=B,S=1018,V={1}:R=C,S=1092,V={2}:R=D,S=1014,V={3}:R=E,S=1260,V={4}:",$C$2,$R$14,$C$4,$D436,$B436)</f>
        <v/>
      </c>
      <c r="V436" s="16">
        <f>IFERROR(IF(TableauB15[[#This Row],[Rémunération annuelle ETP]]&gt;0,SUM(1/COUNTIF(TableauB15[Nom et Prénom],TableauB15[Nom et Prénom])),0),0)</f>
        <v>8.3333333333333329E-2</v>
      </c>
      <c r="W436"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7" spans="2:23" x14ac:dyDescent="0.3">
      <c r="B437" s="15" t="s">
        <v>151</v>
      </c>
      <c r="C437" s="15">
        <v>201812</v>
      </c>
      <c r="D437" s="15" t="s">
        <v>214</v>
      </c>
      <c r="E437" s="15" t="s">
        <v>215</v>
      </c>
      <c r="F437" s="15" t="s">
        <v>28</v>
      </c>
      <c r="G437">
        <v>1</v>
      </c>
      <c r="H437" s="16">
        <v>0</v>
      </c>
      <c r="I437" s="16">
        <v>0</v>
      </c>
      <c r="J437" s="16">
        <v>0</v>
      </c>
      <c r="K437" s="16">
        <v>0</v>
      </c>
      <c r="L437" s="16">
        <v>0</v>
      </c>
      <c r="M437" s="16">
        <f>IF(TableauB15[[#This Row],[ETP_FH]]&gt;0,IF(TableauB15[[#This Row],[ETP]]=TableauB15[[#This Row],[ETP_FH]],1,IF(TableauB15[[#This Row],[ETP]]=1,TableauB15[[#This Row],[ETP_FH]],IFERROR((TableauB15[[#This Row],[ETP_FH]]/TableauB15[[#This Row],[ETP]]),0)*1)),0)</f>
        <v>0</v>
      </c>
      <c r="N437" s="16">
        <f>IF(TableauB15[[#This Row],[ETP_FH]]&lt;0.001,0,1)</f>
        <v>0</v>
      </c>
      <c r="O437" s="16">
        <f>IF(SUMIFS(TableauB15[Présence],TableauB15[Matricule],TableauB15[[#This Row],[Matricule]],TableauB15[Société],TableauB15[[#This Row],[Société]],TableauB15[Nom et Prénom],TableauB15[[#This Row],[Nom et Prénom]])&gt;=6,IF(TableauB15[[#This Row],[ETP_FH]]&lt;0.001,0,IFERROR((TableauB15[[#This Row],[Salaire à proratiser]]/TableauB15[[#This Row],[ETP_FH]])+TableauB15[[#This Row],[Salaire non proratiser]],0)),0)</f>
        <v>0</v>
      </c>
      <c r="P437" s="16">
        <f>IFERROR(SUMIFS(TableauB15[Rémunération ETP],TableauB15[Matricule],TableauB15[[#This Row],[Matricule]],TableauB15[Société],TableauB15[[#This Row],[Société]],TableauB15[Nom et Prénom],TableauB15[[#This Row],[Nom et Prénom]])*12/SUMIFS(TableauB15[Présence Rem ETP],TableauB15[Matricule],TableauB15[[#This Row],[Matricule]],TableauB15[Société],TableauB15[[#This Row],[Société]],TableauB15[Nom et Prénom],TableauB15[[#This Row],[Nom et Prénom]])/SUMIFS(TableauB15[Nb],TableauB15[Matricule],TableauB15[[#This Row],[Matricule]],TableauB15[Société],TableauB15[[#This Row],[Société]],TableauB15[Nom et Prénom],TableauB15[[#This Row],[Nom et Prénom]]),0)</f>
        <v>2890.7142857142858</v>
      </c>
      <c r="Q437" s="170" t="str">
        <f>_xll.Assistant.XL.RIK_AC("INF04__;INF04@E=0,S=1253,G=0,T=0,P=0:@R=A,S=1260,V={0}:R=B,S=1018,V={1}:R=C,S=1092,V={2}:R=D,S=1014,V={3}:R=E,S=1260,V={4}:",$C$2,$P$14,$C$4,$D437,$B437)</f>
        <v/>
      </c>
      <c r="R437" s="16" t="str">
        <f>_xll.Assistant.XL.RIK_AC("INF04__;INF04@E=0,S=42,G=0,T=0,P=0:@R=A,S=1260,V={0}:R=B,S=1018,V={1}:R=C,S=1092,V={2}:R=D,S=1014,V={3}:R=E,S=1260,V={4}:",$C$2,$R$14,$C$4,$D437,$B437)</f>
        <v/>
      </c>
      <c r="S437" s="16" t="str">
        <f>_xll.Assistant.XL.RIK_AC("INF04__;INF04@E=0,S=1064,G=0,T=0,P=0:@R=A,S=1260,V={0}:R=B,S=1018,V={1}:R=C,S=1092,V={2}:R=D,S=1014,V={3}:R=E,S=1260,V={4}:",$C$2,$R$14,$C$4,$D437,$B437)</f>
        <v/>
      </c>
      <c r="T437" s="16" t="str">
        <f>_xll.Assistant.XL.RIK_AC("INF04__;INF04@E=0,S=49,G=0,T=0,P=0:@R=A,S=1260,V={0}:R=B,S=1018,V={1}:R=C,S=1092,V={2}:R=D,S=1014,V={3}:R=E,S=1260,V={4}:R=F,S=48,V={5}:",$C$2,$R$14,$C$4,$D437,$B437,T$14)</f>
        <v>Catégorie 0</v>
      </c>
      <c r="U437" s="16" t="str">
        <f>_xll.Assistant.XL.RIK_AC("INF04__;INF04@E=0,S=1076,G=0,T=0,P=0:@R=A,S=1260,V={0}:R=B,S=1018,V={1}:R=C,S=1092,V={2}:R=D,S=1014,V={3}:R=E,S=1260,V={4}:",$C$2,$R$14,$C$4,$D437,$B437)</f>
        <v/>
      </c>
      <c r="V437" s="16">
        <f>IFERROR(IF(TableauB15[[#This Row],[Rémunération annuelle ETP]]&gt;0,SUM(1/COUNTIF(TableauB15[Nom et Prénom],TableauB15[Nom et Prénom])),0),0)</f>
        <v>0.125</v>
      </c>
      <c r="W437" s="16">
        <f>IF(AND(SUMIFS(TableauB15[Présence],TableauB15[Matricule],TableauB15[[#This Row],[Matricule]],TableauB15[Société],TableauB15[[#This Row],[Société]],TableauB15[Nom et Prénom],TableauB15[[#This Row],[Nom et Prénom]])&gt;=6,TableauB15[[#This Row],[Promotion?]]&gt;0),1/SUMIFS(TableauB15[Promotion?],TableauB15[Matricule],TableauB15[[#This Row],[Matricule]],TableauB15[Société],TableauB15[[#This Row],[Société]],TableauB15[Nom et Prénom],TableauB15[[#This Row],[Nom et Prénom]]),0)</f>
        <v>0</v>
      </c>
    </row>
    <row r="438" spans="2:23" x14ac:dyDescent="0.3">
      <c r="E438">
        <f>SUBTOTAL(103,TableauB15[Nom et Prénom])</f>
        <v>421</v>
      </c>
      <c r="F438">
        <f>SUBTOTAL(103,TableauB15[Sexe])</f>
        <v>421</v>
      </c>
      <c r="G438">
        <f>SUBTOTAL(102,TableauB15[Nb])</f>
        <v>421</v>
      </c>
      <c r="H438" s="16">
        <f>SUBTOTAL(109,TableauB15[ETP])</f>
        <v>394.30000000000018</v>
      </c>
      <c r="I438" s="16">
        <f>SUBTOTAL(109,TableauB15[ETP_FH])</f>
        <v>370.54582845342588</v>
      </c>
      <c r="J438" s="16">
        <f>SUBTOTAL(109,TableauB15[Salaire à proratiser])</f>
        <v>962259</v>
      </c>
      <c r="K438" s="16">
        <f>SUBTOTAL(109,TableauB15[Salaire non proratiser])</f>
        <v>0</v>
      </c>
      <c r="L438" s="16">
        <f>SUBTOTAL(109,TableauB15[Promotion?])</f>
        <v>4</v>
      </c>
      <c r="M438" s="16"/>
      <c r="N438" s="16"/>
      <c r="O438" s="16">
        <f>SUBTOTAL(109,TableauB15[Rémunération ETP])</f>
        <v>995132.85128114629</v>
      </c>
      <c r="P438" s="16">
        <f>SUBTOTAL(109,TableauB15[Rémunération annuelle ETP])</f>
        <v>1078563.6243507913</v>
      </c>
      <c r="Q438" s="170"/>
      <c r="R438"/>
    </row>
  </sheetData>
  <mergeCells count="7">
    <mergeCell ref="H6:L6"/>
    <mergeCell ref="H7:L7"/>
    <mergeCell ref="H1:M1"/>
    <mergeCell ref="H2:L2"/>
    <mergeCell ref="H3:L3"/>
    <mergeCell ref="H4:L4"/>
    <mergeCell ref="H5:L5"/>
  </mergeCells>
  <pageMargins left="0.7" right="0.7" top="0.75" bottom="0.75" header="0.3" footer="0.3"/>
  <pageSetup paperSize="9"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5</vt:i4>
      </vt:variant>
    </vt:vector>
  </HeadingPairs>
  <TitlesOfParts>
    <vt:vector size="18" baseType="lpstr">
      <vt:lpstr>Paramètres</vt:lpstr>
      <vt:lpstr>Version</vt:lpstr>
      <vt:lpstr>index</vt:lpstr>
      <vt:lpstr>Ecart rémunérations</vt:lpstr>
      <vt:lpstr>Ecart augmentations</vt:lpstr>
      <vt:lpstr>Ecart promotions</vt:lpstr>
      <vt:lpstr>AI maternité</vt:lpstr>
      <vt:lpstr>10 + hautes rému</vt:lpstr>
      <vt:lpstr>Calcul Ind Rem-Prom</vt:lpstr>
      <vt:lpstr>Calcul Augmentations</vt:lpstr>
      <vt:lpstr>Calcul Ind Maternité</vt:lpstr>
      <vt:lpstr>Calcul Ind Top10</vt:lpstr>
      <vt:lpstr>barèmes</vt:lpstr>
      <vt:lpstr>'10 + hautes rému'!Zone_d_impression</vt:lpstr>
      <vt:lpstr>'AI maternité'!Zone_d_impression</vt:lpstr>
      <vt:lpstr>'Ecart augmentations'!Zone_d_impression</vt:lpstr>
      <vt:lpstr>'Ecart promotions'!Zone_d_impression</vt:lpstr>
      <vt:lpstr>'Ecart rémunérations'!Zone_d_impression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TARLE</dc:creator>
  <cp:lastModifiedBy>Anthony TARLE</cp:lastModifiedBy>
  <dcterms:created xsi:type="dcterms:W3CDTF">2020-08-20T15:47:01Z</dcterms:created>
  <dcterms:modified xsi:type="dcterms:W3CDTF">2024-02-26T09:48:46Z</dcterms:modified>
</cp:coreProperties>
</file>